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011"/>
  <workbookPr/>
  <mc:AlternateContent xmlns:mc="http://schemas.openxmlformats.org/markup-compatibility/2006">
    <mc:Choice Requires="x15">
      <x15ac:absPath xmlns:x15ac="http://schemas.microsoft.com/office/spreadsheetml/2010/11/ac" url="/Users/pavelburov/Downloads/"/>
    </mc:Choice>
  </mc:AlternateContent>
  <xr:revisionPtr revIDLastSave="0" documentId="13_ncr:1_{A7030F33-BEB5-7443-9587-B916D02BC9A2}" xr6:coauthVersionLast="47" xr6:coauthVersionMax="47" xr10:uidLastSave="{00000000-0000-0000-0000-000000000000}"/>
  <bookViews>
    <workbookView xWindow="0" yWindow="500" windowWidth="28800" windowHeight="15880" activeTab="1" xr2:uid="{00000000-000D-0000-FFFF-FFFF00000000}"/>
  </bookViews>
  <sheets>
    <sheet name="1. Signature Page" sheetId="1" r:id="rId1"/>
    <sheet name="2.1 Termination Charges " sheetId="2" r:id="rId2"/>
    <sheet name="2.1 Termination Charges" sheetId="3" state="hidden" r:id="rId3"/>
    <sheet name="2.2 Number Management" sheetId="4" r:id="rId4"/>
    <sheet name="2.3 Origin Surcharges" sheetId="8" r:id="rId5"/>
    <sheet name="2.4 Non Usage" sheetId="6" state="hidden" r:id="rId6"/>
  </sheets>
  <externalReferences>
    <externalReference r:id="rId7"/>
  </externalReferences>
  <definedNames>
    <definedName name="_xlnm._FilterDatabase" localSheetId="1" hidden="1">'2.1 Termination Charges '!$A$3:$D$11635</definedName>
    <definedName name="_xlnm._FilterDatabase" localSheetId="4" hidden="1">'2.3 Origin Surcharges'!$B$11:$Q$459</definedName>
    <definedName name="aaaaa">'1. Signature Page'!$32:$32</definedName>
    <definedName name="Austria_minimumCommitment_CFS">'1. Signature Page'!$B$11</definedName>
    <definedName name="Belgium_minimumCommitment_CFS">'1. Signature Page'!$B$12</definedName>
    <definedName name="Denmark_minimumCommitment_CFS">'1. Signature Page'!$B$13</definedName>
    <definedName name="France_minimumCommitment_CFS">'1. Signature Page'!$B$14</definedName>
    <definedName name="Germany_minimumCommitment_CFS">'1. Signature Page'!$B$15</definedName>
    <definedName name="Ireland_minimumCommitment_CFS">'1. Signature Page'!$B$17</definedName>
    <definedName name="Italy_minimumCommitment_CFS">'1. Signature Page'!$B$18</definedName>
    <definedName name="Minimum_commitment_sign">'1. Signature Page'!$52:$56</definedName>
    <definedName name="More_than_minimum_commitment_TnC" localSheetId="0">'1. Signature Page'!$A$57</definedName>
    <definedName name="Netherlands_minimumCommitment_CFS">'1. Signature Page'!$B$16</definedName>
    <definedName name="NonUsage_Hide">'1. Signature Page'!$B$32</definedName>
    <definedName name="NonUsage_Row">'1. Signature Page'!$32:$32</definedName>
    <definedName name="Offer_date">'1. Signature Page'!$D$7</definedName>
    <definedName name="Portugal_minimumCommitment_CFS">'1. Signature Page'!$B$19</definedName>
    <definedName name="Spain_minimumCommitment_CFS">'1. Signature Page'!$B$20</definedName>
    <definedName name="Sweden_minimumCommitment_CFS">'1. Signature Page'!$B$21</definedName>
    <definedName name="Switzerland_minimumCommitment_CFS">'1. Signature Page'!$B$22</definedName>
    <definedName name="UK_minimumCommitment_CFS">'1. Signature Page'!$B$23</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 uri="GoogleSheetsCustomDataVersion1">
      <go:sheetsCustomData xmlns:go="http://customooxmlschemas.google.com/" r:id="rId11" roundtripDataSignature="AMtx7mgR8eYlFzLgfsvbgUWu+mQK3QWCAA=="/>
    </ext>
  </extLst>
</workbook>
</file>

<file path=xl/calcChain.xml><?xml version="1.0" encoding="utf-8"?>
<calcChain xmlns="http://schemas.openxmlformats.org/spreadsheetml/2006/main">
  <c r="D5223" i="2" l="1"/>
  <c r="E14" i="4"/>
  <c r="G13" i="4"/>
  <c r="E12" i="4"/>
  <c r="E7" i="4"/>
  <c r="E5" i="4"/>
  <c r="AT1" i="4"/>
  <c r="G6" i="4" s="1"/>
  <c r="AS1" i="4"/>
  <c r="F15" i="4" s="1"/>
  <c r="AR1" i="4"/>
  <c r="E15" i="4" s="1"/>
  <c r="AG904" i="3"/>
  <c r="AH903" i="3"/>
  <c r="AG903" i="3"/>
  <c r="AF903" i="3" s="1"/>
  <c r="AH902" i="3"/>
  <c r="AG902" i="3"/>
  <c r="AF902" i="3"/>
  <c r="AG901" i="3"/>
  <c r="AH901" i="3" s="1"/>
  <c r="AF901" i="3"/>
  <c r="AG900" i="3"/>
  <c r="AH899" i="3"/>
  <c r="AG899" i="3"/>
  <c r="AF899" i="3" s="1"/>
  <c r="AH898" i="3"/>
  <c r="AG898" i="3"/>
  <c r="AF898" i="3"/>
  <c r="AG897" i="3"/>
  <c r="AH897" i="3" s="1"/>
  <c r="AF897" i="3"/>
  <c r="AG896" i="3"/>
  <c r="AH895" i="3"/>
  <c r="AG895" i="3"/>
  <c r="AF895" i="3" s="1"/>
  <c r="AH894" i="3"/>
  <c r="AG894" i="3"/>
  <c r="AF894" i="3"/>
  <c r="AG893" i="3"/>
  <c r="AH893" i="3" s="1"/>
  <c r="AF893" i="3"/>
  <c r="AG892" i="3"/>
  <c r="AH891" i="3"/>
  <c r="AG891" i="3"/>
  <c r="AF891" i="3"/>
  <c r="AG890" i="3"/>
  <c r="AH890" i="3" s="1"/>
  <c r="AF890" i="3"/>
  <c r="AG889" i="3"/>
  <c r="AH889" i="3" s="1"/>
  <c r="AF889" i="3"/>
  <c r="AG888" i="3"/>
  <c r="AH887" i="3"/>
  <c r="AG887" i="3"/>
  <c r="AF887" i="3" s="1"/>
  <c r="AH886" i="3"/>
  <c r="AG886" i="3"/>
  <c r="AF886" i="3"/>
  <c r="AG885" i="3"/>
  <c r="AH885" i="3" s="1"/>
  <c r="AF885" i="3"/>
  <c r="AG884" i="3"/>
  <c r="AH883" i="3"/>
  <c r="AG883" i="3"/>
  <c r="AF883" i="3" s="1"/>
  <c r="AH882" i="3"/>
  <c r="AG882" i="3"/>
  <c r="AF882" i="3"/>
  <c r="AG881" i="3"/>
  <c r="AH881" i="3" s="1"/>
  <c r="AF881" i="3"/>
  <c r="AG880" i="3"/>
  <c r="AH879" i="3"/>
  <c r="AG879" i="3"/>
  <c r="AF879" i="3" s="1"/>
  <c r="AH878" i="3"/>
  <c r="AG878" i="3"/>
  <c r="AF878" i="3"/>
  <c r="AG877" i="3"/>
  <c r="AH877" i="3" s="1"/>
  <c r="AF877" i="3"/>
  <c r="AG876" i="3"/>
  <c r="AH875" i="3"/>
  <c r="AG875" i="3"/>
  <c r="AF875" i="3" s="1"/>
  <c r="AH874" i="3"/>
  <c r="AG874" i="3"/>
  <c r="AF874" i="3"/>
  <c r="AG873" i="3"/>
  <c r="AH873" i="3" s="1"/>
  <c r="AF873" i="3"/>
  <c r="AG872" i="3"/>
  <c r="AH871" i="3"/>
  <c r="AG871" i="3"/>
  <c r="AF871" i="3" s="1"/>
  <c r="AH870" i="3"/>
  <c r="AG870" i="3"/>
  <c r="AF870" i="3"/>
  <c r="AG869" i="3"/>
  <c r="AH869" i="3" s="1"/>
  <c r="AF869" i="3"/>
  <c r="AG868" i="3"/>
  <c r="AH867" i="3"/>
  <c r="AG867" i="3"/>
  <c r="AF867" i="3"/>
  <c r="AJ866" i="3"/>
  <c r="AH866" i="3"/>
  <c r="AG866" i="3"/>
  <c r="AF866" i="3"/>
  <c r="AN865" i="3"/>
  <c r="AL865" i="3"/>
  <c r="AG865" i="3" s="1"/>
  <c r="AF865" i="3" s="1"/>
  <c r="AJ865" i="3"/>
  <c r="AH865" i="3"/>
  <c r="AN864" i="3"/>
  <c r="AL864" i="3"/>
  <c r="AG864" i="3" s="1"/>
  <c r="AJ864" i="3"/>
  <c r="AH864" i="3"/>
  <c r="AF864" i="3"/>
  <c r="AN863" i="3"/>
  <c r="AL863" i="3"/>
  <c r="AG863" i="3" s="1"/>
  <c r="AJ863" i="3"/>
  <c r="AH863" i="3"/>
  <c r="AF863" i="3"/>
  <c r="AN862" i="3"/>
  <c r="AL862" i="3"/>
  <c r="AG862" i="3" s="1"/>
  <c r="AF862" i="3" s="1"/>
  <c r="AJ862" i="3"/>
  <c r="AH862" i="3"/>
  <c r="AN861" i="3"/>
  <c r="AL861" i="3"/>
  <c r="AG861" i="3" s="1"/>
  <c r="AF861" i="3" s="1"/>
  <c r="AJ861" i="3"/>
  <c r="AH861" i="3"/>
  <c r="AN860" i="3"/>
  <c r="AL860" i="3"/>
  <c r="AG860" i="3" s="1"/>
  <c r="AJ860" i="3"/>
  <c r="AH860" i="3"/>
  <c r="AF860" i="3"/>
  <c r="AN859" i="3"/>
  <c r="AL859" i="3"/>
  <c r="AG859" i="3" s="1"/>
  <c r="AJ859" i="3"/>
  <c r="AH859" i="3"/>
  <c r="AF859" i="3"/>
  <c r="AN858" i="3"/>
  <c r="AL858" i="3"/>
  <c r="AG858" i="3" s="1"/>
  <c r="AF858" i="3" s="1"/>
  <c r="AJ858" i="3"/>
  <c r="AH858" i="3"/>
  <c r="AN857" i="3"/>
  <c r="AL857" i="3"/>
  <c r="AG857" i="3" s="1"/>
  <c r="AF857" i="3" s="1"/>
  <c r="AJ857" i="3"/>
  <c r="AH857" i="3"/>
  <c r="AN856" i="3"/>
  <c r="AL856" i="3"/>
  <c r="AG856" i="3" s="1"/>
  <c r="AF856" i="3" s="1"/>
  <c r="AJ856" i="3"/>
  <c r="AH856" i="3"/>
  <c r="AN855" i="3"/>
  <c r="AL855" i="3"/>
  <c r="AG855" i="3" s="1"/>
  <c r="AF855" i="3" s="1"/>
  <c r="AJ855" i="3"/>
  <c r="AH855" i="3"/>
  <c r="AN854" i="3"/>
  <c r="AL854" i="3"/>
  <c r="AG854" i="3" s="1"/>
  <c r="AF854" i="3" s="1"/>
  <c r="AJ854" i="3"/>
  <c r="AH854" i="3"/>
  <c r="AG853" i="3"/>
  <c r="AH852" i="3"/>
  <c r="AG852" i="3"/>
  <c r="AF852" i="3"/>
  <c r="AG851" i="3"/>
  <c r="AH850" i="3"/>
  <c r="AG850" i="3"/>
  <c r="AF850" i="3"/>
  <c r="AG849" i="3"/>
  <c r="AH848" i="3"/>
  <c r="AG848" i="3"/>
  <c r="AF848" i="3"/>
  <c r="AG847" i="3"/>
  <c r="AH846" i="3"/>
  <c r="AG846" i="3"/>
  <c r="AF846" i="3"/>
  <c r="AG845" i="3"/>
  <c r="AH844" i="3"/>
  <c r="AG844" i="3"/>
  <c r="AF844" i="3"/>
  <c r="AG843" i="3"/>
  <c r="AH842" i="3"/>
  <c r="AG842" i="3"/>
  <c r="AF842" i="3"/>
  <c r="AG841" i="3"/>
  <c r="AH840" i="3"/>
  <c r="AG840" i="3"/>
  <c r="AF840" i="3"/>
  <c r="AG839" i="3"/>
  <c r="AH838" i="3"/>
  <c r="AG838" i="3"/>
  <c r="AF838" i="3"/>
  <c r="AG837" i="3"/>
  <c r="AH836" i="3"/>
  <c r="AG836" i="3"/>
  <c r="AF836" i="3"/>
  <c r="AG835" i="3"/>
  <c r="AH834" i="3"/>
  <c r="AG834" i="3"/>
  <c r="AF834" i="3"/>
  <c r="AG833" i="3"/>
  <c r="AH832" i="3"/>
  <c r="AG832" i="3"/>
  <c r="AF832" i="3"/>
  <c r="AG831" i="3"/>
  <c r="AG830" i="3"/>
  <c r="AG829" i="3"/>
  <c r="AH828" i="3"/>
  <c r="AG828" i="3"/>
  <c r="AF828" i="3"/>
  <c r="AG827" i="3"/>
  <c r="AG826" i="3"/>
  <c r="AG825" i="3"/>
  <c r="AH824" i="3"/>
  <c r="AG824" i="3"/>
  <c r="AF824" i="3"/>
  <c r="AG823" i="3"/>
  <c r="AH822" i="3"/>
  <c r="AG822" i="3"/>
  <c r="AF822" i="3"/>
  <c r="AG821" i="3"/>
  <c r="AH821" i="3" s="1"/>
  <c r="AH820" i="3"/>
  <c r="AG820" i="3"/>
  <c r="AF820" i="3"/>
  <c r="AG819" i="3"/>
  <c r="AH818" i="3"/>
  <c r="AG818" i="3"/>
  <c r="AF818" i="3"/>
  <c r="AG817" i="3"/>
  <c r="AH817" i="3" s="1"/>
  <c r="AH816" i="3"/>
  <c r="AG816" i="3"/>
  <c r="AF816" i="3"/>
  <c r="AG815" i="3"/>
  <c r="AH814" i="3"/>
  <c r="AG814" i="3"/>
  <c r="AF814" i="3"/>
  <c r="AG813" i="3"/>
  <c r="AH813" i="3" s="1"/>
  <c r="AH812" i="3"/>
  <c r="AG812" i="3"/>
  <c r="AF812" i="3"/>
  <c r="AG811" i="3"/>
  <c r="AH810" i="3"/>
  <c r="AG810" i="3"/>
  <c r="AF810" i="3"/>
  <c r="AG809" i="3"/>
  <c r="AH809" i="3" s="1"/>
  <c r="AH808" i="3"/>
  <c r="AG808" i="3"/>
  <c r="AF808" i="3"/>
  <c r="AG807" i="3"/>
  <c r="AH806" i="3"/>
  <c r="AG806" i="3"/>
  <c r="AF806" i="3"/>
  <c r="AG805" i="3"/>
  <c r="AH805" i="3" s="1"/>
  <c r="AH804" i="3"/>
  <c r="AG804" i="3"/>
  <c r="AF804" i="3"/>
  <c r="AG803" i="3"/>
  <c r="AH802" i="3"/>
  <c r="AG802" i="3"/>
  <c r="AF802" i="3"/>
  <c r="AG801" i="3"/>
  <c r="AH801" i="3" s="1"/>
  <c r="AF801" i="3"/>
  <c r="AG800" i="3"/>
  <c r="AH800" i="3" s="1"/>
  <c r="AF800" i="3"/>
  <c r="AG799" i="3"/>
  <c r="AH798" i="3"/>
  <c r="AG798" i="3"/>
  <c r="AF798" i="3"/>
  <c r="AG797" i="3"/>
  <c r="AH797" i="3" s="1"/>
  <c r="AF797" i="3"/>
  <c r="AG796" i="3"/>
  <c r="AH796" i="3" s="1"/>
  <c r="AF796" i="3"/>
  <c r="AG795" i="3"/>
  <c r="AH794" i="3"/>
  <c r="AG794" i="3"/>
  <c r="AF794" i="3"/>
  <c r="AG793" i="3"/>
  <c r="AH793" i="3" s="1"/>
  <c r="AF793" i="3"/>
  <c r="AG792" i="3"/>
  <c r="AH792" i="3" s="1"/>
  <c r="AF792" i="3"/>
  <c r="AG791" i="3"/>
  <c r="AH790" i="3"/>
  <c r="AG790" i="3"/>
  <c r="AF790" i="3"/>
  <c r="AG789" i="3"/>
  <c r="AH789" i="3" s="1"/>
  <c r="AF789" i="3"/>
  <c r="AG788" i="3"/>
  <c r="AH788" i="3" s="1"/>
  <c r="AF788" i="3"/>
  <c r="AN787" i="3"/>
  <c r="AL787" i="3"/>
  <c r="AG787" i="3" s="1"/>
  <c r="AF787" i="3" s="1"/>
  <c r="AJ787" i="3"/>
  <c r="AH787" i="3"/>
  <c r="AN786" i="3"/>
  <c r="AL786" i="3"/>
  <c r="AG786" i="3" s="1"/>
  <c r="AF786" i="3" s="1"/>
  <c r="AJ786" i="3"/>
  <c r="AH786" i="3"/>
  <c r="AN785" i="3"/>
  <c r="AL785" i="3"/>
  <c r="AG785" i="3" s="1"/>
  <c r="AF785" i="3" s="1"/>
  <c r="AJ785" i="3"/>
  <c r="AH785" i="3"/>
  <c r="AN784" i="3"/>
  <c r="AL784" i="3"/>
  <c r="AG784" i="3" s="1"/>
  <c r="AJ784" i="3"/>
  <c r="AH784" i="3"/>
  <c r="AF784" i="3"/>
  <c r="AN783" i="3"/>
  <c r="AL783" i="3"/>
  <c r="AG783" i="3" s="1"/>
  <c r="AF783" i="3" s="1"/>
  <c r="AJ783" i="3"/>
  <c r="AH783" i="3"/>
  <c r="AN782" i="3"/>
  <c r="AL782" i="3"/>
  <c r="AG782" i="3" s="1"/>
  <c r="AF782" i="3" s="1"/>
  <c r="AJ782" i="3"/>
  <c r="AH782" i="3"/>
  <c r="AN781" i="3"/>
  <c r="AL781" i="3"/>
  <c r="AG781" i="3" s="1"/>
  <c r="AF781" i="3" s="1"/>
  <c r="AJ781" i="3"/>
  <c r="AH781" i="3"/>
  <c r="AN780" i="3"/>
  <c r="AL780" i="3"/>
  <c r="AG780" i="3" s="1"/>
  <c r="AJ780" i="3"/>
  <c r="AH780" i="3"/>
  <c r="AF780" i="3"/>
  <c r="AN779" i="3"/>
  <c r="AL779" i="3"/>
  <c r="AG779" i="3" s="1"/>
  <c r="AF779" i="3" s="1"/>
  <c r="AJ779" i="3"/>
  <c r="AH779" i="3"/>
  <c r="AN778" i="3"/>
  <c r="AL778" i="3"/>
  <c r="AG778" i="3" s="1"/>
  <c r="AF778" i="3" s="1"/>
  <c r="AJ778" i="3"/>
  <c r="AH778" i="3"/>
  <c r="AN777" i="3"/>
  <c r="AL777" i="3"/>
  <c r="AG777" i="3" s="1"/>
  <c r="AF777" i="3" s="1"/>
  <c r="AJ777" i="3"/>
  <c r="AH777" i="3"/>
  <c r="AN776" i="3"/>
  <c r="AL776" i="3"/>
  <c r="AG776" i="3" s="1"/>
  <c r="AJ776" i="3"/>
  <c r="AH776" i="3"/>
  <c r="AF776" i="3"/>
  <c r="AN775" i="3"/>
  <c r="AL775" i="3"/>
  <c r="AG775" i="3" s="1"/>
  <c r="AF775" i="3" s="1"/>
  <c r="AJ775" i="3"/>
  <c r="AH775" i="3"/>
  <c r="AG774" i="3"/>
  <c r="AH773" i="3"/>
  <c r="AG773" i="3"/>
  <c r="AF773" i="3"/>
  <c r="AG772" i="3"/>
  <c r="AH772" i="3" s="1"/>
  <c r="AH771" i="3"/>
  <c r="AG771" i="3"/>
  <c r="AF771" i="3"/>
  <c r="AG770" i="3"/>
  <c r="AH769" i="3"/>
  <c r="AG769" i="3"/>
  <c r="AF769" i="3"/>
  <c r="AG768" i="3"/>
  <c r="AH768" i="3" s="1"/>
  <c r="AH767" i="3"/>
  <c r="AG767" i="3"/>
  <c r="AF767" i="3"/>
  <c r="AG766" i="3"/>
  <c r="AH765" i="3"/>
  <c r="AG765" i="3"/>
  <c r="AF765" i="3"/>
  <c r="AG764" i="3"/>
  <c r="AH764" i="3" s="1"/>
  <c r="AH763" i="3"/>
  <c r="AG763" i="3"/>
  <c r="AF763" i="3"/>
  <c r="AG762" i="3"/>
  <c r="AH761" i="3"/>
  <c r="AG761" i="3"/>
  <c r="AF761" i="3"/>
  <c r="AG760" i="3"/>
  <c r="AH760" i="3" s="1"/>
  <c r="AF760" i="3"/>
  <c r="AG759" i="3"/>
  <c r="AH759" i="3" s="1"/>
  <c r="AF759" i="3"/>
  <c r="AG758" i="3"/>
  <c r="AF758" i="3" s="1"/>
  <c r="AH757" i="3"/>
  <c r="AG757" i="3"/>
  <c r="AF757" i="3"/>
  <c r="AG756" i="3"/>
  <c r="AH756" i="3" s="1"/>
  <c r="AF756" i="3"/>
  <c r="AG755" i="3"/>
  <c r="AH755" i="3" s="1"/>
  <c r="AF755" i="3"/>
  <c r="AG754" i="3"/>
  <c r="AF754" i="3" s="1"/>
  <c r="AL753" i="3"/>
  <c r="AG753" i="3"/>
  <c r="AH753" i="3" s="1"/>
  <c r="AF753" i="3"/>
  <c r="AL752" i="3"/>
  <c r="AG752" i="3"/>
  <c r="AF752" i="3" s="1"/>
  <c r="AL751" i="3"/>
  <c r="AH751" i="3"/>
  <c r="AG751" i="3"/>
  <c r="AF751" i="3" s="1"/>
  <c r="AL750" i="3"/>
  <c r="AG750" i="3" s="1"/>
  <c r="AF750" i="3" s="1"/>
  <c r="AH750" i="3"/>
  <c r="AL749" i="3"/>
  <c r="AG749" i="3" s="1"/>
  <c r="AF749" i="3" s="1"/>
  <c r="AH749" i="3"/>
  <c r="AL748" i="3"/>
  <c r="AH748" i="3"/>
  <c r="AG748" i="3"/>
  <c r="AF748" i="3" s="1"/>
  <c r="AL747" i="3"/>
  <c r="AH747" i="3"/>
  <c r="AG747" i="3"/>
  <c r="AF747" i="3" s="1"/>
  <c r="AL746" i="3"/>
  <c r="AG746" i="3" s="1"/>
  <c r="AF746" i="3" s="1"/>
  <c r="AH746" i="3"/>
  <c r="AL745" i="3"/>
  <c r="AG745" i="3" s="1"/>
  <c r="AF745" i="3" s="1"/>
  <c r="AH745" i="3"/>
  <c r="AG744" i="3"/>
  <c r="AH744" i="3" s="1"/>
  <c r="AF744" i="3"/>
  <c r="AG743" i="3"/>
  <c r="AF743" i="3" s="1"/>
  <c r="AH742" i="3"/>
  <c r="AG742" i="3"/>
  <c r="AF742" i="3"/>
  <c r="AG741" i="3"/>
  <c r="AH741" i="3" s="1"/>
  <c r="AF741" i="3"/>
  <c r="AH740" i="3"/>
  <c r="AG740" i="3"/>
  <c r="AF740" i="3"/>
  <c r="AH739" i="3"/>
  <c r="AG739" i="3"/>
  <c r="AF739" i="3" s="1"/>
  <c r="AH738" i="3"/>
  <c r="AG738" i="3"/>
  <c r="AF738" i="3"/>
  <c r="AG737" i="3"/>
  <c r="AH737" i="3" s="1"/>
  <c r="AF737" i="3"/>
  <c r="AH736" i="3"/>
  <c r="AG736" i="3"/>
  <c r="AF736" i="3"/>
  <c r="AH735" i="3"/>
  <c r="AG735" i="3"/>
  <c r="AF735" i="3" s="1"/>
  <c r="AH734" i="3"/>
  <c r="AG734" i="3"/>
  <c r="AF734" i="3"/>
  <c r="AG733" i="3"/>
  <c r="AH733" i="3" s="1"/>
  <c r="AF733" i="3"/>
  <c r="AH732" i="3"/>
  <c r="AG732" i="3"/>
  <c r="AF732" i="3"/>
  <c r="AH731" i="3"/>
  <c r="AG731" i="3"/>
  <c r="AF731" i="3" s="1"/>
  <c r="AH730" i="3"/>
  <c r="AG730" i="3"/>
  <c r="AF730" i="3"/>
  <c r="AG729" i="3"/>
  <c r="AH729" i="3" s="1"/>
  <c r="AF729" i="3"/>
  <c r="AH728" i="3"/>
  <c r="AG728" i="3"/>
  <c r="AF728" i="3"/>
  <c r="AH727" i="3"/>
  <c r="AG727" i="3"/>
  <c r="AF727" i="3" s="1"/>
  <c r="AH726" i="3"/>
  <c r="AG726" i="3"/>
  <c r="AF726" i="3"/>
  <c r="AG725" i="3"/>
  <c r="AH725" i="3" s="1"/>
  <c r="AF725" i="3"/>
  <c r="AH724" i="3"/>
  <c r="AG724" i="3"/>
  <c r="AF724" i="3"/>
  <c r="AH723" i="3"/>
  <c r="AG723" i="3"/>
  <c r="AF723" i="3" s="1"/>
  <c r="AH722" i="3"/>
  <c r="AG722" i="3"/>
  <c r="AF722" i="3"/>
  <c r="AG721" i="3"/>
  <c r="AH721" i="3" s="1"/>
  <c r="AF721" i="3"/>
  <c r="AH720" i="3"/>
  <c r="AG720" i="3"/>
  <c r="AF720" i="3"/>
  <c r="AH719" i="3"/>
  <c r="AG719" i="3"/>
  <c r="AF719" i="3" s="1"/>
  <c r="AH718" i="3"/>
  <c r="AG718" i="3"/>
  <c r="AF718" i="3"/>
  <c r="AG717" i="3"/>
  <c r="AH717" i="3" s="1"/>
  <c r="AF717" i="3"/>
  <c r="AH716" i="3"/>
  <c r="AG716" i="3"/>
  <c r="AF716" i="3"/>
  <c r="AH715" i="3"/>
  <c r="AG715" i="3"/>
  <c r="AF715" i="3" s="1"/>
  <c r="AH714" i="3"/>
  <c r="AG714" i="3"/>
  <c r="AF714" i="3"/>
  <c r="AG713" i="3"/>
  <c r="AH713" i="3" s="1"/>
  <c r="AF713" i="3"/>
  <c r="AH712" i="3"/>
  <c r="AG712" i="3"/>
  <c r="AF712" i="3"/>
  <c r="AG711" i="3"/>
  <c r="AH711" i="3" s="1"/>
  <c r="AF711" i="3"/>
  <c r="AG710" i="3"/>
  <c r="AH709" i="3"/>
  <c r="AG709" i="3"/>
  <c r="AF709" i="3" s="1"/>
  <c r="AH708" i="3"/>
  <c r="AG708" i="3"/>
  <c r="AF708" i="3"/>
  <c r="AG707" i="3"/>
  <c r="AH707" i="3" s="1"/>
  <c r="AF707" i="3"/>
  <c r="AG706" i="3"/>
  <c r="AH705" i="3"/>
  <c r="AG705" i="3"/>
  <c r="AF705" i="3" s="1"/>
  <c r="AH704" i="3"/>
  <c r="AG704" i="3"/>
  <c r="AF704" i="3"/>
  <c r="AG703" i="3"/>
  <c r="AH703" i="3" s="1"/>
  <c r="AF703" i="3"/>
  <c r="AG702" i="3"/>
  <c r="AH701" i="3"/>
  <c r="AG701" i="3"/>
  <c r="AF701" i="3" s="1"/>
  <c r="AH700" i="3"/>
  <c r="AG700" i="3"/>
  <c r="AF700" i="3"/>
  <c r="AG699" i="3"/>
  <c r="AH699" i="3" s="1"/>
  <c r="AF699" i="3"/>
  <c r="AG698" i="3"/>
  <c r="AH697" i="3"/>
  <c r="AG697" i="3"/>
  <c r="AF697" i="3" s="1"/>
  <c r="AH696" i="3"/>
  <c r="AG696" i="3"/>
  <c r="AF696" i="3"/>
  <c r="AG695" i="3"/>
  <c r="AH695" i="3" s="1"/>
  <c r="AF695" i="3"/>
  <c r="AG694" i="3"/>
  <c r="AH693" i="3"/>
  <c r="AG693" i="3"/>
  <c r="AF693" i="3" s="1"/>
  <c r="AH692" i="3"/>
  <c r="AG692" i="3"/>
  <c r="AF692" i="3"/>
  <c r="AG691" i="3"/>
  <c r="AH691" i="3" s="1"/>
  <c r="AF691" i="3"/>
  <c r="AG690" i="3"/>
  <c r="AF690" i="3" s="1"/>
  <c r="AH689" i="3"/>
  <c r="AG689" i="3"/>
  <c r="AF689" i="3" s="1"/>
  <c r="AH688" i="3"/>
  <c r="AG688" i="3"/>
  <c r="AF688" i="3"/>
  <c r="AG687" i="3"/>
  <c r="AH686" i="3"/>
  <c r="AG686" i="3"/>
  <c r="AF686" i="3" s="1"/>
  <c r="AH685" i="3"/>
  <c r="AG685" i="3"/>
  <c r="AF685" i="3" s="1"/>
  <c r="AH684" i="3"/>
  <c r="AG684" i="3"/>
  <c r="AF684" i="3"/>
  <c r="AG683" i="3"/>
  <c r="AH683" i="3" s="1"/>
  <c r="AF683" i="3"/>
  <c r="AG682" i="3"/>
  <c r="AH681" i="3"/>
  <c r="AG681" i="3"/>
  <c r="AF681" i="3" s="1"/>
  <c r="AH680" i="3"/>
  <c r="AG680" i="3"/>
  <c r="AF680" i="3"/>
  <c r="AG679" i="3"/>
  <c r="AH679" i="3" s="1"/>
  <c r="AH678" i="3"/>
  <c r="AG678" i="3"/>
  <c r="AF678" i="3" s="1"/>
  <c r="AH677" i="3"/>
  <c r="AG677" i="3"/>
  <c r="AF677" i="3" s="1"/>
  <c r="AH676" i="3"/>
  <c r="AG676" i="3"/>
  <c r="AF676" i="3"/>
  <c r="AG675" i="3"/>
  <c r="AH675" i="3" s="1"/>
  <c r="AF675" i="3"/>
  <c r="AG674" i="3"/>
  <c r="AF674" i="3" s="1"/>
  <c r="AH673" i="3"/>
  <c r="AG673" i="3"/>
  <c r="AF673" i="3" s="1"/>
  <c r="AH672" i="3"/>
  <c r="AG672" i="3"/>
  <c r="AF672" i="3"/>
  <c r="AG671" i="3"/>
  <c r="AH670" i="3"/>
  <c r="AG670" i="3"/>
  <c r="AF670" i="3" s="1"/>
  <c r="AH669" i="3"/>
  <c r="AG669" i="3"/>
  <c r="AF669" i="3" s="1"/>
  <c r="AH668" i="3"/>
  <c r="AG668" i="3"/>
  <c r="AF668" i="3"/>
  <c r="AG667" i="3"/>
  <c r="AH667" i="3" s="1"/>
  <c r="AF667" i="3"/>
  <c r="AH666" i="3"/>
  <c r="AG666" i="3"/>
  <c r="AF666" i="3"/>
  <c r="AH665" i="3"/>
  <c r="AG665" i="3"/>
  <c r="AF665" i="3" s="1"/>
  <c r="AH664" i="3"/>
  <c r="AG664" i="3"/>
  <c r="AF664" i="3"/>
  <c r="AG663" i="3"/>
  <c r="AH663" i="3" s="1"/>
  <c r="AF663" i="3"/>
  <c r="AH662" i="3"/>
  <c r="AG662" i="3"/>
  <c r="AF662" i="3"/>
  <c r="AH661" i="3"/>
  <c r="AG661" i="3"/>
  <c r="AF661" i="3" s="1"/>
  <c r="AH660" i="3"/>
  <c r="AG660" i="3"/>
  <c r="AF660" i="3"/>
  <c r="AG659" i="3"/>
  <c r="AH659" i="3" s="1"/>
  <c r="AF659" i="3"/>
  <c r="AH658" i="3"/>
  <c r="AG658" i="3"/>
  <c r="AF658" i="3"/>
  <c r="AH657" i="3"/>
  <c r="AG657" i="3"/>
  <c r="AF657" i="3" s="1"/>
  <c r="AH656" i="3"/>
  <c r="AG656" i="3"/>
  <c r="AF656" i="3"/>
  <c r="AG655" i="3"/>
  <c r="AH655" i="3" s="1"/>
  <c r="AF655" i="3"/>
  <c r="AH654" i="3"/>
  <c r="AG654" i="3"/>
  <c r="AF654" i="3"/>
  <c r="AH653" i="3"/>
  <c r="AG653" i="3"/>
  <c r="AF653" i="3" s="1"/>
  <c r="AH652" i="3"/>
  <c r="AG652" i="3"/>
  <c r="AF652" i="3"/>
  <c r="AG651" i="3"/>
  <c r="AH651" i="3" s="1"/>
  <c r="AF651" i="3"/>
  <c r="AG650" i="3"/>
  <c r="AH650" i="3" s="1"/>
  <c r="AF650" i="3"/>
  <c r="AG649" i="3"/>
  <c r="AH648" i="3"/>
  <c r="AG648" i="3"/>
  <c r="AF648" i="3"/>
  <c r="AG647" i="3"/>
  <c r="AH647" i="3" s="1"/>
  <c r="AF647" i="3"/>
  <c r="AG646" i="3"/>
  <c r="AH646" i="3" s="1"/>
  <c r="AF646" i="3"/>
  <c r="AG645" i="3"/>
  <c r="AH644" i="3"/>
  <c r="AG644" i="3"/>
  <c r="AF644" i="3"/>
  <c r="AL643" i="3"/>
  <c r="AG643" i="3"/>
  <c r="AH643" i="3" s="1"/>
  <c r="AF643" i="3"/>
  <c r="AL642" i="3"/>
  <c r="AG642" i="3" s="1"/>
  <c r="AF642" i="3" s="1"/>
  <c r="AH642" i="3"/>
  <c r="AL641" i="3"/>
  <c r="AH641" i="3"/>
  <c r="AG641" i="3"/>
  <c r="AF641" i="3"/>
  <c r="AL640" i="3"/>
  <c r="AG640" i="3" s="1"/>
  <c r="AF640" i="3" s="1"/>
  <c r="AH640" i="3"/>
  <c r="AL639" i="3"/>
  <c r="AH639" i="3"/>
  <c r="AG639" i="3"/>
  <c r="AF639" i="3"/>
  <c r="AL638" i="3"/>
  <c r="AG638" i="3" s="1"/>
  <c r="AF638" i="3" s="1"/>
  <c r="AH638" i="3"/>
  <c r="AG637" i="3"/>
  <c r="AH637" i="3" s="1"/>
  <c r="AF637" i="3"/>
  <c r="AG636" i="3"/>
  <c r="AH636" i="3" s="1"/>
  <c r="AF636" i="3"/>
  <c r="AG635" i="3"/>
  <c r="AH634" i="3"/>
  <c r="AG634" i="3"/>
  <c r="AF634" i="3"/>
  <c r="AG633" i="3"/>
  <c r="AH633" i="3" s="1"/>
  <c r="AF633" i="3"/>
  <c r="AG632" i="3"/>
  <c r="AH632" i="3" s="1"/>
  <c r="AF632" i="3"/>
  <c r="AG631" i="3"/>
  <c r="AH630" i="3"/>
  <c r="AG630" i="3"/>
  <c r="AF630" i="3"/>
  <c r="AG629" i="3"/>
  <c r="AH629" i="3" s="1"/>
  <c r="AF629" i="3"/>
  <c r="AG628" i="3"/>
  <c r="AH628" i="3" s="1"/>
  <c r="AF628" i="3"/>
  <c r="AG627" i="3"/>
  <c r="AH626" i="3"/>
  <c r="AG626" i="3"/>
  <c r="AF626" i="3"/>
  <c r="AG625" i="3"/>
  <c r="AH625" i="3" s="1"/>
  <c r="AF625" i="3"/>
  <c r="AG624" i="3"/>
  <c r="AH624" i="3" s="1"/>
  <c r="AF624" i="3"/>
  <c r="AG623" i="3"/>
  <c r="AH622" i="3"/>
  <c r="AG622" i="3"/>
  <c r="AF622" i="3"/>
  <c r="AG621" i="3"/>
  <c r="AH621" i="3" s="1"/>
  <c r="AF621" i="3"/>
  <c r="AG620" i="3"/>
  <c r="AH620" i="3" s="1"/>
  <c r="AF620" i="3"/>
  <c r="AG619" i="3"/>
  <c r="AH618" i="3"/>
  <c r="AG618" i="3"/>
  <c r="AF618" i="3"/>
  <c r="AG617" i="3"/>
  <c r="AH617" i="3" s="1"/>
  <c r="AF617" i="3"/>
  <c r="AG616" i="3"/>
  <c r="AH616" i="3" s="1"/>
  <c r="AF616" i="3"/>
  <c r="AG615" i="3"/>
  <c r="AH614" i="3"/>
  <c r="AG614" i="3"/>
  <c r="AF614" i="3"/>
  <c r="N614" i="3"/>
  <c r="AG613" i="3"/>
  <c r="AH613" i="3" s="1"/>
  <c r="AF613" i="3"/>
  <c r="AG612" i="3"/>
  <c r="AH612" i="3" s="1"/>
  <c r="AF612" i="3"/>
  <c r="AG611" i="3"/>
  <c r="AH610" i="3"/>
  <c r="AG610" i="3"/>
  <c r="AF610" i="3"/>
  <c r="AG609" i="3"/>
  <c r="AH609" i="3" s="1"/>
  <c r="AF609" i="3"/>
  <c r="AG608" i="3"/>
  <c r="AH608" i="3" s="1"/>
  <c r="AF608" i="3"/>
  <c r="AG607" i="3"/>
  <c r="AH606" i="3"/>
  <c r="AG606" i="3"/>
  <c r="AF606" i="3"/>
  <c r="AG605" i="3"/>
  <c r="AH605" i="3" s="1"/>
  <c r="AF605" i="3"/>
  <c r="AG604" i="3"/>
  <c r="AH604" i="3" s="1"/>
  <c r="AF604" i="3"/>
  <c r="AG603" i="3"/>
  <c r="AH602" i="3"/>
  <c r="AG602" i="3"/>
  <c r="AF602" i="3"/>
  <c r="AG601" i="3"/>
  <c r="AH601" i="3" s="1"/>
  <c r="AF601" i="3"/>
  <c r="AG600" i="3"/>
  <c r="AH600" i="3" s="1"/>
  <c r="AF600" i="3"/>
  <c r="AG599" i="3"/>
  <c r="AH598" i="3"/>
  <c r="AG598" i="3"/>
  <c r="AF598" i="3"/>
  <c r="AG597" i="3"/>
  <c r="AH597" i="3" s="1"/>
  <c r="AF597" i="3"/>
  <c r="AG596" i="3"/>
  <c r="AH596" i="3" s="1"/>
  <c r="AF596" i="3"/>
  <c r="AG595" i="3"/>
  <c r="AH594" i="3"/>
  <c r="AG594" i="3"/>
  <c r="AF594" i="3"/>
  <c r="AG593" i="3"/>
  <c r="AH593" i="3" s="1"/>
  <c r="AF593" i="3"/>
  <c r="AG592" i="3"/>
  <c r="AH592" i="3" s="1"/>
  <c r="AF592" i="3"/>
  <c r="AG591" i="3"/>
  <c r="AH590" i="3"/>
  <c r="AG590" i="3"/>
  <c r="AF590" i="3"/>
  <c r="AG589" i="3"/>
  <c r="AH589" i="3" s="1"/>
  <c r="AF589" i="3"/>
  <c r="AG588" i="3"/>
  <c r="AH588" i="3" s="1"/>
  <c r="AF588" i="3"/>
  <c r="AG587" i="3"/>
  <c r="AH586" i="3"/>
  <c r="AG586" i="3"/>
  <c r="AF586" i="3"/>
  <c r="AG585" i="3"/>
  <c r="AH585" i="3" s="1"/>
  <c r="AF585" i="3"/>
  <c r="AG584" i="3"/>
  <c r="AH584" i="3" s="1"/>
  <c r="AF584" i="3"/>
  <c r="AG583" i="3"/>
  <c r="AH582" i="3"/>
  <c r="AG582" i="3"/>
  <c r="AF582" i="3"/>
  <c r="AG581" i="3"/>
  <c r="AH581" i="3" s="1"/>
  <c r="AF581" i="3"/>
  <c r="AG580" i="3"/>
  <c r="AH580" i="3" s="1"/>
  <c r="AF580" i="3"/>
  <c r="AG579" i="3"/>
  <c r="AH578" i="3"/>
  <c r="AG578" i="3"/>
  <c r="AF578" i="3"/>
  <c r="AG577" i="3"/>
  <c r="AH577" i="3" s="1"/>
  <c r="AF577" i="3"/>
  <c r="AG576" i="3"/>
  <c r="AH576" i="3" s="1"/>
  <c r="AF576" i="3"/>
  <c r="AG575" i="3"/>
  <c r="AH574" i="3"/>
  <c r="AG574" i="3"/>
  <c r="AF574" i="3"/>
  <c r="AG573" i="3"/>
  <c r="AH573" i="3" s="1"/>
  <c r="AF573" i="3"/>
  <c r="AG572" i="3"/>
  <c r="AH572" i="3" s="1"/>
  <c r="AF572" i="3"/>
  <c r="AG571" i="3"/>
  <c r="AL570" i="3"/>
  <c r="AG570" i="3" s="1"/>
  <c r="AF570" i="3" s="1"/>
  <c r="AH570" i="3"/>
  <c r="AL569" i="3"/>
  <c r="AH569" i="3"/>
  <c r="AG569" i="3"/>
  <c r="AF569" i="3" s="1"/>
  <c r="AL568" i="3"/>
  <c r="AG568" i="3" s="1"/>
  <c r="AF568" i="3" s="1"/>
  <c r="AH568" i="3"/>
  <c r="AL567" i="3"/>
  <c r="AH567" i="3"/>
  <c r="AG567" i="3"/>
  <c r="AF567" i="3" s="1"/>
  <c r="AL566" i="3"/>
  <c r="AG566" i="3" s="1"/>
  <c r="AF566" i="3" s="1"/>
  <c r="AH566" i="3"/>
  <c r="AL565" i="3"/>
  <c r="AH565" i="3"/>
  <c r="AG565" i="3"/>
  <c r="AF565" i="3" s="1"/>
  <c r="AH564" i="3"/>
  <c r="AG564" i="3"/>
  <c r="AF564" i="3"/>
  <c r="AG563" i="3"/>
  <c r="AH563" i="3" s="1"/>
  <c r="AF563" i="3"/>
  <c r="AG562" i="3"/>
  <c r="AH562" i="3" s="1"/>
  <c r="AF562" i="3"/>
  <c r="AG561" i="3"/>
  <c r="AH560" i="3"/>
  <c r="AG560" i="3"/>
  <c r="AF560" i="3"/>
  <c r="AG559" i="3"/>
  <c r="AH559" i="3" s="1"/>
  <c r="AF559" i="3"/>
  <c r="AG558" i="3"/>
  <c r="AH558" i="3" s="1"/>
  <c r="AF558" i="3"/>
  <c r="AG557" i="3"/>
  <c r="AH556" i="3"/>
  <c r="AG556" i="3"/>
  <c r="AF556" i="3"/>
  <c r="AG555" i="3"/>
  <c r="AH555" i="3" s="1"/>
  <c r="AF555" i="3"/>
  <c r="AG554" i="3"/>
  <c r="AH554" i="3" s="1"/>
  <c r="AF554" i="3"/>
  <c r="AG553" i="3"/>
  <c r="AH552" i="3"/>
  <c r="AG552" i="3"/>
  <c r="AF552" i="3"/>
  <c r="AG551" i="3"/>
  <c r="AH551" i="3" s="1"/>
  <c r="AF551" i="3"/>
  <c r="AG550" i="3"/>
  <c r="AH550" i="3" s="1"/>
  <c r="AF550" i="3"/>
  <c r="AG549" i="3"/>
  <c r="AH548" i="3"/>
  <c r="AG548" i="3"/>
  <c r="AF548" i="3"/>
  <c r="AG547" i="3"/>
  <c r="AH547" i="3" s="1"/>
  <c r="AF547" i="3"/>
  <c r="AG546" i="3"/>
  <c r="AH545" i="3"/>
  <c r="AG545" i="3"/>
  <c r="AF545" i="3" s="1"/>
  <c r="AH544" i="3"/>
  <c r="AG544" i="3"/>
  <c r="AF544" i="3"/>
  <c r="AG543" i="3"/>
  <c r="AH543" i="3" s="1"/>
  <c r="AF543" i="3"/>
  <c r="AG542" i="3"/>
  <c r="AH542" i="3" s="1"/>
  <c r="AF542" i="3"/>
  <c r="AG541" i="3"/>
  <c r="AH540" i="3"/>
  <c r="AG540" i="3"/>
  <c r="AF540" i="3"/>
  <c r="AG539" i="3"/>
  <c r="AH539" i="3" s="1"/>
  <c r="AF539" i="3"/>
  <c r="AG538" i="3"/>
  <c r="AH538" i="3" s="1"/>
  <c r="AH537" i="3"/>
  <c r="AG537" i="3"/>
  <c r="AF537" i="3" s="1"/>
  <c r="AH536" i="3"/>
  <c r="AG536" i="3"/>
  <c r="AF536" i="3"/>
  <c r="AG535" i="3"/>
  <c r="AH535" i="3" s="1"/>
  <c r="AF535" i="3"/>
  <c r="AG534" i="3"/>
  <c r="AH534" i="3" s="1"/>
  <c r="AF534" i="3"/>
  <c r="AG533" i="3"/>
  <c r="AF533" i="3" s="1"/>
  <c r="AH532" i="3"/>
  <c r="AG532" i="3"/>
  <c r="AF532" i="3"/>
  <c r="AG531" i="3"/>
  <c r="AH531" i="3" s="1"/>
  <c r="AF531" i="3"/>
  <c r="AG530" i="3"/>
  <c r="AH529" i="3"/>
  <c r="AG529" i="3"/>
  <c r="AF529" i="3" s="1"/>
  <c r="AH528" i="3"/>
  <c r="AG528" i="3"/>
  <c r="AF528" i="3"/>
  <c r="AG527" i="3"/>
  <c r="AH527" i="3" s="1"/>
  <c r="AF527" i="3"/>
  <c r="AG526" i="3"/>
  <c r="AH526" i="3" s="1"/>
  <c r="AF526" i="3"/>
  <c r="AG525" i="3"/>
  <c r="AH524" i="3"/>
  <c r="AG524" i="3"/>
  <c r="AF524" i="3"/>
  <c r="AG523" i="3"/>
  <c r="AH523" i="3" s="1"/>
  <c r="AF523" i="3"/>
  <c r="AG522" i="3"/>
  <c r="AH522" i="3" s="1"/>
  <c r="AH521" i="3"/>
  <c r="AG521" i="3"/>
  <c r="AF521" i="3" s="1"/>
  <c r="AH520" i="3"/>
  <c r="AG520" i="3"/>
  <c r="AF520" i="3"/>
  <c r="AG519" i="3"/>
  <c r="AH519" i="3" s="1"/>
  <c r="AF519" i="3"/>
  <c r="AG518" i="3"/>
  <c r="AH518" i="3" s="1"/>
  <c r="AF518" i="3"/>
  <c r="AG517" i="3"/>
  <c r="AF517" i="3" s="1"/>
  <c r="AH516" i="3"/>
  <c r="AG516" i="3"/>
  <c r="AF516" i="3"/>
  <c r="AG515" i="3"/>
  <c r="AH515" i="3" s="1"/>
  <c r="AF515" i="3"/>
  <c r="AG514" i="3"/>
  <c r="AG513" i="3"/>
  <c r="AG512" i="3"/>
  <c r="AH511" i="3"/>
  <c r="AG511" i="3"/>
  <c r="AF511" i="3"/>
  <c r="AG510" i="3"/>
  <c r="AH510" i="3" s="1"/>
  <c r="AH509" i="3"/>
  <c r="AG509" i="3"/>
  <c r="AF509" i="3"/>
  <c r="AG508" i="3"/>
  <c r="AH507" i="3"/>
  <c r="AG507" i="3"/>
  <c r="AF507" i="3"/>
  <c r="AG506" i="3"/>
  <c r="AH506" i="3" s="1"/>
  <c r="AH505" i="3"/>
  <c r="AG505" i="3"/>
  <c r="AF505" i="3"/>
  <c r="AG504" i="3"/>
  <c r="AH503" i="3"/>
  <c r="AG503" i="3"/>
  <c r="AF503" i="3"/>
  <c r="AG502" i="3"/>
  <c r="AH502" i="3" s="1"/>
  <c r="AH501" i="3"/>
  <c r="AG501" i="3"/>
  <c r="AF501" i="3"/>
  <c r="AG500" i="3"/>
  <c r="AH499" i="3"/>
  <c r="AG499" i="3"/>
  <c r="AF499" i="3"/>
  <c r="AG498" i="3"/>
  <c r="AH498" i="3" s="1"/>
  <c r="AH497" i="3"/>
  <c r="AG497" i="3"/>
  <c r="AF497" i="3"/>
  <c r="AG496" i="3"/>
  <c r="AH495" i="3"/>
  <c r="AG495" i="3"/>
  <c r="AF495" i="3"/>
  <c r="AG494" i="3"/>
  <c r="AH494" i="3" s="1"/>
  <c r="AH493" i="3"/>
  <c r="AG493" i="3"/>
  <c r="AF493" i="3"/>
  <c r="AG492" i="3"/>
  <c r="AH491" i="3"/>
  <c r="AG491" i="3"/>
  <c r="AF491" i="3"/>
  <c r="AG490" i="3"/>
  <c r="AH490" i="3" s="1"/>
  <c r="AH489" i="3"/>
  <c r="AG489" i="3"/>
  <c r="AF489" i="3"/>
  <c r="AG488" i="3"/>
  <c r="AH487" i="3"/>
  <c r="AG487" i="3"/>
  <c r="AF487" i="3"/>
  <c r="AG486" i="3"/>
  <c r="AH486" i="3" s="1"/>
  <c r="AH485" i="3"/>
  <c r="AG485" i="3"/>
  <c r="AF485" i="3"/>
  <c r="AG484" i="3"/>
  <c r="AH483" i="3"/>
  <c r="AG483" i="3"/>
  <c r="AF483" i="3"/>
  <c r="AG482" i="3"/>
  <c r="AH482" i="3" s="1"/>
  <c r="AH481" i="3"/>
  <c r="AG481" i="3"/>
  <c r="AF481" i="3"/>
  <c r="AG480" i="3"/>
  <c r="AH479" i="3"/>
  <c r="AG479" i="3"/>
  <c r="AF479" i="3"/>
  <c r="AG478" i="3"/>
  <c r="AH478" i="3" s="1"/>
  <c r="AH477" i="3"/>
  <c r="AG477" i="3"/>
  <c r="AF477" i="3"/>
  <c r="AG476" i="3"/>
  <c r="AH475" i="3"/>
  <c r="AG475" i="3"/>
  <c r="AF475" i="3"/>
  <c r="AG474" i="3"/>
  <c r="AH474" i="3" s="1"/>
  <c r="AH473" i="3"/>
  <c r="AG473" i="3"/>
  <c r="AF473" i="3"/>
  <c r="AG472" i="3"/>
  <c r="AH471" i="3"/>
  <c r="AG471" i="3"/>
  <c r="AF471" i="3"/>
  <c r="AG470" i="3"/>
  <c r="AH470" i="3" s="1"/>
  <c r="AH469" i="3"/>
  <c r="AG469" i="3"/>
  <c r="AF469" i="3"/>
  <c r="AG468" i="3"/>
  <c r="AH467" i="3"/>
  <c r="AG467" i="3"/>
  <c r="AF467" i="3"/>
  <c r="AG466" i="3"/>
  <c r="AH466" i="3" s="1"/>
  <c r="AH465" i="3"/>
  <c r="AG465" i="3"/>
  <c r="AF465" i="3"/>
  <c r="AG464" i="3"/>
  <c r="AH463" i="3"/>
  <c r="AG463" i="3"/>
  <c r="AF463" i="3"/>
  <c r="AG462" i="3"/>
  <c r="AH462" i="3" s="1"/>
  <c r="AH461" i="3"/>
  <c r="AG461" i="3"/>
  <c r="AF461" i="3"/>
  <c r="AG460" i="3"/>
  <c r="AH459" i="3"/>
  <c r="AG459" i="3"/>
  <c r="AF459" i="3"/>
  <c r="AG458" i="3"/>
  <c r="AH458" i="3" s="1"/>
  <c r="AH457" i="3"/>
  <c r="AG457" i="3"/>
  <c r="AF457" i="3"/>
  <c r="AG456" i="3"/>
  <c r="AH455" i="3"/>
  <c r="AG455" i="3"/>
  <c r="AF455" i="3"/>
  <c r="AG454" i="3"/>
  <c r="AH454" i="3" s="1"/>
  <c r="AH453" i="3"/>
  <c r="AG453" i="3"/>
  <c r="AF453" i="3"/>
  <c r="AG452" i="3"/>
  <c r="AH451" i="3"/>
  <c r="AG451" i="3"/>
  <c r="AF451" i="3"/>
  <c r="AG450" i="3"/>
  <c r="AH450" i="3" s="1"/>
  <c r="AH449" i="3"/>
  <c r="AG449" i="3"/>
  <c r="AF449" i="3"/>
  <c r="AG448" i="3"/>
  <c r="AH447" i="3"/>
  <c r="AG447" i="3"/>
  <c r="AF447" i="3"/>
  <c r="AG446" i="3"/>
  <c r="AH446" i="3" s="1"/>
  <c r="AH445" i="3"/>
  <c r="AG445" i="3"/>
  <c r="AF445" i="3"/>
  <c r="AG444" i="3"/>
  <c r="AH443" i="3"/>
  <c r="AG443" i="3"/>
  <c r="AF443" i="3"/>
  <c r="AG442" i="3"/>
  <c r="AH442" i="3" s="1"/>
  <c r="AH441" i="3"/>
  <c r="AG441" i="3"/>
  <c r="AF441" i="3"/>
  <c r="AG440" i="3"/>
  <c r="AH439" i="3"/>
  <c r="AG439" i="3"/>
  <c r="AF439" i="3"/>
  <c r="AG438" i="3"/>
  <c r="AH438" i="3" s="1"/>
  <c r="AH437" i="3"/>
  <c r="AG437" i="3"/>
  <c r="AF437" i="3"/>
  <c r="AG436" i="3"/>
  <c r="AH435" i="3"/>
  <c r="AG435" i="3"/>
  <c r="AF435" i="3"/>
  <c r="AG434" i="3"/>
  <c r="AH434" i="3" s="1"/>
  <c r="AH433" i="3"/>
  <c r="AG433" i="3"/>
  <c r="AF433" i="3"/>
  <c r="AG432" i="3"/>
  <c r="AH431" i="3"/>
  <c r="AG431" i="3"/>
  <c r="AF431" i="3"/>
  <c r="AG430" i="3"/>
  <c r="AH430" i="3" s="1"/>
  <c r="AH429" i="3"/>
  <c r="AG429" i="3"/>
  <c r="AF429" i="3"/>
  <c r="AG428" i="3"/>
  <c r="AH427" i="3"/>
  <c r="AG427" i="3"/>
  <c r="AF427" i="3"/>
  <c r="AG426" i="3"/>
  <c r="AH426" i="3" s="1"/>
  <c r="AH425" i="3"/>
  <c r="AG425" i="3"/>
  <c r="AF425" i="3"/>
  <c r="AG424" i="3"/>
  <c r="AH423" i="3"/>
  <c r="AG423" i="3"/>
  <c r="AF423" i="3"/>
  <c r="AG422" i="3"/>
  <c r="AH422" i="3" s="1"/>
  <c r="AL421" i="3"/>
  <c r="AH421" i="3"/>
  <c r="AG421" i="3"/>
  <c r="AF421" i="3" s="1"/>
  <c r="AL420" i="3"/>
  <c r="AG420" i="3" s="1"/>
  <c r="AF420" i="3" s="1"/>
  <c r="AH420" i="3"/>
  <c r="AL419" i="3"/>
  <c r="AH419" i="3"/>
  <c r="AG419" i="3"/>
  <c r="AF419" i="3" s="1"/>
  <c r="AL418" i="3"/>
  <c r="AG418" i="3" s="1"/>
  <c r="AF418" i="3" s="1"/>
  <c r="AH418" i="3"/>
  <c r="AL417" i="3"/>
  <c r="AH417" i="3"/>
  <c r="AG417" i="3"/>
  <c r="AF417" i="3" s="1"/>
  <c r="AL416" i="3"/>
  <c r="AG416" i="3" s="1"/>
  <c r="AF416" i="3" s="1"/>
  <c r="AH416" i="3"/>
  <c r="AL415" i="3"/>
  <c r="AH415" i="3"/>
  <c r="AG415" i="3"/>
  <c r="AF415" i="3" s="1"/>
  <c r="AL414" i="3"/>
  <c r="AG414" i="3" s="1"/>
  <c r="AF414" i="3" s="1"/>
  <c r="AH414" i="3"/>
  <c r="AL413" i="3"/>
  <c r="AH413" i="3"/>
  <c r="AG413" i="3"/>
  <c r="AF413" i="3" s="1"/>
  <c r="AL412" i="3"/>
  <c r="AG412" i="3" s="1"/>
  <c r="AF412" i="3" s="1"/>
  <c r="AH412" i="3"/>
  <c r="AL411" i="3"/>
  <c r="AH411" i="3"/>
  <c r="AG411" i="3"/>
  <c r="AF411" i="3" s="1"/>
  <c r="AH410" i="3"/>
  <c r="AG410" i="3"/>
  <c r="AF410" i="3"/>
  <c r="AG409" i="3"/>
  <c r="AH409" i="3" s="1"/>
  <c r="AH408" i="3"/>
  <c r="AG408" i="3"/>
  <c r="AF408" i="3"/>
  <c r="AG407" i="3"/>
  <c r="AH406" i="3"/>
  <c r="AG406" i="3"/>
  <c r="AF406" i="3"/>
  <c r="AL405" i="3"/>
  <c r="AH405" i="3"/>
  <c r="AG405" i="3"/>
  <c r="AF405" i="3"/>
  <c r="AL404" i="3"/>
  <c r="AG404" i="3" s="1"/>
  <c r="AF404" i="3" s="1"/>
  <c r="AH404" i="3"/>
  <c r="AL403" i="3"/>
  <c r="AH403" i="3"/>
  <c r="AG403" i="3"/>
  <c r="AF403" i="3"/>
  <c r="AL402" i="3"/>
  <c r="AG402" i="3" s="1"/>
  <c r="AF402" i="3" s="1"/>
  <c r="AH402" i="3"/>
  <c r="AL401" i="3"/>
  <c r="AH401" i="3"/>
  <c r="AG401" i="3"/>
  <c r="AF401" i="3"/>
  <c r="AL400" i="3"/>
  <c r="AG400" i="3" s="1"/>
  <c r="AF400" i="3" s="1"/>
  <c r="AH400" i="3"/>
  <c r="AL399" i="3"/>
  <c r="AH399" i="3"/>
  <c r="AG399" i="3"/>
  <c r="AF399" i="3"/>
  <c r="AL398" i="3"/>
  <c r="AG398" i="3" s="1"/>
  <c r="AF398" i="3" s="1"/>
  <c r="AH398" i="3"/>
  <c r="AL397" i="3"/>
  <c r="AH397" i="3"/>
  <c r="AG397" i="3"/>
  <c r="AF397" i="3"/>
  <c r="AG396" i="3"/>
  <c r="AH395" i="3"/>
  <c r="AG395" i="3"/>
  <c r="AF395" i="3"/>
  <c r="AG394" i="3"/>
  <c r="AH394" i="3" s="1"/>
  <c r="AH393" i="3"/>
  <c r="AG393" i="3"/>
  <c r="AF393" i="3"/>
  <c r="AG392" i="3"/>
  <c r="AH391" i="3"/>
  <c r="AG391" i="3"/>
  <c r="AF391" i="3"/>
  <c r="AG390" i="3"/>
  <c r="AH390" i="3" s="1"/>
  <c r="AH389" i="3"/>
  <c r="AG389" i="3"/>
  <c r="AF389" i="3"/>
  <c r="AG388" i="3"/>
  <c r="AH387" i="3"/>
  <c r="AG387" i="3"/>
  <c r="AF387" i="3"/>
  <c r="AG386" i="3"/>
  <c r="AH386" i="3" s="1"/>
  <c r="AH385" i="3"/>
  <c r="AG385" i="3"/>
  <c r="AF385" i="3"/>
  <c r="AG384" i="3"/>
  <c r="AH383" i="3"/>
  <c r="AG383" i="3"/>
  <c r="AF383" i="3"/>
  <c r="AG382" i="3"/>
  <c r="AH382" i="3" s="1"/>
  <c r="AH381" i="3"/>
  <c r="AG381" i="3"/>
  <c r="AF381" i="3"/>
  <c r="AG380" i="3"/>
  <c r="AH379" i="3"/>
  <c r="AG379" i="3"/>
  <c r="AF379" i="3"/>
  <c r="AG378" i="3"/>
  <c r="AH377" i="3"/>
  <c r="AG377" i="3"/>
  <c r="AF377" i="3"/>
  <c r="AG376" i="3"/>
  <c r="AH375" i="3"/>
  <c r="AG375" i="3"/>
  <c r="AF375" i="3"/>
  <c r="AG374" i="3"/>
  <c r="AH373" i="3"/>
  <c r="AG373" i="3"/>
  <c r="AF373" i="3"/>
  <c r="AG372" i="3"/>
  <c r="AH371" i="3"/>
  <c r="AG371" i="3"/>
  <c r="AF371" i="3"/>
  <c r="AG370" i="3"/>
  <c r="AG369" i="3"/>
  <c r="AG368" i="3"/>
  <c r="AH367" i="3"/>
  <c r="AG367" i="3"/>
  <c r="AF367" i="3"/>
  <c r="AG366" i="3"/>
  <c r="AG365" i="3"/>
  <c r="AG364" i="3"/>
  <c r="AH363" i="3"/>
  <c r="AG363" i="3"/>
  <c r="AF363" i="3"/>
  <c r="AG362" i="3"/>
  <c r="AG361" i="3"/>
  <c r="AG360" i="3"/>
  <c r="AH359" i="3"/>
  <c r="AG359" i="3"/>
  <c r="AF359" i="3"/>
  <c r="AG358" i="3"/>
  <c r="AG357" i="3"/>
  <c r="AG356" i="3"/>
  <c r="AH355" i="3"/>
  <c r="AG355" i="3"/>
  <c r="AF355" i="3"/>
  <c r="AG354" i="3"/>
  <c r="AG353" i="3"/>
  <c r="AG352" i="3"/>
  <c r="AH351" i="3"/>
  <c r="AG351" i="3"/>
  <c r="AF351" i="3"/>
  <c r="AG350" i="3"/>
  <c r="AG349" i="3"/>
  <c r="AH348" i="3"/>
  <c r="AG348" i="3"/>
  <c r="AF348" i="3"/>
  <c r="AG347" i="3"/>
  <c r="AH347" i="3" s="1"/>
  <c r="AH346" i="3"/>
  <c r="AG346" i="3"/>
  <c r="AF346" i="3"/>
  <c r="AG345" i="3"/>
  <c r="AH344" i="3"/>
  <c r="AG344" i="3"/>
  <c r="AF344" i="3"/>
  <c r="AG343" i="3"/>
  <c r="AH343" i="3" s="1"/>
  <c r="AH342" i="3"/>
  <c r="AG342" i="3"/>
  <c r="AF342" i="3"/>
  <c r="AG341" i="3"/>
  <c r="AH340" i="3"/>
  <c r="AG340" i="3"/>
  <c r="AF340" i="3"/>
  <c r="AG339" i="3"/>
  <c r="AH339" i="3" s="1"/>
  <c r="AH338" i="3"/>
  <c r="AG338" i="3"/>
  <c r="AF338" i="3"/>
  <c r="AG337" i="3"/>
  <c r="AH336" i="3"/>
  <c r="AG336" i="3"/>
  <c r="AF336" i="3"/>
  <c r="AG335" i="3"/>
  <c r="AH335" i="3" s="1"/>
  <c r="AH334" i="3"/>
  <c r="AG334" i="3"/>
  <c r="AF334" i="3"/>
  <c r="AG333" i="3"/>
  <c r="AH332" i="3"/>
  <c r="AG332" i="3"/>
  <c r="AF332" i="3"/>
  <c r="AG331" i="3"/>
  <c r="AH331" i="3" s="1"/>
  <c r="AH330" i="3"/>
  <c r="AG330" i="3"/>
  <c r="AF330" i="3"/>
  <c r="AG329" i="3"/>
  <c r="AH328" i="3"/>
  <c r="AG328" i="3"/>
  <c r="AF328" i="3"/>
  <c r="AG327" i="3"/>
  <c r="AH327" i="3" s="1"/>
  <c r="AH326" i="3"/>
  <c r="AG326" i="3"/>
  <c r="AF326" i="3"/>
  <c r="AG325" i="3"/>
  <c r="AH324" i="3"/>
  <c r="AG324" i="3"/>
  <c r="AF324" i="3"/>
  <c r="AG323" i="3"/>
  <c r="AH323" i="3" s="1"/>
  <c r="AH322" i="3"/>
  <c r="AG322" i="3"/>
  <c r="AF322" i="3"/>
  <c r="AG321" i="3"/>
  <c r="AH320" i="3"/>
  <c r="AG320" i="3"/>
  <c r="AF320" i="3"/>
  <c r="AG319" i="3"/>
  <c r="AH319" i="3" s="1"/>
  <c r="AH318" i="3"/>
  <c r="AG318" i="3"/>
  <c r="AF318" i="3"/>
  <c r="AG317" i="3"/>
  <c r="AH316" i="3"/>
  <c r="AG316" i="3"/>
  <c r="AF316" i="3"/>
  <c r="AG315" i="3"/>
  <c r="AH315" i="3" s="1"/>
  <c r="AH314" i="3"/>
  <c r="AG314" i="3"/>
  <c r="AF314" i="3"/>
  <c r="AG313" i="3"/>
  <c r="AH312" i="3"/>
  <c r="AG312" i="3"/>
  <c r="AF312" i="3"/>
  <c r="AG311" i="3"/>
  <c r="AH311" i="3" s="1"/>
  <c r="AH310" i="3"/>
  <c r="AG310" i="3"/>
  <c r="AF310" i="3"/>
  <c r="AG309" i="3"/>
  <c r="AH308" i="3"/>
  <c r="AG308" i="3"/>
  <c r="AF308" i="3"/>
  <c r="AG307" i="3"/>
  <c r="AH307" i="3" s="1"/>
  <c r="AH306" i="3"/>
  <c r="AG306" i="3"/>
  <c r="AF306" i="3"/>
  <c r="AG305" i="3"/>
  <c r="AH304" i="3"/>
  <c r="AG304" i="3"/>
  <c r="AF304" i="3"/>
  <c r="AG303" i="3"/>
  <c r="AH303" i="3" s="1"/>
  <c r="AH302" i="3"/>
  <c r="AG302" i="3"/>
  <c r="AF302" i="3"/>
  <c r="AG301" i="3"/>
  <c r="AH300" i="3"/>
  <c r="AG300" i="3"/>
  <c r="AF300" i="3"/>
  <c r="AG299" i="3"/>
  <c r="AH299" i="3" s="1"/>
  <c r="AH298" i="3"/>
  <c r="AG298" i="3"/>
  <c r="AF298" i="3"/>
  <c r="AG297" i="3"/>
  <c r="AH296" i="3"/>
  <c r="AG296" i="3"/>
  <c r="AF296" i="3"/>
  <c r="AG295" i="3"/>
  <c r="AH295" i="3" s="1"/>
  <c r="AH294" i="3"/>
  <c r="AG294" i="3"/>
  <c r="AF294" i="3"/>
  <c r="AG293" i="3"/>
  <c r="AH292" i="3"/>
  <c r="AG292" i="3"/>
  <c r="AF292" i="3"/>
  <c r="AG291" i="3"/>
  <c r="AH291" i="3" s="1"/>
  <c r="AH290" i="3"/>
  <c r="AG290" i="3"/>
  <c r="AF290" i="3"/>
  <c r="AG289" i="3"/>
  <c r="AH288" i="3"/>
  <c r="AG288" i="3"/>
  <c r="AF288" i="3"/>
  <c r="AL287" i="3"/>
  <c r="AH287" i="3"/>
  <c r="AG287" i="3"/>
  <c r="AF287" i="3"/>
  <c r="AL286" i="3"/>
  <c r="AG286" i="3" s="1"/>
  <c r="AF286" i="3" s="1"/>
  <c r="AH286" i="3"/>
  <c r="AL285" i="3"/>
  <c r="AH285" i="3"/>
  <c r="AG285" i="3"/>
  <c r="AF285" i="3"/>
  <c r="AL284" i="3"/>
  <c r="AG284" i="3" s="1"/>
  <c r="AF284" i="3" s="1"/>
  <c r="AH284" i="3"/>
  <c r="AL283" i="3"/>
  <c r="AH283" i="3"/>
  <c r="AG283" i="3"/>
  <c r="AF283" i="3"/>
  <c r="AL282" i="3"/>
  <c r="AG282" i="3" s="1"/>
  <c r="AF282" i="3" s="1"/>
  <c r="AH282" i="3"/>
  <c r="N282" i="3"/>
  <c r="AL281" i="3"/>
  <c r="AH281" i="3"/>
  <c r="AG281" i="3"/>
  <c r="AF281" i="3"/>
  <c r="AL280" i="3"/>
  <c r="AG280" i="3" s="1"/>
  <c r="AF280" i="3" s="1"/>
  <c r="AH280" i="3"/>
  <c r="AL279" i="3"/>
  <c r="AH279" i="3"/>
  <c r="AG279" i="3"/>
  <c r="AF279" i="3"/>
  <c r="AL278" i="3"/>
  <c r="AG278" i="3" s="1"/>
  <c r="AF278" i="3" s="1"/>
  <c r="AH278" i="3"/>
  <c r="AG277" i="3"/>
  <c r="AH277" i="3" s="1"/>
  <c r="AH276" i="3"/>
  <c r="AG276" i="3"/>
  <c r="AF276" i="3"/>
  <c r="AG275" i="3"/>
  <c r="AH274" i="3"/>
  <c r="AG274" i="3"/>
  <c r="AF274" i="3"/>
  <c r="N274" i="3"/>
  <c r="AG273" i="3"/>
  <c r="AH273" i="3" s="1"/>
  <c r="AH272" i="3"/>
  <c r="AG272" i="3"/>
  <c r="AF272" i="3"/>
  <c r="AG271" i="3"/>
  <c r="AH270" i="3"/>
  <c r="AG270" i="3"/>
  <c r="AF270" i="3"/>
  <c r="AG269" i="3"/>
  <c r="AH269" i="3" s="1"/>
  <c r="AH268" i="3"/>
  <c r="AG268" i="3"/>
  <c r="AF268" i="3"/>
  <c r="AG267" i="3"/>
  <c r="AH266" i="3"/>
  <c r="AG266" i="3"/>
  <c r="AF266" i="3"/>
  <c r="N266" i="3"/>
  <c r="AG265" i="3"/>
  <c r="AH265" i="3" s="1"/>
  <c r="AH264" i="3"/>
  <c r="AG264" i="3"/>
  <c r="AF264" i="3"/>
  <c r="AG263" i="3"/>
  <c r="AH262" i="3"/>
  <c r="AG262" i="3"/>
  <c r="AF262" i="3"/>
  <c r="AG261" i="3"/>
  <c r="AH261" i="3" s="1"/>
  <c r="AH260" i="3"/>
  <c r="AG260" i="3"/>
  <c r="AF260" i="3"/>
  <c r="AG259" i="3"/>
  <c r="AL258" i="3"/>
  <c r="AG258" i="3" s="1"/>
  <c r="AF258" i="3" s="1"/>
  <c r="AH258" i="3"/>
  <c r="AL257" i="3"/>
  <c r="AH257" i="3"/>
  <c r="AG257" i="3"/>
  <c r="AF257" i="3" s="1"/>
  <c r="AL256" i="3"/>
  <c r="AG256" i="3" s="1"/>
  <c r="AF256" i="3" s="1"/>
  <c r="AH256" i="3"/>
  <c r="AL255" i="3"/>
  <c r="AH255" i="3"/>
  <c r="AG255" i="3"/>
  <c r="AF255" i="3" s="1"/>
  <c r="AL254" i="3"/>
  <c r="AG254" i="3" s="1"/>
  <c r="AF254" i="3" s="1"/>
  <c r="AH254" i="3"/>
  <c r="AL253" i="3"/>
  <c r="AH253" i="3"/>
  <c r="AG253" i="3"/>
  <c r="AF253" i="3" s="1"/>
  <c r="AH252" i="3"/>
  <c r="AG252" i="3"/>
  <c r="AF252" i="3"/>
  <c r="AG251" i="3"/>
  <c r="AH251" i="3" s="1"/>
  <c r="AH250" i="3"/>
  <c r="AG250" i="3"/>
  <c r="AF250" i="3"/>
  <c r="AG249" i="3"/>
  <c r="AH248" i="3"/>
  <c r="AG248" i="3"/>
  <c r="AF248" i="3"/>
  <c r="N248" i="3"/>
  <c r="AG247" i="3"/>
  <c r="AH247" i="3" s="1"/>
  <c r="AH246" i="3"/>
  <c r="AG246" i="3"/>
  <c r="AF246" i="3"/>
  <c r="AG245" i="3"/>
  <c r="AH244" i="3"/>
  <c r="AG244" i="3"/>
  <c r="AF244" i="3"/>
  <c r="AG243" i="3"/>
  <c r="AH243" i="3" s="1"/>
  <c r="AH242" i="3"/>
  <c r="AG242" i="3"/>
  <c r="AF242" i="3"/>
  <c r="AG241" i="3"/>
  <c r="AH240" i="3"/>
  <c r="AG240" i="3"/>
  <c r="AF240" i="3"/>
  <c r="N240" i="3"/>
  <c r="AG239" i="3"/>
  <c r="AH239" i="3" s="1"/>
  <c r="AH238" i="3"/>
  <c r="AG238" i="3"/>
  <c r="AF238" i="3"/>
  <c r="AG237" i="3"/>
  <c r="AH236" i="3"/>
  <c r="AG236" i="3"/>
  <c r="AF236" i="3"/>
  <c r="AG235" i="3"/>
  <c r="AH235" i="3" s="1"/>
  <c r="AH234" i="3"/>
  <c r="AG234" i="3"/>
  <c r="AF234" i="3"/>
  <c r="AG233" i="3"/>
  <c r="AH232" i="3"/>
  <c r="AG232" i="3"/>
  <c r="AF232" i="3"/>
  <c r="N232" i="3"/>
  <c r="AG231" i="3"/>
  <c r="AH231" i="3" s="1"/>
  <c r="AH230" i="3"/>
  <c r="AG230" i="3"/>
  <c r="AF230" i="3"/>
  <c r="AG229" i="3"/>
  <c r="AH228" i="3"/>
  <c r="AG228" i="3"/>
  <c r="AF228" i="3"/>
  <c r="AG227" i="3"/>
  <c r="AH227" i="3" s="1"/>
  <c r="AH226" i="3"/>
  <c r="AG226" i="3"/>
  <c r="AF226" i="3"/>
  <c r="AG225" i="3"/>
  <c r="AH224" i="3"/>
  <c r="AG224" i="3"/>
  <c r="AF224" i="3"/>
  <c r="N224" i="3"/>
  <c r="AG223" i="3"/>
  <c r="AH223" i="3" s="1"/>
  <c r="AH222" i="3"/>
  <c r="AG222" i="3"/>
  <c r="AF222" i="3"/>
  <c r="AG221" i="3"/>
  <c r="AH220" i="3"/>
  <c r="AG220" i="3"/>
  <c r="AF220" i="3"/>
  <c r="AG219" i="3"/>
  <c r="AH219" i="3" s="1"/>
  <c r="AH218" i="3"/>
  <c r="AG218" i="3"/>
  <c r="AF218" i="3"/>
  <c r="AG217" i="3"/>
  <c r="AH216" i="3"/>
  <c r="AG216" i="3"/>
  <c r="AF216" i="3"/>
  <c r="N216" i="3"/>
  <c r="AG215" i="3"/>
  <c r="AH215" i="3" s="1"/>
  <c r="AH214" i="3"/>
  <c r="AG214" i="3"/>
  <c r="AF214" i="3"/>
  <c r="AG213" i="3"/>
  <c r="AH212" i="3"/>
  <c r="AG212" i="3"/>
  <c r="AF212" i="3"/>
  <c r="AG211" i="3"/>
  <c r="AH211" i="3" s="1"/>
  <c r="AH210" i="3"/>
  <c r="AG210" i="3"/>
  <c r="AF210" i="3"/>
  <c r="AG209" i="3"/>
  <c r="AH208" i="3"/>
  <c r="AG208" i="3"/>
  <c r="AF208" i="3"/>
  <c r="N208" i="3"/>
  <c r="AG207" i="3"/>
  <c r="AH207" i="3" s="1"/>
  <c r="AH206" i="3"/>
  <c r="AG206" i="3"/>
  <c r="AF206" i="3"/>
  <c r="AG205" i="3"/>
  <c r="AH204" i="3"/>
  <c r="AG204" i="3"/>
  <c r="AF204" i="3"/>
  <c r="AN203" i="3"/>
  <c r="AL203" i="3"/>
  <c r="AG203" i="3" s="1"/>
  <c r="AF203" i="3" s="1"/>
  <c r="AJ203" i="3"/>
  <c r="AH203" i="3"/>
  <c r="AN202" i="3"/>
  <c r="AL202" i="3"/>
  <c r="AG202" i="3" s="1"/>
  <c r="AF202" i="3" s="1"/>
  <c r="AJ202" i="3"/>
  <c r="AH202" i="3"/>
  <c r="N202" i="3"/>
  <c r="AN201" i="3"/>
  <c r="AL201" i="3"/>
  <c r="AG201" i="3" s="1"/>
  <c r="AF201" i="3" s="1"/>
  <c r="AJ201" i="3"/>
  <c r="AH201" i="3"/>
  <c r="AN200" i="3"/>
  <c r="AL200" i="3"/>
  <c r="AG200" i="3" s="1"/>
  <c r="AF200" i="3" s="1"/>
  <c r="AJ200" i="3"/>
  <c r="AH200" i="3"/>
  <c r="AN199" i="3"/>
  <c r="AL199" i="3"/>
  <c r="AG199" i="3" s="1"/>
  <c r="AF199" i="3" s="1"/>
  <c r="AJ199" i="3"/>
  <c r="AH199" i="3"/>
  <c r="AG198" i="3"/>
  <c r="AH198" i="3" s="1"/>
  <c r="AH197" i="3"/>
  <c r="AG197" i="3"/>
  <c r="AF197" i="3"/>
  <c r="AG196" i="3"/>
  <c r="AH195" i="3"/>
  <c r="AG195" i="3"/>
  <c r="AF195" i="3"/>
  <c r="AG194" i="3"/>
  <c r="AH194" i="3" s="1"/>
  <c r="AH193" i="3"/>
  <c r="AG193" i="3"/>
  <c r="AF193" i="3"/>
  <c r="AG192" i="3"/>
  <c r="AH191" i="3"/>
  <c r="AG191" i="3"/>
  <c r="AF191" i="3"/>
  <c r="AG190" i="3"/>
  <c r="AH190" i="3" s="1"/>
  <c r="AH189" i="3"/>
  <c r="AG189" i="3"/>
  <c r="AF189" i="3"/>
  <c r="AG188" i="3"/>
  <c r="AH187" i="3"/>
  <c r="AG187" i="3"/>
  <c r="AF187" i="3"/>
  <c r="AG186" i="3"/>
  <c r="AH186" i="3" s="1"/>
  <c r="AH185" i="3"/>
  <c r="AG185" i="3"/>
  <c r="AF185" i="3"/>
  <c r="AG184" i="3"/>
  <c r="AH183" i="3"/>
  <c r="AG183" i="3"/>
  <c r="AF183" i="3"/>
  <c r="AG182" i="3"/>
  <c r="AH182" i="3" s="1"/>
  <c r="AH181" i="3"/>
  <c r="AG181" i="3"/>
  <c r="AF181" i="3"/>
  <c r="AG180" i="3"/>
  <c r="AH179" i="3"/>
  <c r="AG179" i="3"/>
  <c r="AF179" i="3"/>
  <c r="AG178" i="3"/>
  <c r="AH178" i="3" s="1"/>
  <c r="AH177" i="3"/>
  <c r="AG177" i="3"/>
  <c r="AF177" i="3"/>
  <c r="AG176" i="3"/>
  <c r="AH175" i="3"/>
  <c r="AG175" i="3"/>
  <c r="AF175" i="3"/>
  <c r="AG174" i="3"/>
  <c r="AH174" i="3" s="1"/>
  <c r="AH173" i="3"/>
  <c r="AG173" i="3"/>
  <c r="AF173" i="3"/>
  <c r="AG172" i="3"/>
  <c r="AH171" i="3"/>
  <c r="AG171" i="3"/>
  <c r="AF171" i="3"/>
  <c r="AG170" i="3"/>
  <c r="AH170" i="3" s="1"/>
  <c r="AH169" i="3"/>
  <c r="AG169" i="3"/>
  <c r="AF169" i="3"/>
  <c r="AG168" i="3"/>
  <c r="AH167" i="3"/>
  <c r="AG167" i="3"/>
  <c r="AF167" i="3"/>
  <c r="AG166" i="3"/>
  <c r="AH166" i="3" s="1"/>
  <c r="AH165" i="3"/>
  <c r="AG165" i="3"/>
  <c r="AF165" i="3"/>
  <c r="AG164" i="3"/>
  <c r="AH163" i="3"/>
  <c r="AG163" i="3"/>
  <c r="AF163" i="3"/>
  <c r="AG162" i="3"/>
  <c r="AH162" i="3" s="1"/>
  <c r="AH161" i="3"/>
  <c r="AG161" i="3"/>
  <c r="AF161" i="3"/>
  <c r="AG160" i="3"/>
  <c r="AH159" i="3"/>
  <c r="AG159" i="3"/>
  <c r="AF159" i="3"/>
  <c r="AG158" i="3"/>
  <c r="AH157" i="3"/>
  <c r="AG157" i="3"/>
  <c r="AF157" i="3"/>
  <c r="AG156" i="3"/>
  <c r="AH155" i="3"/>
  <c r="AG155" i="3"/>
  <c r="AF155" i="3"/>
  <c r="AG154" i="3"/>
  <c r="AH153" i="3"/>
  <c r="AG153" i="3"/>
  <c r="AF153" i="3"/>
  <c r="AG152" i="3"/>
  <c r="AH151" i="3"/>
  <c r="AG151" i="3"/>
  <c r="AF151" i="3"/>
  <c r="N151" i="3"/>
  <c r="AG150" i="3"/>
  <c r="AH150" i="3" s="1"/>
  <c r="AH149" i="3"/>
  <c r="AG149" i="3"/>
  <c r="AF149" i="3" s="1"/>
  <c r="AH148" i="3"/>
  <c r="AG148" i="3"/>
  <c r="AF148" i="3" s="1"/>
  <c r="AH147" i="3"/>
  <c r="AG147" i="3"/>
  <c r="AF147" i="3"/>
  <c r="N147" i="3"/>
  <c r="AG146" i="3"/>
  <c r="AH146" i="3" s="1"/>
  <c r="AH145" i="3"/>
  <c r="AG145" i="3"/>
  <c r="AF145" i="3" s="1"/>
  <c r="AH144" i="3"/>
  <c r="AG144" i="3"/>
  <c r="AF144" i="3" s="1"/>
  <c r="AH143" i="3"/>
  <c r="AG143" i="3"/>
  <c r="AF143" i="3"/>
  <c r="N143" i="3"/>
  <c r="AG142" i="3"/>
  <c r="AH142" i="3" s="1"/>
  <c r="AH141" i="3"/>
  <c r="AG141" i="3"/>
  <c r="AF141" i="3" s="1"/>
  <c r="AH140" i="3"/>
  <c r="AG140" i="3"/>
  <c r="AF140" i="3" s="1"/>
  <c r="AH139" i="3"/>
  <c r="AG139" i="3"/>
  <c r="AF139" i="3"/>
  <c r="N139" i="3"/>
  <c r="AG138" i="3"/>
  <c r="AH138" i="3" s="1"/>
  <c r="AH137" i="3"/>
  <c r="AG137" i="3"/>
  <c r="AF137" i="3" s="1"/>
  <c r="AH136" i="3"/>
  <c r="AG136" i="3"/>
  <c r="AF136" i="3" s="1"/>
  <c r="AH135" i="3"/>
  <c r="AG135" i="3"/>
  <c r="AF135" i="3"/>
  <c r="N135" i="3"/>
  <c r="AG134" i="3"/>
  <c r="AH134" i="3" s="1"/>
  <c r="AH133" i="3"/>
  <c r="AG133" i="3"/>
  <c r="AF133" i="3" s="1"/>
  <c r="AH132" i="3"/>
  <c r="AG132" i="3"/>
  <c r="AF132" i="3" s="1"/>
  <c r="AH131" i="3"/>
  <c r="AG131" i="3"/>
  <c r="AF131" i="3"/>
  <c r="N131" i="3"/>
  <c r="AG130" i="3"/>
  <c r="AH130" i="3" s="1"/>
  <c r="AH129" i="3"/>
  <c r="AG129" i="3"/>
  <c r="AF129" i="3" s="1"/>
  <c r="AH128" i="3"/>
  <c r="AG128" i="3"/>
  <c r="AF128" i="3" s="1"/>
  <c r="AH127" i="3"/>
  <c r="AG127" i="3"/>
  <c r="AF127" i="3"/>
  <c r="N127" i="3"/>
  <c r="AG126" i="3"/>
  <c r="AH126" i="3" s="1"/>
  <c r="AH125" i="3"/>
  <c r="AG125" i="3"/>
  <c r="AF125" i="3" s="1"/>
  <c r="AH124" i="3"/>
  <c r="AG124" i="3"/>
  <c r="AF124" i="3" s="1"/>
  <c r="AH123" i="3"/>
  <c r="AG123" i="3"/>
  <c r="AF123" i="3"/>
  <c r="N123" i="3"/>
  <c r="AG122" i="3"/>
  <c r="AH122" i="3" s="1"/>
  <c r="AH121" i="3"/>
  <c r="AG121" i="3"/>
  <c r="AF121" i="3" s="1"/>
  <c r="AH120" i="3"/>
  <c r="AG120" i="3"/>
  <c r="AF120" i="3" s="1"/>
  <c r="AH119" i="3"/>
  <c r="AG119" i="3"/>
  <c r="AF119" i="3"/>
  <c r="N119" i="3"/>
  <c r="AG118" i="3"/>
  <c r="AH118" i="3" s="1"/>
  <c r="AH117" i="3"/>
  <c r="AG117" i="3"/>
  <c r="AF117" i="3" s="1"/>
  <c r="AH116" i="3"/>
  <c r="AG116" i="3"/>
  <c r="AF116" i="3" s="1"/>
  <c r="AH115" i="3"/>
  <c r="AG115" i="3"/>
  <c r="AF115" i="3"/>
  <c r="N115" i="3"/>
  <c r="AG114" i="3"/>
  <c r="AH114" i="3" s="1"/>
  <c r="AH113" i="3"/>
  <c r="AG113" i="3"/>
  <c r="AF113" i="3" s="1"/>
  <c r="AH112" i="3"/>
  <c r="AG112" i="3"/>
  <c r="AF112" i="3" s="1"/>
  <c r="AH111" i="3"/>
  <c r="AG111" i="3"/>
  <c r="AF111" i="3"/>
  <c r="N111" i="3"/>
  <c r="AG110" i="3"/>
  <c r="AH110" i="3" s="1"/>
  <c r="AH109" i="3"/>
  <c r="AG109" i="3"/>
  <c r="AF109" i="3" s="1"/>
  <c r="AH108" i="3"/>
  <c r="AG108" i="3"/>
  <c r="AF108" i="3" s="1"/>
  <c r="AH107" i="3"/>
  <c r="AG107" i="3"/>
  <c r="AF107" i="3" s="1"/>
  <c r="N107" i="3"/>
  <c r="AH106" i="3"/>
  <c r="AG106" i="3"/>
  <c r="AF106" i="3"/>
  <c r="AG105" i="3"/>
  <c r="AH105" i="3" s="1"/>
  <c r="AF105" i="3"/>
  <c r="AG104" i="3"/>
  <c r="AF104" i="3" s="1"/>
  <c r="AH103" i="3"/>
  <c r="AG103" i="3"/>
  <c r="AF103" i="3" s="1"/>
  <c r="N103" i="3"/>
  <c r="AH102" i="3"/>
  <c r="AG102" i="3"/>
  <c r="AF102" i="3"/>
  <c r="AG101" i="3"/>
  <c r="AH101" i="3" s="1"/>
  <c r="AF101" i="3"/>
  <c r="AG100" i="3"/>
  <c r="AF100" i="3" s="1"/>
  <c r="AH99" i="3"/>
  <c r="AG99" i="3"/>
  <c r="AF99" i="3" s="1"/>
  <c r="N99" i="3"/>
  <c r="AH98" i="3"/>
  <c r="AG98" i="3"/>
  <c r="AF98" i="3"/>
  <c r="AG97" i="3"/>
  <c r="AH97" i="3" s="1"/>
  <c r="AF97" i="3"/>
  <c r="AG96" i="3"/>
  <c r="AF96" i="3" s="1"/>
  <c r="AH95" i="3"/>
  <c r="AG95" i="3"/>
  <c r="AF95" i="3" s="1"/>
  <c r="N95" i="3"/>
  <c r="AH94" i="3"/>
  <c r="AG94" i="3"/>
  <c r="AF94" i="3"/>
  <c r="AG93" i="3"/>
  <c r="AH93" i="3" s="1"/>
  <c r="AF93" i="3"/>
  <c r="AG92" i="3"/>
  <c r="AF92" i="3" s="1"/>
  <c r="AH91" i="3"/>
  <c r="AG91" i="3"/>
  <c r="AF91" i="3" s="1"/>
  <c r="N91" i="3"/>
  <c r="AH90" i="3"/>
  <c r="AG90" i="3"/>
  <c r="AF90" i="3"/>
  <c r="AG89" i="3"/>
  <c r="AH89" i="3" s="1"/>
  <c r="AF89" i="3"/>
  <c r="AG88" i="3"/>
  <c r="AF88" i="3" s="1"/>
  <c r="AH87" i="3"/>
  <c r="AG87" i="3"/>
  <c r="AF87" i="3" s="1"/>
  <c r="N87" i="3"/>
  <c r="AH86" i="3"/>
  <c r="AG86" i="3"/>
  <c r="AF86" i="3"/>
  <c r="AG85" i="3"/>
  <c r="AH85" i="3" s="1"/>
  <c r="AF85" i="3"/>
  <c r="AG84" i="3"/>
  <c r="AF84" i="3" s="1"/>
  <c r="AH83" i="3"/>
  <c r="AG83" i="3"/>
  <c r="AF83" i="3" s="1"/>
  <c r="N83" i="3"/>
  <c r="AH82" i="3"/>
  <c r="AG82" i="3"/>
  <c r="AF82" i="3"/>
  <c r="AG81" i="3"/>
  <c r="AH81" i="3" s="1"/>
  <c r="AF81" i="3"/>
  <c r="AG80" i="3"/>
  <c r="AF80" i="3" s="1"/>
  <c r="AH79" i="3"/>
  <c r="AG79" i="3"/>
  <c r="AF79" i="3" s="1"/>
  <c r="N79" i="3"/>
  <c r="AH78" i="3"/>
  <c r="AG78" i="3"/>
  <c r="AF78" i="3"/>
  <c r="AG77" i="3"/>
  <c r="AH77" i="3" s="1"/>
  <c r="AF77" i="3"/>
  <c r="AG76" i="3"/>
  <c r="AF76" i="3" s="1"/>
  <c r="AH75" i="3"/>
  <c r="AG75" i="3"/>
  <c r="AF75" i="3" s="1"/>
  <c r="N75" i="3"/>
  <c r="AL74" i="3"/>
  <c r="AG74" i="3" s="1"/>
  <c r="AF74" i="3" s="1"/>
  <c r="AH74" i="3"/>
  <c r="AL73" i="3"/>
  <c r="AH73" i="3"/>
  <c r="AG73" i="3"/>
  <c r="AF73" i="3" s="1"/>
  <c r="N73" i="3"/>
  <c r="AL72" i="3"/>
  <c r="AG72" i="3" s="1"/>
  <c r="AF72" i="3" s="1"/>
  <c r="AH72" i="3"/>
  <c r="AL71" i="3"/>
  <c r="AH71" i="3"/>
  <c r="AG71" i="3"/>
  <c r="AF71" i="3" s="1"/>
  <c r="N71" i="3"/>
  <c r="AL70" i="3"/>
  <c r="AG70" i="3" s="1"/>
  <c r="AF70" i="3" s="1"/>
  <c r="AH70" i="3"/>
  <c r="AL69" i="3"/>
  <c r="AH69" i="3"/>
  <c r="AG69" i="3"/>
  <c r="AF69" i="3" s="1"/>
  <c r="N69" i="3"/>
  <c r="AH68" i="3"/>
  <c r="AG68" i="3"/>
  <c r="AF68" i="3"/>
  <c r="AG67" i="3"/>
  <c r="AH67" i="3" s="1"/>
  <c r="AF67" i="3"/>
  <c r="AG66" i="3"/>
  <c r="AF66" i="3" s="1"/>
  <c r="AH65" i="3"/>
  <c r="AG65" i="3"/>
  <c r="AF65" i="3" s="1"/>
  <c r="N65" i="3"/>
  <c r="AH64" i="3"/>
  <c r="AG64" i="3"/>
  <c r="AF64" i="3"/>
  <c r="AG63" i="3"/>
  <c r="AH63" i="3" s="1"/>
  <c r="AF63" i="3"/>
  <c r="AG62" i="3"/>
  <c r="AF62" i="3" s="1"/>
  <c r="AH61" i="3"/>
  <c r="AG61" i="3"/>
  <c r="AF61" i="3" s="1"/>
  <c r="N61" i="3"/>
  <c r="AH60" i="3"/>
  <c r="AG60" i="3"/>
  <c r="AF60" i="3"/>
  <c r="AG59" i="3"/>
  <c r="AH59" i="3" s="1"/>
  <c r="AF59" i="3"/>
  <c r="AG58" i="3"/>
  <c r="AF58" i="3" s="1"/>
  <c r="AH57" i="3"/>
  <c r="AG57" i="3"/>
  <c r="AF57" i="3" s="1"/>
  <c r="N57" i="3"/>
  <c r="AH56" i="3"/>
  <c r="AG56" i="3"/>
  <c r="AF56" i="3"/>
  <c r="AG55" i="3"/>
  <c r="AH55" i="3" s="1"/>
  <c r="AF55" i="3"/>
  <c r="AG54" i="3"/>
  <c r="AF54" i="3" s="1"/>
  <c r="AH53" i="3"/>
  <c r="AG53" i="3"/>
  <c r="AF53" i="3" s="1"/>
  <c r="N53" i="3"/>
  <c r="AH52" i="3"/>
  <c r="AG52" i="3"/>
  <c r="AF52" i="3"/>
  <c r="AL51" i="3"/>
  <c r="AH51" i="3"/>
  <c r="AG51" i="3"/>
  <c r="AF51" i="3" s="1"/>
  <c r="AL50" i="3"/>
  <c r="AG50" i="3" s="1"/>
  <c r="AF50" i="3" s="1"/>
  <c r="AH50" i="3"/>
  <c r="AL49" i="3"/>
  <c r="AH49" i="3"/>
  <c r="AG49" i="3"/>
  <c r="AF49" i="3" s="1"/>
  <c r="AL48" i="3"/>
  <c r="AG48" i="3" s="1"/>
  <c r="AF48" i="3" s="1"/>
  <c r="AH48" i="3"/>
  <c r="AL47" i="3"/>
  <c r="AH47" i="3"/>
  <c r="AG47" i="3"/>
  <c r="AF47" i="3" s="1"/>
  <c r="AH46" i="3"/>
  <c r="AG46" i="3"/>
  <c r="AF46" i="3" s="1"/>
  <c r="N46" i="3"/>
  <c r="AH45" i="3"/>
  <c r="AG45" i="3"/>
  <c r="AF45" i="3"/>
  <c r="AG44" i="3"/>
  <c r="AH44" i="3" s="1"/>
  <c r="AF44" i="3"/>
  <c r="AG43" i="3"/>
  <c r="AF43" i="3" s="1"/>
  <c r="AH42" i="3"/>
  <c r="AG42" i="3"/>
  <c r="AF42" i="3" s="1"/>
  <c r="N42" i="3"/>
  <c r="AH41" i="3"/>
  <c r="AG41" i="3"/>
  <c r="AF41" i="3"/>
  <c r="AG40" i="3"/>
  <c r="AH40" i="3" s="1"/>
  <c r="AF40" i="3"/>
  <c r="AG39" i="3"/>
  <c r="AF39" i="3" s="1"/>
  <c r="AH38" i="3"/>
  <c r="AG38" i="3"/>
  <c r="AF38" i="3" s="1"/>
  <c r="N38" i="3"/>
  <c r="AH37" i="3"/>
  <c r="AG37" i="3"/>
  <c r="AF37" i="3"/>
  <c r="AG36" i="3"/>
  <c r="AH36" i="3" s="1"/>
  <c r="AF36" i="3"/>
  <c r="AG35" i="3"/>
  <c r="AF35" i="3" s="1"/>
  <c r="AH34" i="3"/>
  <c r="AG34" i="3"/>
  <c r="AF34" i="3" s="1"/>
  <c r="N34" i="3"/>
  <c r="AH33" i="3"/>
  <c r="AG33" i="3"/>
  <c r="AF33" i="3"/>
  <c r="AG32" i="3"/>
  <c r="AH32" i="3" s="1"/>
  <c r="AF32" i="3"/>
  <c r="AG31" i="3"/>
  <c r="AF31" i="3" s="1"/>
  <c r="AH30" i="3"/>
  <c r="AG30" i="3"/>
  <c r="AF30" i="3" s="1"/>
  <c r="N30" i="3"/>
  <c r="AH29" i="3"/>
  <c r="AG29" i="3"/>
  <c r="AF29" i="3"/>
  <c r="AG28" i="3"/>
  <c r="AH28" i="3" s="1"/>
  <c r="AF28" i="3"/>
  <c r="AG27" i="3"/>
  <c r="AF27" i="3" s="1"/>
  <c r="AH26" i="3"/>
  <c r="AG26" i="3"/>
  <c r="AF26" i="3" s="1"/>
  <c r="N26" i="3"/>
  <c r="AH25" i="3"/>
  <c r="AG25" i="3"/>
  <c r="AF25" i="3"/>
  <c r="AG24" i="3"/>
  <c r="AH24" i="3" s="1"/>
  <c r="AF24" i="3"/>
  <c r="AG23" i="3"/>
  <c r="AF23" i="3" s="1"/>
  <c r="AH22" i="3"/>
  <c r="AG22" i="3"/>
  <c r="AF22" i="3" s="1"/>
  <c r="N22" i="3"/>
  <c r="AH21" i="3"/>
  <c r="AG21" i="3"/>
  <c r="AF21" i="3"/>
  <c r="AG20" i="3"/>
  <c r="AH20" i="3" s="1"/>
  <c r="AF20" i="3"/>
  <c r="AG19" i="3"/>
  <c r="AF19" i="3" s="1"/>
  <c r="AH18" i="3"/>
  <c r="AG18" i="3"/>
  <c r="AF18" i="3" s="1"/>
  <c r="N18" i="3"/>
  <c r="AH17" i="3"/>
  <c r="AG17" i="3"/>
  <c r="AF17" i="3"/>
  <c r="AG16" i="3"/>
  <c r="AH16" i="3" s="1"/>
  <c r="AF16" i="3"/>
  <c r="X16" i="3"/>
  <c r="AH15" i="3"/>
  <c r="AG15" i="3"/>
  <c r="AF15" i="3" s="1"/>
  <c r="X15" i="3"/>
  <c r="AG14" i="3"/>
  <c r="AH14" i="3" s="1"/>
  <c r="AF14" i="3"/>
  <c r="AG13" i="3"/>
  <c r="AF13" i="3" s="1"/>
  <c r="AH12" i="3"/>
  <c r="AG12" i="3"/>
  <c r="AF12" i="3" s="1"/>
  <c r="N12" i="3"/>
  <c r="AH11" i="3"/>
  <c r="AG11" i="3"/>
  <c r="AF11" i="3"/>
  <c r="V11" i="3"/>
  <c r="N286" i="3" s="1"/>
  <c r="U11" i="3"/>
  <c r="AH10" i="3"/>
  <c r="AG10" i="3"/>
  <c r="AF10" i="3" s="1"/>
  <c r="N10" i="3"/>
  <c r="AH9" i="3"/>
  <c r="AG9" i="3"/>
  <c r="AF9" i="3"/>
  <c r="N9" i="3"/>
  <c r="AG8" i="3"/>
  <c r="AH8" i="3" s="1"/>
  <c r="AF8" i="3"/>
  <c r="Y8" i="3"/>
  <c r="AH7" i="3"/>
  <c r="N7" i="3" s="1"/>
  <c r="AG7" i="3"/>
  <c r="AF7" i="3" s="1"/>
  <c r="Y7" i="3"/>
  <c r="AG6" i="3"/>
  <c r="AH6" i="3" s="1"/>
  <c r="AF6" i="3"/>
  <c r="AA6" i="3"/>
  <c r="AA7" i="3" s="1"/>
  <c r="AA8" i="3" s="1"/>
  <c r="AA9" i="3" s="1"/>
  <c r="AA10" i="3" s="1"/>
  <c r="AA11" i="3" s="1"/>
  <c r="AA12" i="3" s="1"/>
  <c r="AA13" i="3" s="1"/>
  <c r="AA14" i="3" s="1"/>
  <c r="AA15" i="3" s="1"/>
  <c r="AA16" i="3" s="1"/>
  <c r="AA17" i="3" s="1"/>
  <c r="AA18" i="3" s="1"/>
  <c r="AA19" i="3" s="1"/>
  <c r="AA20" i="3" s="1"/>
  <c r="AA21" i="3" s="1"/>
  <c r="AA22" i="3" s="1"/>
  <c r="AA23" i="3" s="1"/>
  <c r="AA24" i="3" s="1"/>
  <c r="AA25" i="3" s="1"/>
  <c r="AA26" i="3" s="1"/>
  <c r="AA27" i="3" s="1"/>
  <c r="AA28" i="3" s="1"/>
  <c r="AA29" i="3" s="1"/>
  <c r="AA30" i="3" s="1"/>
  <c r="AA31" i="3" s="1"/>
  <c r="AA32" i="3" s="1"/>
  <c r="AA33" i="3" s="1"/>
  <c r="AA34" i="3" s="1"/>
  <c r="AA35" i="3" s="1"/>
  <c r="AA36" i="3" s="1"/>
  <c r="AA37" i="3" s="1"/>
  <c r="AA38" i="3" s="1"/>
  <c r="AA39" i="3" s="1"/>
  <c r="AA40" i="3" s="1"/>
  <c r="AA41" i="3" s="1"/>
  <c r="AA42" i="3" s="1"/>
  <c r="AA43" i="3" s="1"/>
  <c r="AA44" i="3" s="1"/>
  <c r="AA45" i="3" s="1"/>
  <c r="AA46" i="3" s="1"/>
  <c r="AA47" i="3" s="1"/>
  <c r="AA48" i="3" s="1"/>
  <c r="AA49" i="3" s="1"/>
  <c r="AA50" i="3" s="1"/>
  <c r="AA51" i="3" s="1"/>
  <c r="AA52" i="3" s="1"/>
  <c r="AA53" i="3" s="1"/>
  <c r="AA54" i="3" s="1"/>
  <c r="AA55" i="3" s="1"/>
  <c r="AA56" i="3" s="1"/>
  <c r="AA57" i="3" s="1"/>
  <c r="AA58" i="3" s="1"/>
  <c r="AA59" i="3" s="1"/>
  <c r="AA60" i="3" s="1"/>
  <c r="AA61" i="3" s="1"/>
  <c r="AA62" i="3" s="1"/>
  <c r="AA63" i="3" s="1"/>
  <c r="AA64" i="3" s="1"/>
  <c r="AA65" i="3" s="1"/>
  <c r="AA66" i="3" s="1"/>
  <c r="AA67" i="3" s="1"/>
  <c r="AA68" i="3" s="1"/>
  <c r="AA69" i="3" s="1"/>
  <c r="AA70" i="3" s="1"/>
  <c r="AA71" i="3" s="1"/>
  <c r="AA72" i="3" s="1"/>
  <c r="AA73" i="3" s="1"/>
  <c r="AA74" i="3" s="1"/>
  <c r="AA75" i="3" s="1"/>
  <c r="AA76" i="3" s="1"/>
  <c r="AA77" i="3" s="1"/>
  <c r="AA78" i="3" s="1"/>
  <c r="AA79" i="3" s="1"/>
  <c r="AA80" i="3" s="1"/>
  <c r="AA81" i="3" s="1"/>
  <c r="AA82" i="3" s="1"/>
  <c r="AA83" i="3" s="1"/>
  <c r="AA84" i="3" s="1"/>
  <c r="AA85" i="3" s="1"/>
  <c r="AA86" i="3" s="1"/>
  <c r="AA87" i="3" s="1"/>
  <c r="AA88" i="3" s="1"/>
  <c r="AA89" i="3" s="1"/>
  <c r="AA90" i="3" s="1"/>
  <c r="AA91" i="3" s="1"/>
  <c r="AA92" i="3" s="1"/>
  <c r="AA93" i="3" s="1"/>
  <c r="AA94" i="3" s="1"/>
  <c r="AA95" i="3" s="1"/>
  <c r="AA96" i="3" s="1"/>
  <c r="AA97" i="3" s="1"/>
  <c r="AA98" i="3" s="1"/>
  <c r="AA99" i="3" s="1"/>
  <c r="AA100" i="3" s="1"/>
  <c r="AA101" i="3" s="1"/>
  <c r="AA102" i="3" s="1"/>
  <c r="AA103" i="3" s="1"/>
  <c r="AA104" i="3" s="1"/>
  <c r="AA105" i="3" s="1"/>
  <c r="AA106" i="3" s="1"/>
  <c r="AA107" i="3" s="1"/>
  <c r="AA108" i="3" s="1"/>
  <c r="AA109" i="3" s="1"/>
  <c r="AA110" i="3" s="1"/>
  <c r="AA111" i="3" s="1"/>
  <c r="AA112" i="3" s="1"/>
  <c r="AA113" i="3" s="1"/>
  <c r="AA114" i="3" s="1"/>
  <c r="AA115" i="3" s="1"/>
  <c r="AA116" i="3" s="1"/>
  <c r="AA117" i="3" s="1"/>
  <c r="AA118" i="3" s="1"/>
  <c r="AA119" i="3" s="1"/>
  <c r="AA120" i="3" s="1"/>
  <c r="AA121" i="3" s="1"/>
  <c r="AA122" i="3" s="1"/>
  <c r="AA123" i="3" s="1"/>
  <c r="AA124" i="3" s="1"/>
  <c r="AA125" i="3" s="1"/>
  <c r="AA126" i="3" s="1"/>
  <c r="AA127" i="3" s="1"/>
  <c r="AA128" i="3" s="1"/>
  <c r="AA129" i="3" s="1"/>
  <c r="AA130" i="3" s="1"/>
  <c r="AA131" i="3" s="1"/>
  <c r="AA132" i="3" s="1"/>
  <c r="AA133" i="3" s="1"/>
  <c r="AA134" i="3" s="1"/>
  <c r="AA135" i="3" s="1"/>
  <c r="AA136" i="3" s="1"/>
  <c r="AA137" i="3" s="1"/>
  <c r="AA138" i="3" s="1"/>
  <c r="AA139" i="3" s="1"/>
  <c r="AA140" i="3" s="1"/>
  <c r="AA141" i="3" s="1"/>
  <c r="AA142" i="3" s="1"/>
  <c r="AA143" i="3" s="1"/>
  <c r="AA144" i="3" s="1"/>
  <c r="AA145" i="3" s="1"/>
  <c r="AA146" i="3" s="1"/>
  <c r="AA147" i="3" s="1"/>
  <c r="AA148" i="3" s="1"/>
  <c r="AA149" i="3" s="1"/>
  <c r="AA150" i="3" s="1"/>
  <c r="AA151" i="3" s="1"/>
  <c r="AA152" i="3" s="1"/>
  <c r="AA153" i="3" s="1"/>
  <c r="AA154" i="3" s="1"/>
  <c r="AA155" i="3" s="1"/>
  <c r="AA156" i="3" s="1"/>
  <c r="AA157" i="3" s="1"/>
  <c r="AA158" i="3" s="1"/>
  <c r="AA159" i="3" s="1"/>
  <c r="AA160" i="3" s="1"/>
  <c r="AA161" i="3" s="1"/>
  <c r="AA162" i="3" s="1"/>
  <c r="AA163" i="3" s="1"/>
  <c r="AA164" i="3" s="1"/>
  <c r="AA165" i="3" s="1"/>
  <c r="AA166" i="3" s="1"/>
  <c r="AA167" i="3" s="1"/>
  <c r="AA168" i="3" s="1"/>
  <c r="AA169" i="3" s="1"/>
  <c r="AA170" i="3" s="1"/>
  <c r="AA171" i="3" s="1"/>
  <c r="AA172" i="3" s="1"/>
  <c r="AA173" i="3" s="1"/>
  <c r="AA174" i="3" s="1"/>
  <c r="AA175" i="3" s="1"/>
  <c r="AA176" i="3" s="1"/>
  <c r="AA177" i="3" s="1"/>
  <c r="AA178" i="3" s="1"/>
  <c r="AA179" i="3" s="1"/>
  <c r="AA180" i="3" s="1"/>
  <c r="AA181" i="3" s="1"/>
  <c r="AA182" i="3" s="1"/>
  <c r="AA183" i="3" s="1"/>
  <c r="AA184" i="3" s="1"/>
  <c r="AA185" i="3" s="1"/>
  <c r="AA186" i="3" s="1"/>
  <c r="AA187" i="3" s="1"/>
  <c r="AA188" i="3" s="1"/>
  <c r="AA189" i="3" s="1"/>
  <c r="AA190" i="3" s="1"/>
  <c r="AA191" i="3" s="1"/>
  <c r="AA192" i="3" s="1"/>
  <c r="AA193" i="3" s="1"/>
  <c r="AA194" i="3" s="1"/>
  <c r="AA195" i="3" s="1"/>
  <c r="AA196" i="3" s="1"/>
  <c r="AA197" i="3" s="1"/>
  <c r="AA198" i="3" s="1"/>
  <c r="AA199" i="3" s="1"/>
  <c r="AA200" i="3" s="1"/>
  <c r="AA201" i="3" s="1"/>
  <c r="AA202" i="3" s="1"/>
  <c r="AA203" i="3" s="1"/>
  <c r="AA204" i="3" s="1"/>
  <c r="AA205" i="3" s="1"/>
  <c r="AA206" i="3" s="1"/>
  <c r="AA207" i="3" s="1"/>
  <c r="AA208" i="3" s="1"/>
  <c r="AA209" i="3" s="1"/>
  <c r="AA210" i="3" s="1"/>
  <c r="AA211" i="3" s="1"/>
  <c r="AA212" i="3" s="1"/>
  <c r="AA213" i="3" s="1"/>
  <c r="AA214" i="3" s="1"/>
  <c r="AA215" i="3" s="1"/>
  <c r="AA216" i="3" s="1"/>
  <c r="AA217" i="3" s="1"/>
  <c r="AA218" i="3" s="1"/>
  <c r="AA219" i="3" s="1"/>
  <c r="AA220" i="3" s="1"/>
  <c r="AA221" i="3" s="1"/>
  <c r="AA222" i="3" s="1"/>
  <c r="AA223" i="3" s="1"/>
  <c r="AA224" i="3" s="1"/>
  <c r="AA225" i="3" s="1"/>
  <c r="AA226" i="3" s="1"/>
  <c r="AA227" i="3" s="1"/>
  <c r="AA228" i="3" s="1"/>
  <c r="AA229" i="3" s="1"/>
  <c r="AA230" i="3" s="1"/>
  <c r="AA231" i="3" s="1"/>
  <c r="AA232" i="3" s="1"/>
  <c r="AA233" i="3" s="1"/>
  <c r="AA234" i="3" s="1"/>
  <c r="AA235" i="3" s="1"/>
  <c r="AA236" i="3" s="1"/>
  <c r="AA237" i="3" s="1"/>
  <c r="AA238" i="3" s="1"/>
  <c r="AA239" i="3" s="1"/>
  <c r="AA240" i="3" s="1"/>
  <c r="AA241" i="3" s="1"/>
  <c r="AA242" i="3" s="1"/>
  <c r="AA243" i="3" s="1"/>
  <c r="AA244" i="3" s="1"/>
  <c r="AA245" i="3" s="1"/>
  <c r="AA246" i="3" s="1"/>
  <c r="AA247" i="3" s="1"/>
  <c r="AA248" i="3" s="1"/>
  <c r="AA249" i="3" s="1"/>
  <c r="AA250" i="3" s="1"/>
  <c r="AA251" i="3" s="1"/>
  <c r="AA252" i="3" s="1"/>
  <c r="AA253" i="3" s="1"/>
  <c r="AA254" i="3" s="1"/>
  <c r="AA255" i="3" s="1"/>
  <c r="AA256" i="3" s="1"/>
  <c r="AA257" i="3" s="1"/>
  <c r="AA258" i="3" s="1"/>
  <c r="AA259" i="3" s="1"/>
  <c r="AA260" i="3" s="1"/>
  <c r="AA261" i="3" s="1"/>
  <c r="AA262" i="3" s="1"/>
  <c r="AA263" i="3" s="1"/>
  <c r="AA264" i="3" s="1"/>
  <c r="AA265" i="3" s="1"/>
  <c r="AA266" i="3" s="1"/>
  <c r="AA267" i="3" s="1"/>
  <c r="AA268" i="3" s="1"/>
  <c r="AA269" i="3" s="1"/>
  <c r="AA270" i="3" s="1"/>
  <c r="AA271" i="3" s="1"/>
  <c r="AA272" i="3" s="1"/>
  <c r="AA273" i="3" s="1"/>
  <c r="AA274" i="3" s="1"/>
  <c r="AA275" i="3" s="1"/>
  <c r="AA276" i="3" s="1"/>
  <c r="AA277" i="3" s="1"/>
  <c r="AA278" i="3" s="1"/>
  <c r="AA279" i="3" s="1"/>
  <c r="AA280" i="3" s="1"/>
  <c r="AA281" i="3" s="1"/>
  <c r="AA282" i="3" s="1"/>
  <c r="AA283" i="3" s="1"/>
  <c r="AA284" i="3" s="1"/>
  <c r="AA285" i="3" s="1"/>
  <c r="AA286" i="3" s="1"/>
  <c r="AA287" i="3" s="1"/>
  <c r="AA288" i="3" s="1"/>
  <c r="AA289" i="3" s="1"/>
  <c r="AA290" i="3" s="1"/>
  <c r="AA291" i="3" s="1"/>
  <c r="AA292" i="3" s="1"/>
  <c r="AA293" i="3" s="1"/>
  <c r="AA294" i="3" s="1"/>
  <c r="AA295" i="3" s="1"/>
  <c r="AA296" i="3" s="1"/>
  <c r="AA297" i="3" s="1"/>
  <c r="AA298" i="3" s="1"/>
  <c r="AA299" i="3" s="1"/>
  <c r="AA300" i="3" s="1"/>
  <c r="AA301" i="3" s="1"/>
  <c r="AA302" i="3" s="1"/>
  <c r="AA303" i="3" s="1"/>
  <c r="AA304" i="3" s="1"/>
  <c r="AA305" i="3" s="1"/>
  <c r="AA306" i="3" s="1"/>
  <c r="AA307" i="3" s="1"/>
  <c r="AA308" i="3" s="1"/>
  <c r="AA309" i="3" s="1"/>
  <c r="AA310" i="3" s="1"/>
  <c r="AA311" i="3" s="1"/>
  <c r="AA312" i="3" s="1"/>
  <c r="AA313" i="3" s="1"/>
  <c r="AA314" i="3" s="1"/>
  <c r="AA315" i="3" s="1"/>
  <c r="AA316" i="3" s="1"/>
  <c r="AA317" i="3" s="1"/>
  <c r="AA318" i="3" s="1"/>
  <c r="AA319" i="3" s="1"/>
  <c r="AA320" i="3" s="1"/>
  <c r="AA321" i="3" s="1"/>
  <c r="AA322" i="3" s="1"/>
  <c r="AA323" i="3" s="1"/>
  <c r="AA324" i="3" s="1"/>
  <c r="AA325" i="3" s="1"/>
  <c r="AA326" i="3" s="1"/>
  <c r="AA327" i="3" s="1"/>
  <c r="AA328" i="3" s="1"/>
  <c r="AA329" i="3" s="1"/>
  <c r="AA330" i="3" s="1"/>
  <c r="AA331" i="3" s="1"/>
  <c r="AA332" i="3" s="1"/>
  <c r="AA333" i="3" s="1"/>
  <c r="AA334" i="3" s="1"/>
  <c r="AA335" i="3" s="1"/>
  <c r="AA336" i="3" s="1"/>
  <c r="AA337" i="3" s="1"/>
  <c r="AA338" i="3" s="1"/>
  <c r="AA339" i="3" s="1"/>
  <c r="AA340" i="3" s="1"/>
  <c r="AA341" i="3" s="1"/>
  <c r="AA342" i="3" s="1"/>
  <c r="AA343" i="3" s="1"/>
  <c r="AA344" i="3" s="1"/>
  <c r="AA345" i="3" s="1"/>
  <c r="AA346" i="3" s="1"/>
  <c r="AA347" i="3" s="1"/>
  <c r="AA348" i="3" s="1"/>
  <c r="AA349" i="3" s="1"/>
  <c r="AA350" i="3" s="1"/>
  <c r="AA351" i="3" s="1"/>
  <c r="AA352" i="3" s="1"/>
  <c r="AA353" i="3" s="1"/>
  <c r="AA354" i="3" s="1"/>
  <c r="AA355" i="3" s="1"/>
  <c r="AA356" i="3" s="1"/>
  <c r="AA357" i="3" s="1"/>
  <c r="AA358" i="3" s="1"/>
  <c r="AA359" i="3" s="1"/>
  <c r="AA360" i="3" s="1"/>
  <c r="AA361" i="3" s="1"/>
  <c r="AA362" i="3" s="1"/>
  <c r="AA363" i="3" s="1"/>
  <c r="AA364" i="3" s="1"/>
  <c r="AA365" i="3" s="1"/>
  <c r="AA366" i="3" s="1"/>
  <c r="AA367" i="3" s="1"/>
  <c r="AA368" i="3" s="1"/>
  <c r="AA369" i="3" s="1"/>
  <c r="AA370" i="3" s="1"/>
  <c r="AA371" i="3" s="1"/>
  <c r="AA372" i="3" s="1"/>
  <c r="AA373" i="3" s="1"/>
  <c r="AA374" i="3" s="1"/>
  <c r="AA375" i="3" s="1"/>
  <c r="AA376" i="3" s="1"/>
  <c r="AA377" i="3" s="1"/>
  <c r="AA378" i="3" s="1"/>
  <c r="AA379" i="3" s="1"/>
  <c r="AA380" i="3" s="1"/>
  <c r="AA381" i="3" s="1"/>
  <c r="AA382" i="3" s="1"/>
  <c r="AA383" i="3" s="1"/>
  <c r="AA384" i="3" s="1"/>
  <c r="AA385" i="3" s="1"/>
  <c r="AA386" i="3" s="1"/>
  <c r="AA387" i="3" s="1"/>
  <c r="AA388" i="3" s="1"/>
  <c r="AA389" i="3" s="1"/>
  <c r="AA390" i="3" s="1"/>
  <c r="AA391" i="3" s="1"/>
  <c r="AA392" i="3" s="1"/>
  <c r="AA393" i="3" s="1"/>
  <c r="AA394" i="3" s="1"/>
  <c r="AA395" i="3" s="1"/>
  <c r="AA396" i="3" s="1"/>
  <c r="AA397" i="3" s="1"/>
  <c r="AA398" i="3" s="1"/>
  <c r="AA399" i="3" s="1"/>
  <c r="AA400" i="3" s="1"/>
  <c r="AA401" i="3" s="1"/>
  <c r="AA402" i="3" s="1"/>
  <c r="AA403" i="3" s="1"/>
  <c r="AA404" i="3" s="1"/>
  <c r="AA405" i="3" s="1"/>
  <c r="AA406" i="3" s="1"/>
  <c r="AA407" i="3" s="1"/>
  <c r="AA408" i="3" s="1"/>
  <c r="AA409" i="3" s="1"/>
  <c r="AA410" i="3" s="1"/>
  <c r="AA411" i="3" s="1"/>
  <c r="AA412" i="3" s="1"/>
  <c r="AA413" i="3" s="1"/>
  <c r="AA414" i="3" s="1"/>
  <c r="AA415" i="3" s="1"/>
  <c r="AA416" i="3" s="1"/>
  <c r="AA417" i="3" s="1"/>
  <c r="AA418" i="3" s="1"/>
  <c r="AA419" i="3" s="1"/>
  <c r="AA420" i="3" s="1"/>
  <c r="AA421" i="3" s="1"/>
  <c r="AA422" i="3" s="1"/>
  <c r="AA423" i="3" s="1"/>
  <c r="AA424" i="3" s="1"/>
  <c r="AA425" i="3" s="1"/>
  <c r="AA426" i="3" s="1"/>
  <c r="AA427" i="3" s="1"/>
  <c r="AA428" i="3" s="1"/>
  <c r="AA429" i="3" s="1"/>
  <c r="AA430" i="3" s="1"/>
  <c r="AA431" i="3" s="1"/>
  <c r="AA432" i="3" s="1"/>
  <c r="AA433" i="3" s="1"/>
  <c r="AA434" i="3" s="1"/>
  <c r="AA435" i="3" s="1"/>
  <c r="AA436" i="3" s="1"/>
  <c r="AA437" i="3" s="1"/>
  <c r="AA438" i="3" s="1"/>
  <c r="AA439" i="3" s="1"/>
  <c r="AA440" i="3" s="1"/>
  <c r="AA441" i="3" s="1"/>
  <c r="AA442" i="3" s="1"/>
  <c r="AA443" i="3" s="1"/>
  <c r="AA444" i="3" s="1"/>
  <c r="AA445" i="3" s="1"/>
  <c r="AA446" i="3" s="1"/>
  <c r="AA447" i="3" s="1"/>
  <c r="AA448" i="3" s="1"/>
  <c r="AA449" i="3" s="1"/>
  <c r="AA450" i="3" s="1"/>
  <c r="AA451" i="3" s="1"/>
  <c r="AA452" i="3" s="1"/>
  <c r="AA453" i="3" s="1"/>
  <c r="AA454" i="3" s="1"/>
  <c r="AA455" i="3" s="1"/>
  <c r="AA456" i="3" s="1"/>
  <c r="AA457" i="3" s="1"/>
  <c r="AA458" i="3" s="1"/>
  <c r="AA459" i="3" s="1"/>
  <c r="AA460" i="3" s="1"/>
  <c r="AA461" i="3" s="1"/>
  <c r="AA462" i="3" s="1"/>
  <c r="AA463" i="3" s="1"/>
  <c r="AA464" i="3" s="1"/>
  <c r="AA465" i="3" s="1"/>
  <c r="AA466" i="3" s="1"/>
  <c r="AA467" i="3" s="1"/>
  <c r="AA468" i="3" s="1"/>
  <c r="AA469" i="3" s="1"/>
  <c r="AA470" i="3" s="1"/>
  <c r="AA471" i="3" s="1"/>
  <c r="AA472" i="3" s="1"/>
  <c r="AA473" i="3" s="1"/>
  <c r="AA474" i="3" s="1"/>
  <c r="AA475" i="3" s="1"/>
  <c r="AA476" i="3" s="1"/>
  <c r="AA477" i="3" s="1"/>
  <c r="AA478" i="3" s="1"/>
  <c r="AA479" i="3" s="1"/>
  <c r="AA480" i="3" s="1"/>
  <c r="AA481" i="3" s="1"/>
  <c r="AA482" i="3" s="1"/>
  <c r="AA483" i="3" s="1"/>
  <c r="AA484" i="3" s="1"/>
  <c r="AA485" i="3" s="1"/>
  <c r="AA486" i="3" s="1"/>
  <c r="AA487" i="3" s="1"/>
  <c r="AA488" i="3" s="1"/>
  <c r="AA489" i="3" s="1"/>
  <c r="AA490" i="3" s="1"/>
  <c r="AA491" i="3" s="1"/>
  <c r="AA492" i="3" s="1"/>
  <c r="AA493" i="3" s="1"/>
  <c r="AA494" i="3" s="1"/>
  <c r="AA495" i="3" s="1"/>
  <c r="AA496" i="3" s="1"/>
  <c r="AA497" i="3" s="1"/>
  <c r="AA498" i="3" s="1"/>
  <c r="AA499" i="3" s="1"/>
  <c r="AA500" i="3" s="1"/>
  <c r="AA501" i="3" s="1"/>
  <c r="AA502" i="3" s="1"/>
  <c r="AA503" i="3" s="1"/>
  <c r="AA504" i="3" s="1"/>
  <c r="AA505" i="3" s="1"/>
  <c r="AA506" i="3" s="1"/>
  <c r="AA507" i="3" s="1"/>
  <c r="AA508" i="3" s="1"/>
  <c r="AA509" i="3" s="1"/>
  <c r="AA510" i="3" s="1"/>
  <c r="AA511" i="3" s="1"/>
  <c r="AA512" i="3" s="1"/>
  <c r="AA513" i="3" s="1"/>
  <c r="AA514" i="3" s="1"/>
  <c r="AA515" i="3" s="1"/>
  <c r="AA516" i="3" s="1"/>
  <c r="AA517" i="3" s="1"/>
  <c r="AA518" i="3" s="1"/>
  <c r="AA519" i="3" s="1"/>
  <c r="AA520" i="3" s="1"/>
  <c r="AA521" i="3" s="1"/>
  <c r="AA522" i="3" s="1"/>
  <c r="AA523" i="3" s="1"/>
  <c r="AA524" i="3" s="1"/>
  <c r="AA525" i="3" s="1"/>
  <c r="AA526" i="3" s="1"/>
  <c r="AA527" i="3" s="1"/>
  <c r="AA528" i="3" s="1"/>
  <c r="AA529" i="3" s="1"/>
  <c r="AA530" i="3" s="1"/>
  <c r="AA531" i="3" s="1"/>
  <c r="AA532" i="3" s="1"/>
  <c r="AA533" i="3" s="1"/>
  <c r="AA534" i="3" s="1"/>
  <c r="AA535" i="3" s="1"/>
  <c r="AA536" i="3" s="1"/>
  <c r="AA537" i="3" s="1"/>
  <c r="AA538" i="3" s="1"/>
  <c r="AA539" i="3" s="1"/>
  <c r="AA540" i="3" s="1"/>
  <c r="AA541" i="3" s="1"/>
  <c r="AA542" i="3" s="1"/>
  <c r="AA543" i="3" s="1"/>
  <c r="AA544" i="3" s="1"/>
  <c r="AA545" i="3" s="1"/>
  <c r="AA546" i="3" s="1"/>
  <c r="AA547" i="3" s="1"/>
  <c r="AA548" i="3" s="1"/>
  <c r="AA549" i="3" s="1"/>
  <c r="AA550" i="3" s="1"/>
  <c r="AA551" i="3" s="1"/>
  <c r="AA552" i="3" s="1"/>
  <c r="AA553" i="3" s="1"/>
  <c r="AA554" i="3" s="1"/>
  <c r="AA555" i="3" s="1"/>
  <c r="AA556" i="3" s="1"/>
  <c r="AA557" i="3" s="1"/>
  <c r="AA558" i="3" s="1"/>
  <c r="AA559" i="3" s="1"/>
  <c r="AA560" i="3" s="1"/>
  <c r="AA561" i="3" s="1"/>
  <c r="AA562" i="3" s="1"/>
  <c r="AA563" i="3" s="1"/>
  <c r="AA564" i="3" s="1"/>
  <c r="AA565" i="3" s="1"/>
  <c r="AA566" i="3" s="1"/>
  <c r="AA567" i="3" s="1"/>
  <c r="AA568" i="3" s="1"/>
  <c r="AA569" i="3" s="1"/>
  <c r="AA570" i="3" s="1"/>
  <c r="AA571" i="3" s="1"/>
  <c r="AA572" i="3" s="1"/>
  <c r="AA573" i="3" s="1"/>
  <c r="AA574" i="3" s="1"/>
  <c r="AA575" i="3" s="1"/>
  <c r="AA576" i="3" s="1"/>
  <c r="AA577" i="3" s="1"/>
  <c r="AA578" i="3" s="1"/>
  <c r="AA579" i="3" s="1"/>
  <c r="AA580" i="3" s="1"/>
  <c r="AA581" i="3" s="1"/>
  <c r="AA582" i="3" s="1"/>
  <c r="AA583" i="3" s="1"/>
  <c r="AA584" i="3" s="1"/>
  <c r="AA585" i="3" s="1"/>
  <c r="AA586" i="3" s="1"/>
  <c r="AA587" i="3" s="1"/>
  <c r="AA588" i="3" s="1"/>
  <c r="AA589" i="3" s="1"/>
  <c r="AA590" i="3" s="1"/>
  <c r="AA591" i="3" s="1"/>
  <c r="AA592" i="3" s="1"/>
  <c r="AA593" i="3" s="1"/>
  <c r="AA594" i="3" s="1"/>
  <c r="AA595" i="3" s="1"/>
  <c r="AA596" i="3" s="1"/>
  <c r="AA597" i="3" s="1"/>
  <c r="AA598" i="3" s="1"/>
  <c r="AA599" i="3" s="1"/>
  <c r="AA600" i="3" s="1"/>
  <c r="AA601" i="3" s="1"/>
  <c r="AA602" i="3" s="1"/>
  <c r="AA603" i="3" s="1"/>
  <c r="AA604" i="3" s="1"/>
  <c r="AA605" i="3" s="1"/>
  <c r="AA606" i="3" s="1"/>
  <c r="AA607" i="3" s="1"/>
  <c r="AA608" i="3" s="1"/>
  <c r="AA609" i="3" s="1"/>
  <c r="AA610" i="3" s="1"/>
  <c r="AA611" i="3" s="1"/>
  <c r="AA612" i="3" s="1"/>
  <c r="AA613" i="3" s="1"/>
  <c r="AA614" i="3" s="1"/>
  <c r="AA615" i="3" s="1"/>
  <c r="AA616" i="3" s="1"/>
  <c r="AA617" i="3" s="1"/>
  <c r="AA618" i="3" s="1"/>
  <c r="AA619" i="3" s="1"/>
  <c r="AA620" i="3" s="1"/>
  <c r="AA621" i="3" s="1"/>
  <c r="AA622" i="3" s="1"/>
  <c r="AA623" i="3" s="1"/>
  <c r="AA624" i="3" s="1"/>
  <c r="AA625" i="3" s="1"/>
  <c r="AA626" i="3" s="1"/>
  <c r="AA627" i="3" s="1"/>
  <c r="AA628" i="3" s="1"/>
  <c r="AA629" i="3" s="1"/>
  <c r="AA630" i="3" s="1"/>
  <c r="AA631" i="3" s="1"/>
  <c r="AA632" i="3" s="1"/>
  <c r="AA633" i="3" s="1"/>
  <c r="AA634" i="3" s="1"/>
  <c r="AA635" i="3" s="1"/>
  <c r="AA636" i="3" s="1"/>
  <c r="AA637" i="3" s="1"/>
  <c r="AA638" i="3" s="1"/>
  <c r="AA639" i="3" s="1"/>
  <c r="AA640" i="3" s="1"/>
  <c r="AA641" i="3" s="1"/>
  <c r="AA642" i="3" s="1"/>
  <c r="AA643" i="3" s="1"/>
  <c r="AA644" i="3" s="1"/>
  <c r="AA645" i="3" s="1"/>
  <c r="AA646" i="3" s="1"/>
  <c r="AA647" i="3" s="1"/>
  <c r="AA648" i="3" s="1"/>
  <c r="AA649" i="3" s="1"/>
  <c r="AA650" i="3" s="1"/>
  <c r="AA651" i="3" s="1"/>
  <c r="AA652" i="3" s="1"/>
  <c r="AA653" i="3" s="1"/>
  <c r="AA654" i="3" s="1"/>
  <c r="AA655" i="3" s="1"/>
  <c r="AA656" i="3" s="1"/>
  <c r="AA657" i="3" s="1"/>
  <c r="AA658" i="3" s="1"/>
  <c r="AA659" i="3" s="1"/>
  <c r="AA660" i="3" s="1"/>
  <c r="AA661" i="3" s="1"/>
  <c r="AA662" i="3" s="1"/>
  <c r="AA663" i="3" s="1"/>
  <c r="AA664" i="3" s="1"/>
  <c r="AA665" i="3" s="1"/>
  <c r="AA666" i="3" s="1"/>
  <c r="AA667" i="3" s="1"/>
  <c r="AA668" i="3" s="1"/>
  <c r="AA669" i="3" s="1"/>
  <c r="AA670" i="3" s="1"/>
  <c r="AA671" i="3" s="1"/>
  <c r="AA672" i="3" s="1"/>
  <c r="AA673" i="3" s="1"/>
  <c r="AA674" i="3" s="1"/>
  <c r="AA675" i="3" s="1"/>
  <c r="AA676" i="3" s="1"/>
  <c r="AA677" i="3" s="1"/>
  <c r="AA678" i="3" s="1"/>
  <c r="AA679" i="3" s="1"/>
  <c r="AA680" i="3" s="1"/>
  <c r="AA681" i="3" s="1"/>
  <c r="AA682" i="3" s="1"/>
  <c r="AA683" i="3" s="1"/>
  <c r="AA684" i="3" s="1"/>
  <c r="AA685" i="3" s="1"/>
  <c r="AA686" i="3" s="1"/>
  <c r="AA687" i="3" s="1"/>
  <c r="AA688" i="3" s="1"/>
  <c r="AA689" i="3" s="1"/>
  <c r="AA690" i="3" s="1"/>
  <c r="AA691" i="3" s="1"/>
  <c r="AA692" i="3" s="1"/>
  <c r="AA693" i="3" s="1"/>
  <c r="AA694" i="3" s="1"/>
  <c r="AA695" i="3" s="1"/>
  <c r="AA696" i="3" s="1"/>
  <c r="AA697" i="3" s="1"/>
  <c r="AA698" i="3" s="1"/>
  <c r="AA699" i="3" s="1"/>
  <c r="AA700" i="3" s="1"/>
  <c r="AA701" i="3" s="1"/>
  <c r="AA702" i="3" s="1"/>
  <c r="AA703" i="3" s="1"/>
  <c r="AA704" i="3" s="1"/>
  <c r="AA705" i="3" s="1"/>
  <c r="AA706" i="3" s="1"/>
  <c r="AA707" i="3" s="1"/>
  <c r="AA708" i="3" s="1"/>
  <c r="AA709" i="3" s="1"/>
  <c r="AA710" i="3" s="1"/>
  <c r="AA711" i="3" s="1"/>
  <c r="AA712" i="3" s="1"/>
  <c r="AA713" i="3" s="1"/>
  <c r="AA714" i="3" s="1"/>
  <c r="AA715" i="3" s="1"/>
  <c r="AA716" i="3" s="1"/>
  <c r="AA717" i="3" s="1"/>
  <c r="AA718" i="3" s="1"/>
  <c r="AA719" i="3" s="1"/>
  <c r="AA720" i="3" s="1"/>
  <c r="AA721" i="3" s="1"/>
  <c r="AA722" i="3" s="1"/>
  <c r="AA723" i="3" s="1"/>
  <c r="AA724" i="3" s="1"/>
  <c r="AA725" i="3" s="1"/>
  <c r="AA726" i="3" s="1"/>
  <c r="AA727" i="3" s="1"/>
  <c r="AA728" i="3" s="1"/>
  <c r="AA729" i="3" s="1"/>
  <c r="AA730" i="3" s="1"/>
  <c r="AA731" i="3" s="1"/>
  <c r="AA732" i="3" s="1"/>
  <c r="AA733" i="3" s="1"/>
  <c r="AA734" i="3" s="1"/>
  <c r="AA735" i="3" s="1"/>
  <c r="AA736" i="3" s="1"/>
  <c r="AA737" i="3" s="1"/>
  <c r="AA738" i="3" s="1"/>
  <c r="AA739" i="3" s="1"/>
  <c r="AA740" i="3" s="1"/>
  <c r="AA741" i="3" s="1"/>
  <c r="AA742" i="3" s="1"/>
  <c r="AA743" i="3" s="1"/>
  <c r="AA744" i="3" s="1"/>
  <c r="AA745" i="3" s="1"/>
  <c r="AA746" i="3" s="1"/>
  <c r="AA747" i="3" s="1"/>
  <c r="AA748" i="3" s="1"/>
  <c r="AA749" i="3" s="1"/>
  <c r="AA750" i="3" s="1"/>
  <c r="AA751" i="3" s="1"/>
  <c r="AA752" i="3" s="1"/>
  <c r="AA753" i="3" s="1"/>
  <c r="AA754" i="3" s="1"/>
  <c r="AA755" i="3" s="1"/>
  <c r="AA756" i="3" s="1"/>
  <c r="AA757" i="3" s="1"/>
  <c r="AA758" i="3" s="1"/>
  <c r="AA759" i="3" s="1"/>
  <c r="AA760" i="3" s="1"/>
  <c r="AA761" i="3" s="1"/>
  <c r="AA762" i="3" s="1"/>
  <c r="AA763" i="3" s="1"/>
  <c r="AA764" i="3" s="1"/>
  <c r="AA765" i="3" s="1"/>
  <c r="AA766" i="3" s="1"/>
  <c r="AA767" i="3" s="1"/>
  <c r="AA768" i="3" s="1"/>
  <c r="AA769" i="3" s="1"/>
  <c r="AA770" i="3" s="1"/>
  <c r="AA771" i="3" s="1"/>
  <c r="AA772" i="3" s="1"/>
  <c r="AA773" i="3" s="1"/>
  <c r="AA774" i="3" s="1"/>
  <c r="AA775" i="3" s="1"/>
  <c r="AA776" i="3" s="1"/>
  <c r="AA777" i="3" s="1"/>
  <c r="AA778" i="3" s="1"/>
  <c r="AA779" i="3" s="1"/>
  <c r="AA780" i="3" s="1"/>
  <c r="AA781" i="3" s="1"/>
  <c r="AA782" i="3" s="1"/>
  <c r="AA783" i="3" s="1"/>
  <c r="AA784" i="3" s="1"/>
  <c r="AA785" i="3" s="1"/>
  <c r="AA786" i="3" s="1"/>
  <c r="AA787" i="3" s="1"/>
  <c r="AA788" i="3" s="1"/>
  <c r="AA789" i="3" s="1"/>
  <c r="AA790" i="3" s="1"/>
  <c r="AA791" i="3" s="1"/>
  <c r="AA792" i="3" s="1"/>
  <c r="AA793" i="3" s="1"/>
  <c r="AA794" i="3" s="1"/>
  <c r="AA795" i="3" s="1"/>
  <c r="AA796" i="3" s="1"/>
  <c r="AA797" i="3" s="1"/>
  <c r="AA798" i="3" s="1"/>
  <c r="AA799" i="3" s="1"/>
  <c r="AA800" i="3" s="1"/>
  <c r="AA801" i="3" s="1"/>
  <c r="AA802" i="3" s="1"/>
  <c r="AA803" i="3" s="1"/>
  <c r="AA804" i="3" s="1"/>
  <c r="AA805" i="3" s="1"/>
  <c r="AA806" i="3" s="1"/>
  <c r="AA807" i="3" s="1"/>
  <c r="AA808" i="3" s="1"/>
  <c r="AA809" i="3" s="1"/>
  <c r="AA810" i="3" s="1"/>
  <c r="AA811" i="3" s="1"/>
  <c r="AA812" i="3" s="1"/>
  <c r="AA813" i="3" s="1"/>
  <c r="AA814" i="3" s="1"/>
  <c r="AA815" i="3" s="1"/>
  <c r="AA816" i="3" s="1"/>
  <c r="AA817" i="3" s="1"/>
  <c r="AA818" i="3" s="1"/>
  <c r="AA819" i="3" s="1"/>
  <c r="AA820" i="3" s="1"/>
  <c r="AA821" i="3" s="1"/>
  <c r="AA822" i="3" s="1"/>
  <c r="AA823" i="3" s="1"/>
  <c r="AA824" i="3" s="1"/>
  <c r="AA825" i="3" s="1"/>
  <c r="AA826" i="3" s="1"/>
  <c r="AA827" i="3" s="1"/>
  <c r="AA828" i="3" s="1"/>
  <c r="AA829" i="3" s="1"/>
  <c r="AA830" i="3" s="1"/>
  <c r="AA831" i="3" s="1"/>
  <c r="AA832" i="3" s="1"/>
  <c r="AA833" i="3" s="1"/>
  <c r="AA834" i="3" s="1"/>
  <c r="AA835" i="3" s="1"/>
  <c r="AA836" i="3" s="1"/>
  <c r="AA837" i="3" s="1"/>
  <c r="AA838" i="3" s="1"/>
  <c r="AA839" i="3" s="1"/>
  <c r="AA840" i="3" s="1"/>
  <c r="AA841" i="3" s="1"/>
  <c r="AA842" i="3" s="1"/>
  <c r="AA843" i="3" s="1"/>
  <c r="AA844" i="3" s="1"/>
  <c r="AA845" i="3" s="1"/>
  <c r="AA846" i="3" s="1"/>
  <c r="AA847" i="3" s="1"/>
  <c r="AA848" i="3" s="1"/>
  <c r="AA849" i="3" s="1"/>
  <c r="AA850" i="3" s="1"/>
  <c r="AA851" i="3" s="1"/>
  <c r="AA852" i="3" s="1"/>
  <c r="AA853" i="3" s="1"/>
  <c r="AA854" i="3" s="1"/>
  <c r="AA855" i="3" s="1"/>
  <c r="AA856" i="3" s="1"/>
  <c r="AA857" i="3" s="1"/>
  <c r="AA858" i="3" s="1"/>
  <c r="AA859" i="3" s="1"/>
  <c r="AA860" i="3" s="1"/>
  <c r="AA861" i="3" s="1"/>
  <c r="AA862" i="3" s="1"/>
  <c r="AA863" i="3" s="1"/>
  <c r="AA864" i="3" s="1"/>
  <c r="AA865" i="3" s="1"/>
  <c r="AA866" i="3" s="1"/>
  <c r="AA867" i="3" s="1"/>
  <c r="AA868" i="3" s="1"/>
  <c r="AA869" i="3" s="1"/>
  <c r="AA870" i="3" s="1"/>
  <c r="AA871" i="3" s="1"/>
  <c r="AA872" i="3" s="1"/>
  <c r="AA873" i="3" s="1"/>
  <c r="AA874" i="3" s="1"/>
  <c r="AA875" i="3" s="1"/>
  <c r="AA876" i="3" s="1"/>
  <c r="AA877" i="3" s="1"/>
  <c r="AA878" i="3" s="1"/>
  <c r="AA879" i="3" s="1"/>
  <c r="AA880" i="3" s="1"/>
  <c r="AA881" i="3" s="1"/>
  <c r="AA882" i="3" s="1"/>
  <c r="AA883" i="3" s="1"/>
  <c r="AA884" i="3" s="1"/>
  <c r="AA885" i="3" s="1"/>
  <c r="AA886" i="3" s="1"/>
  <c r="AA887" i="3" s="1"/>
  <c r="AA888" i="3" s="1"/>
  <c r="AA889" i="3" s="1"/>
  <c r="AA890" i="3" s="1"/>
  <c r="AA891" i="3" s="1"/>
  <c r="AA892" i="3" s="1"/>
  <c r="AA893" i="3" s="1"/>
  <c r="AA894" i="3" s="1"/>
  <c r="AA895" i="3" s="1"/>
  <c r="AA896" i="3" s="1"/>
  <c r="AA897" i="3" s="1"/>
  <c r="AA898" i="3" s="1"/>
  <c r="AA899" i="3" s="1"/>
  <c r="AA900" i="3" s="1"/>
  <c r="AA901" i="3" s="1"/>
  <c r="AA902" i="3" s="1"/>
  <c r="AA903" i="3" s="1"/>
  <c r="AA904" i="3" s="1"/>
  <c r="Y6" i="3"/>
  <c r="AH5" i="3"/>
  <c r="N5" i="3" s="1"/>
  <c r="AG5" i="3"/>
  <c r="AF5" i="3" s="1"/>
  <c r="AA5" i="3"/>
  <c r="X5" i="3"/>
  <c r="AG4" i="3"/>
  <c r="AH4" i="3" s="1"/>
  <c r="N4" i="3" s="1"/>
  <c r="AF4" i="3"/>
  <c r="D11635" i="2"/>
  <c r="D11634" i="2"/>
  <c r="D11633" i="2"/>
  <c r="D11632" i="2"/>
  <c r="D11631" i="2"/>
  <c r="D11630" i="2"/>
  <c r="D11629" i="2"/>
  <c r="D11628" i="2"/>
  <c r="D11627" i="2"/>
  <c r="D11626" i="2"/>
  <c r="D11625" i="2"/>
  <c r="D11624" i="2"/>
  <c r="D11623" i="2"/>
  <c r="D11622" i="2"/>
  <c r="D11621" i="2"/>
  <c r="D11620" i="2"/>
  <c r="D11619" i="2"/>
  <c r="D11618" i="2"/>
  <c r="D11617" i="2"/>
  <c r="D11616" i="2"/>
  <c r="D11615" i="2"/>
  <c r="D11614" i="2"/>
  <c r="D11613" i="2"/>
  <c r="D11612" i="2"/>
  <c r="D11611" i="2"/>
  <c r="D11610" i="2"/>
  <c r="D11609" i="2"/>
  <c r="D11608" i="2"/>
  <c r="D11607" i="2"/>
  <c r="D11606" i="2"/>
  <c r="D11605" i="2"/>
  <c r="D11604" i="2"/>
  <c r="D11603" i="2"/>
  <c r="D11602" i="2"/>
  <c r="D11601" i="2"/>
  <c r="D11600" i="2"/>
  <c r="D11599" i="2"/>
  <c r="D11598" i="2"/>
  <c r="D11597" i="2"/>
  <c r="D11596" i="2"/>
  <c r="D11595" i="2"/>
  <c r="D11594" i="2"/>
  <c r="D11593" i="2"/>
  <c r="D11592" i="2"/>
  <c r="D11591" i="2"/>
  <c r="D11590" i="2"/>
  <c r="D11589" i="2"/>
  <c r="D11588" i="2"/>
  <c r="D11587" i="2"/>
  <c r="D11586" i="2"/>
  <c r="D11585" i="2"/>
  <c r="D11584" i="2"/>
  <c r="D11583" i="2"/>
  <c r="D11582" i="2"/>
  <c r="D11581" i="2"/>
  <c r="D11580" i="2"/>
  <c r="D11579" i="2"/>
  <c r="D11578" i="2"/>
  <c r="D11577" i="2"/>
  <c r="D11576" i="2"/>
  <c r="D11575" i="2"/>
  <c r="D11574" i="2"/>
  <c r="D11573" i="2"/>
  <c r="D11572" i="2"/>
  <c r="D11571" i="2"/>
  <c r="D11570" i="2"/>
  <c r="D11569" i="2"/>
  <c r="D11568" i="2"/>
  <c r="D11567" i="2"/>
  <c r="D11566" i="2"/>
  <c r="D11565" i="2"/>
  <c r="D11564" i="2"/>
  <c r="D11563" i="2"/>
  <c r="D11562" i="2"/>
  <c r="D11561" i="2"/>
  <c r="D11560" i="2"/>
  <c r="D11559" i="2"/>
  <c r="D11558" i="2"/>
  <c r="D11557" i="2"/>
  <c r="D11556" i="2"/>
  <c r="D11555" i="2"/>
  <c r="D11554" i="2"/>
  <c r="D11553" i="2"/>
  <c r="D11552" i="2"/>
  <c r="D11551" i="2"/>
  <c r="D11550" i="2"/>
  <c r="D11549" i="2"/>
  <c r="D11548" i="2"/>
  <c r="D11547" i="2"/>
  <c r="D11546" i="2"/>
  <c r="D11545" i="2"/>
  <c r="D11544" i="2"/>
  <c r="D11543" i="2"/>
  <c r="D11542" i="2"/>
  <c r="D11541" i="2"/>
  <c r="D11540" i="2"/>
  <c r="D11539" i="2"/>
  <c r="D11538" i="2"/>
  <c r="D11537" i="2"/>
  <c r="D11536" i="2"/>
  <c r="D11535" i="2"/>
  <c r="D11534" i="2"/>
  <c r="D11533" i="2"/>
  <c r="D11532" i="2"/>
  <c r="D11531" i="2"/>
  <c r="D11530" i="2"/>
  <c r="D11529" i="2"/>
  <c r="D11528" i="2"/>
  <c r="D11527" i="2"/>
  <c r="D11526" i="2"/>
  <c r="D11525" i="2"/>
  <c r="D11524" i="2"/>
  <c r="D11523" i="2"/>
  <c r="D11522" i="2"/>
  <c r="D11521" i="2"/>
  <c r="D11520" i="2"/>
  <c r="D11519" i="2"/>
  <c r="D11518" i="2"/>
  <c r="D11517" i="2"/>
  <c r="D11516" i="2"/>
  <c r="D11515" i="2"/>
  <c r="D11514" i="2"/>
  <c r="D11513" i="2"/>
  <c r="D11512" i="2"/>
  <c r="D11511" i="2"/>
  <c r="D11510" i="2"/>
  <c r="D11509" i="2"/>
  <c r="D11508" i="2"/>
  <c r="D11507" i="2"/>
  <c r="D11506" i="2"/>
  <c r="D11505" i="2"/>
  <c r="D11504" i="2"/>
  <c r="D11503" i="2"/>
  <c r="D11502" i="2"/>
  <c r="D11501" i="2"/>
  <c r="D11500" i="2"/>
  <c r="D11499" i="2"/>
  <c r="D11498" i="2"/>
  <c r="D11497" i="2"/>
  <c r="D11496" i="2"/>
  <c r="D11495" i="2"/>
  <c r="D11494" i="2"/>
  <c r="D11493" i="2"/>
  <c r="D11492" i="2"/>
  <c r="D11491" i="2"/>
  <c r="D11490" i="2"/>
  <c r="D11489" i="2"/>
  <c r="D11488" i="2"/>
  <c r="D11487" i="2"/>
  <c r="D11486" i="2"/>
  <c r="D11485" i="2"/>
  <c r="D11484" i="2"/>
  <c r="D11483" i="2"/>
  <c r="D11482" i="2"/>
  <c r="D11481" i="2"/>
  <c r="D11480" i="2"/>
  <c r="D11479" i="2"/>
  <c r="D11478" i="2"/>
  <c r="D11477" i="2"/>
  <c r="D11476" i="2"/>
  <c r="D11475" i="2"/>
  <c r="D11474" i="2"/>
  <c r="D11473" i="2"/>
  <c r="D11472" i="2"/>
  <c r="D11471" i="2"/>
  <c r="D11470" i="2"/>
  <c r="D11469" i="2"/>
  <c r="D11468" i="2"/>
  <c r="D11467" i="2"/>
  <c r="D11466" i="2"/>
  <c r="D11465" i="2"/>
  <c r="D11464" i="2"/>
  <c r="D11463" i="2"/>
  <c r="D11462" i="2"/>
  <c r="D11461" i="2"/>
  <c r="D11460" i="2"/>
  <c r="D11459" i="2"/>
  <c r="D11458" i="2"/>
  <c r="D11457" i="2"/>
  <c r="D11456" i="2"/>
  <c r="D11455" i="2"/>
  <c r="D11454" i="2"/>
  <c r="D11453" i="2"/>
  <c r="D11452" i="2"/>
  <c r="D11451" i="2"/>
  <c r="D11450" i="2"/>
  <c r="D11449" i="2"/>
  <c r="D11448" i="2"/>
  <c r="D11447" i="2"/>
  <c r="D11446" i="2"/>
  <c r="D11445" i="2"/>
  <c r="D11444" i="2"/>
  <c r="D11443" i="2"/>
  <c r="D11442" i="2"/>
  <c r="D11441" i="2"/>
  <c r="D11440" i="2"/>
  <c r="D11439" i="2"/>
  <c r="D11438" i="2"/>
  <c r="D11437" i="2"/>
  <c r="D11436" i="2"/>
  <c r="D11435" i="2"/>
  <c r="D11434" i="2"/>
  <c r="D11433" i="2"/>
  <c r="D11432" i="2"/>
  <c r="D11431" i="2"/>
  <c r="D11430" i="2"/>
  <c r="D11429" i="2"/>
  <c r="D11428" i="2"/>
  <c r="D11427" i="2"/>
  <c r="D11426" i="2"/>
  <c r="D11425" i="2"/>
  <c r="D11424" i="2"/>
  <c r="D11423" i="2"/>
  <c r="D11422" i="2"/>
  <c r="D11421" i="2"/>
  <c r="D11420" i="2"/>
  <c r="D11419" i="2"/>
  <c r="D11418" i="2"/>
  <c r="D11417" i="2"/>
  <c r="D11416" i="2"/>
  <c r="D11415" i="2"/>
  <c r="D11414" i="2"/>
  <c r="D11413" i="2"/>
  <c r="D11412" i="2"/>
  <c r="D11411" i="2"/>
  <c r="D11410" i="2"/>
  <c r="D11409" i="2"/>
  <c r="D11408" i="2"/>
  <c r="D11407" i="2"/>
  <c r="D11406" i="2"/>
  <c r="D11405" i="2"/>
  <c r="D11404" i="2"/>
  <c r="D11403" i="2"/>
  <c r="D11402" i="2"/>
  <c r="D11401" i="2"/>
  <c r="D11400" i="2"/>
  <c r="D11399" i="2"/>
  <c r="D11398" i="2"/>
  <c r="D11397" i="2"/>
  <c r="D11396" i="2"/>
  <c r="D11395" i="2"/>
  <c r="D11394" i="2"/>
  <c r="D11393" i="2"/>
  <c r="D11392" i="2"/>
  <c r="D11391" i="2"/>
  <c r="D11390" i="2"/>
  <c r="D11389" i="2"/>
  <c r="D11388" i="2"/>
  <c r="D11387" i="2"/>
  <c r="D11386" i="2"/>
  <c r="D11385" i="2"/>
  <c r="D11384" i="2"/>
  <c r="D11383" i="2"/>
  <c r="D11382" i="2"/>
  <c r="D11381" i="2"/>
  <c r="D11380" i="2"/>
  <c r="D11379" i="2"/>
  <c r="D11378" i="2"/>
  <c r="D11377" i="2"/>
  <c r="D11376" i="2"/>
  <c r="D11375" i="2"/>
  <c r="D11374" i="2"/>
  <c r="D11373" i="2"/>
  <c r="D11372" i="2"/>
  <c r="D11371" i="2"/>
  <c r="D11370" i="2"/>
  <c r="D11369" i="2"/>
  <c r="D11368" i="2"/>
  <c r="D11367" i="2"/>
  <c r="D11366" i="2"/>
  <c r="D11365" i="2"/>
  <c r="D11364" i="2"/>
  <c r="D11363" i="2"/>
  <c r="D11362" i="2"/>
  <c r="D11361" i="2"/>
  <c r="D11360" i="2"/>
  <c r="D11359" i="2"/>
  <c r="D11358" i="2"/>
  <c r="D11357" i="2"/>
  <c r="D11356" i="2"/>
  <c r="D11355" i="2"/>
  <c r="D11354" i="2"/>
  <c r="D11353" i="2"/>
  <c r="D11352" i="2"/>
  <c r="D11351" i="2"/>
  <c r="D11350" i="2"/>
  <c r="D11349" i="2"/>
  <c r="D11348" i="2"/>
  <c r="D11347" i="2"/>
  <c r="D11346" i="2"/>
  <c r="D11345" i="2"/>
  <c r="D11344" i="2"/>
  <c r="D11343" i="2"/>
  <c r="D11342" i="2"/>
  <c r="D11341" i="2"/>
  <c r="D11340" i="2"/>
  <c r="D11339" i="2"/>
  <c r="D11338" i="2"/>
  <c r="D11337" i="2"/>
  <c r="D11336" i="2"/>
  <c r="D11335" i="2"/>
  <c r="D11334" i="2"/>
  <c r="D11333" i="2"/>
  <c r="D11332" i="2"/>
  <c r="D11331" i="2"/>
  <c r="D11330" i="2"/>
  <c r="D11329" i="2"/>
  <c r="D11328" i="2"/>
  <c r="D11327" i="2"/>
  <c r="D11326" i="2"/>
  <c r="D11325" i="2"/>
  <c r="D11324" i="2"/>
  <c r="D11323" i="2"/>
  <c r="D11322" i="2"/>
  <c r="D11321" i="2"/>
  <c r="D11320" i="2"/>
  <c r="D11319" i="2"/>
  <c r="D11318" i="2"/>
  <c r="D11317" i="2"/>
  <c r="D11316" i="2"/>
  <c r="D11315" i="2"/>
  <c r="D11314" i="2"/>
  <c r="D11313" i="2"/>
  <c r="D11312" i="2"/>
  <c r="D11311" i="2"/>
  <c r="D11310" i="2"/>
  <c r="D11309" i="2"/>
  <c r="D11308" i="2"/>
  <c r="D11307" i="2"/>
  <c r="D11306" i="2"/>
  <c r="D11305" i="2"/>
  <c r="D11304" i="2"/>
  <c r="D11303" i="2"/>
  <c r="D11302" i="2"/>
  <c r="D11301" i="2"/>
  <c r="D11300" i="2"/>
  <c r="D11299" i="2"/>
  <c r="D11298" i="2"/>
  <c r="D11297" i="2"/>
  <c r="D11296" i="2"/>
  <c r="D11295" i="2"/>
  <c r="D11294" i="2"/>
  <c r="D11293" i="2"/>
  <c r="D11292" i="2"/>
  <c r="D11291" i="2"/>
  <c r="D11290" i="2"/>
  <c r="D11289" i="2"/>
  <c r="D11288" i="2"/>
  <c r="D11287" i="2"/>
  <c r="D11286" i="2"/>
  <c r="D11285" i="2"/>
  <c r="D11284" i="2"/>
  <c r="D11283" i="2"/>
  <c r="D11282" i="2"/>
  <c r="D11281" i="2"/>
  <c r="D11280" i="2"/>
  <c r="D11279" i="2"/>
  <c r="D11278" i="2"/>
  <c r="D11277" i="2"/>
  <c r="D11276" i="2"/>
  <c r="D11275" i="2"/>
  <c r="D11274" i="2"/>
  <c r="D11273" i="2"/>
  <c r="D11272" i="2"/>
  <c r="D11271" i="2"/>
  <c r="D11270" i="2"/>
  <c r="D11269" i="2"/>
  <c r="D11268" i="2"/>
  <c r="D11267" i="2"/>
  <c r="D11266" i="2"/>
  <c r="D11265" i="2"/>
  <c r="D11264" i="2"/>
  <c r="D11263" i="2"/>
  <c r="D11262" i="2"/>
  <c r="D11261" i="2"/>
  <c r="D11260" i="2"/>
  <c r="D11259" i="2"/>
  <c r="D11258" i="2"/>
  <c r="D11257" i="2"/>
  <c r="D11256" i="2"/>
  <c r="D11255" i="2"/>
  <c r="D11254" i="2"/>
  <c r="D11253" i="2"/>
  <c r="D11252" i="2"/>
  <c r="D11251" i="2"/>
  <c r="D11250" i="2"/>
  <c r="D11249" i="2"/>
  <c r="D11248" i="2"/>
  <c r="D11247" i="2"/>
  <c r="D11246" i="2"/>
  <c r="D11245" i="2"/>
  <c r="D11244" i="2"/>
  <c r="D11243" i="2"/>
  <c r="D11242" i="2"/>
  <c r="D11241" i="2"/>
  <c r="D11240" i="2"/>
  <c r="D11239" i="2"/>
  <c r="D11238" i="2"/>
  <c r="D11237" i="2"/>
  <c r="D11236" i="2"/>
  <c r="D11235" i="2"/>
  <c r="D11234" i="2"/>
  <c r="D11233" i="2"/>
  <c r="D11232" i="2"/>
  <c r="D11231" i="2"/>
  <c r="D11230" i="2"/>
  <c r="D11229" i="2"/>
  <c r="D11228" i="2"/>
  <c r="D11227" i="2"/>
  <c r="D11226" i="2"/>
  <c r="D11225" i="2"/>
  <c r="D11224" i="2"/>
  <c r="D11223" i="2"/>
  <c r="D11222" i="2"/>
  <c r="D11221" i="2"/>
  <c r="D11220" i="2"/>
  <c r="D11219" i="2"/>
  <c r="D11218" i="2"/>
  <c r="D11217" i="2"/>
  <c r="D11216" i="2"/>
  <c r="D11215" i="2"/>
  <c r="D11214" i="2"/>
  <c r="D11213" i="2"/>
  <c r="D11212" i="2"/>
  <c r="D11211" i="2"/>
  <c r="D11210" i="2"/>
  <c r="D11209" i="2"/>
  <c r="D11208" i="2"/>
  <c r="D11207" i="2"/>
  <c r="D11206" i="2"/>
  <c r="D11205" i="2"/>
  <c r="D11204" i="2"/>
  <c r="D11203" i="2"/>
  <c r="D11202" i="2"/>
  <c r="D11201" i="2"/>
  <c r="D11200" i="2"/>
  <c r="D11199" i="2"/>
  <c r="D11198" i="2"/>
  <c r="D11197" i="2"/>
  <c r="D11196" i="2"/>
  <c r="D11195" i="2"/>
  <c r="D11194" i="2"/>
  <c r="D11193" i="2"/>
  <c r="D11192" i="2"/>
  <c r="D11191" i="2"/>
  <c r="D11190" i="2"/>
  <c r="D11189" i="2"/>
  <c r="D11188" i="2"/>
  <c r="D11187" i="2"/>
  <c r="D11186" i="2"/>
  <c r="D11185" i="2"/>
  <c r="D11184" i="2"/>
  <c r="D11183" i="2"/>
  <c r="D11182" i="2"/>
  <c r="D11181" i="2"/>
  <c r="D11180" i="2"/>
  <c r="D11179" i="2"/>
  <c r="D11178" i="2"/>
  <c r="D11177" i="2"/>
  <c r="D11176" i="2"/>
  <c r="D11175" i="2"/>
  <c r="D11174" i="2"/>
  <c r="D11173" i="2"/>
  <c r="D11172" i="2"/>
  <c r="D11171" i="2"/>
  <c r="D11170" i="2"/>
  <c r="D11169" i="2"/>
  <c r="D11168" i="2"/>
  <c r="D11167" i="2"/>
  <c r="D11166" i="2"/>
  <c r="D11165" i="2"/>
  <c r="D11164" i="2"/>
  <c r="D11163" i="2"/>
  <c r="D11162" i="2"/>
  <c r="D11161" i="2"/>
  <c r="D11160" i="2"/>
  <c r="D11159" i="2"/>
  <c r="D11158" i="2"/>
  <c r="D11157" i="2"/>
  <c r="D11156" i="2"/>
  <c r="D11155" i="2"/>
  <c r="D11154" i="2"/>
  <c r="D11153" i="2"/>
  <c r="D11152" i="2"/>
  <c r="D11151" i="2"/>
  <c r="D11150" i="2"/>
  <c r="D11149" i="2"/>
  <c r="D11148" i="2"/>
  <c r="D11147" i="2"/>
  <c r="D11146" i="2"/>
  <c r="D11145" i="2"/>
  <c r="D11144" i="2"/>
  <c r="D11143" i="2"/>
  <c r="D11142" i="2"/>
  <c r="D11141" i="2"/>
  <c r="D11140" i="2"/>
  <c r="D11139" i="2"/>
  <c r="D11138" i="2"/>
  <c r="D11137" i="2"/>
  <c r="D11136" i="2"/>
  <c r="D11135" i="2"/>
  <c r="D11134" i="2"/>
  <c r="D11133" i="2"/>
  <c r="D11132" i="2"/>
  <c r="D11131" i="2"/>
  <c r="D11130" i="2"/>
  <c r="D11129" i="2"/>
  <c r="D11128" i="2"/>
  <c r="D11127" i="2"/>
  <c r="D11126" i="2"/>
  <c r="D11125" i="2"/>
  <c r="D11124" i="2"/>
  <c r="D11123" i="2"/>
  <c r="D11122" i="2"/>
  <c r="D11121" i="2"/>
  <c r="D11120" i="2"/>
  <c r="D11119" i="2"/>
  <c r="D11118" i="2"/>
  <c r="D11117" i="2"/>
  <c r="D11116" i="2"/>
  <c r="D11115" i="2"/>
  <c r="D11114" i="2"/>
  <c r="D11113" i="2"/>
  <c r="D11112" i="2"/>
  <c r="D11111" i="2"/>
  <c r="D11110" i="2"/>
  <c r="D11109" i="2"/>
  <c r="D11108" i="2"/>
  <c r="D11107" i="2"/>
  <c r="D11106" i="2"/>
  <c r="D11105" i="2"/>
  <c r="D11104" i="2"/>
  <c r="D11103" i="2"/>
  <c r="D11102" i="2"/>
  <c r="D11101" i="2"/>
  <c r="D11100" i="2"/>
  <c r="D11099" i="2"/>
  <c r="D11098" i="2"/>
  <c r="D11097" i="2"/>
  <c r="D11096" i="2"/>
  <c r="D11095" i="2"/>
  <c r="D11094" i="2"/>
  <c r="D11093" i="2"/>
  <c r="D11092" i="2"/>
  <c r="D11091" i="2"/>
  <c r="D11090" i="2"/>
  <c r="D11089" i="2"/>
  <c r="D11088" i="2"/>
  <c r="D11087" i="2"/>
  <c r="D11086" i="2"/>
  <c r="D11085" i="2"/>
  <c r="D11084" i="2"/>
  <c r="D11083" i="2"/>
  <c r="D11082" i="2"/>
  <c r="D11081" i="2"/>
  <c r="D11080" i="2"/>
  <c r="D11079" i="2"/>
  <c r="D11078" i="2"/>
  <c r="D11077" i="2"/>
  <c r="D11076" i="2"/>
  <c r="D11075" i="2"/>
  <c r="D11074" i="2"/>
  <c r="D11073" i="2"/>
  <c r="D11072" i="2"/>
  <c r="D11071" i="2"/>
  <c r="D11070" i="2"/>
  <c r="D11069" i="2"/>
  <c r="D11068" i="2"/>
  <c r="D11067" i="2"/>
  <c r="D11066" i="2"/>
  <c r="D11065" i="2"/>
  <c r="D11064" i="2"/>
  <c r="D11063" i="2"/>
  <c r="D11062" i="2"/>
  <c r="D11061" i="2"/>
  <c r="D11060" i="2"/>
  <c r="D11059" i="2"/>
  <c r="D11058" i="2"/>
  <c r="D11057" i="2"/>
  <c r="D11056" i="2"/>
  <c r="D11055" i="2"/>
  <c r="D11054" i="2"/>
  <c r="D11053" i="2"/>
  <c r="D11052" i="2"/>
  <c r="D11051" i="2"/>
  <c r="D11050" i="2"/>
  <c r="D11049" i="2"/>
  <c r="D11048" i="2"/>
  <c r="D11047" i="2"/>
  <c r="D11046" i="2"/>
  <c r="D11045" i="2"/>
  <c r="D11044" i="2"/>
  <c r="D11043" i="2"/>
  <c r="D11042" i="2"/>
  <c r="D11041" i="2"/>
  <c r="D11040" i="2"/>
  <c r="D11039" i="2"/>
  <c r="D11038" i="2"/>
  <c r="D11037" i="2"/>
  <c r="D11036" i="2"/>
  <c r="D11035" i="2"/>
  <c r="D11034" i="2"/>
  <c r="D11033" i="2"/>
  <c r="D11032" i="2"/>
  <c r="D11031" i="2"/>
  <c r="D11030" i="2"/>
  <c r="D11029" i="2"/>
  <c r="D11028" i="2"/>
  <c r="D11027" i="2"/>
  <c r="D11026" i="2"/>
  <c r="D11025" i="2"/>
  <c r="D11024" i="2"/>
  <c r="D11023" i="2"/>
  <c r="D11022" i="2"/>
  <c r="D11021" i="2"/>
  <c r="D11020" i="2"/>
  <c r="D11019" i="2"/>
  <c r="D11018" i="2"/>
  <c r="D11017" i="2"/>
  <c r="D11016" i="2"/>
  <c r="D11015" i="2"/>
  <c r="D11014" i="2"/>
  <c r="D11013" i="2"/>
  <c r="D11012" i="2"/>
  <c r="D11011" i="2"/>
  <c r="D11010" i="2"/>
  <c r="D11009" i="2"/>
  <c r="D11008" i="2"/>
  <c r="D11007" i="2"/>
  <c r="D11006" i="2"/>
  <c r="D11005" i="2"/>
  <c r="D11004" i="2"/>
  <c r="D11003" i="2"/>
  <c r="D11002" i="2"/>
  <c r="D11001" i="2"/>
  <c r="D11000" i="2"/>
  <c r="D10999" i="2"/>
  <c r="D10998" i="2"/>
  <c r="D10997" i="2"/>
  <c r="D10996" i="2"/>
  <c r="D10995" i="2"/>
  <c r="D10994" i="2"/>
  <c r="D10993" i="2"/>
  <c r="D10992" i="2"/>
  <c r="D10991" i="2"/>
  <c r="D10990" i="2"/>
  <c r="D10989" i="2"/>
  <c r="D10988" i="2"/>
  <c r="D10987" i="2"/>
  <c r="D10986" i="2"/>
  <c r="D10985" i="2"/>
  <c r="D10984" i="2"/>
  <c r="D10983" i="2"/>
  <c r="D10982" i="2"/>
  <c r="D10981" i="2"/>
  <c r="D10980" i="2"/>
  <c r="D10979" i="2"/>
  <c r="D10978" i="2"/>
  <c r="D10977" i="2"/>
  <c r="D10976" i="2"/>
  <c r="D10975" i="2"/>
  <c r="D10974" i="2"/>
  <c r="D10973" i="2"/>
  <c r="D10972" i="2"/>
  <c r="D10971" i="2"/>
  <c r="D10970" i="2"/>
  <c r="D10969" i="2"/>
  <c r="D10968" i="2"/>
  <c r="D10967" i="2"/>
  <c r="D10966" i="2"/>
  <c r="D10965" i="2"/>
  <c r="D10964" i="2"/>
  <c r="D10963" i="2"/>
  <c r="D10962" i="2"/>
  <c r="D10961" i="2"/>
  <c r="D10960" i="2"/>
  <c r="D10959" i="2"/>
  <c r="D10958" i="2"/>
  <c r="D10957" i="2"/>
  <c r="D10956" i="2"/>
  <c r="D10955" i="2"/>
  <c r="D10954" i="2"/>
  <c r="D10953" i="2"/>
  <c r="D10952" i="2"/>
  <c r="D10951" i="2"/>
  <c r="D10950" i="2"/>
  <c r="D10949" i="2"/>
  <c r="D10948" i="2"/>
  <c r="D10947" i="2"/>
  <c r="D10946" i="2"/>
  <c r="D10945" i="2"/>
  <c r="D10944" i="2"/>
  <c r="D10943" i="2"/>
  <c r="D10942" i="2"/>
  <c r="D10941" i="2"/>
  <c r="D10940" i="2"/>
  <c r="D10939" i="2"/>
  <c r="D10938" i="2"/>
  <c r="D10937" i="2"/>
  <c r="D10936" i="2"/>
  <c r="D10935" i="2"/>
  <c r="D10934" i="2"/>
  <c r="D10933" i="2"/>
  <c r="D10932" i="2"/>
  <c r="D10931" i="2"/>
  <c r="D10930" i="2"/>
  <c r="D10929" i="2"/>
  <c r="D10928" i="2"/>
  <c r="D10927" i="2"/>
  <c r="D10926" i="2"/>
  <c r="D10925" i="2"/>
  <c r="D10924" i="2"/>
  <c r="D10923" i="2"/>
  <c r="D10922" i="2"/>
  <c r="D10921" i="2"/>
  <c r="D10920" i="2"/>
  <c r="D10919" i="2"/>
  <c r="D10918" i="2"/>
  <c r="D10917" i="2"/>
  <c r="D10916" i="2"/>
  <c r="D10915" i="2"/>
  <c r="D10914" i="2"/>
  <c r="D10913" i="2"/>
  <c r="D10912" i="2"/>
  <c r="D10911" i="2"/>
  <c r="D10910" i="2"/>
  <c r="D10909" i="2"/>
  <c r="D10908" i="2"/>
  <c r="D10907" i="2"/>
  <c r="D10906" i="2"/>
  <c r="D10905" i="2"/>
  <c r="D10904" i="2"/>
  <c r="D10903" i="2"/>
  <c r="D10902" i="2"/>
  <c r="D10901" i="2"/>
  <c r="D10900" i="2"/>
  <c r="D10899" i="2"/>
  <c r="D10898" i="2"/>
  <c r="D10897" i="2"/>
  <c r="D10896" i="2"/>
  <c r="D10895" i="2"/>
  <c r="D10894" i="2"/>
  <c r="D10893" i="2"/>
  <c r="D10892" i="2"/>
  <c r="D10891" i="2"/>
  <c r="D10890" i="2"/>
  <c r="D10889" i="2"/>
  <c r="D10888" i="2"/>
  <c r="D10887" i="2"/>
  <c r="D10886" i="2"/>
  <c r="D10885" i="2"/>
  <c r="D10884" i="2"/>
  <c r="D10883" i="2"/>
  <c r="D10882" i="2"/>
  <c r="D10881" i="2"/>
  <c r="D10880" i="2"/>
  <c r="D10879" i="2"/>
  <c r="D10878" i="2"/>
  <c r="D10877" i="2"/>
  <c r="D10876" i="2"/>
  <c r="D10875" i="2"/>
  <c r="D10874" i="2"/>
  <c r="D10873" i="2"/>
  <c r="D10872" i="2"/>
  <c r="D10871" i="2"/>
  <c r="D10870" i="2"/>
  <c r="D10869" i="2"/>
  <c r="D10868" i="2"/>
  <c r="D10867" i="2"/>
  <c r="D10866" i="2"/>
  <c r="D10865" i="2"/>
  <c r="D10864" i="2"/>
  <c r="D10863" i="2"/>
  <c r="D10862" i="2"/>
  <c r="D10861" i="2"/>
  <c r="D10860" i="2"/>
  <c r="D10859" i="2"/>
  <c r="D10858" i="2"/>
  <c r="D10857" i="2"/>
  <c r="D10856" i="2"/>
  <c r="D10855" i="2"/>
  <c r="D10854" i="2"/>
  <c r="D10853" i="2"/>
  <c r="D10852" i="2"/>
  <c r="D10851" i="2"/>
  <c r="D10850" i="2"/>
  <c r="D10849" i="2"/>
  <c r="D10848" i="2"/>
  <c r="D10847" i="2"/>
  <c r="D10846" i="2"/>
  <c r="D10845" i="2"/>
  <c r="D10844" i="2"/>
  <c r="D10843" i="2"/>
  <c r="D10842" i="2"/>
  <c r="D10841" i="2"/>
  <c r="D10840" i="2"/>
  <c r="D10839" i="2"/>
  <c r="D10838" i="2"/>
  <c r="D10837" i="2"/>
  <c r="D10836" i="2"/>
  <c r="D10835" i="2"/>
  <c r="D10834" i="2"/>
  <c r="D10833" i="2"/>
  <c r="D10832" i="2"/>
  <c r="D10831" i="2"/>
  <c r="D10830" i="2"/>
  <c r="D10829" i="2"/>
  <c r="D10828" i="2"/>
  <c r="D10827" i="2"/>
  <c r="D10826" i="2"/>
  <c r="D10825" i="2"/>
  <c r="D10824" i="2"/>
  <c r="D10823" i="2"/>
  <c r="D10822" i="2"/>
  <c r="D10821" i="2"/>
  <c r="D10820" i="2"/>
  <c r="D10819" i="2"/>
  <c r="D10818" i="2"/>
  <c r="D10817" i="2"/>
  <c r="D10816" i="2"/>
  <c r="D10815" i="2"/>
  <c r="D10814" i="2"/>
  <c r="D10813" i="2"/>
  <c r="D10812" i="2"/>
  <c r="D10811" i="2"/>
  <c r="D10810" i="2"/>
  <c r="D10809" i="2"/>
  <c r="D10808" i="2"/>
  <c r="D10807" i="2"/>
  <c r="D10806" i="2"/>
  <c r="D10805" i="2"/>
  <c r="D10804" i="2"/>
  <c r="D10803" i="2"/>
  <c r="D10802" i="2"/>
  <c r="D10801" i="2"/>
  <c r="D10800" i="2"/>
  <c r="D10799" i="2"/>
  <c r="D10798" i="2"/>
  <c r="D10797" i="2"/>
  <c r="D10796" i="2"/>
  <c r="D10795" i="2"/>
  <c r="D10794" i="2"/>
  <c r="D10793" i="2"/>
  <c r="D10792" i="2"/>
  <c r="D10791" i="2"/>
  <c r="D10790" i="2"/>
  <c r="D10789" i="2"/>
  <c r="D10788" i="2"/>
  <c r="D10787" i="2"/>
  <c r="D10786" i="2"/>
  <c r="D10785" i="2"/>
  <c r="D10784" i="2"/>
  <c r="D10783" i="2"/>
  <c r="D10782" i="2"/>
  <c r="D10781" i="2"/>
  <c r="D10780" i="2"/>
  <c r="D10779" i="2"/>
  <c r="D10778" i="2"/>
  <c r="D10777" i="2"/>
  <c r="D10776" i="2"/>
  <c r="D10775" i="2"/>
  <c r="D10774" i="2"/>
  <c r="D10773" i="2"/>
  <c r="D10772" i="2"/>
  <c r="D10771" i="2"/>
  <c r="D10770" i="2"/>
  <c r="D10769" i="2"/>
  <c r="D10768" i="2"/>
  <c r="D10767" i="2"/>
  <c r="D10766" i="2"/>
  <c r="D10765" i="2"/>
  <c r="D10764" i="2"/>
  <c r="D10763" i="2"/>
  <c r="D10762" i="2"/>
  <c r="D10761" i="2"/>
  <c r="D10760" i="2"/>
  <c r="D10759" i="2"/>
  <c r="D10758" i="2"/>
  <c r="D10757" i="2"/>
  <c r="D10756" i="2"/>
  <c r="D10755" i="2"/>
  <c r="D10754" i="2"/>
  <c r="D10753" i="2"/>
  <c r="D10752" i="2"/>
  <c r="D10751" i="2"/>
  <c r="D10750" i="2"/>
  <c r="D10749" i="2"/>
  <c r="D10748" i="2"/>
  <c r="D10747" i="2"/>
  <c r="D10746" i="2"/>
  <c r="D10745" i="2"/>
  <c r="D10744" i="2"/>
  <c r="D10743" i="2"/>
  <c r="D10742" i="2"/>
  <c r="D10741" i="2"/>
  <c r="D10740" i="2"/>
  <c r="D10739" i="2"/>
  <c r="D10738" i="2"/>
  <c r="D10737" i="2"/>
  <c r="D10736" i="2"/>
  <c r="D10735" i="2"/>
  <c r="D10734" i="2"/>
  <c r="D10733" i="2"/>
  <c r="D10732" i="2"/>
  <c r="D10731" i="2"/>
  <c r="D10730" i="2"/>
  <c r="D10729" i="2"/>
  <c r="D10728" i="2"/>
  <c r="D10727" i="2"/>
  <c r="D10726" i="2"/>
  <c r="D10725" i="2"/>
  <c r="D10724" i="2"/>
  <c r="D10723" i="2"/>
  <c r="D10722" i="2"/>
  <c r="D10721" i="2"/>
  <c r="D10720" i="2"/>
  <c r="D10719" i="2"/>
  <c r="D10718" i="2"/>
  <c r="D10717" i="2"/>
  <c r="D10716" i="2"/>
  <c r="D10715" i="2"/>
  <c r="D10714" i="2"/>
  <c r="D10713" i="2"/>
  <c r="D10712" i="2"/>
  <c r="D10711" i="2"/>
  <c r="D10710" i="2"/>
  <c r="D10709" i="2"/>
  <c r="D10708" i="2"/>
  <c r="D10707" i="2"/>
  <c r="D10706" i="2"/>
  <c r="D10705" i="2"/>
  <c r="D10704" i="2"/>
  <c r="D10703" i="2"/>
  <c r="D10702" i="2"/>
  <c r="D10701" i="2"/>
  <c r="D10700" i="2"/>
  <c r="D10699" i="2"/>
  <c r="D10698" i="2"/>
  <c r="D10697" i="2"/>
  <c r="D10696" i="2"/>
  <c r="D10695" i="2"/>
  <c r="D10694" i="2"/>
  <c r="D10693" i="2"/>
  <c r="D10692" i="2"/>
  <c r="D10691" i="2"/>
  <c r="D10690" i="2"/>
  <c r="D10689" i="2"/>
  <c r="D10688" i="2"/>
  <c r="D10687" i="2"/>
  <c r="D10686" i="2"/>
  <c r="D10685" i="2"/>
  <c r="D10684" i="2"/>
  <c r="D10683" i="2"/>
  <c r="D10682" i="2"/>
  <c r="D10681" i="2"/>
  <c r="D10680" i="2"/>
  <c r="D10679" i="2"/>
  <c r="D10678" i="2"/>
  <c r="D10677" i="2"/>
  <c r="D10676" i="2"/>
  <c r="D10675" i="2"/>
  <c r="D10674" i="2"/>
  <c r="D10673" i="2"/>
  <c r="D10672" i="2"/>
  <c r="D10671" i="2"/>
  <c r="D10670" i="2"/>
  <c r="D10669" i="2"/>
  <c r="D10668" i="2"/>
  <c r="D10667" i="2"/>
  <c r="D10666" i="2"/>
  <c r="D10665" i="2"/>
  <c r="D10664" i="2"/>
  <c r="D10663" i="2"/>
  <c r="D10662" i="2"/>
  <c r="D10661" i="2"/>
  <c r="D10660" i="2"/>
  <c r="D10659" i="2"/>
  <c r="D10658" i="2"/>
  <c r="D10657" i="2"/>
  <c r="D10656" i="2"/>
  <c r="D10655" i="2"/>
  <c r="D10654" i="2"/>
  <c r="D10653" i="2"/>
  <c r="D10652" i="2"/>
  <c r="D10651" i="2"/>
  <c r="D10650" i="2"/>
  <c r="D10649" i="2"/>
  <c r="D10648" i="2"/>
  <c r="D10647" i="2"/>
  <c r="D10646" i="2"/>
  <c r="D10645" i="2"/>
  <c r="D10644" i="2"/>
  <c r="D10643" i="2"/>
  <c r="D10642" i="2"/>
  <c r="D10641" i="2"/>
  <c r="D10640" i="2"/>
  <c r="D10639" i="2"/>
  <c r="D10638" i="2"/>
  <c r="D10637" i="2"/>
  <c r="D10636" i="2"/>
  <c r="D10635" i="2"/>
  <c r="D10634" i="2"/>
  <c r="D10633" i="2"/>
  <c r="D10632" i="2"/>
  <c r="D10631" i="2"/>
  <c r="D10630" i="2"/>
  <c r="D10629" i="2"/>
  <c r="D10628" i="2"/>
  <c r="D10627" i="2"/>
  <c r="D10626" i="2"/>
  <c r="D10625" i="2"/>
  <c r="D10624" i="2"/>
  <c r="D10623" i="2"/>
  <c r="D10622" i="2"/>
  <c r="D10621" i="2"/>
  <c r="D10620" i="2"/>
  <c r="D10619" i="2"/>
  <c r="D10618" i="2"/>
  <c r="D10617" i="2"/>
  <c r="D10616" i="2"/>
  <c r="D10615" i="2"/>
  <c r="D10614" i="2"/>
  <c r="D10613" i="2"/>
  <c r="D10612" i="2"/>
  <c r="D10611" i="2"/>
  <c r="D10610" i="2"/>
  <c r="D10609" i="2"/>
  <c r="D10608" i="2"/>
  <c r="D10607" i="2"/>
  <c r="D10606" i="2"/>
  <c r="D10605" i="2"/>
  <c r="D10604" i="2"/>
  <c r="D10603" i="2"/>
  <c r="D10602" i="2"/>
  <c r="D10601" i="2"/>
  <c r="D10600" i="2"/>
  <c r="D10599" i="2"/>
  <c r="D10598" i="2"/>
  <c r="D10597" i="2"/>
  <c r="D10596" i="2"/>
  <c r="D10595" i="2"/>
  <c r="D10594" i="2"/>
  <c r="D10593" i="2"/>
  <c r="D10592" i="2"/>
  <c r="D10591" i="2"/>
  <c r="D10590" i="2"/>
  <c r="D10589" i="2"/>
  <c r="D10588" i="2"/>
  <c r="D10587" i="2"/>
  <c r="D10586" i="2"/>
  <c r="D10585" i="2"/>
  <c r="D10584" i="2"/>
  <c r="D10583" i="2"/>
  <c r="D10582" i="2"/>
  <c r="D10581" i="2"/>
  <c r="D10580" i="2"/>
  <c r="D10579" i="2"/>
  <c r="D10578" i="2"/>
  <c r="D10577" i="2"/>
  <c r="D10576" i="2"/>
  <c r="D10575" i="2"/>
  <c r="D10574" i="2"/>
  <c r="D10573" i="2"/>
  <c r="D10572" i="2"/>
  <c r="D10571" i="2"/>
  <c r="D10570" i="2"/>
  <c r="D10569" i="2"/>
  <c r="D10568" i="2"/>
  <c r="D10567" i="2"/>
  <c r="D10566" i="2"/>
  <c r="D10565" i="2"/>
  <c r="D10564" i="2"/>
  <c r="D10563" i="2"/>
  <c r="D10562" i="2"/>
  <c r="D10561" i="2"/>
  <c r="D10560" i="2"/>
  <c r="D10559" i="2"/>
  <c r="D10558" i="2"/>
  <c r="D10557" i="2"/>
  <c r="D10556" i="2"/>
  <c r="D10555" i="2"/>
  <c r="D10554" i="2"/>
  <c r="D10553" i="2"/>
  <c r="D10552" i="2"/>
  <c r="D10551" i="2"/>
  <c r="D10550" i="2"/>
  <c r="D10549" i="2"/>
  <c r="D10548" i="2"/>
  <c r="D10547" i="2"/>
  <c r="D10546" i="2"/>
  <c r="D10545" i="2"/>
  <c r="D10544" i="2"/>
  <c r="D10543" i="2"/>
  <c r="D10542" i="2"/>
  <c r="D10541" i="2"/>
  <c r="D10540" i="2"/>
  <c r="D10539" i="2"/>
  <c r="D10538" i="2"/>
  <c r="D10537" i="2"/>
  <c r="D10536" i="2"/>
  <c r="D10535" i="2"/>
  <c r="D10534" i="2"/>
  <c r="D10533" i="2"/>
  <c r="D10532" i="2"/>
  <c r="D10531" i="2"/>
  <c r="D10530" i="2"/>
  <c r="D10529" i="2"/>
  <c r="D10528" i="2"/>
  <c r="D10527" i="2"/>
  <c r="D10526" i="2"/>
  <c r="D10525" i="2"/>
  <c r="D10524" i="2"/>
  <c r="D10523" i="2"/>
  <c r="D10522" i="2"/>
  <c r="D10521" i="2"/>
  <c r="D10520" i="2"/>
  <c r="D10519" i="2"/>
  <c r="D10518" i="2"/>
  <c r="D10517" i="2"/>
  <c r="D10516" i="2"/>
  <c r="D10515" i="2"/>
  <c r="D10514" i="2"/>
  <c r="D10513" i="2"/>
  <c r="D10512" i="2"/>
  <c r="D10511" i="2"/>
  <c r="D10510" i="2"/>
  <c r="D10509" i="2"/>
  <c r="D10508" i="2"/>
  <c r="D10507" i="2"/>
  <c r="D10506" i="2"/>
  <c r="D10505" i="2"/>
  <c r="D10504" i="2"/>
  <c r="D10503" i="2"/>
  <c r="D10502" i="2"/>
  <c r="D10501" i="2"/>
  <c r="D10500" i="2"/>
  <c r="D10499" i="2"/>
  <c r="D10498" i="2"/>
  <c r="D10497" i="2"/>
  <c r="D10496" i="2"/>
  <c r="D10495" i="2"/>
  <c r="D10494" i="2"/>
  <c r="D10493" i="2"/>
  <c r="D10492" i="2"/>
  <c r="D10491" i="2"/>
  <c r="D10490" i="2"/>
  <c r="D10489" i="2"/>
  <c r="D10488" i="2"/>
  <c r="D10487" i="2"/>
  <c r="D10486" i="2"/>
  <c r="D10485" i="2"/>
  <c r="D10484" i="2"/>
  <c r="D10483" i="2"/>
  <c r="D10482" i="2"/>
  <c r="D10481" i="2"/>
  <c r="D10480" i="2"/>
  <c r="D10479" i="2"/>
  <c r="D10478" i="2"/>
  <c r="D10477" i="2"/>
  <c r="D10476" i="2"/>
  <c r="D10475" i="2"/>
  <c r="D10474" i="2"/>
  <c r="D10473" i="2"/>
  <c r="D10472" i="2"/>
  <c r="D10471" i="2"/>
  <c r="D10470" i="2"/>
  <c r="D10469" i="2"/>
  <c r="D10468" i="2"/>
  <c r="D10467" i="2"/>
  <c r="D10466" i="2"/>
  <c r="D10465" i="2"/>
  <c r="D10464" i="2"/>
  <c r="D10463" i="2"/>
  <c r="D10462" i="2"/>
  <c r="D10461" i="2"/>
  <c r="D10460" i="2"/>
  <c r="D10459" i="2"/>
  <c r="D10458" i="2"/>
  <c r="D10457" i="2"/>
  <c r="D10456" i="2"/>
  <c r="D10455" i="2"/>
  <c r="D10454" i="2"/>
  <c r="D10453" i="2"/>
  <c r="D10452" i="2"/>
  <c r="D10451" i="2"/>
  <c r="D10450" i="2"/>
  <c r="D10449" i="2"/>
  <c r="D10448" i="2"/>
  <c r="D10447" i="2"/>
  <c r="D10446" i="2"/>
  <c r="D10445" i="2"/>
  <c r="D10444" i="2"/>
  <c r="D10443" i="2"/>
  <c r="D10442" i="2"/>
  <c r="D10441" i="2"/>
  <c r="D10440" i="2"/>
  <c r="D10439" i="2"/>
  <c r="D10438" i="2"/>
  <c r="D10437" i="2"/>
  <c r="D10436" i="2"/>
  <c r="D10435" i="2"/>
  <c r="D10434" i="2"/>
  <c r="D10433" i="2"/>
  <c r="D10432" i="2"/>
  <c r="D10431" i="2"/>
  <c r="D10430" i="2"/>
  <c r="D10429" i="2"/>
  <c r="D10428" i="2"/>
  <c r="D10427" i="2"/>
  <c r="D10426" i="2"/>
  <c r="D10425" i="2"/>
  <c r="D10424" i="2"/>
  <c r="D10423" i="2"/>
  <c r="D10422" i="2"/>
  <c r="D10421" i="2"/>
  <c r="D10420" i="2"/>
  <c r="D10419" i="2"/>
  <c r="D10418" i="2"/>
  <c r="D10417" i="2"/>
  <c r="D10416" i="2"/>
  <c r="D10415" i="2"/>
  <c r="D10414" i="2"/>
  <c r="D10413" i="2"/>
  <c r="D10412" i="2"/>
  <c r="D10411" i="2"/>
  <c r="D10410" i="2"/>
  <c r="D10409" i="2"/>
  <c r="D10408" i="2"/>
  <c r="D10407" i="2"/>
  <c r="D10406" i="2"/>
  <c r="D10405" i="2"/>
  <c r="D10404" i="2"/>
  <c r="D10403" i="2"/>
  <c r="D10402" i="2"/>
  <c r="D10401" i="2"/>
  <c r="D10400" i="2"/>
  <c r="D10399" i="2"/>
  <c r="D10398" i="2"/>
  <c r="D10397" i="2"/>
  <c r="D10396" i="2"/>
  <c r="D10395" i="2"/>
  <c r="D10394" i="2"/>
  <c r="D10393" i="2"/>
  <c r="D10392" i="2"/>
  <c r="D10391" i="2"/>
  <c r="D10390" i="2"/>
  <c r="D10389" i="2"/>
  <c r="D10388" i="2"/>
  <c r="D10387" i="2"/>
  <c r="D10386" i="2"/>
  <c r="D10385" i="2"/>
  <c r="D10384" i="2"/>
  <c r="D10383" i="2"/>
  <c r="D10382" i="2"/>
  <c r="D10381" i="2"/>
  <c r="D10380" i="2"/>
  <c r="D10379" i="2"/>
  <c r="D10378" i="2"/>
  <c r="D10377" i="2"/>
  <c r="D10376" i="2"/>
  <c r="D10375" i="2"/>
  <c r="D10374" i="2"/>
  <c r="D10373" i="2"/>
  <c r="D10372" i="2"/>
  <c r="D10371" i="2"/>
  <c r="D10370" i="2"/>
  <c r="D10369" i="2"/>
  <c r="D10368" i="2"/>
  <c r="D10367" i="2"/>
  <c r="D10366" i="2"/>
  <c r="D10365" i="2"/>
  <c r="D10364" i="2"/>
  <c r="D10363" i="2"/>
  <c r="D10362" i="2"/>
  <c r="D10361" i="2"/>
  <c r="D10360" i="2"/>
  <c r="D10359" i="2"/>
  <c r="D10358" i="2"/>
  <c r="D10357" i="2"/>
  <c r="D10356" i="2"/>
  <c r="D10355" i="2"/>
  <c r="D10354" i="2"/>
  <c r="D10353" i="2"/>
  <c r="D10352" i="2"/>
  <c r="D10351" i="2"/>
  <c r="D10350" i="2"/>
  <c r="D10349" i="2"/>
  <c r="D10348" i="2"/>
  <c r="D10347" i="2"/>
  <c r="D10346" i="2"/>
  <c r="D10345" i="2"/>
  <c r="D10344" i="2"/>
  <c r="D10343" i="2"/>
  <c r="D10342" i="2"/>
  <c r="D10341" i="2"/>
  <c r="D10340" i="2"/>
  <c r="D10339" i="2"/>
  <c r="D10338" i="2"/>
  <c r="D10337" i="2"/>
  <c r="D10336" i="2"/>
  <c r="D10335" i="2"/>
  <c r="D10334" i="2"/>
  <c r="D10333" i="2"/>
  <c r="D10332" i="2"/>
  <c r="D10331" i="2"/>
  <c r="D10330" i="2"/>
  <c r="D10329" i="2"/>
  <c r="D10328" i="2"/>
  <c r="D10327" i="2"/>
  <c r="D10326" i="2"/>
  <c r="D10325" i="2"/>
  <c r="D10324" i="2"/>
  <c r="D10323" i="2"/>
  <c r="D10322" i="2"/>
  <c r="D10321" i="2"/>
  <c r="D10320" i="2"/>
  <c r="D10319" i="2"/>
  <c r="D10318" i="2"/>
  <c r="D10317" i="2"/>
  <c r="D10316" i="2"/>
  <c r="D10315" i="2"/>
  <c r="D10314" i="2"/>
  <c r="D10313" i="2"/>
  <c r="D10312" i="2"/>
  <c r="D10311" i="2"/>
  <c r="D10310" i="2"/>
  <c r="D10309" i="2"/>
  <c r="D10308" i="2"/>
  <c r="D10307" i="2"/>
  <c r="D10306" i="2"/>
  <c r="D10305" i="2"/>
  <c r="D10304" i="2"/>
  <c r="D10303" i="2"/>
  <c r="D10302" i="2"/>
  <c r="D10301" i="2"/>
  <c r="D10300" i="2"/>
  <c r="D10299" i="2"/>
  <c r="D10298" i="2"/>
  <c r="D10297" i="2"/>
  <c r="D10296" i="2"/>
  <c r="D10295" i="2"/>
  <c r="D10294" i="2"/>
  <c r="D10293" i="2"/>
  <c r="D10292" i="2"/>
  <c r="D10291" i="2"/>
  <c r="D10290" i="2"/>
  <c r="D10289" i="2"/>
  <c r="D10288" i="2"/>
  <c r="D10287" i="2"/>
  <c r="D10286" i="2"/>
  <c r="D10285" i="2"/>
  <c r="D10284" i="2"/>
  <c r="D10283" i="2"/>
  <c r="D10282" i="2"/>
  <c r="D10281" i="2"/>
  <c r="D10280" i="2"/>
  <c r="D10279" i="2"/>
  <c r="D10278" i="2"/>
  <c r="D10277" i="2"/>
  <c r="D10276" i="2"/>
  <c r="D10275" i="2"/>
  <c r="D10274" i="2"/>
  <c r="D10273" i="2"/>
  <c r="D10272" i="2"/>
  <c r="D10271" i="2"/>
  <c r="D10270" i="2"/>
  <c r="D10269" i="2"/>
  <c r="D10268" i="2"/>
  <c r="D10267" i="2"/>
  <c r="D10266" i="2"/>
  <c r="D10265" i="2"/>
  <c r="D10264" i="2"/>
  <c r="D10263" i="2"/>
  <c r="D10262" i="2"/>
  <c r="D10261" i="2"/>
  <c r="D10260" i="2"/>
  <c r="D10259" i="2"/>
  <c r="D10258" i="2"/>
  <c r="D10257" i="2"/>
  <c r="D10256" i="2"/>
  <c r="D10255" i="2"/>
  <c r="D10254" i="2"/>
  <c r="D10253" i="2"/>
  <c r="D10252" i="2"/>
  <c r="D10251" i="2"/>
  <c r="D10250" i="2"/>
  <c r="D10249" i="2"/>
  <c r="D10248" i="2"/>
  <c r="D10247" i="2"/>
  <c r="D10246" i="2"/>
  <c r="D10245" i="2"/>
  <c r="D10244" i="2"/>
  <c r="D10243" i="2"/>
  <c r="D10242" i="2"/>
  <c r="D10241" i="2"/>
  <c r="D10240" i="2"/>
  <c r="D10239" i="2"/>
  <c r="D10238" i="2"/>
  <c r="D10237" i="2"/>
  <c r="D10236" i="2"/>
  <c r="D10235" i="2"/>
  <c r="D10234" i="2"/>
  <c r="D10233" i="2"/>
  <c r="D10232" i="2"/>
  <c r="D10231" i="2"/>
  <c r="D10230" i="2"/>
  <c r="D10229" i="2"/>
  <c r="D10228" i="2"/>
  <c r="D10227" i="2"/>
  <c r="D10226" i="2"/>
  <c r="D10225" i="2"/>
  <c r="D10224" i="2"/>
  <c r="D10223" i="2"/>
  <c r="D10222" i="2"/>
  <c r="D10221" i="2"/>
  <c r="D10220" i="2"/>
  <c r="D10219" i="2"/>
  <c r="D10218" i="2"/>
  <c r="D10217" i="2"/>
  <c r="D10216" i="2"/>
  <c r="D10215" i="2"/>
  <c r="D10214" i="2"/>
  <c r="D10213" i="2"/>
  <c r="D10212" i="2"/>
  <c r="D10211" i="2"/>
  <c r="D10210" i="2"/>
  <c r="D10209" i="2"/>
  <c r="D10208" i="2"/>
  <c r="D10207" i="2"/>
  <c r="D10206" i="2"/>
  <c r="D10205" i="2"/>
  <c r="D10204" i="2"/>
  <c r="D10203" i="2"/>
  <c r="D10202" i="2"/>
  <c r="D10201" i="2"/>
  <c r="D10200" i="2"/>
  <c r="D10199" i="2"/>
  <c r="D10198" i="2"/>
  <c r="D10197" i="2"/>
  <c r="D10196" i="2"/>
  <c r="D10195" i="2"/>
  <c r="D10194" i="2"/>
  <c r="D10193" i="2"/>
  <c r="D10192" i="2"/>
  <c r="D10191" i="2"/>
  <c r="D10190" i="2"/>
  <c r="D10189" i="2"/>
  <c r="D10188" i="2"/>
  <c r="D10187" i="2"/>
  <c r="D10186" i="2"/>
  <c r="D10185" i="2"/>
  <c r="D10184" i="2"/>
  <c r="D10183" i="2"/>
  <c r="D10182" i="2"/>
  <c r="D10181" i="2"/>
  <c r="D10180" i="2"/>
  <c r="D10179" i="2"/>
  <c r="D10178" i="2"/>
  <c r="D10177" i="2"/>
  <c r="D10176" i="2"/>
  <c r="D10175" i="2"/>
  <c r="D10174" i="2"/>
  <c r="D10173" i="2"/>
  <c r="D10172" i="2"/>
  <c r="D10171" i="2"/>
  <c r="D10170" i="2"/>
  <c r="D10169" i="2"/>
  <c r="D10168" i="2"/>
  <c r="D10167" i="2"/>
  <c r="D10166" i="2"/>
  <c r="D10165" i="2"/>
  <c r="D10164" i="2"/>
  <c r="D10163" i="2"/>
  <c r="D10162" i="2"/>
  <c r="D10161" i="2"/>
  <c r="D10160" i="2"/>
  <c r="D10159" i="2"/>
  <c r="D10158" i="2"/>
  <c r="D10157" i="2"/>
  <c r="D10156" i="2"/>
  <c r="D10155" i="2"/>
  <c r="D10154" i="2"/>
  <c r="D10153" i="2"/>
  <c r="D10152" i="2"/>
  <c r="D10151" i="2"/>
  <c r="D10150" i="2"/>
  <c r="D10149" i="2"/>
  <c r="D10148" i="2"/>
  <c r="D10147" i="2"/>
  <c r="D10146" i="2"/>
  <c r="D10145" i="2"/>
  <c r="D10144" i="2"/>
  <c r="D10143" i="2"/>
  <c r="D10142" i="2"/>
  <c r="D10141" i="2"/>
  <c r="D10140" i="2"/>
  <c r="D10139" i="2"/>
  <c r="D10138" i="2"/>
  <c r="D10137" i="2"/>
  <c r="D10136" i="2"/>
  <c r="D10135" i="2"/>
  <c r="D10134" i="2"/>
  <c r="D10133" i="2"/>
  <c r="D10132" i="2"/>
  <c r="D10131" i="2"/>
  <c r="D10130" i="2"/>
  <c r="D10129" i="2"/>
  <c r="D10128" i="2"/>
  <c r="D10127" i="2"/>
  <c r="D10126" i="2"/>
  <c r="D10125" i="2"/>
  <c r="D10124" i="2"/>
  <c r="D10123" i="2"/>
  <c r="D10122" i="2"/>
  <c r="D10121" i="2"/>
  <c r="D10120" i="2"/>
  <c r="D10119" i="2"/>
  <c r="D10118" i="2"/>
  <c r="D10117" i="2"/>
  <c r="D10116" i="2"/>
  <c r="D10115" i="2"/>
  <c r="D10114" i="2"/>
  <c r="D10113" i="2"/>
  <c r="D10112" i="2"/>
  <c r="D10111" i="2"/>
  <c r="D10110" i="2"/>
  <c r="D10109" i="2"/>
  <c r="D10108" i="2"/>
  <c r="D10107" i="2"/>
  <c r="D10106" i="2"/>
  <c r="D10105" i="2"/>
  <c r="D10104" i="2"/>
  <c r="D10103" i="2"/>
  <c r="D10102" i="2"/>
  <c r="D10101" i="2"/>
  <c r="D10100" i="2"/>
  <c r="D10099" i="2"/>
  <c r="D10098" i="2"/>
  <c r="D10097" i="2"/>
  <c r="D10096" i="2"/>
  <c r="D10095" i="2"/>
  <c r="D10094" i="2"/>
  <c r="D10093" i="2"/>
  <c r="D10092" i="2"/>
  <c r="D10091" i="2"/>
  <c r="D10090" i="2"/>
  <c r="D10089" i="2"/>
  <c r="D10088" i="2"/>
  <c r="D10087" i="2"/>
  <c r="D10086" i="2"/>
  <c r="D10085" i="2"/>
  <c r="D10084" i="2"/>
  <c r="D10083" i="2"/>
  <c r="D10082" i="2"/>
  <c r="D10081" i="2"/>
  <c r="D10080" i="2"/>
  <c r="D10079" i="2"/>
  <c r="D10078" i="2"/>
  <c r="D10077" i="2"/>
  <c r="D10076" i="2"/>
  <c r="D10075" i="2"/>
  <c r="D10074" i="2"/>
  <c r="D10073" i="2"/>
  <c r="D10072" i="2"/>
  <c r="D10071" i="2"/>
  <c r="D10070" i="2"/>
  <c r="D10069" i="2"/>
  <c r="D10068" i="2"/>
  <c r="D10067" i="2"/>
  <c r="D10066" i="2"/>
  <c r="D10065" i="2"/>
  <c r="D10064" i="2"/>
  <c r="D10063" i="2"/>
  <c r="D10062" i="2"/>
  <c r="D10061" i="2"/>
  <c r="D10060" i="2"/>
  <c r="D10059" i="2"/>
  <c r="D10058" i="2"/>
  <c r="D10057" i="2"/>
  <c r="D10056" i="2"/>
  <c r="D10055" i="2"/>
  <c r="D10054" i="2"/>
  <c r="D10053" i="2"/>
  <c r="D10052" i="2"/>
  <c r="D10051" i="2"/>
  <c r="D10050" i="2"/>
  <c r="D10049" i="2"/>
  <c r="D10048" i="2"/>
  <c r="D10047" i="2"/>
  <c r="D10046" i="2"/>
  <c r="D10045" i="2"/>
  <c r="D10044" i="2"/>
  <c r="D10043" i="2"/>
  <c r="D10042" i="2"/>
  <c r="D10041" i="2"/>
  <c r="D10040" i="2"/>
  <c r="D10039" i="2"/>
  <c r="D10038" i="2"/>
  <c r="D10037" i="2"/>
  <c r="D10036" i="2"/>
  <c r="D10035" i="2"/>
  <c r="D10034" i="2"/>
  <c r="D10033" i="2"/>
  <c r="D10032" i="2"/>
  <c r="D10031" i="2"/>
  <c r="D10030" i="2"/>
  <c r="D10029" i="2"/>
  <c r="D10028" i="2"/>
  <c r="D10027" i="2"/>
  <c r="D10026" i="2"/>
  <c r="D10025" i="2"/>
  <c r="D10024" i="2"/>
  <c r="D10023" i="2"/>
  <c r="D10022" i="2"/>
  <c r="D10021" i="2"/>
  <c r="D10020" i="2"/>
  <c r="D10019" i="2"/>
  <c r="D10018" i="2"/>
  <c r="D10017" i="2"/>
  <c r="D10016" i="2"/>
  <c r="D10015" i="2"/>
  <c r="D10014" i="2"/>
  <c r="D10013" i="2"/>
  <c r="D10012" i="2"/>
  <c r="D10011" i="2"/>
  <c r="D10010" i="2"/>
  <c r="D10009" i="2"/>
  <c r="D10008" i="2"/>
  <c r="D10007" i="2"/>
  <c r="D10006" i="2"/>
  <c r="D10005" i="2"/>
  <c r="D10004" i="2"/>
  <c r="D10003" i="2"/>
  <c r="D10002" i="2"/>
  <c r="D10001" i="2"/>
  <c r="D10000" i="2"/>
  <c r="D9999" i="2"/>
  <c r="D9998" i="2"/>
  <c r="D9997" i="2"/>
  <c r="D9996" i="2"/>
  <c r="D9995" i="2"/>
  <c r="D9994" i="2"/>
  <c r="D9993" i="2"/>
  <c r="D9992" i="2"/>
  <c r="D9991" i="2"/>
  <c r="D9990" i="2"/>
  <c r="D9989" i="2"/>
  <c r="D9988" i="2"/>
  <c r="D9987" i="2"/>
  <c r="D9986" i="2"/>
  <c r="D9985" i="2"/>
  <c r="D9984" i="2"/>
  <c r="D9983" i="2"/>
  <c r="D9982" i="2"/>
  <c r="D9981" i="2"/>
  <c r="D9980" i="2"/>
  <c r="D9979" i="2"/>
  <c r="D9978" i="2"/>
  <c r="D9977" i="2"/>
  <c r="D9976" i="2"/>
  <c r="D9975" i="2"/>
  <c r="D9974" i="2"/>
  <c r="D9973" i="2"/>
  <c r="D9972" i="2"/>
  <c r="D9971" i="2"/>
  <c r="D9970" i="2"/>
  <c r="D9969" i="2"/>
  <c r="D9968" i="2"/>
  <c r="D9967" i="2"/>
  <c r="D9966" i="2"/>
  <c r="D9965" i="2"/>
  <c r="D9964" i="2"/>
  <c r="D9963" i="2"/>
  <c r="D9962" i="2"/>
  <c r="D9961" i="2"/>
  <c r="D9960" i="2"/>
  <c r="D9959" i="2"/>
  <c r="D9958" i="2"/>
  <c r="D9957" i="2"/>
  <c r="D9956" i="2"/>
  <c r="D9955" i="2"/>
  <c r="D9954" i="2"/>
  <c r="D9953" i="2"/>
  <c r="D9952" i="2"/>
  <c r="D9951" i="2"/>
  <c r="D9950" i="2"/>
  <c r="D9949" i="2"/>
  <c r="D9948" i="2"/>
  <c r="D9947" i="2"/>
  <c r="D9946" i="2"/>
  <c r="D9945" i="2"/>
  <c r="D9944" i="2"/>
  <c r="D9943" i="2"/>
  <c r="D9942" i="2"/>
  <c r="D9941" i="2"/>
  <c r="D9940" i="2"/>
  <c r="D9939" i="2"/>
  <c r="D9938" i="2"/>
  <c r="D9937" i="2"/>
  <c r="D9936" i="2"/>
  <c r="D9935" i="2"/>
  <c r="D9934" i="2"/>
  <c r="D9933" i="2"/>
  <c r="D9932" i="2"/>
  <c r="D9931" i="2"/>
  <c r="D9930" i="2"/>
  <c r="D9929" i="2"/>
  <c r="D9928" i="2"/>
  <c r="D9927" i="2"/>
  <c r="D9926" i="2"/>
  <c r="D9925" i="2"/>
  <c r="D9924" i="2"/>
  <c r="D9923" i="2"/>
  <c r="D9922" i="2"/>
  <c r="D9921" i="2"/>
  <c r="D9920" i="2"/>
  <c r="D9919" i="2"/>
  <c r="D9918" i="2"/>
  <c r="D9917" i="2"/>
  <c r="D9916" i="2"/>
  <c r="D9915" i="2"/>
  <c r="D9914" i="2"/>
  <c r="D9913" i="2"/>
  <c r="D9912" i="2"/>
  <c r="D9911" i="2"/>
  <c r="D9910" i="2"/>
  <c r="D9909" i="2"/>
  <c r="D9908" i="2"/>
  <c r="D9907" i="2"/>
  <c r="D9906" i="2"/>
  <c r="D9905" i="2"/>
  <c r="D9904" i="2"/>
  <c r="D9903" i="2"/>
  <c r="D9902" i="2"/>
  <c r="D9901" i="2"/>
  <c r="D9900" i="2"/>
  <c r="D9899" i="2"/>
  <c r="D9898" i="2"/>
  <c r="D9897" i="2"/>
  <c r="D9896" i="2"/>
  <c r="D9895" i="2"/>
  <c r="D9894" i="2"/>
  <c r="D9893" i="2"/>
  <c r="D9892" i="2"/>
  <c r="D9891" i="2"/>
  <c r="D9890" i="2"/>
  <c r="D9889" i="2"/>
  <c r="D9888" i="2"/>
  <c r="D9887" i="2"/>
  <c r="D9886" i="2"/>
  <c r="D9885" i="2"/>
  <c r="D9884" i="2"/>
  <c r="D9883" i="2"/>
  <c r="D9882" i="2"/>
  <c r="D9881" i="2"/>
  <c r="D9880" i="2"/>
  <c r="D9879" i="2"/>
  <c r="D9878" i="2"/>
  <c r="D9877" i="2"/>
  <c r="D9876" i="2"/>
  <c r="D9875" i="2"/>
  <c r="D9874" i="2"/>
  <c r="D9873" i="2"/>
  <c r="D9872" i="2"/>
  <c r="D9871" i="2"/>
  <c r="D9870" i="2"/>
  <c r="D9869" i="2"/>
  <c r="D9868" i="2"/>
  <c r="D9867" i="2"/>
  <c r="D9866" i="2"/>
  <c r="D9865" i="2"/>
  <c r="D9864" i="2"/>
  <c r="D9863" i="2"/>
  <c r="D9862" i="2"/>
  <c r="D9861" i="2"/>
  <c r="D9860" i="2"/>
  <c r="D9859" i="2"/>
  <c r="D9858" i="2"/>
  <c r="D9857" i="2"/>
  <c r="D9856" i="2"/>
  <c r="D9855" i="2"/>
  <c r="D9854" i="2"/>
  <c r="D9853" i="2"/>
  <c r="D9852" i="2"/>
  <c r="D9851" i="2"/>
  <c r="D9850" i="2"/>
  <c r="D9849" i="2"/>
  <c r="D9848" i="2"/>
  <c r="D9847" i="2"/>
  <c r="D9846" i="2"/>
  <c r="D9845" i="2"/>
  <c r="D9844" i="2"/>
  <c r="D9843" i="2"/>
  <c r="D9842" i="2"/>
  <c r="D9841" i="2"/>
  <c r="D9840" i="2"/>
  <c r="D9839" i="2"/>
  <c r="D9838" i="2"/>
  <c r="D9837" i="2"/>
  <c r="D9836" i="2"/>
  <c r="D9835" i="2"/>
  <c r="D9834" i="2"/>
  <c r="D9833" i="2"/>
  <c r="D9832" i="2"/>
  <c r="D9831" i="2"/>
  <c r="D9830" i="2"/>
  <c r="D9829" i="2"/>
  <c r="D9828" i="2"/>
  <c r="D9827" i="2"/>
  <c r="D9826" i="2"/>
  <c r="D9825" i="2"/>
  <c r="D9824" i="2"/>
  <c r="D9823" i="2"/>
  <c r="D9822" i="2"/>
  <c r="D9821" i="2"/>
  <c r="D9820" i="2"/>
  <c r="D9819" i="2"/>
  <c r="D9818" i="2"/>
  <c r="D9817" i="2"/>
  <c r="D9816" i="2"/>
  <c r="D9815" i="2"/>
  <c r="D9814" i="2"/>
  <c r="D9813" i="2"/>
  <c r="D9812" i="2"/>
  <c r="D9811" i="2"/>
  <c r="D9810" i="2"/>
  <c r="D9809" i="2"/>
  <c r="D9808" i="2"/>
  <c r="D9807" i="2"/>
  <c r="D9806" i="2"/>
  <c r="D9805" i="2"/>
  <c r="D9804" i="2"/>
  <c r="D9803" i="2"/>
  <c r="D9802" i="2"/>
  <c r="D9801" i="2"/>
  <c r="D9800" i="2"/>
  <c r="D9799" i="2"/>
  <c r="D9798" i="2"/>
  <c r="D9797" i="2"/>
  <c r="D9796" i="2"/>
  <c r="D9795" i="2"/>
  <c r="D9794" i="2"/>
  <c r="D9793" i="2"/>
  <c r="D9792" i="2"/>
  <c r="D9791" i="2"/>
  <c r="D9790" i="2"/>
  <c r="D9789" i="2"/>
  <c r="D9788" i="2"/>
  <c r="D9787" i="2"/>
  <c r="D9786" i="2"/>
  <c r="D9785" i="2"/>
  <c r="D9784" i="2"/>
  <c r="D9783" i="2"/>
  <c r="D9782" i="2"/>
  <c r="D9781" i="2"/>
  <c r="D9780" i="2"/>
  <c r="D9779" i="2"/>
  <c r="D9778" i="2"/>
  <c r="D9777" i="2"/>
  <c r="D9776" i="2"/>
  <c r="D9775" i="2"/>
  <c r="D9774" i="2"/>
  <c r="D9773" i="2"/>
  <c r="D9772" i="2"/>
  <c r="D9771" i="2"/>
  <c r="D9770" i="2"/>
  <c r="D9769" i="2"/>
  <c r="D9768" i="2"/>
  <c r="D9767" i="2"/>
  <c r="D9766" i="2"/>
  <c r="D9765" i="2"/>
  <c r="D9764" i="2"/>
  <c r="D9763" i="2"/>
  <c r="D9762" i="2"/>
  <c r="D9761" i="2"/>
  <c r="D9760" i="2"/>
  <c r="D9759" i="2"/>
  <c r="D9758" i="2"/>
  <c r="D9757" i="2"/>
  <c r="D9756" i="2"/>
  <c r="D9755" i="2"/>
  <c r="D9754" i="2"/>
  <c r="D9753" i="2"/>
  <c r="D9752" i="2"/>
  <c r="D9751" i="2"/>
  <c r="D9750" i="2"/>
  <c r="D9749" i="2"/>
  <c r="D9748" i="2"/>
  <c r="D9747" i="2"/>
  <c r="D9746" i="2"/>
  <c r="D9745" i="2"/>
  <c r="D9744" i="2"/>
  <c r="D9743" i="2"/>
  <c r="D9742" i="2"/>
  <c r="D9741" i="2"/>
  <c r="D9740" i="2"/>
  <c r="D9739" i="2"/>
  <c r="D9738" i="2"/>
  <c r="D9737" i="2"/>
  <c r="D9736" i="2"/>
  <c r="D9735" i="2"/>
  <c r="D9734" i="2"/>
  <c r="D9733" i="2"/>
  <c r="D9732" i="2"/>
  <c r="D9731" i="2"/>
  <c r="D9730" i="2"/>
  <c r="D9729" i="2"/>
  <c r="D9728" i="2"/>
  <c r="D9727" i="2"/>
  <c r="D9726" i="2"/>
  <c r="D9725" i="2"/>
  <c r="D9724" i="2"/>
  <c r="D9723" i="2"/>
  <c r="D9722" i="2"/>
  <c r="D9721" i="2"/>
  <c r="D9720" i="2"/>
  <c r="D9719" i="2"/>
  <c r="D9718" i="2"/>
  <c r="D9717" i="2"/>
  <c r="D9716" i="2"/>
  <c r="D9715" i="2"/>
  <c r="D9714" i="2"/>
  <c r="D9713" i="2"/>
  <c r="D9712" i="2"/>
  <c r="D9711" i="2"/>
  <c r="D9710" i="2"/>
  <c r="D9709" i="2"/>
  <c r="D9708" i="2"/>
  <c r="D9707" i="2"/>
  <c r="D9706" i="2"/>
  <c r="D9705" i="2"/>
  <c r="D9704" i="2"/>
  <c r="D9703" i="2"/>
  <c r="D9702" i="2"/>
  <c r="D9701" i="2"/>
  <c r="D9700" i="2"/>
  <c r="D9699" i="2"/>
  <c r="D9698" i="2"/>
  <c r="D9697" i="2"/>
  <c r="D9696" i="2"/>
  <c r="D9695" i="2"/>
  <c r="D9694" i="2"/>
  <c r="D9693" i="2"/>
  <c r="D9692" i="2"/>
  <c r="D9691" i="2"/>
  <c r="D9690" i="2"/>
  <c r="D9689" i="2"/>
  <c r="D9688" i="2"/>
  <c r="D9687" i="2"/>
  <c r="D9686" i="2"/>
  <c r="D9685" i="2"/>
  <c r="D9684" i="2"/>
  <c r="D9683" i="2"/>
  <c r="D9682" i="2"/>
  <c r="D9681" i="2"/>
  <c r="D9680" i="2"/>
  <c r="D9679" i="2"/>
  <c r="D9678" i="2"/>
  <c r="D9677" i="2"/>
  <c r="D9676" i="2"/>
  <c r="D9675" i="2"/>
  <c r="D9674" i="2"/>
  <c r="D9673" i="2"/>
  <c r="D9672" i="2"/>
  <c r="D9671" i="2"/>
  <c r="D9670" i="2"/>
  <c r="D9669" i="2"/>
  <c r="D9668" i="2"/>
  <c r="D9667" i="2"/>
  <c r="D9666" i="2"/>
  <c r="D9665" i="2"/>
  <c r="D9664" i="2"/>
  <c r="D9663" i="2"/>
  <c r="D9662" i="2"/>
  <c r="D9661" i="2"/>
  <c r="D9660" i="2"/>
  <c r="D9659" i="2"/>
  <c r="D9658" i="2"/>
  <c r="D9657" i="2"/>
  <c r="D9656" i="2"/>
  <c r="D9655" i="2"/>
  <c r="D9654" i="2"/>
  <c r="D9653" i="2"/>
  <c r="D9652" i="2"/>
  <c r="D9651" i="2"/>
  <c r="D9650" i="2"/>
  <c r="D9649" i="2"/>
  <c r="D9648" i="2"/>
  <c r="D9647" i="2"/>
  <c r="D9646" i="2"/>
  <c r="D9645" i="2"/>
  <c r="D9644" i="2"/>
  <c r="D9643" i="2"/>
  <c r="D9642" i="2"/>
  <c r="D9641" i="2"/>
  <c r="D9640" i="2"/>
  <c r="D9639" i="2"/>
  <c r="D9638" i="2"/>
  <c r="D9637" i="2"/>
  <c r="D9636" i="2"/>
  <c r="D9635" i="2"/>
  <c r="D9634" i="2"/>
  <c r="D9633" i="2"/>
  <c r="D9632" i="2"/>
  <c r="D9631" i="2"/>
  <c r="D9630" i="2"/>
  <c r="D9629" i="2"/>
  <c r="D9628" i="2"/>
  <c r="D9627" i="2"/>
  <c r="D9626" i="2"/>
  <c r="D9625" i="2"/>
  <c r="D9624" i="2"/>
  <c r="D9623" i="2"/>
  <c r="D9622" i="2"/>
  <c r="D9621" i="2"/>
  <c r="D9620" i="2"/>
  <c r="D9619" i="2"/>
  <c r="D9618" i="2"/>
  <c r="D9617" i="2"/>
  <c r="D9616" i="2"/>
  <c r="D9615" i="2"/>
  <c r="D9614" i="2"/>
  <c r="D9613" i="2"/>
  <c r="D9612" i="2"/>
  <c r="D9611" i="2"/>
  <c r="D9610" i="2"/>
  <c r="D9609" i="2"/>
  <c r="D9608" i="2"/>
  <c r="D9607" i="2"/>
  <c r="D9606" i="2"/>
  <c r="D9605" i="2"/>
  <c r="D9604" i="2"/>
  <c r="D9603" i="2"/>
  <c r="D9602" i="2"/>
  <c r="D9601" i="2"/>
  <c r="D9600" i="2"/>
  <c r="D9599" i="2"/>
  <c r="D9598" i="2"/>
  <c r="D9597" i="2"/>
  <c r="D9596" i="2"/>
  <c r="D9595" i="2"/>
  <c r="D9594" i="2"/>
  <c r="D9593" i="2"/>
  <c r="D9592" i="2"/>
  <c r="D9591" i="2"/>
  <c r="D9590" i="2"/>
  <c r="D9589" i="2"/>
  <c r="D9588" i="2"/>
  <c r="D9587" i="2"/>
  <c r="D9586" i="2"/>
  <c r="D9585" i="2"/>
  <c r="D9584" i="2"/>
  <c r="D9583" i="2"/>
  <c r="D9582" i="2"/>
  <c r="D9581" i="2"/>
  <c r="D9580" i="2"/>
  <c r="D9579" i="2"/>
  <c r="D9578" i="2"/>
  <c r="D9577" i="2"/>
  <c r="D9576" i="2"/>
  <c r="D9575" i="2"/>
  <c r="D9574" i="2"/>
  <c r="D9573" i="2"/>
  <c r="D9572" i="2"/>
  <c r="D9571" i="2"/>
  <c r="D9570" i="2"/>
  <c r="D9569" i="2"/>
  <c r="D9568" i="2"/>
  <c r="D9567" i="2"/>
  <c r="D9566" i="2"/>
  <c r="D9565" i="2"/>
  <c r="D9564" i="2"/>
  <c r="D9563" i="2"/>
  <c r="D9562" i="2"/>
  <c r="D9561" i="2"/>
  <c r="D9560" i="2"/>
  <c r="D9559" i="2"/>
  <c r="D9558" i="2"/>
  <c r="D9557" i="2"/>
  <c r="D9556" i="2"/>
  <c r="D9555" i="2"/>
  <c r="D9554" i="2"/>
  <c r="D9553" i="2"/>
  <c r="D9552" i="2"/>
  <c r="D9551" i="2"/>
  <c r="D9550" i="2"/>
  <c r="D9549" i="2"/>
  <c r="D9548" i="2"/>
  <c r="D9547" i="2"/>
  <c r="D9546" i="2"/>
  <c r="D9545" i="2"/>
  <c r="D9544" i="2"/>
  <c r="D9543" i="2"/>
  <c r="D9542" i="2"/>
  <c r="D9541" i="2"/>
  <c r="D9540" i="2"/>
  <c r="D9539" i="2"/>
  <c r="D9538" i="2"/>
  <c r="D9537" i="2"/>
  <c r="D9536" i="2"/>
  <c r="D9535" i="2"/>
  <c r="D9534" i="2"/>
  <c r="D9533" i="2"/>
  <c r="D9532" i="2"/>
  <c r="D9531" i="2"/>
  <c r="D9530" i="2"/>
  <c r="D9529" i="2"/>
  <c r="D9528" i="2"/>
  <c r="D9527" i="2"/>
  <c r="D9526" i="2"/>
  <c r="D9525" i="2"/>
  <c r="D9524" i="2"/>
  <c r="D9523" i="2"/>
  <c r="D9522" i="2"/>
  <c r="D9521" i="2"/>
  <c r="D9520" i="2"/>
  <c r="D9519" i="2"/>
  <c r="D9518" i="2"/>
  <c r="D9517" i="2"/>
  <c r="D9516" i="2"/>
  <c r="D9515" i="2"/>
  <c r="D9514" i="2"/>
  <c r="D9513" i="2"/>
  <c r="D9512" i="2"/>
  <c r="D9511" i="2"/>
  <c r="D9510" i="2"/>
  <c r="D9509" i="2"/>
  <c r="D9508" i="2"/>
  <c r="D9507" i="2"/>
  <c r="D9506" i="2"/>
  <c r="D9505" i="2"/>
  <c r="D9504" i="2"/>
  <c r="D9503" i="2"/>
  <c r="D9502" i="2"/>
  <c r="D9501" i="2"/>
  <c r="D9500" i="2"/>
  <c r="D9499" i="2"/>
  <c r="D9498" i="2"/>
  <c r="D9497" i="2"/>
  <c r="D9496" i="2"/>
  <c r="D9495" i="2"/>
  <c r="D9494" i="2"/>
  <c r="D9493" i="2"/>
  <c r="D9492" i="2"/>
  <c r="D9491" i="2"/>
  <c r="D9490" i="2"/>
  <c r="D9489" i="2"/>
  <c r="D9488" i="2"/>
  <c r="D9487" i="2"/>
  <c r="D9486" i="2"/>
  <c r="D9485" i="2"/>
  <c r="D9484" i="2"/>
  <c r="D9483" i="2"/>
  <c r="D9482" i="2"/>
  <c r="D9481" i="2"/>
  <c r="D9480" i="2"/>
  <c r="D9479" i="2"/>
  <c r="D9478" i="2"/>
  <c r="D9477" i="2"/>
  <c r="D9476" i="2"/>
  <c r="D9475" i="2"/>
  <c r="D9474" i="2"/>
  <c r="D9473" i="2"/>
  <c r="D9472" i="2"/>
  <c r="D9471" i="2"/>
  <c r="D9470" i="2"/>
  <c r="D9469" i="2"/>
  <c r="D9468" i="2"/>
  <c r="D9467" i="2"/>
  <c r="D9466" i="2"/>
  <c r="D9465" i="2"/>
  <c r="D9464" i="2"/>
  <c r="D9463" i="2"/>
  <c r="D9462" i="2"/>
  <c r="D9461" i="2"/>
  <c r="D9460" i="2"/>
  <c r="D9459" i="2"/>
  <c r="D9458" i="2"/>
  <c r="D9457" i="2"/>
  <c r="D9456" i="2"/>
  <c r="D9455" i="2"/>
  <c r="D9454" i="2"/>
  <c r="D9453" i="2"/>
  <c r="D9452" i="2"/>
  <c r="D9451" i="2"/>
  <c r="D9450" i="2"/>
  <c r="D9449" i="2"/>
  <c r="D9448" i="2"/>
  <c r="D9447" i="2"/>
  <c r="D9446" i="2"/>
  <c r="D9445" i="2"/>
  <c r="D9444" i="2"/>
  <c r="D9443" i="2"/>
  <c r="D9442" i="2"/>
  <c r="D9441" i="2"/>
  <c r="D9440" i="2"/>
  <c r="D9439" i="2"/>
  <c r="D9438" i="2"/>
  <c r="D9437" i="2"/>
  <c r="D9436" i="2"/>
  <c r="D9435" i="2"/>
  <c r="D9434" i="2"/>
  <c r="D9433" i="2"/>
  <c r="D9432" i="2"/>
  <c r="D9431" i="2"/>
  <c r="D9430" i="2"/>
  <c r="D9429" i="2"/>
  <c r="D9428" i="2"/>
  <c r="D9427" i="2"/>
  <c r="D9426" i="2"/>
  <c r="D9425" i="2"/>
  <c r="D9424" i="2"/>
  <c r="D9423" i="2"/>
  <c r="D9422" i="2"/>
  <c r="D9421" i="2"/>
  <c r="D9420" i="2"/>
  <c r="D9419" i="2"/>
  <c r="D9418" i="2"/>
  <c r="D9417" i="2"/>
  <c r="D9416" i="2"/>
  <c r="D9415" i="2"/>
  <c r="D9414" i="2"/>
  <c r="D9413" i="2"/>
  <c r="D9412" i="2"/>
  <c r="D9411" i="2"/>
  <c r="D9410" i="2"/>
  <c r="D9409" i="2"/>
  <c r="D9408" i="2"/>
  <c r="D9407" i="2"/>
  <c r="D9406" i="2"/>
  <c r="D9405" i="2"/>
  <c r="D9404" i="2"/>
  <c r="D9403" i="2"/>
  <c r="D9402" i="2"/>
  <c r="D9401" i="2"/>
  <c r="D9400" i="2"/>
  <c r="D9399" i="2"/>
  <c r="D9398" i="2"/>
  <c r="D9397" i="2"/>
  <c r="D9396" i="2"/>
  <c r="D9395" i="2"/>
  <c r="D9394" i="2"/>
  <c r="D9393" i="2"/>
  <c r="D9392" i="2"/>
  <c r="D9391" i="2"/>
  <c r="D9390" i="2"/>
  <c r="D9389" i="2"/>
  <c r="D9388" i="2"/>
  <c r="D9387" i="2"/>
  <c r="D9386" i="2"/>
  <c r="D9385" i="2"/>
  <c r="D9384" i="2"/>
  <c r="D9383" i="2"/>
  <c r="D9382" i="2"/>
  <c r="D9381" i="2"/>
  <c r="D9380" i="2"/>
  <c r="D9379" i="2"/>
  <c r="D9378" i="2"/>
  <c r="D9377" i="2"/>
  <c r="D9376" i="2"/>
  <c r="D9375" i="2"/>
  <c r="D9374" i="2"/>
  <c r="D9373" i="2"/>
  <c r="D9372" i="2"/>
  <c r="D9371" i="2"/>
  <c r="D9370" i="2"/>
  <c r="D9369" i="2"/>
  <c r="D9368" i="2"/>
  <c r="D9367" i="2"/>
  <c r="D9366" i="2"/>
  <c r="D9365" i="2"/>
  <c r="D9364" i="2"/>
  <c r="D9363" i="2"/>
  <c r="D9362" i="2"/>
  <c r="D9361" i="2"/>
  <c r="D9360" i="2"/>
  <c r="D9359" i="2"/>
  <c r="D9358" i="2"/>
  <c r="D9357" i="2"/>
  <c r="D9356" i="2"/>
  <c r="D9355" i="2"/>
  <c r="D9354" i="2"/>
  <c r="D9353" i="2"/>
  <c r="D9352" i="2"/>
  <c r="D9351" i="2"/>
  <c r="D9350" i="2"/>
  <c r="D9349" i="2"/>
  <c r="D9348" i="2"/>
  <c r="D9347" i="2"/>
  <c r="D9346" i="2"/>
  <c r="D9345" i="2"/>
  <c r="D9344" i="2"/>
  <c r="D9343" i="2"/>
  <c r="D9342" i="2"/>
  <c r="D9341" i="2"/>
  <c r="D9340" i="2"/>
  <c r="D9339" i="2"/>
  <c r="D9338" i="2"/>
  <c r="D9337" i="2"/>
  <c r="D9336" i="2"/>
  <c r="D9335" i="2"/>
  <c r="D9334" i="2"/>
  <c r="D9333" i="2"/>
  <c r="D9332" i="2"/>
  <c r="D9331" i="2"/>
  <c r="D9330" i="2"/>
  <c r="D9329" i="2"/>
  <c r="D9328" i="2"/>
  <c r="D9327" i="2"/>
  <c r="D9326" i="2"/>
  <c r="D9325" i="2"/>
  <c r="D9324" i="2"/>
  <c r="D9323" i="2"/>
  <c r="D9322" i="2"/>
  <c r="D9321" i="2"/>
  <c r="D9320" i="2"/>
  <c r="D9319" i="2"/>
  <c r="D9318" i="2"/>
  <c r="D9317" i="2"/>
  <c r="D9316" i="2"/>
  <c r="D9315" i="2"/>
  <c r="D9314" i="2"/>
  <c r="D9313" i="2"/>
  <c r="D9312" i="2"/>
  <c r="D9311" i="2"/>
  <c r="D9310" i="2"/>
  <c r="D9309" i="2"/>
  <c r="D9308" i="2"/>
  <c r="D9307" i="2"/>
  <c r="D9306" i="2"/>
  <c r="D9305" i="2"/>
  <c r="D9304" i="2"/>
  <c r="D9303" i="2"/>
  <c r="D9302" i="2"/>
  <c r="D9301" i="2"/>
  <c r="D9300" i="2"/>
  <c r="D9299" i="2"/>
  <c r="D9298" i="2"/>
  <c r="D9297" i="2"/>
  <c r="D9296" i="2"/>
  <c r="D9295" i="2"/>
  <c r="D9294" i="2"/>
  <c r="D9293" i="2"/>
  <c r="D9292" i="2"/>
  <c r="D9291" i="2"/>
  <c r="D9290" i="2"/>
  <c r="D9289" i="2"/>
  <c r="D9288" i="2"/>
  <c r="D9287" i="2"/>
  <c r="D9286" i="2"/>
  <c r="D9285" i="2"/>
  <c r="D9284" i="2"/>
  <c r="D9283" i="2"/>
  <c r="D9282" i="2"/>
  <c r="D9281" i="2"/>
  <c r="D9280" i="2"/>
  <c r="D9279" i="2"/>
  <c r="D9278" i="2"/>
  <c r="D9277" i="2"/>
  <c r="D9276" i="2"/>
  <c r="D9275" i="2"/>
  <c r="D9274" i="2"/>
  <c r="D9273" i="2"/>
  <c r="D9272" i="2"/>
  <c r="D9271" i="2"/>
  <c r="D9270" i="2"/>
  <c r="D9269" i="2"/>
  <c r="D9268" i="2"/>
  <c r="D9267" i="2"/>
  <c r="D9266" i="2"/>
  <c r="D9265" i="2"/>
  <c r="D9264" i="2"/>
  <c r="D9263" i="2"/>
  <c r="D9262" i="2"/>
  <c r="D9261" i="2"/>
  <c r="D9260" i="2"/>
  <c r="D9259" i="2"/>
  <c r="D9258" i="2"/>
  <c r="D9257" i="2"/>
  <c r="D9256" i="2"/>
  <c r="D9255" i="2"/>
  <c r="D9254" i="2"/>
  <c r="D9253" i="2"/>
  <c r="D9252" i="2"/>
  <c r="D9251" i="2"/>
  <c r="D9250" i="2"/>
  <c r="D9249" i="2"/>
  <c r="D9248" i="2"/>
  <c r="D9247" i="2"/>
  <c r="D9246" i="2"/>
  <c r="D9245" i="2"/>
  <c r="D9244" i="2"/>
  <c r="D9243" i="2"/>
  <c r="D9242" i="2"/>
  <c r="D9241" i="2"/>
  <c r="D9240" i="2"/>
  <c r="D9239" i="2"/>
  <c r="D9238" i="2"/>
  <c r="D9237" i="2"/>
  <c r="D9236" i="2"/>
  <c r="D9235" i="2"/>
  <c r="D9234" i="2"/>
  <c r="D9233" i="2"/>
  <c r="D9232" i="2"/>
  <c r="D9231" i="2"/>
  <c r="D9230" i="2"/>
  <c r="D9229" i="2"/>
  <c r="D9228" i="2"/>
  <c r="D9227" i="2"/>
  <c r="D9226" i="2"/>
  <c r="D9225" i="2"/>
  <c r="D9224" i="2"/>
  <c r="D9223" i="2"/>
  <c r="D9222" i="2"/>
  <c r="D9221" i="2"/>
  <c r="D9220" i="2"/>
  <c r="D9219" i="2"/>
  <c r="D9218" i="2"/>
  <c r="D9217" i="2"/>
  <c r="D9216" i="2"/>
  <c r="D9215" i="2"/>
  <c r="D9214" i="2"/>
  <c r="D9213" i="2"/>
  <c r="D9212" i="2"/>
  <c r="D9211" i="2"/>
  <c r="D9210" i="2"/>
  <c r="D9209" i="2"/>
  <c r="D9208" i="2"/>
  <c r="D9207" i="2"/>
  <c r="D9206" i="2"/>
  <c r="D9205" i="2"/>
  <c r="D9204" i="2"/>
  <c r="D9203" i="2"/>
  <c r="D9202" i="2"/>
  <c r="D9201" i="2"/>
  <c r="D9200" i="2"/>
  <c r="D9199" i="2"/>
  <c r="D9198" i="2"/>
  <c r="D9197" i="2"/>
  <c r="D9196" i="2"/>
  <c r="D9195" i="2"/>
  <c r="D9194" i="2"/>
  <c r="D9193" i="2"/>
  <c r="D9192" i="2"/>
  <c r="D9191" i="2"/>
  <c r="D9190" i="2"/>
  <c r="D9189" i="2"/>
  <c r="D9188" i="2"/>
  <c r="D9187" i="2"/>
  <c r="D9186" i="2"/>
  <c r="D9185" i="2"/>
  <c r="D9184" i="2"/>
  <c r="D9183" i="2"/>
  <c r="D9182" i="2"/>
  <c r="D9181" i="2"/>
  <c r="D9180" i="2"/>
  <c r="D9179" i="2"/>
  <c r="D9178" i="2"/>
  <c r="D9177" i="2"/>
  <c r="D9176" i="2"/>
  <c r="D9175" i="2"/>
  <c r="D9174" i="2"/>
  <c r="D9173" i="2"/>
  <c r="D9172" i="2"/>
  <c r="D9171" i="2"/>
  <c r="D9170" i="2"/>
  <c r="D9169" i="2"/>
  <c r="D9168" i="2"/>
  <c r="D9167" i="2"/>
  <c r="D9166" i="2"/>
  <c r="D9165" i="2"/>
  <c r="D9164" i="2"/>
  <c r="D9163" i="2"/>
  <c r="D9162" i="2"/>
  <c r="D9161" i="2"/>
  <c r="D9160" i="2"/>
  <c r="D9159" i="2"/>
  <c r="D9158" i="2"/>
  <c r="D9157" i="2"/>
  <c r="D9156" i="2"/>
  <c r="D9155" i="2"/>
  <c r="D9154" i="2"/>
  <c r="D9153" i="2"/>
  <c r="D9152" i="2"/>
  <c r="D9151" i="2"/>
  <c r="D9150" i="2"/>
  <c r="D9149" i="2"/>
  <c r="D9148" i="2"/>
  <c r="D9147" i="2"/>
  <c r="D9146" i="2"/>
  <c r="D9145" i="2"/>
  <c r="D9144" i="2"/>
  <c r="D9143" i="2"/>
  <c r="D9142" i="2"/>
  <c r="D9141" i="2"/>
  <c r="D9140" i="2"/>
  <c r="D9139" i="2"/>
  <c r="D9138" i="2"/>
  <c r="D9137" i="2"/>
  <c r="D9136" i="2"/>
  <c r="D9135" i="2"/>
  <c r="D9134" i="2"/>
  <c r="D9133" i="2"/>
  <c r="D9132" i="2"/>
  <c r="D9131" i="2"/>
  <c r="D9130" i="2"/>
  <c r="D9129" i="2"/>
  <c r="D9128" i="2"/>
  <c r="D9127" i="2"/>
  <c r="D9126" i="2"/>
  <c r="D9125" i="2"/>
  <c r="D9124" i="2"/>
  <c r="D9123" i="2"/>
  <c r="D9122" i="2"/>
  <c r="D9121" i="2"/>
  <c r="D9120" i="2"/>
  <c r="D9119" i="2"/>
  <c r="D9118" i="2"/>
  <c r="D9117" i="2"/>
  <c r="D9116" i="2"/>
  <c r="D9115" i="2"/>
  <c r="D9114" i="2"/>
  <c r="D9113" i="2"/>
  <c r="D9112" i="2"/>
  <c r="D9111" i="2"/>
  <c r="D9110" i="2"/>
  <c r="D9109" i="2"/>
  <c r="D9108" i="2"/>
  <c r="D9107" i="2"/>
  <c r="D9106" i="2"/>
  <c r="D9105" i="2"/>
  <c r="D9104" i="2"/>
  <c r="D9103" i="2"/>
  <c r="D9102" i="2"/>
  <c r="D9101" i="2"/>
  <c r="D9100" i="2"/>
  <c r="D9099" i="2"/>
  <c r="D9098" i="2"/>
  <c r="D9097" i="2"/>
  <c r="D9096" i="2"/>
  <c r="D9095" i="2"/>
  <c r="D9094" i="2"/>
  <c r="D9093" i="2"/>
  <c r="D9092" i="2"/>
  <c r="D9091" i="2"/>
  <c r="D9090" i="2"/>
  <c r="D9089" i="2"/>
  <c r="D9088" i="2"/>
  <c r="D9087" i="2"/>
  <c r="D9086" i="2"/>
  <c r="D9085" i="2"/>
  <c r="D9084" i="2"/>
  <c r="D9083" i="2"/>
  <c r="D9082" i="2"/>
  <c r="D9081" i="2"/>
  <c r="D9080" i="2"/>
  <c r="D9079" i="2"/>
  <c r="D9078" i="2"/>
  <c r="D9077" i="2"/>
  <c r="D9076" i="2"/>
  <c r="D9075" i="2"/>
  <c r="D9074" i="2"/>
  <c r="D9073" i="2"/>
  <c r="D9072" i="2"/>
  <c r="D9071" i="2"/>
  <c r="D9070" i="2"/>
  <c r="D9069" i="2"/>
  <c r="D9068" i="2"/>
  <c r="D9067" i="2"/>
  <c r="D9066" i="2"/>
  <c r="D9065" i="2"/>
  <c r="D9064" i="2"/>
  <c r="D9063" i="2"/>
  <c r="D9062" i="2"/>
  <c r="D9061" i="2"/>
  <c r="D9060" i="2"/>
  <c r="D9059" i="2"/>
  <c r="D9058" i="2"/>
  <c r="D9057" i="2"/>
  <c r="D9056" i="2"/>
  <c r="D9055" i="2"/>
  <c r="D9054" i="2"/>
  <c r="D9053" i="2"/>
  <c r="D9052" i="2"/>
  <c r="D9051" i="2"/>
  <c r="D9050" i="2"/>
  <c r="D9049" i="2"/>
  <c r="D9048" i="2"/>
  <c r="D9047" i="2"/>
  <c r="D9046" i="2"/>
  <c r="D9045" i="2"/>
  <c r="D9044" i="2"/>
  <c r="D9043" i="2"/>
  <c r="D9042" i="2"/>
  <c r="D9041" i="2"/>
  <c r="D9040" i="2"/>
  <c r="D9039" i="2"/>
  <c r="D9038" i="2"/>
  <c r="D9037" i="2"/>
  <c r="D9036" i="2"/>
  <c r="D9035" i="2"/>
  <c r="D9034" i="2"/>
  <c r="D9033" i="2"/>
  <c r="D9032" i="2"/>
  <c r="D9031" i="2"/>
  <c r="D9030" i="2"/>
  <c r="D9029" i="2"/>
  <c r="D9028" i="2"/>
  <c r="D9027" i="2"/>
  <c r="D9026" i="2"/>
  <c r="D9025" i="2"/>
  <c r="D9024" i="2"/>
  <c r="D9023" i="2"/>
  <c r="D9022" i="2"/>
  <c r="D9021" i="2"/>
  <c r="D9020" i="2"/>
  <c r="D9019" i="2"/>
  <c r="D9018" i="2"/>
  <c r="D9017" i="2"/>
  <c r="D9016" i="2"/>
  <c r="D9015" i="2"/>
  <c r="D9014" i="2"/>
  <c r="D9013" i="2"/>
  <c r="D9012" i="2"/>
  <c r="D9011" i="2"/>
  <c r="D9010" i="2"/>
  <c r="D9009" i="2"/>
  <c r="D9008" i="2"/>
  <c r="D9007" i="2"/>
  <c r="D9006" i="2"/>
  <c r="D9005" i="2"/>
  <c r="D9004" i="2"/>
  <c r="D9003" i="2"/>
  <c r="D9002" i="2"/>
  <c r="D9001" i="2"/>
  <c r="D9000" i="2"/>
  <c r="D8999" i="2"/>
  <c r="D8998" i="2"/>
  <c r="D8997" i="2"/>
  <c r="D8996" i="2"/>
  <c r="D8995" i="2"/>
  <c r="D8994" i="2"/>
  <c r="D8993" i="2"/>
  <c r="D8992" i="2"/>
  <c r="D8991" i="2"/>
  <c r="D8990" i="2"/>
  <c r="D8989" i="2"/>
  <c r="D8988" i="2"/>
  <c r="D8987" i="2"/>
  <c r="D8986" i="2"/>
  <c r="D8985" i="2"/>
  <c r="D8984" i="2"/>
  <c r="D8983" i="2"/>
  <c r="D8982" i="2"/>
  <c r="D8981" i="2"/>
  <c r="D8980" i="2"/>
  <c r="D8979" i="2"/>
  <c r="D8978" i="2"/>
  <c r="D8977" i="2"/>
  <c r="D8976" i="2"/>
  <c r="D8975" i="2"/>
  <c r="D8974" i="2"/>
  <c r="D8973" i="2"/>
  <c r="D8972" i="2"/>
  <c r="D8971" i="2"/>
  <c r="D8970" i="2"/>
  <c r="D8969" i="2"/>
  <c r="D8968" i="2"/>
  <c r="D8967" i="2"/>
  <c r="D8966" i="2"/>
  <c r="D8965" i="2"/>
  <c r="D8964" i="2"/>
  <c r="D8963" i="2"/>
  <c r="D8962" i="2"/>
  <c r="D8961" i="2"/>
  <c r="D8960" i="2"/>
  <c r="D8959" i="2"/>
  <c r="D8958" i="2"/>
  <c r="D8957" i="2"/>
  <c r="D8956" i="2"/>
  <c r="D8955" i="2"/>
  <c r="D8954" i="2"/>
  <c r="D8953" i="2"/>
  <c r="D8952" i="2"/>
  <c r="D8951" i="2"/>
  <c r="D8950" i="2"/>
  <c r="D8949" i="2"/>
  <c r="D8948" i="2"/>
  <c r="D8947" i="2"/>
  <c r="D8946" i="2"/>
  <c r="D8945" i="2"/>
  <c r="D8944" i="2"/>
  <c r="D8943" i="2"/>
  <c r="D8942" i="2"/>
  <c r="D8941" i="2"/>
  <c r="D8940" i="2"/>
  <c r="D8939" i="2"/>
  <c r="D8938" i="2"/>
  <c r="D8937" i="2"/>
  <c r="D8936" i="2"/>
  <c r="D8935" i="2"/>
  <c r="D8934" i="2"/>
  <c r="D8933" i="2"/>
  <c r="D8932" i="2"/>
  <c r="D8931" i="2"/>
  <c r="D8930" i="2"/>
  <c r="D8929" i="2"/>
  <c r="D8928" i="2"/>
  <c r="D8927" i="2"/>
  <c r="D8926" i="2"/>
  <c r="D8925" i="2"/>
  <c r="D8924" i="2"/>
  <c r="D8923" i="2"/>
  <c r="D8922" i="2"/>
  <c r="D8921" i="2"/>
  <c r="D8920" i="2"/>
  <c r="D8919" i="2"/>
  <c r="D8918" i="2"/>
  <c r="D8917" i="2"/>
  <c r="D8916" i="2"/>
  <c r="D8915" i="2"/>
  <c r="D8914" i="2"/>
  <c r="D8913" i="2"/>
  <c r="D8912" i="2"/>
  <c r="D8911" i="2"/>
  <c r="D8910" i="2"/>
  <c r="D8909" i="2"/>
  <c r="D8908" i="2"/>
  <c r="D8907" i="2"/>
  <c r="D8906" i="2"/>
  <c r="D8905" i="2"/>
  <c r="D8904" i="2"/>
  <c r="D8903" i="2"/>
  <c r="D8902" i="2"/>
  <c r="D8901" i="2"/>
  <c r="D8900" i="2"/>
  <c r="D8899" i="2"/>
  <c r="D8898" i="2"/>
  <c r="D8897" i="2"/>
  <c r="D8896" i="2"/>
  <c r="D8895" i="2"/>
  <c r="D8894" i="2"/>
  <c r="D8893" i="2"/>
  <c r="D8892" i="2"/>
  <c r="D8891" i="2"/>
  <c r="D8890" i="2"/>
  <c r="D8889" i="2"/>
  <c r="D8888" i="2"/>
  <c r="D8887" i="2"/>
  <c r="D8886" i="2"/>
  <c r="D8885" i="2"/>
  <c r="D8884" i="2"/>
  <c r="D8883" i="2"/>
  <c r="D8882" i="2"/>
  <c r="D8881" i="2"/>
  <c r="D8880" i="2"/>
  <c r="D8879" i="2"/>
  <c r="D8878" i="2"/>
  <c r="D8877" i="2"/>
  <c r="D8876" i="2"/>
  <c r="D8875" i="2"/>
  <c r="D8874" i="2"/>
  <c r="D8873" i="2"/>
  <c r="D8872" i="2"/>
  <c r="D8871" i="2"/>
  <c r="D8870" i="2"/>
  <c r="D8869" i="2"/>
  <c r="D8868" i="2"/>
  <c r="D8867" i="2"/>
  <c r="D8866" i="2"/>
  <c r="D8865" i="2"/>
  <c r="D8864" i="2"/>
  <c r="D8863" i="2"/>
  <c r="D8862" i="2"/>
  <c r="D8861" i="2"/>
  <c r="D8860" i="2"/>
  <c r="D8859" i="2"/>
  <c r="D8858" i="2"/>
  <c r="D8857" i="2"/>
  <c r="D8856" i="2"/>
  <c r="D8855" i="2"/>
  <c r="D8854" i="2"/>
  <c r="D8853" i="2"/>
  <c r="D8852" i="2"/>
  <c r="D8851" i="2"/>
  <c r="D8850" i="2"/>
  <c r="D8849" i="2"/>
  <c r="D8848" i="2"/>
  <c r="D8847" i="2"/>
  <c r="D8846" i="2"/>
  <c r="D8845" i="2"/>
  <c r="D8844" i="2"/>
  <c r="D8843" i="2"/>
  <c r="D8842" i="2"/>
  <c r="D8841" i="2"/>
  <c r="D8840" i="2"/>
  <c r="D8839" i="2"/>
  <c r="D8838" i="2"/>
  <c r="D8837" i="2"/>
  <c r="D8836" i="2"/>
  <c r="D8835" i="2"/>
  <c r="D8834" i="2"/>
  <c r="D8833" i="2"/>
  <c r="D8832" i="2"/>
  <c r="D8831" i="2"/>
  <c r="D8830" i="2"/>
  <c r="D8829" i="2"/>
  <c r="D8828" i="2"/>
  <c r="D8827" i="2"/>
  <c r="D8826" i="2"/>
  <c r="D8825" i="2"/>
  <c r="D8824" i="2"/>
  <c r="D8823" i="2"/>
  <c r="D8822" i="2"/>
  <c r="D8821" i="2"/>
  <c r="D8820" i="2"/>
  <c r="D8819" i="2"/>
  <c r="D8818" i="2"/>
  <c r="D8817" i="2"/>
  <c r="D8816" i="2"/>
  <c r="D8815" i="2"/>
  <c r="D8814" i="2"/>
  <c r="D8813" i="2"/>
  <c r="D8812" i="2"/>
  <c r="D8811" i="2"/>
  <c r="D8810" i="2"/>
  <c r="D8809" i="2"/>
  <c r="D8808" i="2"/>
  <c r="D8807" i="2"/>
  <c r="D8806" i="2"/>
  <c r="D8805" i="2"/>
  <c r="D8804" i="2"/>
  <c r="D8803" i="2"/>
  <c r="D8802" i="2"/>
  <c r="D8801" i="2"/>
  <c r="D8800" i="2"/>
  <c r="D8799" i="2"/>
  <c r="D8798" i="2"/>
  <c r="D8797" i="2"/>
  <c r="D8796" i="2"/>
  <c r="D8795" i="2"/>
  <c r="D8794" i="2"/>
  <c r="D8793" i="2"/>
  <c r="D8792" i="2"/>
  <c r="D8791" i="2"/>
  <c r="D8790" i="2"/>
  <c r="D8789" i="2"/>
  <c r="D8788" i="2"/>
  <c r="D8787" i="2"/>
  <c r="D8786" i="2"/>
  <c r="D8785" i="2"/>
  <c r="D8784" i="2"/>
  <c r="D8783" i="2"/>
  <c r="D8782" i="2"/>
  <c r="D8781" i="2"/>
  <c r="D8780" i="2"/>
  <c r="D8779" i="2"/>
  <c r="D8778" i="2"/>
  <c r="D8777" i="2"/>
  <c r="D8776" i="2"/>
  <c r="D8775" i="2"/>
  <c r="D8774" i="2"/>
  <c r="D8773" i="2"/>
  <c r="D8772" i="2"/>
  <c r="D8771" i="2"/>
  <c r="D8770" i="2"/>
  <c r="D8769" i="2"/>
  <c r="D8768" i="2"/>
  <c r="D8767" i="2"/>
  <c r="D8766" i="2"/>
  <c r="D8765" i="2"/>
  <c r="D8764" i="2"/>
  <c r="D8763" i="2"/>
  <c r="D8762" i="2"/>
  <c r="D8761" i="2"/>
  <c r="D8760" i="2"/>
  <c r="D8759" i="2"/>
  <c r="D8758" i="2"/>
  <c r="D8757" i="2"/>
  <c r="D8756" i="2"/>
  <c r="D8755" i="2"/>
  <c r="D8754" i="2"/>
  <c r="D8753" i="2"/>
  <c r="D8752" i="2"/>
  <c r="D8751" i="2"/>
  <c r="D8750" i="2"/>
  <c r="D8749" i="2"/>
  <c r="D8748" i="2"/>
  <c r="D8747" i="2"/>
  <c r="D8746" i="2"/>
  <c r="D8745" i="2"/>
  <c r="D8744" i="2"/>
  <c r="D8743" i="2"/>
  <c r="D8742" i="2"/>
  <c r="D8741" i="2"/>
  <c r="D8740" i="2"/>
  <c r="D8739" i="2"/>
  <c r="D8738" i="2"/>
  <c r="D8737" i="2"/>
  <c r="D8736" i="2"/>
  <c r="D8735" i="2"/>
  <c r="D8734" i="2"/>
  <c r="D8733" i="2"/>
  <c r="D8732" i="2"/>
  <c r="D8731" i="2"/>
  <c r="D8730" i="2"/>
  <c r="D8729" i="2"/>
  <c r="D8728" i="2"/>
  <c r="D8727" i="2"/>
  <c r="D8726" i="2"/>
  <c r="D8725" i="2"/>
  <c r="D8724" i="2"/>
  <c r="D8723" i="2"/>
  <c r="D8722" i="2"/>
  <c r="D8721" i="2"/>
  <c r="D8720" i="2"/>
  <c r="D8719" i="2"/>
  <c r="D8718" i="2"/>
  <c r="D8717" i="2"/>
  <c r="D8716" i="2"/>
  <c r="D8715" i="2"/>
  <c r="D8714" i="2"/>
  <c r="D8713" i="2"/>
  <c r="D8712" i="2"/>
  <c r="D8711" i="2"/>
  <c r="D8710" i="2"/>
  <c r="D8709" i="2"/>
  <c r="D8708" i="2"/>
  <c r="D8707" i="2"/>
  <c r="D8706" i="2"/>
  <c r="D8705" i="2"/>
  <c r="D8704" i="2"/>
  <c r="D8703" i="2"/>
  <c r="D8702" i="2"/>
  <c r="D8701" i="2"/>
  <c r="D8700" i="2"/>
  <c r="D8699" i="2"/>
  <c r="D8698" i="2"/>
  <c r="D8697" i="2"/>
  <c r="D8696" i="2"/>
  <c r="D8695" i="2"/>
  <c r="D8694" i="2"/>
  <c r="D8693" i="2"/>
  <c r="D8692" i="2"/>
  <c r="D8691" i="2"/>
  <c r="D8690" i="2"/>
  <c r="D8689" i="2"/>
  <c r="D8688" i="2"/>
  <c r="D8687" i="2"/>
  <c r="D8686" i="2"/>
  <c r="D8685" i="2"/>
  <c r="D8684" i="2"/>
  <c r="D8683" i="2"/>
  <c r="D8682" i="2"/>
  <c r="D8681" i="2"/>
  <c r="D8680" i="2"/>
  <c r="D8679" i="2"/>
  <c r="D8678" i="2"/>
  <c r="D8677" i="2"/>
  <c r="D8676" i="2"/>
  <c r="D8675" i="2"/>
  <c r="D8674" i="2"/>
  <c r="D8673" i="2"/>
  <c r="D8672" i="2"/>
  <c r="D8671" i="2"/>
  <c r="D8670" i="2"/>
  <c r="D8669" i="2"/>
  <c r="D8668" i="2"/>
  <c r="D8667" i="2"/>
  <c r="D8666" i="2"/>
  <c r="D8665" i="2"/>
  <c r="D8664" i="2"/>
  <c r="D8663" i="2"/>
  <c r="D8662" i="2"/>
  <c r="D8661" i="2"/>
  <c r="D8660" i="2"/>
  <c r="D8659" i="2"/>
  <c r="D8658" i="2"/>
  <c r="D8657" i="2"/>
  <c r="D8656" i="2"/>
  <c r="D8655" i="2"/>
  <c r="D8654" i="2"/>
  <c r="D8653" i="2"/>
  <c r="D8652" i="2"/>
  <c r="D8651" i="2"/>
  <c r="D8650" i="2"/>
  <c r="D8649" i="2"/>
  <c r="D8648" i="2"/>
  <c r="D8647" i="2"/>
  <c r="D8646" i="2"/>
  <c r="D8645" i="2"/>
  <c r="D8644" i="2"/>
  <c r="D8643" i="2"/>
  <c r="D8642" i="2"/>
  <c r="D8641" i="2"/>
  <c r="D8640" i="2"/>
  <c r="D8639" i="2"/>
  <c r="D8638" i="2"/>
  <c r="D8637" i="2"/>
  <c r="D8636" i="2"/>
  <c r="D8635" i="2"/>
  <c r="D8634" i="2"/>
  <c r="D8633" i="2"/>
  <c r="D8632" i="2"/>
  <c r="D8631" i="2"/>
  <c r="D8630" i="2"/>
  <c r="D8629" i="2"/>
  <c r="D8628" i="2"/>
  <c r="D8627" i="2"/>
  <c r="D8626" i="2"/>
  <c r="D8625" i="2"/>
  <c r="D8624" i="2"/>
  <c r="D8623" i="2"/>
  <c r="D8622" i="2"/>
  <c r="D8621" i="2"/>
  <c r="D8620" i="2"/>
  <c r="D8619" i="2"/>
  <c r="D8618" i="2"/>
  <c r="D8617" i="2"/>
  <c r="D8616" i="2"/>
  <c r="D8615" i="2"/>
  <c r="D8614" i="2"/>
  <c r="D8613" i="2"/>
  <c r="D8612" i="2"/>
  <c r="D8611" i="2"/>
  <c r="D8610" i="2"/>
  <c r="D8609" i="2"/>
  <c r="D8608" i="2"/>
  <c r="D8607" i="2"/>
  <c r="D8606" i="2"/>
  <c r="D8605" i="2"/>
  <c r="D8604" i="2"/>
  <c r="D8603" i="2"/>
  <c r="D8602" i="2"/>
  <c r="D8601" i="2"/>
  <c r="D8600" i="2"/>
  <c r="D8599" i="2"/>
  <c r="D8598" i="2"/>
  <c r="D8597" i="2"/>
  <c r="D8596" i="2"/>
  <c r="D8595" i="2"/>
  <c r="D8594" i="2"/>
  <c r="D8593" i="2"/>
  <c r="D8592" i="2"/>
  <c r="D8591" i="2"/>
  <c r="D8590" i="2"/>
  <c r="D8589" i="2"/>
  <c r="D8588" i="2"/>
  <c r="D8587" i="2"/>
  <c r="D8586" i="2"/>
  <c r="D8585" i="2"/>
  <c r="D8584" i="2"/>
  <c r="D8583" i="2"/>
  <c r="D8582" i="2"/>
  <c r="D8581" i="2"/>
  <c r="D8580" i="2"/>
  <c r="D8579" i="2"/>
  <c r="D8578" i="2"/>
  <c r="D8577" i="2"/>
  <c r="D8576" i="2"/>
  <c r="D8575" i="2"/>
  <c r="D8574" i="2"/>
  <c r="D8573" i="2"/>
  <c r="D8572" i="2"/>
  <c r="D8571" i="2"/>
  <c r="D8570" i="2"/>
  <c r="D8569" i="2"/>
  <c r="D8568" i="2"/>
  <c r="D8567" i="2"/>
  <c r="D8566" i="2"/>
  <c r="D8565" i="2"/>
  <c r="D8564" i="2"/>
  <c r="D8563" i="2"/>
  <c r="D8562" i="2"/>
  <c r="D8561" i="2"/>
  <c r="D8560" i="2"/>
  <c r="D8559" i="2"/>
  <c r="D8558" i="2"/>
  <c r="D8557" i="2"/>
  <c r="D8556" i="2"/>
  <c r="D8555" i="2"/>
  <c r="D8554" i="2"/>
  <c r="D8553" i="2"/>
  <c r="D8552" i="2"/>
  <c r="D8551" i="2"/>
  <c r="D8550" i="2"/>
  <c r="D8549" i="2"/>
  <c r="D8548" i="2"/>
  <c r="D8547" i="2"/>
  <c r="D8546" i="2"/>
  <c r="D8545" i="2"/>
  <c r="D8544" i="2"/>
  <c r="D8543" i="2"/>
  <c r="D8542" i="2"/>
  <c r="D8541" i="2"/>
  <c r="D8540" i="2"/>
  <c r="D8539" i="2"/>
  <c r="D8538" i="2"/>
  <c r="D8537" i="2"/>
  <c r="D8536" i="2"/>
  <c r="D8535" i="2"/>
  <c r="D8534" i="2"/>
  <c r="D8533" i="2"/>
  <c r="D8532" i="2"/>
  <c r="D8531" i="2"/>
  <c r="D8530" i="2"/>
  <c r="D8529" i="2"/>
  <c r="D8528" i="2"/>
  <c r="D8527" i="2"/>
  <c r="D8526" i="2"/>
  <c r="D8525" i="2"/>
  <c r="D8524" i="2"/>
  <c r="D8523" i="2"/>
  <c r="D8522" i="2"/>
  <c r="D8521" i="2"/>
  <c r="D8520" i="2"/>
  <c r="D8519" i="2"/>
  <c r="D8518" i="2"/>
  <c r="D8517" i="2"/>
  <c r="D8516" i="2"/>
  <c r="D8515" i="2"/>
  <c r="D8514" i="2"/>
  <c r="D8513" i="2"/>
  <c r="D8512" i="2"/>
  <c r="D8511" i="2"/>
  <c r="D8510" i="2"/>
  <c r="D8509" i="2"/>
  <c r="D8508" i="2"/>
  <c r="D8507" i="2"/>
  <c r="D8506" i="2"/>
  <c r="D8505" i="2"/>
  <c r="D8504" i="2"/>
  <c r="D8503" i="2"/>
  <c r="D8502" i="2"/>
  <c r="D8501" i="2"/>
  <c r="D8500" i="2"/>
  <c r="D8499" i="2"/>
  <c r="D8498" i="2"/>
  <c r="D8497" i="2"/>
  <c r="D8496" i="2"/>
  <c r="D8495" i="2"/>
  <c r="D8494" i="2"/>
  <c r="D8493" i="2"/>
  <c r="D8492" i="2"/>
  <c r="D8491" i="2"/>
  <c r="D8490" i="2"/>
  <c r="D8489" i="2"/>
  <c r="D8488" i="2"/>
  <c r="D8487" i="2"/>
  <c r="D8486" i="2"/>
  <c r="D8485" i="2"/>
  <c r="D8484" i="2"/>
  <c r="D8483" i="2"/>
  <c r="D8482" i="2"/>
  <c r="D8481" i="2"/>
  <c r="D8480" i="2"/>
  <c r="D8479" i="2"/>
  <c r="D8478" i="2"/>
  <c r="D8477" i="2"/>
  <c r="D8476" i="2"/>
  <c r="D8475" i="2"/>
  <c r="D8474" i="2"/>
  <c r="D8473" i="2"/>
  <c r="D8472" i="2"/>
  <c r="D8471" i="2"/>
  <c r="D8470" i="2"/>
  <c r="D8469" i="2"/>
  <c r="D8468" i="2"/>
  <c r="D8467" i="2"/>
  <c r="D8466" i="2"/>
  <c r="D8465" i="2"/>
  <c r="D8464" i="2"/>
  <c r="D8463" i="2"/>
  <c r="D8462" i="2"/>
  <c r="D8461" i="2"/>
  <c r="D8460" i="2"/>
  <c r="D8459" i="2"/>
  <c r="D8458" i="2"/>
  <c r="D8457" i="2"/>
  <c r="D8456" i="2"/>
  <c r="D8455" i="2"/>
  <c r="D8454" i="2"/>
  <c r="D8453" i="2"/>
  <c r="D8452" i="2"/>
  <c r="D8451" i="2"/>
  <c r="D8450" i="2"/>
  <c r="D8449" i="2"/>
  <c r="D8448" i="2"/>
  <c r="D8447" i="2"/>
  <c r="D8446" i="2"/>
  <c r="D8445" i="2"/>
  <c r="D8444" i="2"/>
  <c r="D8443" i="2"/>
  <c r="D8442" i="2"/>
  <c r="D8441" i="2"/>
  <c r="D8440" i="2"/>
  <c r="D8439" i="2"/>
  <c r="D8438" i="2"/>
  <c r="D8437" i="2"/>
  <c r="D8436" i="2"/>
  <c r="D8435" i="2"/>
  <c r="D8434" i="2"/>
  <c r="D8433" i="2"/>
  <c r="D8432" i="2"/>
  <c r="D8431" i="2"/>
  <c r="D8430" i="2"/>
  <c r="D8429" i="2"/>
  <c r="D8428" i="2"/>
  <c r="D8427" i="2"/>
  <c r="D8426" i="2"/>
  <c r="D8425" i="2"/>
  <c r="D8424" i="2"/>
  <c r="D8423" i="2"/>
  <c r="D8422" i="2"/>
  <c r="D8421" i="2"/>
  <c r="D8420" i="2"/>
  <c r="D8419" i="2"/>
  <c r="D8418" i="2"/>
  <c r="D8417" i="2"/>
  <c r="D8416" i="2"/>
  <c r="D8415" i="2"/>
  <c r="D8414" i="2"/>
  <c r="D8413" i="2"/>
  <c r="D8412" i="2"/>
  <c r="D8411" i="2"/>
  <c r="D8410" i="2"/>
  <c r="D8409" i="2"/>
  <c r="D8408" i="2"/>
  <c r="D8407" i="2"/>
  <c r="D8406" i="2"/>
  <c r="D8405" i="2"/>
  <c r="D8404" i="2"/>
  <c r="D8403" i="2"/>
  <c r="D8402" i="2"/>
  <c r="D8401" i="2"/>
  <c r="D8400" i="2"/>
  <c r="D8399" i="2"/>
  <c r="D8398" i="2"/>
  <c r="D8397" i="2"/>
  <c r="D8396" i="2"/>
  <c r="D8395" i="2"/>
  <c r="D8394" i="2"/>
  <c r="D8393" i="2"/>
  <c r="D8392" i="2"/>
  <c r="D8391" i="2"/>
  <c r="D8390" i="2"/>
  <c r="D8389" i="2"/>
  <c r="D8388" i="2"/>
  <c r="D8387" i="2"/>
  <c r="D8386" i="2"/>
  <c r="D8385" i="2"/>
  <c r="D8384" i="2"/>
  <c r="D8383" i="2"/>
  <c r="D8382" i="2"/>
  <c r="D8381" i="2"/>
  <c r="D8380" i="2"/>
  <c r="D8379" i="2"/>
  <c r="D8378" i="2"/>
  <c r="D8377" i="2"/>
  <c r="D8376" i="2"/>
  <c r="D8375" i="2"/>
  <c r="D8374" i="2"/>
  <c r="D8373" i="2"/>
  <c r="D8372" i="2"/>
  <c r="D8371" i="2"/>
  <c r="D8370" i="2"/>
  <c r="D8369" i="2"/>
  <c r="D8368" i="2"/>
  <c r="D8367" i="2"/>
  <c r="D8366" i="2"/>
  <c r="D8365" i="2"/>
  <c r="D8364" i="2"/>
  <c r="D8363" i="2"/>
  <c r="D8362" i="2"/>
  <c r="D8361" i="2"/>
  <c r="D8360" i="2"/>
  <c r="D8359" i="2"/>
  <c r="D8358" i="2"/>
  <c r="D8357" i="2"/>
  <c r="D8356" i="2"/>
  <c r="D8355" i="2"/>
  <c r="D8354" i="2"/>
  <c r="D8353" i="2"/>
  <c r="D8352" i="2"/>
  <c r="D8351" i="2"/>
  <c r="D8350" i="2"/>
  <c r="D8349" i="2"/>
  <c r="D8348" i="2"/>
  <c r="D8347" i="2"/>
  <c r="D8346" i="2"/>
  <c r="D8345" i="2"/>
  <c r="D8344" i="2"/>
  <c r="D8343" i="2"/>
  <c r="D8342" i="2"/>
  <c r="D8341" i="2"/>
  <c r="D8340" i="2"/>
  <c r="D8339" i="2"/>
  <c r="D8338" i="2"/>
  <c r="D8337" i="2"/>
  <c r="D8336" i="2"/>
  <c r="D8335" i="2"/>
  <c r="D8334" i="2"/>
  <c r="D8333" i="2"/>
  <c r="D8332" i="2"/>
  <c r="D8331" i="2"/>
  <c r="D8330" i="2"/>
  <c r="D8329" i="2"/>
  <c r="D8328" i="2"/>
  <c r="D8327" i="2"/>
  <c r="D8326" i="2"/>
  <c r="D8325" i="2"/>
  <c r="D8324" i="2"/>
  <c r="D8323" i="2"/>
  <c r="D8322" i="2"/>
  <c r="D8321" i="2"/>
  <c r="D8320" i="2"/>
  <c r="D8319" i="2"/>
  <c r="D8318" i="2"/>
  <c r="D8317" i="2"/>
  <c r="D8316" i="2"/>
  <c r="D8315" i="2"/>
  <c r="D8314" i="2"/>
  <c r="D8313" i="2"/>
  <c r="D8312" i="2"/>
  <c r="D8311" i="2"/>
  <c r="D8310" i="2"/>
  <c r="D8309" i="2"/>
  <c r="D8308" i="2"/>
  <c r="D8307" i="2"/>
  <c r="D8306" i="2"/>
  <c r="D8305" i="2"/>
  <c r="D8304" i="2"/>
  <c r="D8303" i="2"/>
  <c r="D8302" i="2"/>
  <c r="D8301" i="2"/>
  <c r="D8300" i="2"/>
  <c r="D8299" i="2"/>
  <c r="D8298" i="2"/>
  <c r="D8297" i="2"/>
  <c r="D8296" i="2"/>
  <c r="D8295" i="2"/>
  <c r="D8294" i="2"/>
  <c r="D8293" i="2"/>
  <c r="D8292" i="2"/>
  <c r="D8291" i="2"/>
  <c r="D8290" i="2"/>
  <c r="D8289" i="2"/>
  <c r="D8288" i="2"/>
  <c r="D8287" i="2"/>
  <c r="D8286" i="2"/>
  <c r="D8285" i="2"/>
  <c r="D8284" i="2"/>
  <c r="D8283" i="2"/>
  <c r="D8282" i="2"/>
  <c r="D8281" i="2"/>
  <c r="D8280" i="2"/>
  <c r="D8279" i="2"/>
  <c r="D8278" i="2"/>
  <c r="D8277" i="2"/>
  <c r="D8276" i="2"/>
  <c r="D8275" i="2"/>
  <c r="D8274" i="2"/>
  <c r="D8273" i="2"/>
  <c r="D8272" i="2"/>
  <c r="D8271" i="2"/>
  <c r="D8270" i="2"/>
  <c r="D8269" i="2"/>
  <c r="D8268" i="2"/>
  <c r="D8267" i="2"/>
  <c r="D8266" i="2"/>
  <c r="D8265" i="2"/>
  <c r="D8264" i="2"/>
  <c r="D8263" i="2"/>
  <c r="D8262" i="2"/>
  <c r="D8261" i="2"/>
  <c r="D8260" i="2"/>
  <c r="D8259" i="2"/>
  <c r="D8258" i="2"/>
  <c r="D8257" i="2"/>
  <c r="D8256" i="2"/>
  <c r="D8255" i="2"/>
  <c r="D8254" i="2"/>
  <c r="D8253" i="2"/>
  <c r="D8252" i="2"/>
  <c r="D8251" i="2"/>
  <c r="D8250" i="2"/>
  <c r="D8249" i="2"/>
  <c r="D8248" i="2"/>
  <c r="D8247" i="2"/>
  <c r="D8246" i="2"/>
  <c r="D8245" i="2"/>
  <c r="D8244" i="2"/>
  <c r="D8243" i="2"/>
  <c r="D8242" i="2"/>
  <c r="D8241" i="2"/>
  <c r="D8240" i="2"/>
  <c r="D8239" i="2"/>
  <c r="D8238" i="2"/>
  <c r="D8237" i="2"/>
  <c r="D8236" i="2"/>
  <c r="D8235" i="2"/>
  <c r="D8234" i="2"/>
  <c r="D8233" i="2"/>
  <c r="D8232" i="2"/>
  <c r="D8231" i="2"/>
  <c r="D8230" i="2"/>
  <c r="D8229" i="2"/>
  <c r="D8228" i="2"/>
  <c r="D8227" i="2"/>
  <c r="D8226" i="2"/>
  <c r="D8225" i="2"/>
  <c r="D8224" i="2"/>
  <c r="D8223" i="2"/>
  <c r="D8222" i="2"/>
  <c r="D8221" i="2"/>
  <c r="D8220" i="2"/>
  <c r="D8219" i="2"/>
  <c r="D8218" i="2"/>
  <c r="D8217" i="2"/>
  <c r="D8216" i="2"/>
  <c r="D8215" i="2"/>
  <c r="D8214" i="2"/>
  <c r="D8213" i="2"/>
  <c r="D8212" i="2"/>
  <c r="D8211" i="2"/>
  <c r="D8210" i="2"/>
  <c r="D8209" i="2"/>
  <c r="D8208" i="2"/>
  <c r="D8207" i="2"/>
  <c r="D8206" i="2"/>
  <c r="D8205" i="2"/>
  <c r="D8204" i="2"/>
  <c r="D8203" i="2"/>
  <c r="D8202" i="2"/>
  <c r="D8201" i="2"/>
  <c r="D8200" i="2"/>
  <c r="D8199" i="2"/>
  <c r="D8198" i="2"/>
  <c r="D8197" i="2"/>
  <c r="D8196" i="2"/>
  <c r="D8195" i="2"/>
  <c r="D8194" i="2"/>
  <c r="D8193" i="2"/>
  <c r="D8192" i="2"/>
  <c r="D8191" i="2"/>
  <c r="D8190" i="2"/>
  <c r="D8189" i="2"/>
  <c r="D8188" i="2"/>
  <c r="D8187" i="2"/>
  <c r="D8186" i="2"/>
  <c r="D8185" i="2"/>
  <c r="D8184" i="2"/>
  <c r="D8183" i="2"/>
  <c r="D8182" i="2"/>
  <c r="D8181" i="2"/>
  <c r="D8180" i="2"/>
  <c r="D8179" i="2"/>
  <c r="D8178" i="2"/>
  <c r="D8177" i="2"/>
  <c r="D8176" i="2"/>
  <c r="D8175" i="2"/>
  <c r="D8174" i="2"/>
  <c r="D8173" i="2"/>
  <c r="D8172" i="2"/>
  <c r="D8171" i="2"/>
  <c r="D8170" i="2"/>
  <c r="D8169" i="2"/>
  <c r="D8168" i="2"/>
  <c r="D8167" i="2"/>
  <c r="D8166" i="2"/>
  <c r="D8165" i="2"/>
  <c r="D8164" i="2"/>
  <c r="D8163" i="2"/>
  <c r="D8162" i="2"/>
  <c r="D8161" i="2"/>
  <c r="D8160" i="2"/>
  <c r="D8159" i="2"/>
  <c r="D8158" i="2"/>
  <c r="D8157" i="2"/>
  <c r="D8156" i="2"/>
  <c r="D8155" i="2"/>
  <c r="D8154" i="2"/>
  <c r="D8153" i="2"/>
  <c r="D8152" i="2"/>
  <c r="D8151" i="2"/>
  <c r="D8150" i="2"/>
  <c r="D8149" i="2"/>
  <c r="D8148" i="2"/>
  <c r="D8147" i="2"/>
  <c r="D8146" i="2"/>
  <c r="D8145" i="2"/>
  <c r="D8144" i="2"/>
  <c r="D8143" i="2"/>
  <c r="D8142" i="2"/>
  <c r="D8141" i="2"/>
  <c r="D8140" i="2"/>
  <c r="D8139" i="2"/>
  <c r="D8138" i="2"/>
  <c r="D8137" i="2"/>
  <c r="D8136" i="2"/>
  <c r="D8135" i="2"/>
  <c r="D8134" i="2"/>
  <c r="D8133" i="2"/>
  <c r="D8132" i="2"/>
  <c r="D8131" i="2"/>
  <c r="D8130" i="2"/>
  <c r="D8129" i="2"/>
  <c r="D8128" i="2"/>
  <c r="D8127" i="2"/>
  <c r="D8126" i="2"/>
  <c r="D8125" i="2"/>
  <c r="D8124" i="2"/>
  <c r="D8123" i="2"/>
  <c r="D8122" i="2"/>
  <c r="D8121" i="2"/>
  <c r="D8120" i="2"/>
  <c r="D8119" i="2"/>
  <c r="D8118" i="2"/>
  <c r="D8117" i="2"/>
  <c r="D8116" i="2"/>
  <c r="D8115" i="2"/>
  <c r="D8114" i="2"/>
  <c r="D8113" i="2"/>
  <c r="D8112" i="2"/>
  <c r="D8111" i="2"/>
  <c r="D8110" i="2"/>
  <c r="D8109" i="2"/>
  <c r="D8108" i="2"/>
  <c r="D8107" i="2"/>
  <c r="D8106" i="2"/>
  <c r="D8105" i="2"/>
  <c r="D8104" i="2"/>
  <c r="D8103" i="2"/>
  <c r="D8102" i="2"/>
  <c r="D8101" i="2"/>
  <c r="D8100" i="2"/>
  <c r="D8099" i="2"/>
  <c r="D8098" i="2"/>
  <c r="D8097" i="2"/>
  <c r="D8096" i="2"/>
  <c r="D8095" i="2"/>
  <c r="D8094" i="2"/>
  <c r="D8093" i="2"/>
  <c r="D8092" i="2"/>
  <c r="D8091" i="2"/>
  <c r="D8090" i="2"/>
  <c r="D8089" i="2"/>
  <c r="D8088" i="2"/>
  <c r="D8087" i="2"/>
  <c r="D8086" i="2"/>
  <c r="D8085" i="2"/>
  <c r="D8084" i="2"/>
  <c r="D8083" i="2"/>
  <c r="D8082" i="2"/>
  <c r="D8081" i="2"/>
  <c r="D8080" i="2"/>
  <c r="D8079" i="2"/>
  <c r="D8078" i="2"/>
  <c r="D8077" i="2"/>
  <c r="D8076" i="2"/>
  <c r="D8075" i="2"/>
  <c r="D8074" i="2"/>
  <c r="D8073" i="2"/>
  <c r="D8072" i="2"/>
  <c r="D8071" i="2"/>
  <c r="D8070" i="2"/>
  <c r="D8069" i="2"/>
  <c r="D8068" i="2"/>
  <c r="D8067" i="2"/>
  <c r="D8066" i="2"/>
  <c r="D8065" i="2"/>
  <c r="D8064" i="2"/>
  <c r="D8063" i="2"/>
  <c r="D8062" i="2"/>
  <c r="D8061" i="2"/>
  <c r="D8060" i="2"/>
  <c r="D8059" i="2"/>
  <c r="D8058" i="2"/>
  <c r="D8057" i="2"/>
  <c r="D8056" i="2"/>
  <c r="D8055" i="2"/>
  <c r="D8054" i="2"/>
  <c r="D8053" i="2"/>
  <c r="D8052" i="2"/>
  <c r="D8051" i="2"/>
  <c r="D8050" i="2"/>
  <c r="D8049" i="2"/>
  <c r="D8048" i="2"/>
  <c r="D8047" i="2"/>
  <c r="D8046" i="2"/>
  <c r="D8045" i="2"/>
  <c r="D8044" i="2"/>
  <c r="D8043" i="2"/>
  <c r="D8042" i="2"/>
  <c r="D8041" i="2"/>
  <c r="D8040" i="2"/>
  <c r="D8039" i="2"/>
  <c r="D8038" i="2"/>
  <c r="D8037" i="2"/>
  <c r="D8036" i="2"/>
  <c r="D8035" i="2"/>
  <c r="D8034" i="2"/>
  <c r="D8033" i="2"/>
  <c r="D8032" i="2"/>
  <c r="D8031" i="2"/>
  <c r="D8030" i="2"/>
  <c r="D8029" i="2"/>
  <c r="D8028" i="2"/>
  <c r="D8027" i="2"/>
  <c r="D8026" i="2"/>
  <c r="D8025" i="2"/>
  <c r="D8024" i="2"/>
  <c r="D8023" i="2"/>
  <c r="D8022" i="2"/>
  <c r="D8021" i="2"/>
  <c r="D8020" i="2"/>
  <c r="D8019" i="2"/>
  <c r="D8018" i="2"/>
  <c r="D8017" i="2"/>
  <c r="D8016" i="2"/>
  <c r="D8015" i="2"/>
  <c r="D8014" i="2"/>
  <c r="D8013" i="2"/>
  <c r="D8012" i="2"/>
  <c r="D8011" i="2"/>
  <c r="D8010" i="2"/>
  <c r="D8009" i="2"/>
  <c r="D8008" i="2"/>
  <c r="D8007" i="2"/>
  <c r="D8006" i="2"/>
  <c r="D8005" i="2"/>
  <c r="D8004" i="2"/>
  <c r="D8003" i="2"/>
  <c r="D8002" i="2"/>
  <c r="D8001" i="2"/>
  <c r="D8000" i="2"/>
  <c r="D7999" i="2"/>
  <c r="D7998" i="2"/>
  <c r="D7997" i="2"/>
  <c r="D7996" i="2"/>
  <c r="D7995" i="2"/>
  <c r="D7994" i="2"/>
  <c r="D7993" i="2"/>
  <c r="D7992" i="2"/>
  <c r="D7991" i="2"/>
  <c r="D7990" i="2"/>
  <c r="D7989" i="2"/>
  <c r="D7988" i="2"/>
  <c r="D7987" i="2"/>
  <c r="D7986" i="2"/>
  <c r="D7985" i="2"/>
  <c r="D7984" i="2"/>
  <c r="D7983" i="2"/>
  <c r="D7982" i="2"/>
  <c r="D7981" i="2"/>
  <c r="D7980" i="2"/>
  <c r="D7979" i="2"/>
  <c r="D7978" i="2"/>
  <c r="D7977" i="2"/>
  <c r="D7976" i="2"/>
  <c r="D7975" i="2"/>
  <c r="D7974" i="2"/>
  <c r="D7973" i="2"/>
  <c r="D7972" i="2"/>
  <c r="D7971" i="2"/>
  <c r="D7970" i="2"/>
  <c r="D7969" i="2"/>
  <c r="D7968" i="2"/>
  <c r="D7967" i="2"/>
  <c r="D7966" i="2"/>
  <c r="D7965" i="2"/>
  <c r="D7964" i="2"/>
  <c r="D7963" i="2"/>
  <c r="D7962" i="2"/>
  <c r="D7961" i="2"/>
  <c r="D7960" i="2"/>
  <c r="D7959" i="2"/>
  <c r="D7958" i="2"/>
  <c r="D7957" i="2"/>
  <c r="D7956" i="2"/>
  <c r="D7955" i="2"/>
  <c r="D7954" i="2"/>
  <c r="D7953" i="2"/>
  <c r="D7952" i="2"/>
  <c r="D7951" i="2"/>
  <c r="D7950" i="2"/>
  <c r="D7949" i="2"/>
  <c r="D7948" i="2"/>
  <c r="D7947" i="2"/>
  <c r="D7946" i="2"/>
  <c r="D7945" i="2"/>
  <c r="D7944" i="2"/>
  <c r="D7943" i="2"/>
  <c r="D7942" i="2"/>
  <c r="D7941" i="2"/>
  <c r="D7940" i="2"/>
  <c r="D7939" i="2"/>
  <c r="D7938" i="2"/>
  <c r="D7937" i="2"/>
  <c r="D7936" i="2"/>
  <c r="D7935" i="2"/>
  <c r="D7934" i="2"/>
  <c r="D7933" i="2"/>
  <c r="D7932" i="2"/>
  <c r="D7931" i="2"/>
  <c r="D7930" i="2"/>
  <c r="D7929" i="2"/>
  <c r="D7928" i="2"/>
  <c r="D7927" i="2"/>
  <c r="D7926" i="2"/>
  <c r="D7925" i="2"/>
  <c r="D7924" i="2"/>
  <c r="D7923" i="2"/>
  <c r="D7922" i="2"/>
  <c r="D7921" i="2"/>
  <c r="D7920" i="2"/>
  <c r="D7919" i="2"/>
  <c r="D7918" i="2"/>
  <c r="D7917" i="2"/>
  <c r="D7916" i="2"/>
  <c r="D7915" i="2"/>
  <c r="D7914" i="2"/>
  <c r="D7913" i="2"/>
  <c r="D7912" i="2"/>
  <c r="D7911" i="2"/>
  <c r="D7910" i="2"/>
  <c r="D7909" i="2"/>
  <c r="D7908" i="2"/>
  <c r="D7907" i="2"/>
  <c r="D7906" i="2"/>
  <c r="D7905" i="2"/>
  <c r="D7904" i="2"/>
  <c r="D7903" i="2"/>
  <c r="D7902" i="2"/>
  <c r="D7901" i="2"/>
  <c r="D7900" i="2"/>
  <c r="D7899" i="2"/>
  <c r="D7898" i="2"/>
  <c r="D7897" i="2"/>
  <c r="D7896" i="2"/>
  <c r="D7895" i="2"/>
  <c r="D7894" i="2"/>
  <c r="D7893" i="2"/>
  <c r="D7892" i="2"/>
  <c r="D7891" i="2"/>
  <c r="D7890" i="2"/>
  <c r="D7889" i="2"/>
  <c r="D7888" i="2"/>
  <c r="D7887" i="2"/>
  <c r="D7886" i="2"/>
  <c r="D7885" i="2"/>
  <c r="D7884" i="2"/>
  <c r="D7883" i="2"/>
  <c r="D7882" i="2"/>
  <c r="D7881" i="2"/>
  <c r="D7880" i="2"/>
  <c r="D7879" i="2"/>
  <c r="D7878" i="2"/>
  <c r="D7877" i="2"/>
  <c r="D7876" i="2"/>
  <c r="D7875" i="2"/>
  <c r="D7874" i="2"/>
  <c r="D7873" i="2"/>
  <c r="D7872" i="2"/>
  <c r="D7871" i="2"/>
  <c r="D7870" i="2"/>
  <c r="D7869" i="2"/>
  <c r="D7868" i="2"/>
  <c r="D7867" i="2"/>
  <c r="D7866" i="2"/>
  <c r="D7865" i="2"/>
  <c r="D7864" i="2"/>
  <c r="D7863" i="2"/>
  <c r="D7862" i="2"/>
  <c r="D7861" i="2"/>
  <c r="D7860" i="2"/>
  <c r="D7859" i="2"/>
  <c r="D7858" i="2"/>
  <c r="D7857" i="2"/>
  <c r="D7856" i="2"/>
  <c r="D7855" i="2"/>
  <c r="D7854" i="2"/>
  <c r="D7853" i="2"/>
  <c r="D7852" i="2"/>
  <c r="D7851" i="2"/>
  <c r="D7850" i="2"/>
  <c r="D7849" i="2"/>
  <c r="D7848" i="2"/>
  <c r="D7847" i="2"/>
  <c r="D7846" i="2"/>
  <c r="D7845" i="2"/>
  <c r="D7844" i="2"/>
  <c r="D7843" i="2"/>
  <c r="D7842" i="2"/>
  <c r="D7841" i="2"/>
  <c r="D7840" i="2"/>
  <c r="D7839" i="2"/>
  <c r="D7838" i="2"/>
  <c r="D7837" i="2"/>
  <c r="D7836" i="2"/>
  <c r="D7835" i="2"/>
  <c r="D7834" i="2"/>
  <c r="D7833" i="2"/>
  <c r="D7832" i="2"/>
  <c r="D7831" i="2"/>
  <c r="D7830" i="2"/>
  <c r="D7829" i="2"/>
  <c r="D7828" i="2"/>
  <c r="D7827" i="2"/>
  <c r="D7826" i="2"/>
  <c r="D7825" i="2"/>
  <c r="D7824" i="2"/>
  <c r="D7823" i="2"/>
  <c r="D7822" i="2"/>
  <c r="D7821" i="2"/>
  <c r="D7820" i="2"/>
  <c r="D7819" i="2"/>
  <c r="D7818" i="2"/>
  <c r="D7817" i="2"/>
  <c r="D7816" i="2"/>
  <c r="D7815" i="2"/>
  <c r="D7814" i="2"/>
  <c r="D7813" i="2"/>
  <c r="D7812" i="2"/>
  <c r="D7811" i="2"/>
  <c r="D7810" i="2"/>
  <c r="D7809" i="2"/>
  <c r="D7808" i="2"/>
  <c r="D7807" i="2"/>
  <c r="D7806" i="2"/>
  <c r="D7805" i="2"/>
  <c r="D7804" i="2"/>
  <c r="D7803" i="2"/>
  <c r="D7802" i="2"/>
  <c r="D7801" i="2"/>
  <c r="D7800" i="2"/>
  <c r="D7799" i="2"/>
  <c r="D7798" i="2"/>
  <c r="D7797" i="2"/>
  <c r="D7796" i="2"/>
  <c r="D7795" i="2"/>
  <c r="D7794" i="2"/>
  <c r="D7793" i="2"/>
  <c r="D7792" i="2"/>
  <c r="D7791" i="2"/>
  <c r="D7790" i="2"/>
  <c r="D7789" i="2"/>
  <c r="D7788" i="2"/>
  <c r="D7787" i="2"/>
  <c r="D7786" i="2"/>
  <c r="D7785" i="2"/>
  <c r="D7784" i="2"/>
  <c r="D7783" i="2"/>
  <c r="D7782" i="2"/>
  <c r="D7781" i="2"/>
  <c r="D7780" i="2"/>
  <c r="D7779" i="2"/>
  <c r="D7778" i="2"/>
  <c r="D7777" i="2"/>
  <c r="D7776" i="2"/>
  <c r="D7775" i="2"/>
  <c r="D7774" i="2"/>
  <c r="D7773" i="2"/>
  <c r="D7772" i="2"/>
  <c r="D7771" i="2"/>
  <c r="D7770" i="2"/>
  <c r="D7769" i="2"/>
  <c r="D7768" i="2"/>
  <c r="D7767" i="2"/>
  <c r="D7766" i="2"/>
  <c r="D7765" i="2"/>
  <c r="D7764" i="2"/>
  <c r="D7763" i="2"/>
  <c r="D7762" i="2"/>
  <c r="D7761" i="2"/>
  <c r="D7760" i="2"/>
  <c r="D7759" i="2"/>
  <c r="D7758" i="2"/>
  <c r="D7757" i="2"/>
  <c r="D7756" i="2"/>
  <c r="D7755" i="2"/>
  <c r="D7754" i="2"/>
  <c r="D7753" i="2"/>
  <c r="D7752" i="2"/>
  <c r="D7751" i="2"/>
  <c r="D7750" i="2"/>
  <c r="D7749" i="2"/>
  <c r="D7748" i="2"/>
  <c r="D7747" i="2"/>
  <c r="D7746" i="2"/>
  <c r="D7745" i="2"/>
  <c r="D7744" i="2"/>
  <c r="D7743" i="2"/>
  <c r="D7742" i="2"/>
  <c r="D7741" i="2"/>
  <c r="D7740" i="2"/>
  <c r="D7739" i="2"/>
  <c r="D7738" i="2"/>
  <c r="D7737" i="2"/>
  <c r="D7736" i="2"/>
  <c r="D7735" i="2"/>
  <c r="D7734" i="2"/>
  <c r="D7733" i="2"/>
  <c r="D7732" i="2"/>
  <c r="D7731" i="2"/>
  <c r="D7730" i="2"/>
  <c r="D7729" i="2"/>
  <c r="D7728" i="2"/>
  <c r="D7727" i="2"/>
  <c r="D7726" i="2"/>
  <c r="D7725" i="2"/>
  <c r="D7724" i="2"/>
  <c r="D7723" i="2"/>
  <c r="D7722" i="2"/>
  <c r="D7721" i="2"/>
  <c r="D7720" i="2"/>
  <c r="D7719" i="2"/>
  <c r="D7718" i="2"/>
  <c r="D7717" i="2"/>
  <c r="D7716" i="2"/>
  <c r="D7715" i="2"/>
  <c r="D7714" i="2"/>
  <c r="D7713" i="2"/>
  <c r="D7712" i="2"/>
  <c r="D7711" i="2"/>
  <c r="D7710" i="2"/>
  <c r="D7709" i="2"/>
  <c r="D7708" i="2"/>
  <c r="D7707" i="2"/>
  <c r="D7706" i="2"/>
  <c r="D7705" i="2"/>
  <c r="D7704" i="2"/>
  <c r="D7703" i="2"/>
  <c r="D7702" i="2"/>
  <c r="D7701" i="2"/>
  <c r="D7700" i="2"/>
  <c r="D7699" i="2"/>
  <c r="D7698" i="2"/>
  <c r="D7697" i="2"/>
  <c r="D7696" i="2"/>
  <c r="D7695" i="2"/>
  <c r="D7694" i="2"/>
  <c r="D7693" i="2"/>
  <c r="D7692" i="2"/>
  <c r="D7691" i="2"/>
  <c r="D7690" i="2"/>
  <c r="D7689" i="2"/>
  <c r="D7688" i="2"/>
  <c r="D7687" i="2"/>
  <c r="D7686" i="2"/>
  <c r="D7685" i="2"/>
  <c r="D7684" i="2"/>
  <c r="D7683" i="2"/>
  <c r="D7682" i="2"/>
  <c r="D7681" i="2"/>
  <c r="D7680" i="2"/>
  <c r="D7679" i="2"/>
  <c r="D7678" i="2"/>
  <c r="D7677" i="2"/>
  <c r="D7676" i="2"/>
  <c r="D7675" i="2"/>
  <c r="D7674" i="2"/>
  <c r="D7673" i="2"/>
  <c r="D7672" i="2"/>
  <c r="D7671" i="2"/>
  <c r="D7670" i="2"/>
  <c r="D7669" i="2"/>
  <c r="D7668" i="2"/>
  <c r="D7667" i="2"/>
  <c r="D7666" i="2"/>
  <c r="D7665" i="2"/>
  <c r="D7664" i="2"/>
  <c r="D7663" i="2"/>
  <c r="D7662" i="2"/>
  <c r="D7661" i="2"/>
  <c r="D7660" i="2"/>
  <c r="D7659" i="2"/>
  <c r="D7658" i="2"/>
  <c r="D7657" i="2"/>
  <c r="D7656" i="2"/>
  <c r="D7655" i="2"/>
  <c r="D7654" i="2"/>
  <c r="D7653" i="2"/>
  <c r="D7652" i="2"/>
  <c r="D7651" i="2"/>
  <c r="D7650" i="2"/>
  <c r="D7649" i="2"/>
  <c r="D7648" i="2"/>
  <c r="D7647" i="2"/>
  <c r="D7646" i="2"/>
  <c r="D7645" i="2"/>
  <c r="D7644" i="2"/>
  <c r="D7643" i="2"/>
  <c r="D7642" i="2"/>
  <c r="D7641" i="2"/>
  <c r="D7640" i="2"/>
  <c r="D7639" i="2"/>
  <c r="D7638" i="2"/>
  <c r="D7637" i="2"/>
  <c r="D7636" i="2"/>
  <c r="D7635" i="2"/>
  <c r="D7634" i="2"/>
  <c r="D7633" i="2"/>
  <c r="D7632" i="2"/>
  <c r="D7631" i="2"/>
  <c r="D7630" i="2"/>
  <c r="D7629" i="2"/>
  <c r="D7628" i="2"/>
  <c r="D7627" i="2"/>
  <c r="D7626" i="2"/>
  <c r="D7625" i="2"/>
  <c r="D7624" i="2"/>
  <c r="D7623" i="2"/>
  <c r="D7622" i="2"/>
  <c r="D7621" i="2"/>
  <c r="D7620" i="2"/>
  <c r="D7619" i="2"/>
  <c r="D7618" i="2"/>
  <c r="D7617" i="2"/>
  <c r="D7616" i="2"/>
  <c r="D7615" i="2"/>
  <c r="D7614" i="2"/>
  <c r="D7613" i="2"/>
  <c r="D7612" i="2"/>
  <c r="D7611" i="2"/>
  <c r="D7610" i="2"/>
  <c r="D7609" i="2"/>
  <c r="D7608" i="2"/>
  <c r="D7607" i="2"/>
  <c r="D7606" i="2"/>
  <c r="D7605" i="2"/>
  <c r="D7604" i="2"/>
  <c r="D7603" i="2"/>
  <c r="D7602" i="2"/>
  <c r="D7601" i="2"/>
  <c r="D7600" i="2"/>
  <c r="D7599" i="2"/>
  <c r="D7598" i="2"/>
  <c r="D7597" i="2"/>
  <c r="D7596" i="2"/>
  <c r="D7595" i="2"/>
  <c r="D7594" i="2"/>
  <c r="D7593" i="2"/>
  <c r="D7592" i="2"/>
  <c r="D7591" i="2"/>
  <c r="D7590" i="2"/>
  <c r="D7589" i="2"/>
  <c r="D7588" i="2"/>
  <c r="D7587" i="2"/>
  <c r="D7586" i="2"/>
  <c r="D7585" i="2"/>
  <c r="D7584" i="2"/>
  <c r="D7583" i="2"/>
  <c r="D7582" i="2"/>
  <c r="D7581" i="2"/>
  <c r="D7580" i="2"/>
  <c r="D7579" i="2"/>
  <c r="D7578" i="2"/>
  <c r="D7577" i="2"/>
  <c r="D7576" i="2"/>
  <c r="D7575" i="2"/>
  <c r="D7574" i="2"/>
  <c r="D7573" i="2"/>
  <c r="D7572" i="2"/>
  <c r="D7571" i="2"/>
  <c r="D7570" i="2"/>
  <c r="D7569" i="2"/>
  <c r="D7568" i="2"/>
  <c r="D7567" i="2"/>
  <c r="D7566" i="2"/>
  <c r="D7565" i="2"/>
  <c r="D7564" i="2"/>
  <c r="D7563" i="2"/>
  <c r="D7562" i="2"/>
  <c r="D7561" i="2"/>
  <c r="D7560" i="2"/>
  <c r="D7559" i="2"/>
  <c r="D7558" i="2"/>
  <c r="D7557" i="2"/>
  <c r="D7556" i="2"/>
  <c r="D7555" i="2"/>
  <c r="D7554" i="2"/>
  <c r="D7553" i="2"/>
  <c r="D7552" i="2"/>
  <c r="D7551" i="2"/>
  <c r="D7550" i="2"/>
  <c r="D7549" i="2"/>
  <c r="D7548" i="2"/>
  <c r="D7547" i="2"/>
  <c r="D7546" i="2"/>
  <c r="D7545" i="2"/>
  <c r="D7544" i="2"/>
  <c r="D7543" i="2"/>
  <c r="D7542" i="2"/>
  <c r="D7541" i="2"/>
  <c r="D7540" i="2"/>
  <c r="D7539" i="2"/>
  <c r="D7538" i="2"/>
  <c r="D7537" i="2"/>
  <c r="D7536" i="2"/>
  <c r="D7535" i="2"/>
  <c r="D7534" i="2"/>
  <c r="D7533" i="2"/>
  <c r="D7532" i="2"/>
  <c r="D7531" i="2"/>
  <c r="D7530" i="2"/>
  <c r="D7529" i="2"/>
  <c r="D7528" i="2"/>
  <c r="D7527" i="2"/>
  <c r="D7526" i="2"/>
  <c r="D7525" i="2"/>
  <c r="D7524" i="2"/>
  <c r="D7523" i="2"/>
  <c r="D7522" i="2"/>
  <c r="D7521" i="2"/>
  <c r="D7520" i="2"/>
  <c r="D7519" i="2"/>
  <c r="D7518" i="2"/>
  <c r="D7517" i="2"/>
  <c r="D7516" i="2"/>
  <c r="D7515" i="2"/>
  <c r="D7514" i="2"/>
  <c r="D7513" i="2"/>
  <c r="D7512" i="2"/>
  <c r="D7511" i="2"/>
  <c r="D7510" i="2"/>
  <c r="D7509" i="2"/>
  <c r="D7508" i="2"/>
  <c r="D7507" i="2"/>
  <c r="D7506" i="2"/>
  <c r="D7505" i="2"/>
  <c r="D7504" i="2"/>
  <c r="D7503" i="2"/>
  <c r="D7502" i="2"/>
  <c r="D7501" i="2"/>
  <c r="D7500" i="2"/>
  <c r="D7499" i="2"/>
  <c r="D7498" i="2"/>
  <c r="D7497" i="2"/>
  <c r="D7496" i="2"/>
  <c r="D7495" i="2"/>
  <c r="D7494" i="2"/>
  <c r="D7493" i="2"/>
  <c r="D7492" i="2"/>
  <c r="D7491" i="2"/>
  <c r="D7490" i="2"/>
  <c r="D7489" i="2"/>
  <c r="D7488" i="2"/>
  <c r="D7487" i="2"/>
  <c r="D7486" i="2"/>
  <c r="D7485" i="2"/>
  <c r="D7484" i="2"/>
  <c r="D7483" i="2"/>
  <c r="D7482" i="2"/>
  <c r="D7481" i="2"/>
  <c r="D7480" i="2"/>
  <c r="D7479" i="2"/>
  <c r="D7478" i="2"/>
  <c r="D7477" i="2"/>
  <c r="D7476" i="2"/>
  <c r="D7475" i="2"/>
  <c r="D7474" i="2"/>
  <c r="D7473" i="2"/>
  <c r="D7472" i="2"/>
  <c r="D7471" i="2"/>
  <c r="D7470" i="2"/>
  <c r="D7469" i="2"/>
  <c r="D7468" i="2"/>
  <c r="D7467" i="2"/>
  <c r="D7466" i="2"/>
  <c r="D7465" i="2"/>
  <c r="D7464" i="2"/>
  <c r="D7463" i="2"/>
  <c r="D7462" i="2"/>
  <c r="D7461" i="2"/>
  <c r="D7460" i="2"/>
  <c r="D7459" i="2"/>
  <c r="D7458" i="2"/>
  <c r="D7457" i="2"/>
  <c r="D7456" i="2"/>
  <c r="D7455" i="2"/>
  <c r="D7454" i="2"/>
  <c r="D7453" i="2"/>
  <c r="D7452" i="2"/>
  <c r="D7451" i="2"/>
  <c r="D7450" i="2"/>
  <c r="D7449" i="2"/>
  <c r="D7448" i="2"/>
  <c r="D7447" i="2"/>
  <c r="D7446" i="2"/>
  <c r="D7445" i="2"/>
  <c r="D7444" i="2"/>
  <c r="D7443" i="2"/>
  <c r="D7442" i="2"/>
  <c r="D7441" i="2"/>
  <c r="D7440" i="2"/>
  <c r="D7439" i="2"/>
  <c r="D7438" i="2"/>
  <c r="D7437" i="2"/>
  <c r="D7436" i="2"/>
  <c r="D7435" i="2"/>
  <c r="D7434" i="2"/>
  <c r="D7433" i="2"/>
  <c r="D7432" i="2"/>
  <c r="D7431" i="2"/>
  <c r="D7430" i="2"/>
  <c r="D7429" i="2"/>
  <c r="D7428" i="2"/>
  <c r="D7427" i="2"/>
  <c r="D7426" i="2"/>
  <c r="D7425" i="2"/>
  <c r="D7424" i="2"/>
  <c r="D7423" i="2"/>
  <c r="D7422" i="2"/>
  <c r="D7421" i="2"/>
  <c r="D7420" i="2"/>
  <c r="D7419" i="2"/>
  <c r="D7418" i="2"/>
  <c r="D7417" i="2"/>
  <c r="D7416" i="2"/>
  <c r="D7415" i="2"/>
  <c r="D7414" i="2"/>
  <c r="D7413" i="2"/>
  <c r="D7412" i="2"/>
  <c r="D7411" i="2"/>
  <c r="D7410" i="2"/>
  <c r="D7409" i="2"/>
  <c r="D7408" i="2"/>
  <c r="D7407" i="2"/>
  <c r="D7406" i="2"/>
  <c r="D7405" i="2"/>
  <c r="D7404" i="2"/>
  <c r="D7403" i="2"/>
  <c r="D7402" i="2"/>
  <c r="D7401" i="2"/>
  <c r="D7400" i="2"/>
  <c r="D7399" i="2"/>
  <c r="D7398" i="2"/>
  <c r="D7397" i="2"/>
  <c r="D7396" i="2"/>
  <c r="D7395" i="2"/>
  <c r="D7394" i="2"/>
  <c r="D7393" i="2"/>
  <c r="D7392" i="2"/>
  <c r="D7391" i="2"/>
  <c r="D7390" i="2"/>
  <c r="D7389" i="2"/>
  <c r="D7388" i="2"/>
  <c r="D7387" i="2"/>
  <c r="D7386" i="2"/>
  <c r="D7385" i="2"/>
  <c r="D7384" i="2"/>
  <c r="D7383" i="2"/>
  <c r="D7382" i="2"/>
  <c r="D7381" i="2"/>
  <c r="D7380" i="2"/>
  <c r="D7379" i="2"/>
  <c r="D7378" i="2"/>
  <c r="D7377" i="2"/>
  <c r="D7376" i="2"/>
  <c r="D7375" i="2"/>
  <c r="D7374" i="2"/>
  <c r="D7373" i="2"/>
  <c r="D7372" i="2"/>
  <c r="D7371" i="2"/>
  <c r="D7370" i="2"/>
  <c r="D7369" i="2"/>
  <c r="D7368" i="2"/>
  <c r="D7367" i="2"/>
  <c r="D7366" i="2"/>
  <c r="D7365" i="2"/>
  <c r="D7364" i="2"/>
  <c r="D7363" i="2"/>
  <c r="D7362" i="2"/>
  <c r="D7361" i="2"/>
  <c r="D7360" i="2"/>
  <c r="D7359" i="2"/>
  <c r="D7358" i="2"/>
  <c r="D7357" i="2"/>
  <c r="D7356" i="2"/>
  <c r="D7355" i="2"/>
  <c r="D7354" i="2"/>
  <c r="D7353" i="2"/>
  <c r="D7352" i="2"/>
  <c r="D7351" i="2"/>
  <c r="D7350" i="2"/>
  <c r="D7349" i="2"/>
  <c r="D7348" i="2"/>
  <c r="D7347" i="2"/>
  <c r="D7346" i="2"/>
  <c r="D7345" i="2"/>
  <c r="D7344" i="2"/>
  <c r="D7343" i="2"/>
  <c r="D7342" i="2"/>
  <c r="D7341" i="2"/>
  <c r="D7340" i="2"/>
  <c r="D7339" i="2"/>
  <c r="D7338" i="2"/>
  <c r="D7337" i="2"/>
  <c r="D7336" i="2"/>
  <c r="D7335" i="2"/>
  <c r="D7334" i="2"/>
  <c r="D7333" i="2"/>
  <c r="D7332" i="2"/>
  <c r="D7331" i="2"/>
  <c r="D7330" i="2"/>
  <c r="D7329" i="2"/>
  <c r="D7328" i="2"/>
  <c r="D7327" i="2"/>
  <c r="D7326" i="2"/>
  <c r="D7325" i="2"/>
  <c r="D7324" i="2"/>
  <c r="D7323" i="2"/>
  <c r="D7322" i="2"/>
  <c r="D7321" i="2"/>
  <c r="D7320" i="2"/>
  <c r="D7319" i="2"/>
  <c r="D7318" i="2"/>
  <c r="D7317" i="2"/>
  <c r="D7316" i="2"/>
  <c r="D7315" i="2"/>
  <c r="D7314" i="2"/>
  <c r="D7313" i="2"/>
  <c r="D7312" i="2"/>
  <c r="D7311" i="2"/>
  <c r="D7310" i="2"/>
  <c r="D7309" i="2"/>
  <c r="D7308" i="2"/>
  <c r="D7307" i="2"/>
  <c r="D7306" i="2"/>
  <c r="D7305" i="2"/>
  <c r="D7304" i="2"/>
  <c r="D7303" i="2"/>
  <c r="D7302" i="2"/>
  <c r="D7301" i="2"/>
  <c r="D7300" i="2"/>
  <c r="D7299" i="2"/>
  <c r="D7298" i="2"/>
  <c r="D7297" i="2"/>
  <c r="D7296" i="2"/>
  <c r="D7295" i="2"/>
  <c r="D7294" i="2"/>
  <c r="D7293" i="2"/>
  <c r="D7292" i="2"/>
  <c r="D7291" i="2"/>
  <c r="D7290" i="2"/>
  <c r="D7289" i="2"/>
  <c r="D7288" i="2"/>
  <c r="D7287" i="2"/>
  <c r="D7286" i="2"/>
  <c r="D7285" i="2"/>
  <c r="D7284" i="2"/>
  <c r="D7283" i="2"/>
  <c r="D7282" i="2"/>
  <c r="D7281" i="2"/>
  <c r="D7280" i="2"/>
  <c r="D7279" i="2"/>
  <c r="D7278" i="2"/>
  <c r="D7277" i="2"/>
  <c r="D7276" i="2"/>
  <c r="D7275" i="2"/>
  <c r="D7274" i="2"/>
  <c r="D7273" i="2"/>
  <c r="D7272" i="2"/>
  <c r="D7271" i="2"/>
  <c r="D7270" i="2"/>
  <c r="D7269" i="2"/>
  <c r="D7268" i="2"/>
  <c r="D7267" i="2"/>
  <c r="D7266" i="2"/>
  <c r="D7265" i="2"/>
  <c r="D7264" i="2"/>
  <c r="D7263" i="2"/>
  <c r="D7262" i="2"/>
  <c r="D7261" i="2"/>
  <c r="D7260" i="2"/>
  <c r="D7259" i="2"/>
  <c r="D7258" i="2"/>
  <c r="D7257" i="2"/>
  <c r="D7256" i="2"/>
  <c r="D7255" i="2"/>
  <c r="D7254" i="2"/>
  <c r="D7253" i="2"/>
  <c r="D7252" i="2"/>
  <c r="D7251" i="2"/>
  <c r="D7250" i="2"/>
  <c r="D7249" i="2"/>
  <c r="D7248" i="2"/>
  <c r="D7247" i="2"/>
  <c r="D7246" i="2"/>
  <c r="D7245" i="2"/>
  <c r="D7244" i="2"/>
  <c r="D7243" i="2"/>
  <c r="D7242" i="2"/>
  <c r="D7241" i="2"/>
  <c r="D7240" i="2"/>
  <c r="D7239" i="2"/>
  <c r="D7238" i="2"/>
  <c r="D7237" i="2"/>
  <c r="D7236" i="2"/>
  <c r="D7235" i="2"/>
  <c r="D7234" i="2"/>
  <c r="D7233" i="2"/>
  <c r="D7232" i="2"/>
  <c r="D7231" i="2"/>
  <c r="D7230" i="2"/>
  <c r="D7229" i="2"/>
  <c r="D7228" i="2"/>
  <c r="D7227" i="2"/>
  <c r="D7226" i="2"/>
  <c r="D7225" i="2"/>
  <c r="D7224" i="2"/>
  <c r="D7223" i="2"/>
  <c r="D7222" i="2"/>
  <c r="D7221" i="2"/>
  <c r="D7220" i="2"/>
  <c r="D7219" i="2"/>
  <c r="D7218" i="2"/>
  <c r="D7217" i="2"/>
  <c r="D7216" i="2"/>
  <c r="D7215" i="2"/>
  <c r="D7214" i="2"/>
  <c r="D7213" i="2"/>
  <c r="D7212" i="2"/>
  <c r="D7211" i="2"/>
  <c r="D7210" i="2"/>
  <c r="D7209" i="2"/>
  <c r="D7208" i="2"/>
  <c r="D7207" i="2"/>
  <c r="D7206" i="2"/>
  <c r="D7205" i="2"/>
  <c r="D7204" i="2"/>
  <c r="D7203" i="2"/>
  <c r="D7202" i="2"/>
  <c r="D7201" i="2"/>
  <c r="D7200" i="2"/>
  <c r="D7199" i="2"/>
  <c r="D7198" i="2"/>
  <c r="D7197" i="2"/>
  <c r="D7196" i="2"/>
  <c r="D7195" i="2"/>
  <c r="D7194" i="2"/>
  <c r="D7193" i="2"/>
  <c r="D7192" i="2"/>
  <c r="D7191" i="2"/>
  <c r="D7190" i="2"/>
  <c r="D7189" i="2"/>
  <c r="D7188" i="2"/>
  <c r="D7187" i="2"/>
  <c r="D7186" i="2"/>
  <c r="D7185" i="2"/>
  <c r="D7184" i="2"/>
  <c r="D7183" i="2"/>
  <c r="D7182" i="2"/>
  <c r="D7181" i="2"/>
  <c r="D7180" i="2"/>
  <c r="D7179" i="2"/>
  <c r="D7178" i="2"/>
  <c r="D7177" i="2"/>
  <c r="D7176" i="2"/>
  <c r="D7175" i="2"/>
  <c r="D7174" i="2"/>
  <c r="D7173" i="2"/>
  <c r="D7172" i="2"/>
  <c r="D7171" i="2"/>
  <c r="D7170" i="2"/>
  <c r="D7169" i="2"/>
  <c r="D7168" i="2"/>
  <c r="D7167" i="2"/>
  <c r="D7166" i="2"/>
  <c r="D7165" i="2"/>
  <c r="D7164" i="2"/>
  <c r="D7163" i="2"/>
  <c r="D7162" i="2"/>
  <c r="D7161" i="2"/>
  <c r="D7160" i="2"/>
  <c r="D7159" i="2"/>
  <c r="D7158" i="2"/>
  <c r="D7157" i="2"/>
  <c r="D7156" i="2"/>
  <c r="D7155" i="2"/>
  <c r="D7154" i="2"/>
  <c r="D7153" i="2"/>
  <c r="D7152" i="2"/>
  <c r="D7151" i="2"/>
  <c r="D7150" i="2"/>
  <c r="D7149" i="2"/>
  <c r="D7148" i="2"/>
  <c r="D7147" i="2"/>
  <c r="D7146" i="2"/>
  <c r="D7145" i="2"/>
  <c r="D7144" i="2"/>
  <c r="D7143" i="2"/>
  <c r="D7142" i="2"/>
  <c r="D7141" i="2"/>
  <c r="D7140" i="2"/>
  <c r="D7139" i="2"/>
  <c r="D7138" i="2"/>
  <c r="D7137" i="2"/>
  <c r="D7136" i="2"/>
  <c r="D7135" i="2"/>
  <c r="D7134" i="2"/>
  <c r="D7133" i="2"/>
  <c r="D7132" i="2"/>
  <c r="D7131" i="2"/>
  <c r="D7130" i="2"/>
  <c r="D7129" i="2"/>
  <c r="D7128" i="2"/>
  <c r="D7127" i="2"/>
  <c r="D7126" i="2"/>
  <c r="D7125" i="2"/>
  <c r="D7124" i="2"/>
  <c r="D7123" i="2"/>
  <c r="D7122" i="2"/>
  <c r="D7121" i="2"/>
  <c r="D7120" i="2"/>
  <c r="D7119" i="2"/>
  <c r="D7118" i="2"/>
  <c r="D7117" i="2"/>
  <c r="D7116" i="2"/>
  <c r="D7115" i="2"/>
  <c r="D7114" i="2"/>
  <c r="D7113" i="2"/>
  <c r="D7112" i="2"/>
  <c r="D7111" i="2"/>
  <c r="D7110" i="2"/>
  <c r="D7109" i="2"/>
  <c r="D7108" i="2"/>
  <c r="D7107" i="2"/>
  <c r="D7106" i="2"/>
  <c r="D7105" i="2"/>
  <c r="D7104" i="2"/>
  <c r="D7103" i="2"/>
  <c r="D7102" i="2"/>
  <c r="D7101" i="2"/>
  <c r="D7100" i="2"/>
  <c r="D7099" i="2"/>
  <c r="D7098" i="2"/>
  <c r="D7097" i="2"/>
  <c r="D7096" i="2"/>
  <c r="D7095" i="2"/>
  <c r="D7094" i="2"/>
  <c r="D7093" i="2"/>
  <c r="D7092" i="2"/>
  <c r="D7091" i="2"/>
  <c r="D7090" i="2"/>
  <c r="D7089" i="2"/>
  <c r="D7088" i="2"/>
  <c r="D7087" i="2"/>
  <c r="D7086" i="2"/>
  <c r="D7085" i="2"/>
  <c r="D7084" i="2"/>
  <c r="D7083" i="2"/>
  <c r="D7082" i="2"/>
  <c r="D7081" i="2"/>
  <c r="D7080" i="2"/>
  <c r="D7079" i="2"/>
  <c r="D7078" i="2"/>
  <c r="D7077" i="2"/>
  <c r="D7076" i="2"/>
  <c r="D7075" i="2"/>
  <c r="D7074" i="2"/>
  <c r="D7073" i="2"/>
  <c r="D7072" i="2"/>
  <c r="D7071" i="2"/>
  <c r="D7070" i="2"/>
  <c r="D7069" i="2"/>
  <c r="D7068" i="2"/>
  <c r="D7067" i="2"/>
  <c r="D7066" i="2"/>
  <c r="D7065" i="2"/>
  <c r="D7064" i="2"/>
  <c r="D7063" i="2"/>
  <c r="D7062" i="2"/>
  <c r="D7061" i="2"/>
  <c r="D7060" i="2"/>
  <c r="D7059" i="2"/>
  <c r="D7058" i="2"/>
  <c r="D7057" i="2"/>
  <c r="D7056" i="2"/>
  <c r="D7055" i="2"/>
  <c r="D7054" i="2"/>
  <c r="D7053" i="2"/>
  <c r="D7052" i="2"/>
  <c r="D7051" i="2"/>
  <c r="D7050" i="2"/>
  <c r="D7049" i="2"/>
  <c r="D7048" i="2"/>
  <c r="D7047" i="2"/>
  <c r="D7046" i="2"/>
  <c r="D7045" i="2"/>
  <c r="D7044" i="2"/>
  <c r="D7043" i="2"/>
  <c r="D7042" i="2"/>
  <c r="D7041" i="2"/>
  <c r="D7040" i="2"/>
  <c r="D7039" i="2"/>
  <c r="D7038" i="2"/>
  <c r="D7037" i="2"/>
  <c r="D7036" i="2"/>
  <c r="D7035" i="2"/>
  <c r="D7034" i="2"/>
  <c r="D7033" i="2"/>
  <c r="D7032" i="2"/>
  <c r="D7031" i="2"/>
  <c r="D7030" i="2"/>
  <c r="D7029" i="2"/>
  <c r="D7028" i="2"/>
  <c r="D7027" i="2"/>
  <c r="D7026" i="2"/>
  <c r="D7025" i="2"/>
  <c r="D7024" i="2"/>
  <c r="D7023" i="2"/>
  <c r="D7022" i="2"/>
  <c r="D7021" i="2"/>
  <c r="D7020" i="2"/>
  <c r="D7019" i="2"/>
  <c r="D7018" i="2"/>
  <c r="D7017" i="2"/>
  <c r="D7016" i="2"/>
  <c r="D7015" i="2"/>
  <c r="D7014" i="2"/>
  <c r="D7013" i="2"/>
  <c r="D7012" i="2"/>
  <c r="D7011" i="2"/>
  <c r="D7010" i="2"/>
  <c r="D7009" i="2"/>
  <c r="D7008" i="2"/>
  <c r="D7007" i="2"/>
  <c r="D7006" i="2"/>
  <c r="D7005" i="2"/>
  <c r="D7004" i="2"/>
  <c r="D7003" i="2"/>
  <c r="D7002" i="2"/>
  <c r="D7001" i="2"/>
  <c r="D7000" i="2"/>
  <c r="D6999" i="2"/>
  <c r="D6998" i="2"/>
  <c r="D6997" i="2"/>
  <c r="D6996" i="2"/>
  <c r="D6995" i="2"/>
  <c r="D6994" i="2"/>
  <c r="D6993" i="2"/>
  <c r="D6992" i="2"/>
  <c r="D6991" i="2"/>
  <c r="D6990" i="2"/>
  <c r="D6989" i="2"/>
  <c r="D6988" i="2"/>
  <c r="D6987" i="2"/>
  <c r="D6986" i="2"/>
  <c r="D6985" i="2"/>
  <c r="D6984" i="2"/>
  <c r="D6983" i="2"/>
  <c r="D6982" i="2"/>
  <c r="D6981" i="2"/>
  <c r="D6980" i="2"/>
  <c r="D6979" i="2"/>
  <c r="D6978" i="2"/>
  <c r="D6977" i="2"/>
  <c r="D6976" i="2"/>
  <c r="D6975" i="2"/>
  <c r="D6974" i="2"/>
  <c r="D6973" i="2"/>
  <c r="D6972" i="2"/>
  <c r="D6971" i="2"/>
  <c r="D6970" i="2"/>
  <c r="D6969" i="2"/>
  <c r="D6968" i="2"/>
  <c r="D6967" i="2"/>
  <c r="D6966" i="2"/>
  <c r="D6965" i="2"/>
  <c r="D6964" i="2"/>
  <c r="D6963" i="2"/>
  <c r="D6962" i="2"/>
  <c r="D6961" i="2"/>
  <c r="D6960" i="2"/>
  <c r="D6959" i="2"/>
  <c r="D6958" i="2"/>
  <c r="D6957" i="2"/>
  <c r="D6956" i="2"/>
  <c r="D6955" i="2"/>
  <c r="D6954" i="2"/>
  <c r="D6953" i="2"/>
  <c r="D6952" i="2"/>
  <c r="D6951" i="2"/>
  <c r="D6950" i="2"/>
  <c r="D6949" i="2"/>
  <c r="D6948" i="2"/>
  <c r="D6947" i="2"/>
  <c r="D6946" i="2"/>
  <c r="D6945" i="2"/>
  <c r="D6944" i="2"/>
  <c r="D6943" i="2"/>
  <c r="D6942" i="2"/>
  <c r="D6941" i="2"/>
  <c r="D6940" i="2"/>
  <c r="D6939" i="2"/>
  <c r="D6938" i="2"/>
  <c r="D6937" i="2"/>
  <c r="D6936" i="2"/>
  <c r="D6935" i="2"/>
  <c r="D6934" i="2"/>
  <c r="D6933" i="2"/>
  <c r="D6932" i="2"/>
  <c r="D6931" i="2"/>
  <c r="D6930" i="2"/>
  <c r="D6929" i="2"/>
  <c r="D6928" i="2"/>
  <c r="D6927" i="2"/>
  <c r="D6926" i="2"/>
  <c r="D6925" i="2"/>
  <c r="D6924" i="2"/>
  <c r="D6923" i="2"/>
  <c r="D6922" i="2"/>
  <c r="D6921" i="2"/>
  <c r="D6920" i="2"/>
  <c r="D6919" i="2"/>
  <c r="D6918" i="2"/>
  <c r="D6917" i="2"/>
  <c r="D6916" i="2"/>
  <c r="D6915" i="2"/>
  <c r="D6914" i="2"/>
  <c r="D6913" i="2"/>
  <c r="D6912" i="2"/>
  <c r="D6911" i="2"/>
  <c r="D6910" i="2"/>
  <c r="D6909" i="2"/>
  <c r="D6908" i="2"/>
  <c r="D6907" i="2"/>
  <c r="D6906" i="2"/>
  <c r="D6905" i="2"/>
  <c r="D6904" i="2"/>
  <c r="D6903" i="2"/>
  <c r="D6902" i="2"/>
  <c r="D6901" i="2"/>
  <c r="D6900" i="2"/>
  <c r="D6899" i="2"/>
  <c r="D6898" i="2"/>
  <c r="D6897" i="2"/>
  <c r="D6896" i="2"/>
  <c r="D6895" i="2"/>
  <c r="D6894" i="2"/>
  <c r="D6893" i="2"/>
  <c r="D6892" i="2"/>
  <c r="D6891" i="2"/>
  <c r="D6890" i="2"/>
  <c r="D6889" i="2"/>
  <c r="D6888" i="2"/>
  <c r="D6887" i="2"/>
  <c r="D6886" i="2"/>
  <c r="D6885" i="2"/>
  <c r="D6884" i="2"/>
  <c r="D6883" i="2"/>
  <c r="D6882" i="2"/>
  <c r="D6881" i="2"/>
  <c r="D6880" i="2"/>
  <c r="D6879" i="2"/>
  <c r="D6878" i="2"/>
  <c r="D6877" i="2"/>
  <c r="D6876" i="2"/>
  <c r="D6875" i="2"/>
  <c r="D6874" i="2"/>
  <c r="D6873" i="2"/>
  <c r="D6872" i="2"/>
  <c r="D6871" i="2"/>
  <c r="D6870" i="2"/>
  <c r="D6869" i="2"/>
  <c r="D6868" i="2"/>
  <c r="D6867" i="2"/>
  <c r="D6866" i="2"/>
  <c r="D6865" i="2"/>
  <c r="D6864" i="2"/>
  <c r="D6863" i="2"/>
  <c r="D6862" i="2"/>
  <c r="D6861" i="2"/>
  <c r="D6860" i="2"/>
  <c r="D6859" i="2"/>
  <c r="D6858" i="2"/>
  <c r="D6857" i="2"/>
  <c r="D6856" i="2"/>
  <c r="D6855" i="2"/>
  <c r="D6854" i="2"/>
  <c r="D6853" i="2"/>
  <c r="D6852" i="2"/>
  <c r="D6851" i="2"/>
  <c r="D6850" i="2"/>
  <c r="D6849" i="2"/>
  <c r="D6848" i="2"/>
  <c r="D6847" i="2"/>
  <c r="D6846" i="2"/>
  <c r="D6845" i="2"/>
  <c r="D6844" i="2"/>
  <c r="D6843" i="2"/>
  <c r="D6842" i="2"/>
  <c r="D6841" i="2"/>
  <c r="D6840" i="2"/>
  <c r="D6839" i="2"/>
  <c r="D6838" i="2"/>
  <c r="D6837" i="2"/>
  <c r="D6836" i="2"/>
  <c r="D6835" i="2"/>
  <c r="D6834" i="2"/>
  <c r="D6833" i="2"/>
  <c r="D6832" i="2"/>
  <c r="D6831" i="2"/>
  <c r="D6830" i="2"/>
  <c r="D6829" i="2"/>
  <c r="D6828" i="2"/>
  <c r="D6827" i="2"/>
  <c r="D6826" i="2"/>
  <c r="D6825" i="2"/>
  <c r="D6824" i="2"/>
  <c r="D6823" i="2"/>
  <c r="D6822" i="2"/>
  <c r="D6821" i="2"/>
  <c r="D6820" i="2"/>
  <c r="D6819" i="2"/>
  <c r="D6818" i="2"/>
  <c r="D6817" i="2"/>
  <c r="D6816" i="2"/>
  <c r="D6815" i="2"/>
  <c r="D6814" i="2"/>
  <c r="D6813" i="2"/>
  <c r="D6812" i="2"/>
  <c r="D6811" i="2"/>
  <c r="D6810" i="2"/>
  <c r="D6809" i="2"/>
  <c r="D6808" i="2"/>
  <c r="D6807" i="2"/>
  <c r="D6806" i="2"/>
  <c r="D6805" i="2"/>
  <c r="D6804" i="2"/>
  <c r="D6803" i="2"/>
  <c r="D6802" i="2"/>
  <c r="D6801" i="2"/>
  <c r="D6800" i="2"/>
  <c r="D6799" i="2"/>
  <c r="D6798" i="2"/>
  <c r="D6797" i="2"/>
  <c r="D6796" i="2"/>
  <c r="D6795" i="2"/>
  <c r="D6794" i="2"/>
  <c r="D6793" i="2"/>
  <c r="D6792" i="2"/>
  <c r="D6791" i="2"/>
  <c r="D6790" i="2"/>
  <c r="D6789" i="2"/>
  <c r="D6788" i="2"/>
  <c r="D6787" i="2"/>
  <c r="D6786" i="2"/>
  <c r="D6785" i="2"/>
  <c r="D6784" i="2"/>
  <c r="D6783" i="2"/>
  <c r="D6782" i="2"/>
  <c r="D6781" i="2"/>
  <c r="D6780" i="2"/>
  <c r="D6779" i="2"/>
  <c r="D6778" i="2"/>
  <c r="D6777" i="2"/>
  <c r="D6776" i="2"/>
  <c r="D6775" i="2"/>
  <c r="D6774" i="2"/>
  <c r="D6773" i="2"/>
  <c r="D6772" i="2"/>
  <c r="D6771" i="2"/>
  <c r="D6770" i="2"/>
  <c r="D6769" i="2"/>
  <c r="D6768" i="2"/>
  <c r="D6767" i="2"/>
  <c r="D6766" i="2"/>
  <c r="D6765" i="2"/>
  <c r="D6764" i="2"/>
  <c r="D6763" i="2"/>
  <c r="D6762" i="2"/>
  <c r="D6761" i="2"/>
  <c r="D6760" i="2"/>
  <c r="D6759" i="2"/>
  <c r="D6758" i="2"/>
  <c r="D6757" i="2"/>
  <c r="D6756" i="2"/>
  <c r="D6755" i="2"/>
  <c r="D6754" i="2"/>
  <c r="D6753" i="2"/>
  <c r="D6752" i="2"/>
  <c r="D6751" i="2"/>
  <c r="D6750" i="2"/>
  <c r="D6749" i="2"/>
  <c r="D6748" i="2"/>
  <c r="D6747" i="2"/>
  <c r="D6746" i="2"/>
  <c r="D6745" i="2"/>
  <c r="D6744" i="2"/>
  <c r="D6743" i="2"/>
  <c r="D6742" i="2"/>
  <c r="D6741" i="2"/>
  <c r="D6740" i="2"/>
  <c r="D6739" i="2"/>
  <c r="D6738" i="2"/>
  <c r="D6737" i="2"/>
  <c r="D6736" i="2"/>
  <c r="D6735" i="2"/>
  <c r="D6734" i="2"/>
  <c r="D6733" i="2"/>
  <c r="D6732" i="2"/>
  <c r="D6731" i="2"/>
  <c r="D6730" i="2"/>
  <c r="D6729" i="2"/>
  <c r="D6728" i="2"/>
  <c r="D6727" i="2"/>
  <c r="D6726" i="2"/>
  <c r="D6725" i="2"/>
  <c r="D6724" i="2"/>
  <c r="D6723" i="2"/>
  <c r="D6722" i="2"/>
  <c r="D6721" i="2"/>
  <c r="D6720" i="2"/>
  <c r="D6719" i="2"/>
  <c r="D6718" i="2"/>
  <c r="D6717" i="2"/>
  <c r="D6716" i="2"/>
  <c r="D6715" i="2"/>
  <c r="D6714" i="2"/>
  <c r="D6713" i="2"/>
  <c r="D6712" i="2"/>
  <c r="D6711" i="2"/>
  <c r="D6710" i="2"/>
  <c r="D6709" i="2"/>
  <c r="D6708" i="2"/>
  <c r="D6707" i="2"/>
  <c r="D6706" i="2"/>
  <c r="D6705" i="2"/>
  <c r="D6704" i="2"/>
  <c r="D6703" i="2"/>
  <c r="D6702" i="2"/>
  <c r="D6701" i="2"/>
  <c r="D6700" i="2"/>
  <c r="D6699" i="2"/>
  <c r="D6698" i="2"/>
  <c r="D6697" i="2"/>
  <c r="D6696" i="2"/>
  <c r="D6695" i="2"/>
  <c r="D6694" i="2"/>
  <c r="D6693" i="2"/>
  <c r="D6692" i="2"/>
  <c r="D6691" i="2"/>
  <c r="D6690" i="2"/>
  <c r="D6689" i="2"/>
  <c r="D6688" i="2"/>
  <c r="D6687" i="2"/>
  <c r="D6686" i="2"/>
  <c r="D6685" i="2"/>
  <c r="D6684" i="2"/>
  <c r="D6683" i="2"/>
  <c r="D6682" i="2"/>
  <c r="D6681" i="2"/>
  <c r="D6680" i="2"/>
  <c r="D6679" i="2"/>
  <c r="D6678" i="2"/>
  <c r="D6677" i="2"/>
  <c r="D6676" i="2"/>
  <c r="D6675" i="2"/>
  <c r="D6674" i="2"/>
  <c r="D6673" i="2"/>
  <c r="D6672" i="2"/>
  <c r="D6671" i="2"/>
  <c r="D6670" i="2"/>
  <c r="D6669" i="2"/>
  <c r="D6668" i="2"/>
  <c r="D6667" i="2"/>
  <c r="D6666" i="2"/>
  <c r="D6665" i="2"/>
  <c r="D6664" i="2"/>
  <c r="D6663" i="2"/>
  <c r="D6662" i="2"/>
  <c r="D6661" i="2"/>
  <c r="D6660" i="2"/>
  <c r="D6659" i="2"/>
  <c r="D6658" i="2"/>
  <c r="D6657" i="2"/>
  <c r="D6656" i="2"/>
  <c r="D6655" i="2"/>
  <c r="D6654" i="2"/>
  <c r="D6653" i="2"/>
  <c r="D6652" i="2"/>
  <c r="D6651" i="2"/>
  <c r="D6650" i="2"/>
  <c r="D6649" i="2"/>
  <c r="D6648" i="2"/>
  <c r="D6647" i="2"/>
  <c r="D6646" i="2"/>
  <c r="D6645" i="2"/>
  <c r="D6644" i="2"/>
  <c r="D6643" i="2"/>
  <c r="D6642" i="2"/>
  <c r="D6641" i="2"/>
  <c r="D6640" i="2"/>
  <c r="D6639" i="2"/>
  <c r="D6638" i="2"/>
  <c r="D6637" i="2"/>
  <c r="D6636" i="2"/>
  <c r="D6635" i="2"/>
  <c r="D6634" i="2"/>
  <c r="D6633" i="2"/>
  <c r="D6632" i="2"/>
  <c r="D6631" i="2"/>
  <c r="D6630" i="2"/>
  <c r="D6629" i="2"/>
  <c r="D6628" i="2"/>
  <c r="D6627" i="2"/>
  <c r="D6626" i="2"/>
  <c r="D6625" i="2"/>
  <c r="D6624" i="2"/>
  <c r="D6623" i="2"/>
  <c r="D6622" i="2"/>
  <c r="D6621" i="2"/>
  <c r="D6620" i="2"/>
  <c r="D6619" i="2"/>
  <c r="D6618" i="2"/>
  <c r="D6617" i="2"/>
  <c r="D6616" i="2"/>
  <c r="D6615" i="2"/>
  <c r="D6614" i="2"/>
  <c r="D6613" i="2"/>
  <c r="D6612" i="2"/>
  <c r="D6611" i="2"/>
  <c r="D6610" i="2"/>
  <c r="D6609" i="2"/>
  <c r="D6608" i="2"/>
  <c r="D6607" i="2"/>
  <c r="D6606" i="2"/>
  <c r="D6605" i="2"/>
  <c r="D6604" i="2"/>
  <c r="D6603" i="2"/>
  <c r="D6602" i="2"/>
  <c r="D6601" i="2"/>
  <c r="D6600" i="2"/>
  <c r="D6599" i="2"/>
  <c r="D6598" i="2"/>
  <c r="D6597" i="2"/>
  <c r="D6596" i="2"/>
  <c r="D6595" i="2"/>
  <c r="D6594" i="2"/>
  <c r="D6593" i="2"/>
  <c r="D6592" i="2"/>
  <c r="D6591" i="2"/>
  <c r="D6590" i="2"/>
  <c r="D6589" i="2"/>
  <c r="D6588" i="2"/>
  <c r="D6587" i="2"/>
  <c r="D6586" i="2"/>
  <c r="D6585" i="2"/>
  <c r="D6584" i="2"/>
  <c r="D6583" i="2"/>
  <c r="D6582" i="2"/>
  <c r="D6581" i="2"/>
  <c r="D6580" i="2"/>
  <c r="D6579" i="2"/>
  <c r="D6578" i="2"/>
  <c r="D6577" i="2"/>
  <c r="D6576" i="2"/>
  <c r="D6575" i="2"/>
  <c r="D6574" i="2"/>
  <c r="D6573" i="2"/>
  <c r="D6572" i="2"/>
  <c r="D6571" i="2"/>
  <c r="D6570" i="2"/>
  <c r="D6569" i="2"/>
  <c r="D6568" i="2"/>
  <c r="D6567" i="2"/>
  <c r="D6566" i="2"/>
  <c r="D6565" i="2"/>
  <c r="D6564" i="2"/>
  <c r="D6563" i="2"/>
  <c r="D6562" i="2"/>
  <c r="D6561" i="2"/>
  <c r="D6560" i="2"/>
  <c r="D6559" i="2"/>
  <c r="D6558" i="2"/>
  <c r="D6557" i="2"/>
  <c r="D6556" i="2"/>
  <c r="D6555" i="2"/>
  <c r="D6554" i="2"/>
  <c r="D6553" i="2"/>
  <c r="D6552" i="2"/>
  <c r="D6551" i="2"/>
  <c r="D6550" i="2"/>
  <c r="D6549" i="2"/>
  <c r="D6548" i="2"/>
  <c r="D6547" i="2"/>
  <c r="D6546" i="2"/>
  <c r="D6545" i="2"/>
  <c r="D6544" i="2"/>
  <c r="D6543" i="2"/>
  <c r="D6542" i="2"/>
  <c r="D6541" i="2"/>
  <c r="D6540" i="2"/>
  <c r="D6539" i="2"/>
  <c r="D6538" i="2"/>
  <c r="D6537" i="2"/>
  <c r="D6536" i="2"/>
  <c r="D6535" i="2"/>
  <c r="D6534" i="2"/>
  <c r="D6533" i="2"/>
  <c r="D6532" i="2"/>
  <c r="D6531" i="2"/>
  <c r="D6530" i="2"/>
  <c r="D6529" i="2"/>
  <c r="D6528" i="2"/>
  <c r="D6527" i="2"/>
  <c r="D6526" i="2"/>
  <c r="D6525" i="2"/>
  <c r="D6524" i="2"/>
  <c r="D6523" i="2"/>
  <c r="D6522" i="2"/>
  <c r="D6521" i="2"/>
  <c r="D6520" i="2"/>
  <c r="D6519" i="2"/>
  <c r="D6518" i="2"/>
  <c r="D6517" i="2"/>
  <c r="D6516" i="2"/>
  <c r="D6515" i="2"/>
  <c r="D6514" i="2"/>
  <c r="D6513" i="2"/>
  <c r="D6512" i="2"/>
  <c r="D6511" i="2"/>
  <c r="D6510" i="2"/>
  <c r="D6509" i="2"/>
  <c r="D6508" i="2"/>
  <c r="D6507" i="2"/>
  <c r="D6506" i="2"/>
  <c r="D6505" i="2"/>
  <c r="D6504" i="2"/>
  <c r="D6503" i="2"/>
  <c r="D6502" i="2"/>
  <c r="D6501" i="2"/>
  <c r="D6500" i="2"/>
  <c r="D6499" i="2"/>
  <c r="D6498" i="2"/>
  <c r="D6497" i="2"/>
  <c r="D6496" i="2"/>
  <c r="D6495" i="2"/>
  <c r="D6494" i="2"/>
  <c r="D6493" i="2"/>
  <c r="D6492" i="2"/>
  <c r="D6491" i="2"/>
  <c r="D6490" i="2"/>
  <c r="D6489" i="2"/>
  <c r="D6488" i="2"/>
  <c r="D6487" i="2"/>
  <c r="D6486" i="2"/>
  <c r="D6485" i="2"/>
  <c r="D6484" i="2"/>
  <c r="D6483" i="2"/>
  <c r="D6482" i="2"/>
  <c r="D6481" i="2"/>
  <c r="D6480" i="2"/>
  <c r="D6479" i="2"/>
  <c r="D6478" i="2"/>
  <c r="D6477" i="2"/>
  <c r="D6476" i="2"/>
  <c r="D6475" i="2"/>
  <c r="D6474" i="2"/>
  <c r="D6473" i="2"/>
  <c r="D6472" i="2"/>
  <c r="D6471" i="2"/>
  <c r="D6470" i="2"/>
  <c r="D6469" i="2"/>
  <c r="D6468" i="2"/>
  <c r="D6467" i="2"/>
  <c r="D6466" i="2"/>
  <c r="D6465" i="2"/>
  <c r="D6464" i="2"/>
  <c r="D6463" i="2"/>
  <c r="D6462" i="2"/>
  <c r="D6461" i="2"/>
  <c r="D6460" i="2"/>
  <c r="D6459" i="2"/>
  <c r="D6458" i="2"/>
  <c r="D6457" i="2"/>
  <c r="D6456" i="2"/>
  <c r="D6455" i="2"/>
  <c r="D6454" i="2"/>
  <c r="D6453" i="2"/>
  <c r="D6452" i="2"/>
  <c r="D6451" i="2"/>
  <c r="D6450" i="2"/>
  <c r="D6449" i="2"/>
  <c r="D6448" i="2"/>
  <c r="D6447" i="2"/>
  <c r="D6446" i="2"/>
  <c r="D6445" i="2"/>
  <c r="D6444" i="2"/>
  <c r="D6443" i="2"/>
  <c r="D6442" i="2"/>
  <c r="D6441" i="2"/>
  <c r="D6440" i="2"/>
  <c r="D6439" i="2"/>
  <c r="D6438" i="2"/>
  <c r="D6437" i="2"/>
  <c r="D6436" i="2"/>
  <c r="D6435" i="2"/>
  <c r="D6434" i="2"/>
  <c r="D6433" i="2"/>
  <c r="D6432" i="2"/>
  <c r="D6431" i="2"/>
  <c r="D6430" i="2"/>
  <c r="D6429" i="2"/>
  <c r="D6428" i="2"/>
  <c r="D6427" i="2"/>
  <c r="D6426" i="2"/>
  <c r="D6425" i="2"/>
  <c r="D6424" i="2"/>
  <c r="D6423" i="2"/>
  <c r="D6422" i="2"/>
  <c r="D6421" i="2"/>
  <c r="D6420" i="2"/>
  <c r="D6419" i="2"/>
  <c r="D6418" i="2"/>
  <c r="D6417" i="2"/>
  <c r="D6416" i="2"/>
  <c r="D6415" i="2"/>
  <c r="D6414" i="2"/>
  <c r="D6413" i="2"/>
  <c r="D6412" i="2"/>
  <c r="D6411" i="2"/>
  <c r="D6410" i="2"/>
  <c r="D6409" i="2"/>
  <c r="D6408" i="2"/>
  <c r="D6407" i="2"/>
  <c r="D6406" i="2"/>
  <c r="D6405" i="2"/>
  <c r="D6404" i="2"/>
  <c r="D6403" i="2"/>
  <c r="D6402" i="2"/>
  <c r="D6401" i="2"/>
  <c r="D6400" i="2"/>
  <c r="D6399" i="2"/>
  <c r="D6398" i="2"/>
  <c r="D6397" i="2"/>
  <c r="D6396" i="2"/>
  <c r="D6395" i="2"/>
  <c r="D6394" i="2"/>
  <c r="D6393" i="2"/>
  <c r="D6392" i="2"/>
  <c r="D6391" i="2"/>
  <c r="D6390" i="2"/>
  <c r="D6389" i="2"/>
  <c r="D6388" i="2"/>
  <c r="D6387" i="2"/>
  <c r="D6386" i="2"/>
  <c r="D6385" i="2"/>
  <c r="D6384" i="2"/>
  <c r="D6383" i="2"/>
  <c r="D6382" i="2"/>
  <c r="D6381" i="2"/>
  <c r="D6380" i="2"/>
  <c r="D6379" i="2"/>
  <c r="D6378" i="2"/>
  <c r="D6377" i="2"/>
  <c r="D6376" i="2"/>
  <c r="D6375" i="2"/>
  <c r="D6374" i="2"/>
  <c r="D6373" i="2"/>
  <c r="D6372" i="2"/>
  <c r="D6371" i="2"/>
  <c r="D6370" i="2"/>
  <c r="D6369" i="2"/>
  <c r="D6368" i="2"/>
  <c r="D6367" i="2"/>
  <c r="D6366" i="2"/>
  <c r="D6365" i="2"/>
  <c r="D6364" i="2"/>
  <c r="D6363" i="2"/>
  <c r="D6362" i="2"/>
  <c r="D6361" i="2"/>
  <c r="D6360" i="2"/>
  <c r="D6359" i="2"/>
  <c r="D6358" i="2"/>
  <c r="D6357" i="2"/>
  <c r="D6356" i="2"/>
  <c r="D6355" i="2"/>
  <c r="D6354" i="2"/>
  <c r="D6353" i="2"/>
  <c r="D6352" i="2"/>
  <c r="D6351" i="2"/>
  <c r="D6350" i="2"/>
  <c r="D6349" i="2"/>
  <c r="D6348" i="2"/>
  <c r="D6347" i="2"/>
  <c r="D6346" i="2"/>
  <c r="D6345" i="2"/>
  <c r="D6344" i="2"/>
  <c r="D6343" i="2"/>
  <c r="D6342" i="2"/>
  <c r="D6341" i="2"/>
  <c r="D6340" i="2"/>
  <c r="D6339" i="2"/>
  <c r="D6338" i="2"/>
  <c r="D6337" i="2"/>
  <c r="D6336" i="2"/>
  <c r="D6335" i="2"/>
  <c r="D6334" i="2"/>
  <c r="D6333" i="2"/>
  <c r="D6332" i="2"/>
  <c r="D6331" i="2"/>
  <c r="D6330" i="2"/>
  <c r="D6329" i="2"/>
  <c r="D6328" i="2"/>
  <c r="D6327" i="2"/>
  <c r="D6326" i="2"/>
  <c r="D6325" i="2"/>
  <c r="D6324" i="2"/>
  <c r="D6323" i="2"/>
  <c r="D6322" i="2"/>
  <c r="D6321" i="2"/>
  <c r="D6320" i="2"/>
  <c r="D6319" i="2"/>
  <c r="D6318" i="2"/>
  <c r="D6317" i="2"/>
  <c r="D6316" i="2"/>
  <c r="D6315" i="2"/>
  <c r="D6314" i="2"/>
  <c r="D6313" i="2"/>
  <c r="D6312" i="2"/>
  <c r="D6311" i="2"/>
  <c r="D6310" i="2"/>
  <c r="D6309" i="2"/>
  <c r="D6308" i="2"/>
  <c r="D6307" i="2"/>
  <c r="D6306" i="2"/>
  <c r="D6305" i="2"/>
  <c r="D6304" i="2"/>
  <c r="D6303" i="2"/>
  <c r="D6302" i="2"/>
  <c r="D6301" i="2"/>
  <c r="D6300" i="2"/>
  <c r="D6299" i="2"/>
  <c r="D6298" i="2"/>
  <c r="D6297" i="2"/>
  <c r="D6296" i="2"/>
  <c r="D6295" i="2"/>
  <c r="D6294" i="2"/>
  <c r="D6293" i="2"/>
  <c r="D6292" i="2"/>
  <c r="D6291" i="2"/>
  <c r="D6290" i="2"/>
  <c r="D6289" i="2"/>
  <c r="D6288" i="2"/>
  <c r="D6287" i="2"/>
  <c r="D6286" i="2"/>
  <c r="D6285" i="2"/>
  <c r="D6284" i="2"/>
  <c r="D6283" i="2"/>
  <c r="D6282" i="2"/>
  <c r="D6281" i="2"/>
  <c r="D6280" i="2"/>
  <c r="D6279" i="2"/>
  <c r="D6278" i="2"/>
  <c r="D6277" i="2"/>
  <c r="D6276" i="2"/>
  <c r="D6275" i="2"/>
  <c r="D6274" i="2"/>
  <c r="D6273" i="2"/>
  <c r="D6272" i="2"/>
  <c r="D6271" i="2"/>
  <c r="D6270" i="2"/>
  <c r="D6269" i="2"/>
  <c r="D6268" i="2"/>
  <c r="D6267" i="2"/>
  <c r="D6266" i="2"/>
  <c r="D6265" i="2"/>
  <c r="D6264" i="2"/>
  <c r="D6263" i="2"/>
  <c r="D6262" i="2"/>
  <c r="D6261" i="2"/>
  <c r="D6260" i="2"/>
  <c r="D6259" i="2"/>
  <c r="D6258" i="2"/>
  <c r="D6257" i="2"/>
  <c r="D6256" i="2"/>
  <c r="D6255" i="2"/>
  <c r="D6254" i="2"/>
  <c r="D6253" i="2"/>
  <c r="D6252" i="2"/>
  <c r="D6251" i="2"/>
  <c r="D6250" i="2"/>
  <c r="D6249" i="2"/>
  <c r="D6248" i="2"/>
  <c r="D6247" i="2"/>
  <c r="D6246" i="2"/>
  <c r="D6245" i="2"/>
  <c r="D6244" i="2"/>
  <c r="D6243" i="2"/>
  <c r="D6242" i="2"/>
  <c r="D6241" i="2"/>
  <c r="D6240" i="2"/>
  <c r="D6239" i="2"/>
  <c r="D6238" i="2"/>
  <c r="D6237" i="2"/>
  <c r="D6236" i="2"/>
  <c r="D6235" i="2"/>
  <c r="D6234" i="2"/>
  <c r="D6233" i="2"/>
  <c r="D6232" i="2"/>
  <c r="D6231" i="2"/>
  <c r="D6230" i="2"/>
  <c r="D6229" i="2"/>
  <c r="D6228" i="2"/>
  <c r="D6227" i="2"/>
  <c r="D6226" i="2"/>
  <c r="D6225" i="2"/>
  <c r="D6224" i="2"/>
  <c r="D6223" i="2"/>
  <c r="D6222" i="2"/>
  <c r="D6221" i="2"/>
  <c r="D6220" i="2"/>
  <c r="D6219" i="2"/>
  <c r="D6218" i="2"/>
  <c r="D6217" i="2"/>
  <c r="D6216" i="2"/>
  <c r="D6215" i="2"/>
  <c r="D6214" i="2"/>
  <c r="D6213" i="2"/>
  <c r="D6212" i="2"/>
  <c r="D6211" i="2"/>
  <c r="D6210" i="2"/>
  <c r="D6209" i="2"/>
  <c r="D6208" i="2"/>
  <c r="D6207" i="2"/>
  <c r="D6206" i="2"/>
  <c r="D6205" i="2"/>
  <c r="D6204" i="2"/>
  <c r="D6203" i="2"/>
  <c r="D6202" i="2"/>
  <c r="D6201" i="2"/>
  <c r="D6200" i="2"/>
  <c r="D6199" i="2"/>
  <c r="D6198" i="2"/>
  <c r="D6197" i="2"/>
  <c r="D6196" i="2"/>
  <c r="D6195" i="2"/>
  <c r="D6194" i="2"/>
  <c r="D6193" i="2"/>
  <c r="D6192" i="2"/>
  <c r="D6191" i="2"/>
  <c r="D6190" i="2"/>
  <c r="D6189" i="2"/>
  <c r="D6188" i="2"/>
  <c r="D6187" i="2"/>
  <c r="D6186" i="2"/>
  <c r="D6185" i="2"/>
  <c r="D6184" i="2"/>
  <c r="D6183" i="2"/>
  <c r="D6182" i="2"/>
  <c r="D6181" i="2"/>
  <c r="D6180" i="2"/>
  <c r="D6179" i="2"/>
  <c r="D6178" i="2"/>
  <c r="D6177" i="2"/>
  <c r="D6176" i="2"/>
  <c r="D6175" i="2"/>
  <c r="D6174" i="2"/>
  <c r="D6173" i="2"/>
  <c r="D6172" i="2"/>
  <c r="D6171" i="2"/>
  <c r="D6170" i="2"/>
  <c r="D6169" i="2"/>
  <c r="D6168" i="2"/>
  <c r="D6167" i="2"/>
  <c r="D6166" i="2"/>
  <c r="D6165" i="2"/>
  <c r="D6164" i="2"/>
  <c r="D6163" i="2"/>
  <c r="D6162" i="2"/>
  <c r="D6161" i="2"/>
  <c r="D6160" i="2"/>
  <c r="D6159" i="2"/>
  <c r="D6158" i="2"/>
  <c r="D6157" i="2"/>
  <c r="D6156" i="2"/>
  <c r="D6155" i="2"/>
  <c r="D6154" i="2"/>
  <c r="D6153" i="2"/>
  <c r="D6152" i="2"/>
  <c r="D6151" i="2"/>
  <c r="D6150" i="2"/>
  <c r="D6149" i="2"/>
  <c r="D6148" i="2"/>
  <c r="D6147" i="2"/>
  <c r="D6146" i="2"/>
  <c r="D6145" i="2"/>
  <c r="D6144" i="2"/>
  <c r="D6143" i="2"/>
  <c r="D6142" i="2"/>
  <c r="D6141" i="2"/>
  <c r="D6140" i="2"/>
  <c r="D6139" i="2"/>
  <c r="D6138" i="2"/>
  <c r="D6137" i="2"/>
  <c r="D6136" i="2"/>
  <c r="D6135" i="2"/>
  <c r="D6134" i="2"/>
  <c r="D6133" i="2"/>
  <c r="D6132" i="2"/>
  <c r="D6131" i="2"/>
  <c r="D6130" i="2"/>
  <c r="D6129" i="2"/>
  <c r="D6128" i="2"/>
  <c r="D6127" i="2"/>
  <c r="D6126" i="2"/>
  <c r="D6125" i="2"/>
  <c r="D6124" i="2"/>
  <c r="D6123" i="2"/>
  <c r="D6122" i="2"/>
  <c r="D6121" i="2"/>
  <c r="D6120" i="2"/>
  <c r="D6119" i="2"/>
  <c r="D6118" i="2"/>
  <c r="D6117" i="2"/>
  <c r="D6116" i="2"/>
  <c r="D6115" i="2"/>
  <c r="D6114" i="2"/>
  <c r="D6113" i="2"/>
  <c r="D6112" i="2"/>
  <c r="D6111" i="2"/>
  <c r="D6110" i="2"/>
  <c r="D6109" i="2"/>
  <c r="D6108" i="2"/>
  <c r="D6107" i="2"/>
  <c r="D6106" i="2"/>
  <c r="D6105" i="2"/>
  <c r="D6104" i="2"/>
  <c r="D6103" i="2"/>
  <c r="D6102" i="2"/>
  <c r="D6101" i="2"/>
  <c r="D6100" i="2"/>
  <c r="D6099" i="2"/>
  <c r="D6098" i="2"/>
  <c r="D6097" i="2"/>
  <c r="D6096" i="2"/>
  <c r="D6095" i="2"/>
  <c r="D6094" i="2"/>
  <c r="D6093" i="2"/>
  <c r="D6092" i="2"/>
  <c r="D6091" i="2"/>
  <c r="D6090" i="2"/>
  <c r="D6089" i="2"/>
  <c r="D6088" i="2"/>
  <c r="D6087" i="2"/>
  <c r="D6086" i="2"/>
  <c r="D6085" i="2"/>
  <c r="D6084" i="2"/>
  <c r="D6083" i="2"/>
  <c r="D6082" i="2"/>
  <c r="D6081" i="2"/>
  <c r="D6080" i="2"/>
  <c r="D6079" i="2"/>
  <c r="D6078" i="2"/>
  <c r="D6077" i="2"/>
  <c r="D6076" i="2"/>
  <c r="D6075" i="2"/>
  <c r="D6074" i="2"/>
  <c r="D6073" i="2"/>
  <c r="D6072" i="2"/>
  <c r="D6071" i="2"/>
  <c r="D6070" i="2"/>
  <c r="D6069" i="2"/>
  <c r="D6068" i="2"/>
  <c r="D6067" i="2"/>
  <c r="D6066" i="2"/>
  <c r="D6065" i="2"/>
  <c r="D6064" i="2"/>
  <c r="D6063" i="2"/>
  <c r="D6062" i="2"/>
  <c r="D6061" i="2"/>
  <c r="D6060" i="2"/>
  <c r="D6059" i="2"/>
  <c r="D6058" i="2"/>
  <c r="D6057" i="2"/>
  <c r="D6056" i="2"/>
  <c r="D6055" i="2"/>
  <c r="D6054" i="2"/>
  <c r="D6053" i="2"/>
  <c r="D6052" i="2"/>
  <c r="D6051" i="2"/>
  <c r="D6050" i="2"/>
  <c r="D6049" i="2"/>
  <c r="D6048" i="2"/>
  <c r="D6047" i="2"/>
  <c r="D6046" i="2"/>
  <c r="D6045" i="2"/>
  <c r="D6044" i="2"/>
  <c r="D6043" i="2"/>
  <c r="D6042" i="2"/>
  <c r="D6041" i="2"/>
  <c r="D6040" i="2"/>
  <c r="D6039" i="2"/>
  <c r="D6038" i="2"/>
  <c r="D6037" i="2"/>
  <c r="D6036" i="2"/>
  <c r="D6035" i="2"/>
  <c r="D6034" i="2"/>
  <c r="D6033" i="2"/>
  <c r="D6032" i="2"/>
  <c r="D6031" i="2"/>
  <c r="D6030" i="2"/>
  <c r="D6029" i="2"/>
  <c r="D6028" i="2"/>
  <c r="D6027" i="2"/>
  <c r="D6026" i="2"/>
  <c r="D6025" i="2"/>
  <c r="D6024" i="2"/>
  <c r="D6023" i="2"/>
  <c r="D6022" i="2"/>
  <c r="D6021" i="2"/>
  <c r="D6020" i="2"/>
  <c r="D6019" i="2"/>
  <c r="D6018" i="2"/>
  <c r="D6017" i="2"/>
  <c r="D6016" i="2"/>
  <c r="D6015" i="2"/>
  <c r="D6014" i="2"/>
  <c r="D6013" i="2"/>
  <c r="D6012" i="2"/>
  <c r="D6011" i="2"/>
  <c r="D6010" i="2"/>
  <c r="D6009" i="2"/>
  <c r="D6008" i="2"/>
  <c r="D6007" i="2"/>
  <c r="D6006" i="2"/>
  <c r="D6005" i="2"/>
  <c r="D6004" i="2"/>
  <c r="D6003" i="2"/>
  <c r="D6002" i="2"/>
  <c r="D6001" i="2"/>
  <c r="D6000" i="2"/>
  <c r="D5999" i="2"/>
  <c r="D5998" i="2"/>
  <c r="D5997" i="2"/>
  <c r="D5996" i="2"/>
  <c r="D5995" i="2"/>
  <c r="D5994" i="2"/>
  <c r="D5993" i="2"/>
  <c r="D5992" i="2"/>
  <c r="D5991" i="2"/>
  <c r="D5990" i="2"/>
  <c r="D5989" i="2"/>
  <c r="D5988" i="2"/>
  <c r="D5987" i="2"/>
  <c r="D5986" i="2"/>
  <c r="D5985" i="2"/>
  <c r="D5984" i="2"/>
  <c r="D5983" i="2"/>
  <c r="D5982" i="2"/>
  <c r="D5981" i="2"/>
  <c r="D5980" i="2"/>
  <c r="D5979" i="2"/>
  <c r="D5978" i="2"/>
  <c r="D5977" i="2"/>
  <c r="D5976" i="2"/>
  <c r="D5975" i="2"/>
  <c r="D5974" i="2"/>
  <c r="D5973" i="2"/>
  <c r="D5972" i="2"/>
  <c r="D5971" i="2"/>
  <c r="D5970" i="2"/>
  <c r="D5969" i="2"/>
  <c r="D5968" i="2"/>
  <c r="D5967" i="2"/>
  <c r="D5966" i="2"/>
  <c r="D5965" i="2"/>
  <c r="D5964" i="2"/>
  <c r="D5963" i="2"/>
  <c r="D5962" i="2"/>
  <c r="D5961" i="2"/>
  <c r="D5960" i="2"/>
  <c r="D5959" i="2"/>
  <c r="D5958" i="2"/>
  <c r="D5957" i="2"/>
  <c r="D5956" i="2"/>
  <c r="D5955" i="2"/>
  <c r="D5954" i="2"/>
  <c r="D5953" i="2"/>
  <c r="D5952" i="2"/>
  <c r="D5951" i="2"/>
  <c r="D5950" i="2"/>
  <c r="D5949" i="2"/>
  <c r="D5948" i="2"/>
  <c r="D5947" i="2"/>
  <c r="D5946" i="2"/>
  <c r="D5945" i="2"/>
  <c r="D5944" i="2"/>
  <c r="D5943" i="2"/>
  <c r="D5942" i="2"/>
  <c r="D5941" i="2"/>
  <c r="D5940" i="2"/>
  <c r="D5939" i="2"/>
  <c r="D5938" i="2"/>
  <c r="D5937" i="2"/>
  <c r="D5936" i="2"/>
  <c r="D5935" i="2"/>
  <c r="D5934" i="2"/>
  <c r="D5933" i="2"/>
  <c r="D5932" i="2"/>
  <c r="D5931" i="2"/>
  <c r="D5930" i="2"/>
  <c r="D5929" i="2"/>
  <c r="D5928" i="2"/>
  <c r="D5927" i="2"/>
  <c r="D5926" i="2"/>
  <c r="D5925" i="2"/>
  <c r="D5924" i="2"/>
  <c r="D5923" i="2"/>
  <c r="D5922" i="2"/>
  <c r="D5921" i="2"/>
  <c r="D5920" i="2"/>
  <c r="D5919" i="2"/>
  <c r="D5918" i="2"/>
  <c r="D5917" i="2"/>
  <c r="D5916" i="2"/>
  <c r="D5915" i="2"/>
  <c r="D5914" i="2"/>
  <c r="D5913" i="2"/>
  <c r="D5912" i="2"/>
  <c r="D5911" i="2"/>
  <c r="D5910" i="2"/>
  <c r="D5909" i="2"/>
  <c r="D5908" i="2"/>
  <c r="D5907" i="2"/>
  <c r="D5906" i="2"/>
  <c r="D5905" i="2"/>
  <c r="D5904" i="2"/>
  <c r="D5903" i="2"/>
  <c r="D5902" i="2"/>
  <c r="D5901" i="2"/>
  <c r="D5900" i="2"/>
  <c r="D5899" i="2"/>
  <c r="D5898" i="2"/>
  <c r="D5897" i="2"/>
  <c r="D5896" i="2"/>
  <c r="D5895" i="2"/>
  <c r="D5894" i="2"/>
  <c r="D5893" i="2"/>
  <c r="D5892" i="2"/>
  <c r="D5891" i="2"/>
  <c r="D5890" i="2"/>
  <c r="D5889" i="2"/>
  <c r="D5888" i="2"/>
  <c r="D5887" i="2"/>
  <c r="D5886" i="2"/>
  <c r="D5885" i="2"/>
  <c r="D5884" i="2"/>
  <c r="D5883" i="2"/>
  <c r="D5882" i="2"/>
  <c r="D5881" i="2"/>
  <c r="D5880" i="2"/>
  <c r="D5879" i="2"/>
  <c r="D5878" i="2"/>
  <c r="D5877" i="2"/>
  <c r="D5876" i="2"/>
  <c r="D5875" i="2"/>
  <c r="D5874" i="2"/>
  <c r="D5873" i="2"/>
  <c r="D5872" i="2"/>
  <c r="D5871" i="2"/>
  <c r="D5870" i="2"/>
  <c r="D5869" i="2"/>
  <c r="D5868" i="2"/>
  <c r="D5867" i="2"/>
  <c r="D5866" i="2"/>
  <c r="D5865" i="2"/>
  <c r="D5864" i="2"/>
  <c r="D5863" i="2"/>
  <c r="D5862" i="2"/>
  <c r="D5861" i="2"/>
  <c r="D5860" i="2"/>
  <c r="D5859" i="2"/>
  <c r="D5858" i="2"/>
  <c r="D5857" i="2"/>
  <c r="D5856" i="2"/>
  <c r="D5855" i="2"/>
  <c r="D5854" i="2"/>
  <c r="D5853" i="2"/>
  <c r="D5852" i="2"/>
  <c r="D5851" i="2"/>
  <c r="D5850" i="2"/>
  <c r="D5849" i="2"/>
  <c r="D5848" i="2"/>
  <c r="D5847" i="2"/>
  <c r="D5846" i="2"/>
  <c r="D5845" i="2"/>
  <c r="D5844" i="2"/>
  <c r="D5843" i="2"/>
  <c r="D5842" i="2"/>
  <c r="D5841" i="2"/>
  <c r="D5840" i="2"/>
  <c r="D5839" i="2"/>
  <c r="D5838" i="2"/>
  <c r="D5837" i="2"/>
  <c r="D5836" i="2"/>
  <c r="D5835" i="2"/>
  <c r="D5834" i="2"/>
  <c r="D5833" i="2"/>
  <c r="D5832" i="2"/>
  <c r="D5831" i="2"/>
  <c r="D5830" i="2"/>
  <c r="D5829" i="2"/>
  <c r="D5828" i="2"/>
  <c r="D5827" i="2"/>
  <c r="D5826" i="2"/>
  <c r="D5825" i="2"/>
  <c r="D5824" i="2"/>
  <c r="D5823" i="2"/>
  <c r="D5822" i="2"/>
  <c r="D5821" i="2"/>
  <c r="D5820" i="2"/>
  <c r="D5819" i="2"/>
  <c r="D5818" i="2"/>
  <c r="D5817" i="2"/>
  <c r="D5816" i="2"/>
  <c r="D5815" i="2"/>
  <c r="D5814" i="2"/>
  <c r="D5813" i="2"/>
  <c r="D5812" i="2"/>
  <c r="D5811" i="2"/>
  <c r="D5810" i="2"/>
  <c r="D5809" i="2"/>
  <c r="D5808" i="2"/>
  <c r="D5807" i="2"/>
  <c r="D5806" i="2"/>
  <c r="D5805" i="2"/>
  <c r="D5804" i="2"/>
  <c r="D5803" i="2"/>
  <c r="D5802" i="2"/>
  <c r="D5801" i="2"/>
  <c r="D5800" i="2"/>
  <c r="D5799" i="2"/>
  <c r="D5798" i="2"/>
  <c r="D5797" i="2"/>
  <c r="D5796" i="2"/>
  <c r="D5795" i="2"/>
  <c r="D5794" i="2"/>
  <c r="D5793" i="2"/>
  <c r="D5792" i="2"/>
  <c r="D5791" i="2"/>
  <c r="D5790" i="2"/>
  <c r="D5789" i="2"/>
  <c r="D5788" i="2"/>
  <c r="D5787" i="2"/>
  <c r="D5786" i="2"/>
  <c r="D5785" i="2"/>
  <c r="D5784" i="2"/>
  <c r="D5783" i="2"/>
  <c r="D5782" i="2"/>
  <c r="D5781" i="2"/>
  <c r="D5780" i="2"/>
  <c r="D5779" i="2"/>
  <c r="D5778" i="2"/>
  <c r="D5777" i="2"/>
  <c r="D5776" i="2"/>
  <c r="D5775" i="2"/>
  <c r="D5774" i="2"/>
  <c r="D5773" i="2"/>
  <c r="D5772" i="2"/>
  <c r="D5771" i="2"/>
  <c r="D5770" i="2"/>
  <c r="D5769" i="2"/>
  <c r="D5768" i="2"/>
  <c r="D5767" i="2"/>
  <c r="D5766" i="2"/>
  <c r="D5765" i="2"/>
  <c r="D5764" i="2"/>
  <c r="D5763" i="2"/>
  <c r="D5762" i="2"/>
  <c r="D5761" i="2"/>
  <c r="D5760" i="2"/>
  <c r="D5759" i="2"/>
  <c r="D5758" i="2"/>
  <c r="D5757" i="2"/>
  <c r="D5756" i="2"/>
  <c r="D5755" i="2"/>
  <c r="D5754" i="2"/>
  <c r="D5753" i="2"/>
  <c r="D5752" i="2"/>
  <c r="D5751" i="2"/>
  <c r="D5750" i="2"/>
  <c r="D5749" i="2"/>
  <c r="D5748" i="2"/>
  <c r="D5747" i="2"/>
  <c r="D5746" i="2"/>
  <c r="D5745" i="2"/>
  <c r="D5744" i="2"/>
  <c r="D5743" i="2"/>
  <c r="D5742" i="2"/>
  <c r="D5741" i="2"/>
  <c r="D5740" i="2"/>
  <c r="D5739" i="2"/>
  <c r="D5738" i="2"/>
  <c r="D5737" i="2"/>
  <c r="D5736" i="2"/>
  <c r="D5735" i="2"/>
  <c r="D5734" i="2"/>
  <c r="D5733" i="2"/>
  <c r="D5732" i="2"/>
  <c r="D5731" i="2"/>
  <c r="D5730" i="2"/>
  <c r="D5729" i="2"/>
  <c r="D5728" i="2"/>
  <c r="D5727" i="2"/>
  <c r="D5726" i="2"/>
  <c r="D5725" i="2"/>
  <c r="D5724" i="2"/>
  <c r="D5723" i="2"/>
  <c r="D5722" i="2"/>
  <c r="D5721" i="2"/>
  <c r="D5720" i="2"/>
  <c r="D5719" i="2"/>
  <c r="D5718" i="2"/>
  <c r="D5717" i="2"/>
  <c r="D5716" i="2"/>
  <c r="D5715" i="2"/>
  <c r="D5714" i="2"/>
  <c r="D5713" i="2"/>
  <c r="D5712" i="2"/>
  <c r="D5711" i="2"/>
  <c r="D5710" i="2"/>
  <c r="D5709" i="2"/>
  <c r="D5708" i="2"/>
  <c r="D5707" i="2"/>
  <c r="D5706" i="2"/>
  <c r="D5705" i="2"/>
  <c r="D5704" i="2"/>
  <c r="D5703" i="2"/>
  <c r="D5702" i="2"/>
  <c r="D5701" i="2"/>
  <c r="D5700" i="2"/>
  <c r="D5699" i="2"/>
  <c r="D5698" i="2"/>
  <c r="D5697" i="2"/>
  <c r="D5696" i="2"/>
  <c r="D5695" i="2"/>
  <c r="D5694" i="2"/>
  <c r="D5693" i="2"/>
  <c r="D5692" i="2"/>
  <c r="D5691" i="2"/>
  <c r="D5690" i="2"/>
  <c r="D5689" i="2"/>
  <c r="D5688" i="2"/>
  <c r="D5687" i="2"/>
  <c r="D5686" i="2"/>
  <c r="D5685" i="2"/>
  <c r="D5684" i="2"/>
  <c r="D5683" i="2"/>
  <c r="D5682" i="2"/>
  <c r="D5681" i="2"/>
  <c r="D5680" i="2"/>
  <c r="D5679" i="2"/>
  <c r="D5678" i="2"/>
  <c r="D5677" i="2"/>
  <c r="D5676" i="2"/>
  <c r="D5675" i="2"/>
  <c r="D5674" i="2"/>
  <c r="D5673" i="2"/>
  <c r="D5672" i="2"/>
  <c r="D5671" i="2"/>
  <c r="D5670" i="2"/>
  <c r="D5669" i="2"/>
  <c r="D5668" i="2"/>
  <c r="D5667" i="2"/>
  <c r="D5666" i="2"/>
  <c r="D5665" i="2"/>
  <c r="D5664" i="2"/>
  <c r="D5663" i="2"/>
  <c r="D5662" i="2"/>
  <c r="D5661" i="2"/>
  <c r="D5660" i="2"/>
  <c r="D5659" i="2"/>
  <c r="D5658" i="2"/>
  <c r="D5657" i="2"/>
  <c r="D5656" i="2"/>
  <c r="D5655" i="2"/>
  <c r="D5654" i="2"/>
  <c r="D5653" i="2"/>
  <c r="D5652" i="2"/>
  <c r="D5651" i="2"/>
  <c r="D5650" i="2"/>
  <c r="D5649" i="2"/>
  <c r="D5648" i="2"/>
  <c r="D5647" i="2"/>
  <c r="D5646" i="2"/>
  <c r="D5645" i="2"/>
  <c r="D5644" i="2"/>
  <c r="D5643" i="2"/>
  <c r="D5642" i="2"/>
  <c r="D5641" i="2"/>
  <c r="D5640" i="2"/>
  <c r="D5639" i="2"/>
  <c r="D5638" i="2"/>
  <c r="D5637" i="2"/>
  <c r="D5636" i="2"/>
  <c r="D5635" i="2"/>
  <c r="D5634" i="2"/>
  <c r="D5633" i="2"/>
  <c r="D5632" i="2"/>
  <c r="D5631" i="2"/>
  <c r="D5630" i="2"/>
  <c r="D5629" i="2"/>
  <c r="D5628" i="2"/>
  <c r="D5627" i="2"/>
  <c r="D5626" i="2"/>
  <c r="D5625" i="2"/>
  <c r="D5624" i="2"/>
  <c r="D5623" i="2"/>
  <c r="D5622" i="2"/>
  <c r="D5621" i="2"/>
  <c r="D5620" i="2"/>
  <c r="D5619" i="2"/>
  <c r="D5618" i="2"/>
  <c r="D5617" i="2"/>
  <c r="D5616" i="2"/>
  <c r="D5615" i="2"/>
  <c r="D5614" i="2"/>
  <c r="D5613" i="2"/>
  <c r="D5612" i="2"/>
  <c r="D5611" i="2"/>
  <c r="D5610" i="2"/>
  <c r="D5609" i="2"/>
  <c r="D5608" i="2"/>
  <c r="D5607" i="2"/>
  <c r="D5606" i="2"/>
  <c r="D5605" i="2"/>
  <c r="D5604" i="2"/>
  <c r="D5603" i="2"/>
  <c r="D5602" i="2"/>
  <c r="D5601" i="2"/>
  <c r="D5600" i="2"/>
  <c r="D5599" i="2"/>
  <c r="D5598" i="2"/>
  <c r="D5597" i="2"/>
  <c r="D5596" i="2"/>
  <c r="D5595" i="2"/>
  <c r="D5594" i="2"/>
  <c r="D5593" i="2"/>
  <c r="D5592" i="2"/>
  <c r="D5591" i="2"/>
  <c r="D5590" i="2"/>
  <c r="D5589" i="2"/>
  <c r="D5588" i="2"/>
  <c r="D5587" i="2"/>
  <c r="D5586" i="2"/>
  <c r="D5585" i="2"/>
  <c r="D5584" i="2"/>
  <c r="D5583" i="2"/>
  <c r="D5582" i="2"/>
  <c r="D5581" i="2"/>
  <c r="D5580" i="2"/>
  <c r="D5579" i="2"/>
  <c r="D5578" i="2"/>
  <c r="D5577" i="2"/>
  <c r="D5576" i="2"/>
  <c r="D5575" i="2"/>
  <c r="D5574" i="2"/>
  <c r="D5573" i="2"/>
  <c r="D5572" i="2"/>
  <c r="D5571" i="2"/>
  <c r="D5570" i="2"/>
  <c r="D5569" i="2"/>
  <c r="D5568" i="2"/>
  <c r="D5567" i="2"/>
  <c r="D5566" i="2"/>
  <c r="D5565" i="2"/>
  <c r="D5564" i="2"/>
  <c r="D5563" i="2"/>
  <c r="D5562" i="2"/>
  <c r="D5561" i="2"/>
  <c r="D5560" i="2"/>
  <c r="D5559" i="2"/>
  <c r="D5558" i="2"/>
  <c r="D5557" i="2"/>
  <c r="D5556" i="2"/>
  <c r="D5555" i="2"/>
  <c r="D5554" i="2"/>
  <c r="D5553" i="2"/>
  <c r="D5552" i="2"/>
  <c r="D5551" i="2"/>
  <c r="D5550" i="2"/>
  <c r="D5549" i="2"/>
  <c r="D5548" i="2"/>
  <c r="D5547" i="2"/>
  <c r="D5546" i="2"/>
  <c r="D5545" i="2"/>
  <c r="D5544" i="2"/>
  <c r="D5543" i="2"/>
  <c r="D5542" i="2"/>
  <c r="D5541" i="2"/>
  <c r="D5540" i="2"/>
  <c r="D5539" i="2"/>
  <c r="D5538" i="2"/>
  <c r="D5537" i="2"/>
  <c r="D5536" i="2"/>
  <c r="D5535" i="2"/>
  <c r="D5534" i="2"/>
  <c r="D5533" i="2"/>
  <c r="D5532" i="2"/>
  <c r="D5531" i="2"/>
  <c r="D5530" i="2"/>
  <c r="D5529" i="2"/>
  <c r="D5528" i="2"/>
  <c r="D5527" i="2"/>
  <c r="D5526" i="2"/>
  <c r="D5525" i="2"/>
  <c r="D5524" i="2"/>
  <c r="D5523" i="2"/>
  <c r="D5522" i="2"/>
  <c r="D5521" i="2"/>
  <c r="D5520" i="2"/>
  <c r="D5519" i="2"/>
  <c r="D5518" i="2"/>
  <c r="D5517" i="2"/>
  <c r="D5516" i="2"/>
  <c r="D5515" i="2"/>
  <c r="D5514" i="2"/>
  <c r="D5513" i="2"/>
  <c r="D5512" i="2"/>
  <c r="D5511" i="2"/>
  <c r="D5510" i="2"/>
  <c r="D5509" i="2"/>
  <c r="D5508" i="2"/>
  <c r="D5507" i="2"/>
  <c r="D5506" i="2"/>
  <c r="D5505" i="2"/>
  <c r="D5504" i="2"/>
  <c r="D5503" i="2"/>
  <c r="D5502" i="2"/>
  <c r="D5501" i="2"/>
  <c r="D5500" i="2"/>
  <c r="D5499" i="2"/>
  <c r="D5498" i="2"/>
  <c r="D5497" i="2"/>
  <c r="D5496" i="2"/>
  <c r="D5495" i="2"/>
  <c r="D5494" i="2"/>
  <c r="D5493" i="2"/>
  <c r="D5492" i="2"/>
  <c r="D5491" i="2"/>
  <c r="D5490" i="2"/>
  <c r="D5489" i="2"/>
  <c r="D5488" i="2"/>
  <c r="D5487" i="2"/>
  <c r="D5486" i="2"/>
  <c r="D5485" i="2"/>
  <c r="D5484" i="2"/>
  <c r="D5483" i="2"/>
  <c r="D5482" i="2"/>
  <c r="D5481" i="2"/>
  <c r="D5480" i="2"/>
  <c r="D5479" i="2"/>
  <c r="D5478" i="2"/>
  <c r="D5477" i="2"/>
  <c r="D5476" i="2"/>
  <c r="D5475" i="2"/>
  <c r="D5474" i="2"/>
  <c r="D5473" i="2"/>
  <c r="D5472" i="2"/>
  <c r="D5471" i="2"/>
  <c r="D5470" i="2"/>
  <c r="D5469" i="2"/>
  <c r="D5468" i="2"/>
  <c r="D5467" i="2"/>
  <c r="D5466" i="2"/>
  <c r="D5465" i="2"/>
  <c r="D5464" i="2"/>
  <c r="D5463" i="2"/>
  <c r="D5462" i="2"/>
  <c r="D5461" i="2"/>
  <c r="D5460" i="2"/>
  <c r="D5459" i="2"/>
  <c r="D5458" i="2"/>
  <c r="D5457" i="2"/>
  <c r="D5456" i="2"/>
  <c r="D5455" i="2"/>
  <c r="D5454" i="2"/>
  <c r="D5453" i="2"/>
  <c r="D5452" i="2"/>
  <c r="D5451" i="2"/>
  <c r="D5450" i="2"/>
  <c r="D5449" i="2"/>
  <c r="D5448" i="2"/>
  <c r="D5447" i="2"/>
  <c r="D5446" i="2"/>
  <c r="D5445" i="2"/>
  <c r="D5444" i="2"/>
  <c r="D5443" i="2"/>
  <c r="D5442" i="2"/>
  <c r="D5441" i="2"/>
  <c r="D5440" i="2"/>
  <c r="D5439" i="2"/>
  <c r="D5438" i="2"/>
  <c r="D5437" i="2"/>
  <c r="D5436" i="2"/>
  <c r="D5435" i="2"/>
  <c r="D5434" i="2"/>
  <c r="D5433" i="2"/>
  <c r="D5432" i="2"/>
  <c r="D5431" i="2"/>
  <c r="D5430" i="2"/>
  <c r="D5429" i="2"/>
  <c r="D5428" i="2"/>
  <c r="D5427" i="2"/>
  <c r="D5426" i="2"/>
  <c r="D5425" i="2"/>
  <c r="D5424" i="2"/>
  <c r="D5423" i="2"/>
  <c r="D5422" i="2"/>
  <c r="D5421" i="2"/>
  <c r="D5420" i="2"/>
  <c r="D5419" i="2"/>
  <c r="D5418" i="2"/>
  <c r="D5417" i="2"/>
  <c r="D5416" i="2"/>
  <c r="D5415" i="2"/>
  <c r="D5414" i="2"/>
  <c r="D5413" i="2"/>
  <c r="D5412" i="2"/>
  <c r="D5411" i="2"/>
  <c r="D5410" i="2"/>
  <c r="D5409" i="2"/>
  <c r="D5408" i="2"/>
  <c r="D5407" i="2"/>
  <c r="D5406" i="2"/>
  <c r="D5405" i="2"/>
  <c r="D5404" i="2"/>
  <c r="D5403" i="2"/>
  <c r="D5402" i="2"/>
  <c r="D5401" i="2"/>
  <c r="D5400" i="2"/>
  <c r="D5399" i="2"/>
  <c r="D5398" i="2"/>
  <c r="D5397" i="2"/>
  <c r="D5396" i="2"/>
  <c r="D5395" i="2"/>
  <c r="D5394" i="2"/>
  <c r="D5393" i="2"/>
  <c r="D5392" i="2"/>
  <c r="D5391" i="2"/>
  <c r="D5390" i="2"/>
  <c r="D5389" i="2"/>
  <c r="D5388" i="2"/>
  <c r="D5387" i="2"/>
  <c r="D5386" i="2"/>
  <c r="D5385" i="2"/>
  <c r="D5384" i="2"/>
  <c r="D5383" i="2"/>
  <c r="D5382" i="2"/>
  <c r="D5381" i="2"/>
  <c r="D5380" i="2"/>
  <c r="D5379" i="2"/>
  <c r="D5378" i="2"/>
  <c r="D5377" i="2"/>
  <c r="D5376" i="2"/>
  <c r="D5375" i="2"/>
  <c r="D5374" i="2"/>
  <c r="D5373" i="2"/>
  <c r="D5372" i="2"/>
  <c r="D5371" i="2"/>
  <c r="D5370" i="2"/>
  <c r="D5369" i="2"/>
  <c r="D5368" i="2"/>
  <c r="D5367" i="2"/>
  <c r="D5366" i="2"/>
  <c r="D5365" i="2"/>
  <c r="D5364" i="2"/>
  <c r="D5363" i="2"/>
  <c r="D5362" i="2"/>
  <c r="D5361" i="2"/>
  <c r="D5360" i="2"/>
  <c r="D5359" i="2"/>
  <c r="D5358" i="2"/>
  <c r="D5357" i="2"/>
  <c r="D5356" i="2"/>
  <c r="D5355" i="2"/>
  <c r="D5354" i="2"/>
  <c r="D5353" i="2"/>
  <c r="D5352" i="2"/>
  <c r="D5351" i="2"/>
  <c r="D5350" i="2"/>
  <c r="D5349" i="2"/>
  <c r="D5348" i="2"/>
  <c r="D5347" i="2"/>
  <c r="D5346" i="2"/>
  <c r="D5345" i="2"/>
  <c r="D5344" i="2"/>
  <c r="D5343" i="2"/>
  <c r="D5342" i="2"/>
  <c r="D5341" i="2"/>
  <c r="D5340" i="2"/>
  <c r="D5339" i="2"/>
  <c r="D5338" i="2"/>
  <c r="D5337" i="2"/>
  <c r="D5336" i="2"/>
  <c r="D5335" i="2"/>
  <c r="D5334" i="2"/>
  <c r="D5333" i="2"/>
  <c r="D5332" i="2"/>
  <c r="D5331" i="2"/>
  <c r="D5330" i="2"/>
  <c r="D5329" i="2"/>
  <c r="D5328" i="2"/>
  <c r="D5327" i="2"/>
  <c r="D5326" i="2"/>
  <c r="D5325" i="2"/>
  <c r="D5324" i="2"/>
  <c r="D5323" i="2"/>
  <c r="D5322" i="2"/>
  <c r="D5321" i="2"/>
  <c r="D5320" i="2"/>
  <c r="D5319" i="2"/>
  <c r="D5318" i="2"/>
  <c r="D5317" i="2"/>
  <c r="D5316" i="2"/>
  <c r="D5315" i="2"/>
  <c r="D5314" i="2"/>
  <c r="D5313" i="2"/>
  <c r="D5312" i="2"/>
  <c r="D5311" i="2"/>
  <c r="D5310" i="2"/>
  <c r="D5309" i="2"/>
  <c r="D5308" i="2"/>
  <c r="D5307" i="2"/>
  <c r="D5306" i="2"/>
  <c r="D5305" i="2"/>
  <c r="D5304" i="2"/>
  <c r="D5303" i="2"/>
  <c r="D5302" i="2"/>
  <c r="D5301" i="2"/>
  <c r="D5300" i="2"/>
  <c r="D5299" i="2"/>
  <c r="D5298" i="2"/>
  <c r="D5297" i="2"/>
  <c r="D5296" i="2"/>
  <c r="D5295" i="2"/>
  <c r="D5294" i="2"/>
  <c r="D5293" i="2"/>
  <c r="D5292" i="2"/>
  <c r="D5291" i="2"/>
  <c r="D5290" i="2"/>
  <c r="D5289" i="2"/>
  <c r="D5288" i="2"/>
  <c r="D5287" i="2"/>
  <c r="D5286" i="2"/>
  <c r="D5285" i="2"/>
  <c r="D5284" i="2"/>
  <c r="D5283" i="2"/>
  <c r="D5282" i="2"/>
  <c r="D5281" i="2"/>
  <c r="D5280" i="2"/>
  <c r="D5279" i="2"/>
  <c r="D5278" i="2"/>
  <c r="D5277" i="2"/>
  <c r="D5276" i="2"/>
  <c r="D5275" i="2"/>
  <c r="D5274" i="2"/>
  <c r="D5273" i="2"/>
  <c r="D5272" i="2"/>
  <c r="D5271" i="2"/>
  <c r="D5270" i="2"/>
  <c r="D5269" i="2"/>
  <c r="D5268" i="2"/>
  <c r="D5267" i="2"/>
  <c r="D5266" i="2"/>
  <c r="D5265" i="2"/>
  <c r="D5264" i="2"/>
  <c r="D5263" i="2"/>
  <c r="D5262" i="2"/>
  <c r="D5261" i="2"/>
  <c r="D5260" i="2"/>
  <c r="D5259" i="2"/>
  <c r="D5258" i="2"/>
  <c r="D5257" i="2"/>
  <c r="D5256" i="2"/>
  <c r="D5255" i="2"/>
  <c r="D5254" i="2"/>
  <c r="D5253" i="2"/>
  <c r="D5252" i="2"/>
  <c r="D5251" i="2"/>
  <c r="D5250" i="2"/>
  <c r="D5249" i="2"/>
  <c r="D5248" i="2"/>
  <c r="D5247" i="2"/>
  <c r="D5246" i="2"/>
  <c r="D5245" i="2"/>
  <c r="D5244" i="2"/>
  <c r="D5243" i="2"/>
  <c r="D5242" i="2"/>
  <c r="D5241" i="2"/>
  <c r="D5240" i="2"/>
  <c r="D5239" i="2"/>
  <c r="D5238" i="2"/>
  <c r="D5237" i="2"/>
  <c r="D5236" i="2"/>
  <c r="D5235" i="2"/>
  <c r="D5234" i="2"/>
  <c r="D5233" i="2"/>
  <c r="D5232" i="2"/>
  <c r="D5231" i="2"/>
  <c r="D5230" i="2"/>
  <c r="D5229" i="2"/>
  <c r="D5228" i="2"/>
  <c r="D5227" i="2"/>
  <c r="D5226" i="2"/>
  <c r="D5225" i="2"/>
  <c r="D5224" i="2"/>
  <c r="D5222" i="2"/>
  <c r="D5221" i="2"/>
  <c r="D5220" i="2"/>
  <c r="D5219" i="2"/>
  <c r="D5218" i="2"/>
  <c r="D5217" i="2"/>
  <c r="D5216" i="2"/>
  <c r="D5215" i="2"/>
  <c r="D5214" i="2"/>
  <c r="D5213" i="2"/>
  <c r="D5212" i="2"/>
  <c r="D5211" i="2"/>
  <c r="D5210" i="2"/>
  <c r="D5209" i="2"/>
  <c r="D5208" i="2"/>
  <c r="D5207" i="2"/>
  <c r="D5206" i="2"/>
  <c r="D5205" i="2"/>
  <c r="D5204" i="2"/>
  <c r="D5203" i="2"/>
  <c r="D5202" i="2"/>
  <c r="D5201" i="2"/>
  <c r="D5200" i="2"/>
  <c r="D5199" i="2"/>
  <c r="D5198" i="2"/>
  <c r="D5197" i="2"/>
  <c r="D5196" i="2"/>
  <c r="D5195" i="2"/>
  <c r="D5194" i="2"/>
  <c r="D5193" i="2"/>
  <c r="D5192" i="2"/>
  <c r="D5191" i="2"/>
  <c r="D5190" i="2"/>
  <c r="D5189" i="2"/>
  <c r="D5188" i="2"/>
  <c r="D5187" i="2"/>
  <c r="D5186" i="2"/>
  <c r="D5185" i="2"/>
  <c r="D5184" i="2"/>
  <c r="D5183" i="2"/>
  <c r="D5182" i="2"/>
  <c r="D5181" i="2"/>
  <c r="D5180" i="2"/>
  <c r="D5179" i="2"/>
  <c r="D5178" i="2"/>
  <c r="D5177" i="2"/>
  <c r="D5176" i="2"/>
  <c r="D5175" i="2"/>
  <c r="D5174" i="2"/>
  <c r="D5173" i="2"/>
  <c r="D5172" i="2"/>
  <c r="D5171" i="2"/>
  <c r="D5170" i="2"/>
  <c r="D5169" i="2"/>
  <c r="D5168" i="2"/>
  <c r="D5167" i="2"/>
  <c r="D5166" i="2"/>
  <c r="D5165" i="2"/>
  <c r="D5164" i="2"/>
  <c r="D5163" i="2"/>
  <c r="D5162" i="2"/>
  <c r="D5161" i="2"/>
  <c r="D5160" i="2"/>
  <c r="D5159" i="2"/>
  <c r="D5158" i="2"/>
  <c r="D5157" i="2"/>
  <c r="D5156" i="2"/>
  <c r="D5155" i="2"/>
  <c r="D5154" i="2"/>
  <c r="D5153" i="2"/>
  <c r="D5152" i="2"/>
  <c r="D5151" i="2"/>
  <c r="D5150" i="2"/>
  <c r="D5149" i="2"/>
  <c r="D5148" i="2"/>
  <c r="D5147" i="2"/>
  <c r="D5146" i="2"/>
  <c r="D5145" i="2"/>
  <c r="D5144" i="2"/>
  <c r="D5143" i="2"/>
  <c r="D5142" i="2"/>
  <c r="D5141" i="2"/>
  <c r="D5140" i="2"/>
  <c r="D5139" i="2"/>
  <c r="D5138" i="2"/>
  <c r="D5137" i="2"/>
  <c r="D5136" i="2"/>
  <c r="D5135" i="2"/>
  <c r="D5134" i="2"/>
  <c r="D5133" i="2"/>
  <c r="D5132" i="2"/>
  <c r="D5131" i="2"/>
  <c r="D5130" i="2"/>
  <c r="D5129" i="2"/>
  <c r="D5128" i="2"/>
  <c r="D5127" i="2"/>
  <c r="D5126" i="2"/>
  <c r="D5125" i="2"/>
  <c r="D5124" i="2"/>
  <c r="D5123" i="2"/>
  <c r="D5122" i="2"/>
  <c r="D5121" i="2"/>
  <c r="D5120" i="2"/>
  <c r="D5119" i="2"/>
  <c r="D5118" i="2"/>
  <c r="D5117" i="2"/>
  <c r="D5116" i="2"/>
  <c r="D5115" i="2"/>
  <c r="D5114" i="2"/>
  <c r="D5113" i="2"/>
  <c r="D5112" i="2"/>
  <c r="D5111" i="2"/>
  <c r="D5110" i="2"/>
  <c r="D5109" i="2"/>
  <c r="D5108" i="2"/>
  <c r="D5107" i="2"/>
  <c r="D5106" i="2"/>
  <c r="D5105" i="2"/>
  <c r="D5104" i="2"/>
  <c r="D5103" i="2"/>
  <c r="D5102" i="2"/>
  <c r="D5101" i="2"/>
  <c r="D5100" i="2"/>
  <c r="D5099" i="2"/>
  <c r="D5098" i="2"/>
  <c r="D5097" i="2"/>
  <c r="D5096" i="2"/>
  <c r="D5095" i="2"/>
  <c r="D5094" i="2"/>
  <c r="D5093" i="2"/>
  <c r="D5092" i="2"/>
  <c r="D5091" i="2"/>
  <c r="D5090" i="2"/>
  <c r="D5089" i="2"/>
  <c r="D5088" i="2"/>
  <c r="D5087" i="2"/>
  <c r="D5086" i="2"/>
  <c r="D5085" i="2"/>
  <c r="D5084" i="2"/>
  <c r="D5083" i="2"/>
  <c r="D5082" i="2"/>
  <c r="D5081" i="2"/>
  <c r="D5080" i="2"/>
  <c r="D5079" i="2"/>
  <c r="D5078" i="2"/>
  <c r="D5077" i="2"/>
  <c r="D5076" i="2"/>
  <c r="D5075" i="2"/>
  <c r="D5074" i="2"/>
  <c r="D5073" i="2"/>
  <c r="D5072" i="2"/>
  <c r="D5071" i="2"/>
  <c r="D5070" i="2"/>
  <c r="D5069" i="2"/>
  <c r="D5068" i="2"/>
  <c r="D5067" i="2"/>
  <c r="D5066" i="2"/>
  <c r="D5065" i="2"/>
  <c r="D5064" i="2"/>
  <c r="D5063" i="2"/>
  <c r="D5062" i="2"/>
  <c r="D5061" i="2"/>
  <c r="D5060" i="2"/>
  <c r="D5059" i="2"/>
  <c r="D5058" i="2"/>
  <c r="D5057" i="2"/>
  <c r="D5056" i="2"/>
  <c r="D5055" i="2"/>
  <c r="D5054" i="2"/>
  <c r="D5053" i="2"/>
  <c r="D5052" i="2"/>
  <c r="D5051" i="2"/>
  <c r="D5050" i="2"/>
  <c r="D5049" i="2"/>
  <c r="D5048" i="2"/>
  <c r="D5047" i="2"/>
  <c r="D5046" i="2"/>
  <c r="D5045" i="2"/>
  <c r="D5044" i="2"/>
  <c r="D5043" i="2"/>
  <c r="D5042" i="2"/>
  <c r="D5041" i="2"/>
  <c r="D5040" i="2"/>
  <c r="D5039" i="2"/>
  <c r="D5038" i="2"/>
  <c r="D5037" i="2"/>
  <c r="D5036" i="2"/>
  <c r="D5035" i="2"/>
  <c r="D5034" i="2"/>
  <c r="D5033" i="2"/>
  <c r="D5032" i="2"/>
  <c r="D5031" i="2"/>
  <c r="D5030" i="2"/>
  <c r="D5029" i="2"/>
  <c r="D5028" i="2"/>
  <c r="D5027" i="2"/>
  <c r="D5026" i="2"/>
  <c r="D5025" i="2"/>
  <c r="D5024" i="2"/>
  <c r="D5023" i="2"/>
  <c r="D5022" i="2"/>
  <c r="D5021" i="2"/>
  <c r="D5020" i="2"/>
  <c r="D5019" i="2"/>
  <c r="D5018" i="2"/>
  <c r="D5017" i="2"/>
  <c r="D5016" i="2"/>
  <c r="D5015" i="2"/>
  <c r="D5014" i="2"/>
  <c r="D5013" i="2"/>
  <c r="D5012" i="2"/>
  <c r="D5011" i="2"/>
  <c r="D5010" i="2"/>
  <c r="D5009" i="2"/>
  <c r="D5008" i="2"/>
  <c r="D5007" i="2"/>
  <c r="D5006" i="2"/>
  <c r="D5005" i="2"/>
  <c r="D5004" i="2"/>
  <c r="D5003" i="2"/>
  <c r="D5002" i="2"/>
  <c r="D5001" i="2"/>
  <c r="D5000" i="2"/>
  <c r="D4999" i="2"/>
  <c r="D4998" i="2"/>
  <c r="D4997" i="2"/>
  <c r="D4996" i="2"/>
  <c r="D4995" i="2"/>
  <c r="D4994" i="2"/>
  <c r="D4993" i="2"/>
  <c r="D4992" i="2"/>
  <c r="D4991" i="2"/>
  <c r="D4990" i="2"/>
  <c r="D4989" i="2"/>
  <c r="D4988" i="2"/>
  <c r="D4987" i="2"/>
  <c r="D4986" i="2"/>
  <c r="D4985" i="2"/>
  <c r="D4984" i="2"/>
  <c r="D4983" i="2"/>
  <c r="D4982" i="2"/>
  <c r="D4981" i="2"/>
  <c r="D4980" i="2"/>
  <c r="D4979" i="2"/>
  <c r="D4978" i="2"/>
  <c r="D4977" i="2"/>
  <c r="D4976" i="2"/>
  <c r="D4975" i="2"/>
  <c r="D4974" i="2"/>
  <c r="D4973" i="2"/>
  <c r="D4972" i="2"/>
  <c r="D4971" i="2"/>
  <c r="D4970" i="2"/>
  <c r="D4969" i="2"/>
  <c r="D4968" i="2"/>
  <c r="D4967" i="2"/>
  <c r="D4966" i="2"/>
  <c r="D4965" i="2"/>
  <c r="D4964" i="2"/>
  <c r="D4963" i="2"/>
  <c r="D4962" i="2"/>
  <c r="D4961" i="2"/>
  <c r="D4960" i="2"/>
  <c r="D4959" i="2"/>
  <c r="D4958" i="2"/>
  <c r="D4957" i="2"/>
  <c r="D4956" i="2"/>
  <c r="D4955" i="2"/>
  <c r="D4954" i="2"/>
  <c r="D4953" i="2"/>
  <c r="D4952" i="2"/>
  <c r="D4951" i="2"/>
  <c r="D4950" i="2"/>
  <c r="D4949" i="2"/>
  <c r="D4948" i="2"/>
  <c r="D4947" i="2"/>
  <c r="D4946" i="2"/>
  <c r="D4945" i="2"/>
  <c r="D4944" i="2"/>
  <c r="D4943" i="2"/>
  <c r="D4942" i="2"/>
  <c r="D4941" i="2"/>
  <c r="D4940" i="2"/>
  <c r="D4939" i="2"/>
  <c r="D4938" i="2"/>
  <c r="D4937" i="2"/>
  <c r="D4936" i="2"/>
  <c r="D4935" i="2"/>
  <c r="D4934" i="2"/>
  <c r="D4933" i="2"/>
  <c r="D4932" i="2"/>
  <c r="D4931" i="2"/>
  <c r="D4930" i="2"/>
  <c r="D4929" i="2"/>
  <c r="D4928" i="2"/>
  <c r="D4927" i="2"/>
  <c r="D4926" i="2"/>
  <c r="D4925" i="2"/>
  <c r="D4924" i="2"/>
  <c r="D4923" i="2"/>
  <c r="D4922" i="2"/>
  <c r="D4921" i="2"/>
  <c r="D4920" i="2"/>
  <c r="D4919" i="2"/>
  <c r="D4918" i="2"/>
  <c r="D4917" i="2"/>
  <c r="D4916" i="2"/>
  <c r="D4915" i="2"/>
  <c r="D4914" i="2"/>
  <c r="D4913" i="2"/>
  <c r="D4912" i="2"/>
  <c r="D4911" i="2"/>
  <c r="D4910" i="2"/>
  <c r="D4909" i="2"/>
  <c r="D4908" i="2"/>
  <c r="D4907" i="2"/>
  <c r="D4906" i="2"/>
  <c r="D4905" i="2"/>
  <c r="D4904" i="2"/>
  <c r="D4903" i="2"/>
  <c r="D4902" i="2"/>
  <c r="D4901" i="2"/>
  <c r="D4900" i="2"/>
  <c r="D4899" i="2"/>
  <c r="D4898" i="2"/>
  <c r="D4897" i="2"/>
  <c r="D4896" i="2"/>
  <c r="D4895" i="2"/>
  <c r="D4894" i="2"/>
  <c r="D4893" i="2"/>
  <c r="D4892" i="2"/>
  <c r="D4891" i="2"/>
  <c r="D4890" i="2"/>
  <c r="D4889" i="2"/>
  <c r="D4888" i="2"/>
  <c r="D4887" i="2"/>
  <c r="D4886" i="2"/>
  <c r="D4885" i="2"/>
  <c r="D4884" i="2"/>
  <c r="D4883" i="2"/>
  <c r="D4882" i="2"/>
  <c r="D4881" i="2"/>
  <c r="D4880" i="2"/>
  <c r="D4879" i="2"/>
  <c r="D4878" i="2"/>
  <c r="D4877" i="2"/>
  <c r="D4876" i="2"/>
  <c r="D4875" i="2"/>
  <c r="D4874" i="2"/>
  <c r="D4873" i="2"/>
  <c r="D4872" i="2"/>
  <c r="D4871" i="2"/>
  <c r="D4870" i="2"/>
  <c r="D4869" i="2"/>
  <c r="D4868" i="2"/>
  <c r="D4867" i="2"/>
  <c r="D4866" i="2"/>
  <c r="D4865" i="2"/>
  <c r="D4864" i="2"/>
  <c r="D4863" i="2"/>
  <c r="D4862" i="2"/>
  <c r="D4861" i="2"/>
  <c r="D4860" i="2"/>
  <c r="D4859" i="2"/>
  <c r="D4858" i="2"/>
  <c r="D4857" i="2"/>
  <c r="D4856" i="2"/>
  <c r="D4855" i="2"/>
  <c r="D4854" i="2"/>
  <c r="D4853" i="2"/>
  <c r="D4852" i="2"/>
  <c r="D4851" i="2"/>
  <c r="D4850" i="2"/>
  <c r="D4849" i="2"/>
  <c r="D4848" i="2"/>
  <c r="D4847" i="2"/>
  <c r="D4846" i="2"/>
  <c r="D4845" i="2"/>
  <c r="D4844" i="2"/>
  <c r="D4843" i="2"/>
  <c r="D4842" i="2"/>
  <c r="D4841" i="2"/>
  <c r="D4840" i="2"/>
  <c r="D4839" i="2"/>
  <c r="D4838" i="2"/>
  <c r="D4837" i="2"/>
  <c r="D4836" i="2"/>
  <c r="D4835" i="2"/>
  <c r="D4834" i="2"/>
  <c r="D4833" i="2"/>
  <c r="D4832" i="2"/>
  <c r="D4831" i="2"/>
  <c r="D4830" i="2"/>
  <c r="D4829" i="2"/>
  <c r="D4828" i="2"/>
  <c r="D4827" i="2"/>
  <c r="D4826" i="2"/>
  <c r="D4825" i="2"/>
  <c r="D4824" i="2"/>
  <c r="D4823" i="2"/>
  <c r="D4822" i="2"/>
  <c r="D4821" i="2"/>
  <c r="D4820" i="2"/>
  <c r="D4819" i="2"/>
  <c r="D4818" i="2"/>
  <c r="D4817" i="2"/>
  <c r="D4816" i="2"/>
  <c r="D4815" i="2"/>
  <c r="D4814" i="2"/>
  <c r="D4813" i="2"/>
  <c r="D4812" i="2"/>
  <c r="D4811" i="2"/>
  <c r="D4810" i="2"/>
  <c r="D4809" i="2"/>
  <c r="D4808" i="2"/>
  <c r="D4807" i="2"/>
  <c r="D4806" i="2"/>
  <c r="D4805" i="2"/>
  <c r="D4804" i="2"/>
  <c r="D4803" i="2"/>
  <c r="D4802" i="2"/>
  <c r="D4801" i="2"/>
  <c r="D4800" i="2"/>
  <c r="D4799" i="2"/>
  <c r="D4798" i="2"/>
  <c r="D4797" i="2"/>
  <c r="D4796" i="2"/>
  <c r="D4795" i="2"/>
  <c r="D4794" i="2"/>
  <c r="D4793" i="2"/>
  <c r="D4792" i="2"/>
  <c r="D4791" i="2"/>
  <c r="D4790" i="2"/>
  <c r="D4789" i="2"/>
  <c r="D4788" i="2"/>
  <c r="D4787" i="2"/>
  <c r="D4786" i="2"/>
  <c r="D4785" i="2"/>
  <c r="D4784" i="2"/>
  <c r="D4783" i="2"/>
  <c r="D4782" i="2"/>
  <c r="D4781" i="2"/>
  <c r="D4780" i="2"/>
  <c r="D4779" i="2"/>
  <c r="D4778" i="2"/>
  <c r="D4777" i="2"/>
  <c r="D4776" i="2"/>
  <c r="D4775" i="2"/>
  <c r="D4774" i="2"/>
  <c r="D4773" i="2"/>
  <c r="D4772" i="2"/>
  <c r="D4771" i="2"/>
  <c r="D4770" i="2"/>
  <c r="D4769" i="2"/>
  <c r="D4768" i="2"/>
  <c r="D4767" i="2"/>
  <c r="D4766" i="2"/>
  <c r="D4765" i="2"/>
  <c r="D4764" i="2"/>
  <c r="D4763" i="2"/>
  <c r="D4762" i="2"/>
  <c r="D4761" i="2"/>
  <c r="D4760" i="2"/>
  <c r="D4759" i="2"/>
  <c r="D4758" i="2"/>
  <c r="D4757" i="2"/>
  <c r="D4756" i="2"/>
  <c r="D4755" i="2"/>
  <c r="D4754" i="2"/>
  <c r="D4753" i="2"/>
  <c r="D4752" i="2"/>
  <c r="D4751" i="2"/>
  <c r="D4750" i="2"/>
  <c r="D4749" i="2"/>
  <c r="D4748" i="2"/>
  <c r="D4747" i="2"/>
  <c r="D4746" i="2"/>
  <c r="D4745" i="2"/>
  <c r="D4744" i="2"/>
  <c r="D4743" i="2"/>
  <c r="D4742" i="2"/>
  <c r="D4741" i="2"/>
  <c r="D4740" i="2"/>
  <c r="D4739" i="2"/>
  <c r="D4738" i="2"/>
  <c r="D4737" i="2"/>
  <c r="D4736" i="2"/>
  <c r="D4735" i="2"/>
  <c r="D4734" i="2"/>
  <c r="D4733" i="2"/>
  <c r="D4732" i="2"/>
  <c r="D4731" i="2"/>
  <c r="D4730" i="2"/>
  <c r="D4729" i="2"/>
  <c r="D4728" i="2"/>
  <c r="D4727" i="2"/>
  <c r="D4726" i="2"/>
  <c r="D4725" i="2"/>
  <c r="D4724" i="2"/>
  <c r="D4723" i="2"/>
  <c r="D4722" i="2"/>
  <c r="D4721" i="2"/>
  <c r="D4720" i="2"/>
  <c r="D4719" i="2"/>
  <c r="D4718" i="2"/>
  <c r="D4717" i="2"/>
  <c r="D4716" i="2"/>
  <c r="D4715" i="2"/>
  <c r="D4714" i="2"/>
  <c r="D4713" i="2"/>
  <c r="D4712" i="2"/>
  <c r="D4711" i="2"/>
  <c r="D4710" i="2"/>
  <c r="D4709" i="2"/>
  <c r="D4708" i="2"/>
  <c r="D4707" i="2"/>
  <c r="D4706" i="2"/>
  <c r="D4705" i="2"/>
  <c r="D4704" i="2"/>
  <c r="D4703" i="2"/>
  <c r="D4702" i="2"/>
  <c r="D4701" i="2"/>
  <c r="D4700" i="2"/>
  <c r="D4699" i="2"/>
  <c r="D4698" i="2"/>
  <c r="D4697" i="2"/>
  <c r="D4696" i="2"/>
  <c r="D4695" i="2"/>
  <c r="D4694" i="2"/>
  <c r="D4693" i="2"/>
  <c r="D4692" i="2"/>
  <c r="D4691" i="2"/>
  <c r="D4690" i="2"/>
  <c r="D4689" i="2"/>
  <c r="D4688" i="2"/>
  <c r="D4687" i="2"/>
  <c r="D4686" i="2"/>
  <c r="D4685" i="2"/>
  <c r="D4684" i="2"/>
  <c r="D4683" i="2"/>
  <c r="D4682" i="2"/>
  <c r="D4681" i="2"/>
  <c r="D4680" i="2"/>
  <c r="D4679" i="2"/>
  <c r="D4678" i="2"/>
  <c r="D4677" i="2"/>
  <c r="D4676" i="2"/>
  <c r="D4675" i="2"/>
  <c r="D4674" i="2"/>
  <c r="D4673" i="2"/>
  <c r="D4672" i="2"/>
  <c r="D4671" i="2"/>
  <c r="D4670" i="2"/>
  <c r="D4669" i="2"/>
  <c r="D4668" i="2"/>
  <c r="D4667" i="2"/>
  <c r="D4666" i="2"/>
  <c r="D4665" i="2"/>
  <c r="D4664" i="2"/>
  <c r="D4663" i="2"/>
  <c r="D4662" i="2"/>
  <c r="D4661" i="2"/>
  <c r="D4660" i="2"/>
  <c r="D4659" i="2"/>
  <c r="D4658" i="2"/>
  <c r="D4657" i="2"/>
  <c r="D4656" i="2"/>
  <c r="D4655" i="2"/>
  <c r="D4654" i="2"/>
  <c r="D4653" i="2"/>
  <c r="D4652" i="2"/>
  <c r="D4651" i="2"/>
  <c r="D4650" i="2"/>
  <c r="D4649" i="2"/>
  <c r="D4648" i="2"/>
  <c r="D4647" i="2"/>
  <c r="D4646" i="2"/>
  <c r="D4645" i="2"/>
  <c r="D4644" i="2"/>
  <c r="D4643" i="2"/>
  <c r="D4642" i="2"/>
  <c r="D4641" i="2"/>
  <c r="D4640" i="2"/>
  <c r="D4639" i="2"/>
  <c r="D4638" i="2"/>
  <c r="D4637" i="2"/>
  <c r="D4636" i="2"/>
  <c r="D4635" i="2"/>
  <c r="D4634" i="2"/>
  <c r="D4633" i="2"/>
  <c r="D4632" i="2"/>
  <c r="D4631" i="2"/>
  <c r="D4630" i="2"/>
  <c r="D4629" i="2"/>
  <c r="D4628" i="2"/>
  <c r="D4627" i="2"/>
  <c r="D4626" i="2"/>
  <c r="D4625" i="2"/>
  <c r="D4624" i="2"/>
  <c r="D4623" i="2"/>
  <c r="D4622" i="2"/>
  <c r="D4621" i="2"/>
  <c r="D4620" i="2"/>
  <c r="D4619" i="2"/>
  <c r="D4618" i="2"/>
  <c r="D4617" i="2"/>
  <c r="D4616" i="2"/>
  <c r="D4615" i="2"/>
  <c r="D4614" i="2"/>
  <c r="D4613" i="2"/>
  <c r="D4612" i="2"/>
  <c r="D4611" i="2"/>
  <c r="D4610" i="2"/>
  <c r="D4609" i="2"/>
  <c r="D4608" i="2"/>
  <c r="D4607" i="2"/>
  <c r="D4606" i="2"/>
  <c r="D4605" i="2"/>
  <c r="D4604" i="2"/>
  <c r="D4603" i="2"/>
  <c r="D4602" i="2"/>
  <c r="D4601" i="2"/>
  <c r="D4600" i="2"/>
  <c r="D4599" i="2"/>
  <c r="D4598" i="2"/>
  <c r="D4597" i="2"/>
  <c r="D4596" i="2"/>
  <c r="D4595" i="2"/>
  <c r="D4594" i="2"/>
  <c r="D4593" i="2"/>
  <c r="D4592" i="2"/>
  <c r="D4591" i="2"/>
  <c r="D4590" i="2"/>
  <c r="D4589" i="2"/>
  <c r="D4588" i="2"/>
  <c r="D4587" i="2"/>
  <c r="D4586" i="2"/>
  <c r="D4585" i="2"/>
  <c r="D4584" i="2"/>
  <c r="D4583" i="2"/>
  <c r="D4582" i="2"/>
  <c r="D4581" i="2"/>
  <c r="D4580" i="2"/>
  <c r="D4579" i="2"/>
  <c r="D4578" i="2"/>
  <c r="D4577" i="2"/>
  <c r="D4576" i="2"/>
  <c r="D4575" i="2"/>
  <c r="D4574" i="2"/>
  <c r="D4573" i="2"/>
  <c r="D4572" i="2"/>
  <c r="D4571" i="2"/>
  <c r="D4570" i="2"/>
  <c r="D4569" i="2"/>
  <c r="D4568" i="2"/>
  <c r="D4567" i="2"/>
  <c r="D4566" i="2"/>
  <c r="D4565" i="2"/>
  <c r="D4564" i="2"/>
  <c r="D4563" i="2"/>
  <c r="D4562" i="2"/>
  <c r="D4561" i="2"/>
  <c r="D4560" i="2"/>
  <c r="D4559" i="2"/>
  <c r="D4558" i="2"/>
  <c r="D4557" i="2"/>
  <c r="D4556" i="2"/>
  <c r="D4555" i="2"/>
  <c r="D4554" i="2"/>
  <c r="D4553" i="2"/>
  <c r="D4552" i="2"/>
  <c r="D4551" i="2"/>
  <c r="D4550" i="2"/>
  <c r="D4549" i="2"/>
  <c r="D4548" i="2"/>
  <c r="D4547" i="2"/>
  <c r="D4546" i="2"/>
  <c r="D4545" i="2"/>
  <c r="D4544" i="2"/>
  <c r="D4543" i="2"/>
  <c r="D4542" i="2"/>
  <c r="D4541" i="2"/>
  <c r="D4540" i="2"/>
  <c r="D4539" i="2"/>
  <c r="D4538" i="2"/>
  <c r="D4537" i="2"/>
  <c r="D4536" i="2"/>
  <c r="D4535" i="2"/>
  <c r="D4534" i="2"/>
  <c r="D4533" i="2"/>
  <c r="D4532" i="2"/>
  <c r="D4531" i="2"/>
  <c r="D4530" i="2"/>
  <c r="D4529" i="2"/>
  <c r="D4528" i="2"/>
  <c r="D4527" i="2"/>
  <c r="D4526" i="2"/>
  <c r="D4525" i="2"/>
  <c r="D4524" i="2"/>
  <c r="D4523" i="2"/>
  <c r="D4522" i="2"/>
  <c r="D4521" i="2"/>
  <c r="D4520" i="2"/>
  <c r="D4519" i="2"/>
  <c r="D4518" i="2"/>
  <c r="D4517" i="2"/>
  <c r="D4516" i="2"/>
  <c r="D4515" i="2"/>
  <c r="D4514" i="2"/>
  <c r="D4513" i="2"/>
  <c r="D4512" i="2"/>
  <c r="D4511" i="2"/>
  <c r="D4510" i="2"/>
  <c r="D4509" i="2"/>
  <c r="D4508" i="2"/>
  <c r="D4507" i="2"/>
  <c r="D4506" i="2"/>
  <c r="D4505" i="2"/>
  <c r="D4504" i="2"/>
  <c r="D4503" i="2"/>
  <c r="D4502" i="2"/>
  <c r="D4501" i="2"/>
  <c r="D4500" i="2"/>
  <c r="D4499" i="2"/>
  <c r="D4498" i="2"/>
  <c r="D4497" i="2"/>
  <c r="D4496" i="2"/>
  <c r="D4495" i="2"/>
  <c r="D4494" i="2"/>
  <c r="D4493" i="2"/>
  <c r="D4492" i="2"/>
  <c r="D4491" i="2"/>
  <c r="D4490" i="2"/>
  <c r="D4489" i="2"/>
  <c r="D4488" i="2"/>
  <c r="D4487" i="2"/>
  <c r="D4486" i="2"/>
  <c r="D4485" i="2"/>
  <c r="D4484" i="2"/>
  <c r="D4483" i="2"/>
  <c r="D4482" i="2"/>
  <c r="D4481" i="2"/>
  <c r="D4480" i="2"/>
  <c r="D4479" i="2"/>
  <c r="D4478" i="2"/>
  <c r="D4477" i="2"/>
  <c r="D4476" i="2"/>
  <c r="D4475" i="2"/>
  <c r="D4474" i="2"/>
  <c r="D4473" i="2"/>
  <c r="D4472" i="2"/>
  <c r="D4471" i="2"/>
  <c r="D4470" i="2"/>
  <c r="D4469" i="2"/>
  <c r="D4468" i="2"/>
  <c r="D4467" i="2"/>
  <c r="D4466" i="2"/>
  <c r="D4465" i="2"/>
  <c r="D4464" i="2"/>
  <c r="D4463" i="2"/>
  <c r="D4462" i="2"/>
  <c r="D4461" i="2"/>
  <c r="D4460" i="2"/>
  <c r="D4459" i="2"/>
  <c r="D4458" i="2"/>
  <c r="D4457" i="2"/>
  <c r="D4456" i="2"/>
  <c r="D4455" i="2"/>
  <c r="D4454" i="2"/>
  <c r="D4453" i="2"/>
  <c r="D4452" i="2"/>
  <c r="D4451" i="2"/>
  <c r="D4450" i="2"/>
  <c r="D4449" i="2"/>
  <c r="D4448" i="2"/>
  <c r="D4447" i="2"/>
  <c r="D4446" i="2"/>
  <c r="D4445" i="2"/>
  <c r="D4444" i="2"/>
  <c r="D4443" i="2"/>
  <c r="D4442" i="2"/>
  <c r="D4441" i="2"/>
  <c r="D4440" i="2"/>
  <c r="D4439" i="2"/>
  <c r="D4438" i="2"/>
  <c r="D4437" i="2"/>
  <c r="D4436" i="2"/>
  <c r="D4435" i="2"/>
  <c r="D4434" i="2"/>
  <c r="D4433" i="2"/>
  <c r="D4432" i="2"/>
  <c r="D4431" i="2"/>
  <c r="D4430" i="2"/>
  <c r="D4429" i="2"/>
  <c r="D4428" i="2"/>
  <c r="D4427" i="2"/>
  <c r="D4426" i="2"/>
  <c r="D4425" i="2"/>
  <c r="D4424" i="2"/>
  <c r="D4423" i="2"/>
  <c r="D4422" i="2"/>
  <c r="D4421" i="2"/>
  <c r="D4420" i="2"/>
  <c r="D4419" i="2"/>
  <c r="D4418" i="2"/>
  <c r="D4417" i="2"/>
  <c r="D4416" i="2"/>
  <c r="D4415" i="2"/>
  <c r="D4414" i="2"/>
  <c r="D4413" i="2"/>
  <c r="D4412" i="2"/>
  <c r="D4411" i="2"/>
  <c r="D4410" i="2"/>
  <c r="D4409" i="2"/>
  <c r="D4408" i="2"/>
  <c r="D4407" i="2"/>
  <c r="D4406" i="2"/>
  <c r="D4405" i="2"/>
  <c r="D4404" i="2"/>
  <c r="D4403" i="2"/>
  <c r="D4402" i="2"/>
  <c r="D4401" i="2"/>
  <c r="D4400" i="2"/>
  <c r="D4399" i="2"/>
  <c r="D4398" i="2"/>
  <c r="D4397" i="2"/>
  <c r="D4396" i="2"/>
  <c r="D4395" i="2"/>
  <c r="D4394" i="2"/>
  <c r="D4393" i="2"/>
  <c r="D4392" i="2"/>
  <c r="D4391" i="2"/>
  <c r="D4390" i="2"/>
  <c r="D4389" i="2"/>
  <c r="D4388" i="2"/>
  <c r="D4387" i="2"/>
  <c r="D4386" i="2"/>
  <c r="D4385" i="2"/>
  <c r="D4384" i="2"/>
  <c r="D4383" i="2"/>
  <c r="D4382" i="2"/>
  <c r="D4381" i="2"/>
  <c r="D4380" i="2"/>
  <c r="D4379" i="2"/>
  <c r="D4378" i="2"/>
  <c r="D4377" i="2"/>
  <c r="D4376" i="2"/>
  <c r="D4375" i="2"/>
  <c r="D4374" i="2"/>
  <c r="D4373" i="2"/>
  <c r="D4372" i="2"/>
  <c r="D4371" i="2"/>
  <c r="D4370" i="2"/>
  <c r="D4369" i="2"/>
  <c r="D4368" i="2"/>
  <c r="D4367" i="2"/>
  <c r="D4366" i="2"/>
  <c r="D4365" i="2"/>
  <c r="D4364" i="2"/>
  <c r="D4363" i="2"/>
  <c r="D4362" i="2"/>
  <c r="D4361" i="2"/>
  <c r="D4360" i="2"/>
  <c r="D4359" i="2"/>
  <c r="D4358" i="2"/>
  <c r="D4357" i="2"/>
  <c r="D4356" i="2"/>
  <c r="D4355" i="2"/>
  <c r="D4354" i="2"/>
  <c r="D4353" i="2"/>
  <c r="D4352" i="2"/>
  <c r="D4351" i="2"/>
  <c r="D4350" i="2"/>
  <c r="D4349" i="2"/>
  <c r="D4348" i="2"/>
  <c r="D4347" i="2"/>
  <c r="D4346" i="2"/>
  <c r="D4345" i="2"/>
  <c r="D4344" i="2"/>
  <c r="D4343" i="2"/>
  <c r="D4342" i="2"/>
  <c r="D4341" i="2"/>
  <c r="D4340" i="2"/>
  <c r="D4339" i="2"/>
  <c r="D4338" i="2"/>
  <c r="D4337" i="2"/>
  <c r="D4336" i="2"/>
  <c r="D4335" i="2"/>
  <c r="D4334" i="2"/>
  <c r="D4333" i="2"/>
  <c r="D4332" i="2"/>
  <c r="D4331" i="2"/>
  <c r="D4330" i="2"/>
  <c r="D4329" i="2"/>
  <c r="D4328" i="2"/>
  <c r="D4327" i="2"/>
  <c r="D4326" i="2"/>
  <c r="D4325" i="2"/>
  <c r="D4324" i="2"/>
  <c r="D4323" i="2"/>
  <c r="D4322" i="2"/>
  <c r="D4321" i="2"/>
  <c r="D4320" i="2"/>
  <c r="D4319" i="2"/>
  <c r="D4318" i="2"/>
  <c r="D4317" i="2"/>
  <c r="D4316" i="2"/>
  <c r="D4315" i="2"/>
  <c r="D4314" i="2"/>
  <c r="D4313" i="2"/>
  <c r="D4312" i="2"/>
  <c r="D4311" i="2"/>
  <c r="D4310" i="2"/>
  <c r="D4309" i="2"/>
  <c r="D4308" i="2"/>
  <c r="D4307" i="2"/>
  <c r="D4306" i="2"/>
  <c r="D4305" i="2"/>
  <c r="D4304" i="2"/>
  <c r="D4303" i="2"/>
  <c r="D4302" i="2"/>
  <c r="D4301" i="2"/>
  <c r="D4300" i="2"/>
  <c r="D4299" i="2"/>
  <c r="D4298" i="2"/>
  <c r="D4297" i="2"/>
  <c r="D4296" i="2"/>
  <c r="D4295" i="2"/>
  <c r="D4294" i="2"/>
  <c r="D4293" i="2"/>
  <c r="D4292" i="2"/>
  <c r="D4291" i="2"/>
  <c r="D4290" i="2"/>
  <c r="D4289" i="2"/>
  <c r="D4288" i="2"/>
  <c r="D4287" i="2"/>
  <c r="D4286" i="2"/>
  <c r="D4285" i="2"/>
  <c r="D4284" i="2"/>
  <c r="D4283" i="2"/>
  <c r="D4282" i="2"/>
  <c r="D4281" i="2"/>
  <c r="D4280" i="2"/>
  <c r="D4279" i="2"/>
  <c r="D4278" i="2"/>
  <c r="D4277" i="2"/>
  <c r="D4276" i="2"/>
  <c r="D4275" i="2"/>
  <c r="D4274" i="2"/>
  <c r="D4273" i="2"/>
  <c r="D4272" i="2"/>
  <c r="D4271" i="2"/>
  <c r="D4270" i="2"/>
  <c r="D4269" i="2"/>
  <c r="D4268" i="2"/>
  <c r="D4267" i="2"/>
  <c r="D4266" i="2"/>
  <c r="D4265" i="2"/>
  <c r="D4264" i="2"/>
  <c r="D4263" i="2"/>
  <c r="D4262" i="2"/>
  <c r="D4261" i="2"/>
  <c r="D4260" i="2"/>
  <c r="D4259" i="2"/>
  <c r="D4258" i="2"/>
  <c r="D4257" i="2"/>
  <c r="D4256" i="2"/>
  <c r="D4255" i="2"/>
  <c r="D4254" i="2"/>
  <c r="D4253" i="2"/>
  <c r="D4252" i="2"/>
  <c r="D4251" i="2"/>
  <c r="D4250" i="2"/>
  <c r="D4249" i="2"/>
  <c r="D4248" i="2"/>
  <c r="D4247" i="2"/>
  <c r="D4246" i="2"/>
  <c r="D4245" i="2"/>
  <c r="D4244" i="2"/>
  <c r="D4243" i="2"/>
  <c r="D4242" i="2"/>
  <c r="D4241" i="2"/>
  <c r="D4240" i="2"/>
  <c r="D4239" i="2"/>
  <c r="D4238" i="2"/>
  <c r="D4237" i="2"/>
  <c r="D4236" i="2"/>
  <c r="D4235" i="2"/>
  <c r="D4234" i="2"/>
  <c r="D4233" i="2"/>
  <c r="D4232" i="2"/>
  <c r="D4231" i="2"/>
  <c r="D4230" i="2"/>
  <c r="D4229" i="2"/>
  <c r="D4228" i="2"/>
  <c r="D4227" i="2"/>
  <c r="D4226" i="2"/>
  <c r="D4225" i="2"/>
  <c r="D4224" i="2"/>
  <c r="D4223" i="2"/>
  <c r="D4222" i="2"/>
  <c r="D4221" i="2"/>
  <c r="D4220" i="2"/>
  <c r="D4219" i="2"/>
  <c r="D4218" i="2"/>
  <c r="D4217" i="2"/>
  <c r="D4216" i="2"/>
  <c r="D4215" i="2"/>
  <c r="D4214" i="2"/>
  <c r="D4213" i="2"/>
  <c r="D4212" i="2"/>
  <c r="D4211" i="2"/>
  <c r="D4210" i="2"/>
  <c r="D4209" i="2"/>
  <c r="D4208" i="2"/>
  <c r="D4207" i="2"/>
  <c r="D4206" i="2"/>
  <c r="D4205" i="2"/>
  <c r="D4204" i="2"/>
  <c r="D4203" i="2"/>
  <c r="D4202" i="2"/>
  <c r="D4201" i="2"/>
  <c r="D4200" i="2"/>
  <c r="D4199" i="2"/>
  <c r="D4198" i="2"/>
  <c r="D4197" i="2"/>
  <c r="D4196" i="2"/>
  <c r="D4195" i="2"/>
  <c r="D4194" i="2"/>
  <c r="D4193" i="2"/>
  <c r="D4192" i="2"/>
  <c r="D4191" i="2"/>
  <c r="D4190" i="2"/>
  <c r="D4189" i="2"/>
  <c r="D4188" i="2"/>
  <c r="D4187" i="2"/>
  <c r="D4186" i="2"/>
  <c r="D4185" i="2"/>
  <c r="D4184" i="2"/>
  <c r="D4183" i="2"/>
  <c r="D4182" i="2"/>
  <c r="D4181" i="2"/>
  <c r="D4180" i="2"/>
  <c r="D4179" i="2"/>
  <c r="D4178" i="2"/>
  <c r="D4177" i="2"/>
  <c r="D4176" i="2"/>
  <c r="D4175" i="2"/>
  <c r="D4174" i="2"/>
  <c r="D4173" i="2"/>
  <c r="D4172" i="2"/>
  <c r="D4171" i="2"/>
  <c r="D4170" i="2"/>
  <c r="D4169" i="2"/>
  <c r="D4168" i="2"/>
  <c r="D4167" i="2"/>
  <c r="D4166" i="2"/>
  <c r="D4165" i="2"/>
  <c r="D4164" i="2"/>
  <c r="D4163" i="2"/>
  <c r="D4162" i="2"/>
  <c r="D4161" i="2"/>
  <c r="D4160" i="2"/>
  <c r="D4159" i="2"/>
  <c r="D4158" i="2"/>
  <c r="D4157" i="2"/>
  <c r="D4156" i="2"/>
  <c r="D4155" i="2"/>
  <c r="D4154" i="2"/>
  <c r="D4153" i="2"/>
  <c r="D4152" i="2"/>
  <c r="D4151" i="2"/>
  <c r="D4150" i="2"/>
  <c r="D4149" i="2"/>
  <c r="D4148" i="2"/>
  <c r="D4147" i="2"/>
  <c r="D4146" i="2"/>
  <c r="D4145" i="2"/>
  <c r="D4144" i="2"/>
  <c r="D4143" i="2"/>
  <c r="D4142" i="2"/>
  <c r="D4141" i="2"/>
  <c r="D4140" i="2"/>
  <c r="D4139" i="2"/>
  <c r="D4138" i="2"/>
  <c r="D4137" i="2"/>
  <c r="D4136" i="2"/>
  <c r="D4135" i="2"/>
  <c r="D4134" i="2"/>
  <c r="D4133" i="2"/>
  <c r="D4132" i="2"/>
  <c r="D4131" i="2"/>
  <c r="D4130" i="2"/>
  <c r="D4129" i="2"/>
  <c r="D4128" i="2"/>
  <c r="D4127" i="2"/>
  <c r="D4126" i="2"/>
  <c r="D4125" i="2"/>
  <c r="D4124" i="2"/>
  <c r="D4123" i="2"/>
  <c r="D4122" i="2"/>
  <c r="D4121" i="2"/>
  <c r="D4120" i="2"/>
  <c r="D4119" i="2"/>
  <c r="D4118" i="2"/>
  <c r="D4117" i="2"/>
  <c r="D4116" i="2"/>
  <c r="D4115" i="2"/>
  <c r="D4114" i="2"/>
  <c r="D4113" i="2"/>
  <c r="D4112" i="2"/>
  <c r="D4111" i="2"/>
  <c r="D4110" i="2"/>
  <c r="D4109" i="2"/>
  <c r="D4108" i="2"/>
  <c r="D4107" i="2"/>
  <c r="D4106" i="2"/>
  <c r="D4105" i="2"/>
  <c r="D4104" i="2"/>
  <c r="D4103" i="2"/>
  <c r="D4102" i="2"/>
  <c r="D4101" i="2"/>
  <c r="D4100" i="2"/>
  <c r="D4099" i="2"/>
  <c r="D4098" i="2"/>
  <c r="D4097" i="2"/>
  <c r="D4096" i="2"/>
  <c r="D4095" i="2"/>
  <c r="D4094" i="2"/>
  <c r="D4093" i="2"/>
  <c r="D4092" i="2"/>
  <c r="D4091" i="2"/>
  <c r="D4090" i="2"/>
  <c r="D4089" i="2"/>
  <c r="D4088" i="2"/>
  <c r="D4087" i="2"/>
  <c r="D4086" i="2"/>
  <c r="D4085" i="2"/>
  <c r="D4084" i="2"/>
  <c r="D4083" i="2"/>
  <c r="D4082" i="2"/>
  <c r="D4081" i="2"/>
  <c r="D4080" i="2"/>
  <c r="D4079" i="2"/>
  <c r="D4078" i="2"/>
  <c r="D4077" i="2"/>
  <c r="D4076" i="2"/>
  <c r="D4075" i="2"/>
  <c r="D4074" i="2"/>
  <c r="D4073" i="2"/>
  <c r="D4072" i="2"/>
  <c r="D4071" i="2"/>
  <c r="D4070" i="2"/>
  <c r="D4069" i="2"/>
  <c r="D4068" i="2"/>
  <c r="D4067" i="2"/>
  <c r="D4066" i="2"/>
  <c r="D4065" i="2"/>
  <c r="D4064" i="2"/>
  <c r="D4063" i="2"/>
  <c r="D4062" i="2"/>
  <c r="D4061" i="2"/>
  <c r="D4060" i="2"/>
  <c r="D4059" i="2"/>
  <c r="D4058" i="2"/>
  <c r="D4057" i="2"/>
  <c r="D4056" i="2"/>
  <c r="D4055" i="2"/>
  <c r="D4054" i="2"/>
  <c r="D4053" i="2"/>
  <c r="D4052" i="2"/>
  <c r="D4051" i="2"/>
  <c r="D4050" i="2"/>
  <c r="D4049" i="2"/>
  <c r="D4048" i="2"/>
  <c r="D4047" i="2"/>
  <c r="D4046" i="2"/>
  <c r="D4045" i="2"/>
  <c r="D4044" i="2"/>
  <c r="D4043" i="2"/>
  <c r="D4042" i="2"/>
  <c r="D4041" i="2"/>
  <c r="D4040" i="2"/>
  <c r="D4039" i="2"/>
  <c r="D4038" i="2"/>
  <c r="D4037" i="2"/>
  <c r="D4036" i="2"/>
  <c r="D4035" i="2"/>
  <c r="D4034" i="2"/>
  <c r="D4033" i="2"/>
  <c r="D4032" i="2"/>
  <c r="D4031" i="2"/>
  <c r="D4030" i="2"/>
  <c r="D4029" i="2"/>
  <c r="D4028" i="2"/>
  <c r="D4027" i="2"/>
  <c r="D4026" i="2"/>
  <c r="D4025" i="2"/>
  <c r="D4024" i="2"/>
  <c r="D4023" i="2"/>
  <c r="D4022" i="2"/>
  <c r="D4021" i="2"/>
  <c r="D4020" i="2"/>
  <c r="D4019" i="2"/>
  <c r="D4018" i="2"/>
  <c r="D4017" i="2"/>
  <c r="D4016" i="2"/>
  <c r="D4015" i="2"/>
  <c r="D4014" i="2"/>
  <c r="D4013" i="2"/>
  <c r="D4012" i="2"/>
  <c r="D4011" i="2"/>
  <c r="D4010" i="2"/>
  <c r="D4009" i="2"/>
  <c r="D4008" i="2"/>
  <c r="D4007" i="2"/>
  <c r="D4006" i="2"/>
  <c r="D4005" i="2"/>
  <c r="D4004" i="2"/>
  <c r="D4003" i="2"/>
  <c r="D4002" i="2"/>
  <c r="D4001" i="2"/>
  <c r="D4000" i="2"/>
  <c r="D3999" i="2"/>
  <c r="D3998" i="2"/>
  <c r="D3997" i="2"/>
  <c r="D3996" i="2"/>
  <c r="D3995" i="2"/>
  <c r="D3994" i="2"/>
  <c r="D3993" i="2"/>
  <c r="D3992" i="2"/>
  <c r="D3991" i="2"/>
  <c r="D3990" i="2"/>
  <c r="D3989" i="2"/>
  <c r="D3988" i="2"/>
  <c r="D3987" i="2"/>
  <c r="D3986" i="2"/>
  <c r="D3985" i="2"/>
  <c r="D3984" i="2"/>
  <c r="D3983" i="2"/>
  <c r="D3982" i="2"/>
  <c r="D3981" i="2"/>
  <c r="D3980" i="2"/>
  <c r="D3979" i="2"/>
  <c r="D3978" i="2"/>
  <c r="D3977" i="2"/>
  <c r="D3976" i="2"/>
  <c r="D3975" i="2"/>
  <c r="D3974" i="2"/>
  <c r="D3973" i="2"/>
  <c r="D3972" i="2"/>
  <c r="D3971" i="2"/>
  <c r="D3970" i="2"/>
  <c r="D3969" i="2"/>
  <c r="D3968" i="2"/>
  <c r="D3967" i="2"/>
  <c r="D3966" i="2"/>
  <c r="D3965" i="2"/>
  <c r="D3964" i="2"/>
  <c r="D3963" i="2"/>
  <c r="D3962" i="2"/>
  <c r="D3961" i="2"/>
  <c r="D3960" i="2"/>
  <c r="D3959" i="2"/>
  <c r="D3958" i="2"/>
  <c r="D3957" i="2"/>
  <c r="D3956" i="2"/>
  <c r="D3955" i="2"/>
  <c r="D3954" i="2"/>
  <c r="D3953" i="2"/>
  <c r="D3952" i="2"/>
  <c r="D3951" i="2"/>
  <c r="D3950" i="2"/>
  <c r="D3949" i="2"/>
  <c r="D3948" i="2"/>
  <c r="D3947" i="2"/>
  <c r="D3946" i="2"/>
  <c r="D3945" i="2"/>
  <c r="D3944" i="2"/>
  <c r="D3943" i="2"/>
  <c r="D3942" i="2"/>
  <c r="D3941" i="2"/>
  <c r="D3940" i="2"/>
  <c r="D3939" i="2"/>
  <c r="D3938" i="2"/>
  <c r="D3937" i="2"/>
  <c r="D3936" i="2"/>
  <c r="D3935" i="2"/>
  <c r="D3934" i="2"/>
  <c r="D3933" i="2"/>
  <c r="D3932" i="2"/>
  <c r="D3931" i="2"/>
  <c r="D3930" i="2"/>
  <c r="D3929" i="2"/>
  <c r="D3928" i="2"/>
  <c r="D3927" i="2"/>
  <c r="D3926" i="2"/>
  <c r="D3925" i="2"/>
  <c r="D3924" i="2"/>
  <c r="D3923" i="2"/>
  <c r="D3922" i="2"/>
  <c r="D3921" i="2"/>
  <c r="D3920" i="2"/>
  <c r="D3919" i="2"/>
  <c r="D3918" i="2"/>
  <c r="D3917" i="2"/>
  <c r="D3916" i="2"/>
  <c r="D3915" i="2"/>
  <c r="D3914" i="2"/>
  <c r="D3913" i="2"/>
  <c r="D3912" i="2"/>
  <c r="D3911" i="2"/>
  <c r="D3910" i="2"/>
  <c r="D3909" i="2"/>
  <c r="D3908" i="2"/>
  <c r="D3907" i="2"/>
  <c r="D3906" i="2"/>
  <c r="D3905" i="2"/>
  <c r="D3904" i="2"/>
  <c r="D3903" i="2"/>
  <c r="D3902" i="2"/>
  <c r="D3901" i="2"/>
  <c r="D3900" i="2"/>
  <c r="D3899" i="2"/>
  <c r="D3898" i="2"/>
  <c r="D3897" i="2"/>
  <c r="D3896" i="2"/>
  <c r="D3895" i="2"/>
  <c r="D3894" i="2"/>
  <c r="D3893" i="2"/>
  <c r="D3892" i="2"/>
  <c r="D3891" i="2"/>
  <c r="D3890" i="2"/>
  <c r="D3889" i="2"/>
  <c r="D3888" i="2"/>
  <c r="D3887" i="2"/>
  <c r="D3886" i="2"/>
  <c r="D3885" i="2"/>
  <c r="D3884" i="2"/>
  <c r="D3883" i="2"/>
  <c r="D3882" i="2"/>
  <c r="D3881" i="2"/>
  <c r="D3880" i="2"/>
  <c r="D3879" i="2"/>
  <c r="D3878" i="2"/>
  <c r="D3877" i="2"/>
  <c r="D3876" i="2"/>
  <c r="D3875" i="2"/>
  <c r="D3874" i="2"/>
  <c r="D3873" i="2"/>
  <c r="D3872" i="2"/>
  <c r="D3871" i="2"/>
  <c r="D3870" i="2"/>
  <c r="D3869" i="2"/>
  <c r="D3868" i="2"/>
  <c r="D3867" i="2"/>
  <c r="D3866" i="2"/>
  <c r="D3865" i="2"/>
  <c r="D3864" i="2"/>
  <c r="D3863" i="2"/>
  <c r="D3862" i="2"/>
  <c r="D3861" i="2"/>
  <c r="D3860" i="2"/>
  <c r="D3859" i="2"/>
  <c r="D3858" i="2"/>
  <c r="D3857" i="2"/>
  <c r="D3856" i="2"/>
  <c r="D3855" i="2"/>
  <c r="D3854" i="2"/>
  <c r="D3853" i="2"/>
  <c r="D3852" i="2"/>
  <c r="D3851" i="2"/>
  <c r="D3850" i="2"/>
  <c r="D3849" i="2"/>
  <c r="D3848" i="2"/>
  <c r="D3847" i="2"/>
  <c r="D3846" i="2"/>
  <c r="D3845" i="2"/>
  <c r="D3844" i="2"/>
  <c r="D3843" i="2"/>
  <c r="D3842" i="2"/>
  <c r="D3841" i="2"/>
  <c r="D3840" i="2"/>
  <c r="D3839" i="2"/>
  <c r="D3838" i="2"/>
  <c r="D3837" i="2"/>
  <c r="D3836" i="2"/>
  <c r="D3835" i="2"/>
  <c r="D3834" i="2"/>
  <c r="D3833" i="2"/>
  <c r="D3832" i="2"/>
  <c r="D3831" i="2"/>
  <c r="D3830" i="2"/>
  <c r="D3829" i="2"/>
  <c r="D3828" i="2"/>
  <c r="D3827" i="2"/>
  <c r="D3826" i="2"/>
  <c r="D3825" i="2"/>
  <c r="D3824" i="2"/>
  <c r="D3823" i="2"/>
  <c r="D3822" i="2"/>
  <c r="D3821" i="2"/>
  <c r="D3820" i="2"/>
  <c r="D3819" i="2"/>
  <c r="D3818" i="2"/>
  <c r="D3817" i="2"/>
  <c r="D3816" i="2"/>
  <c r="D3815" i="2"/>
  <c r="D3814" i="2"/>
  <c r="D3813" i="2"/>
  <c r="D3812" i="2"/>
  <c r="D3811" i="2"/>
  <c r="D3810" i="2"/>
  <c r="D3809" i="2"/>
  <c r="D3808" i="2"/>
  <c r="D3807" i="2"/>
  <c r="D3806" i="2"/>
  <c r="D3805" i="2"/>
  <c r="D3804" i="2"/>
  <c r="D3803" i="2"/>
  <c r="D3802" i="2"/>
  <c r="D3801" i="2"/>
  <c r="D3800" i="2"/>
  <c r="D3799" i="2"/>
  <c r="D3798" i="2"/>
  <c r="D3797" i="2"/>
  <c r="D3796" i="2"/>
  <c r="D3795" i="2"/>
  <c r="D3794" i="2"/>
  <c r="D3793" i="2"/>
  <c r="D3792" i="2"/>
  <c r="D3791" i="2"/>
  <c r="D3790" i="2"/>
  <c r="D3789" i="2"/>
  <c r="D3788" i="2"/>
  <c r="D3787" i="2"/>
  <c r="D3786" i="2"/>
  <c r="D3785" i="2"/>
  <c r="D3784" i="2"/>
  <c r="D3783" i="2"/>
  <c r="D3782" i="2"/>
  <c r="D3781" i="2"/>
  <c r="D3780" i="2"/>
  <c r="D3779" i="2"/>
  <c r="D3778" i="2"/>
  <c r="D3777" i="2"/>
  <c r="D3776" i="2"/>
  <c r="D3775" i="2"/>
  <c r="D3774" i="2"/>
  <c r="D3773" i="2"/>
  <c r="D3772" i="2"/>
  <c r="D3771" i="2"/>
  <c r="D3770" i="2"/>
  <c r="D3769" i="2"/>
  <c r="D3768" i="2"/>
  <c r="D3767" i="2"/>
  <c r="D3766" i="2"/>
  <c r="D3765" i="2"/>
  <c r="D3764" i="2"/>
  <c r="D3763" i="2"/>
  <c r="D3762" i="2"/>
  <c r="D3761" i="2"/>
  <c r="D3760" i="2"/>
  <c r="D3759" i="2"/>
  <c r="D3758" i="2"/>
  <c r="D3757" i="2"/>
  <c r="D3756" i="2"/>
  <c r="D3755" i="2"/>
  <c r="D3754" i="2"/>
  <c r="D3753" i="2"/>
  <c r="D3752" i="2"/>
  <c r="D3751" i="2"/>
  <c r="D3750" i="2"/>
  <c r="D3749" i="2"/>
  <c r="D3748" i="2"/>
  <c r="D3747" i="2"/>
  <c r="D3746" i="2"/>
  <c r="D3745" i="2"/>
  <c r="D3744" i="2"/>
  <c r="D3743" i="2"/>
  <c r="D3742" i="2"/>
  <c r="D3741" i="2"/>
  <c r="D3740" i="2"/>
  <c r="D3739" i="2"/>
  <c r="D3738" i="2"/>
  <c r="D3737" i="2"/>
  <c r="D3736" i="2"/>
  <c r="D3735" i="2"/>
  <c r="D3734" i="2"/>
  <c r="D3733" i="2"/>
  <c r="D3732" i="2"/>
  <c r="D3731" i="2"/>
  <c r="D3730" i="2"/>
  <c r="D3729" i="2"/>
  <c r="D3728" i="2"/>
  <c r="D3727" i="2"/>
  <c r="D3726" i="2"/>
  <c r="D3725" i="2"/>
  <c r="D3724" i="2"/>
  <c r="D3723" i="2"/>
  <c r="D3722" i="2"/>
  <c r="D3721" i="2"/>
  <c r="D3720" i="2"/>
  <c r="D3719" i="2"/>
  <c r="D3718" i="2"/>
  <c r="D3717" i="2"/>
  <c r="D3716" i="2"/>
  <c r="D3715" i="2"/>
  <c r="D3714" i="2"/>
  <c r="D3713" i="2"/>
  <c r="D3712" i="2"/>
  <c r="D3711" i="2"/>
  <c r="D3710" i="2"/>
  <c r="D3709" i="2"/>
  <c r="D3708" i="2"/>
  <c r="D3707" i="2"/>
  <c r="D3706" i="2"/>
  <c r="D3705" i="2"/>
  <c r="D3704" i="2"/>
  <c r="D3703" i="2"/>
  <c r="D3702" i="2"/>
  <c r="D3701" i="2"/>
  <c r="D3700" i="2"/>
  <c r="D3699" i="2"/>
  <c r="D3698" i="2"/>
  <c r="D3697" i="2"/>
  <c r="D3696" i="2"/>
  <c r="D3695" i="2"/>
  <c r="D3694" i="2"/>
  <c r="D3693" i="2"/>
  <c r="D3692" i="2"/>
  <c r="D3691" i="2"/>
  <c r="D3690" i="2"/>
  <c r="D3689" i="2"/>
  <c r="D3688" i="2"/>
  <c r="D3687" i="2"/>
  <c r="D3686" i="2"/>
  <c r="D3685" i="2"/>
  <c r="D3684" i="2"/>
  <c r="D3683" i="2"/>
  <c r="D3682" i="2"/>
  <c r="D3681" i="2"/>
  <c r="D3680" i="2"/>
  <c r="D3679" i="2"/>
  <c r="D3678" i="2"/>
  <c r="D3677" i="2"/>
  <c r="D3676" i="2"/>
  <c r="D3675" i="2"/>
  <c r="D3674" i="2"/>
  <c r="D3673" i="2"/>
  <c r="D3672" i="2"/>
  <c r="D3671" i="2"/>
  <c r="D3670" i="2"/>
  <c r="D3669" i="2"/>
  <c r="D3668" i="2"/>
  <c r="D3667" i="2"/>
  <c r="D3666" i="2"/>
  <c r="D3665" i="2"/>
  <c r="D3664" i="2"/>
  <c r="D3663" i="2"/>
  <c r="D3662" i="2"/>
  <c r="D3661" i="2"/>
  <c r="D3660" i="2"/>
  <c r="D3659" i="2"/>
  <c r="D3658" i="2"/>
  <c r="D3657" i="2"/>
  <c r="D3656" i="2"/>
  <c r="D3655" i="2"/>
  <c r="D3654" i="2"/>
  <c r="D3653" i="2"/>
  <c r="D3652" i="2"/>
  <c r="D3651" i="2"/>
  <c r="D3650" i="2"/>
  <c r="D3649" i="2"/>
  <c r="D3648" i="2"/>
  <c r="D3647" i="2"/>
  <c r="D3646" i="2"/>
  <c r="D3645" i="2"/>
  <c r="D3644" i="2"/>
  <c r="D3643" i="2"/>
  <c r="D3642" i="2"/>
  <c r="D3641" i="2"/>
  <c r="D3640" i="2"/>
  <c r="D3639" i="2"/>
  <c r="D3638" i="2"/>
  <c r="D3637" i="2"/>
  <c r="D3636" i="2"/>
  <c r="D3635" i="2"/>
  <c r="D3634" i="2"/>
  <c r="D3633" i="2"/>
  <c r="D3632" i="2"/>
  <c r="D3631" i="2"/>
  <c r="D3630" i="2"/>
  <c r="D3629" i="2"/>
  <c r="D3628" i="2"/>
  <c r="D3627" i="2"/>
  <c r="D3626" i="2"/>
  <c r="D3625" i="2"/>
  <c r="D3624" i="2"/>
  <c r="D3623" i="2"/>
  <c r="D3622" i="2"/>
  <c r="D3621" i="2"/>
  <c r="D3620" i="2"/>
  <c r="D3619" i="2"/>
  <c r="D3618" i="2"/>
  <c r="D3617" i="2"/>
  <c r="D3616" i="2"/>
  <c r="D3615" i="2"/>
  <c r="D3614" i="2"/>
  <c r="D3613" i="2"/>
  <c r="D3612" i="2"/>
  <c r="D3611" i="2"/>
  <c r="D3610" i="2"/>
  <c r="D3609" i="2"/>
  <c r="D3608" i="2"/>
  <c r="D3607" i="2"/>
  <c r="D3606" i="2"/>
  <c r="D3605" i="2"/>
  <c r="D3604" i="2"/>
  <c r="D3603" i="2"/>
  <c r="D3602" i="2"/>
  <c r="D3601" i="2"/>
  <c r="D3600" i="2"/>
  <c r="D3599" i="2"/>
  <c r="D3598" i="2"/>
  <c r="D3597" i="2"/>
  <c r="D3596" i="2"/>
  <c r="D3595" i="2"/>
  <c r="D3594" i="2"/>
  <c r="D3593" i="2"/>
  <c r="D3592" i="2"/>
  <c r="D3591" i="2"/>
  <c r="D3590" i="2"/>
  <c r="D3589" i="2"/>
  <c r="D3588" i="2"/>
  <c r="D3587" i="2"/>
  <c r="D3586" i="2"/>
  <c r="D3585" i="2"/>
  <c r="D3584" i="2"/>
  <c r="D3583" i="2"/>
  <c r="D3582" i="2"/>
  <c r="D3581" i="2"/>
  <c r="D3580" i="2"/>
  <c r="D3579" i="2"/>
  <c r="D3578" i="2"/>
  <c r="D3577" i="2"/>
  <c r="D3576" i="2"/>
  <c r="D3575" i="2"/>
  <c r="D3574" i="2"/>
  <c r="D3573" i="2"/>
  <c r="D3572" i="2"/>
  <c r="D3571" i="2"/>
  <c r="D3570" i="2"/>
  <c r="D3569" i="2"/>
  <c r="D3568" i="2"/>
  <c r="D3567" i="2"/>
  <c r="D3566" i="2"/>
  <c r="D3565" i="2"/>
  <c r="D3564" i="2"/>
  <c r="D3563" i="2"/>
  <c r="D3562" i="2"/>
  <c r="D3561" i="2"/>
  <c r="D3560" i="2"/>
  <c r="D3559" i="2"/>
  <c r="D3558" i="2"/>
  <c r="D3557" i="2"/>
  <c r="D3556" i="2"/>
  <c r="D3555" i="2"/>
  <c r="D3554" i="2"/>
  <c r="D3553" i="2"/>
  <c r="D3552" i="2"/>
  <c r="D3551" i="2"/>
  <c r="D3550" i="2"/>
  <c r="D3549" i="2"/>
  <c r="D3548" i="2"/>
  <c r="D3547" i="2"/>
  <c r="D3546" i="2"/>
  <c r="D3545" i="2"/>
  <c r="D3544" i="2"/>
  <c r="D3543" i="2"/>
  <c r="D3542" i="2"/>
  <c r="D3541" i="2"/>
  <c r="D3540" i="2"/>
  <c r="D3539" i="2"/>
  <c r="D3538" i="2"/>
  <c r="D3537" i="2"/>
  <c r="D3536" i="2"/>
  <c r="D3535" i="2"/>
  <c r="D3534" i="2"/>
  <c r="D3533" i="2"/>
  <c r="D3532" i="2"/>
  <c r="D3531" i="2"/>
  <c r="D3530" i="2"/>
  <c r="D3529" i="2"/>
  <c r="D3528" i="2"/>
  <c r="D3527" i="2"/>
  <c r="D3526" i="2"/>
  <c r="D3525" i="2"/>
  <c r="D3524" i="2"/>
  <c r="D3523" i="2"/>
  <c r="D3522" i="2"/>
  <c r="D3521" i="2"/>
  <c r="D3520" i="2"/>
  <c r="D3519" i="2"/>
  <c r="D3518" i="2"/>
  <c r="D3517" i="2"/>
  <c r="D3516" i="2"/>
  <c r="D3515" i="2"/>
  <c r="D3514" i="2"/>
  <c r="D3513" i="2"/>
  <c r="D3512" i="2"/>
  <c r="D3511" i="2"/>
  <c r="D3510" i="2"/>
  <c r="D3509" i="2"/>
  <c r="D3508" i="2"/>
  <c r="D3507" i="2"/>
  <c r="D3506" i="2"/>
  <c r="D3505" i="2"/>
  <c r="D3504" i="2"/>
  <c r="D3503" i="2"/>
  <c r="D3502" i="2"/>
  <c r="D3501" i="2"/>
  <c r="D3500" i="2"/>
  <c r="D3499" i="2"/>
  <c r="D3498" i="2"/>
  <c r="D3497" i="2"/>
  <c r="D3496" i="2"/>
  <c r="D3495" i="2"/>
  <c r="D3494" i="2"/>
  <c r="D3493" i="2"/>
  <c r="D3492" i="2"/>
  <c r="D3491" i="2"/>
  <c r="D3490" i="2"/>
  <c r="D3489" i="2"/>
  <c r="D3488" i="2"/>
  <c r="D3487" i="2"/>
  <c r="D3486" i="2"/>
  <c r="D3485" i="2"/>
  <c r="D3484" i="2"/>
  <c r="D3483" i="2"/>
  <c r="D3482" i="2"/>
  <c r="D3481" i="2"/>
  <c r="D3480" i="2"/>
  <c r="D3479" i="2"/>
  <c r="D3478" i="2"/>
  <c r="D3477" i="2"/>
  <c r="D3476" i="2"/>
  <c r="D3475" i="2"/>
  <c r="D3474" i="2"/>
  <c r="D3473" i="2"/>
  <c r="D3472" i="2"/>
  <c r="D3471" i="2"/>
  <c r="D3470" i="2"/>
  <c r="D3469" i="2"/>
  <c r="D3468" i="2"/>
  <c r="D3467" i="2"/>
  <c r="D3466" i="2"/>
  <c r="D3465" i="2"/>
  <c r="D3464" i="2"/>
  <c r="D3463" i="2"/>
  <c r="D3462" i="2"/>
  <c r="D3461" i="2"/>
  <c r="D3460" i="2"/>
  <c r="D3459" i="2"/>
  <c r="D3458" i="2"/>
  <c r="D3457" i="2"/>
  <c r="D3456" i="2"/>
  <c r="D3455" i="2"/>
  <c r="D3454" i="2"/>
  <c r="D3453" i="2"/>
  <c r="D3452" i="2"/>
  <c r="D3451" i="2"/>
  <c r="D3450" i="2"/>
  <c r="D3449" i="2"/>
  <c r="D3448" i="2"/>
  <c r="D3447" i="2"/>
  <c r="D3446" i="2"/>
  <c r="D3445" i="2"/>
  <c r="D3444" i="2"/>
  <c r="D3443" i="2"/>
  <c r="D3442" i="2"/>
  <c r="D3441" i="2"/>
  <c r="D3440" i="2"/>
  <c r="D3439" i="2"/>
  <c r="D3438" i="2"/>
  <c r="D3437" i="2"/>
  <c r="D3436" i="2"/>
  <c r="D3435" i="2"/>
  <c r="D3434" i="2"/>
  <c r="D3433" i="2"/>
  <c r="D3432" i="2"/>
  <c r="D3431" i="2"/>
  <c r="D3430" i="2"/>
  <c r="D3429" i="2"/>
  <c r="D3428" i="2"/>
  <c r="D3427" i="2"/>
  <c r="D3426" i="2"/>
  <c r="D3425" i="2"/>
  <c r="D3424" i="2"/>
  <c r="D3423" i="2"/>
  <c r="D3422" i="2"/>
  <c r="D3421" i="2"/>
  <c r="D3420" i="2"/>
  <c r="D3419" i="2"/>
  <c r="D3418" i="2"/>
  <c r="D3417" i="2"/>
  <c r="D3416" i="2"/>
  <c r="D3415" i="2"/>
  <c r="D3414" i="2"/>
  <c r="D3413" i="2"/>
  <c r="D3412" i="2"/>
  <c r="D3411" i="2"/>
  <c r="D3410" i="2"/>
  <c r="D3409" i="2"/>
  <c r="D3408" i="2"/>
  <c r="D3407" i="2"/>
  <c r="D3406" i="2"/>
  <c r="D3405" i="2"/>
  <c r="D3404" i="2"/>
  <c r="D3403" i="2"/>
  <c r="D3402" i="2"/>
  <c r="D3401" i="2"/>
  <c r="D3400" i="2"/>
  <c r="D3399" i="2"/>
  <c r="D3398" i="2"/>
  <c r="D3397" i="2"/>
  <c r="D3396" i="2"/>
  <c r="D3395" i="2"/>
  <c r="D3394" i="2"/>
  <c r="D3393" i="2"/>
  <c r="D3392" i="2"/>
  <c r="D3391" i="2"/>
  <c r="D3390" i="2"/>
  <c r="D3389" i="2"/>
  <c r="D3388" i="2"/>
  <c r="D3387" i="2"/>
  <c r="D3386" i="2"/>
  <c r="D3385" i="2"/>
  <c r="D3384" i="2"/>
  <c r="D3383" i="2"/>
  <c r="D3382" i="2"/>
  <c r="D3381" i="2"/>
  <c r="D3380" i="2"/>
  <c r="D3379" i="2"/>
  <c r="D3378" i="2"/>
  <c r="D3377" i="2"/>
  <c r="D3376" i="2"/>
  <c r="D3375" i="2"/>
  <c r="D3374" i="2"/>
  <c r="D3373" i="2"/>
  <c r="D3372" i="2"/>
  <c r="D3371" i="2"/>
  <c r="D3370" i="2"/>
  <c r="D3369" i="2"/>
  <c r="D3368" i="2"/>
  <c r="D3367" i="2"/>
  <c r="D3366" i="2"/>
  <c r="D3365" i="2"/>
  <c r="D3364" i="2"/>
  <c r="D3363" i="2"/>
  <c r="D3362" i="2"/>
  <c r="D3361" i="2"/>
  <c r="D3360" i="2"/>
  <c r="D3359" i="2"/>
  <c r="D3358" i="2"/>
  <c r="D3357" i="2"/>
  <c r="D3356" i="2"/>
  <c r="D3355" i="2"/>
  <c r="D3354" i="2"/>
  <c r="D3353" i="2"/>
  <c r="D3352" i="2"/>
  <c r="D3351" i="2"/>
  <c r="D3350" i="2"/>
  <c r="D3349" i="2"/>
  <c r="D3348" i="2"/>
  <c r="D3347" i="2"/>
  <c r="D3346" i="2"/>
  <c r="D3345" i="2"/>
  <c r="D3344" i="2"/>
  <c r="D3343" i="2"/>
  <c r="D3342" i="2"/>
  <c r="D3341" i="2"/>
  <c r="D3340" i="2"/>
  <c r="D3339" i="2"/>
  <c r="D3338" i="2"/>
  <c r="D3337" i="2"/>
  <c r="D3336" i="2"/>
  <c r="D3335" i="2"/>
  <c r="D3334" i="2"/>
  <c r="D3333" i="2"/>
  <c r="D3332" i="2"/>
  <c r="D3331" i="2"/>
  <c r="D3330" i="2"/>
  <c r="D3329" i="2"/>
  <c r="D3328" i="2"/>
  <c r="D3327" i="2"/>
  <c r="D3326" i="2"/>
  <c r="D3325" i="2"/>
  <c r="D3324" i="2"/>
  <c r="D3323" i="2"/>
  <c r="D3322" i="2"/>
  <c r="D3321" i="2"/>
  <c r="D3320" i="2"/>
  <c r="D3319" i="2"/>
  <c r="D3318" i="2"/>
  <c r="D3317" i="2"/>
  <c r="D3316" i="2"/>
  <c r="D3315" i="2"/>
  <c r="D3314" i="2"/>
  <c r="D3313" i="2"/>
  <c r="D3312" i="2"/>
  <c r="D3311" i="2"/>
  <c r="D3310" i="2"/>
  <c r="D3309" i="2"/>
  <c r="D3308" i="2"/>
  <c r="D3307" i="2"/>
  <c r="D3306" i="2"/>
  <c r="D3305" i="2"/>
  <c r="D3304" i="2"/>
  <c r="D3303" i="2"/>
  <c r="D3302" i="2"/>
  <c r="D3301" i="2"/>
  <c r="D3300" i="2"/>
  <c r="D3299" i="2"/>
  <c r="D3298" i="2"/>
  <c r="D3297" i="2"/>
  <c r="D3296" i="2"/>
  <c r="D3295" i="2"/>
  <c r="D3294" i="2"/>
  <c r="D3293" i="2"/>
  <c r="D3292" i="2"/>
  <c r="D3291" i="2"/>
  <c r="D3290" i="2"/>
  <c r="D3289" i="2"/>
  <c r="D3288" i="2"/>
  <c r="D3287" i="2"/>
  <c r="D3286" i="2"/>
  <c r="D3285" i="2"/>
  <c r="D3284" i="2"/>
  <c r="D3283" i="2"/>
  <c r="D3282" i="2"/>
  <c r="D3281" i="2"/>
  <c r="D3280" i="2"/>
  <c r="D3279" i="2"/>
  <c r="D3278" i="2"/>
  <c r="D3277" i="2"/>
  <c r="D3276" i="2"/>
  <c r="D3275" i="2"/>
  <c r="D3274" i="2"/>
  <c r="D3273" i="2"/>
  <c r="D3272" i="2"/>
  <c r="D3271" i="2"/>
  <c r="D3270" i="2"/>
  <c r="D3269" i="2"/>
  <c r="D3268" i="2"/>
  <c r="D3267" i="2"/>
  <c r="D3266" i="2"/>
  <c r="D3265" i="2"/>
  <c r="D3264" i="2"/>
  <c r="D3263" i="2"/>
  <c r="D3262" i="2"/>
  <c r="D3261" i="2"/>
  <c r="D3260" i="2"/>
  <c r="D3259" i="2"/>
  <c r="D3258" i="2"/>
  <c r="D3257" i="2"/>
  <c r="D3256" i="2"/>
  <c r="D3255" i="2"/>
  <c r="D3254" i="2"/>
  <c r="D3253" i="2"/>
  <c r="D3252" i="2"/>
  <c r="D3251" i="2"/>
  <c r="D3250" i="2"/>
  <c r="D3249" i="2"/>
  <c r="D3248" i="2"/>
  <c r="D3247" i="2"/>
  <c r="D3246" i="2"/>
  <c r="D3245" i="2"/>
  <c r="D3244" i="2"/>
  <c r="D3243" i="2"/>
  <c r="D3242" i="2"/>
  <c r="D3241" i="2"/>
  <c r="D3240" i="2"/>
  <c r="D3239" i="2"/>
  <c r="D3238" i="2"/>
  <c r="D3237" i="2"/>
  <c r="D3236" i="2"/>
  <c r="D3235" i="2"/>
  <c r="D3234" i="2"/>
  <c r="D3233" i="2"/>
  <c r="D3232" i="2"/>
  <c r="D3231" i="2"/>
  <c r="D3230" i="2"/>
  <c r="D3229" i="2"/>
  <c r="D3228" i="2"/>
  <c r="D3227" i="2"/>
  <c r="D3226" i="2"/>
  <c r="D3225" i="2"/>
  <c r="D3224" i="2"/>
  <c r="D3223" i="2"/>
  <c r="D3222" i="2"/>
  <c r="D3221" i="2"/>
  <c r="D3220" i="2"/>
  <c r="D3219" i="2"/>
  <c r="D3218" i="2"/>
  <c r="D3217" i="2"/>
  <c r="D3216" i="2"/>
  <c r="D3215" i="2"/>
  <c r="D3214" i="2"/>
  <c r="D3213" i="2"/>
  <c r="D3212" i="2"/>
  <c r="D3211" i="2"/>
  <c r="D3210" i="2"/>
  <c r="D3209" i="2"/>
  <c r="D3208" i="2"/>
  <c r="D3207" i="2"/>
  <c r="D3206" i="2"/>
  <c r="D3205" i="2"/>
  <c r="D3204" i="2"/>
  <c r="D3203" i="2"/>
  <c r="D3202" i="2"/>
  <c r="D3201" i="2"/>
  <c r="D3200" i="2"/>
  <c r="D3199" i="2"/>
  <c r="D3198" i="2"/>
  <c r="D3197" i="2"/>
  <c r="D3196" i="2"/>
  <c r="D3195" i="2"/>
  <c r="D3194" i="2"/>
  <c r="D3193" i="2"/>
  <c r="D3192" i="2"/>
  <c r="D3191" i="2"/>
  <c r="D3190" i="2"/>
  <c r="D3189" i="2"/>
  <c r="D3188" i="2"/>
  <c r="D3187" i="2"/>
  <c r="D3186" i="2"/>
  <c r="D3185" i="2"/>
  <c r="D3184" i="2"/>
  <c r="D3183" i="2"/>
  <c r="D3182" i="2"/>
  <c r="D3181" i="2"/>
  <c r="D3180" i="2"/>
  <c r="D3179" i="2"/>
  <c r="D3178" i="2"/>
  <c r="D3177" i="2"/>
  <c r="D3176" i="2"/>
  <c r="D3175" i="2"/>
  <c r="D3174" i="2"/>
  <c r="D3173" i="2"/>
  <c r="D3172" i="2"/>
  <c r="D3171" i="2"/>
  <c r="D3170" i="2"/>
  <c r="D3169" i="2"/>
  <c r="D3168" i="2"/>
  <c r="D3167" i="2"/>
  <c r="D3166" i="2"/>
  <c r="D3165" i="2"/>
  <c r="D3164" i="2"/>
  <c r="D3163" i="2"/>
  <c r="D3162" i="2"/>
  <c r="D3161" i="2"/>
  <c r="D3160" i="2"/>
  <c r="D3159" i="2"/>
  <c r="D3158" i="2"/>
  <c r="D3157" i="2"/>
  <c r="D3156" i="2"/>
  <c r="D3155" i="2"/>
  <c r="D3154" i="2"/>
  <c r="D3153" i="2"/>
  <c r="D3152" i="2"/>
  <c r="D3151" i="2"/>
  <c r="D3150" i="2"/>
  <c r="D3149" i="2"/>
  <c r="D3148" i="2"/>
  <c r="D3147" i="2"/>
  <c r="D3146" i="2"/>
  <c r="D3145" i="2"/>
  <c r="D3144" i="2"/>
  <c r="D3143" i="2"/>
  <c r="D3142" i="2"/>
  <c r="D3141" i="2"/>
  <c r="D3140" i="2"/>
  <c r="D3139" i="2"/>
  <c r="D3138" i="2"/>
  <c r="D3137" i="2"/>
  <c r="D3136" i="2"/>
  <c r="D3135" i="2"/>
  <c r="D3134" i="2"/>
  <c r="D3133" i="2"/>
  <c r="D3132" i="2"/>
  <c r="D3131" i="2"/>
  <c r="D3130" i="2"/>
  <c r="D3129" i="2"/>
  <c r="D3128" i="2"/>
  <c r="D3127" i="2"/>
  <c r="D3126" i="2"/>
  <c r="D3125" i="2"/>
  <c r="D3124" i="2"/>
  <c r="D3123" i="2"/>
  <c r="D3122" i="2"/>
  <c r="D3121" i="2"/>
  <c r="D3120" i="2"/>
  <c r="D3119" i="2"/>
  <c r="D3118" i="2"/>
  <c r="D3117" i="2"/>
  <c r="D3116" i="2"/>
  <c r="D3115" i="2"/>
  <c r="D3114" i="2"/>
  <c r="D3113" i="2"/>
  <c r="D3112" i="2"/>
  <c r="D3111" i="2"/>
  <c r="D3110" i="2"/>
  <c r="D3109" i="2"/>
  <c r="D3108" i="2"/>
  <c r="D3107" i="2"/>
  <c r="D3106" i="2"/>
  <c r="D3105" i="2"/>
  <c r="D3104" i="2"/>
  <c r="D3103" i="2"/>
  <c r="D3102" i="2"/>
  <c r="D3101" i="2"/>
  <c r="D3100" i="2"/>
  <c r="D3099" i="2"/>
  <c r="D3098" i="2"/>
  <c r="D3097" i="2"/>
  <c r="D3096" i="2"/>
  <c r="D3095" i="2"/>
  <c r="D3094" i="2"/>
  <c r="D3093" i="2"/>
  <c r="D3092" i="2"/>
  <c r="D3091" i="2"/>
  <c r="D3090" i="2"/>
  <c r="D3089" i="2"/>
  <c r="D3088" i="2"/>
  <c r="D3087" i="2"/>
  <c r="D3086" i="2"/>
  <c r="D3085" i="2"/>
  <c r="D3084" i="2"/>
  <c r="D3083" i="2"/>
  <c r="D3082" i="2"/>
  <c r="D3081" i="2"/>
  <c r="D3080" i="2"/>
  <c r="D3079" i="2"/>
  <c r="D3078" i="2"/>
  <c r="D3077" i="2"/>
  <c r="D3076" i="2"/>
  <c r="D3075" i="2"/>
  <c r="D3074" i="2"/>
  <c r="D3073" i="2"/>
  <c r="D3072" i="2"/>
  <c r="D3071" i="2"/>
  <c r="D3070" i="2"/>
  <c r="D3069" i="2"/>
  <c r="D3068" i="2"/>
  <c r="D3067" i="2"/>
  <c r="D3066" i="2"/>
  <c r="D3065" i="2"/>
  <c r="D3064" i="2"/>
  <c r="D3063" i="2"/>
  <c r="D3062" i="2"/>
  <c r="D3061" i="2"/>
  <c r="D3060" i="2"/>
  <c r="D3059" i="2"/>
  <c r="D3058" i="2"/>
  <c r="D3057" i="2"/>
  <c r="D3056" i="2"/>
  <c r="D3055" i="2"/>
  <c r="D3054" i="2"/>
  <c r="D3053" i="2"/>
  <c r="D3052" i="2"/>
  <c r="D3051" i="2"/>
  <c r="D3050" i="2"/>
  <c r="D3049" i="2"/>
  <c r="D3048" i="2"/>
  <c r="D3047" i="2"/>
  <c r="D3046" i="2"/>
  <c r="D3045" i="2"/>
  <c r="D3044" i="2"/>
  <c r="D3043" i="2"/>
  <c r="D3042" i="2"/>
  <c r="D3041" i="2"/>
  <c r="D3040" i="2"/>
  <c r="D3039" i="2"/>
  <c r="D3038" i="2"/>
  <c r="D3037" i="2"/>
  <c r="D3036" i="2"/>
  <c r="D3035" i="2"/>
  <c r="D3034" i="2"/>
  <c r="D3033" i="2"/>
  <c r="D3032" i="2"/>
  <c r="D3031" i="2"/>
  <c r="D3030" i="2"/>
  <c r="D3029" i="2"/>
  <c r="D3028" i="2"/>
  <c r="D3027" i="2"/>
  <c r="D3026" i="2"/>
  <c r="D3025" i="2"/>
  <c r="D3024" i="2"/>
  <c r="D3023" i="2"/>
  <c r="D3022" i="2"/>
  <c r="D3021" i="2"/>
  <c r="D3020" i="2"/>
  <c r="D3019" i="2"/>
  <c r="D3018" i="2"/>
  <c r="D3017" i="2"/>
  <c r="D3016" i="2"/>
  <c r="D3015" i="2"/>
  <c r="D3014" i="2"/>
  <c r="D3013" i="2"/>
  <c r="D3012" i="2"/>
  <c r="D3011" i="2"/>
  <c r="D3010" i="2"/>
  <c r="D3009" i="2"/>
  <c r="D3008" i="2"/>
  <c r="D3007" i="2"/>
  <c r="D3006" i="2"/>
  <c r="D3005" i="2"/>
  <c r="D3004" i="2"/>
  <c r="D3003" i="2"/>
  <c r="D3002" i="2"/>
  <c r="D3001" i="2"/>
  <c r="D3000" i="2"/>
  <c r="D2999" i="2"/>
  <c r="D2998" i="2"/>
  <c r="D2997" i="2"/>
  <c r="D2996" i="2"/>
  <c r="D2995" i="2"/>
  <c r="D2994" i="2"/>
  <c r="D2993" i="2"/>
  <c r="D2992" i="2"/>
  <c r="D2991" i="2"/>
  <c r="D2990" i="2"/>
  <c r="D2989" i="2"/>
  <c r="D2988" i="2"/>
  <c r="D2987" i="2"/>
  <c r="D2986" i="2"/>
  <c r="D2985" i="2"/>
  <c r="D2984" i="2"/>
  <c r="D2983" i="2"/>
  <c r="D2982" i="2"/>
  <c r="D2981" i="2"/>
  <c r="D2980" i="2"/>
  <c r="D2979" i="2"/>
  <c r="D2978" i="2"/>
  <c r="D2977" i="2"/>
  <c r="D2976" i="2"/>
  <c r="D2975" i="2"/>
  <c r="D2974" i="2"/>
  <c r="D2973" i="2"/>
  <c r="D2972" i="2"/>
  <c r="D2971" i="2"/>
  <c r="D2970" i="2"/>
  <c r="D2969" i="2"/>
  <c r="D2968" i="2"/>
  <c r="D2967" i="2"/>
  <c r="D2966" i="2"/>
  <c r="D2965" i="2"/>
  <c r="D2964" i="2"/>
  <c r="D2963" i="2"/>
  <c r="D2962" i="2"/>
  <c r="D2961" i="2"/>
  <c r="D2960" i="2"/>
  <c r="D2959" i="2"/>
  <c r="D2958" i="2"/>
  <c r="D2957" i="2"/>
  <c r="D2956" i="2"/>
  <c r="D2955" i="2"/>
  <c r="D2954" i="2"/>
  <c r="D2953" i="2"/>
  <c r="D2952" i="2"/>
  <c r="D2951" i="2"/>
  <c r="D2950" i="2"/>
  <c r="D2949" i="2"/>
  <c r="D2948" i="2"/>
  <c r="D2947" i="2"/>
  <c r="D2946" i="2"/>
  <c r="D2945" i="2"/>
  <c r="D2944" i="2"/>
  <c r="D2943" i="2"/>
  <c r="D2942" i="2"/>
  <c r="D2941" i="2"/>
  <c r="D2940" i="2"/>
  <c r="D2939" i="2"/>
  <c r="D2938" i="2"/>
  <c r="D2937" i="2"/>
  <c r="D2936" i="2"/>
  <c r="D2935" i="2"/>
  <c r="D2934" i="2"/>
  <c r="D2933" i="2"/>
  <c r="D2932" i="2"/>
  <c r="D2931" i="2"/>
  <c r="D2930" i="2"/>
  <c r="D2929" i="2"/>
  <c r="D2928" i="2"/>
  <c r="D2927" i="2"/>
  <c r="D2926" i="2"/>
  <c r="D2925" i="2"/>
  <c r="D2924" i="2"/>
  <c r="D2923" i="2"/>
  <c r="D2922" i="2"/>
  <c r="D2921" i="2"/>
  <c r="D2920" i="2"/>
  <c r="D2919" i="2"/>
  <c r="D2918" i="2"/>
  <c r="D2917" i="2"/>
  <c r="D2916" i="2"/>
  <c r="D2915" i="2"/>
  <c r="D2914" i="2"/>
  <c r="D2913" i="2"/>
  <c r="D2912" i="2"/>
  <c r="D2911" i="2"/>
  <c r="D2910" i="2"/>
  <c r="D2909" i="2"/>
  <c r="D2908" i="2"/>
  <c r="D2907" i="2"/>
  <c r="D2906" i="2"/>
  <c r="D2905" i="2"/>
  <c r="D2904" i="2"/>
  <c r="D2903" i="2"/>
  <c r="D2902" i="2"/>
  <c r="D2901" i="2"/>
  <c r="D2900" i="2"/>
  <c r="D2899" i="2"/>
  <c r="D2898" i="2"/>
  <c r="D2897" i="2"/>
  <c r="D2896" i="2"/>
  <c r="D2895" i="2"/>
  <c r="D2894" i="2"/>
  <c r="D2893" i="2"/>
  <c r="D2892" i="2"/>
  <c r="D2891" i="2"/>
  <c r="D2890" i="2"/>
  <c r="D2889" i="2"/>
  <c r="D2888" i="2"/>
  <c r="D2887" i="2"/>
  <c r="D2886" i="2"/>
  <c r="D2885" i="2"/>
  <c r="D2884" i="2"/>
  <c r="D2883" i="2"/>
  <c r="D2882" i="2"/>
  <c r="D2881" i="2"/>
  <c r="D2880" i="2"/>
  <c r="D2879" i="2"/>
  <c r="D2878" i="2"/>
  <c r="D2877" i="2"/>
  <c r="D2876" i="2"/>
  <c r="D2875" i="2"/>
  <c r="D2874" i="2"/>
  <c r="D2873" i="2"/>
  <c r="D2872" i="2"/>
  <c r="D2871" i="2"/>
  <c r="D2870" i="2"/>
  <c r="D2869" i="2"/>
  <c r="D2868" i="2"/>
  <c r="D2867" i="2"/>
  <c r="D2866" i="2"/>
  <c r="D2865" i="2"/>
  <c r="D2864" i="2"/>
  <c r="D2863" i="2"/>
  <c r="D2862" i="2"/>
  <c r="D2861" i="2"/>
  <c r="D2860" i="2"/>
  <c r="D2859" i="2"/>
  <c r="D2858" i="2"/>
  <c r="D2857" i="2"/>
  <c r="D2856" i="2"/>
  <c r="D2855" i="2"/>
  <c r="D2854" i="2"/>
  <c r="D2853" i="2"/>
  <c r="D2852" i="2"/>
  <c r="D2851" i="2"/>
  <c r="D2850" i="2"/>
  <c r="D2849" i="2"/>
  <c r="D2848" i="2"/>
  <c r="D2847" i="2"/>
  <c r="D2846" i="2"/>
  <c r="D2845" i="2"/>
  <c r="D2844" i="2"/>
  <c r="D2843" i="2"/>
  <c r="D2842" i="2"/>
  <c r="D2841" i="2"/>
  <c r="D2840" i="2"/>
  <c r="D2839" i="2"/>
  <c r="D2838" i="2"/>
  <c r="D2837" i="2"/>
  <c r="D2836" i="2"/>
  <c r="D2835" i="2"/>
  <c r="D2834" i="2"/>
  <c r="D2833" i="2"/>
  <c r="D2832" i="2"/>
  <c r="D2831" i="2"/>
  <c r="D2830" i="2"/>
  <c r="D2829" i="2"/>
  <c r="D2828" i="2"/>
  <c r="D2827" i="2"/>
  <c r="D2826" i="2"/>
  <c r="D2825" i="2"/>
  <c r="D2824" i="2"/>
  <c r="D2823" i="2"/>
  <c r="D2822" i="2"/>
  <c r="D2821" i="2"/>
  <c r="D2820" i="2"/>
  <c r="D2819" i="2"/>
  <c r="D2818" i="2"/>
  <c r="D2817" i="2"/>
  <c r="D2816" i="2"/>
  <c r="D2815" i="2"/>
  <c r="D2814" i="2"/>
  <c r="D2813" i="2"/>
  <c r="D2812" i="2"/>
  <c r="D2811" i="2"/>
  <c r="D2810" i="2"/>
  <c r="D2809" i="2"/>
  <c r="D2808" i="2"/>
  <c r="D2807" i="2"/>
  <c r="D2806" i="2"/>
  <c r="D2805" i="2"/>
  <c r="D2804" i="2"/>
  <c r="D2803" i="2"/>
  <c r="D2802" i="2"/>
  <c r="D2801" i="2"/>
  <c r="D2800" i="2"/>
  <c r="D2799" i="2"/>
  <c r="D2798" i="2"/>
  <c r="D2797" i="2"/>
  <c r="D2796" i="2"/>
  <c r="D2795" i="2"/>
  <c r="D2794" i="2"/>
  <c r="D2793" i="2"/>
  <c r="D2792" i="2"/>
  <c r="D2791" i="2"/>
  <c r="D2790" i="2"/>
  <c r="D2789" i="2"/>
  <c r="D2788" i="2"/>
  <c r="D2787" i="2"/>
  <c r="D2786" i="2"/>
  <c r="D2785" i="2"/>
  <c r="D2784" i="2"/>
  <c r="D2783" i="2"/>
  <c r="D2782" i="2"/>
  <c r="D2781" i="2"/>
  <c r="D2780" i="2"/>
  <c r="D2779" i="2"/>
  <c r="D2778" i="2"/>
  <c r="D2777" i="2"/>
  <c r="D2776" i="2"/>
  <c r="D2775" i="2"/>
  <c r="D2774" i="2"/>
  <c r="D2773" i="2"/>
  <c r="D2772" i="2"/>
  <c r="D2771" i="2"/>
  <c r="D2770" i="2"/>
  <c r="D2769" i="2"/>
  <c r="D2768" i="2"/>
  <c r="D2767" i="2"/>
  <c r="D2766" i="2"/>
  <c r="D2765" i="2"/>
  <c r="D2764" i="2"/>
  <c r="D2763" i="2"/>
  <c r="D2762" i="2"/>
  <c r="D2761" i="2"/>
  <c r="D2760" i="2"/>
  <c r="D2759" i="2"/>
  <c r="D2758" i="2"/>
  <c r="D2757" i="2"/>
  <c r="D2756" i="2"/>
  <c r="D2755" i="2"/>
  <c r="D2754" i="2"/>
  <c r="D2753" i="2"/>
  <c r="D2752" i="2"/>
  <c r="D2751" i="2"/>
  <c r="D2750" i="2"/>
  <c r="D2749" i="2"/>
  <c r="D2748" i="2"/>
  <c r="D2747" i="2"/>
  <c r="D2746" i="2"/>
  <c r="D2745" i="2"/>
  <c r="D2744" i="2"/>
  <c r="D2743" i="2"/>
  <c r="D2742" i="2"/>
  <c r="D2741" i="2"/>
  <c r="D2740" i="2"/>
  <c r="D2739" i="2"/>
  <c r="D2738" i="2"/>
  <c r="D2737" i="2"/>
  <c r="D2736" i="2"/>
  <c r="D2735" i="2"/>
  <c r="D2734" i="2"/>
  <c r="D2733" i="2"/>
  <c r="D2732" i="2"/>
  <c r="D2731" i="2"/>
  <c r="D2730" i="2"/>
  <c r="D2729" i="2"/>
  <c r="D2728" i="2"/>
  <c r="D2727" i="2"/>
  <c r="D2726" i="2"/>
  <c r="D2725" i="2"/>
  <c r="D2724" i="2"/>
  <c r="D2723" i="2"/>
  <c r="D2722" i="2"/>
  <c r="D2721" i="2"/>
  <c r="D2720" i="2"/>
  <c r="D2719" i="2"/>
  <c r="D2718" i="2"/>
  <c r="D2717" i="2"/>
  <c r="D2716" i="2"/>
  <c r="D2715" i="2"/>
  <c r="D2714" i="2"/>
  <c r="D2713" i="2"/>
  <c r="D2712" i="2"/>
  <c r="D2711" i="2"/>
  <c r="D2710" i="2"/>
  <c r="D2709" i="2"/>
  <c r="D2708" i="2"/>
  <c r="D2707" i="2"/>
  <c r="D2706" i="2"/>
  <c r="D2705" i="2"/>
  <c r="D2704" i="2"/>
  <c r="D2703" i="2"/>
  <c r="D2702" i="2"/>
  <c r="D2701" i="2"/>
  <c r="D2700" i="2"/>
  <c r="D2699" i="2"/>
  <c r="D2698" i="2"/>
  <c r="D2697" i="2"/>
  <c r="D2696" i="2"/>
  <c r="D2695" i="2"/>
  <c r="D2694" i="2"/>
  <c r="D2693" i="2"/>
  <c r="D2692" i="2"/>
  <c r="D2691" i="2"/>
  <c r="D2690" i="2"/>
  <c r="D2689" i="2"/>
  <c r="D2688" i="2"/>
  <c r="D2687" i="2"/>
  <c r="D2686" i="2"/>
  <c r="D2685" i="2"/>
  <c r="D2684" i="2"/>
  <c r="D2683" i="2"/>
  <c r="D2682" i="2"/>
  <c r="D2681" i="2"/>
  <c r="D2680" i="2"/>
  <c r="D2679" i="2"/>
  <c r="D2678" i="2"/>
  <c r="D2677" i="2"/>
  <c r="D2676" i="2"/>
  <c r="D2675" i="2"/>
  <c r="D2674" i="2"/>
  <c r="D2673" i="2"/>
  <c r="D2672" i="2"/>
  <c r="D2671" i="2"/>
  <c r="D2670" i="2"/>
  <c r="D2669" i="2"/>
  <c r="D2668" i="2"/>
  <c r="D2667" i="2"/>
  <c r="D2666" i="2"/>
  <c r="D2665" i="2"/>
  <c r="D2664" i="2"/>
  <c r="D2663" i="2"/>
  <c r="D2662" i="2"/>
  <c r="D2661" i="2"/>
  <c r="D2660" i="2"/>
  <c r="D2659" i="2"/>
  <c r="D2658" i="2"/>
  <c r="D2657" i="2"/>
  <c r="D2656" i="2"/>
  <c r="D2655" i="2"/>
  <c r="D2654" i="2"/>
  <c r="D2653" i="2"/>
  <c r="D2652" i="2"/>
  <c r="D2651" i="2"/>
  <c r="D2650" i="2"/>
  <c r="D2649" i="2"/>
  <c r="D2648" i="2"/>
  <c r="D2647" i="2"/>
  <c r="D2646" i="2"/>
  <c r="D2645" i="2"/>
  <c r="D2644" i="2"/>
  <c r="D2643" i="2"/>
  <c r="D2642" i="2"/>
  <c r="D2641" i="2"/>
  <c r="D2640" i="2"/>
  <c r="D2639" i="2"/>
  <c r="D2638" i="2"/>
  <c r="D2637" i="2"/>
  <c r="D2636" i="2"/>
  <c r="D2635" i="2"/>
  <c r="D2634" i="2"/>
  <c r="D2633" i="2"/>
  <c r="D2632" i="2"/>
  <c r="D2631" i="2"/>
  <c r="D2630" i="2"/>
  <c r="D2629" i="2"/>
  <c r="D2628" i="2"/>
  <c r="D2627" i="2"/>
  <c r="D2626" i="2"/>
  <c r="D2625" i="2"/>
  <c r="D2624" i="2"/>
  <c r="D2623" i="2"/>
  <c r="D2622" i="2"/>
  <c r="D2621" i="2"/>
  <c r="D2620" i="2"/>
  <c r="D2619" i="2"/>
  <c r="D2618" i="2"/>
  <c r="D2617" i="2"/>
  <c r="D2616" i="2"/>
  <c r="D2615" i="2"/>
  <c r="D2614" i="2"/>
  <c r="D2613" i="2"/>
  <c r="D2612" i="2"/>
  <c r="D2611" i="2"/>
  <c r="D2610" i="2"/>
  <c r="D2609" i="2"/>
  <c r="D2608" i="2"/>
  <c r="D2607" i="2"/>
  <c r="D2606" i="2"/>
  <c r="D2605" i="2"/>
  <c r="D2604" i="2"/>
  <c r="D2603" i="2"/>
  <c r="D2602" i="2"/>
  <c r="D2601" i="2"/>
  <c r="D2600" i="2"/>
  <c r="D2599" i="2"/>
  <c r="D2598" i="2"/>
  <c r="D2597" i="2"/>
  <c r="D2596" i="2"/>
  <c r="D2595" i="2"/>
  <c r="D2594" i="2"/>
  <c r="D2593" i="2"/>
  <c r="D2592" i="2"/>
  <c r="D2591" i="2"/>
  <c r="D2590" i="2"/>
  <c r="D2589" i="2"/>
  <c r="D2588" i="2"/>
  <c r="D2587" i="2"/>
  <c r="D2586" i="2"/>
  <c r="D2585" i="2"/>
  <c r="D2584" i="2"/>
  <c r="D2583" i="2"/>
  <c r="D2582" i="2"/>
  <c r="D2581" i="2"/>
  <c r="D2580" i="2"/>
  <c r="D2579" i="2"/>
  <c r="D2578" i="2"/>
  <c r="D2577" i="2"/>
  <c r="D2576" i="2"/>
  <c r="D2575" i="2"/>
  <c r="D2574" i="2"/>
  <c r="D2573" i="2"/>
  <c r="D2572" i="2"/>
  <c r="D2571" i="2"/>
  <c r="D2570" i="2"/>
  <c r="D2569" i="2"/>
  <c r="D2568" i="2"/>
  <c r="D2567" i="2"/>
  <c r="D2566" i="2"/>
  <c r="D2565" i="2"/>
  <c r="D2564" i="2"/>
  <c r="D2563" i="2"/>
  <c r="D2562" i="2"/>
  <c r="D2561" i="2"/>
  <c r="D2560" i="2"/>
  <c r="D2559" i="2"/>
  <c r="D2558" i="2"/>
  <c r="D2557" i="2"/>
  <c r="D2556" i="2"/>
  <c r="D2555" i="2"/>
  <c r="D2554" i="2"/>
  <c r="D2553" i="2"/>
  <c r="D2552" i="2"/>
  <c r="D2551" i="2"/>
  <c r="D2550" i="2"/>
  <c r="D2549" i="2"/>
  <c r="D2548" i="2"/>
  <c r="D2547" i="2"/>
  <c r="D2546" i="2"/>
  <c r="D2545" i="2"/>
  <c r="D2544" i="2"/>
  <c r="D2543" i="2"/>
  <c r="D2542" i="2"/>
  <c r="D2541" i="2"/>
  <c r="D2540" i="2"/>
  <c r="D2539" i="2"/>
  <c r="D2538" i="2"/>
  <c r="D2537" i="2"/>
  <c r="D2536" i="2"/>
  <c r="D2535" i="2"/>
  <c r="D2534" i="2"/>
  <c r="D2533" i="2"/>
  <c r="D2532" i="2"/>
  <c r="D2531" i="2"/>
  <c r="D2530" i="2"/>
  <c r="D2529" i="2"/>
  <c r="D2528" i="2"/>
  <c r="D2527" i="2"/>
  <c r="D2526" i="2"/>
  <c r="D2525" i="2"/>
  <c r="D2524" i="2"/>
  <c r="D2523" i="2"/>
  <c r="D2522" i="2"/>
  <c r="D2521" i="2"/>
  <c r="D2520" i="2"/>
  <c r="D2519" i="2"/>
  <c r="D2518" i="2"/>
  <c r="D2517" i="2"/>
  <c r="D2516" i="2"/>
  <c r="D2515" i="2"/>
  <c r="D2514" i="2"/>
  <c r="D2513" i="2"/>
  <c r="D2512" i="2"/>
  <c r="D2511" i="2"/>
  <c r="D2510" i="2"/>
  <c r="D2509" i="2"/>
  <c r="D2508" i="2"/>
  <c r="D2507" i="2"/>
  <c r="D2506" i="2"/>
  <c r="D2505" i="2"/>
  <c r="D2504" i="2"/>
  <c r="D2503" i="2"/>
  <c r="D2502" i="2"/>
  <c r="D2501" i="2"/>
  <c r="D2500" i="2"/>
  <c r="D2499" i="2"/>
  <c r="D2498" i="2"/>
  <c r="D2497" i="2"/>
  <c r="D2496" i="2"/>
  <c r="D2495" i="2"/>
  <c r="D2494" i="2"/>
  <c r="D2493" i="2"/>
  <c r="D2492" i="2"/>
  <c r="D2491" i="2"/>
  <c r="D2490" i="2"/>
  <c r="D2489" i="2"/>
  <c r="D2488" i="2"/>
  <c r="D2487" i="2"/>
  <c r="D2486" i="2"/>
  <c r="D2485" i="2"/>
  <c r="D2484" i="2"/>
  <c r="D2483" i="2"/>
  <c r="D2482" i="2"/>
  <c r="D2481" i="2"/>
  <c r="D2480" i="2"/>
  <c r="D2479" i="2"/>
  <c r="D2478" i="2"/>
  <c r="D2477" i="2"/>
  <c r="D2476" i="2"/>
  <c r="D2475" i="2"/>
  <c r="D2474" i="2"/>
  <c r="D2473" i="2"/>
  <c r="D2472" i="2"/>
  <c r="D2471" i="2"/>
  <c r="D2470" i="2"/>
  <c r="D2469" i="2"/>
  <c r="D2468" i="2"/>
  <c r="D2467" i="2"/>
  <c r="D2466" i="2"/>
  <c r="D2465" i="2"/>
  <c r="D2464" i="2"/>
  <c r="D2463" i="2"/>
  <c r="D2462" i="2"/>
  <c r="D2461" i="2"/>
  <c r="D2460" i="2"/>
  <c r="D2459" i="2"/>
  <c r="D2458" i="2"/>
  <c r="D2457" i="2"/>
  <c r="D2456" i="2"/>
  <c r="D2455" i="2"/>
  <c r="D2454" i="2"/>
  <c r="D2453" i="2"/>
  <c r="D2452" i="2"/>
  <c r="D2451" i="2"/>
  <c r="D2450" i="2"/>
  <c r="D2449" i="2"/>
  <c r="D2448" i="2"/>
  <c r="D2447" i="2"/>
  <c r="D2446" i="2"/>
  <c r="D2445" i="2"/>
  <c r="D2444" i="2"/>
  <c r="D2443" i="2"/>
  <c r="D2442" i="2"/>
  <c r="D2441" i="2"/>
  <c r="D2440" i="2"/>
  <c r="D2439" i="2"/>
  <c r="D2438" i="2"/>
  <c r="D2437" i="2"/>
  <c r="D2436" i="2"/>
  <c r="D2435" i="2"/>
  <c r="D2434" i="2"/>
  <c r="D2433" i="2"/>
  <c r="D2432" i="2"/>
  <c r="D2431" i="2"/>
  <c r="D2430" i="2"/>
  <c r="D2429" i="2"/>
  <c r="D2428" i="2"/>
  <c r="D2427" i="2"/>
  <c r="D2426" i="2"/>
  <c r="D2425" i="2"/>
  <c r="D2424" i="2"/>
  <c r="D2423" i="2"/>
  <c r="D2422" i="2"/>
  <c r="D2421" i="2"/>
  <c r="D2420" i="2"/>
  <c r="D2419" i="2"/>
  <c r="D2418" i="2"/>
  <c r="D2417" i="2"/>
  <c r="D2416" i="2"/>
  <c r="D2415" i="2"/>
  <c r="D2414" i="2"/>
  <c r="D2413" i="2"/>
  <c r="D2412" i="2"/>
  <c r="D2411" i="2"/>
  <c r="D2410" i="2"/>
  <c r="D2409" i="2"/>
  <c r="D2408" i="2"/>
  <c r="D2407" i="2"/>
  <c r="D2406" i="2"/>
  <c r="D2405" i="2"/>
  <c r="D2404" i="2"/>
  <c r="D2403" i="2"/>
  <c r="D2402" i="2"/>
  <c r="D2401" i="2"/>
  <c r="D2400" i="2"/>
  <c r="D2399" i="2"/>
  <c r="D2398" i="2"/>
  <c r="D2397" i="2"/>
  <c r="D2396" i="2"/>
  <c r="D2395" i="2"/>
  <c r="D2394" i="2"/>
  <c r="D2393" i="2"/>
  <c r="D2392" i="2"/>
  <c r="D2391" i="2"/>
  <c r="D2390" i="2"/>
  <c r="D2389" i="2"/>
  <c r="D2388" i="2"/>
  <c r="D2387" i="2"/>
  <c r="D2386" i="2"/>
  <c r="D2385" i="2"/>
  <c r="D2384" i="2"/>
  <c r="D2383" i="2"/>
  <c r="D2382" i="2"/>
  <c r="D2381" i="2"/>
  <c r="D2380" i="2"/>
  <c r="D2379" i="2"/>
  <c r="D2378" i="2"/>
  <c r="D2377" i="2"/>
  <c r="D2376" i="2"/>
  <c r="D2375" i="2"/>
  <c r="D2374" i="2"/>
  <c r="D2373" i="2"/>
  <c r="D2372" i="2"/>
  <c r="D2371" i="2"/>
  <c r="D2370" i="2"/>
  <c r="D2369" i="2"/>
  <c r="D2368" i="2"/>
  <c r="D2367" i="2"/>
  <c r="D2366" i="2"/>
  <c r="D2365" i="2"/>
  <c r="D2364" i="2"/>
  <c r="D2363" i="2"/>
  <c r="D2362" i="2"/>
  <c r="D2361" i="2"/>
  <c r="D2360" i="2"/>
  <c r="D2359" i="2"/>
  <c r="D2358" i="2"/>
  <c r="D2357" i="2"/>
  <c r="D2356" i="2"/>
  <c r="D2355" i="2"/>
  <c r="D2354" i="2"/>
  <c r="D2353" i="2"/>
  <c r="D2352" i="2"/>
  <c r="D2351" i="2"/>
  <c r="D2350" i="2"/>
  <c r="D2349" i="2"/>
  <c r="D2348" i="2"/>
  <c r="D2347" i="2"/>
  <c r="D2346" i="2"/>
  <c r="D2345" i="2"/>
  <c r="D2344" i="2"/>
  <c r="D2343" i="2"/>
  <c r="D2342" i="2"/>
  <c r="D2341" i="2"/>
  <c r="D2340" i="2"/>
  <c r="D2339" i="2"/>
  <c r="D2338" i="2"/>
  <c r="D2337" i="2"/>
  <c r="D2336" i="2"/>
  <c r="D2335" i="2"/>
  <c r="D2334" i="2"/>
  <c r="D2333" i="2"/>
  <c r="D2332" i="2"/>
  <c r="D2331" i="2"/>
  <c r="D2330" i="2"/>
  <c r="D2329" i="2"/>
  <c r="D2328" i="2"/>
  <c r="D2327" i="2"/>
  <c r="D2326" i="2"/>
  <c r="D2325" i="2"/>
  <c r="D2324" i="2"/>
  <c r="D2323" i="2"/>
  <c r="D2322" i="2"/>
  <c r="D2321" i="2"/>
  <c r="D2320" i="2"/>
  <c r="D2319" i="2"/>
  <c r="D2318" i="2"/>
  <c r="D2317" i="2"/>
  <c r="D2316" i="2"/>
  <c r="D2315" i="2"/>
  <c r="D2314" i="2"/>
  <c r="D2313" i="2"/>
  <c r="D2312" i="2"/>
  <c r="D2311" i="2"/>
  <c r="D2310" i="2"/>
  <c r="D2309" i="2"/>
  <c r="D2308" i="2"/>
  <c r="D2307" i="2"/>
  <c r="D2306" i="2"/>
  <c r="D2305" i="2"/>
  <c r="D2304" i="2"/>
  <c r="D2303" i="2"/>
  <c r="D2302" i="2"/>
  <c r="D2301" i="2"/>
  <c r="D2300" i="2"/>
  <c r="D2299" i="2"/>
  <c r="D2298" i="2"/>
  <c r="D2297" i="2"/>
  <c r="D2296" i="2"/>
  <c r="D2295" i="2"/>
  <c r="D2294" i="2"/>
  <c r="D2293" i="2"/>
  <c r="D2292" i="2"/>
  <c r="D2291" i="2"/>
  <c r="D2290" i="2"/>
  <c r="D2289" i="2"/>
  <c r="D2288" i="2"/>
  <c r="D2287" i="2"/>
  <c r="D2286" i="2"/>
  <c r="D2285" i="2"/>
  <c r="D2284" i="2"/>
  <c r="D2283" i="2"/>
  <c r="D2282" i="2"/>
  <c r="D2281" i="2"/>
  <c r="D2280" i="2"/>
  <c r="D2279" i="2"/>
  <c r="D2278" i="2"/>
  <c r="D2277" i="2"/>
  <c r="D2276" i="2"/>
  <c r="D2275" i="2"/>
  <c r="D2274" i="2"/>
  <c r="D2273" i="2"/>
  <c r="D2272" i="2"/>
  <c r="D2271" i="2"/>
  <c r="D2270" i="2"/>
  <c r="D2269" i="2"/>
  <c r="D2268" i="2"/>
  <c r="D2267" i="2"/>
  <c r="D2266" i="2"/>
  <c r="D2265" i="2"/>
  <c r="D2264" i="2"/>
  <c r="D2263" i="2"/>
  <c r="D2262" i="2"/>
  <c r="D2261" i="2"/>
  <c r="D2260" i="2"/>
  <c r="D2259" i="2"/>
  <c r="D2258" i="2"/>
  <c r="D2257" i="2"/>
  <c r="D2256" i="2"/>
  <c r="D2255" i="2"/>
  <c r="D2254" i="2"/>
  <c r="D2253" i="2"/>
  <c r="D2252" i="2"/>
  <c r="D2251" i="2"/>
  <c r="D2250" i="2"/>
  <c r="D2249" i="2"/>
  <c r="D2248" i="2"/>
  <c r="D2247" i="2"/>
  <c r="D2246" i="2"/>
  <c r="D2245" i="2"/>
  <c r="D2244" i="2"/>
  <c r="D2243" i="2"/>
  <c r="D2242" i="2"/>
  <c r="D2241" i="2"/>
  <c r="D2240" i="2"/>
  <c r="D2239" i="2"/>
  <c r="D2238" i="2"/>
  <c r="D2237" i="2"/>
  <c r="D2236" i="2"/>
  <c r="D2235" i="2"/>
  <c r="D2234" i="2"/>
  <c r="D2233" i="2"/>
  <c r="D2232" i="2"/>
  <c r="D2231" i="2"/>
  <c r="D2230" i="2"/>
  <c r="D2229" i="2"/>
  <c r="D2228" i="2"/>
  <c r="D2227" i="2"/>
  <c r="D2226" i="2"/>
  <c r="D2225" i="2"/>
  <c r="D2224" i="2"/>
  <c r="D2223" i="2"/>
  <c r="D2222" i="2"/>
  <c r="D2221" i="2"/>
  <c r="D2220" i="2"/>
  <c r="D2219" i="2"/>
  <c r="D2218" i="2"/>
  <c r="D2217" i="2"/>
  <c r="D2216" i="2"/>
  <c r="D2215" i="2"/>
  <c r="D2214" i="2"/>
  <c r="D2213" i="2"/>
  <c r="D2212" i="2"/>
  <c r="D2211" i="2"/>
  <c r="D2210" i="2"/>
  <c r="D2209" i="2"/>
  <c r="D2208" i="2"/>
  <c r="D2207" i="2"/>
  <c r="D2206" i="2"/>
  <c r="D2205" i="2"/>
  <c r="D2204" i="2"/>
  <c r="D2203" i="2"/>
  <c r="D2202" i="2"/>
  <c r="D2201" i="2"/>
  <c r="D2200" i="2"/>
  <c r="D2199" i="2"/>
  <c r="D2198" i="2"/>
  <c r="D2197" i="2"/>
  <c r="D2196" i="2"/>
  <c r="D2195" i="2"/>
  <c r="D2194" i="2"/>
  <c r="D2193" i="2"/>
  <c r="D2192" i="2"/>
  <c r="D2191" i="2"/>
  <c r="D2190" i="2"/>
  <c r="D2189" i="2"/>
  <c r="D2188" i="2"/>
  <c r="D2187" i="2"/>
  <c r="D2186" i="2"/>
  <c r="D2185" i="2"/>
  <c r="D2184" i="2"/>
  <c r="D2183" i="2"/>
  <c r="D2182" i="2"/>
  <c r="D2181" i="2"/>
  <c r="D2180" i="2"/>
  <c r="D2179" i="2"/>
  <c r="D2178" i="2"/>
  <c r="D2177" i="2"/>
  <c r="D2176" i="2"/>
  <c r="D2175" i="2"/>
  <c r="D2174" i="2"/>
  <c r="D2173" i="2"/>
  <c r="D2172" i="2"/>
  <c r="D2171" i="2"/>
  <c r="D2170" i="2"/>
  <c r="D2169" i="2"/>
  <c r="D2168" i="2"/>
  <c r="D2167" i="2"/>
  <c r="D2166" i="2"/>
  <c r="D2165" i="2"/>
  <c r="D2164" i="2"/>
  <c r="D2163" i="2"/>
  <c r="D2162" i="2"/>
  <c r="D2161" i="2"/>
  <c r="D2160" i="2"/>
  <c r="D2159" i="2"/>
  <c r="D2158" i="2"/>
  <c r="D2157" i="2"/>
  <c r="D2156" i="2"/>
  <c r="D2155" i="2"/>
  <c r="D2154" i="2"/>
  <c r="D2153" i="2"/>
  <c r="D2152" i="2"/>
  <c r="D2151" i="2"/>
  <c r="D2150" i="2"/>
  <c r="D2149" i="2"/>
  <c r="D2148" i="2"/>
  <c r="D2147" i="2"/>
  <c r="D2146" i="2"/>
  <c r="D2145" i="2"/>
  <c r="D2144" i="2"/>
  <c r="D2143" i="2"/>
  <c r="D2142" i="2"/>
  <c r="D2141" i="2"/>
  <c r="D2140" i="2"/>
  <c r="D2139" i="2"/>
  <c r="D2138" i="2"/>
  <c r="D2137" i="2"/>
  <c r="D2136" i="2"/>
  <c r="D2135" i="2"/>
  <c r="D2134" i="2"/>
  <c r="D2133" i="2"/>
  <c r="D2132" i="2"/>
  <c r="D2131" i="2"/>
  <c r="D2130" i="2"/>
  <c r="D2129" i="2"/>
  <c r="D2128" i="2"/>
  <c r="D2127" i="2"/>
  <c r="D2126" i="2"/>
  <c r="D2125" i="2"/>
  <c r="D2124" i="2"/>
  <c r="D2123" i="2"/>
  <c r="D2122" i="2"/>
  <c r="D2121" i="2"/>
  <c r="D2120" i="2"/>
  <c r="D2119" i="2"/>
  <c r="D2118" i="2"/>
  <c r="D2117" i="2"/>
  <c r="D2116" i="2"/>
  <c r="D2115" i="2"/>
  <c r="D2114" i="2"/>
  <c r="D2113" i="2"/>
  <c r="D2112" i="2"/>
  <c r="D2111" i="2"/>
  <c r="D2110" i="2"/>
  <c r="D2109" i="2"/>
  <c r="D2108" i="2"/>
  <c r="D2107" i="2"/>
  <c r="D2106" i="2"/>
  <c r="D2105" i="2"/>
  <c r="D2104" i="2"/>
  <c r="D2103" i="2"/>
  <c r="D2102" i="2"/>
  <c r="D2101" i="2"/>
  <c r="D2100" i="2"/>
  <c r="D2099" i="2"/>
  <c r="D2098" i="2"/>
  <c r="D2097" i="2"/>
  <c r="D2096" i="2"/>
  <c r="D2095" i="2"/>
  <c r="D2094" i="2"/>
  <c r="D2093" i="2"/>
  <c r="D2092" i="2"/>
  <c r="D2091" i="2"/>
  <c r="D2090" i="2"/>
  <c r="D2089" i="2"/>
  <c r="D2088" i="2"/>
  <c r="D2087" i="2"/>
  <c r="D2086" i="2"/>
  <c r="D2085" i="2"/>
  <c r="D2084" i="2"/>
  <c r="D2083" i="2"/>
  <c r="D2082" i="2"/>
  <c r="D2081" i="2"/>
  <c r="D2080" i="2"/>
  <c r="D2079" i="2"/>
  <c r="D2078" i="2"/>
  <c r="D2077" i="2"/>
  <c r="D2076" i="2"/>
  <c r="D2075" i="2"/>
  <c r="D2074" i="2"/>
  <c r="D2073" i="2"/>
  <c r="D2072" i="2"/>
  <c r="D2071" i="2"/>
  <c r="D2070" i="2"/>
  <c r="D2069" i="2"/>
  <c r="D2068" i="2"/>
  <c r="D2067" i="2"/>
  <c r="D2066" i="2"/>
  <c r="D2065" i="2"/>
  <c r="D2064" i="2"/>
  <c r="D2063" i="2"/>
  <c r="D2062" i="2"/>
  <c r="D2061" i="2"/>
  <c r="D2060" i="2"/>
  <c r="D2059" i="2"/>
  <c r="D2058" i="2"/>
  <c r="D2057" i="2"/>
  <c r="D2056" i="2"/>
  <c r="D2055" i="2"/>
  <c r="D2054" i="2"/>
  <c r="D2053" i="2"/>
  <c r="D2052" i="2"/>
  <c r="D2051" i="2"/>
  <c r="D2050" i="2"/>
  <c r="D2049" i="2"/>
  <c r="D2048" i="2"/>
  <c r="D2047" i="2"/>
  <c r="D2046" i="2"/>
  <c r="D2045" i="2"/>
  <c r="D2044" i="2"/>
  <c r="D2043" i="2"/>
  <c r="D2042" i="2"/>
  <c r="D2041" i="2"/>
  <c r="D2040" i="2"/>
  <c r="D2039" i="2"/>
  <c r="D2038" i="2"/>
  <c r="D2037" i="2"/>
  <c r="D2036" i="2"/>
  <c r="D2035" i="2"/>
  <c r="D2034" i="2"/>
  <c r="D2033" i="2"/>
  <c r="D2032" i="2"/>
  <c r="D2031" i="2"/>
  <c r="D2030" i="2"/>
  <c r="D2029" i="2"/>
  <c r="D2028" i="2"/>
  <c r="D2027" i="2"/>
  <c r="D2026" i="2"/>
  <c r="D2025" i="2"/>
  <c r="D2024" i="2"/>
  <c r="D2023" i="2"/>
  <c r="D2022" i="2"/>
  <c r="D2021" i="2"/>
  <c r="D2020" i="2"/>
  <c r="D2019" i="2"/>
  <c r="D2018" i="2"/>
  <c r="D2017" i="2"/>
  <c r="D2016" i="2"/>
  <c r="D2015" i="2"/>
  <c r="D2014" i="2"/>
  <c r="D2013" i="2"/>
  <c r="D2012" i="2"/>
  <c r="D2011" i="2"/>
  <c r="D2010" i="2"/>
  <c r="D2009" i="2"/>
  <c r="D2008" i="2"/>
  <c r="D2007" i="2"/>
  <c r="D2006" i="2"/>
  <c r="D2005" i="2"/>
  <c r="D2004" i="2"/>
  <c r="D2003" i="2"/>
  <c r="D2002" i="2"/>
  <c r="D2001" i="2"/>
  <c r="D2000" i="2"/>
  <c r="D1999" i="2"/>
  <c r="D1998" i="2"/>
  <c r="D1997" i="2"/>
  <c r="D1996" i="2"/>
  <c r="D1995" i="2"/>
  <c r="D1994" i="2"/>
  <c r="D1993" i="2"/>
  <c r="D1992" i="2"/>
  <c r="D1991" i="2"/>
  <c r="D1990" i="2"/>
  <c r="D1989" i="2"/>
  <c r="D1988" i="2"/>
  <c r="D1987" i="2"/>
  <c r="D1986" i="2"/>
  <c r="D1985" i="2"/>
  <c r="D1984" i="2"/>
  <c r="D1983" i="2"/>
  <c r="D1982" i="2"/>
  <c r="D1981" i="2"/>
  <c r="D1980" i="2"/>
  <c r="D1979" i="2"/>
  <c r="D1978" i="2"/>
  <c r="D1977" i="2"/>
  <c r="D1976" i="2"/>
  <c r="D1975" i="2"/>
  <c r="D1974" i="2"/>
  <c r="D1973" i="2"/>
  <c r="D1972" i="2"/>
  <c r="D1971" i="2"/>
  <c r="D1970" i="2"/>
  <c r="D1969" i="2"/>
  <c r="D1968" i="2"/>
  <c r="D1967" i="2"/>
  <c r="D1966" i="2"/>
  <c r="D1965" i="2"/>
  <c r="D1964" i="2"/>
  <c r="D1963" i="2"/>
  <c r="D1962" i="2"/>
  <c r="D1961" i="2"/>
  <c r="D1960" i="2"/>
  <c r="D1959" i="2"/>
  <c r="D1958" i="2"/>
  <c r="D1957" i="2"/>
  <c r="D1956" i="2"/>
  <c r="D1955" i="2"/>
  <c r="D1954" i="2"/>
  <c r="D1953" i="2"/>
  <c r="D1952" i="2"/>
  <c r="D1951" i="2"/>
  <c r="D1950" i="2"/>
  <c r="D1949" i="2"/>
  <c r="D1948" i="2"/>
  <c r="D1947" i="2"/>
  <c r="D1946" i="2"/>
  <c r="D1945" i="2"/>
  <c r="D1944" i="2"/>
  <c r="D1943" i="2"/>
  <c r="D1942" i="2"/>
  <c r="D1941" i="2"/>
  <c r="D1940" i="2"/>
  <c r="D1939" i="2"/>
  <c r="D1938" i="2"/>
  <c r="D1937" i="2"/>
  <c r="D1936" i="2"/>
  <c r="D1935" i="2"/>
  <c r="D1934" i="2"/>
  <c r="D1933" i="2"/>
  <c r="D1932" i="2"/>
  <c r="D1931" i="2"/>
  <c r="D1930" i="2"/>
  <c r="D1929" i="2"/>
  <c r="D1928" i="2"/>
  <c r="D1927" i="2"/>
  <c r="D1926" i="2"/>
  <c r="D1925" i="2"/>
  <c r="D1924" i="2"/>
  <c r="D1923" i="2"/>
  <c r="D1922" i="2"/>
  <c r="D1921" i="2"/>
  <c r="D1920" i="2"/>
  <c r="D1919" i="2"/>
  <c r="D1918" i="2"/>
  <c r="D1917" i="2"/>
  <c r="D1916" i="2"/>
  <c r="D1915" i="2"/>
  <c r="D1914" i="2"/>
  <c r="D1913" i="2"/>
  <c r="D1912" i="2"/>
  <c r="D1911" i="2"/>
  <c r="D1910" i="2"/>
  <c r="D1909" i="2"/>
  <c r="D1908" i="2"/>
  <c r="D1907" i="2"/>
  <c r="D1906" i="2"/>
  <c r="D1905" i="2"/>
  <c r="D1904" i="2"/>
  <c r="D1903" i="2"/>
  <c r="D1902" i="2"/>
  <c r="D1901" i="2"/>
  <c r="D1900" i="2"/>
  <c r="D1899" i="2"/>
  <c r="D1898" i="2"/>
  <c r="D1897" i="2"/>
  <c r="D1896" i="2"/>
  <c r="D1895" i="2"/>
  <c r="D1894" i="2"/>
  <c r="D1893" i="2"/>
  <c r="D1892" i="2"/>
  <c r="D1891" i="2"/>
  <c r="D1890" i="2"/>
  <c r="D1889" i="2"/>
  <c r="D1888" i="2"/>
  <c r="D1887" i="2"/>
  <c r="D1886" i="2"/>
  <c r="D1885" i="2"/>
  <c r="D1884" i="2"/>
  <c r="D1883" i="2"/>
  <c r="D1882" i="2"/>
  <c r="D1881" i="2"/>
  <c r="D1880" i="2"/>
  <c r="D1879" i="2"/>
  <c r="D1878" i="2"/>
  <c r="D1877" i="2"/>
  <c r="D1876" i="2"/>
  <c r="D1875" i="2"/>
  <c r="D1874" i="2"/>
  <c r="D1873" i="2"/>
  <c r="D1872" i="2"/>
  <c r="D1871" i="2"/>
  <c r="D1870" i="2"/>
  <c r="D1869" i="2"/>
  <c r="D1868" i="2"/>
  <c r="D1867" i="2"/>
  <c r="D1866" i="2"/>
  <c r="D1865" i="2"/>
  <c r="D1864" i="2"/>
  <c r="D1863" i="2"/>
  <c r="D1862" i="2"/>
  <c r="D1861" i="2"/>
  <c r="D1860" i="2"/>
  <c r="D1859" i="2"/>
  <c r="D1858" i="2"/>
  <c r="D1857" i="2"/>
  <c r="D1856" i="2"/>
  <c r="D1855" i="2"/>
  <c r="D1854" i="2"/>
  <c r="D1853" i="2"/>
  <c r="D1852" i="2"/>
  <c r="D1851" i="2"/>
  <c r="D1850" i="2"/>
  <c r="D1849" i="2"/>
  <c r="D1848" i="2"/>
  <c r="D1847" i="2"/>
  <c r="D1846" i="2"/>
  <c r="D1845" i="2"/>
  <c r="D1844" i="2"/>
  <c r="D1843" i="2"/>
  <c r="D1842" i="2"/>
  <c r="D1841" i="2"/>
  <c r="D1840" i="2"/>
  <c r="D1839" i="2"/>
  <c r="D1838" i="2"/>
  <c r="D1837" i="2"/>
  <c r="D1836" i="2"/>
  <c r="D1835" i="2"/>
  <c r="D1834" i="2"/>
  <c r="D1833" i="2"/>
  <c r="D1832" i="2"/>
  <c r="D1831" i="2"/>
  <c r="D1830" i="2"/>
  <c r="D1829" i="2"/>
  <c r="D1828" i="2"/>
  <c r="D1827" i="2"/>
  <c r="D1826" i="2"/>
  <c r="D1825" i="2"/>
  <c r="D1824" i="2"/>
  <c r="D1823" i="2"/>
  <c r="D1822" i="2"/>
  <c r="D1821" i="2"/>
  <c r="D1820" i="2"/>
  <c r="D1819" i="2"/>
  <c r="D1818" i="2"/>
  <c r="D1817" i="2"/>
  <c r="D1816" i="2"/>
  <c r="D1815" i="2"/>
  <c r="D1814" i="2"/>
  <c r="D1813" i="2"/>
  <c r="D1812" i="2"/>
  <c r="D1811" i="2"/>
  <c r="D1810" i="2"/>
  <c r="D1809" i="2"/>
  <c r="D1808" i="2"/>
  <c r="D1807" i="2"/>
  <c r="D1806" i="2"/>
  <c r="D1805" i="2"/>
  <c r="D1804" i="2"/>
  <c r="D1803" i="2"/>
  <c r="D1802" i="2"/>
  <c r="D1801" i="2"/>
  <c r="D1800" i="2"/>
  <c r="D1799" i="2"/>
  <c r="D1798" i="2"/>
  <c r="D1797" i="2"/>
  <c r="D1796" i="2"/>
  <c r="D1795" i="2"/>
  <c r="D1794" i="2"/>
  <c r="D1793" i="2"/>
  <c r="D1792" i="2"/>
  <c r="D1791" i="2"/>
  <c r="D1790" i="2"/>
  <c r="D1789" i="2"/>
  <c r="D1788" i="2"/>
  <c r="D1787" i="2"/>
  <c r="D1786" i="2"/>
  <c r="D1785" i="2"/>
  <c r="D1784" i="2"/>
  <c r="D1783" i="2"/>
  <c r="D1782" i="2"/>
  <c r="D1781" i="2"/>
  <c r="D1780" i="2"/>
  <c r="D1779" i="2"/>
  <c r="D1778" i="2"/>
  <c r="D1777" i="2"/>
  <c r="D1776" i="2"/>
  <c r="D1775" i="2"/>
  <c r="D1774" i="2"/>
  <c r="D1773" i="2"/>
  <c r="D1772" i="2"/>
  <c r="D1771" i="2"/>
  <c r="D1770" i="2"/>
  <c r="D1769" i="2"/>
  <c r="D1768" i="2"/>
  <c r="D1767" i="2"/>
  <c r="D1766" i="2"/>
  <c r="D1765" i="2"/>
  <c r="D1764" i="2"/>
  <c r="D1763" i="2"/>
  <c r="D1762" i="2"/>
  <c r="D1761" i="2"/>
  <c r="D1760" i="2"/>
  <c r="D1759" i="2"/>
  <c r="D1758" i="2"/>
  <c r="D1757" i="2"/>
  <c r="D1756" i="2"/>
  <c r="D1755" i="2"/>
  <c r="D1754" i="2"/>
  <c r="D1753" i="2"/>
  <c r="D1752" i="2"/>
  <c r="D1751" i="2"/>
  <c r="D1750" i="2"/>
  <c r="D1749" i="2"/>
  <c r="D1748" i="2"/>
  <c r="D1747" i="2"/>
  <c r="D1746" i="2"/>
  <c r="D1745" i="2"/>
  <c r="D1744" i="2"/>
  <c r="D1743" i="2"/>
  <c r="D1742" i="2"/>
  <c r="D1741" i="2"/>
  <c r="D1740" i="2"/>
  <c r="D1739" i="2"/>
  <c r="D1738" i="2"/>
  <c r="D1737" i="2"/>
  <c r="D1736" i="2"/>
  <c r="D1735" i="2"/>
  <c r="D1734" i="2"/>
  <c r="D1733" i="2"/>
  <c r="D1732" i="2"/>
  <c r="D1731" i="2"/>
  <c r="D1730" i="2"/>
  <c r="D1729" i="2"/>
  <c r="D1728" i="2"/>
  <c r="D1727" i="2"/>
  <c r="D1726" i="2"/>
  <c r="D1725" i="2"/>
  <c r="D1724" i="2"/>
  <c r="D1723" i="2"/>
  <c r="D1722" i="2"/>
  <c r="D1721" i="2"/>
  <c r="D1720" i="2"/>
  <c r="D1719" i="2"/>
  <c r="D1718" i="2"/>
  <c r="D1717" i="2"/>
  <c r="D1716" i="2"/>
  <c r="D1715" i="2"/>
  <c r="D1714" i="2"/>
  <c r="D1713" i="2"/>
  <c r="D1712" i="2"/>
  <c r="D1711" i="2"/>
  <c r="D1710" i="2"/>
  <c r="D1709" i="2"/>
  <c r="D1708" i="2"/>
  <c r="D1707" i="2"/>
  <c r="D1706" i="2"/>
  <c r="D1705" i="2"/>
  <c r="D1704" i="2"/>
  <c r="D1703" i="2"/>
  <c r="D1702" i="2"/>
  <c r="D1701" i="2"/>
  <c r="D1700" i="2"/>
  <c r="D1699" i="2"/>
  <c r="D1698" i="2"/>
  <c r="D1697" i="2"/>
  <c r="D1696" i="2"/>
  <c r="D1695" i="2"/>
  <c r="D1694" i="2"/>
  <c r="D1693" i="2"/>
  <c r="D1692" i="2"/>
  <c r="D1691" i="2"/>
  <c r="D1690" i="2"/>
  <c r="D1689" i="2"/>
  <c r="D1688" i="2"/>
  <c r="D1687" i="2"/>
  <c r="D1686" i="2"/>
  <c r="D1685" i="2"/>
  <c r="D1684" i="2"/>
  <c r="D1683" i="2"/>
  <c r="D1682" i="2"/>
  <c r="D1681" i="2"/>
  <c r="D1680" i="2"/>
  <c r="D1679" i="2"/>
  <c r="D1678" i="2"/>
  <c r="D1677" i="2"/>
  <c r="D1676" i="2"/>
  <c r="D1675" i="2"/>
  <c r="D1674" i="2"/>
  <c r="D1673" i="2"/>
  <c r="D1672" i="2"/>
  <c r="D1671" i="2"/>
  <c r="D1670" i="2"/>
  <c r="D1669" i="2"/>
  <c r="D1668" i="2"/>
  <c r="D1667" i="2"/>
  <c r="D1666" i="2"/>
  <c r="D1665" i="2"/>
  <c r="D1664" i="2"/>
  <c r="D1663" i="2"/>
  <c r="D1662" i="2"/>
  <c r="D1661" i="2"/>
  <c r="D1660" i="2"/>
  <c r="D1659" i="2"/>
  <c r="D1658" i="2"/>
  <c r="D1657" i="2"/>
  <c r="D1656" i="2"/>
  <c r="D1655" i="2"/>
  <c r="D1654" i="2"/>
  <c r="D1653" i="2"/>
  <c r="D1652" i="2"/>
  <c r="D1651" i="2"/>
  <c r="D1650" i="2"/>
  <c r="D1649" i="2"/>
  <c r="D1648" i="2"/>
  <c r="D1647" i="2"/>
  <c r="D1646" i="2"/>
  <c r="D1645" i="2"/>
  <c r="D1644" i="2"/>
  <c r="D1643" i="2"/>
  <c r="D1642" i="2"/>
  <c r="D1641" i="2"/>
  <c r="D1640" i="2"/>
  <c r="D1639" i="2"/>
  <c r="D1638" i="2"/>
  <c r="D1637" i="2"/>
  <c r="D1636" i="2"/>
  <c r="D1635" i="2"/>
  <c r="D1634" i="2"/>
  <c r="D1633" i="2"/>
  <c r="D1632" i="2"/>
  <c r="D1631" i="2"/>
  <c r="D1630" i="2"/>
  <c r="D1629" i="2"/>
  <c r="D1628" i="2"/>
  <c r="D1627" i="2"/>
  <c r="D1626" i="2"/>
  <c r="D1625" i="2"/>
  <c r="D1624" i="2"/>
  <c r="D1623" i="2"/>
  <c r="D1622" i="2"/>
  <c r="D1621" i="2"/>
  <c r="D1620" i="2"/>
  <c r="D1619" i="2"/>
  <c r="D1618" i="2"/>
  <c r="D1617" i="2"/>
  <c r="D1616" i="2"/>
  <c r="D1615" i="2"/>
  <c r="D1614" i="2"/>
  <c r="D1613" i="2"/>
  <c r="D1612" i="2"/>
  <c r="D1611" i="2"/>
  <c r="D1610" i="2"/>
  <c r="D1609" i="2"/>
  <c r="D1608" i="2"/>
  <c r="D1607" i="2"/>
  <c r="D1606" i="2"/>
  <c r="D1605" i="2"/>
  <c r="D1604" i="2"/>
  <c r="D1603" i="2"/>
  <c r="D1602" i="2"/>
  <c r="D1601" i="2"/>
  <c r="D1600" i="2"/>
  <c r="D1599" i="2"/>
  <c r="D1598" i="2"/>
  <c r="D1597" i="2"/>
  <c r="D1596" i="2"/>
  <c r="D1595" i="2"/>
  <c r="D1594" i="2"/>
  <c r="D1593" i="2"/>
  <c r="D1592" i="2"/>
  <c r="D1591" i="2"/>
  <c r="D1590" i="2"/>
  <c r="D1589" i="2"/>
  <c r="D1588" i="2"/>
  <c r="D1587" i="2"/>
  <c r="D1586" i="2"/>
  <c r="D1585" i="2"/>
  <c r="D1584" i="2"/>
  <c r="D1583" i="2"/>
  <c r="D1582" i="2"/>
  <c r="D1581" i="2"/>
  <c r="D1580" i="2"/>
  <c r="D1579" i="2"/>
  <c r="D1578" i="2"/>
  <c r="D1577" i="2"/>
  <c r="D1576" i="2"/>
  <c r="D1575" i="2"/>
  <c r="D1574" i="2"/>
  <c r="D1573" i="2"/>
  <c r="D1572" i="2"/>
  <c r="D1571" i="2"/>
  <c r="D1570" i="2"/>
  <c r="D1569" i="2"/>
  <c r="D1568" i="2"/>
  <c r="D1567" i="2"/>
  <c r="D1566" i="2"/>
  <c r="D1565" i="2"/>
  <c r="D1564" i="2"/>
  <c r="D1563" i="2"/>
  <c r="D1562" i="2"/>
  <c r="D1561" i="2"/>
  <c r="D1560" i="2"/>
  <c r="D1559" i="2"/>
  <c r="D1558" i="2"/>
  <c r="D1557" i="2"/>
  <c r="D1556" i="2"/>
  <c r="D1555" i="2"/>
  <c r="D1554" i="2"/>
  <c r="D1553" i="2"/>
  <c r="D1552" i="2"/>
  <c r="D1551" i="2"/>
  <c r="D1550" i="2"/>
  <c r="D1549" i="2"/>
  <c r="D1548" i="2"/>
  <c r="D1547" i="2"/>
  <c r="D1546" i="2"/>
  <c r="D1545" i="2"/>
  <c r="D1544" i="2"/>
  <c r="D1543" i="2"/>
  <c r="D1542" i="2"/>
  <c r="D1541" i="2"/>
  <c r="D1540" i="2"/>
  <c r="D1539" i="2"/>
  <c r="D1538" i="2"/>
  <c r="D1537" i="2"/>
  <c r="D1536" i="2"/>
  <c r="D1535" i="2"/>
  <c r="D1534" i="2"/>
  <c r="D1533" i="2"/>
  <c r="D1532" i="2"/>
  <c r="D1531" i="2"/>
  <c r="D1530" i="2"/>
  <c r="D1529" i="2"/>
  <c r="D1528" i="2"/>
  <c r="D1527" i="2"/>
  <c r="D1526" i="2"/>
  <c r="D1525" i="2"/>
  <c r="D1524" i="2"/>
  <c r="D1523" i="2"/>
  <c r="D1522" i="2"/>
  <c r="D1521" i="2"/>
  <c r="D1520" i="2"/>
  <c r="D1519" i="2"/>
  <c r="D1518" i="2"/>
  <c r="D1517" i="2"/>
  <c r="D1516" i="2"/>
  <c r="D1515" i="2"/>
  <c r="D1514" i="2"/>
  <c r="D1513" i="2"/>
  <c r="D1512" i="2"/>
  <c r="D1511" i="2"/>
  <c r="D1510" i="2"/>
  <c r="D1509" i="2"/>
  <c r="D1508" i="2"/>
  <c r="D1507" i="2"/>
  <c r="D1506" i="2"/>
  <c r="D1505" i="2"/>
  <c r="D1504" i="2"/>
  <c r="D1503" i="2"/>
  <c r="D1502" i="2"/>
  <c r="D1501" i="2"/>
  <c r="D1500" i="2"/>
  <c r="D1499" i="2"/>
  <c r="D1498" i="2"/>
  <c r="D1497" i="2"/>
  <c r="D1496" i="2"/>
  <c r="D1495" i="2"/>
  <c r="D1494" i="2"/>
  <c r="D1493" i="2"/>
  <c r="D1492" i="2"/>
  <c r="D1491" i="2"/>
  <c r="D1490" i="2"/>
  <c r="D1489" i="2"/>
  <c r="D1488" i="2"/>
  <c r="D1487" i="2"/>
  <c r="D1486" i="2"/>
  <c r="D1485" i="2"/>
  <c r="D1484" i="2"/>
  <c r="D1483" i="2"/>
  <c r="D1482" i="2"/>
  <c r="D1481" i="2"/>
  <c r="D1480" i="2"/>
  <c r="D1479" i="2"/>
  <c r="D1478" i="2"/>
  <c r="D1477" i="2"/>
  <c r="D1476" i="2"/>
  <c r="D1475" i="2"/>
  <c r="D1474" i="2"/>
  <c r="D1473" i="2"/>
  <c r="D1472" i="2"/>
  <c r="D1471" i="2"/>
  <c r="D1470" i="2"/>
  <c r="D1469" i="2"/>
  <c r="D1468" i="2"/>
  <c r="D1467" i="2"/>
  <c r="D1466" i="2"/>
  <c r="D1465" i="2"/>
  <c r="D1464" i="2"/>
  <c r="D1463" i="2"/>
  <c r="D1462" i="2"/>
  <c r="D1461" i="2"/>
  <c r="D1460" i="2"/>
  <c r="D1459" i="2"/>
  <c r="D1458" i="2"/>
  <c r="D1457" i="2"/>
  <c r="D1456" i="2"/>
  <c r="D1455" i="2"/>
  <c r="D1454" i="2"/>
  <c r="D1453" i="2"/>
  <c r="D1452" i="2"/>
  <c r="D1451" i="2"/>
  <c r="D1450" i="2"/>
  <c r="D1449" i="2"/>
  <c r="D1448" i="2"/>
  <c r="D1447" i="2"/>
  <c r="D1446" i="2"/>
  <c r="D1445" i="2"/>
  <c r="D1444" i="2"/>
  <c r="D1443" i="2"/>
  <c r="D1442" i="2"/>
  <c r="D1441" i="2"/>
  <c r="D1440" i="2"/>
  <c r="D1439" i="2"/>
  <c r="D1438" i="2"/>
  <c r="D1437" i="2"/>
  <c r="D1436" i="2"/>
  <c r="D1435" i="2"/>
  <c r="D1434" i="2"/>
  <c r="D1433" i="2"/>
  <c r="D1432" i="2"/>
  <c r="D1431" i="2"/>
  <c r="D1430" i="2"/>
  <c r="D1429" i="2"/>
  <c r="D1428" i="2"/>
  <c r="D1427" i="2"/>
  <c r="D1426" i="2"/>
  <c r="D1425" i="2"/>
  <c r="D1424" i="2"/>
  <c r="D1423" i="2"/>
  <c r="D1422" i="2"/>
  <c r="D1421" i="2"/>
  <c r="D1420" i="2"/>
  <c r="D1419" i="2"/>
  <c r="D1418" i="2"/>
  <c r="D1417" i="2"/>
  <c r="D1416" i="2"/>
  <c r="D1415" i="2"/>
  <c r="D1414" i="2"/>
  <c r="D1413" i="2"/>
  <c r="D1412" i="2"/>
  <c r="D1411" i="2"/>
  <c r="D1410" i="2"/>
  <c r="D1409" i="2"/>
  <c r="D1408" i="2"/>
  <c r="D1407" i="2"/>
  <c r="D1406" i="2"/>
  <c r="D1405" i="2"/>
  <c r="D1404" i="2"/>
  <c r="D1403" i="2"/>
  <c r="D1402" i="2"/>
  <c r="D1401" i="2"/>
  <c r="D1400" i="2"/>
  <c r="D1399" i="2"/>
  <c r="D1398" i="2"/>
  <c r="D1397" i="2"/>
  <c r="D1396" i="2"/>
  <c r="D1395" i="2"/>
  <c r="D1394" i="2"/>
  <c r="D1393" i="2"/>
  <c r="D1392" i="2"/>
  <c r="D1391" i="2"/>
  <c r="D1390" i="2"/>
  <c r="D1389" i="2"/>
  <c r="D1388" i="2"/>
  <c r="D1387" i="2"/>
  <c r="D1386" i="2"/>
  <c r="D1385" i="2"/>
  <c r="D1384" i="2"/>
  <c r="D1383" i="2"/>
  <c r="D1382" i="2"/>
  <c r="D1381" i="2"/>
  <c r="D1380" i="2"/>
  <c r="D1379" i="2"/>
  <c r="D1378" i="2"/>
  <c r="D1377" i="2"/>
  <c r="D1376" i="2"/>
  <c r="D1375" i="2"/>
  <c r="D1374" i="2"/>
  <c r="D1373" i="2"/>
  <c r="D1372" i="2"/>
  <c r="D1371" i="2"/>
  <c r="D1370" i="2"/>
  <c r="D1369" i="2"/>
  <c r="D1368" i="2"/>
  <c r="D1367" i="2"/>
  <c r="D1366" i="2"/>
  <c r="D1365" i="2"/>
  <c r="D1364" i="2"/>
  <c r="D1363" i="2"/>
  <c r="D1362" i="2"/>
  <c r="D1361" i="2"/>
  <c r="D1360" i="2"/>
  <c r="D1359" i="2"/>
  <c r="D1358" i="2"/>
  <c r="D1357" i="2"/>
  <c r="D1356" i="2"/>
  <c r="D1355" i="2"/>
  <c r="D1354" i="2"/>
  <c r="D1353" i="2"/>
  <c r="D1352" i="2"/>
  <c r="D1351" i="2"/>
  <c r="D1350" i="2"/>
  <c r="D1349" i="2"/>
  <c r="D1348" i="2"/>
  <c r="D1347" i="2"/>
  <c r="D1346" i="2"/>
  <c r="D1345" i="2"/>
  <c r="D1344" i="2"/>
  <c r="D1343" i="2"/>
  <c r="D1342" i="2"/>
  <c r="D1341" i="2"/>
  <c r="D1340" i="2"/>
  <c r="D1339" i="2"/>
  <c r="D1338" i="2"/>
  <c r="D1337" i="2"/>
  <c r="D1336" i="2"/>
  <c r="D1335" i="2"/>
  <c r="D1334" i="2"/>
  <c r="D1333" i="2"/>
  <c r="D1332" i="2"/>
  <c r="D1331" i="2"/>
  <c r="D1330" i="2"/>
  <c r="D1329" i="2"/>
  <c r="D1328" i="2"/>
  <c r="D1327" i="2"/>
  <c r="D1326" i="2"/>
  <c r="D1325" i="2"/>
  <c r="D1324" i="2"/>
  <c r="D1323" i="2"/>
  <c r="D1322" i="2"/>
  <c r="D1321" i="2"/>
  <c r="D1320" i="2"/>
  <c r="D1319" i="2"/>
  <c r="D1318" i="2"/>
  <c r="D1317" i="2"/>
  <c r="D1316" i="2"/>
  <c r="D1315" i="2"/>
  <c r="D1314" i="2"/>
  <c r="D1313" i="2"/>
  <c r="D1312" i="2"/>
  <c r="D1311" i="2"/>
  <c r="D1310" i="2"/>
  <c r="D1309" i="2"/>
  <c r="D1308" i="2"/>
  <c r="D1307" i="2"/>
  <c r="D1306" i="2"/>
  <c r="D1305" i="2"/>
  <c r="D1304" i="2"/>
  <c r="D1303" i="2"/>
  <c r="D1302" i="2"/>
  <c r="D1301" i="2"/>
  <c r="D1300" i="2"/>
  <c r="D1299" i="2"/>
  <c r="D1298" i="2"/>
  <c r="D1297" i="2"/>
  <c r="D1296" i="2"/>
  <c r="D1295" i="2"/>
  <c r="D1294" i="2"/>
  <c r="D1293" i="2"/>
  <c r="D1292" i="2"/>
  <c r="D1291" i="2"/>
  <c r="D1290" i="2"/>
  <c r="D1289" i="2"/>
  <c r="D1288" i="2"/>
  <c r="D1287" i="2"/>
  <c r="D1286" i="2"/>
  <c r="D1285" i="2"/>
  <c r="D1284" i="2"/>
  <c r="D1283" i="2"/>
  <c r="D1282" i="2"/>
  <c r="D1281" i="2"/>
  <c r="D1280" i="2"/>
  <c r="D1279" i="2"/>
  <c r="D1278" i="2"/>
  <c r="D1277" i="2"/>
  <c r="D1276" i="2"/>
  <c r="D1275" i="2"/>
  <c r="D1274" i="2"/>
  <c r="D1273" i="2"/>
  <c r="D1272" i="2"/>
  <c r="D1271" i="2"/>
  <c r="D1270" i="2"/>
  <c r="D1269" i="2"/>
  <c r="D1268" i="2"/>
  <c r="D1267" i="2"/>
  <c r="D1266" i="2"/>
  <c r="D1265" i="2"/>
  <c r="D1264" i="2"/>
  <c r="D1263" i="2"/>
  <c r="D1262" i="2"/>
  <c r="D1261" i="2"/>
  <c r="D1260" i="2"/>
  <c r="D1259" i="2"/>
  <c r="D1258" i="2"/>
  <c r="D1257" i="2"/>
  <c r="D1256" i="2"/>
  <c r="D1255" i="2"/>
  <c r="D1254" i="2"/>
  <c r="D1253" i="2"/>
  <c r="D1252" i="2"/>
  <c r="D1251" i="2"/>
  <c r="D1250" i="2"/>
  <c r="D1249" i="2"/>
  <c r="D1248" i="2"/>
  <c r="D1247" i="2"/>
  <c r="D1246" i="2"/>
  <c r="D1245" i="2"/>
  <c r="D1244" i="2"/>
  <c r="D1243" i="2"/>
  <c r="D1242" i="2"/>
  <c r="D1241" i="2"/>
  <c r="D1240" i="2"/>
  <c r="D1239" i="2"/>
  <c r="D1238" i="2"/>
  <c r="D1237" i="2"/>
  <c r="D1236" i="2"/>
  <c r="D1235" i="2"/>
  <c r="D1234" i="2"/>
  <c r="D1233" i="2"/>
  <c r="D1232" i="2"/>
  <c r="D1231" i="2"/>
  <c r="D1230" i="2"/>
  <c r="D1229" i="2"/>
  <c r="D1228" i="2"/>
  <c r="D1227" i="2"/>
  <c r="D1226" i="2"/>
  <c r="D1225" i="2"/>
  <c r="D1224" i="2"/>
  <c r="D1223" i="2"/>
  <c r="D1222" i="2"/>
  <c r="D1221" i="2"/>
  <c r="D1220" i="2"/>
  <c r="D1219" i="2"/>
  <c r="D1218" i="2"/>
  <c r="D1217" i="2"/>
  <c r="D1216" i="2"/>
  <c r="D1215" i="2"/>
  <c r="D1214" i="2"/>
  <c r="D1213" i="2"/>
  <c r="D1212" i="2"/>
  <c r="D1211" i="2"/>
  <c r="D1210" i="2"/>
  <c r="D1209" i="2"/>
  <c r="D1208" i="2"/>
  <c r="D1207" i="2"/>
  <c r="D1206" i="2"/>
  <c r="D1205" i="2"/>
  <c r="D1204" i="2"/>
  <c r="D1203" i="2"/>
  <c r="D1202" i="2"/>
  <c r="D1201" i="2"/>
  <c r="D1200" i="2"/>
  <c r="D1199" i="2"/>
  <c r="D1198" i="2"/>
  <c r="D1197" i="2"/>
  <c r="D1196" i="2"/>
  <c r="D1195" i="2"/>
  <c r="D1194" i="2"/>
  <c r="D1193" i="2"/>
  <c r="D1192" i="2"/>
  <c r="D1191" i="2"/>
  <c r="D1190" i="2"/>
  <c r="D1189" i="2"/>
  <c r="D1188" i="2"/>
  <c r="D1187" i="2"/>
  <c r="D1186" i="2"/>
  <c r="D1185" i="2"/>
  <c r="D1184" i="2"/>
  <c r="D1183" i="2"/>
  <c r="D1182" i="2"/>
  <c r="D1181" i="2"/>
  <c r="D1180" i="2"/>
  <c r="D1179" i="2"/>
  <c r="D1178" i="2"/>
  <c r="D1177" i="2"/>
  <c r="D1176" i="2"/>
  <c r="D1175" i="2"/>
  <c r="D1174" i="2"/>
  <c r="D1173" i="2"/>
  <c r="D1172" i="2"/>
  <c r="D1171" i="2"/>
  <c r="D1170" i="2"/>
  <c r="D1169" i="2"/>
  <c r="D1168" i="2"/>
  <c r="D1167" i="2"/>
  <c r="D1166" i="2"/>
  <c r="D1165" i="2"/>
  <c r="D1164" i="2"/>
  <c r="D1163" i="2"/>
  <c r="D1162" i="2"/>
  <c r="D1161" i="2"/>
  <c r="D1160" i="2"/>
  <c r="D1159" i="2"/>
  <c r="D1158" i="2"/>
  <c r="D1157" i="2"/>
  <c r="D1156" i="2"/>
  <c r="D1155" i="2"/>
  <c r="D1154" i="2"/>
  <c r="D1153" i="2"/>
  <c r="D1152" i="2"/>
  <c r="D1151" i="2"/>
  <c r="D1150" i="2"/>
  <c r="D1149" i="2"/>
  <c r="D1148" i="2"/>
  <c r="D1147" i="2"/>
  <c r="D1146" i="2"/>
  <c r="D1145" i="2"/>
  <c r="D1144" i="2"/>
  <c r="D1143" i="2"/>
  <c r="D1142" i="2"/>
  <c r="D1141" i="2"/>
  <c r="D1140" i="2"/>
  <c r="D1139" i="2"/>
  <c r="D1138" i="2"/>
  <c r="D1137" i="2"/>
  <c r="D1136" i="2"/>
  <c r="D1135" i="2"/>
  <c r="D1134" i="2"/>
  <c r="D1133" i="2"/>
  <c r="D1132" i="2"/>
  <c r="D1131" i="2"/>
  <c r="D1130" i="2"/>
  <c r="D1129" i="2"/>
  <c r="D1128" i="2"/>
  <c r="D1127" i="2"/>
  <c r="D1126" i="2"/>
  <c r="D1125" i="2"/>
  <c r="D1124" i="2"/>
  <c r="D1123" i="2"/>
  <c r="D1122" i="2"/>
  <c r="D1121" i="2"/>
  <c r="D1120" i="2"/>
  <c r="D1119" i="2"/>
  <c r="D1118" i="2"/>
  <c r="D1117" i="2"/>
  <c r="D1116" i="2"/>
  <c r="D1115" i="2"/>
  <c r="D1114" i="2"/>
  <c r="D1113" i="2"/>
  <c r="D1112" i="2"/>
  <c r="D1111" i="2"/>
  <c r="D1110" i="2"/>
  <c r="D1109" i="2"/>
  <c r="D1108" i="2"/>
  <c r="D1107" i="2"/>
  <c r="D1106" i="2"/>
  <c r="D1105" i="2"/>
  <c r="D1104" i="2"/>
  <c r="D1103" i="2"/>
  <c r="D1102" i="2"/>
  <c r="D1101" i="2"/>
  <c r="D1100" i="2"/>
  <c r="D1099" i="2"/>
  <c r="D1098" i="2"/>
  <c r="D1097" i="2"/>
  <c r="D1096" i="2"/>
  <c r="D1095" i="2"/>
  <c r="D1094" i="2"/>
  <c r="D1093" i="2"/>
  <c r="D1092" i="2"/>
  <c r="D1091" i="2"/>
  <c r="D1090" i="2"/>
  <c r="D1089" i="2"/>
  <c r="D1088" i="2"/>
  <c r="D1087" i="2"/>
  <c r="D1086" i="2"/>
  <c r="D1085" i="2"/>
  <c r="D1084" i="2"/>
  <c r="D1083" i="2"/>
  <c r="D1082" i="2"/>
  <c r="D1081" i="2"/>
  <c r="D1080" i="2"/>
  <c r="D1079" i="2"/>
  <c r="D1078" i="2"/>
  <c r="D1077" i="2"/>
  <c r="D1076" i="2"/>
  <c r="D1075" i="2"/>
  <c r="D1074" i="2"/>
  <c r="D1073" i="2"/>
  <c r="D1072" i="2"/>
  <c r="D1071" i="2"/>
  <c r="D1070" i="2"/>
  <c r="D1069" i="2"/>
  <c r="D1068" i="2"/>
  <c r="D1067" i="2"/>
  <c r="D1066" i="2"/>
  <c r="D1065" i="2"/>
  <c r="D1064" i="2"/>
  <c r="D1063" i="2"/>
  <c r="D1062" i="2"/>
  <c r="D1061" i="2"/>
  <c r="D1060" i="2"/>
  <c r="D1059" i="2"/>
  <c r="D1058" i="2"/>
  <c r="D1057" i="2"/>
  <c r="D1056" i="2"/>
  <c r="D1055" i="2"/>
  <c r="D1054" i="2"/>
  <c r="D1053" i="2"/>
  <c r="D1052" i="2"/>
  <c r="D1051" i="2"/>
  <c r="D1050" i="2"/>
  <c r="D1049" i="2"/>
  <c r="D1048" i="2"/>
  <c r="D1047" i="2"/>
  <c r="D1046" i="2"/>
  <c r="D1045" i="2"/>
  <c r="D1044" i="2"/>
  <c r="D1043" i="2"/>
  <c r="D1042" i="2"/>
  <c r="D1041" i="2"/>
  <c r="D1040" i="2"/>
  <c r="D1039" i="2"/>
  <c r="D1038" i="2"/>
  <c r="D1037" i="2"/>
  <c r="D1036" i="2"/>
  <c r="D1035" i="2"/>
  <c r="D1034" i="2"/>
  <c r="D1033" i="2"/>
  <c r="D1032" i="2"/>
  <c r="D1031" i="2"/>
  <c r="D1030" i="2"/>
  <c r="D1029" i="2"/>
  <c r="D1028" i="2"/>
  <c r="D1027" i="2"/>
  <c r="D1026" i="2"/>
  <c r="D1025" i="2"/>
  <c r="D1024" i="2"/>
  <c r="D1023" i="2"/>
  <c r="D1022" i="2"/>
  <c r="D1021" i="2"/>
  <c r="D1020" i="2"/>
  <c r="D1019" i="2"/>
  <c r="D1018" i="2"/>
  <c r="D1017" i="2"/>
  <c r="D1016" i="2"/>
  <c r="D1015" i="2"/>
  <c r="D1014" i="2"/>
  <c r="D1013" i="2"/>
  <c r="D1012" i="2"/>
  <c r="D1011" i="2"/>
  <c r="D1010" i="2"/>
  <c r="D1009" i="2"/>
  <c r="D1008" i="2"/>
  <c r="D1007" i="2"/>
  <c r="D1006" i="2"/>
  <c r="D1005" i="2"/>
  <c r="D1004" i="2"/>
  <c r="D1003" i="2"/>
  <c r="D1002" i="2"/>
  <c r="D1001" i="2"/>
  <c r="D1000" i="2"/>
  <c r="D999" i="2"/>
  <c r="D998" i="2"/>
  <c r="D997" i="2"/>
  <c r="D996" i="2"/>
  <c r="D995" i="2"/>
  <c r="D994" i="2"/>
  <c r="D993" i="2"/>
  <c r="D992" i="2"/>
  <c r="D991" i="2"/>
  <c r="D990" i="2"/>
  <c r="D989" i="2"/>
  <c r="D988" i="2"/>
  <c r="D987" i="2"/>
  <c r="D986" i="2"/>
  <c r="D985" i="2"/>
  <c r="D984" i="2"/>
  <c r="D983" i="2"/>
  <c r="D982" i="2"/>
  <c r="D981" i="2"/>
  <c r="D980" i="2"/>
  <c r="D979" i="2"/>
  <c r="D978" i="2"/>
  <c r="D977" i="2"/>
  <c r="D976" i="2"/>
  <c r="D975" i="2"/>
  <c r="D974" i="2"/>
  <c r="D973" i="2"/>
  <c r="D972" i="2"/>
  <c r="D971" i="2"/>
  <c r="D970" i="2"/>
  <c r="D969" i="2"/>
  <c r="D968" i="2"/>
  <c r="D967" i="2"/>
  <c r="D966" i="2"/>
  <c r="D965" i="2"/>
  <c r="D964" i="2"/>
  <c r="D963" i="2"/>
  <c r="D962" i="2"/>
  <c r="D961" i="2"/>
  <c r="D960" i="2"/>
  <c r="D959" i="2"/>
  <c r="D958" i="2"/>
  <c r="D957" i="2"/>
  <c r="D956" i="2"/>
  <c r="D955" i="2"/>
  <c r="D954" i="2"/>
  <c r="D953" i="2"/>
  <c r="D952" i="2"/>
  <c r="D951" i="2"/>
  <c r="D950" i="2"/>
  <c r="D949" i="2"/>
  <c r="D948" i="2"/>
  <c r="D947" i="2"/>
  <c r="D946" i="2"/>
  <c r="D945" i="2"/>
  <c r="D944" i="2"/>
  <c r="D943" i="2"/>
  <c r="D942" i="2"/>
  <c r="D941" i="2"/>
  <c r="D940" i="2"/>
  <c r="D939" i="2"/>
  <c r="D938" i="2"/>
  <c r="D937" i="2"/>
  <c r="D936" i="2"/>
  <c r="D935" i="2"/>
  <c r="D934" i="2"/>
  <c r="D933" i="2"/>
  <c r="D932" i="2"/>
  <c r="D931" i="2"/>
  <c r="D930" i="2"/>
  <c r="D929" i="2"/>
  <c r="D928" i="2"/>
  <c r="D927" i="2"/>
  <c r="D926" i="2"/>
  <c r="D925" i="2"/>
  <c r="D924" i="2"/>
  <c r="D923" i="2"/>
  <c r="D922" i="2"/>
  <c r="D921" i="2"/>
  <c r="D920" i="2"/>
  <c r="D919" i="2"/>
  <c r="D918" i="2"/>
  <c r="D917" i="2"/>
  <c r="D916" i="2"/>
  <c r="D915" i="2"/>
  <c r="D914" i="2"/>
  <c r="D913" i="2"/>
  <c r="D912" i="2"/>
  <c r="D911" i="2"/>
  <c r="D910" i="2"/>
  <c r="D909" i="2"/>
  <c r="D908" i="2"/>
  <c r="D907" i="2"/>
  <c r="D906" i="2"/>
  <c r="D905" i="2"/>
  <c r="AB904" i="2"/>
  <c r="AA904" i="2" s="1"/>
  <c r="D904" i="2"/>
  <c r="AB903" i="2"/>
  <c r="AC903" i="2" s="1"/>
  <c r="D903" i="2"/>
  <c r="AC902" i="2"/>
  <c r="AB902" i="2"/>
  <c r="AA902" i="2" s="1"/>
  <c r="D902" i="2"/>
  <c r="AB901" i="2"/>
  <c r="AC901" i="2" s="1"/>
  <c r="AA901" i="2"/>
  <c r="D901" i="2"/>
  <c r="AB900" i="2"/>
  <c r="D900" i="2"/>
  <c r="AB899" i="2"/>
  <c r="AC899" i="2" s="1"/>
  <c r="D899" i="2"/>
  <c r="AB898" i="2"/>
  <c r="D898" i="2"/>
  <c r="AB897" i="2"/>
  <c r="D897" i="2"/>
  <c r="AC896" i="2"/>
  <c r="AB896" i="2"/>
  <c r="AA896" i="2" s="1"/>
  <c r="D896" i="2"/>
  <c r="AB895" i="2"/>
  <c r="AC895" i="2" s="1"/>
  <c r="D895" i="2"/>
  <c r="AB894" i="2"/>
  <c r="AA894" i="2" s="1"/>
  <c r="D894" i="2"/>
  <c r="AB893" i="2"/>
  <c r="AC893" i="2" s="1"/>
  <c r="D893" i="2"/>
  <c r="AB892" i="2"/>
  <c r="D892" i="2"/>
  <c r="AB891" i="2"/>
  <c r="AC891" i="2" s="1"/>
  <c r="AA891" i="2"/>
  <c r="D891" i="2"/>
  <c r="AC890" i="2"/>
  <c r="AB890" i="2"/>
  <c r="AA890" i="2" s="1"/>
  <c r="D890" i="2"/>
  <c r="AB889" i="2"/>
  <c r="D889" i="2"/>
  <c r="AB888" i="2"/>
  <c r="AA888" i="2" s="1"/>
  <c r="D888" i="2"/>
  <c r="AB887" i="2"/>
  <c r="AC887" i="2" s="1"/>
  <c r="D887" i="2"/>
  <c r="AB886" i="2"/>
  <c r="D886" i="2"/>
  <c r="AB885" i="2"/>
  <c r="AC885" i="2" s="1"/>
  <c r="AA885" i="2"/>
  <c r="D885" i="2"/>
  <c r="AB884" i="2"/>
  <c r="D884" i="2"/>
  <c r="AB883" i="2"/>
  <c r="D883" i="2"/>
  <c r="AC882" i="2"/>
  <c r="AB882" i="2"/>
  <c r="AA882" i="2" s="1"/>
  <c r="D882" i="2"/>
  <c r="AB881" i="2"/>
  <c r="D881" i="2"/>
  <c r="AC880" i="2"/>
  <c r="AB880" i="2"/>
  <c r="AA880" i="2" s="1"/>
  <c r="D880" i="2"/>
  <c r="AB879" i="2"/>
  <c r="AC879" i="2" s="1"/>
  <c r="D879" i="2"/>
  <c r="AC878" i="2"/>
  <c r="AB878" i="2"/>
  <c r="AA878" i="2" s="1"/>
  <c r="D878" i="2"/>
  <c r="AB877" i="2"/>
  <c r="AC877" i="2" s="1"/>
  <c r="D877" i="2"/>
  <c r="AB876" i="2"/>
  <c r="D876" i="2"/>
  <c r="AB875" i="2"/>
  <c r="D875" i="2"/>
  <c r="AC874" i="2"/>
  <c r="AB874" i="2"/>
  <c r="AA874" i="2" s="1"/>
  <c r="D874" i="2"/>
  <c r="AB873" i="2"/>
  <c r="D873" i="2"/>
  <c r="AC872" i="2"/>
  <c r="AB872" i="2"/>
  <c r="AA872" i="2" s="1"/>
  <c r="D872" i="2"/>
  <c r="AB871" i="2"/>
  <c r="AC871" i="2" s="1"/>
  <c r="D871" i="2"/>
  <c r="AC870" i="2"/>
  <c r="AB870" i="2"/>
  <c r="AA870" i="2" s="1"/>
  <c r="D870" i="2"/>
  <c r="AB869" i="2"/>
  <c r="D869" i="2"/>
  <c r="AB868" i="2"/>
  <c r="D868" i="2"/>
  <c r="AB867" i="2"/>
  <c r="AC867" i="2" s="1"/>
  <c r="AA867" i="2"/>
  <c r="D867" i="2"/>
  <c r="AE866" i="2"/>
  <c r="AC866" i="2" s="1"/>
  <c r="AB866" i="2"/>
  <c r="AA866" i="2" s="1"/>
  <c r="D866" i="2"/>
  <c r="AI865" i="2"/>
  <c r="AG865" i="2"/>
  <c r="AB865" i="2" s="1"/>
  <c r="AA865" i="2" s="1"/>
  <c r="AE865" i="2"/>
  <c r="AC865" i="2" s="1"/>
  <c r="D865" i="2"/>
  <c r="AI864" i="2"/>
  <c r="AG864" i="2" s="1"/>
  <c r="AB864" i="2" s="1"/>
  <c r="AA864" i="2" s="1"/>
  <c r="AE864" i="2"/>
  <c r="AC864" i="2" s="1"/>
  <c r="D864" i="2"/>
  <c r="AI863" i="2"/>
  <c r="AG863" i="2" s="1"/>
  <c r="AE863" i="2"/>
  <c r="AC863" i="2"/>
  <c r="AB863" i="2"/>
  <c r="AA863" i="2" s="1"/>
  <c r="D863" i="2"/>
  <c r="AI862" i="2"/>
  <c r="AG862" i="2" s="1"/>
  <c r="AB862" i="2" s="1"/>
  <c r="AA862" i="2" s="1"/>
  <c r="AE862" i="2"/>
  <c r="AC862" i="2"/>
  <c r="D862" i="2"/>
  <c r="AI861" i="2"/>
  <c r="AG861" i="2" s="1"/>
  <c r="AB861" i="2" s="1"/>
  <c r="AA861" i="2" s="1"/>
  <c r="AE861" i="2"/>
  <c r="AC861" i="2" s="1"/>
  <c r="D861" i="2"/>
  <c r="AI860" i="2"/>
  <c r="AG860" i="2" s="1"/>
  <c r="AB860" i="2" s="1"/>
  <c r="AA860" i="2" s="1"/>
  <c r="AE860" i="2"/>
  <c r="AC860" i="2" s="1"/>
  <c r="D860" i="2"/>
  <c r="AI859" i="2"/>
  <c r="AG859" i="2" s="1"/>
  <c r="AB859" i="2" s="1"/>
  <c r="AA859" i="2" s="1"/>
  <c r="AE859" i="2"/>
  <c r="AC859" i="2" s="1"/>
  <c r="D859" i="2"/>
  <c r="AI858" i="2"/>
  <c r="AG858" i="2"/>
  <c r="AB858" i="2" s="1"/>
  <c r="AA858" i="2" s="1"/>
  <c r="AE858" i="2"/>
  <c r="AC858" i="2" s="1"/>
  <c r="D858" i="2"/>
  <c r="AI857" i="2"/>
  <c r="AG857" i="2" s="1"/>
  <c r="AB857" i="2" s="1"/>
  <c r="AA857" i="2" s="1"/>
  <c r="AE857" i="2"/>
  <c r="AC857" i="2" s="1"/>
  <c r="D857" i="2"/>
  <c r="AI856" i="2"/>
  <c r="AG856" i="2" s="1"/>
  <c r="AB856" i="2" s="1"/>
  <c r="AA856" i="2" s="1"/>
  <c r="AE856" i="2"/>
  <c r="AC856" i="2" s="1"/>
  <c r="D856" i="2"/>
  <c r="AI855" i="2"/>
  <c r="AG855" i="2" s="1"/>
  <c r="AB855" i="2" s="1"/>
  <c r="AA855" i="2" s="1"/>
  <c r="AE855" i="2"/>
  <c r="AC855" i="2"/>
  <c r="D855" i="2"/>
  <c r="AI854" i="2"/>
  <c r="AG854" i="2"/>
  <c r="AB854" i="2" s="1"/>
  <c r="AA854" i="2" s="1"/>
  <c r="AE854" i="2"/>
  <c r="AC854" i="2" s="1"/>
  <c r="D854" i="2"/>
  <c r="AC853" i="2"/>
  <c r="AB853" i="2"/>
  <c r="AA853" i="2" s="1"/>
  <c r="D853" i="2"/>
  <c r="AB852" i="2"/>
  <c r="AC852" i="2" s="1"/>
  <c r="D852" i="2"/>
  <c r="AB851" i="2"/>
  <c r="D851" i="2"/>
  <c r="AC850" i="2"/>
  <c r="AB850" i="2"/>
  <c r="AA850" i="2"/>
  <c r="D850" i="2"/>
  <c r="AB849" i="2"/>
  <c r="AC849" i="2" s="1"/>
  <c r="AA849" i="2"/>
  <c r="D849" i="2"/>
  <c r="AC848" i="2"/>
  <c r="AB848" i="2"/>
  <c r="AA848" i="2" s="1"/>
  <c r="D848" i="2"/>
  <c r="AB847" i="2"/>
  <c r="AC847" i="2" s="1"/>
  <c r="D847" i="2"/>
  <c r="AC846" i="2"/>
  <c r="AB846" i="2"/>
  <c r="AA846" i="2" s="1"/>
  <c r="D846" i="2"/>
  <c r="AB845" i="2"/>
  <c r="AA845" i="2" s="1"/>
  <c r="D845" i="2"/>
  <c r="AB844" i="2"/>
  <c r="AA844" i="2" s="1"/>
  <c r="D844" i="2"/>
  <c r="AB843" i="2"/>
  <c r="D843" i="2"/>
  <c r="AB842" i="2"/>
  <c r="AA842" i="2" s="1"/>
  <c r="D842" i="2"/>
  <c r="AB841" i="2"/>
  <c r="D841" i="2"/>
  <c r="AC840" i="2"/>
  <c r="AB840" i="2"/>
  <c r="AA840" i="2" s="1"/>
  <c r="D840" i="2"/>
  <c r="AB839" i="2"/>
  <c r="AA839" i="2" s="1"/>
  <c r="D839" i="2"/>
  <c r="AC838" i="2"/>
  <c r="AB838" i="2"/>
  <c r="AA838" i="2"/>
  <c r="D838" i="2"/>
  <c r="AB837" i="2"/>
  <c r="AA837" i="2" s="1"/>
  <c r="D837" i="2"/>
  <c r="AB836" i="2"/>
  <c r="AC836" i="2" s="1"/>
  <c r="AA836" i="2"/>
  <c r="D836" i="2"/>
  <c r="AC835" i="2"/>
  <c r="AB835" i="2"/>
  <c r="AA835" i="2" s="1"/>
  <c r="D835" i="2"/>
  <c r="AC834" i="2"/>
  <c r="AB834" i="2"/>
  <c r="AA834" i="2"/>
  <c r="D834" i="2"/>
  <c r="AB833" i="2"/>
  <c r="AC833" i="2" s="1"/>
  <c r="D833" i="2"/>
  <c r="AC832" i="2"/>
  <c r="AB832" i="2"/>
  <c r="AA832" i="2" s="1"/>
  <c r="D832" i="2"/>
  <c r="AB831" i="2"/>
  <c r="AC831" i="2" s="1"/>
  <c r="AA831" i="2"/>
  <c r="D831" i="2"/>
  <c r="AC830" i="2"/>
  <c r="AB830" i="2"/>
  <c r="AA830" i="2" s="1"/>
  <c r="D830" i="2"/>
  <c r="AB829" i="2"/>
  <c r="AA829" i="2" s="1"/>
  <c r="D829" i="2"/>
  <c r="AB828" i="2"/>
  <c r="AA828" i="2" s="1"/>
  <c r="D828" i="2"/>
  <c r="AC827" i="2"/>
  <c r="AB827" i="2"/>
  <c r="AA827" i="2" s="1"/>
  <c r="D827" i="2"/>
  <c r="AC826" i="2"/>
  <c r="AB826" i="2"/>
  <c r="AA826" i="2"/>
  <c r="D826" i="2"/>
  <c r="AB825" i="2"/>
  <c r="D825" i="2"/>
  <c r="AC824" i="2"/>
  <c r="AB824" i="2"/>
  <c r="AA824" i="2"/>
  <c r="D824" i="2"/>
  <c r="AC823" i="2"/>
  <c r="AB823" i="2"/>
  <c r="AA823" i="2" s="1"/>
  <c r="D823" i="2"/>
  <c r="AC822" i="2"/>
  <c r="AB822" i="2"/>
  <c r="AA822" i="2" s="1"/>
  <c r="D822" i="2"/>
  <c r="AC821" i="2"/>
  <c r="AB821" i="2"/>
  <c r="AA821" i="2" s="1"/>
  <c r="D821" i="2"/>
  <c r="AB820" i="2"/>
  <c r="AA820" i="2" s="1"/>
  <c r="D820" i="2"/>
  <c r="AB819" i="2"/>
  <c r="D819" i="2"/>
  <c r="AC818" i="2"/>
  <c r="AB818" i="2"/>
  <c r="AA818" i="2"/>
  <c r="D818" i="2"/>
  <c r="AB817" i="2"/>
  <c r="AC817" i="2" s="1"/>
  <c r="D817" i="2"/>
  <c r="AC816" i="2"/>
  <c r="AB816" i="2"/>
  <c r="AA816" i="2" s="1"/>
  <c r="D816" i="2"/>
  <c r="AB815" i="2"/>
  <c r="AA815" i="2" s="1"/>
  <c r="D815" i="2"/>
  <c r="AC814" i="2"/>
  <c r="AB814" i="2"/>
  <c r="AA814" i="2" s="1"/>
  <c r="D814" i="2"/>
  <c r="AC813" i="2"/>
  <c r="AB813" i="2"/>
  <c r="AA813" i="2" s="1"/>
  <c r="D813" i="2"/>
  <c r="AB812" i="2"/>
  <c r="AA812" i="2" s="1"/>
  <c r="D812" i="2"/>
  <c r="AB811" i="2"/>
  <c r="D811" i="2"/>
  <c r="AB810" i="2"/>
  <c r="AA810" i="2" s="1"/>
  <c r="D810" i="2"/>
  <c r="AB809" i="2"/>
  <c r="D809" i="2"/>
  <c r="AB808" i="2"/>
  <c r="AC808" i="2" s="1"/>
  <c r="AA808" i="2"/>
  <c r="D808" i="2"/>
  <c r="AB807" i="2"/>
  <c r="AA807" i="2" s="1"/>
  <c r="D807" i="2"/>
  <c r="AC806" i="2"/>
  <c r="AB806" i="2"/>
  <c r="AA806" i="2" s="1"/>
  <c r="D806" i="2"/>
  <c r="AB805" i="2"/>
  <c r="AA805" i="2" s="1"/>
  <c r="D805" i="2"/>
  <c r="AB804" i="2"/>
  <c r="AC804" i="2" s="1"/>
  <c r="D804" i="2"/>
  <c r="AC803" i="2"/>
  <c r="AB803" i="2"/>
  <c r="AA803" i="2" s="1"/>
  <c r="D803" i="2"/>
  <c r="AC802" i="2"/>
  <c r="AB802" i="2"/>
  <c r="AA802" i="2"/>
  <c r="D802" i="2"/>
  <c r="AB801" i="2"/>
  <c r="AC801" i="2" s="1"/>
  <c r="D801" i="2"/>
  <c r="AC800" i="2"/>
  <c r="AB800" i="2"/>
  <c r="AA800" i="2" s="1"/>
  <c r="D800" i="2"/>
  <c r="AC799" i="2"/>
  <c r="AB799" i="2"/>
  <c r="AA799" i="2"/>
  <c r="D799" i="2"/>
  <c r="AC798" i="2"/>
  <c r="AB798" i="2"/>
  <c r="AA798" i="2" s="1"/>
  <c r="D798" i="2"/>
  <c r="AB797" i="2"/>
  <c r="AA797" i="2" s="1"/>
  <c r="D797" i="2"/>
  <c r="AB796" i="2"/>
  <c r="AA796" i="2" s="1"/>
  <c r="D796" i="2"/>
  <c r="AB795" i="2"/>
  <c r="AA795" i="2" s="1"/>
  <c r="D795" i="2"/>
  <c r="AC794" i="2"/>
  <c r="AB794" i="2"/>
  <c r="AA794" i="2"/>
  <c r="D794" i="2"/>
  <c r="AB793" i="2"/>
  <c r="D793" i="2"/>
  <c r="AB792" i="2"/>
  <c r="AC792" i="2" s="1"/>
  <c r="AA792" i="2"/>
  <c r="D792" i="2"/>
  <c r="AC791" i="2"/>
  <c r="AB791" i="2"/>
  <c r="AA791" i="2" s="1"/>
  <c r="D791" i="2"/>
  <c r="AB790" i="2"/>
  <c r="AC790" i="2" s="1"/>
  <c r="AA790" i="2"/>
  <c r="D790" i="2"/>
  <c r="AC789" i="2"/>
  <c r="AB789" i="2"/>
  <c r="AA789" i="2" s="1"/>
  <c r="D789" i="2"/>
  <c r="AC788" i="2"/>
  <c r="AB788" i="2"/>
  <c r="AA788" i="2"/>
  <c r="D788" i="2"/>
  <c r="AI787" i="2"/>
  <c r="AG787" i="2"/>
  <c r="AB787" i="2" s="1"/>
  <c r="AA787" i="2" s="1"/>
  <c r="AE787" i="2"/>
  <c r="AC787" i="2" s="1"/>
  <c r="D787" i="2"/>
  <c r="AI786" i="2"/>
  <c r="AG786" i="2" s="1"/>
  <c r="AB786" i="2" s="1"/>
  <c r="AA786" i="2" s="1"/>
  <c r="AE786" i="2"/>
  <c r="AC786" i="2"/>
  <c r="D786" i="2"/>
  <c r="AI785" i="2"/>
  <c r="AG785" i="2" s="1"/>
  <c r="AE785" i="2"/>
  <c r="AC785" i="2" s="1"/>
  <c r="AB785" i="2"/>
  <c r="AA785" i="2" s="1"/>
  <c r="D785" i="2"/>
  <c r="AI784" i="2"/>
  <c r="AG784" i="2"/>
  <c r="AB784" i="2" s="1"/>
  <c r="AA784" i="2" s="1"/>
  <c r="AE784" i="2"/>
  <c r="AC784" i="2"/>
  <c r="D784" i="2"/>
  <c r="AI783" i="2"/>
  <c r="AG783" i="2" s="1"/>
  <c r="AB783" i="2" s="1"/>
  <c r="AA783" i="2" s="1"/>
  <c r="AE783" i="2"/>
  <c r="AC783" i="2" s="1"/>
  <c r="D783" i="2"/>
  <c r="AI782" i="2"/>
  <c r="AG782" i="2" s="1"/>
  <c r="AB782" i="2" s="1"/>
  <c r="AA782" i="2" s="1"/>
  <c r="AE782" i="2"/>
  <c r="AC782" i="2"/>
  <c r="D782" i="2"/>
  <c r="AI781" i="2"/>
  <c r="AG781" i="2" s="1"/>
  <c r="AE781" i="2"/>
  <c r="AC781" i="2" s="1"/>
  <c r="AB781" i="2"/>
  <c r="AA781" i="2" s="1"/>
  <c r="D781" i="2"/>
  <c r="AI780" i="2"/>
  <c r="AG780" i="2" s="1"/>
  <c r="AB780" i="2" s="1"/>
  <c r="AA780" i="2" s="1"/>
  <c r="AE780" i="2"/>
  <c r="AC780" i="2" s="1"/>
  <c r="D780" i="2"/>
  <c r="AI779" i="2"/>
  <c r="AG779" i="2" s="1"/>
  <c r="AB779" i="2" s="1"/>
  <c r="AA779" i="2" s="1"/>
  <c r="AE779" i="2"/>
  <c r="AC779" i="2" s="1"/>
  <c r="D779" i="2"/>
  <c r="AI778" i="2"/>
  <c r="AG778" i="2" s="1"/>
  <c r="AB778" i="2" s="1"/>
  <c r="AA778" i="2" s="1"/>
  <c r="AE778" i="2"/>
  <c r="AC778" i="2"/>
  <c r="D778" i="2"/>
  <c r="AI777" i="2"/>
  <c r="AG777" i="2" s="1"/>
  <c r="AB777" i="2" s="1"/>
  <c r="AA777" i="2" s="1"/>
  <c r="AE777" i="2"/>
  <c r="AC777" i="2" s="1"/>
  <c r="D777" i="2"/>
  <c r="AI776" i="2"/>
  <c r="AG776" i="2"/>
  <c r="AB776" i="2" s="1"/>
  <c r="AE776" i="2"/>
  <c r="AC776" i="2" s="1"/>
  <c r="AA776" i="2"/>
  <c r="D776" i="2"/>
  <c r="AI775" i="2"/>
  <c r="AG775" i="2" s="1"/>
  <c r="AB775" i="2" s="1"/>
  <c r="AA775" i="2" s="1"/>
  <c r="AE775" i="2"/>
  <c r="AC775" i="2" s="1"/>
  <c r="D775" i="2"/>
  <c r="AC774" i="2"/>
  <c r="AB774" i="2"/>
  <c r="AA774" i="2" s="1"/>
  <c r="D774" i="2"/>
  <c r="AB773" i="2"/>
  <c r="AC773" i="2" s="1"/>
  <c r="D773" i="2"/>
  <c r="AC772" i="2"/>
  <c r="AB772" i="2"/>
  <c r="AA772" i="2" s="1"/>
  <c r="D772" i="2"/>
  <c r="AB771" i="2"/>
  <c r="AC771" i="2" s="1"/>
  <c r="D771" i="2"/>
  <c r="AB770" i="2"/>
  <c r="D770" i="2"/>
  <c r="AB769" i="2"/>
  <c r="AC769" i="2" s="1"/>
  <c r="AA769" i="2"/>
  <c r="D769" i="2"/>
  <c r="AC768" i="2"/>
  <c r="AB768" i="2"/>
  <c r="AA768" i="2" s="1"/>
  <c r="D768" i="2"/>
  <c r="AB767" i="2"/>
  <c r="D767" i="2"/>
  <c r="AB766" i="2"/>
  <c r="AA766" i="2" s="1"/>
  <c r="D766" i="2"/>
  <c r="AB765" i="2"/>
  <c r="AC765" i="2" s="1"/>
  <c r="D765" i="2"/>
  <c r="AB764" i="2"/>
  <c r="D764" i="2"/>
  <c r="AB763" i="2"/>
  <c r="AC763" i="2" s="1"/>
  <c r="AA763" i="2"/>
  <c r="D763" i="2"/>
  <c r="AB762" i="2"/>
  <c r="D762" i="2"/>
  <c r="AB761" i="2"/>
  <c r="D761" i="2"/>
  <c r="AB760" i="2"/>
  <c r="D760" i="2"/>
  <c r="AB759" i="2"/>
  <c r="D759" i="2"/>
  <c r="AC758" i="2"/>
  <c r="AB758" i="2"/>
  <c r="AA758" i="2" s="1"/>
  <c r="D758" i="2"/>
  <c r="AB757" i="2"/>
  <c r="AC757" i="2" s="1"/>
  <c r="D757" i="2"/>
  <c r="AB756" i="2"/>
  <c r="AA756" i="2" s="1"/>
  <c r="D756" i="2"/>
  <c r="AB755" i="2"/>
  <c r="AC755" i="2" s="1"/>
  <c r="D755" i="2"/>
  <c r="AB754" i="2"/>
  <c r="D754" i="2"/>
  <c r="AG753" i="2"/>
  <c r="AB753" i="2" s="1"/>
  <c r="D753" i="2"/>
  <c r="AG752" i="2"/>
  <c r="AB752" i="2"/>
  <c r="D752" i="2"/>
  <c r="AG751" i="2"/>
  <c r="AC751" i="2"/>
  <c r="AB751" i="2"/>
  <c r="AA751" i="2" s="1"/>
  <c r="D751" i="2"/>
  <c r="AG750" i="2"/>
  <c r="AB750" i="2" s="1"/>
  <c r="AA750" i="2" s="1"/>
  <c r="AC750" i="2"/>
  <c r="D750" i="2"/>
  <c r="AG749" i="2"/>
  <c r="AB749" i="2" s="1"/>
  <c r="AA749" i="2" s="1"/>
  <c r="AC749" i="2"/>
  <c r="D749" i="2"/>
  <c r="AG748" i="2"/>
  <c r="AB748" i="2" s="1"/>
  <c r="AA748" i="2" s="1"/>
  <c r="AC748" i="2"/>
  <c r="D748" i="2"/>
  <c r="AG747" i="2"/>
  <c r="AC747" i="2"/>
  <c r="AB747" i="2"/>
  <c r="AA747" i="2" s="1"/>
  <c r="D747" i="2"/>
  <c r="AG746" i="2"/>
  <c r="AB746" i="2" s="1"/>
  <c r="AA746" i="2" s="1"/>
  <c r="AC746" i="2"/>
  <c r="D746" i="2"/>
  <c r="AG745" i="2"/>
  <c r="AB745" i="2" s="1"/>
  <c r="AA745" i="2" s="1"/>
  <c r="AC745" i="2"/>
  <c r="D745" i="2"/>
  <c r="AB744" i="2"/>
  <c r="D744" i="2"/>
  <c r="AC743" i="2"/>
  <c r="AB743" i="2"/>
  <c r="AA743" i="2" s="1"/>
  <c r="D743" i="2"/>
  <c r="AB742" i="2"/>
  <c r="D742" i="2"/>
  <c r="AB741" i="2"/>
  <c r="D741" i="2"/>
  <c r="AB740" i="2"/>
  <c r="D740" i="2"/>
  <c r="AB739" i="2"/>
  <c r="AA739" i="2" s="1"/>
  <c r="D739" i="2"/>
  <c r="AB738" i="2"/>
  <c r="D738" i="2"/>
  <c r="AC737" i="2"/>
  <c r="AB737" i="2"/>
  <c r="AA737" i="2" s="1"/>
  <c r="D737" i="2"/>
  <c r="AB736" i="2"/>
  <c r="D736" i="2"/>
  <c r="AC735" i="2"/>
  <c r="AB735" i="2"/>
  <c r="AA735" i="2" s="1"/>
  <c r="D735" i="2"/>
  <c r="AB734" i="2"/>
  <c r="D734" i="2"/>
  <c r="AC733" i="2"/>
  <c r="AB733" i="2"/>
  <c r="AA733" i="2" s="1"/>
  <c r="D733" i="2"/>
  <c r="AB732" i="2"/>
  <c r="D732" i="2"/>
  <c r="AB731" i="2"/>
  <c r="AA731" i="2" s="1"/>
  <c r="D731" i="2"/>
  <c r="AB730" i="2"/>
  <c r="D730" i="2"/>
  <c r="AC729" i="2"/>
  <c r="AB729" i="2"/>
  <c r="AA729" i="2" s="1"/>
  <c r="D729" i="2"/>
  <c r="AB728" i="2"/>
  <c r="D728" i="2"/>
  <c r="AB727" i="2"/>
  <c r="AA727" i="2" s="1"/>
  <c r="D727" i="2"/>
  <c r="AB726" i="2"/>
  <c r="D726" i="2"/>
  <c r="AB725" i="2"/>
  <c r="D725" i="2"/>
  <c r="AB724" i="2"/>
  <c r="D724" i="2"/>
  <c r="AB723" i="2"/>
  <c r="AA723" i="2" s="1"/>
  <c r="D723" i="2"/>
  <c r="AB722" i="2"/>
  <c r="D722" i="2"/>
  <c r="AB721" i="2"/>
  <c r="AA721" i="2" s="1"/>
  <c r="D721" i="2"/>
  <c r="AB720" i="2"/>
  <c r="D720" i="2"/>
  <c r="AC719" i="2"/>
  <c r="AB719" i="2"/>
  <c r="AA719" i="2" s="1"/>
  <c r="D719" i="2"/>
  <c r="AB718" i="2"/>
  <c r="D718" i="2"/>
  <c r="AC717" i="2"/>
  <c r="AB717" i="2"/>
  <c r="AA717" i="2" s="1"/>
  <c r="D717" i="2"/>
  <c r="AB716" i="2"/>
  <c r="D716" i="2"/>
  <c r="AB715" i="2"/>
  <c r="AA715" i="2" s="1"/>
  <c r="D715" i="2"/>
  <c r="AB714" i="2"/>
  <c r="D714" i="2"/>
  <c r="AC713" i="2"/>
  <c r="AB713" i="2"/>
  <c r="AA713" i="2" s="1"/>
  <c r="D713" i="2"/>
  <c r="AB712" i="2"/>
  <c r="D712" i="2"/>
  <c r="AB711" i="2"/>
  <c r="AA711" i="2" s="1"/>
  <c r="D711" i="2"/>
  <c r="AB710" i="2"/>
  <c r="D710" i="2"/>
  <c r="AB709" i="2"/>
  <c r="D709" i="2"/>
  <c r="AB708" i="2"/>
  <c r="D708" i="2"/>
  <c r="AB707" i="2"/>
  <c r="AA707" i="2" s="1"/>
  <c r="D707" i="2"/>
  <c r="AB706" i="2"/>
  <c r="D706" i="2"/>
  <c r="AB705" i="2"/>
  <c r="AA705" i="2" s="1"/>
  <c r="D705" i="2"/>
  <c r="AB704" i="2"/>
  <c r="D704" i="2"/>
  <c r="AC703" i="2"/>
  <c r="AB703" i="2"/>
  <c r="AA703" i="2" s="1"/>
  <c r="D703" i="2"/>
  <c r="AB702" i="2"/>
  <c r="D702" i="2"/>
  <c r="AC701" i="2"/>
  <c r="AB701" i="2"/>
  <c r="AA701" i="2" s="1"/>
  <c r="D701" i="2"/>
  <c r="AB700" i="2"/>
  <c r="D700" i="2"/>
  <c r="AC699" i="2"/>
  <c r="AB699" i="2"/>
  <c r="AA699" i="2" s="1"/>
  <c r="D699" i="2"/>
  <c r="AB698" i="2"/>
  <c r="D698" i="2"/>
  <c r="AC697" i="2"/>
  <c r="AB697" i="2"/>
  <c r="AA697" i="2" s="1"/>
  <c r="D697" i="2"/>
  <c r="AB696" i="2"/>
  <c r="D696" i="2"/>
  <c r="AB695" i="2"/>
  <c r="AA695" i="2" s="1"/>
  <c r="D695" i="2"/>
  <c r="AB694" i="2"/>
  <c r="D694" i="2"/>
  <c r="AB693" i="2"/>
  <c r="D693" i="2"/>
  <c r="AB692" i="2"/>
  <c r="D692" i="2"/>
  <c r="AB691" i="2"/>
  <c r="AA691" i="2" s="1"/>
  <c r="D691" i="2"/>
  <c r="AB690" i="2"/>
  <c r="D690" i="2"/>
  <c r="AC689" i="2"/>
  <c r="AB689" i="2"/>
  <c r="AA689" i="2" s="1"/>
  <c r="D689" i="2"/>
  <c r="AB688" i="2"/>
  <c r="D688" i="2"/>
  <c r="AC687" i="2"/>
  <c r="AB687" i="2"/>
  <c r="AA687" i="2" s="1"/>
  <c r="D687" i="2"/>
  <c r="AB686" i="2"/>
  <c r="D686" i="2"/>
  <c r="AC685" i="2"/>
  <c r="AB685" i="2"/>
  <c r="AA685" i="2" s="1"/>
  <c r="D685" i="2"/>
  <c r="AB684" i="2"/>
  <c r="D684" i="2"/>
  <c r="AB683" i="2"/>
  <c r="AA683" i="2" s="1"/>
  <c r="D683" i="2"/>
  <c r="AB682" i="2"/>
  <c r="D682" i="2"/>
  <c r="AC681" i="2"/>
  <c r="AB681" i="2"/>
  <c r="AA681" i="2" s="1"/>
  <c r="D681" i="2"/>
  <c r="AB680" i="2"/>
  <c r="D680" i="2"/>
  <c r="AC679" i="2"/>
  <c r="AB679" i="2"/>
  <c r="AA679" i="2" s="1"/>
  <c r="D679" i="2"/>
  <c r="AB678" i="2"/>
  <c r="D678" i="2"/>
  <c r="AB677" i="2"/>
  <c r="D677" i="2"/>
  <c r="AB676" i="2"/>
  <c r="D676" i="2"/>
  <c r="AB675" i="2"/>
  <c r="AA675" i="2" s="1"/>
  <c r="D675" i="2"/>
  <c r="AB674" i="2"/>
  <c r="D674" i="2"/>
  <c r="AC673" i="2"/>
  <c r="AB673" i="2"/>
  <c r="AA673" i="2" s="1"/>
  <c r="D673" i="2"/>
  <c r="AB672" i="2"/>
  <c r="D672" i="2"/>
  <c r="AC671" i="2"/>
  <c r="AB671" i="2"/>
  <c r="AA671" i="2" s="1"/>
  <c r="D671" i="2"/>
  <c r="AB670" i="2"/>
  <c r="D670" i="2"/>
  <c r="AC669" i="2"/>
  <c r="AB669" i="2"/>
  <c r="AA669" i="2" s="1"/>
  <c r="D669" i="2"/>
  <c r="AB668" i="2"/>
  <c r="D668" i="2"/>
  <c r="AB667" i="2"/>
  <c r="AA667" i="2" s="1"/>
  <c r="D667" i="2"/>
  <c r="AB666" i="2"/>
  <c r="D666" i="2"/>
  <c r="AC665" i="2"/>
  <c r="AB665" i="2"/>
  <c r="AA665" i="2" s="1"/>
  <c r="D665" i="2"/>
  <c r="AB664" i="2"/>
  <c r="D664" i="2"/>
  <c r="AB663" i="2"/>
  <c r="AA663" i="2" s="1"/>
  <c r="D663" i="2"/>
  <c r="AB662" i="2"/>
  <c r="D662" i="2"/>
  <c r="AB661" i="2"/>
  <c r="D661" i="2"/>
  <c r="AB660" i="2"/>
  <c r="D660" i="2"/>
  <c r="AB659" i="2"/>
  <c r="AA659" i="2" s="1"/>
  <c r="D659" i="2"/>
  <c r="AB658" i="2"/>
  <c r="D658" i="2"/>
  <c r="AB657" i="2"/>
  <c r="AA657" i="2" s="1"/>
  <c r="D657" i="2"/>
  <c r="AB656" i="2"/>
  <c r="D656" i="2"/>
  <c r="AC655" i="2"/>
  <c r="AB655" i="2"/>
  <c r="AA655" i="2" s="1"/>
  <c r="D655" i="2"/>
  <c r="AB654" i="2"/>
  <c r="D654" i="2"/>
  <c r="AC653" i="2"/>
  <c r="AB653" i="2"/>
  <c r="AA653" i="2" s="1"/>
  <c r="D653" i="2"/>
  <c r="AB652" i="2"/>
  <c r="D652" i="2"/>
  <c r="AB651" i="2"/>
  <c r="AA651" i="2" s="1"/>
  <c r="D651" i="2"/>
  <c r="AB650" i="2"/>
  <c r="D650" i="2"/>
  <c r="AC649" i="2"/>
  <c r="AB649" i="2"/>
  <c r="AA649" i="2" s="1"/>
  <c r="D649" i="2"/>
  <c r="AB648" i="2"/>
  <c r="D648" i="2"/>
  <c r="AB647" i="2"/>
  <c r="AA647" i="2" s="1"/>
  <c r="D647" i="2"/>
  <c r="AB646" i="2"/>
  <c r="D646" i="2"/>
  <c r="AB645" i="2"/>
  <c r="D645" i="2"/>
  <c r="AB644" i="2"/>
  <c r="D644" i="2"/>
  <c r="AG643" i="2"/>
  <c r="AB643" i="2" s="1"/>
  <c r="AC643" i="2" s="1"/>
  <c r="AA643" i="2"/>
  <c r="D643" i="2"/>
  <c r="AG642" i="2"/>
  <c r="AB642" i="2" s="1"/>
  <c r="AA642" i="2" s="1"/>
  <c r="AC642" i="2"/>
  <c r="D642" i="2"/>
  <c r="AG641" i="2"/>
  <c r="AB641" i="2" s="1"/>
  <c r="AA641" i="2" s="1"/>
  <c r="AC641" i="2"/>
  <c r="D641" i="2"/>
  <c r="AG640" i="2"/>
  <c r="AC640" i="2"/>
  <c r="AB640" i="2"/>
  <c r="AA640" i="2" s="1"/>
  <c r="D640" i="2"/>
  <c r="AG639" i="2"/>
  <c r="AB639" i="2" s="1"/>
  <c r="AA639" i="2" s="1"/>
  <c r="AC639" i="2"/>
  <c r="D639" i="2"/>
  <c r="AG638" i="2"/>
  <c r="AB638" i="2" s="1"/>
  <c r="AA638" i="2" s="1"/>
  <c r="AC638" i="2"/>
  <c r="D638" i="2"/>
  <c r="AB637" i="2"/>
  <c r="D637" i="2"/>
  <c r="AB636" i="2"/>
  <c r="AA636" i="2" s="1"/>
  <c r="D636" i="2"/>
  <c r="AB635" i="2"/>
  <c r="D635" i="2"/>
  <c r="AC634" i="2"/>
  <c r="AB634" i="2"/>
  <c r="AA634" i="2" s="1"/>
  <c r="D634" i="2"/>
  <c r="AB633" i="2"/>
  <c r="D633" i="2"/>
  <c r="AC632" i="2"/>
  <c r="AB632" i="2"/>
  <c r="AA632" i="2" s="1"/>
  <c r="D632" i="2"/>
  <c r="AB631" i="2"/>
  <c r="D631" i="2"/>
  <c r="AC630" i="2"/>
  <c r="AB630" i="2"/>
  <c r="AA630" i="2" s="1"/>
  <c r="D630" i="2"/>
  <c r="AB629" i="2"/>
  <c r="D629" i="2"/>
  <c r="AB628" i="2"/>
  <c r="AA628" i="2" s="1"/>
  <c r="D628" i="2"/>
  <c r="AB627" i="2"/>
  <c r="D627" i="2"/>
  <c r="AC626" i="2"/>
  <c r="AB626" i="2"/>
  <c r="AA626" i="2" s="1"/>
  <c r="D626" i="2"/>
  <c r="AB625" i="2"/>
  <c r="D625" i="2"/>
  <c r="AC624" i="2"/>
  <c r="AB624" i="2"/>
  <c r="AA624" i="2" s="1"/>
  <c r="D624" i="2"/>
  <c r="AB623" i="2"/>
  <c r="D623" i="2"/>
  <c r="AB622" i="2"/>
  <c r="D622" i="2"/>
  <c r="AB621" i="2"/>
  <c r="D621" i="2"/>
  <c r="AB620" i="2"/>
  <c r="AA620" i="2" s="1"/>
  <c r="D620" i="2"/>
  <c r="AB619" i="2"/>
  <c r="D619" i="2"/>
  <c r="AC618" i="2"/>
  <c r="AB618" i="2"/>
  <c r="AA618" i="2"/>
  <c r="D618" i="2"/>
  <c r="AB617" i="2"/>
  <c r="AC617" i="2" s="1"/>
  <c r="D617" i="2"/>
  <c r="AB616" i="2"/>
  <c r="AC616" i="2" s="1"/>
  <c r="AA616" i="2"/>
  <c r="D616" i="2"/>
  <c r="AB615" i="2"/>
  <c r="AC615" i="2" s="1"/>
  <c r="AA615" i="2"/>
  <c r="D615" i="2"/>
  <c r="AB614" i="2"/>
  <c r="AC614" i="2" s="1"/>
  <c r="AA614" i="2"/>
  <c r="D614" i="2"/>
  <c r="AB613" i="2"/>
  <c r="D613" i="2"/>
  <c r="AC612" i="2"/>
  <c r="AB612" i="2"/>
  <c r="AA612" i="2"/>
  <c r="D612" i="2"/>
  <c r="AB611" i="2"/>
  <c r="D611" i="2"/>
  <c r="AB610" i="2"/>
  <c r="AA610" i="2" s="1"/>
  <c r="D610" i="2"/>
  <c r="AB609" i="2"/>
  <c r="AC609" i="2" s="1"/>
  <c r="D609" i="2"/>
  <c r="AC608" i="2"/>
  <c r="AB608" i="2"/>
  <c r="AA608" i="2"/>
  <c r="D608" i="2"/>
  <c r="AB607" i="2"/>
  <c r="D607" i="2"/>
  <c r="AC606" i="2"/>
  <c r="AB606" i="2"/>
  <c r="AA606" i="2"/>
  <c r="D606" i="2"/>
  <c r="AB605" i="2"/>
  <c r="D605" i="2"/>
  <c r="AB604" i="2"/>
  <c r="AC604" i="2" s="1"/>
  <c r="AA604" i="2"/>
  <c r="D604" i="2"/>
  <c r="AB603" i="2"/>
  <c r="D603" i="2"/>
  <c r="AC602" i="2"/>
  <c r="AB602" i="2"/>
  <c r="AA602" i="2" s="1"/>
  <c r="D602" i="2"/>
  <c r="AB601" i="2"/>
  <c r="AC601" i="2" s="1"/>
  <c r="AA601" i="2"/>
  <c r="D601" i="2"/>
  <c r="AB600" i="2"/>
  <c r="AA600" i="2" s="1"/>
  <c r="D600" i="2"/>
  <c r="AB599" i="2"/>
  <c r="AC599" i="2" s="1"/>
  <c r="AA599" i="2"/>
  <c r="D599" i="2"/>
  <c r="AC598" i="2"/>
  <c r="AB598" i="2"/>
  <c r="AA598" i="2"/>
  <c r="D598" i="2"/>
  <c r="AB597" i="2"/>
  <c r="AC597" i="2" s="1"/>
  <c r="AA597" i="2"/>
  <c r="D597" i="2"/>
  <c r="AC596" i="2"/>
  <c r="AB596" i="2"/>
  <c r="AA596" i="2" s="1"/>
  <c r="D596" i="2"/>
  <c r="AB595" i="2"/>
  <c r="D595" i="2"/>
  <c r="AB594" i="2"/>
  <c r="AC594" i="2" s="1"/>
  <c r="AA594" i="2"/>
  <c r="D594" i="2"/>
  <c r="AB593" i="2"/>
  <c r="AC593" i="2" s="1"/>
  <c r="AA593" i="2"/>
  <c r="D593" i="2"/>
  <c r="AB592" i="2"/>
  <c r="AC592" i="2" s="1"/>
  <c r="AA592" i="2"/>
  <c r="D592" i="2"/>
  <c r="AB591" i="2"/>
  <c r="D591" i="2"/>
  <c r="AC590" i="2"/>
  <c r="AB590" i="2"/>
  <c r="AA590" i="2" s="1"/>
  <c r="D590" i="2"/>
  <c r="AB589" i="2"/>
  <c r="D589" i="2"/>
  <c r="AC588" i="2"/>
  <c r="AB588" i="2"/>
  <c r="AA588" i="2"/>
  <c r="D588" i="2"/>
  <c r="AB587" i="2"/>
  <c r="D587" i="2"/>
  <c r="AB586" i="2"/>
  <c r="AC586" i="2" s="1"/>
  <c r="AA586" i="2"/>
  <c r="D586" i="2"/>
  <c r="AB585" i="2"/>
  <c r="AC585" i="2" s="1"/>
  <c r="D585" i="2"/>
  <c r="AC584" i="2"/>
  <c r="AB584" i="2"/>
  <c r="AA584" i="2" s="1"/>
  <c r="D584" i="2"/>
  <c r="AB583" i="2"/>
  <c r="AC583" i="2" s="1"/>
  <c r="AA583" i="2"/>
  <c r="D583" i="2"/>
  <c r="AB582" i="2"/>
  <c r="AC582" i="2" s="1"/>
  <c r="AA582" i="2"/>
  <c r="D582" i="2"/>
  <c r="AB581" i="2"/>
  <c r="D581" i="2"/>
  <c r="AC580" i="2"/>
  <c r="AB580" i="2"/>
  <c r="AA580" i="2"/>
  <c r="D580" i="2"/>
  <c r="AB579" i="2"/>
  <c r="D579" i="2"/>
  <c r="AB578" i="2"/>
  <c r="AA578" i="2" s="1"/>
  <c r="D578" i="2"/>
  <c r="AB577" i="2"/>
  <c r="AC577" i="2" s="1"/>
  <c r="AA577" i="2"/>
  <c r="D577" i="2"/>
  <c r="AC576" i="2"/>
  <c r="AB576" i="2"/>
  <c r="AA576" i="2"/>
  <c r="D576" i="2"/>
  <c r="AB575" i="2"/>
  <c r="D575" i="2"/>
  <c r="AB574" i="2"/>
  <c r="AA574" i="2" s="1"/>
  <c r="D574" i="2"/>
  <c r="AC573" i="2"/>
  <c r="AB573" i="2"/>
  <c r="AA573" i="2"/>
  <c r="D573" i="2"/>
  <c r="AB572" i="2"/>
  <c r="AA572" i="2" s="1"/>
  <c r="D572" i="2"/>
  <c r="AB571" i="2"/>
  <c r="AC571" i="2" s="1"/>
  <c r="D571" i="2"/>
  <c r="AG570" i="2"/>
  <c r="AC570" i="2"/>
  <c r="AB570" i="2"/>
  <c r="AA570" i="2" s="1"/>
  <c r="D570" i="2"/>
  <c r="AG569" i="2"/>
  <c r="AB569" i="2" s="1"/>
  <c r="AA569" i="2" s="1"/>
  <c r="AC569" i="2"/>
  <c r="D569" i="2"/>
  <c r="AG568" i="2"/>
  <c r="AB568" i="2" s="1"/>
  <c r="AA568" i="2" s="1"/>
  <c r="AC568" i="2"/>
  <c r="D568" i="2"/>
  <c r="AG567" i="2"/>
  <c r="AC567" i="2"/>
  <c r="AB567" i="2"/>
  <c r="AA567" i="2" s="1"/>
  <c r="D567" i="2"/>
  <c r="AG566" i="2"/>
  <c r="AB566" i="2" s="1"/>
  <c r="AA566" i="2" s="1"/>
  <c r="AC566" i="2"/>
  <c r="D566" i="2"/>
  <c r="AG565" i="2"/>
  <c r="AB565" i="2" s="1"/>
  <c r="AC565" i="2"/>
  <c r="AA565" i="2"/>
  <c r="D565" i="2"/>
  <c r="AC564" i="2"/>
  <c r="AB564" i="2"/>
  <c r="AA564" i="2" s="1"/>
  <c r="D564" i="2"/>
  <c r="AC563" i="2"/>
  <c r="AB563" i="2"/>
  <c r="AA563" i="2"/>
  <c r="D563" i="2"/>
  <c r="AB562" i="2"/>
  <c r="AC562" i="2" s="1"/>
  <c r="AA562" i="2"/>
  <c r="D562" i="2"/>
  <c r="AB561" i="2"/>
  <c r="AA561" i="2" s="1"/>
  <c r="D561" i="2"/>
  <c r="AC560" i="2"/>
  <c r="AB560" i="2"/>
  <c r="AA560" i="2"/>
  <c r="D560" i="2"/>
  <c r="AC559" i="2"/>
  <c r="AB559" i="2"/>
  <c r="AA559" i="2" s="1"/>
  <c r="D559" i="2"/>
  <c r="AC558" i="2"/>
  <c r="AB558" i="2"/>
  <c r="AA558" i="2" s="1"/>
  <c r="D558" i="2"/>
  <c r="AB557" i="2"/>
  <c r="AA557" i="2" s="1"/>
  <c r="D557" i="2"/>
  <c r="AB556" i="2"/>
  <c r="D556" i="2"/>
  <c r="AB555" i="2"/>
  <c r="AC555" i="2" s="1"/>
  <c r="AA555" i="2"/>
  <c r="D555" i="2"/>
  <c r="AB554" i="2"/>
  <c r="D554" i="2"/>
  <c r="AC553" i="2"/>
  <c r="AB553" i="2"/>
  <c r="AA553" i="2" s="1"/>
  <c r="D553" i="2"/>
  <c r="AB552" i="2"/>
  <c r="AC552" i="2" s="1"/>
  <c r="D552" i="2"/>
  <c r="AC551" i="2"/>
  <c r="AB551" i="2"/>
  <c r="AA551" i="2" s="1"/>
  <c r="D551" i="2"/>
  <c r="AB550" i="2"/>
  <c r="D550" i="2"/>
  <c r="AC549" i="2"/>
  <c r="AB549" i="2"/>
  <c r="AA549" i="2"/>
  <c r="D549" i="2"/>
  <c r="AB548" i="2"/>
  <c r="D548" i="2"/>
  <c r="AB547" i="2"/>
  <c r="AC547" i="2" s="1"/>
  <c r="AA547" i="2"/>
  <c r="D547" i="2"/>
  <c r="AB546" i="2"/>
  <c r="D546" i="2"/>
  <c r="AB545" i="2"/>
  <c r="AC545" i="2" s="1"/>
  <c r="AA545" i="2"/>
  <c r="D545" i="2"/>
  <c r="AC544" i="2"/>
  <c r="AB544" i="2"/>
  <c r="AA544" i="2"/>
  <c r="D544" i="2"/>
  <c r="AB543" i="2"/>
  <c r="AC543" i="2" s="1"/>
  <c r="D543" i="2"/>
  <c r="AC542" i="2"/>
  <c r="AB542" i="2"/>
  <c r="AA542" i="2" s="1"/>
  <c r="D542" i="2"/>
  <c r="AC541" i="2"/>
  <c r="AB541" i="2"/>
  <c r="AA541" i="2"/>
  <c r="D541" i="2"/>
  <c r="AB540" i="2"/>
  <c r="AA540" i="2" s="1"/>
  <c r="D540" i="2"/>
  <c r="AC539" i="2"/>
  <c r="AB539" i="2"/>
  <c r="AA539" i="2"/>
  <c r="D539" i="2"/>
  <c r="AB538" i="2"/>
  <c r="AC538" i="2" s="1"/>
  <c r="AA538" i="2"/>
  <c r="D538" i="2"/>
  <c r="AC537" i="2"/>
  <c r="AB537" i="2"/>
  <c r="AA537" i="2" s="1"/>
  <c r="D537" i="2"/>
  <c r="AC536" i="2"/>
  <c r="AB536" i="2"/>
  <c r="AA536" i="2" s="1"/>
  <c r="D536" i="2"/>
  <c r="AC535" i="2"/>
  <c r="AB535" i="2"/>
  <c r="AA535" i="2" s="1"/>
  <c r="D535" i="2"/>
  <c r="AB534" i="2"/>
  <c r="D534" i="2"/>
  <c r="AC533" i="2"/>
  <c r="AB533" i="2"/>
  <c r="AA533" i="2"/>
  <c r="D533" i="2"/>
  <c r="AB532" i="2"/>
  <c r="D532" i="2"/>
  <c r="AB531" i="2"/>
  <c r="AA531" i="2" s="1"/>
  <c r="D531" i="2"/>
  <c r="AB530" i="2"/>
  <c r="AC530" i="2" s="1"/>
  <c r="D530" i="2"/>
  <c r="AB529" i="2"/>
  <c r="AC529" i="2" s="1"/>
  <c r="D529" i="2"/>
  <c r="AB528" i="2"/>
  <c r="AA528" i="2" s="1"/>
  <c r="D528" i="2"/>
  <c r="AB527" i="2"/>
  <c r="AC527" i="2" s="1"/>
  <c r="AA527" i="2"/>
  <c r="D527" i="2"/>
  <c r="AB526" i="2"/>
  <c r="AA526" i="2" s="1"/>
  <c r="D526" i="2"/>
  <c r="AB525" i="2"/>
  <c r="AC525" i="2" s="1"/>
  <c r="D525" i="2"/>
  <c r="AC524" i="2"/>
  <c r="AB524" i="2"/>
  <c r="AA524" i="2"/>
  <c r="D524" i="2"/>
  <c r="AB523" i="2"/>
  <c r="AC523" i="2" s="1"/>
  <c r="D523" i="2"/>
  <c r="AB522" i="2"/>
  <c r="D522" i="2"/>
  <c r="AC521" i="2"/>
  <c r="AB521" i="2"/>
  <c r="AA521" i="2" s="1"/>
  <c r="D521" i="2"/>
  <c r="AC520" i="2"/>
  <c r="AB520" i="2"/>
  <c r="AA520" i="2" s="1"/>
  <c r="D520" i="2"/>
  <c r="AC519" i="2"/>
  <c r="AB519" i="2"/>
  <c r="AA519" i="2" s="1"/>
  <c r="D519" i="2"/>
  <c r="AB518" i="2"/>
  <c r="AA518" i="2" s="1"/>
  <c r="D518" i="2"/>
  <c r="AB517" i="2"/>
  <c r="AA517" i="2" s="1"/>
  <c r="D517" i="2"/>
  <c r="AB516" i="2"/>
  <c r="AC516" i="2" s="1"/>
  <c r="AA516" i="2"/>
  <c r="D516" i="2"/>
  <c r="AC515" i="2"/>
  <c r="AB515" i="2"/>
  <c r="AA515" i="2"/>
  <c r="D515" i="2"/>
  <c r="AB514" i="2"/>
  <c r="AC514" i="2" s="1"/>
  <c r="AA514" i="2"/>
  <c r="D514" i="2"/>
  <c r="AC513" i="2"/>
  <c r="AB513" i="2"/>
  <c r="AA513" i="2" s="1"/>
  <c r="D513" i="2"/>
  <c r="AC512" i="2"/>
  <c r="AB512" i="2"/>
  <c r="AA512" i="2"/>
  <c r="D512" i="2"/>
  <c r="AB511" i="2"/>
  <c r="AA511" i="2" s="1"/>
  <c r="D511" i="2"/>
  <c r="AB510" i="2"/>
  <c r="D510" i="2"/>
  <c r="AB509" i="2"/>
  <c r="AC509" i="2" s="1"/>
  <c r="AA509" i="2"/>
  <c r="D509" i="2"/>
  <c r="AB508" i="2"/>
  <c r="AA508" i="2" s="1"/>
  <c r="D508" i="2"/>
  <c r="AC507" i="2"/>
  <c r="AB507" i="2"/>
  <c r="AA507" i="2" s="1"/>
  <c r="D507" i="2"/>
  <c r="AB506" i="2"/>
  <c r="D506" i="2"/>
  <c r="AC505" i="2"/>
  <c r="AB505" i="2"/>
  <c r="AA505" i="2" s="1"/>
  <c r="D505" i="2"/>
  <c r="AB504" i="2"/>
  <c r="D504" i="2"/>
  <c r="AB503" i="2"/>
  <c r="D503" i="2"/>
  <c r="AB502" i="2"/>
  <c r="D502" i="2"/>
  <c r="AB501" i="2"/>
  <c r="D501" i="2"/>
  <c r="AB500" i="2"/>
  <c r="AC500" i="2" s="1"/>
  <c r="D500" i="2"/>
  <c r="AB499" i="2"/>
  <c r="D499" i="2"/>
  <c r="AB498" i="2"/>
  <c r="AC498" i="2" s="1"/>
  <c r="AA498" i="2"/>
  <c r="D498" i="2"/>
  <c r="AB497" i="2"/>
  <c r="D497" i="2"/>
  <c r="AB496" i="2"/>
  <c r="AC496" i="2" s="1"/>
  <c r="AA496" i="2"/>
  <c r="D496" i="2"/>
  <c r="AB495" i="2"/>
  <c r="D495" i="2"/>
  <c r="AB494" i="2"/>
  <c r="D494" i="2"/>
  <c r="AB493" i="2"/>
  <c r="AA493" i="2" s="1"/>
  <c r="D493" i="2"/>
  <c r="AB492" i="2"/>
  <c r="AC492" i="2" s="1"/>
  <c r="AA492" i="2"/>
  <c r="D492" i="2"/>
  <c r="AB491" i="2"/>
  <c r="D491" i="2"/>
  <c r="AB490" i="2"/>
  <c r="D490" i="2"/>
  <c r="AC489" i="2"/>
  <c r="AB489" i="2"/>
  <c r="AA489" i="2" s="1"/>
  <c r="D489" i="2"/>
  <c r="AB488" i="2"/>
  <c r="D488" i="2"/>
  <c r="AB487" i="2"/>
  <c r="D487" i="2"/>
  <c r="AB486" i="2"/>
  <c r="D486" i="2"/>
  <c r="AB485" i="2"/>
  <c r="D485" i="2"/>
  <c r="AB484" i="2"/>
  <c r="AC484" i="2" s="1"/>
  <c r="D484" i="2"/>
  <c r="AB483" i="2"/>
  <c r="D483" i="2"/>
  <c r="AB482" i="2"/>
  <c r="AC482" i="2" s="1"/>
  <c r="AA482" i="2"/>
  <c r="D482" i="2"/>
  <c r="AB481" i="2"/>
  <c r="D481" i="2"/>
  <c r="AB480" i="2"/>
  <c r="AC480" i="2" s="1"/>
  <c r="AA480" i="2"/>
  <c r="D480" i="2"/>
  <c r="AB479" i="2"/>
  <c r="D479" i="2"/>
  <c r="AB478" i="2"/>
  <c r="D478" i="2"/>
  <c r="AB477" i="2"/>
  <c r="AA477" i="2" s="1"/>
  <c r="D477" i="2"/>
  <c r="AB476" i="2"/>
  <c r="AC476" i="2" s="1"/>
  <c r="AA476" i="2"/>
  <c r="D476" i="2"/>
  <c r="AB475" i="2"/>
  <c r="D475" i="2"/>
  <c r="AB474" i="2"/>
  <c r="D474" i="2"/>
  <c r="AC473" i="2"/>
  <c r="AB473" i="2"/>
  <c r="AA473" i="2" s="1"/>
  <c r="D473" i="2"/>
  <c r="AB472" i="2"/>
  <c r="D472" i="2"/>
  <c r="AB471" i="2"/>
  <c r="D471" i="2"/>
  <c r="AB470" i="2"/>
  <c r="D470" i="2"/>
  <c r="AB469" i="2"/>
  <c r="D469" i="2"/>
  <c r="AB468" i="2"/>
  <c r="AC468" i="2" s="1"/>
  <c r="AA468" i="2"/>
  <c r="D468" i="2"/>
  <c r="AB467" i="2"/>
  <c r="D467" i="2"/>
  <c r="AB466" i="2"/>
  <c r="AC466" i="2" s="1"/>
  <c r="AA466" i="2"/>
  <c r="D466" i="2"/>
  <c r="AB465" i="2"/>
  <c r="D465" i="2"/>
  <c r="AB464" i="2"/>
  <c r="AC464" i="2" s="1"/>
  <c r="AA464" i="2"/>
  <c r="D464" i="2"/>
  <c r="AB463" i="2"/>
  <c r="D463" i="2"/>
  <c r="AB462" i="2"/>
  <c r="D462" i="2"/>
  <c r="AB461" i="2"/>
  <c r="AA461" i="2" s="1"/>
  <c r="D461" i="2"/>
  <c r="AB460" i="2"/>
  <c r="AC460" i="2" s="1"/>
  <c r="AA460" i="2"/>
  <c r="D460" i="2"/>
  <c r="AB459" i="2"/>
  <c r="D459" i="2"/>
  <c r="AB458" i="2"/>
  <c r="D458" i="2"/>
  <c r="AC457" i="2"/>
  <c r="AB457" i="2"/>
  <c r="AA457" i="2" s="1"/>
  <c r="D457" i="2"/>
  <c r="AB456" i="2"/>
  <c r="D456" i="2"/>
  <c r="AB455" i="2"/>
  <c r="D455" i="2"/>
  <c r="AB454" i="2"/>
  <c r="D454" i="2"/>
  <c r="AB453" i="2"/>
  <c r="D453" i="2"/>
  <c r="AB452" i="2"/>
  <c r="AC452" i="2" s="1"/>
  <c r="D452" i="2"/>
  <c r="AB451" i="2"/>
  <c r="D451" i="2"/>
  <c r="AB450" i="2"/>
  <c r="AC450" i="2" s="1"/>
  <c r="AA450" i="2"/>
  <c r="D450" i="2"/>
  <c r="AB449" i="2"/>
  <c r="D449" i="2"/>
  <c r="AB448" i="2"/>
  <c r="AC448" i="2" s="1"/>
  <c r="AA448" i="2"/>
  <c r="D448" i="2"/>
  <c r="AB447" i="2"/>
  <c r="D447" i="2"/>
  <c r="AB446" i="2"/>
  <c r="D446" i="2"/>
  <c r="AB445" i="2"/>
  <c r="AA445" i="2" s="1"/>
  <c r="D445" i="2"/>
  <c r="AB444" i="2"/>
  <c r="AC444" i="2" s="1"/>
  <c r="AA444" i="2"/>
  <c r="D444" i="2"/>
  <c r="AB443" i="2"/>
  <c r="D443" i="2"/>
  <c r="AB442" i="2"/>
  <c r="D442" i="2"/>
  <c r="AC441" i="2"/>
  <c r="AB441" i="2"/>
  <c r="AA441" i="2" s="1"/>
  <c r="D441" i="2"/>
  <c r="AB440" i="2"/>
  <c r="D440" i="2"/>
  <c r="AB439" i="2"/>
  <c r="D439" i="2"/>
  <c r="AB438" i="2"/>
  <c r="D438" i="2"/>
  <c r="AB437" i="2"/>
  <c r="D437" i="2"/>
  <c r="AB436" i="2"/>
  <c r="AC436" i="2" s="1"/>
  <c r="AA436" i="2"/>
  <c r="D436" i="2"/>
  <c r="AB435" i="2"/>
  <c r="D435" i="2"/>
  <c r="AB434" i="2"/>
  <c r="AC434" i="2" s="1"/>
  <c r="AA434" i="2"/>
  <c r="D434" i="2"/>
  <c r="AB433" i="2"/>
  <c r="D433" i="2"/>
  <c r="AB432" i="2"/>
  <c r="AC432" i="2" s="1"/>
  <c r="AA432" i="2"/>
  <c r="D432" i="2"/>
  <c r="AB431" i="2"/>
  <c r="D431" i="2"/>
  <c r="AB430" i="2"/>
  <c r="D430" i="2"/>
  <c r="AB429" i="2"/>
  <c r="AA429" i="2" s="1"/>
  <c r="D429" i="2"/>
  <c r="AB428" i="2"/>
  <c r="AC428" i="2" s="1"/>
  <c r="AA428" i="2"/>
  <c r="D428" i="2"/>
  <c r="AB427" i="2"/>
  <c r="D427" i="2"/>
  <c r="AB426" i="2"/>
  <c r="D426" i="2"/>
  <c r="AC425" i="2"/>
  <c r="AB425" i="2"/>
  <c r="AA425" i="2" s="1"/>
  <c r="D425" i="2"/>
  <c r="AB424" i="2"/>
  <c r="D424" i="2"/>
  <c r="AB423" i="2"/>
  <c r="D423" i="2"/>
  <c r="AB422" i="2"/>
  <c r="D422" i="2"/>
  <c r="AG421" i="2"/>
  <c r="AB421" i="2" s="1"/>
  <c r="AC421" i="2"/>
  <c r="AA421" i="2"/>
  <c r="D421" i="2"/>
  <c r="AG420" i="2"/>
  <c r="AB420" i="2" s="1"/>
  <c r="AA420" i="2" s="1"/>
  <c r="AC420" i="2"/>
  <c r="D420" i="2"/>
  <c r="AG419" i="2"/>
  <c r="AC419" i="2"/>
  <c r="AB419" i="2"/>
  <c r="AA419" i="2" s="1"/>
  <c r="D419" i="2"/>
  <c r="AG418" i="2"/>
  <c r="AB418" i="2" s="1"/>
  <c r="AA418" i="2" s="1"/>
  <c r="AC418" i="2"/>
  <c r="D418" i="2"/>
  <c r="AG417" i="2"/>
  <c r="AB417" i="2" s="1"/>
  <c r="AA417" i="2" s="1"/>
  <c r="AC417" i="2"/>
  <c r="D417" i="2"/>
  <c r="AG416" i="2"/>
  <c r="AB416" i="2" s="1"/>
  <c r="AA416" i="2" s="1"/>
  <c r="AC416" i="2"/>
  <c r="D416" i="2"/>
  <c r="AG415" i="2"/>
  <c r="AB415" i="2" s="1"/>
  <c r="AA415" i="2" s="1"/>
  <c r="AC415" i="2"/>
  <c r="D415" i="2"/>
  <c r="AG414" i="2"/>
  <c r="AB414" i="2" s="1"/>
  <c r="AA414" i="2" s="1"/>
  <c r="AC414" i="2"/>
  <c r="D414" i="2"/>
  <c r="AG413" i="2"/>
  <c r="AB413" i="2" s="1"/>
  <c r="AC413" i="2"/>
  <c r="AA413" i="2"/>
  <c r="D413" i="2"/>
  <c r="AG412" i="2"/>
  <c r="AB412" i="2" s="1"/>
  <c r="AA412" i="2" s="1"/>
  <c r="AC412" i="2"/>
  <c r="D412" i="2"/>
  <c r="AG411" i="2"/>
  <c r="AB411" i="2" s="1"/>
  <c r="AC411" i="2"/>
  <c r="AA411" i="2"/>
  <c r="D411" i="2"/>
  <c r="AB410" i="2"/>
  <c r="AA410" i="2" s="1"/>
  <c r="D410" i="2"/>
  <c r="AC409" i="2"/>
  <c r="AB409" i="2"/>
  <c r="AA409" i="2"/>
  <c r="D409" i="2"/>
  <c r="AC408" i="2"/>
  <c r="AB408" i="2"/>
  <c r="AA408" i="2" s="1"/>
  <c r="D408" i="2"/>
  <c r="AC407" i="2"/>
  <c r="AB407" i="2"/>
  <c r="AA407" i="2" s="1"/>
  <c r="D407" i="2"/>
  <c r="AB406" i="2"/>
  <c r="AC406" i="2" s="1"/>
  <c r="AA406" i="2"/>
  <c r="D406" i="2"/>
  <c r="AG405" i="2"/>
  <c r="AB405" i="2" s="1"/>
  <c r="AA405" i="2" s="1"/>
  <c r="AC405" i="2"/>
  <c r="D405" i="2"/>
  <c r="AG404" i="2"/>
  <c r="AC404" i="2"/>
  <c r="AB404" i="2"/>
  <c r="AA404" i="2"/>
  <c r="D404" i="2"/>
  <c r="AG403" i="2"/>
  <c r="AB403" i="2" s="1"/>
  <c r="AA403" i="2" s="1"/>
  <c r="AC403" i="2"/>
  <c r="D403" i="2"/>
  <c r="AG402" i="2"/>
  <c r="AB402" i="2" s="1"/>
  <c r="AA402" i="2" s="1"/>
  <c r="AC402" i="2"/>
  <c r="D402" i="2"/>
  <c r="AG401" i="2"/>
  <c r="AB401" i="2" s="1"/>
  <c r="AA401" i="2" s="1"/>
  <c r="AC401" i="2"/>
  <c r="D401" i="2"/>
  <c r="AG400" i="2"/>
  <c r="AC400" i="2"/>
  <c r="AB400" i="2"/>
  <c r="AA400" i="2"/>
  <c r="D400" i="2"/>
  <c r="AG399" i="2"/>
  <c r="AC399" i="2"/>
  <c r="AB399" i="2"/>
  <c r="AA399" i="2" s="1"/>
  <c r="D399" i="2"/>
  <c r="AG398" i="2"/>
  <c r="AB398" i="2" s="1"/>
  <c r="AA398" i="2" s="1"/>
  <c r="AC398" i="2"/>
  <c r="D398" i="2"/>
  <c r="AG397" i="2"/>
  <c r="AB397" i="2" s="1"/>
  <c r="AA397" i="2" s="1"/>
  <c r="AC397" i="2"/>
  <c r="D397" i="2"/>
  <c r="AB396" i="2"/>
  <c r="D396" i="2"/>
  <c r="AB395" i="2"/>
  <c r="AA395" i="2" s="1"/>
  <c r="D395" i="2"/>
  <c r="AB394" i="2"/>
  <c r="D394" i="2"/>
  <c r="AB393" i="2"/>
  <c r="D393" i="2"/>
  <c r="AB392" i="2"/>
  <c r="AC392" i="2" s="1"/>
  <c r="D392" i="2"/>
  <c r="AB391" i="2"/>
  <c r="D391" i="2"/>
  <c r="AB390" i="2"/>
  <c r="AC390" i="2" s="1"/>
  <c r="D390" i="2"/>
  <c r="AC389" i="2"/>
  <c r="AB389" i="2"/>
  <c r="AA389" i="2" s="1"/>
  <c r="D389" i="2"/>
  <c r="AB388" i="2"/>
  <c r="D388" i="2"/>
  <c r="AC387" i="2"/>
  <c r="AB387" i="2"/>
  <c r="AA387" i="2" s="1"/>
  <c r="D387" i="2"/>
  <c r="AB386" i="2"/>
  <c r="AC386" i="2" s="1"/>
  <c r="D386" i="2"/>
  <c r="AB385" i="2"/>
  <c r="D385" i="2"/>
  <c r="AB384" i="2"/>
  <c r="D384" i="2"/>
  <c r="AB383" i="2"/>
  <c r="D383" i="2"/>
  <c r="AB382" i="2"/>
  <c r="D382" i="2"/>
  <c r="AB381" i="2"/>
  <c r="D381" i="2"/>
  <c r="AB380" i="2"/>
  <c r="D380" i="2"/>
  <c r="AB379" i="2"/>
  <c r="AA379" i="2" s="1"/>
  <c r="D379" i="2"/>
  <c r="AB378" i="2"/>
  <c r="D378" i="2"/>
  <c r="AB377" i="2"/>
  <c r="D377" i="2"/>
  <c r="AB376" i="2"/>
  <c r="AC376" i="2" s="1"/>
  <c r="D376" i="2"/>
  <c r="AB375" i="2"/>
  <c r="D375" i="2"/>
  <c r="AB374" i="2"/>
  <c r="AC374" i="2" s="1"/>
  <c r="D374" i="2"/>
  <c r="AB373" i="2"/>
  <c r="AA373" i="2" s="1"/>
  <c r="D373" i="2"/>
  <c r="AB372" i="2"/>
  <c r="D372" i="2"/>
  <c r="AC371" i="2"/>
  <c r="AB371" i="2"/>
  <c r="AA371" i="2" s="1"/>
  <c r="D371" i="2"/>
  <c r="AB370" i="2"/>
  <c r="AC370" i="2" s="1"/>
  <c r="AA370" i="2"/>
  <c r="D370" i="2"/>
  <c r="AB369" i="2"/>
  <c r="D369" i="2"/>
  <c r="AB368" i="2"/>
  <c r="D368" i="2"/>
  <c r="AB367" i="2"/>
  <c r="D367" i="2"/>
  <c r="AB366" i="2"/>
  <c r="D366" i="2"/>
  <c r="AB365" i="2"/>
  <c r="D365" i="2"/>
  <c r="AB364" i="2"/>
  <c r="D364" i="2"/>
  <c r="AB363" i="2"/>
  <c r="AA363" i="2" s="1"/>
  <c r="D363" i="2"/>
  <c r="AB362" i="2"/>
  <c r="D362" i="2"/>
  <c r="AB361" i="2"/>
  <c r="D361" i="2"/>
  <c r="AB360" i="2"/>
  <c r="AC360" i="2" s="1"/>
  <c r="AA360" i="2"/>
  <c r="D360" i="2"/>
  <c r="AB359" i="2"/>
  <c r="D359" i="2"/>
  <c r="AB358" i="2"/>
  <c r="AC358" i="2" s="1"/>
  <c r="D358" i="2"/>
  <c r="AB357" i="2"/>
  <c r="AA357" i="2" s="1"/>
  <c r="D357" i="2"/>
  <c r="AB356" i="2"/>
  <c r="D356" i="2"/>
  <c r="AC355" i="2"/>
  <c r="AB355" i="2"/>
  <c r="AA355" i="2" s="1"/>
  <c r="D355" i="2"/>
  <c r="AB354" i="2"/>
  <c r="AC354" i="2" s="1"/>
  <c r="AA354" i="2"/>
  <c r="D354" i="2"/>
  <c r="AB353" i="2"/>
  <c r="D353" i="2"/>
  <c r="AB352" i="2"/>
  <c r="D352" i="2"/>
  <c r="AB351" i="2"/>
  <c r="D351" i="2"/>
  <c r="AB350" i="2"/>
  <c r="D350" i="2"/>
  <c r="AB349" i="2"/>
  <c r="D349" i="2"/>
  <c r="AB348" i="2"/>
  <c r="D348" i="2"/>
  <c r="AC347" i="2"/>
  <c r="AB347" i="2"/>
  <c r="AA347" i="2" s="1"/>
  <c r="D347" i="2"/>
  <c r="AB346" i="2"/>
  <c r="D346" i="2"/>
  <c r="AB345" i="2"/>
  <c r="D345" i="2"/>
  <c r="AB344" i="2"/>
  <c r="AC344" i="2" s="1"/>
  <c r="D344" i="2"/>
  <c r="AB343" i="2"/>
  <c r="D343" i="2"/>
  <c r="AB342" i="2"/>
  <c r="AC342" i="2" s="1"/>
  <c r="D342" i="2"/>
  <c r="AB341" i="2"/>
  <c r="AA341" i="2" s="1"/>
  <c r="D341" i="2"/>
  <c r="AB340" i="2"/>
  <c r="D340" i="2"/>
  <c r="AC339" i="2"/>
  <c r="AB339" i="2"/>
  <c r="AA339" i="2" s="1"/>
  <c r="D339" i="2"/>
  <c r="AB338" i="2"/>
  <c r="AC338" i="2" s="1"/>
  <c r="AA338" i="2"/>
  <c r="D338" i="2"/>
  <c r="AB337" i="2"/>
  <c r="D337" i="2"/>
  <c r="AB336" i="2"/>
  <c r="D336" i="2"/>
  <c r="AB335" i="2"/>
  <c r="D335" i="2"/>
  <c r="AB334" i="2"/>
  <c r="D334" i="2"/>
  <c r="AB333" i="2"/>
  <c r="D333" i="2"/>
  <c r="AB332" i="2"/>
  <c r="D332" i="2"/>
  <c r="AC331" i="2"/>
  <c r="AB331" i="2"/>
  <c r="AA331" i="2" s="1"/>
  <c r="D331" i="2"/>
  <c r="AB330" i="2"/>
  <c r="D330" i="2"/>
  <c r="AB329" i="2"/>
  <c r="D329" i="2"/>
  <c r="AB328" i="2"/>
  <c r="AC328" i="2" s="1"/>
  <c r="AA328" i="2"/>
  <c r="D328" i="2"/>
  <c r="AB327" i="2"/>
  <c r="D327" i="2"/>
  <c r="AB326" i="2"/>
  <c r="AC326" i="2" s="1"/>
  <c r="D326" i="2"/>
  <c r="AB325" i="2"/>
  <c r="AA325" i="2" s="1"/>
  <c r="D325" i="2"/>
  <c r="AB324" i="2"/>
  <c r="D324" i="2"/>
  <c r="AC323" i="2"/>
  <c r="AB323" i="2"/>
  <c r="AA323" i="2" s="1"/>
  <c r="D323" i="2"/>
  <c r="AB322" i="2"/>
  <c r="AC322" i="2" s="1"/>
  <c r="AA322" i="2"/>
  <c r="D322" i="2"/>
  <c r="AB321" i="2"/>
  <c r="D321" i="2"/>
  <c r="AB320" i="2"/>
  <c r="D320" i="2"/>
  <c r="AB319" i="2"/>
  <c r="D319" i="2"/>
  <c r="AB318" i="2"/>
  <c r="D318" i="2"/>
  <c r="AB317" i="2"/>
  <c r="D317" i="2"/>
  <c r="AB316" i="2"/>
  <c r="D316" i="2"/>
  <c r="AB315" i="2"/>
  <c r="AA315" i="2" s="1"/>
  <c r="D315" i="2"/>
  <c r="AB314" i="2"/>
  <c r="D314" i="2"/>
  <c r="AB313" i="2"/>
  <c r="D313" i="2"/>
  <c r="AB312" i="2"/>
  <c r="AC312" i="2" s="1"/>
  <c r="AA312" i="2"/>
  <c r="D312" i="2"/>
  <c r="AB311" i="2"/>
  <c r="D311" i="2"/>
  <c r="AB310" i="2"/>
  <c r="AC310" i="2" s="1"/>
  <c r="D310" i="2"/>
  <c r="AC309" i="2"/>
  <c r="AB309" i="2"/>
  <c r="AA309" i="2" s="1"/>
  <c r="D309" i="2"/>
  <c r="AB308" i="2"/>
  <c r="D308" i="2"/>
  <c r="AC307" i="2"/>
  <c r="AB307" i="2"/>
  <c r="AA307" i="2" s="1"/>
  <c r="D307" i="2"/>
  <c r="AB306" i="2"/>
  <c r="AC306" i="2" s="1"/>
  <c r="D306" i="2"/>
  <c r="AB305" i="2"/>
  <c r="D305" i="2"/>
  <c r="AB304" i="2"/>
  <c r="D304" i="2"/>
  <c r="AB303" i="2"/>
  <c r="D303" i="2"/>
  <c r="AB302" i="2"/>
  <c r="D302" i="2"/>
  <c r="AB301" i="2"/>
  <c r="D301" i="2"/>
  <c r="AB300" i="2"/>
  <c r="D300" i="2"/>
  <c r="AC299" i="2"/>
  <c r="AB299" i="2"/>
  <c r="AA299" i="2" s="1"/>
  <c r="D299" i="2"/>
  <c r="AB298" i="2"/>
  <c r="D298" i="2"/>
  <c r="AB297" i="2"/>
  <c r="D297" i="2"/>
  <c r="AB296" i="2"/>
  <c r="AC296" i="2" s="1"/>
  <c r="AA296" i="2"/>
  <c r="D296" i="2"/>
  <c r="AB295" i="2"/>
  <c r="D295" i="2"/>
  <c r="AB294" i="2"/>
  <c r="AC294" i="2" s="1"/>
  <c r="D294" i="2"/>
  <c r="AC293" i="2"/>
  <c r="AB293" i="2"/>
  <c r="AA293" i="2" s="1"/>
  <c r="D293" i="2"/>
  <c r="AB292" i="2"/>
  <c r="D292" i="2"/>
  <c r="AC291" i="2"/>
  <c r="AB291" i="2"/>
  <c r="AA291" i="2" s="1"/>
  <c r="D291" i="2"/>
  <c r="AB290" i="2"/>
  <c r="AC290" i="2" s="1"/>
  <c r="D290" i="2"/>
  <c r="AB289" i="2"/>
  <c r="D289" i="2"/>
  <c r="AB288" i="2"/>
  <c r="D288" i="2"/>
  <c r="AG287" i="2"/>
  <c r="AB287" i="2" s="1"/>
  <c r="AC287" i="2" s="1"/>
  <c r="AA287" i="2"/>
  <c r="D287" i="2"/>
  <c r="AG286" i="2"/>
  <c r="AB286" i="2" s="1"/>
  <c r="AA286" i="2" s="1"/>
  <c r="AC286" i="2"/>
  <c r="D286" i="2"/>
  <c r="AG285" i="2"/>
  <c r="AC285" i="2"/>
  <c r="AB285" i="2"/>
  <c r="AA285" i="2" s="1"/>
  <c r="D285" i="2"/>
  <c r="AG284" i="2"/>
  <c r="AB284" i="2" s="1"/>
  <c r="AA284" i="2" s="1"/>
  <c r="AC284" i="2"/>
  <c r="D284" i="2"/>
  <c r="AG283" i="2"/>
  <c r="AB283" i="2" s="1"/>
  <c r="AA283" i="2" s="1"/>
  <c r="AC283" i="2"/>
  <c r="D283" i="2"/>
  <c r="AG282" i="2"/>
  <c r="AB282" i="2" s="1"/>
  <c r="AA282" i="2" s="1"/>
  <c r="AC282" i="2"/>
  <c r="D282" i="2"/>
  <c r="AG281" i="2"/>
  <c r="AB281" i="2" s="1"/>
  <c r="AA281" i="2" s="1"/>
  <c r="AC281" i="2"/>
  <c r="D281" i="2"/>
  <c r="AG280" i="2"/>
  <c r="AC280" i="2"/>
  <c r="AB280" i="2"/>
  <c r="AA280" i="2" s="1"/>
  <c r="D280" i="2"/>
  <c r="AG279" i="2"/>
  <c r="AB279" i="2" s="1"/>
  <c r="AA279" i="2" s="1"/>
  <c r="AC279" i="2"/>
  <c r="D279" i="2"/>
  <c r="AG278" i="2"/>
  <c r="AC278" i="2"/>
  <c r="AB278" i="2"/>
  <c r="AA278" i="2" s="1"/>
  <c r="D278" i="2"/>
  <c r="AB277" i="2"/>
  <c r="D277" i="2"/>
  <c r="AB276" i="2"/>
  <c r="D276" i="2"/>
  <c r="AB275" i="2"/>
  <c r="AC275" i="2" s="1"/>
  <c r="AA275" i="2"/>
  <c r="D275" i="2"/>
  <c r="AC274" i="2"/>
  <c r="AB274" i="2"/>
  <c r="AA274" i="2" s="1"/>
  <c r="D274" i="2"/>
  <c r="AB273" i="2"/>
  <c r="D273" i="2"/>
  <c r="AB272" i="2"/>
  <c r="AA272" i="2" s="1"/>
  <c r="D272" i="2"/>
  <c r="AB271" i="2"/>
  <c r="D271" i="2"/>
  <c r="AB270" i="2"/>
  <c r="D270" i="2"/>
  <c r="AB269" i="2"/>
  <c r="D269" i="2"/>
  <c r="AB268" i="2"/>
  <c r="AA268" i="2" s="1"/>
  <c r="D268" i="2"/>
  <c r="AB267" i="2"/>
  <c r="D267" i="2"/>
  <c r="AB266" i="2"/>
  <c r="D266" i="2"/>
  <c r="AB265" i="2"/>
  <c r="D265" i="2"/>
  <c r="AC264" i="2"/>
  <c r="AB264" i="2"/>
  <c r="AA264" i="2" s="1"/>
  <c r="D264" i="2"/>
  <c r="AB263" i="2"/>
  <c r="AC263" i="2" s="1"/>
  <c r="D263" i="2"/>
  <c r="AB262" i="2"/>
  <c r="D262" i="2"/>
  <c r="AB261" i="2"/>
  <c r="D261" i="2"/>
  <c r="AB260" i="2"/>
  <c r="D260" i="2"/>
  <c r="AB259" i="2"/>
  <c r="AC259" i="2" s="1"/>
  <c r="AA259" i="2"/>
  <c r="D259" i="2"/>
  <c r="AG258" i="2"/>
  <c r="AB258" i="2" s="1"/>
  <c r="AA258" i="2" s="1"/>
  <c r="AC258" i="2"/>
  <c r="D258" i="2"/>
  <c r="AG257" i="2"/>
  <c r="AC257" i="2"/>
  <c r="AB257" i="2"/>
  <c r="AA257" i="2" s="1"/>
  <c r="D257" i="2"/>
  <c r="AG256" i="2"/>
  <c r="AB256" i="2" s="1"/>
  <c r="AA256" i="2" s="1"/>
  <c r="AC256" i="2"/>
  <c r="D256" i="2"/>
  <c r="AG255" i="2"/>
  <c r="AC255" i="2"/>
  <c r="AB255" i="2"/>
  <c r="AA255" i="2" s="1"/>
  <c r="D255" i="2"/>
  <c r="AG254" i="2"/>
  <c r="AB254" i="2" s="1"/>
  <c r="AA254" i="2" s="1"/>
  <c r="AC254" i="2"/>
  <c r="D254" i="2"/>
  <c r="AG253" i="2"/>
  <c r="AC253" i="2"/>
  <c r="AB253" i="2"/>
  <c r="AA253" i="2" s="1"/>
  <c r="D253" i="2"/>
  <c r="AB252" i="2"/>
  <c r="AC252" i="2" s="1"/>
  <c r="AA252" i="2"/>
  <c r="D252" i="2"/>
  <c r="AC251" i="2"/>
  <c r="AB251" i="2"/>
  <c r="AA251" i="2" s="1"/>
  <c r="D251" i="2"/>
  <c r="AB250" i="2"/>
  <c r="D250" i="2"/>
  <c r="AB249" i="2"/>
  <c r="AA249" i="2" s="1"/>
  <c r="D249" i="2"/>
  <c r="AB248" i="2"/>
  <c r="AC248" i="2" s="1"/>
  <c r="D248" i="2"/>
  <c r="AB247" i="2"/>
  <c r="D247" i="2"/>
  <c r="AB246" i="2"/>
  <c r="D246" i="2"/>
  <c r="AB245" i="2"/>
  <c r="AA245" i="2" s="1"/>
  <c r="D245" i="2"/>
  <c r="AB244" i="2"/>
  <c r="D244" i="2"/>
  <c r="AB243" i="2"/>
  <c r="D243" i="2"/>
  <c r="AB242" i="2"/>
  <c r="D242" i="2"/>
  <c r="AC241" i="2"/>
  <c r="AB241" i="2"/>
  <c r="AA241" i="2" s="1"/>
  <c r="D241" i="2"/>
  <c r="AB240" i="2"/>
  <c r="AC240" i="2" s="1"/>
  <c r="AA240" i="2"/>
  <c r="D240" i="2"/>
  <c r="AB239" i="2"/>
  <c r="D239" i="2"/>
  <c r="AB238" i="2"/>
  <c r="AC238" i="2" s="1"/>
  <c r="D238" i="2"/>
  <c r="AB237" i="2"/>
  <c r="D237" i="2"/>
  <c r="AB236" i="2"/>
  <c r="AC236" i="2" s="1"/>
  <c r="AA236" i="2"/>
  <c r="D236" i="2"/>
  <c r="AC235" i="2"/>
  <c r="AB235" i="2"/>
  <c r="AA235" i="2" s="1"/>
  <c r="D235" i="2"/>
  <c r="AB234" i="2"/>
  <c r="D234" i="2"/>
  <c r="AB233" i="2"/>
  <c r="AA233" i="2" s="1"/>
  <c r="D233" i="2"/>
  <c r="AB232" i="2"/>
  <c r="AC232" i="2" s="1"/>
  <c r="D232" i="2"/>
  <c r="AB231" i="2"/>
  <c r="D231" i="2"/>
  <c r="AB230" i="2"/>
  <c r="D230" i="2"/>
  <c r="AC229" i="2"/>
  <c r="AB229" i="2"/>
  <c r="AA229" i="2" s="1"/>
  <c r="D229" i="2"/>
  <c r="AB228" i="2"/>
  <c r="D228" i="2"/>
  <c r="AB227" i="2"/>
  <c r="AA227" i="2" s="1"/>
  <c r="D227" i="2"/>
  <c r="AB226" i="2"/>
  <c r="D226" i="2"/>
  <c r="AC225" i="2"/>
  <c r="AB225" i="2"/>
  <c r="AA225" i="2" s="1"/>
  <c r="D225" i="2"/>
  <c r="AB224" i="2"/>
  <c r="AC224" i="2" s="1"/>
  <c r="AA224" i="2"/>
  <c r="D224" i="2"/>
  <c r="AB223" i="2"/>
  <c r="D223" i="2"/>
  <c r="AB222" i="2"/>
  <c r="AC222" i="2" s="1"/>
  <c r="D222" i="2"/>
  <c r="AB221" i="2"/>
  <c r="AA221" i="2" s="1"/>
  <c r="D221" i="2"/>
  <c r="AB220" i="2"/>
  <c r="D220" i="2"/>
  <c r="AB219" i="2"/>
  <c r="D219" i="2"/>
  <c r="AB218" i="2"/>
  <c r="D218" i="2"/>
  <c r="AC217" i="2"/>
  <c r="AB217" i="2"/>
  <c r="AA217" i="2" s="1"/>
  <c r="D217" i="2"/>
  <c r="AB216" i="2"/>
  <c r="D216" i="2"/>
  <c r="AB215" i="2"/>
  <c r="D215" i="2"/>
  <c r="AB214" i="2"/>
  <c r="AC214" i="2" s="1"/>
  <c r="D214" i="2"/>
  <c r="AB213" i="2"/>
  <c r="D213" i="2"/>
  <c r="AB212" i="2"/>
  <c r="AC212" i="2" s="1"/>
  <c r="D212" i="2"/>
  <c r="AB211" i="2"/>
  <c r="D211" i="2"/>
  <c r="AB210" i="2"/>
  <c r="D210" i="2"/>
  <c r="AB209" i="2"/>
  <c r="AA209" i="2" s="1"/>
  <c r="D209" i="2"/>
  <c r="AB208" i="2"/>
  <c r="AC208" i="2" s="1"/>
  <c r="AA208" i="2"/>
  <c r="D208" i="2"/>
  <c r="AB207" i="2"/>
  <c r="D207" i="2"/>
  <c r="AB206" i="2"/>
  <c r="AC206" i="2" s="1"/>
  <c r="AA206" i="2"/>
  <c r="D206" i="2"/>
  <c r="AB205" i="2"/>
  <c r="D205" i="2"/>
  <c r="AB204" i="2"/>
  <c r="AC204" i="2" s="1"/>
  <c r="AA204" i="2"/>
  <c r="D204" i="2"/>
  <c r="AI203" i="2"/>
  <c r="AG203" i="2" s="1"/>
  <c r="AB203" i="2" s="1"/>
  <c r="AA203" i="2" s="1"/>
  <c r="AE203" i="2"/>
  <c r="AC203" i="2" s="1"/>
  <c r="D203" i="2"/>
  <c r="AI202" i="2"/>
  <c r="AG202" i="2" s="1"/>
  <c r="AB202" i="2" s="1"/>
  <c r="AA202" i="2" s="1"/>
  <c r="AE202" i="2"/>
  <c r="AC202" i="2" s="1"/>
  <c r="D202" i="2"/>
  <c r="AI201" i="2"/>
  <c r="AG201" i="2"/>
  <c r="AB201" i="2" s="1"/>
  <c r="AA201" i="2" s="1"/>
  <c r="AE201" i="2"/>
  <c r="AC201" i="2" s="1"/>
  <c r="D201" i="2"/>
  <c r="AI200" i="2"/>
  <c r="AG200" i="2" s="1"/>
  <c r="AB200" i="2" s="1"/>
  <c r="AA200" i="2" s="1"/>
  <c r="AE200" i="2"/>
  <c r="AC200" i="2" s="1"/>
  <c r="D200" i="2"/>
  <c r="AI199" i="2"/>
  <c r="AG199" i="2"/>
  <c r="AB199" i="2" s="1"/>
  <c r="AE199" i="2"/>
  <c r="AC199" i="2" s="1"/>
  <c r="AA199" i="2"/>
  <c r="D199" i="2"/>
  <c r="AB198" i="2"/>
  <c r="AA198" i="2" s="1"/>
  <c r="D198" i="2"/>
  <c r="AC197" i="2"/>
  <c r="AB197" i="2"/>
  <c r="AA197" i="2" s="1"/>
  <c r="D197" i="2"/>
  <c r="AB196" i="2"/>
  <c r="AC196" i="2" s="1"/>
  <c r="AA196" i="2"/>
  <c r="D196" i="2"/>
  <c r="AC195" i="2"/>
  <c r="AB195" i="2"/>
  <c r="AA195" i="2" s="1"/>
  <c r="D195" i="2"/>
  <c r="AC194" i="2"/>
  <c r="AB194" i="2"/>
  <c r="AA194" i="2"/>
  <c r="D194" i="2"/>
  <c r="AB193" i="2"/>
  <c r="AC193" i="2" s="1"/>
  <c r="D193" i="2"/>
  <c r="AB192" i="2"/>
  <c r="AA192" i="2" s="1"/>
  <c r="D192" i="2"/>
  <c r="AC191" i="2"/>
  <c r="AB191" i="2"/>
  <c r="AA191" i="2" s="1"/>
  <c r="D191" i="2"/>
  <c r="AC190" i="2"/>
  <c r="AB190" i="2"/>
  <c r="AA190" i="2"/>
  <c r="D190" i="2"/>
  <c r="AB189" i="2"/>
  <c r="D189" i="2"/>
  <c r="AC188" i="2"/>
  <c r="AB188" i="2"/>
  <c r="AA188" i="2"/>
  <c r="D188" i="2"/>
  <c r="AB187" i="2"/>
  <c r="AA187" i="2" s="1"/>
  <c r="D187" i="2"/>
  <c r="AB186" i="2"/>
  <c r="AA186" i="2" s="1"/>
  <c r="D186" i="2"/>
  <c r="AB185" i="2"/>
  <c r="AC185" i="2" s="1"/>
  <c r="D185" i="2"/>
  <c r="AC184" i="2"/>
  <c r="AB184" i="2"/>
  <c r="AA184" i="2" s="1"/>
  <c r="D184" i="2"/>
  <c r="AC183" i="2"/>
  <c r="AB183" i="2"/>
  <c r="AA183" i="2"/>
  <c r="D183" i="2"/>
  <c r="AB182" i="2"/>
  <c r="AA182" i="2" s="1"/>
  <c r="D182" i="2"/>
  <c r="AB181" i="2"/>
  <c r="AA181" i="2" s="1"/>
  <c r="D181" i="2"/>
  <c r="AB180" i="2"/>
  <c r="AC180" i="2" s="1"/>
  <c r="AA180" i="2"/>
  <c r="D180" i="2"/>
  <c r="AB179" i="2"/>
  <c r="D179" i="2"/>
  <c r="AC178" i="2"/>
  <c r="AB178" i="2"/>
  <c r="AA178" i="2"/>
  <c r="D178" i="2"/>
  <c r="AB177" i="2"/>
  <c r="AC177" i="2" s="1"/>
  <c r="AA177" i="2"/>
  <c r="D177" i="2"/>
  <c r="AC176" i="2"/>
  <c r="AB176" i="2"/>
  <c r="AA176" i="2" s="1"/>
  <c r="D176" i="2"/>
  <c r="AB175" i="2"/>
  <c r="AC175" i="2" s="1"/>
  <c r="AA175" i="2"/>
  <c r="D175" i="2"/>
  <c r="AC174" i="2"/>
  <c r="AB174" i="2"/>
  <c r="AA174" i="2" s="1"/>
  <c r="D174" i="2"/>
  <c r="AC173" i="2"/>
  <c r="AB173" i="2"/>
  <c r="AA173" i="2" s="1"/>
  <c r="D173" i="2"/>
  <c r="AB172" i="2"/>
  <c r="AA172" i="2" s="1"/>
  <c r="D172" i="2"/>
  <c r="AC171" i="2"/>
  <c r="AB171" i="2"/>
  <c r="AA171" i="2"/>
  <c r="D171" i="2"/>
  <c r="AB170" i="2"/>
  <c r="AA170" i="2" s="1"/>
  <c r="D170" i="2"/>
  <c r="AB169" i="2"/>
  <c r="AC169" i="2" s="1"/>
  <c r="AA169" i="2"/>
  <c r="D169" i="2"/>
  <c r="AB168" i="2"/>
  <c r="D168" i="2"/>
  <c r="AB167" i="2"/>
  <c r="D167" i="2"/>
  <c r="AC166" i="2"/>
  <c r="AB166" i="2"/>
  <c r="AA166" i="2" s="1"/>
  <c r="D166" i="2"/>
  <c r="AB165" i="2"/>
  <c r="AC165" i="2" s="1"/>
  <c r="D165" i="2"/>
  <c r="AB164" i="2"/>
  <c r="AA164" i="2" s="1"/>
  <c r="D164" i="2"/>
  <c r="AB163" i="2"/>
  <c r="AC163" i="2" s="1"/>
  <c r="D163" i="2"/>
  <c r="AB162" i="2"/>
  <c r="AA162" i="2" s="1"/>
  <c r="D162" i="2"/>
  <c r="AB161" i="2"/>
  <c r="D161" i="2"/>
  <c r="AB160" i="2"/>
  <c r="D160" i="2"/>
  <c r="AB159" i="2"/>
  <c r="D159" i="2"/>
  <c r="AC158" i="2"/>
  <c r="AB158" i="2"/>
  <c r="AA158" i="2" s="1"/>
  <c r="D158" i="2"/>
  <c r="AB157" i="2"/>
  <c r="AC157" i="2" s="1"/>
  <c r="D157" i="2"/>
  <c r="AB156" i="2"/>
  <c r="AA156" i="2" s="1"/>
  <c r="D156" i="2"/>
  <c r="AB155" i="2"/>
  <c r="AC155" i="2" s="1"/>
  <c r="D155" i="2"/>
  <c r="AB154" i="2"/>
  <c r="AA154" i="2" s="1"/>
  <c r="D154" i="2"/>
  <c r="AB153" i="2"/>
  <c r="AC153" i="2" s="1"/>
  <c r="AA153" i="2"/>
  <c r="D153" i="2"/>
  <c r="AB152" i="2"/>
  <c r="D152" i="2"/>
  <c r="AB151" i="2"/>
  <c r="D151" i="2"/>
  <c r="AC150" i="2"/>
  <c r="AB150" i="2"/>
  <c r="AA150" i="2" s="1"/>
  <c r="D150" i="2"/>
  <c r="AB149" i="2"/>
  <c r="AC149" i="2" s="1"/>
  <c r="AA149" i="2"/>
  <c r="D149" i="2"/>
  <c r="AB148" i="2"/>
  <c r="AA148" i="2" s="1"/>
  <c r="D148" i="2"/>
  <c r="AB147" i="2"/>
  <c r="AC147" i="2" s="1"/>
  <c r="D147" i="2"/>
  <c r="AB146" i="2"/>
  <c r="AA146" i="2" s="1"/>
  <c r="D146" i="2"/>
  <c r="AB145" i="2"/>
  <c r="D145" i="2"/>
  <c r="AB144" i="2"/>
  <c r="D144" i="2"/>
  <c r="AB143" i="2"/>
  <c r="D143" i="2"/>
  <c r="AB142" i="2"/>
  <c r="AA142" i="2" s="1"/>
  <c r="D142" i="2"/>
  <c r="AB141" i="2"/>
  <c r="AC141" i="2" s="1"/>
  <c r="D141" i="2"/>
  <c r="AB140" i="2"/>
  <c r="AA140" i="2" s="1"/>
  <c r="D140" i="2"/>
  <c r="AB139" i="2"/>
  <c r="AC139" i="2" s="1"/>
  <c r="D139" i="2"/>
  <c r="AB138" i="2"/>
  <c r="AA138" i="2" s="1"/>
  <c r="D138" i="2"/>
  <c r="AB137" i="2"/>
  <c r="AC137" i="2" s="1"/>
  <c r="AA137" i="2"/>
  <c r="D137" i="2"/>
  <c r="AB136" i="2"/>
  <c r="D136" i="2"/>
  <c r="AB135" i="2"/>
  <c r="D135" i="2"/>
  <c r="AC134" i="2"/>
  <c r="AB134" i="2"/>
  <c r="AA134" i="2" s="1"/>
  <c r="D134" i="2"/>
  <c r="AB133" i="2"/>
  <c r="AC133" i="2" s="1"/>
  <c r="D133" i="2"/>
  <c r="AB132" i="2"/>
  <c r="AA132" i="2" s="1"/>
  <c r="D132" i="2"/>
  <c r="AB131" i="2"/>
  <c r="AC131" i="2" s="1"/>
  <c r="D131" i="2"/>
  <c r="AB130" i="2"/>
  <c r="AA130" i="2" s="1"/>
  <c r="D130" i="2"/>
  <c r="AB129" i="2"/>
  <c r="D129" i="2"/>
  <c r="AB128" i="2"/>
  <c r="D128" i="2"/>
  <c r="AB127" i="2"/>
  <c r="D127" i="2"/>
  <c r="AC126" i="2"/>
  <c r="AB126" i="2"/>
  <c r="AA126" i="2" s="1"/>
  <c r="D126" i="2"/>
  <c r="AB125" i="2"/>
  <c r="AC125" i="2" s="1"/>
  <c r="D125" i="2"/>
  <c r="AB124" i="2"/>
  <c r="AA124" i="2" s="1"/>
  <c r="D124" i="2"/>
  <c r="AB123" i="2"/>
  <c r="AC123" i="2" s="1"/>
  <c r="D123" i="2"/>
  <c r="AB122" i="2"/>
  <c r="AA122" i="2" s="1"/>
  <c r="D122" i="2"/>
  <c r="AB121" i="2"/>
  <c r="AC121" i="2" s="1"/>
  <c r="AA121" i="2"/>
  <c r="D121" i="2"/>
  <c r="AB120" i="2"/>
  <c r="D120" i="2"/>
  <c r="AB119" i="2"/>
  <c r="D119" i="2"/>
  <c r="AC118" i="2"/>
  <c r="AB118" i="2"/>
  <c r="AA118" i="2" s="1"/>
  <c r="D118" i="2"/>
  <c r="AB117" i="2"/>
  <c r="AC117" i="2" s="1"/>
  <c r="AA117" i="2"/>
  <c r="D117" i="2"/>
  <c r="AB116" i="2"/>
  <c r="AA116" i="2" s="1"/>
  <c r="D116" i="2"/>
  <c r="AB115" i="2"/>
  <c r="AC115" i="2" s="1"/>
  <c r="D115" i="2"/>
  <c r="AB114" i="2"/>
  <c r="AA114" i="2" s="1"/>
  <c r="D114" i="2"/>
  <c r="AB113" i="2"/>
  <c r="D113" i="2"/>
  <c r="AB112" i="2"/>
  <c r="D112" i="2"/>
  <c r="AB111" i="2"/>
  <c r="D111" i="2"/>
  <c r="AB110" i="2"/>
  <c r="AA110" i="2" s="1"/>
  <c r="D110" i="2"/>
  <c r="AB109" i="2"/>
  <c r="AC109" i="2" s="1"/>
  <c r="D109" i="2"/>
  <c r="AB108" i="2"/>
  <c r="AA108" i="2" s="1"/>
  <c r="D108" i="2"/>
  <c r="AB107" i="2"/>
  <c r="AC107" i="2" s="1"/>
  <c r="D107" i="2"/>
  <c r="AB106" i="2"/>
  <c r="AA106" i="2" s="1"/>
  <c r="D106" i="2"/>
  <c r="AB105" i="2"/>
  <c r="AC105" i="2" s="1"/>
  <c r="AA105" i="2"/>
  <c r="D105" i="2"/>
  <c r="AB104" i="2"/>
  <c r="D104" i="2"/>
  <c r="AB103" i="2"/>
  <c r="D103" i="2"/>
  <c r="AC102" i="2"/>
  <c r="AB102" i="2"/>
  <c r="AA102" i="2" s="1"/>
  <c r="D102" i="2"/>
  <c r="AB101" i="2"/>
  <c r="AC101" i="2" s="1"/>
  <c r="AA101" i="2"/>
  <c r="D101" i="2"/>
  <c r="AB100" i="2"/>
  <c r="AA100" i="2" s="1"/>
  <c r="D100" i="2"/>
  <c r="AB99" i="2"/>
  <c r="AC99" i="2" s="1"/>
  <c r="D99" i="2"/>
  <c r="AC98" i="2"/>
  <c r="AB98" i="2"/>
  <c r="AA98" i="2" s="1"/>
  <c r="D98" i="2"/>
  <c r="AB97" i="2"/>
  <c r="D97" i="2"/>
  <c r="AB96" i="2"/>
  <c r="D96" i="2"/>
  <c r="AB95" i="2"/>
  <c r="D95" i="2"/>
  <c r="AB94" i="2"/>
  <c r="AA94" i="2" s="1"/>
  <c r="D94" i="2"/>
  <c r="AB93" i="2"/>
  <c r="AC93" i="2" s="1"/>
  <c r="D93" i="2"/>
  <c r="AB92" i="2"/>
  <c r="AA92" i="2" s="1"/>
  <c r="D92" i="2"/>
  <c r="AB91" i="2"/>
  <c r="AC91" i="2" s="1"/>
  <c r="D91" i="2"/>
  <c r="AB90" i="2"/>
  <c r="AA90" i="2" s="1"/>
  <c r="D90" i="2"/>
  <c r="AB89" i="2"/>
  <c r="AC89" i="2" s="1"/>
  <c r="AA89" i="2"/>
  <c r="D89" i="2"/>
  <c r="AB88" i="2"/>
  <c r="D88" i="2"/>
  <c r="AB87" i="2"/>
  <c r="D87" i="2"/>
  <c r="AC86" i="2"/>
  <c r="AB86" i="2"/>
  <c r="AA86" i="2" s="1"/>
  <c r="D86" i="2"/>
  <c r="AB85" i="2"/>
  <c r="AC85" i="2" s="1"/>
  <c r="AA85" i="2"/>
  <c r="D85" i="2"/>
  <c r="AB84" i="2"/>
  <c r="AA84" i="2" s="1"/>
  <c r="D84" i="2"/>
  <c r="AB83" i="2"/>
  <c r="AC83" i="2" s="1"/>
  <c r="D83" i="2"/>
  <c r="AC82" i="2"/>
  <c r="AB82" i="2"/>
  <c r="AA82" i="2" s="1"/>
  <c r="D82" i="2"/>
  <c r="AB81" i="2"/>
  <c r="D81" i="2"/>
  <c r="AB80" i="2"/>
  <c r="D80" i="2"/>
  <c r="AB79" i="2"/>
  <c r="D79" i="2"/>
  <c r="AB78" i="2"/>
  <c r="AA78" i="2" s="1"/>
  <c r="D78" i="2"/>
  <c r="AB77" i="2"/>
  <c r="D77" i="2"/>
  <c r="AB76" i="2"/>
  <c r="AA76" i="2" s="1"/>
  <c r="D76" i="2"/>
  <c r="AB75" i="2"/>
  <c r="AC75" i="2" s="1"/>
  <c r="D75" i="2"/>
  <c r="AG74" i="2"/>
  <c r="AB74" i="2" s="1"/>
  <c r="AA74" i="2" s="1"/>
  <c r="AC74" i="2"/>
  <c r="D74" i="2"/>
  <c r="AG73" i="2"/>
  <c r="AB73" i="2" s="1"/>
  <c r="AA73" i="2" s="1"/>
  <c r="AC73" i="2"/>
  <c r="D73" i="2"/>
  <c r="AG72" i="2"/>
  <c r="AB72" i="2" s="1"/>
  <c r="AA72" i="2" s="1"/>
  <c r="AC72" i="2"/>
  <c r="D72" i="2"/>
  <c r="AG71" i="2"/>
  <c r="AB71" i="2" s="1"/>
  <c r="AA71" i="2" s="1"/>
  <c r="AC71" i="2"/>
  <c r="D71" i="2"/>
  <c r="AG70" i="2"/>
  <c r="AB70" i="2" s="1"/>
  <c r="AA70" i="2" s="1"/>
  <c r="AC70" i="2"/>
  <c r="D70" i="2"/>
  <c r="AG69" i="2"/>
  <c r="AB69" i="2" s="1"/>
  <c r="AA69" i="2" s="1"/>
  <c r="AC69" i="2"/>
  <c r="D69" i="2"/>
  <c r="AB68" i="2"/>
  <c r="D68" i="2"/>
  <c r="AC67" i="2"/>
  <c r="AB67" i="2"/>
  <c r="AA67" i="2" s="1"/>
  <c r="D67" i="2"/>
  <c r="AB66" i="2"/>
  <c r="AC66" i="2" s="1"/>
  <c r="D66" i="2"/>
  <c r="AB65" i="2"/>
  <c r="D65" i="2"/>
  <c r="AB64" i="2"/>
  <c r="D64" i="2"/>
  <c r="AC63" i="2"/>
  <c r="AB63" i="2"/>
  <c r="AA63" i="2" s="1"/>
  <c r="D63" i="2"/>
  <c r="AB62" i="2"/>
  <c r="AC62" i="2" s="1"/>
  <c r="D62" i="2"/>
  <c r="AB61" i="2"/>
  <c r="D61" i="2"/>
  <c r="AB60" i="2"/>
  <c r="D60" i="2"/>
  <c r="AB59" i="2"/>
  <c r="D59" i="2"/>
  <c r="AB58" i="2"/>
  <c r="AC58" i="2" s="1"/>
  <c r="AA58" i="2"/>
  <c r="D58" i="2"/>
  <c r="AB57" i="2"/>
  <c r="D57" i="2"/>
  <c r="AB56" i="2"/>
  <c r="D56" i="2"/>
  <c r="AC55" i="2"/>
  <c r="AB55" i="2"/>
  <c r="AA55" i="2" s="1"/>
  <c r="D55" i="2"/>
  <c r="AB54" i="2"/>
  <c r="AC54" i="2" s="1"/>
  <c r="AA54" i="2"/>
  <c r="D54" i="2"/>
  <c r="AB53" i="2"/>
  <c r="D53" i="2"/>
  <c r="AB52" i="2"/>
  <c r="D52" i="2"/>
  <c r="AG51" i="2"/>
  <c r="AB51" i="2" s="1"/>
  <c r="AA51" i="2" s="1"/>
  <c r="AC51" i="2"/>
  <c r="D51" i="2"/>
  <c r="AG50" i="2"/>
  <c r="AB50" i="2" s="1"/>
  <c r="AA50" i="2" s="1"/>
  <c r="AC50" i="2"/>
  <c r="D50" i="2"/>
  <c r="AG49" i="2"/>
  <c r="AC49" i="2"/>
  <c r="AB49" i="2"/>
  <c r="AA49" i="2" s="1"/>
  <c r="D49" i="2"/>
  <c r="AG48" i="2"/>
  <c r="AB48" i="2" s="1"/>
  <c r="AA48" i="2" s="1"/>
  <c r="AC48" i="2"/>
  <c r="D48" i="2"/>
  <c r="AG47" i="2"/>
  <c r="AB47" i="2" s="1"/>
  <c r="AA47" i="2" s="1"/>
  <c r="AC47" i="2"/>
  <c r="D47" i="2"/>
  <c r="AB46" i="2"/>
  <c r="D46" i="2"/>
  <c r="AB45" i="2"/>
  <c r="AA45" i="2" s="1"/>
  <c r="D45" i="2"/>
  <c r="AB44" i="2"/>
  <c r="D44" i="2"/>
  <c r="AC43" i="2"/>
  <c r="AB43" i="2"/>
  <c r="AA43" i="2"/>
  <c r="D43" i="2"/>
  <c r="AB42" i="2"/>
  <c r="AA42" i="2" s="1"/>
  <c r="D42" i="2"/>
  <c r="AC41" i="2"/>
  <c r="AB41" i="2"/>
  <c r="AA41" i="2"/>
  <c r="D41" i="2"/>
  <c r="AB40" i="2"/>
  <c r="D40" i="2"/>
  <c r="AB39" i="2"/>
  <c r="D39" i="2"/>
  <c r="AB38" i="2"/>
  <c r="D38" i="2"/>
  <c r="AB37" i="2"/>
  <c r="D37" i="2"/>
  <c r="AB36" i="2"/>
  <c r="D36" i="2"/>
  <c r="AB35" i="2"/>
  <c r="D35" i="2"/>
  <c r="AB34" i="2"/>
  <c r="D34" i="2"/>
  <c r="AB33" i="2"/>
  <c r="D33" i="2"/>
  <c r="AB32" i="2"/>
  <c r="D32" i="2"/>
  <c r="AB31" i="2"/>
  <c r="D31" i="2"/>
  <c r="AB30" i="2"/>
  <c r="D30" i="2"/>
  <c r="AB29" i="2"/>
  <c r="D29" i="2"/>
  <c r="AB28" i="2"/>
  <c r="D28" i="2"/>
  <c r="AB27" i="2"/>
  <c r="D27" i="2"/>
  <c r="AB26" i="2"/>
  <c r="D26" i="2"/>
  <c r="AB25" i="2"/>
  <c r="D25" i="2"/>
  <c r="AB24" i="2"/>
  <c r="D24" i="2"/>
  <c r="AB23" i="2"/>
  <c r="D23" i="2"/>
  <c r="AB22" i="2"/>
  <c r="D22" i="2"/>
  <c r="AB21" i="2"/>
  <c r="D21" i="2"/>
  <c r="AB20" i="2"/>
  <c r="D20" i="2"/>
  <c r="AB19" i="2"/>
  <c r="D19" i="2"/>
  <c r="AB18" i="2"/>
  <c r="D18" i="2"/>
  <c r="AB17" i="2"/>
  <c r="D17" i="2"/>
  <c r="AB16" i="2"/>
  <c r="S16" i="2"/>
  <c r="D16" i="2"/>
  <c r="AB15" i="2"/>
  <c r="AA15" i="2" s="1"/>
  <c r="S15" i="2"/>
  <c r="D15" i="2"/>
  <c r="AB14" i="2"/>
  <c r="D14" i="2"/>
  <c r="AB13" i="2"/>
  <c r="D13" i="2"/>
  <c r="AB12" i="2"/>
  <c r="D12" i="2"/>
  <c r="AB11" i="2"/>
  <c r="P11" i="2"/>
  <c r="Q11" i="2" s="1"/>
  <c r="D11" i="2"/>
  <c r="AB10" i="2"/>
  <c r="D10" i="2"/>
  <c r="AB9" i="2"/>
  <c r="D9" i="2"/>
  <c r="AB8" i="2"/>
  <c r="T8" i="2"/>
  <c r="D8" i="2"/>
  <c r="AC7" i="2"/>
  <c r="AB7" i="2"/>
  <c r="AA7" i="2" s="1"/>
  <c r="T7" i="2"/>
  <c r="D7" i="2"/>
  <c r="AB6" i="2"/>
  <c r="V6" i="2"/>
  <c r="V7" i="2" s="1"/>
  <c r="V8" i="2" s="1"/>
  <c r="V9" i="2" s="1"/>
  <c r="V10" i="2" s="1"/>
  <c r="V11" i="2" s="1"/>
  <c r="V12" i="2" s="1"/>
  <c r="V13" i="2" s="1"/>
  <c r="V14" i="2" s="1"/>
  <c r="V15" i="2" s="1"/>
  <c r="V16" i="2" s="1"/>
  <c r="V17" i="2" s="1"/>
  <c r="V18" i="2" s="1"/>
  <c r="V19" i="2" s="1"/>
  <c r="V20" i="2" s="1"/>
  <c r="V21" i="2" s="1"/>
  <c r="V22" i="2" s="1"/>
  <c r="V23" i="2" s="1"/>
  <c r="V24" i="2" s="1"/>
  <c r="V25" i="2" s="1"/>
  <c r="V26" i="2" s="1"/>
  <c r="V27" i="2" s="1"/>
  <c r="V28" i="2" s="1"/>
  <c r="V29" i="2" s="1"/>
  <c r="V30" i="2" s="1"/>
  <c r="V31" i="2" s="1"/>
  <c r="V32" i="2" s="1"/>
  <c r="V33" i="2" s="1"/>
  <c r="V34" i="2" s="1"/>
  <c r="V35" i="2" s="1"/>
  <c r="V36" i="2" s="1"/>
  <c r="V37" i="2" s="1"/>
  <c r="V38" i="2" s="1"/>
  <c r="V39" i="2" s="1"/>
  <c r="V40" i="2" s="1"/>
  <c r="V41" i="2" s="1"/>
  <c r="V42" i="2" s="1"/>
  <c r="V43" i="2" s="1"/>
  <c r="V44" i="2" s="1"/>
  <c r="V45" i="2" s="1"/>
  <c r="V46" i="2" s="1"/>
  <c r="V47" i="2" s="1"/>
  <c r="V48" i="2" s="1"/>
  <c r="V49" i="2" s="1"/>
  <c r="V50" i="2" s="1"/>
  <c r="V51" i="2" s="1"/>
  <c r="V52" i="2" s="1"/>
  <c r="V53" i="2" s="1"/>
  <c r="V54" i="2" s="1"/>
  <c r="V55" i="2" s="1"/>
  <c r="V56" i="2" s="1"/>
  <c r="V57" i="2" s="1"/>
  <c r="V58" i="2" s="1"/>
  <c r="V59" i="2" s="1"/>
  <c r="V60" i="2" s="1"/>
  <c r="V61" i="2" s="1"/>
  <c r="V62" i="2" s="1"/>
  <c r="V63" i="2" s="1"/>
  <c r="V64" i="2" s="1"/>
  <c r="V65" i="2" s="1"/>
  <c r="V66" i="2" s="1"/>
  <c r="V67" i="2" s="1"/>
  <c r="V68" i="2" s="1"/>
  <c r="V69" i="2" s="1"/>
  <c r="V70" i="2" s="1"/>
  <c r="V71" i="2" s="1"/>
  <c r="V72" i="2" s="1"/>
  <c r="V73" i="2" s="1"/>
  <c r="V74" i="2" s="1"/>
  <c r="V75" i="2" s="1"/>
  <c r="V76" i="2" s="1"/>
  <c r="V77" i="2" s="1"/>
  <c r="V78" i="2" s="1"/>
  <c r="V79" i="2" s="1"/>
  <c r="V80" i="2" s="1"/>
  <c r="V81" i="2" s="1"/>
  <c r="V82" i="2" s="1"/>
  <c r="V83" i="2" s="1"/>
  <c r="V84" i="2" s="1"/>
  <c r="V85" i="2" s="1"/>
  <c r="V86" i="2" s="1"/>
  <c r="V87" i="2" s="1"/>
  <c r="V88" i="2" s="1"/>
  <c r="V89" i="2" s="1"/>
  <c r="V90" i="2" s="1"/>
  <c r="V91" i="2" s="1"/>
  <c r="V92" i="2" s="1"/>
  <c r="V93" i="2" s="1"/>
  <c r="V94" i="2" s="1"/>
  <c r="V95" i="2" s="1"/>
  <c r="V96" i="2" s="1"/>
  <c r="V97" i="2" s="1"/>
  <c r="V98" i="2" s="1"/>
  <c r="V99" i="2" s="1"/>
  <c r="V100" i="2" s="1"/>
  <c r="V101" i="2" s="1"/>
  <c r="V102" i="2" s="1"/>
  <c r="V103" i="2" s="1"/>
  <c r="V104" i="2" s="1"/>
  <c r="V105" i="2" s="1"/>
  <c r="V106" i="2" s="1"/>
  <c r="V107" i="2" s="1"/>
  <c r="V108" i="2" s="1"/>
  <c r="V109" i="2" s="1"/>
  <c r="V110" i="2" s="1"/>
  <c r="V111" i="2" s="1"/>
  <c r="V112" i="2" s="1"/>
  <c r="V113" i="2" s="1"/>
  <c r="V114" i="2" s="1"/>
  <c r="V115" i="2" s="1"/>
  <c r="V116" i="2" s="1"/>
  <c r="V117" i="2" s="1"/>
  <c r="V118" i="2" s="1"/>
  <c r="V119" i="2" s="1"/>
  <c r="V120" i="2" s="1"/>
  <c r="V121" i="2" s="1"/>
  <c r="V122" i="2" s="1"/>
  <c r="V123" i="2" s="1"/>
  <c r="V124" i="2" s="1"/>
  <c r="V125" i="2" s="1"/>
  <c r="V126" i="2" s="1"/>
  <c r="V127" i="2" s="1"/>
  <c r="V128" i="2" s="1"/>
  <c r="V129" i="2" s="1"/>
  <c r="V130" i="2" s="1"/>
  <c r="V131" i="2" s="1"/>
  <c r="V132" i="2" s="1"/>
  <c r="V133" i="2" s="1"/>
  <c r="V134" i="2" s="1"/>
  <c r="V135" i="2" s="1"/>
  <c r="V136" i="2" s="1"/>
  <c r="V137" i="2" s="1"/>
  <c r="V138" i="2" s="1"/>
  <c r="V139" i="2" s="1"/>
  <c r="V140" i="2" s="1"/>
  <c r="V141" i="2" s="1"/>
  <c r="V142" i="2" s="1"/>
  <c r="V143" i="2" s="1"/>
  <c r="V144" i="2" s="1"/>
  <c r="V145" i="2" s="1"/>
  <c r="V146" i="2" s="1"/>
  <c r="V147" i="2" s="1"/>
  <c r="V148" i="2" s="1"/>
  <c r="V149" i="2" s="1"/>
  <c r="V150" i="2" s="1"/>
  <c r="V151" i="2" s="1"/>
  <c r="V152" i="2" s="1"/>
  <c r="V153" i="2" s="1"/>
  <c r="V154" i="2" s="1"/>
  <c r="V155" i="2" s="1"/>
  <c r="V156" i="2" s="1"/>
  <c r="V157" i="2" s="1"/>
  <c r="V158" i="2" s="1"/>
  <c r="V159" i="2" s="1"/>
  <c r="V160" i="2" s="1"/>
  <c r="V161" i="2" s="1"/>
  <c r="V162" i="2" s="1"/>
  <c r="V163" i="2" s="1"/>
  <c r="V164" i="2" s="1"/>
  <c r="V165" i="2" s="1"/>
  <c r="V166" i="2" s="1"/>
  <c r="V167" i="2" s="1"/>
  <c r="V168" i="2" s="1"/>
  <c r="V169" i="2" s="1"/>
  <c r="V170" i="2" s="1"/>
  <c r="V171" i="2" s="1"/>
  <c r="V172" i="2" s="1"/>
  <c r="V173" i="2" s="1"/>
  <c r="V174" i="2" s="1"/>
  <c r="V175" i="2" s="1"/>
  <c r="V176" i="2" s="1"/>
  <c r="V177" i="2" s="1"/>
  <c r="V178" i="2" s="1"/>
  <c r="V179" i="2" s="1"/>
  <c r="V180" i="2" s="1"/>
  <c r="V181" i="2" s="1"/>
  <c r="V182" i="2" s="1"/>
  <c r="V183" i="2" s="1"/>
  <c r="V184" i="2" s="1"/>
  <c r="V185" i="2" s="1"/>
  <c r="V186" i="2" s="1"/>
  <c r="V187" i="2" s="1"/>
  <c r="V188" i="2" s="1"/>
  <c r="V189" i="2" s="1"/>
  <c r="V190" i="2" s="1"/>
  <c r="V191" i="2" s="1"/>
  <c r="V192" i="2" s="1"/>
  <c r="V193" i="2" s="1"/>
  <c r="V194" i="2" s="1"/>
  <c r="V195" i="2" s="1"/>
  <c r="V196" i="2" s="1"/>
  <c r="V197" i="2" s="1"/>
  <c r="V198" i="2" s="1"/>
  <c r="V199" i="2" s="1"/>
  <c r="V200" i="2" s="1"/>
  <c r="V201" i="2" s="1"/>
  <c r="V202" i="2" s="1"/>
  <c r="V203" i="2" s="1"/>
  <c r="V204" i="2" s="1"/>
  <c r="V205" i="2" s="1"/>
  <c r="V206" i="2" s="1"/>
  <c r="V207" i="2" s="1"/>
  <c r="V208" i="2" s="1"/>
  <c r="V209" i="2" s="1"/>
  <c r="V210" i="2" s="1"/>
  <c r="V211" i="2" s="1"/>
  <c r="V212" i="2" s="1"/>
  <c r="V213" i="2" s="1"/>
  <c r="V214" i="2" s="1"/>
  <c r="V215" i="2" s="1"/>
  <c r="V216" i="2" s="1"/>
  <c r="V217" i="2" s="1"/>
  <c r="V218" i="2" s="1"/>
  <c r="V219" i="2" s="1"/>
  <c r="V220" i="2" s="1"/>
  <c r="V221" i="2" s="1"/>
  <c r="V222" i="2" s="1"/>
  <c r="V223" i="2" s="1"/>
  <c r="V224" i="2" s="1"/>
  <c r="V225" i="2" s="1"/>
  <c r="V226" i="2" s="1"/>
  <c r="V227" i="2" s="1"/>
  <c r="V228" i="2" s="1"/>
  <c r="V229" i="2" s="1"/>
  <c r="V230" i="2" s="1"/>
  <c r="V231" i="2" s="1"/>
  <c r="V232" i="2" s="1"/>
  <c r="V233" i="2" s="1"/>
  <c r="V234" i="2" s="1"/>
  <c r="V235" i="2" s="1"/>
  <c r="V236" i="2" s="1"/>
  <c r="V237" i="2" s="1"/>
  <c r="V238" i="2" s="1"/>
  <c r="V239" i="2" s="1"/>
  <c r="V240" i="2" s="1"/>
  <c r="V241" i="2" s="1"/>
  <c r="V242" i="2" s="1"/>
  <c r="V243" i="2" s="1"/>
  <c r="V244" i="2" s="1"/>
  <c r="V245" i="2" s="1"/>
  <c r="V246" i="2" s="1"/>
  <c r="V247" i="2" s="1"/>
  <c r="V248" i="2" s="1"/>
  <c r="V249" i="2" s="1"/>
  <c r="V250" i="2" s="1"/>
  <c r="V251" i="2" s="1"/>
  <c r="V252" i="2" s="1"/>
  <c r="V253" i="2" s="1"/>
  <c r="V254" i="2" s="1"/>
  <c r="V255" i="2" s="1"/>
  <c r="V256" i="2" s="1"/>
  <c r="V257" i="2" s="1"/>
  <c r="V258" i="2" s="1"/>
  <c r="V259" i="2" s="1"/>
  <c r="V260" i="2" s="1"/>
  <c r="V261" i="2" s="1"/>
  <c r="V262" i="2" s="1"/>
  <c r="V263" i="2" s="1"/>
  <c r="V264" i="2" s="1"/>
  <c r="V265" i="2" s="1"/>
  <c r="V266" i="2" s="1"/>
  <c r="V267" i="2" s="1"/>
  <c r="V268" i="2" s="1"/>
  <c r="V269" i="2" s="1"/>
  <c r="V270" i="2" s="1"/>
  <c r="V271" i="2" s="1"/>
  <c r="V272" i="2" s="1"/>
  <c r="V273" i="2" s="1"/>
  <c r="V274" i="2" s="1"/>
  <c r="V275" i="2" s="1"/>
  <c r="V276" i="2" s="1"/>
  <c r="V277" i="2" s="1"/>
  <c r="V278" i="2" s="1"/>
  <c r="V279" i="2" s="1"/>
  <c r="V280" i="2" s="1"/>
  <c r="V281" i="2" s="1"/>
  <c r="V282" i="2" s="1"/>
  <c r="V283" i="2" s="1"/>
  <c r="V284" i="2" s="1"/>
  <c r="V285" i="2" s="1"/>
  <c r="V286" i="2" s="1"/>
  <c r="V287" i="2" s="1"/>
  <c r="V288" i="2" s="1"/>
  <c r="V289" i="2" s="1"/>
  <c r="V290" i="2" s="1"/>
  <c r="V291" i="2" s="1"/>
  <c r="V292" i="2" s="1"/>
  <c r="V293" i="2" s="1"/>
  <c r="V294" i="2" s="1"/>
  <c r="V295" i="2" s="1"/>
  <c r="V296" i="2" s="1"/>
  <c r="V297" i="2" s="1"/>
  <c r="V298" i="2" s="1"/>
  <c r="V299" i="2" s="1"/>
  <c r="V300" i="2" s="1"/>
  <c r="V301" i="2" s="1"/>
  <c r="V302" i="2" s="1"/>
  <c r="V303" i="2" s="1"/>
  <c r="V304" i="2" s="1"/>
  <c r="V305" i="2" s="1"/>
  <c r="V306" i="2" s="1"/>
  <c r="V307" i="2" s="1"/>
  <c r="V308" i="2" s="1"/>
  <c r="V309" i="2" s="1"/>
  <c r="V310" i="2" s="1"/>
  <c r="V311" i="2" s="1"/>
  <c r="V312" i="2" s="1"/>
  <c r="V313" i="2" s="1"/>
  <c r="V314" i="2" s="1"/>
  <c r="V315" i="2" s="1"/>
  <c r="V316" i="2" s="1"/>
  <c r="V317" i="2" s="1"/>
  <c r="V318" i="2" s="1"/>
  <c r="V319" i="2" s="1"/>
  <c r="V320" i="2" s="1"/>
  <c r="V321" i="2" s="1"/>
  <c r="V322" i="2" s="1"/>
  <c r="V323" i="2" s="1"/>
  <c r="V324" i="2" s="1"/>
  <c r="V325" i="2" s="1"/>
  <c r="V326" i="2" s="1"/>
  <c r="V327" i="2" s="1"/>
  <c r="V328" i="2" s="1"/>
  <c r="V329" i="2" s="1"/>
  <c r="V330" i="2" s="1"/>
  <c r="V331" i="2" s="1"/>
  <c r="V332" i="2" s="1"/>
  <c r="V333" i="2" s="1"/>
  <c r="V334" i="2" s="1"/>
  <c r="V335" i="2" s="1"/>
  <c r="V336" i="2" s="1"/>
  <c r="V337" i="2" s="1"/>
  <c r="V338" i="2" s="1"/>
  <c r="V339" i="2" s="1"/>
  <c r="V340" i="2" s="1"/>
  <c r="V341" i="2" s="1"/>
  <c r="V342" i="2" s="1"/>
  <c r="V343" i="2" s="1"/>
  <c r="V344" i="2" s="1"/>
  <c r="V345" i="2" s="1"/>
  <c r="V346" i="2" s="1"/>
  <c r="V347" i="2" s="1"/>
  <c r="V348" i="2" s="1"/>
  <c r="V349" i="2" s="1"/>
  <c r="V350" i="2" s="1"/>
  <c r="V351" i="2" s="1"/>
  <c r="V352" i="2" s="1"/>
  <c r="V353" i="2" s="1"/>
  <c r="V354" i="2" s="1"/>
  <c r="V355" i="2" s="1"/>
  <c r="V356" i="2" s="1"/>
  <c r="V357" i="2" s="1"/>
  <c r="V358" i="2" s="1"/>
  <c r="V359" i="2" s="1"/>
  <c r="V360" i="2" s="1"/>
  <c r="V361" i="2" s="1"/>
  <c r="V362" i="2" s="1"/>
  <c r="V363" i="2" s="1"/>
  <c r="V364" i="2" s="1"/>
  <c r="V365" i="2" s="1"/>
  <c r="V366" i="2" s="1"/>
  <c r="V367" i="2" s="1"/>
  <c r="V368" i="2" s="1"/>
  <c r="V369" i="2" s="1"/>
  <c r="V370" i="2" s="1"/>
  <c r="V371" i="2" s="1"/>
  <c r="V372" i="2" s="1"/>
  <c r="V373" i="2" s="1"/>
  <c r="V374" i="2" s="1"/>
  <c r="V375" i="2" s="1"/>
  <c r="V376" i="2" s="1"/>
  <c r="V377" i="2" s="1"/>
  <c r="V378" i="2" s="1"/>
  <c r="V379" i="2" s="1"/>
  <c r="V380" i="2" s="1"/>
  <c r="V381" i="2" s="1"/>
  <c r="V382" i="2" s="1"/>
  <c r="V383" i="2" s="1"/>
  <c r="V384" i="2" s="1"/>
  <c r="V385" i="2" s="1"/>
  <c r="V386" i="2" s="1"/>
  <c r="V387" i="2" s="1"/>
  <c r="V388" i="2" s="1"/>
  <c r="V389" i="2" s="1"/>
  <c r="V390" i="2" s="1"/>
  <c r="V391" i="2" s="1"/>
  <c r="V392" i="2" s="1"/>
  <c r="V393" i="2" s="1"/>
  <c r="V394" i="2" s="1"/>
  <c r="V395" i="2" s="1"/>
  <c r="V396" i="2" s="1"/>
  <c r="V397" i="2" s="1"/>
  <c r="V398" i="2" s="1"/>
  <c r="V399" i="2" s="1"/>
  <c r="V400" i="2" s="1"/>
  <c r="V401" i="2" s="1"/>
  <c r="V402" i="2" s="1"/>
  <c r="V403" i="2" s="1"/>
  <c r="V404" i="2" s="1"/>
  <c r="V405" i="2" s="1"/>
  <c r="V406" i="2" s="1"/>
  <c r="V407" i="2" s="1"/>
  <c r="V408" i="2" s="1"/>
  <c r="V409" i="2" s="1"/>
  <c r="V410" i="2" s="1"/>
  <c r="V411" i="2" s="1"/>
  <c r="V412" i="2" s="1"/>
  <c r="V413" i="2" s="1"/>
  <c r="V414" i="2" s="1"/>
  <c r="V415" i="2" s="1"/>
  <c r="V416" i="2" s="1"/>
  <c r="V417" i="2" s="1"/>
  <c r="V418" i="2" s="1"/>
  <c r="V419" i="2" s="1"/>
  <c r="V420" i="2" s="1"/>
  <c r="V421" i="2" s="1"/>
  <c r="V422" i="2" s="1"/>
  <c r="V423" i="2" s="1"/>
  <c r="V424" i="2" s="1"/>
  <c r="V425" i="2" s="1"/>
  <c r="V426" i="2" s="1"/>
  <c r="V427" i="2" s="1"/>
  <c r="V428" i="2" s="1"/>
  <c r="V429" i="2" s="1"/>
  <c r="V430" i="2" s="1"/>
  <c r="V431" i="2" s="1"/>
  <c r="V432" i="2" s="1"/>
  <c r="V433" i="2" s="1"/>
  <c r="V434" i="2" s="1"/>
  <c r="V435" i="2" s="1"/>
  <c r="V436" i="2" s="1"/>
  <c r="V437" i="2" s="1"/>
  <c r="V438" i="2" s="1"/>
  <c r="V439" i="2" s="1"/>
  <c r="V440" i="2" s="1"/>
  <c r="V441" i="2" s="1"/>
  <c r="V442" i="2" s="1"/>
  <c r="V443" i="2" s="1"/>
  <c r="V444" i="2" s="1"/>
  <c r="V445" i="2" s="1"/>
  <c r="V446" i="2" s="1"/>
  <c r="V447" i="2" s="1"/>
  <c r="V448" i="2" s="1"/>
  <c r="V449" i="2" s="1"/>
  <c r="V450" i="2" s="1"/>
  <c r="V451" i="2" s="1"/>
  <c r="V452" i="2" s="1"/>
  <c r="V453" i="2" s="1"/>
  <c r="V454" i="2" s="1"/>
  <c r="V455" i="2" s="1"/>
  <c r="V456" i="2" s="1"/>
  <c r="V457" i="2" s="1"/>
  <c r="V458" i="2" s="1"/>
  <c r="V459" i="2" s="1"/>
  <c r="V460" i="2" s="1"/>
  <c r="V461" i="2" s="1"/>
  <c r="V462" i="2" s="1"/>
  <c r="V463" i="2" s="1"/>
  <c r="V464" i="2" s="1"/>
  <c r="V465" i="2" s="1"/>
  <c r="V466" i="2" s="1"/>
  <c r="V467" i="2" s="1"/>
  <c r="V468" i="2" s="1"/>
  <c r="V469" i="2" s="1"/>
  <c r="V470" i="2" s="1"/>
  <c r="V471" i="2" s="1"/>
  <c r="V472" i="2" s="1"/>
  <c r="V473" i="2" s="1"/>
  <c r="V474" i="2" s="1"/>
  <c r="V475" i="2" s="1"/>
  <c r="V476" i="2" s="1"/>
  <c r="V477" i="2" s="1"/>
  <c r="V478" i="2" s="1"/>
  <c r="V479" i="2" s="1"/>
  <c r="V480" i="2" s="1"/>
  <c r="V481" i="2" s="1"/>
  <c r="V482" i="2" s="1"/>
  <c r="V483" i="2" s="1"/>
  <c r="V484" i="2" s="1"/>
  <c r="V485" i="2" s="1"/>
  <c r="V486" i="2" s="1"/>
  <c r="V487" i="2" s="1"/>
  <c r="V488" i="2" s="1"/>
  <c r="V489" i="2" s="1"/>
  <c r="V490" i="2" s="1"/>
  <c r="V491" i="2" s="1"/>
  <c r="V492" i="2" s="1"/>
  <c r="V493" i="2" s="1"/>
  <c r="V494" i="2" s="1"/>
  <c r="V495" i="2" s="1"/>
  <c r="V496" i="2" s="1"/>
  <c r="V497" i="2" s="1"/>
  <c r="V498" i="2" s="1"/>
  <c r="V499" i="2" s="1"/>
  <c r="V500" i="2" s="1"/>
  <c r="V501" i="2" s="1"/>
  <c r="V502" i="2" s="1"/>
  <c r="V503" i="2" s="1"/>
  <c r="V504" i="2" s="1"/>
  <c r="V505" i="2" s="1"/>
  <c r="V506" i="2" s="1"/>
  <c r="V507" i="2" s="1"/>
  <c r="V508" i="2" s="1"/>
  <c r="V509" i="2" s="1"/>
  <c r="V510" i="2" s="1"/>
  <c r="V511" i="2" s="1"/>
  <c r="V512" i="2" s="1"/>
  <c r="V513" i="2" s="1"/>
  <c r="V514" i="2" s="1"/>
  <c r="V515" i="2" s="1"/>
  <c r="V516" i="2" s="1"/>
  <c r="V517" i="2" s="1"/>
  <c r="V518" i="2" s="1"/>
  <c r="V519" i="2" s="1"/>
  <c r="V520" i="2" s="1"/>
  <c r="V521" i="2" s="1"/>
  <c r="V522" i="2" s="1"/>
  <c r="V523" i="2" s="1"/>
  <c r="V524" i="2" s="1"/>
  <c r="V525" i="2" s="1"/>
  <c r="V526" i="2" s="1"/>
  <c r="V527" i="2" s="1"/>
  <c r="V528" i="2" s="1"/>
  <c r="V529" i="2" s="1"/>
  <c r="V530" i="2" s="1"/>
  <c r="V531" i="2" s="1"/>
  <c r="V532" i="2" s="1"/>
  <c r="V533" i="2" s="1"/>
  <c r="V534" i="2" s="1"/>
  <c r="V535" i="2" s="1"/>
  <c r="V536" i="2" s="1"/>
  <c r="V537" i="2" s="1"/>
  <c r="V538" i="2" s="1"/>
  <c r="V539" i="2" s="1"/>
  <c r="V540" i="2" s="1"/>
  <c r="V541" i="2" s="1"/>
  <c r="V542" i="2" s="1"/>
  <c r="V543" i="2" s="1"/>
  <c r="V544" i="2" s="1"/>
  <c r="V545" i="2" s="1"/>
  <c r="V546" i="2" s="1"/>
  <c r="V547" i="2" s="1"/>
  <c r="V548" i="2" s="1"/>
  <c r="V549" i="2" s="1"/>
  <c r="V550" i="2" s="1"/>
  <c r="V551" i="2" s="1"/>
  <c r="V552" i="2" s="1"/>
  <c r="V553" i="2" s="1"/>
  <c r="V554" i="2" s="1"/>
  <c r="V555" i="2" s="1"/>
  <c r="V556" i="2" s="1"/>
  <c r="V557" i="2" s="1"/>
  <c r="V558" i="2" s="1"/>
  <c r="V559" i="2" s="1"/>
  <c r="V560" i="2" s="1"/>
  <c r="V561" i="2" s="1"/>
  <c r="V562" i="2" s="1"/>
  <c r="V563" i="2" s="1"/>
  <c r="V564" i="2" s="1"/>
  <c r="V565" i="2" s="1"/>
  <c r="V566" i="2" s="1"/>
  <c r="V567" i="2" s="1"/>
  <c r="V568" i="2" s="1"/>
  <c r="V569" i="2" s="1"/>
  <c r="V570" i="2" s="1"/>
  <c r="V571" i="2" s="1"/>
  <c r="V572" i="2" s="1"/>
  <c r="V573" i="2" s="1"/>
  <c r="V574" i="2" s="1"/>
  <c r="V575" i="2" s="1"/>
  <c r="V576" i="2" s="1"/>
  <c r="V577" i="2" s="1"/>
  <c r="V578" i="2" s="1"/>
  <c r="V579" i="2" s="1"/>
  <c r="V580" i="2" s="1"/>
  <c r="V581" i="2" s="1"/>
  <c r="V582" i="2" s="1"/>
  <c r="V583" i="2" s="1"/>
  <c r="V584" i="2" s="1"/>
  <c r="V585" i="2" s="1"/>
  <c r="V586" i="2" s="1"/>
  <c r="V587" i="2" s="1"/>
  <c r="V588" i="2" s="1"/>
  <c r="V589" i="2" s="1"/>
  <c r="V590" i="2" s="1"/>
  <c r="V591" i="2" s="1"/>
  <c r="V592" i="2" s="1"/>
  <c r="V593" i="2" s="1"/>
  <c r="V594" i="2" s="1"/>
  <c r="V595" i="2" s="1"/>
  <c r="V596" i="2" s="1"/>
  <c r="V597" i="2" s="1"/>
  <c r="V598" i="2" s="1"/>
  <c r="V599" i="2" s="1"/>
  <c r="V600" i="2" s="1"/>
  <c r="V601" i="2" s="1"/>
  <c r="V602" i="2" s="1"/>
  <c r="V603" i="2" s="1"/>
  <c r="V604" i="2" s="1"/>
  <c r="V605" i="2" s="1"/>
  <c r="V606" i="2" s="1"/>
  <c r="V607" i="2" s="1"/>
  <c r="V608" i="2" s="1"/>
  <c r="V609" i="2" s="1"/>
  <c r="V610" i="2" s="1"/>
  <c r="V611" i="2" s="1"/>
  <c r="V612" i="2" s="1"/>
  <c r="V613" i="2" s="1"/>
  <c r="V614" i="2" s="1"/>
  <c r="V615" i="2" s="1"/>
  <c r="V616" i="2" s="1"/>
  <c r="V617" i="2" s="1"/>
  <c r="V618" i="2" s="1"/>
  <c r="V619" i="2" s="1"/>
  <c r="V620" i="2" s="1"/>
  <c r="V621" i="2" s="1"/>
  <c r="V622" i="2" s="1"/>
  <c r="V623" i="2" s="1"/>
  <c r="V624" i="2" s="1"/>
  <c r="V625" i="2" s="1"/>
  <c r="V626" i="2" s="1"/>
  <c r="V627" i="2" s="1"/>
  <c r="V628" i="2" s="1"/>
  <c r="V629" i="2" s="1"/>
  <c r="V630" i="2" s="1"/>
  <c r="V631" i="2" s="1"/>
  <c r="V632" i="2" s="1"/>
  <c r="V633" i="2" s="1"/>
  <c r="V634" i="2" s="1"/>
  <c r="V635" i="2" s="1"/>
  <c r="V636" i="2" s="1"/>
  <c r="V637" i="2" s="1"/>
  <c r="V638" i="2" s="1"/>
  <c r="V639" i="2" s="1"/>
  <c r="V640" i="2" s="1"/>
  <c r="V641" i="2" s="1"/>
  <c r="V642" i="2" s="1"/>
  <c r="V643" i="2" s="1"/>
  <c r="V644" i="2" s="1"/>
  <c r="V645" i="2" s="1"/>
  <c r="V646" i="2" s="1"/>
  <c r="V647" i="2" s="1"/>
  <c r="V648" i="2" s="1"/>
  <c r="V649" i="2" s="1"/>
  <c r="V650" i="2" s="1"/>
  <c r="V651" i="2" s="1"/>
  <c r="V652" i="2" s="1"/>
  <c r="V653" i="2" s="1"/>
  <c r="V654" i="2" s="1"/>
  <c r="V655" i="2" s="1"/>
  <c r="V656" i="2" s="1"/>
  <c r="V657" i="2" s="1"/>
  <c r="V658" i="2" s="1"/>
  <c r="V659" i="2" s="1"/>
  <c r="V660" i="2" s="1"/>
  <c r="V661" i="2" s="1"/>
  <c r="V662" i="2" s="1"/>
  <c r="V663" i="2" s="1"/>
  <c r="V664" i="2" s="1"/>
  <c r="V665" i="2" s="1"/>
  <c r="V666" i="2" s="1"/>
  <c r="V667" i="2" s="1"/>
  <c r="V668" i="2" s="1"/>
  <c r="V669" i="2" s="1"/>
  <c r="V670" i="2" s="1"/>
  <c r="V671" i="2" s="1"/>
  <c r="V672" i="2" s="1"/>
  <c r="V673" i="2" s="1"/>
  <c r="V674" i="2" s="1"/>
  <c r="V675" i="2" s="1"/>
  <c r="V676" i="2" s="1"/>
  <c r="V677" i="2" s="1"/>
  <c r="V678" i="2" s="1"/>
  <c r="V679" i="2" s="1"/>
  <c r="V680" i="2" s="1"/>
  <c r="V681" i="2" s="1"/>
  <c r="V682" i="2" s="1"/>
  <c r="V683" i="2" s="1"/>
  <c r="V684" i="2" s="1"/>
  <c r="V685" i="2" s="1"/>
  <c r="V686" i="2" s="1"/>
  <c r="V687" i="2" s="1"/>
  <c r="V688" i="2" s="1"/>
  <c r="V689" i="2" s="1"/>
  <c r="V690" i="2" s="1"/>
  <c r="V691" i="2" s="1"/>
  <c r="V692" i="2" s="1"/>
  <c r="V693" i="2" s="1"/>
  <c r="V694" i="2" s="1"/>
  <c r="V695" i="2" s="1"/>
  <c r="V696" i="2" s="1"/>
  <c r="V697" i="2" s="1"/>
  <c r="V698" i="2" s="1"/>
  <c r="V699" i="2" s="1"/>
  <c r="V700" i="2" s="1"/>
  <c r="V701" i="2" s="1"/>
  <c r="V702" i="2" s="1"/>
  <c r="V703" i="2" s="1"/>
  <c r="V704" i="2" s="1"/>
  <c r="V705" i="2" s="1"/>
  <c r="V706" i="2" s="1"/>
  <c r="V707" i="2" s="1"/>
  <c r="V708" i="2" s="1"/>
  <c r="V709" i="2" s="1"/>
  <c r="V710" i="2" s="1"/>
  <c r="V711" i="2" s="1"/>
  <c r="V712" i="2" s="1"/>
  <c r="V713" i="2" s="1"/>
  <c r="V714" i="2" s="1"/>
  <c r="V715" i="2" s="1"/>
  <c r="V716" i="2" s="1"/>
  <c r="V717" i="2" s="1"/>
  <c r="V718" i="2" s="1"/>
  <c r="V719" i="2" s="1"/>
  <c r="V720" i="2" s="1"/>
  <c r="V721" i="2" s="1"/>
  <c r="V722" i="2" s="1"/>
  <c r="V723" i="2" s="1"/>
  <c r="V724" i="2" s="1"/>
  <c r="V725" i="2" s="1"/>
  <c r="V726" i="2" s="1"/>
  <c r="V727" i="2" s="1"/>
  <c r="V728" i="2" s="1"/>
  <c r="V729" i="2" s="1"/>
  <c r="V730" i="2" s="1"/>
  <c r="V731" i="2" s="1"/>
  <c r="V732" i="2" s="1"/>
  <c r="V733" i="2" s="1"/>
  <c r="V734" i="2" s="1"/>
  <c r="V735" i="2" s="1"/>
  <c r="V736" i="2" s="1"/>
  <c r="V737" i="2" s="1"/>
  <c r="V738" i="2" s="1"/>
  <c r="V739" i="2" s="1"/>
  <c r="V740" i="2" s="1"/>
  <c r="V741" i="2" s="1"/>
  <c r="V742" i="2" s="1"/>
  <c r="V743" i="2" s="1"/>
  <c r="V744" i="2" s="1"/>
  <c r="V745" i="2" s="1"/>
  <c r="V746" i="2" s="1"/>
  <c r="V747" i="2" s="1"/>
  <c r="V748" i="2" s="1"/>
  <c r="V749" i="2" s="1"/>
  <c r="V750" i="2" s="1"/>
  <c r="V751" i="2" s="1"/>
  <c r="V752" i="2" s="1"/>
  <c r="V753" i="2" s="1"/>
  <c r="V754" i="2" s="1"/>
  <c r="V755" i="2" s="1"/>
  <c r="V756" i="2" s="1"/>
  <c r="V757" i="2" s="1"/>
  <c r="V758" i="2" s="1"/>
  <c r="V759" i="2" s="1"/>
  <c r="V760" i="2" s="1"/>
  <c r="V761" i="2" s="1"/>
  <c r="V762" i="2" s="1"/>
  <c r="V763" i="2" s="1"/>
  <c r="V764" i="2" s="1"/>
  <c r="V765" i="2" s="1"/>
  <c r="V766" i="2" s="1"/>
  <c r="V767" i="2" s="1"/>
  <c r="V768" i="2" s="1"/>
  <c r="V769" i="2" s="1"/>
  <c r="V770" i="2" s="1"/>
  <c r="V771" i="2" s="1"/>
  <c r="V772" i="2" s="1"/>
  <c r="V773" i="2" s="1"/>
  <c r="V774" i="2" s="1"/>
  <c r="V775" i="2" s="1"/>
  <c r="V776" i="2" s="1"/>
  <c r="V777" i="2" s="1"/>
  <c r="V778" i="2" s="1"/>
  <c r="V779" i="2" s="1"/>
  <c r="V780" i="2" s="1"/>
  <c r="V781" i="2" s="1"/>
  <c r="V782" i="2" s="1"/>
  <c r="V783" i="2" s="1"/>
  <c r="V784" i="2" s="1"/>
  <c r="V785" i="2" s="1"/>
  <c r="V786" i="2" s="1"/>
  <c r="V787" i="2" s="1"/>
  <c r="V788" i="2" s="1"/>
  <c r="V789" i="2" s="1"/>
  <c r="V790" i="2" s="1"/>
  <c r="V791" i="2" s="1"/>
  <c r="V792" i="2" s="1"/>
  <c r="V793" i="2" s="1"/>
  <c r="V794" i="2" s="1"/>
  <c r="V795" i="2" s="1"/>
  <c r="V796" i="2" s="1"/>
  <c r="V797" i="2" s="1"/>
  <c r="V798" i="2" s="1"/>
  <c r="V799" i="2" s="1"/>
  <c r="V800" i="2" s="1"/>
  <c r="V801" i="2" s="1"/>
  <c r="V802" i="2" s="1"/>
  <c r="V803" i="2" s="1"/>
  <c r="V804" i="2" s="1"/>
  <c r="V805" i="2" s="1"/>
  <c r="V806" i="2" s="1"/>
  <c r="V807" i="2" s="1"/>
  <c r="V808" i="2" s="1"/>
  <c r="V809" i="2" s="1"/>
  <c r="V810" i="2" s="1"/>
  <c r="V811" i="2" s="1"/>
  <c r="V812" i="2" s="1"/>
  <c r="V813" i="2" s="1"/>
  <c r="V814" i="2" s="1"/>
  <c r="V815" i="2" s="1"/>
  <c r="V816" i="2" s="1"/>
  <c r="V817" i="2" s="1"/>
  <c r="V818" i="2" s="1"/>
  <c r="V819" i="2" s="1"/>
  <c r="V820" i="2" s="1"/>
  <c r="V821" i="2" s="1"/>
  <c r="V822" i="2" s="1"/>
  <c r="V823" i="2" s="1"/>
  <c r="V824" i="2" s="1"/>
  <c r="V825" i="2" s="1"/>
  <c r="V826" i="2" s="1"/>
  <c r="V827" i="2" s="1"/>
  <c r="V828" i="2" s="1"/>
  <c r="V829" i="2" s="1"/>
  <c r="V830" i="2" s="1"/>
  <c r="V831" i="2" s="1"/>
  <c r="V832" i="2" s="1"/>
  <c r="V833" i="2" s="1"/>
  <c r="V834" i="2" s="1"/>
  <c r="V835" i="2" s="1"/>
  <c r="V836" i="2" s="1"/>
  <c r="V837" i="2" s="1"/>
  <c r="V838" i="2" s="1"/>
  <c r="V839" i="2" s="1"/>
  <c r="V840" i="2" s="1"/>
  <c r="V841" i="2" s="1"/>
  <c r="V842" i="2" s="1"/>
  <c r="V843" i="2" s="1"/>
  <c r="V844" i="2" s="1"/>
  <c r="V845" i="2" s="1"/>
  <c r="V846" i="2" s="1"/>
  <c r="V847" i="2" s="1"/>
  <c r="V848" i="2" s="1"/>
  <c r="V849" i="2" s="1"/>
  <c r="V850" i="2" s="1"/>
  <c r="V851" i="2" s="1"/>
  <c r="V852" i="2" s="1"/>
  <c r="V853" i="2" s="1"/>
  <c r="V854" i="2" s="1"/>
  <c r="V855" i="2" s="1"/>
  <c r="V856" i="2" s="1"/>
  <c r="V857" i="2" s="1"/>
  <c r="V858" i="2" s="1"/>
  <c r="V859" i="2" s="1"/>
  <c r="V860" i="2" s="1"/>
  <c r="V861" i="2" s="1"/>
  <c r="V862" i="2" s="1"/>
  <c r="V863" i="2" s="1"/>
  <c r="V864" i="2" s="1"/>
  <c r="V865" i="2" s="1"/>
  <c r="V866" i="2" s="1"/>
  <c r="V867" i="2" s="1"/>
  <c r="V868" i="2" s="1"/>
  <c r="V869" i="2" s="1"/>
  <c r="V870" i="2" s="1"/>
  <c r="V871" i="2" s="1"/>
  <c r="V872" i="2" s="1"/>
  <c r="V873" i="2" s="1"/>
  <c r="V874" i="2" s="1"/>
  <c r="V875" i="2" s="1"/>
  <c r="V876" i="2" s="1"/>
  <c r="V877" i="2" s="1"/>
  <c r="V878" i="2" s="1"/>
  <c r="V879" i="2" s="1"/>
  <c r="V880" i="2" s="1"/>
  <c r="V881" i="2" s="1"/>
  <c r="V882" i="2" s="1"/>
  <c r="V883" i="2" s="1"/>
  <c r="V884" i="2" s="1"/>
  <c r="V885" i="2" s="1"/>
  <c r="V886" i="2" s="1"/>
  <c r="V887" i="2" s="1"/>
  <c r="V888" i="2" s="1"/>
  <c r="V889" i="2" s="1"/>
  <c r="V890" i="2" s="1"/>
  <c r="V891" i="2" s="1"/>
  <c r="V892" i="2" s="1"/>
  <c r="V893" i="2" s="1"/>
  <c r="V894" i="2" s="1"/>
  <c r="V895" i="2" s="1"/>
  <c r="V896" i="2" s="1"/>
  <c r="V897" i="2" s="1"/>
  <c r="V898" i="2" s="1"/>
  <c r="V899" i="2" s="1"/>
  <c r="V900" i="2" s="1"/>
  <c r="V901" i="2" s="1"/>
  <c r="V902" i="2" s="1"/>
  <c r="V903" i="2" s="1"/>
  <c r="V904" i="2" s="1"/>
  <c r="T6" i="2"/>
  <c r="D6" i="2"/>
  <c r="AC5" i="2"/>
  <c r="AB5" i="2"/>
  <c r="AA5" i="2" s="1"/>
  <c r="V5" i="2"/>
  <c r="S5" i="2"/>
  <c r="D5" i="2"/>
  <c r="AB4" i="2"/>
  <c r="D4" i="2"/>
  <c r="B61" i="1"/>
  <c r="B57" i="1"/>
  <c r="B55" i="1"/>
  <c r="AJ23" i="1"/>
  <c r="AJ22" i="1"/>
  <c r="AJ21" i="1"/>
  <c r="AJ20" i="1"/>
  <c r="AJ19" i="1"/>
  <c r="AJ18" i="1"/>
  <c r="AJ17" i="1"/>
  <c r="AJ16" i="1"/>
  <c r="AJ15" i="1"/>
  <c r="AJ14" i="1"/>
  <c r="AJ13" i="1"/>
  <c r="AJ12" i="1"/>
  <c r="AJ11" i="1"/>
  <c r="E7" i="1"/>
  <c r="AA693" i="2" l="1"/>
  <c r="AC693" i="2"/>
  <c r="AA886" i="2"/>
  <c r="AC886" i="2"/>
  <c r="AA453" i="2"/>
  <c r="AC453" i="2"/>
  <c r="AA741" i="2"/>
  <c r="AC741" i="2"/>
  <c r="AC45" i="2"/>
  <c r="AC110" i="2"/>
  <c r="AC394" i="2"/>
  <c r="AA394" i="2"/>
  <c r="AC647" i="2"/>
  <c r="AC198" i="2"/>
  <c r="AC233" i="2"/>
  <c r="AA485" i="2"/>
  <c r="AC485" i="2"/>
  <c r="AC572" i="2"/>
  <c r="AC657" i="2"/>
  <c r="AA46" i="2"/>
  <c r="AC46" i="2"/>
  <c r="AC261" i="2"/>
  <c r="AA261" i="2"/>
  <c r="AC715" i="2"/>
  <c r="AC888" i="2"/>
  <c r="AA59" i="2"/>
  <c r="AC59" i="2"/>
  <c r="AC161" i="2"/>
  <c r="AA161" i="2"/>
  <c r="AA303" i="2"/>
  <c r="AC303" i="2"/>
  <c r="AA463" i="2"/>
  <c r="AC463" i="2"/>
  <c r="AC42" i="2"/>
  <c r="AC78" i="2"/>
  <c r="AC113" i="2"/>
  <c r="AA113" i="2"/>
  <c r="AC130" i="2"/>
  <c r="AA165" i="2"/>
  <c r="AC192" i="2"/>
  <c r="AC249" i="2"/>
  <c r="AA290" i="2"/>
  <c r="AC341" i="2"/>
  <c r="AC362" i="2"/>
  <c r="AA362" i="2"/>
  <c r="AA376" i="2"/>
  <c r="AC379" i="2"/>
  <c r="AA383" i="2"/>
  <c r="AC383" i="2"/>
  <c r="AC410" i="2"/>
  <c r="AA484" i="2"/>
  <c r="AA501" i="2"/>
  <c r="AC501" i="2"/>
  <c r="AC518" i="2"/>
  <c r="AA529" i="2"/>
  <c r="AC531" i="2"/>
  <c r="AA552" i="2"/>
  <c r="AC557" i="2"/>
  <c r="AC628" i="2"/>
  <c r="AC663" i="2"/>
  <c r="AC683" i="2"/>
  <c r="AC727" i="2"/>
  <c r="AA804" i="2"/>
  <c r="AC815" i="2"/>
  <c r="AC820" i="2"/>
  <c r="AA833" i="2"/>
  <c r="AA847" i="2"/>
  <c r="AA852" i="2"/>
  <c r="AC766" i="2"/>
  <c r="AC314" i="2"/>
  <c r="AA314" i="2"/>
  <c r="AC613" i="2"/>
  <c r="AA613" i="2"/>
  <c r="AC271" i="2"/>
  <c r="AA271" i="2"/>
  <c r="AC574" i="2"/>
  <c r="AC711" i="2"/>
  <c r="AC325" i="2"/>
  <c r="AC346" i="2"/>
  <c r="AA346" i="2"/>
  <c r="AC363" i="2"/>
  <c r="AA661" i="2"/>
  <c r="AC661" i="2"/>
  <c r="AA725" i="2"/>
  <c r="AC725" i="2"/>
  <c r="AC894" i="2"/>
  <c r="AC904" i="2"/>
  <c r="AC298" i="2"/>
  <c r="AA298" i="2"/>
  <c r="AA437" i="2"/>
  <c r="AC437" i="2"/>
  <c r="AA575" i="2"/>
  <c r="AC575" i="2"/>
  <c r="AC651" i="2"/>
  <c r="AC829" i="2"/>
  <c r="AA495" i="2"/>
  <c r="AC495" i="2"/>
  <c r="AC162" i="2"/>
  <c r="AC182" i="2"/>
  <c r="AA447" i="2"/>
  <c r="AC447" i="2"/>
  <c r="AC667" i="2"/>
  <c r="AC797" i="2"/>
  <c r="AC216" i="2"/>
  <c r="AA216" i="2"/>
  <c r="AA367" i="2"/>
  <c r="AC367" i="2"/>
  <c r="AC721" i="2"/>
  <c r="AC142" i="2"/>
  <c r="AA319" i="2"/>
  <c r="AC319" i="2"/>
  <c r="AC540" i="2"/>
  <c r="AC15" i="2"/>
  <c r="AA62" i="2"/>
  <c r="AC77" i="2"/>
  <c r="AA77" i="2"/>
  <c r="AC94" i="2"/>
  <c r="AC129" i="2"/>
  <c r="AA129" i="2"/>
  <c r="AC146" i="2"/>
  <c r="AC227" i="2"/>
  <c r="AC272" i="2"/>
  <c r="AA306" i="2"/>
  <c r="AC357" i="2"/>
  <c r="AC378" i="2"/>
  <c r="AA378" i="2"/>
  <c r="AA392" i="2"/>
  <c r="AC395" i="2"/>
  <c r="AA431" i="2"/>
  <c r="AC431" i="2"/>
  <c r="AA500" i="2"/>
  <c r="AA525" i="2"/>
  <c r="AA543" i="2"/>
  <c r="AC561" i="2"/>
  <c r="AC581" i="2"/>
  <c r="AA581" i="2"/>
  <c r="AA645" i="2"/>
  <c r="AC645" i="2"/>
  <c r="AC705" i="2"/>
  <c r="AA709" i="2"/>
  <c r="AC709" i="2"/>
  <c r="AA764" i="2"/>
  <c r="AC764" i="2"/>
  <c r="AC795" i="2"/>
  <c r="AA817" i="2"/>
  <c r="AC875" i="2"/>
  <c r="AA875" i="2"/>
  <c r="AC277" i="2"/>
  <c r="AA277" i="2"/>
  <c r="AA335" i="2"/>
  <c r="AC335" i="2"/>
  <c r="AA622" i="2"/>
  <c r="AC622" i="2"/>
  <c r="AA677" i="2"/>
  <c r="AC677" i="2"/>
  <c r="I638" i="2"/>
  <c r="AC145" i="2"/>
  <c r="AA145" i="2"/>
  <c r="AC373" i="2"/>
  <c r="AC511" i="2"/>
  <c r="AC731" i="2"/>
  <c r="AC810" i="2"/>
  <c r="AC97" i="2"/>
  <c r="AA97" i="2"/>
  <c r="AC114" i="2"/>
  <c r="AC756" i="2"/>
  <c r="AC845" i="2"/>
  <c r="AC268" i="2"/>
  <c r="AC315" i="2"/>
  <c r="AA479" i="2"/>
  <c r="AC479" i="2"/>
  <c r="AC695" i="2"/>
  <c r="AC842" i="2"/>
  <c r="AC81" i="2"/>
  <c r="I407" i="2" s="1"/>
  <c r="AA81" i="2"/>
  <c r="AA133" i="2"/>
  <c r="AA214" i="2"/>
  <c r="AC330" i="2"/>
  <c r="AA330" i="2"/>
  <c r="AA344" i="2"/>
  <c r="AA351" i="2"/>
  <c r="AC351" i="2"/>
  <c r="AA386" i="2"/>
  <c r="AA452" i="2"/>
  <c r="AA469" i="2"/>
  <c r="AC469" i="2"/>
  <c r="AA523" i="2"/>
  <c r="AA609" i="2"/>
  <c r="AA801" i="2"/>
  <c r="AC869" i="2"/>
  <c r="AA869" i="2"/>
  <c r="AC90" i="2"/>
  <c r="AC106" i="2"/>
  <c r="AC122" i="2"/>
  <c r="AC138" i="2"/>
  <c r="AC154" i="2"/>
  <c r="AC170" i="2"/>
  <c r="AC172" i="2"/>
  <c r="AC186" i="2"/>
  <c r="AC209" i="2"/>
  <c r="AC245" i="2"/>
  <c r="AC429" i="2"/>
  <c r="AC445" i="2"/>
  <c r="AC461" i="2"/>
  <c r="AC477" i="2"/>
  <c r="AC493" i="2"/>
  <c r="AC508" i="2"/>
  <c r="AC517" i="2"/>
  <c r="AC526" i="2"/>
  <c r="AC528" i="2"/>
  <c r="AC578" i="2"/>
  <c r="AC600" i="2"/>
  <c r="AC610" i="2"/>
  <c r="AC620" i="2"/>
  <c r="AC636" i="2"/>
  <c r="AC659" i="2"/>
  <c r="AC675" i="2"/>
  <c r="AC691" i="2"/>
  <c r="AC707" i="2"/>
  <c r="AC723" i="2"/>
  <c r="AC739" i="2"/>
  <c r="AC796" i="2"/>
  <c r="AC805" i="2"/>
  <c r="AC807" i="2"/>
  <c r="AC812" i="2"/>
  <c r="AC828" i="2"/>
  <c r="AC837" i="2"/>
  <c r="AC839" i="2"/>
  <c r="AC844" i="2"/>
  <c r="AA66" i="2"/>
  <c r="AA263" i="2"/>
  <c r="AA571" i="2"/>
  <c r="AA877" i="2"/>
  <c r="AA899" i="2"/>
  <c r="AA93" i="2"/>
  <c r="AA109" i="2"/>
  <c r="AA125" i="2"/>
  <c r="AA141" i="2"/>
  <c r="AA157" i="2"/>
  <c r="AA193" i="2"/>
  <c r="AA212" i="2"/>
  <c r="AA232" i="2"/>
  <c r="AA238" i="2"/>
  <c r="AA248" i="2"/>
  <c r="AA294" i="2"/>
  <c r="AA310" i="2"/>
  <c r="AA326" i="2"/>
  <c r="AA342" i="2"/>
  <c r="AA358" i="2"/>
  <c r="AA374" i="2"/>
  <c r="AA390" i="2"/>
  <c r="AA530" i="2"/>
  <c r="AA585" i="2"/>
  <c r="AA617" i="2"/>
  <c r="AA755" i="2"/>
  <c r="AA771" i="2"/>
  <c r="AA893" i="2"/>
  <c r="AA8" i="2"/>
  <c r="AC8" i="2"/>
  <c r="AC17" i="2"/>
  <c r="AA17" i="2"/>
  <c r="AC56" i="2"/>
  <c r="AA56" i="2"/>
  <c r="AA80" i="2"/>
  <c r="AC80" i="2"/>
  <c r="I404" i="2" s="1"/>
  <c r="AC95" i="2"/>
  <c r="AA95" i="2"/>
  <c r="I116" i="2"/>
  <c r="AA144" i="2"/>
  <c r="AC144" i="2"/>
  <c r="AC159" i="2"/>
  <c r="AA159" i="2"/>
  <c r="I233" i="2"/>
  <c r="AC234" i="2"/>
  <c r="AA234" i="2"/>
  <c r="AC246" i="2"/>
  <c r="AA246" i="2"/>
  <c r="AA327" i="2"/>
  <c r="AC327" i="2"/>
  <c r="I373" i="2"/>
  <c r="I385" i="2"/>
  <c r="AA427" i="2"/>
  <c r="AC427" i="2"/>
  <c r="AC456" i="2"/>
  <c r="AA456" i="2"/>
  <c r="I626" i="2"/>
  <c r="AC627" i="2"/>
  <c r="AA627" i="2"/>
  <c r="I8" i="2"/>
  <c r="AC12" i="2"/>
  <c r="AA12" i="2"/>
  <c r="AA16" i="2"/>
  <c r="AC16" i="2"/>
  <c r="AA20" i="2"/>
  <c r="AC20" i="2"/>
  <c r="AA24" i="2"/>
  <c r="AC24" i="2"/>
  <c r="I44" i="2" s="1"/>
  <c r="AA28" i="2"/>
  <c r="AC28" i="2"/>
  <c r="AA32" i="2"/>
  <c r="AC32" i="2"/>
  <c r="AA36" i="2"/>
  <c r="AC36" i="2"/>
  <c r="AA40" i="2"/>
  <c r="AC40" i="2"/>
  <c r="AC60" i="2"/>
  <c r="AA60" i="2"/>
  <c r="AA65" i="2"/>
  <c r="AC65" i="2"/>
  <c r="AC87" i="2"/>
  <c r="AA87" i="2"/>
  <c r="AA104" i="2"/>
  <c r="AC104" i="2"/>
  <c r="AC119" i="2"/>
  <c r="I875" i="2" s="1"/>
  <c r="AA119" i="2"/>
  <c r="AA136" i="2"/>
  <c r="AC136" i="2"/>
  <c r="I140" i="2"/>
  <c r="AC151" i="2"/>
  <c r="AA151" i="2"/>
  <c r="AA168" i="2"/>
  <c r="AC168" i="2"/>
  <c r="AA219" i="2"/>
  <c r="AC219" i="2"/>
  <c r="AA260" i="2"/>
  <c r="AC260" i="2"/>
  <c r="AC288" i="2"/>
  <c r="AA288" i="2"/>
  <c r="AA305" i="2"/>
  <c r="AC305" i="2"/>
  <c r="AC334" i="2"/>
  <c r="AA334" i="2"/>
  <c r="AA391" i="2"/>
  <c r="AC391" i="2"/>
  <c r="AA423" i="2"/>
  <c r="AC423" i="2"/>
  <c r="I461" i="2"/>
  <c r="AC462" i="2"/>
  <c r="AA462" i="2"/>
  <c r="AC474" i="2"/>
  <c r="AA474" i="2"/>
  <c r="AA491" i="2"/>
  <c r="AC491" i="2"/>
  <c r="I534" i="2"/>
  <c r="AA550" i="2"/>
  <c r="AC550" i="2"/>
  <c r="I588" i="2"/>
  <c r="I622" i="2"/>
  <c r="AC623" i="2"/>
  <c r="AA623" i="2"/>
  <c r="AA843" i="2"/>
  <c r="AC843" i="2"/>
  <c r="I903" i="2"/>
  <c r="I901" i="2"/>
  <c r="I897" i="2"/>
  <c r="I895" i="2"/>
  <c r="I893" i="2"/>
  <c r="I891" i="2"/>
  <c r="I889" i="2"/>
  <c r="I887" i="2"/>
  <c r="I885" i="2"/>
  <c r="I883" i="2"/>
  <c r="I881" i="2"/>
  <c r="I867" i="2"/>
  <c r="I865" i="2"/>
  <c r="I857" i="2"/>
  <c r="I787" i="2"/>
  <c r="I783" i="2"/>
  <c r="I779" i="2"/>
  <c r="I775" i="2"/>
  <c r="I773" i="2"/>
  <c r="I771" i="2"/>
  <c r="I769" i="2"/>
  <c r="I767" i="2"/>
  <c r="I765" i="2"/>
  <c r="I763" i="2"/>
  <c r="I761" i="2"/>
  <c r="I759" i="2"/>
  <c r="I757" i="2"/>
  <c r="I755" i="2"/>
  <c r="I900" i="2"/>
  <c r="I892" i="2"/>
  <c r="I884" i="2"/>
  <c r="I852" i="2"/>
  <c r="I849" i="2"/>
  <c r="I844" i="2"/>
  <c r="I841" i="2"/>
  <c r="I836" i="2"/>
  <c r="I833" i="2"/>
  <c r="I828" i="2"/>
  <c r="I825" i="2"/>
  <c r="I820" i="2"/>
  <c r="I817" i="2"/>
  <c r="I812" i="2"/>
  <c r="I809" i="2"/>
  <c r="I804" i="2"/>
  <c r="I801" i="2"/>
  <c r="I796" i="2"/>
  <c r="I793" i="2"/>
  <c r="I788" i="2"/>
  <c r="I781" i="2"/>
  <c r="I780" i="2"/>
  <c r="I770" i="2"/>
  <c r="I762" i="2"/>
  <c r="I754" i="2"/>
  <c r="I750" i="2"/>
  <c r="I746" i="2"/>
  <c r="I643" i="2"/>
  <c r="I639" i="2"/>
  <c r="I570" i="2"/>
  <c r="I566" i="2"/>
  <c r="I898" i="2"/>
  <c r="I890" i="2"/>
  <c r="I882" i="2"/>
  <c r="I851" i="2"/>
  <c r="I846" i="2"/>
  <c r="I843" i="2"/>
  <c r="I838" i="2"/>
  <c r="I835" i="2"/>
  <c r="I830" i="2"/>
  <c r="I827" i="2"/>
  <c r="I822" i="2"/>
  <c r="I819" i="2"/>
  <c r="I814" i="2"/>
  <c r="I811" i="2"/>
  <c r="I806" i="2"/>
  <c r="I803" i="2"/>
  <c r="I798" i="2"/>
  <c r="I795" i="2"/>
  <c r="I790" i="2"/>
  <c r="I782" i="2"/>
  <c r="I768" i="2"/>
  <c r="I760" i="2"/>
  <c r="I751" i="2"/>
  <c r="I747" i="2"/>
  <c r="I744" i="2"/>
  <c r="I742" i="2"/>
  <c r="I740" i="2"/>
  <c r="I738" i="2"/>
  <c r="I736" i="2"/>
  <c r="I734" i="2"/>
  <c r="I732" i="2"/>
  <c r="I730" i="2"/>
  <c r="I728" i="2"/>
  <c r="I726" i="2"/>
  <c r="I724" i="2"/>
  <c r="I722" i="2"/>
  <c r="I720" i="2"/>
  <c r="I718" i="2"/>
  <c r="I716" i="2"/>
  <c r="I714" i="2"/>
  <c r="I712" i="2"/>
  <c r="I710" i="2"/>
  <c r="I708" i="2"/>
  <c r="I706" i="2"/>
  <c r="I704" i="2"/>
  <c r="I702" i="2"/>
  <c r="I700" i="2"/>
  <c r="I698" i="2"/>
  <c r="I696" i="2"/>
  <c r="I694" i="2"/>
  <c r="I692" i="2"/>
  <c r="I690" i="2"/>
  <c r="I688" i="2"/>
  <c r="I686" i="2"/>
  <c r="I684" i="2"/>
  <c r="I682" i="2"/>
  <c r="I680" i="2"/>
  <c r="I678" i="2"/>
  <c r="I676" i="2"/>
  <c r="I674" i="2"/>
  <c r="I672" i="2"/>
  <c r="I670" i="2"/>
  <c r="I668" i="2"/>
  <c r="I666" i="2"/>
  <c r="I664" i="2"/>
  <c r="I662" i="2"/>
  <c r="I660" i="2"/>
  <c r="I658" i="2"/>
  <c r="I656" i="2"/>
  <c r="I654" i="2"/>
  <c r="I652" i="2"/>
  <c r="I650" i="2"/>
  <c r="I648" i="2"/>
  <c r="I646" i="2"/>
  <c r="I644" i="2"/>
  <c r="I640" i="2"/>
  <c r="I637" i="2"/>
  <c r="I635" i="2"/>
  <c r="I633" i="2"/>
  <c r="I631" i="2"/>
  <c r="I629" i="2"/>
  <c r="I627" i="2"/>
  <c r="I625" i="2"/>
  <c r="I623" i="2"/>
  <c r="I621" i="2"/>
  <c r="I619" i="2"/>
  <c r="I617" i="2"/>
  <c r="I615" i="2"/>
  <c r="I613" i="2"/>
  <c r="I611" i="2"/>
  <c r="I609" i="2"/>
  <c r="I607" i="2"/>
  <c r="I605" i="2"/>
  <c r="I603" i="2"/>
  <c r="I601" i="2"/>
  <c r="I599" i="2"/>
  <c r="I597" i="2"/>
  <c r="I595" i="2"/>
  <c r="I593" i="2"/>
  <c r="I591" i="2"/>
  <c r="I589" i="2"/>
  <c r="I587" i="2"/>
  <c r="I585" i="2"/>
  <c r="I583" i="2"/>
  <c r="I581" i="2"/>
  <c r="I579" i="2"/>
  <c r="I904" i="2"/>
  <c r="I902" i="2"/>
  <c r="I872" i="2"/>
  <c r="I870" i="2"/>
  <c r="I850" i="2"/>
  <c r="I848" i="2"/>
  <c r="I839" i="2"/>
  <c r="I837" i="2"/>
  <c r="I818" i="2"/>
  <c r="I816" i="2"/>
  <c r="I807" i="2"/>
  <c r="I805" i="2"/>
  <c r="I786" i="2"/>
  <c r="I777" i="2"/>
  <c r="I614" i="2"/>
  <c r="I606" i="2"/>
  <c r="I598" i="2"/>
  <c r="I590" i="2"/>
  <c r="I582" i="2"/>
  <c r="I576" i="2"/>
  <c r="I573" i="2"/>
  <c r="I564" i="2"/>
  <c r="I559" i="2"/>
  <c r="I556" i="2"/>
  <c r="I551" i="2"/>
  <c r="I548" i="2"/>
  <c r="I543" i="2"/>
  <c r="I540" i="2"/>
  <c r="I535" i="2"/>
  <c r="I532" i="2"/>
  <c r="I527" i="2"/>
  <c r="I516" i="2"/>
  <c r="I506" i="2"/>
  <c r="I504" i="2"/>
  <c r="I502" i="2"/>
  <c r="I500" i="2"/>
  <c r="I498" i="2"/>
  <c r="I496" i="2"/>
  <c r="I494" i="2"/>
  <c r="I492" i="2"/>
  <c r="I490" i="2"/>
  <c r="I488" i="2"/>
  <c r="I486" i="2"/>
  <c r="I484" i="2"/>
  <c r="I482" i="2"/>
  <c r="I480" i="2"/>
  <c r="I478" i="2"/>
  <c r="I476" i="2"/>
  <c r="I474" i="2"/>
  <c r="I472" i="2"/>
  <c r="I470" i="2"/>
  <c r="I468" i="2"/>
  <c r="I466" i="2"/>
  <c r="I464" i="2"/>
  <c r="I462" i="2"/>
  <c r="I460" i="2"/>
  <c r="I458" i="2"/>
  <c r="I456" i="2"/>
  <c r="I454" i="2"/>
  <c r="I452" i="2"/>
  <c r="I450" i="2"/>
  <c r="I448" i="2"/>
  <c r="I446" i="2"/>
  <c r="I444" i="2"/>
  <c r="I442" i="2"/>
  <c r="I440" i="2"/>
  <c r="I438" i="2"/>
  <c r="I436" i="2"/>
  <c r="I434" i="2"/>
  <c r="I432" i="2"/>
  <c r="I430" i="2"/>
  <c r="I428" i="2"/>
  <c r="I426" i="2"/>
  <c r="I424" i="2"/>
  <c r="I422" i="2"/>
  <c r="I418" i="2"/>
  <c r="I414" i="2"/>
  <c r="I399" i="2"/>
  <c r="I396" i="2"/>
  <c r="I394" i="2"/>
  <c r="I392" i="2"/>
  <c r="I390" i="2"/>
  <c r="I388" i="2"/>
  <c r="I386" i="2"/>
  <c r="I384" i="2"/>
  <c r="I382" i="2"/>
  <c r="I380" i="2"/>
  <c r="I378" i="2"/>
  <c r="I376" i="2"/>
  <c r="I374" i="2"/>
  <c r="I372" i="2"/>
  <c r="I370" i="2"/>
  <c r="I368" i="2"/>
  <c r="I366" i="2"/>
  <c r="I364" i="2"/>
  <c r="I362" i="2"/>
  <c r="I360" i="2"/>
  <c r="I358" i="2"/>
  <c r="I354" i="2"/>
  <c r="I352" i="2"/>
  <c r="I350" i="2"/>
  <c r="I346" i="2"/>
  <c r="I344" i="2"/>
  <c r="I342" i="2"/>
  <c r="I340" i="2"/>
  <c r="I338" i="2"/>
  <c r="I336" i="2"/>
  <c r="I334" i="2"/>
  <c r="I332" i="2"/>
  <c r="I330" i="2"/>
  <c r="I328" i="2"/>
  <c r="I326" i="2"/>
  <c r="I324" i="2"/>
  <c r="I322" i="2"/>
  <c r="I320" i="2"/>
  <c r="I318" i="2"/>
  <c r="I316" i="2"/>
  <c r="I314" i="2"/>
  <c r="I312" i="2"/>
  <c r="I310" i="2"/>
  <c r="I308" i="2"/>
  <c r="I306" i="2"/>
  <c r="I304" i="2"/>
  <c r="I302" i="2"/>
  <c r="I300" i="2"/>
  <c r="I298" i="2"/>
  <c r="I296" i="2"/>
  <c r="I290" i="2"/>
  <c r="I288" i="2"/>
  <c r="I284" i="2"/>
  <c r="I280" i="2"/>
  <c r="I277" i="2"/>
  <c r="I275" i="2"/>
  <c r="I273" i="2"/>
  <c r="I271" i="2"/>
  <c r="I269" i="2"/>
  <c r="I267" i="2"/>
  <c r="I265" i="2"/>
  <c r="I263" i="2"/>
  <c r="I261" i="2"/>
  <c r="I259" i="2"/>
  <c r="I255" i="2"/>
  <c r="I252" i="2"/>
  <c r="I250" i="2"/>
  <c r="I248" i="2"/>
  <c r="I244" i="2"/>
  <c r="I242" i="2"/>
  <c r="I240" i="2"/>
  <c r="I238" i="2"/>
  <c r="I236" i="2"/>
  <c r="I234" i="2"/>
  <c r="I232" i="2"/>
  <c r="I230" i="2"/>
  <c r="I228" i="2"/>
  <c r="I226" i="2"/>
  <c r="I224" i="2"/>
  <c r="I222" i="2"/>
  <c r="I220" i="2"/>
  <c r="I218" i="2"/>
  <c r="I216" i="2"/>
  <c r="I214" i="2"/>
  <c r="I212" i="2"/>
  <c r="I210" i="2"/>
  <c r="I208" i="2"/>
  <c r="I206" i="2"/>
  <c r="I204" i="2"/>
  <c r="I200" i="2"/>
  <c r="I858" i="2"/>
  <c r="I834" i="2"/>
  <c r="I832" i="2"/>
  <c r="I824" i="2"/>
  <c r="I802" i="2"/>
  <c r="I800" i="2"/>
  <c r="I792" i="2"/>
  <c r="I778" i="2"/>
  <c r="I776" i="2"/>
  <c r="I774" i="2"/>
  <c r="I772" i="2"/>
  <c r="I745" i="2"/>
  <c r="I741" i="2"/>
  <c r="I737" i="2"/>
  <c r="I733" i="2"/>
  <c r="I729" i="2"/>
  <c r="I725" i="2"/>
  <c r="I721" i="2"/>
  <c r="I717" i="2"/>
  <c r="I713" i="2"/>
  <c r="I709" i="2"/>
  <c r="I705" i="2"/>
  <c r="I701" i="2"/>
  <c r="I697" i="2"/>
  <c r="I693" i="2"/>
  <c r="I689" i="2"/>
  <c r="I685" i="2"/>
  <c r="I681" i="2"/>
  <c r="I677" i="2"/>
  <c r="I673" i="2"/>
  <c r="I669" i="2"/>
  <c r="I665" i="2"/>
  <c r="I661" i="2"/>
  <c r="I657" i="2"/>
  <c r="I653" i="2"/>
  <c r="I649" i="2"/>
  <c r="I645" i="2"/>
  <c r="I600" i="2"/>
  <c r="I596" i="2"/>
  <c r="I594" i="2"/>
  <c r="I565" i="2"/>
  <c r="I560" i="2"/>
  <c r="I550" i="2"/>
  <c r="I547" i="2"/>
  <c r="I546" i="2"/>
  <c r="I537" i="2"/>
  <c r="I533" i="2"/>
  <c r="I528" i="2"/>
  <c r="I515" i="2"/>
  <c r="I514" i="2"/>
  <c r="I505" i="2"/>
  <c r="I497" i="2"/>
  <c r="I489" i="2"/>
  <c r="I481" i="2"/>
  <c r="I473" i="2"/>
  <c r="I465" i="2"/>
  <c r="I457" i="2"/>
  <c r="I449" i="2"/>
  <c r="I441" i="2"/>
  <c r="I433" i="2"/>
  <c r="I425" i="2"/>
  <c r="I408" i="2"/>
  <c r="I391" i="2"/>
  <c r="I383" i="2"/>
  <c r="I375" i="2"/>
  <c r="I367" i="2"/>
  <c r="I359" i="2"/>
  <c r="I351" i="2"/>
  <c r="I343" i="2"/>
  <c r="I335" i="2"/>
  <c r="I327" i="2"/>
  <c r="I319" i="2"/>
  <c r="I311" i="2"/>
  <c r="I295" i="2"/>
  <c r="I276" i="2"/>
  <c r="I268" i="2"/>
  <c r="I260" i="2"/>
  <c r="I257" i="2"/>
  <c r="I253" i="2"/>
  <c r="I245" i="2"/>
  <c r="I237" i="2"/>
  <c r="I229" i="2"/>
  <c r="I221" i="2"/>
  <c r="I213" i="2"/>
  <c r="I205" i="2"/>
  <c r="I203" i="2"/>
  <c r="I198" i="2"/>
  <c r="I195" i="2"/>
  <c r="I190" i="2"/>
  <c r="I187" i="2"/>
  <c r="I182" i="2"/>
  <c r="I179" i="2"/>
  <c r="I174" i="2"/>
  <c r="I171" i="2"/>
  <c r="I169" i="2"/>
  <c r="I167" i="2"/>
  <c r="I165" i="2"/>
  <c r="I163" i="2"/>
  <c r="I161" i="2"/>
  <c r="I159" i="2"/>
  <c r="I157" i="2"/>
  <c r="I155" i="2"/>
  <c r="I153" i="2"/>
  <c r="I151" i="2"/>
  <c r="I149" i="2"/>
  <c r="I147" i="2"/>
  <c r="I145" i="2"/>
  <c r="I143" i="2"/>
  <c r="I141" i="2"/>
  <c r="I139" i="2"/>
  <c r="I137" i="2"/>
  <c r="I135" i="2"/>
  <c r="I133" i="2"/>
  <c r="I131" i="2"/>
  <c r="I129" i="2"/>
  <c r="I127" i="2"/>
  <c r="I125" i="2"/>
  <c r="I123" i="2"/>
  <c r="I121" i="2"/>
  <c r="I119" i="2"/>
  <c r="I117" i="2"/>
  <c r="I115" i="2"/>
  <c r="I113" i="2"/>
  <c r="I105" i="2"/>
  <c r="I97" i="2"/>
  <c r="I56" i="2"/>
  <c r="I54" i="2"/>
  <c r="I52" i="2"/>
  <c r="I888" i="2"/>
  <c r="I886" i="2"/>
  <c r="I856" i="2"/>
  <c r="I847" i="2"/>
  <c r="I845" i="2"/>
  <c r="I815" i="2"/>
  <c r="I813" i="2"/>
  <c r="I785" i="2"/>
  <c r="I749" i="2"/>
  <c r="I743" i="2"/>
  <c r="I739" i="2"/>
  <c r="I735" i="2"/>
  <c r="I731" i="2"/>
  <c r="I727" i="2"/>
  <c r="I723" i="2"/>
  <c r="I719" i="2"/>
  <c r="I715" i="2"/>
  <c r="I711" i="2"/>
  <c r="I707" i="2"/>
  <c r="I703" i="2"/>
  <c r="I699" i="2"/>
  <c r="I695" i="2"/>
  <c r="I691" i="2"/>
  <c r="I687" i="2"/>
  <c r="I683" i="2"/>
  <c r="I679" i="2"/>
  <c r="I675" i="2"/>
  <c r="I671" i="2"/>
  <c r="I667" i="2"/>
  <c r="I663" i="2"/>
  <c r="I659" i="2"/>
  <c r="I655" i="2"/>
  <c r="I651" i="2"/>
  <c r="I647" i="2"/>
  <c r="I641" i="2"/>
  <c r="I616" i="2"/>
  <c r="I612" i="2"/>
  <c r="I610" i="2"/>
  <c r="I584" i="2"/>
  <c r="I896" i="2"/>
  <c r="I859" i="2"/>
  <c r="I842" i="2"/>
  <c r="I791" i="2"/>
  <c r="I789" i="2"/>
  <c r="I764" i="2"/>
  <c r="I758" i="2"/>
  <c r="I642" i="2"/>
  <c r="I602" i="2"/>
  <c r="I578" i="2"/>
  <c r="I577" i="2"/>
  <c r="I572" i="2"/>
  <c r="I571" i="2"/>
  <c r="I558" i="2"/>
  <c r="I552" i="2"/>
  <c r="I541" i="2"/>
  <c r="I513" i="2"/>
  <c r="I503" i="2"/>
  <c r="I501" i="2"/>
  <c r="I499" i="2"/>
  <c r="I471" i="2"/>
  <c r="I469" i="2"/>
  <c r="I467" i="2"/>
  <c r="I439" i="2"/>
  <c r="I437" i="2"/>
  <c r="I435" i="2"/>
  <c r="I420" i="2"/>
  <c r="I415" i="2"/>
  <c r="I412" i="2"/>
  <c r="I409" i="2"/>
  <c r="I405" i="2"/>
  <c r="I397" i="2"/>
  <c r="I395" i="2"/>
  <c r="I393" i="2"/>
  <c r="I365" i="2"/>
  <c r="I363" i="2"/>
  <c r="I361" i="2"/>
  <c r="I333" i="2"/>
  <c r="I331" i="2"/>
  <c r="I329" i="2"/>
  <c r="I301" i="2"/>
  <c r="I299" i="2"/>
  <c r="I297" i="2"/>
  <c r="I287" i="2"/>
  <c r="I282" i="2"/>
  <c r="I279" i="2"/>
  <c r="I266" i="2"/>
  <c r="I264" i="2"/>
  <c r="I262" i="2"/>
  <c r="I258" i="2"/>
  <c r="I243" i="2"/>
  <c r="I241" i="2"/>
  <c r="I239" i="2"/>
  <c r="I894" i="2"/>
  <c r="I866" i="2"/>
  <c r="I823" i="2"/>
  <c r="I821" i="2"/>
  <c r="I810" i="2"/>
  <c r="I784" i="2"/>
  <c r="I766" i="2"/>
  <c r="I756" i="2"/>
  <c r="I618" i="2"/>
  <c r="I586" i="2"/>
  <c r="I568" i="2"/>
  <c r="I563" i="2"/>
  <c r="I562" i="2"/>
  <c r="I557" i="2"/>
  <c r="I554" i="2"/>
  <c r="I544" i="2"/>
  <c r="I539" i="2"/>
  <c r="I538" i="2"/>
  <c r="I529" i="2"/>
  <c r="I487" i="2"/>
  <c r="I485" i="2"/>
  <c r="I483" i="2"/>
  <c r="I455" i="2"/>
  <c r="I453" i="2"/>
  <c r="I451" i="2"/>
  <c r="I423" i="2"/>
  <c r="I419" i="2"/>
  <c r="I416" i="2"/>
  <c r="I411" i="2"/>
  <c r="I381" i="2"/>
  <c r="I379" i="2"/>
  <c r="I377" i="2"/>
  <c r="I349" i="2"/>
  <c r="I347" i="2"/>
  <c r="I345" i="2"/>
  <c r="I317" i="2"/>
  <c r="I315" i="2"/>
  <c r="I313" i="2"/>
  <c r="I286" i="2"/>
  <c r="I283" i="2"/>
  <c r="I278" i="2"/>
  <c r="I227" i="2"/>
  <c r="I225" i="2"/>
  <c r="I223" i="2"/>
  <c r="I192" i="2"/>
  <c r="I188" i="2"/>
  <c r="I864" i="2"/>
  <c r="I840" i="2"/>
  <c r="I831" i="2"/>
  <c r="I829" i="2"/>
  <c r="I826" i="2"/>
  <c r="I753" i="2"/>
  <c r="I752" i="2"/>
  <c r="I748" i="2"/>
  <c r="I592" i="2"/>
  <c r="I567" i="2"/>
  <c r="I555" i="2"/>
  <c r="I545" i="2"/>
  <c r="I530" i="2"/>
  <c r="I477" i="2"/>
  <c r="I459" i="2"/>
  <c r="I447" i="2"/>
  <c r="I410" i="2"/>
  <c r="I389" i="2"/>
  <c r="I337" i="2"/>
  <c r="I325" i="2"/>
  <c r="I270" i="2"/>
  <c r="I249" i="2"/>
  <c r="I231" i="2"/>
  <c r="I211" i="2"/>
  <c r="I209" i="2"/>
  <c r="I207" i="2"/>
  <c r="I202" i="2"/>
  <c r="I196" i="2"/>
  <c r="I181" i="2"/>
  <c r="I178" i="2"/>
  <c r="I177" i="2"/>
  <c r="I166" i="2"/>
  <c r="I158" i="2"/>
  <c r="I150" i="2"/>
  <c r="I142" i="2"/>
  <c r="I134" i="2"/>
  <c r="I126" i="2"/>
  <c r="I118" i="2"/>
  <c r="I37" i="2"/>
  <c r="I33" i="2"/>
  <c r="I31" i="2"/>
  <c r="I23" i="2"/>
  <c r="I11" i="2"/>
  <c r="I9" i="2"/>
  <c r="I5" i="2"/>
  <c r="I604" i="2"/>
  <c r="I549" i="2"/>
  <c r="I536" i="2"/>
  <c r="I525" i="2"/>
  <c r="I491" i="2"/>
  <c r="I479" i="2"/>
  <c r="I445" i="2"/>
  <c r="I427" i="2"/>
  <c r="I413" i="2"/>
  <c r="I406" i="2"/>
  <c r="I387" i="2"/>
  <c r="I369" i="2"/>
  <c r="I323" i="2"/>
  <c r="I305" i="2"/>
  <c r="I251" i="2"/>
  <c r="I219" i="2"/>
  <c r="I217" i="2"/>
  <c r="I215" i="2"/>
  <c r="I201" i="2"/>
  <c r="I199" i="2"/>
  <c r="I194" i="2"/>
  <c r="I193" i="2"/>
  <c r="I184" i="2"/>
  <c r="I180" i="2"/>
  <c r="I175" i="2"/>
  <c r="I170" i="2"/>
  <c r="I162" i="2"/>
  <c r="I154" i="2"/>
  <c r="I146" i="2"/>
  <c r="I138" i="2"/>
  <c r="I130" i="2"/>
  <c r="I122" i="2"/>
  <c r="I114" i="2"/>
  <c r="I98" i="2"/>
  <c r="I82" i="2"/>
  <c r="I45" i="2"/>
  <c r="I42" i="2"/>
  <c r="I36" i="2"/>
  <c r="I32" i="2"/>
  <c r="I28" i="2"/>
  <c r="I10" i="2"/>
  <c r="I808" i="2"/>
  <c r="I799" i="2"/>
  <c r="I797" i="2"/>
  <c r="I794" i="2"/>
  <c r="I636" i="2"/>
  <c r="I632" i="2"/>
  <c r="I628" i="2"/>
  <c r="I624" i="2"/>
  <c r="I620" i="2"/>
  <c r="I569" i="2"/>
  <c r="I553" i="2"/>
  <c r="I493" i="2"/>
  <c r="I475" i="2"/>
  <c r="I463" i="2"/>
  <c r="I429" i="2"/>
  <c r="I398" i="2"/>
  <c r="I371" i="2"/>
  <c r="I353" i="2"/>
  <c r="I341" i="2"/>
  <c r="I307" i="2"/>
  <c r="I289" i="2"/>
  <c r="I285" i="2"/>
  <c r="I274" i="2"/>
  <c r="I256" i="2"/>
  <c r="I254" i="2"/>
  <c r="I247" i="2"/>
  <c r="I235" i="2"/>
  <c r="I197" i="2"/>
  <c r="I191" i="2"/>
  <c r="I189" i="2"/>
  <c r="I183" i="2"/>
  <c r="I173" i="2"/>
  <c r="I168" i="2"/>
  <c r="I160" i="2"/>
  <c r="I152" i="2"/>
  <c r="I144" i="2"/>
  <c r="I136" i="2"/>
  <c r="I128" i="2"/>
  <c r="I120" i="2"/>
  <c r="I112" i="2"/>
  <c r="I88" i="2"/>
  <c r="I80" i="2"/>
  <c r="I72" i="2"/>
  <c r="AA13" i="2"/>
  <c r="AC13" i="2"/>
  <c r="I29" i="2" s="1"/>
  <c r="AC25" i="2"/>
  <c r="I48" i="2" s="1"/>
  <c r="AA25" i="2"/>
  <c r="AC37" i="2"/>
  <c r="I77" i="2" s="1"/>
  <c r="AA37" i="2"/>
  <c r="AA61" i="2"/>
  <c r="AC61" i="2"/>
  <c r="I348" i="2" s="1"/>
  <c r="AA112" i="2"/>
  <c r="AC112" i="2"/>
  <c r="I855" i="2" s="1"/>
  <c r="I148" i="2"/>
  <c r="AC6" i="2"/>
  <c r="I7" i="2" s="1"/>
  <c r="AA6" i="2"/>
  <c r="AA10" i="2"/>
  <c r="AC10" i="2"/>
  <c r="I15" i="2" s="1"/>
  <c r="AA11" i="2"/>
  <c r="AC11" i="2"/>
  <c r="I21" i="2" s="1"/>
  <c r="I16" i="2"/>
  <c r="AC19" i="2"/>
  <c r="I35" i="2" s="1"/>
  <c r="AA19" i="2"/>
  <c r="AC23" i="2"/>
  <c r="AA23" i="2"/>
  <c r="AC27" i="2"/>
  <c r="I51" i="2" s="1"/>
  <c r="AA27" i="2"/>
  <c r="AC31" i="2"/>
  <c r="I55" i="2" s="1"/>
  <c r="AA31" i="2"/>
  <c r="AC35" i="2"/>
  <c r="AA35" i="2"/>
  <c r="AC39" i="2"/>
  <c r="I111" i="2" s="1"/>
  <c r="AA39" i="2"/>
  <c r="AC44" i="2"/>
  <c r="I246" i="2" s="1"/>
  <c r="AA44" i="2"/>
  <c r="AA53" i="2"/>
  <c r="AC53" i="2"/>
  <c r="I292" i="2" s="1"/>
  <c r="AC64" i="2"/>
  <c r="AA64" i="2"/>
  <c r="I73" i="2"/>
  <c r="AC79" i="2"/>
  <c r="I400" i="2" s="1"/>
  <c r="AA79" i="2"/>
  <c r="AA96" i="2"/>
  <c r="AC96" i="2"/>
  <c r="I522" i="2" s="1"/>
  <c r="I100" i="2"/>
  <c r="AC111" i="2"/>
  <c r="I853" i="2" s="1"/>
  <c r="AA111" i="2"/>
  <c r="AA128" i="2"/>
  <c r="AC128" i="2"/>
  <c r="I132" i="2"/>
  <c r="AC143" i="2"/>
  <c r="AA143" i="2"/>
  <c r="AA160" i="2"/>
  <c r="AC160" i="2"/>
  <c r="I164" i="2"/>
  <c r="I172" i="2"/>
  <c r="I176" i="2"/>
  <c r="AC179" i="2"/>
  <c r="AA179" i="2"/>
  <c r="I186" i="2"/>
  <c r="AC267" i="2"/>
  <c r="AA267" i="2"/>
  <c r="AA301" i="2"/>
  <c r="AC301" i="2"/>
  <c r="I339" i="2"/>
  <c r="AC340" i="2"/>
  <c r="AA340" i="2"/>
  <c r="AC352" i="2"/>
  <c r="AA352" i="2"/>
  <c r="AA369" i="2"/>
  <c r="AC369" i="2"/>
  <c r="I431" i="2"/>
  <c r="I443" i="2"/>
  <c r="AA487" i="2"/>
  <c r="AC487" i="2"/>
  <c r="I512" i="2"/>
  <c r="I608" i="2"/>
  <c r="AC619" i="2"/>
  <c r="AA619" i="2"/>
  <c r="I634" i="2"/>
  <c r="AC635" i="2"/>
  <c r="AA635" i="2"/>
  <c r="AC793" i="2"/>
  <c r="AA793" i="2"/>
  <c r="AA900" i="2"/>
  <c r="AC900" i="2"/>
  <c r="AC21" i="2"/>
  <c r="I38" i="2" s="1"/>
  <c r="AA21" i="2"/>
  <c r="AC33" i="2"/>
  <c r="I68" i="2" s="1"/>
  <c r="AA33" i="2"/>
  <c r="I43" i="2"/>
  <c r="I84" i="2"/>
  <c r="AC127" i="2"/>
  <c r="AA127" i="2"/>
  <c r="AA4" i="2"/>
  <c r="AC4" i="2"/>
  <c r="I4" i="2" s="1"/>
  <c r="I6" i="2"/>
  <c r="AC9" i="2"/>
  <c r="I12" i="2" s="1"/>
  <c r="AA9" i="2"/>
  <c r="AC14" i="2"/>
  <c r="I30" i="2" s="1"/>
  <c r="AA14" i="2"/>
  <c r="AA18" i="2"/>
  <c r="AC18" i="2"/>
  <c r="I34" i="2" s="1"/>
  <c r="AA22" i="2"/>
  <c r="AC22" i="2"/>
  <c r="I40" i="2" s="1"/>
  <c r="AA26" i="2"/>
  <c r="AC26" i="2"/>
  <c r="I50" i="2" s="1"/>
  <c r="AA30" i="2"/>
  <c r="AC30" i="2"/>
  <c r="AA34" i="2"/>
  <c r="AC34" i="2"/>
  <c r="I71" i="2" s="1"/>
  <c r="AA38" i="2"/>
  <c r="AC38" i="2"/>
  <c r="I79" i="2" s="1"/>
  <c r="I49" i="2"/>
  <c r="AC52" i="2"/>
  <c r="I291" i="2" s="1"/>
  <c r="AA52" i="2"/>
  <c r="AA57" i="2"/>
  <c r="AC57" i="2"/>
  <c r="I303" i="2" s="1"/>
  <c r="AC68" i="2"/>
  <c r="I356" i="2" s="1"/>
  <c r="AA68" i="2"/>
  <c r="AA88" i="2"/>
  <c r="AC88" i="2"/>
  <c r="I421" i="2" s="1"/>
  <c r="I92" i="2"/>
  <c r="AC103" i="2"/>
  <c r="I574" i="2" s="1"/>
  <c r="AA103" i="2"/>
  <c r="AA120" i="2"/>
  <c r="AC120" i="2"/>
  <c r="I879" i="2" s="1"/>
  <c r="I124" i="2"/>
  <c r="AC135" i="2"/>
  <c r="AA135" i="2"/>
  <c r="AA152" i="2"/>
  <c r="AC152" i="2"/>
  <c r="I156" i="2"/>
  <c r="AC167" i="2"/>
  <c r="AA167" i="2"/>
  <c r="I185" i="2"/>
  <c r="AA213" i="2"/>
  <c r="AC213" i="2"/>
  <c r="AC220" i="2"/>
  <c r="AA220" i="2"/>
  <c r="AC228" i="2"/>
  <c r="AA228" i="2"/>
  <c r="I272" i="2"/>
  <c r="AC273" i="2"/>
  <c r="AA273" i="2"/>
  <c r="I281" i="2"/>
  <c r="I309" i="2"/>
  <c r="I321" i="2"/>
  <c r="AA365" i="2"/>
  <c r="AC365" i="2"/>
  <c r="AA449" i="2"/>
  <c r="AC449" i="2"/>
  <c r="I495" i="2"/>
  <c r="I526" i="2"/>
  <c r="I542" i="2"/>
  <c r="I561" i="2"/>
  <c r="I630" i="2"/>
  <c r="AC631" i="2"/>
  <c r="AA631" i="2"/>
  <c r="AC29" i="2"/>
  <c r="I53" i="2" s="1"/>
  <c r="AA29" i="2"/>
  <c r="AA211" i="2"/>
  <c r="AC211" i="2"/>
  <c r="AA231" i="2"/>
  <c r="AC231" i="2"/>
  <c r="AA266" i="2"/>
  <c r="AC266" i="2"/>
  <c r="AA270" i="2"/>
  <c r="AC270" i="2"/>
  <c r="AA295" i="2"/>
  <c r="AC295" i="2"/>
  <c r="AC302" i="2"/>
  <c r="AA302" i="2"/>
  <c r="AC308" i="2"/>
  <c r="AA308" i="2"/>
  <c r="AC320" i="2"/>
  <c r="AA320" i="2"/>
  <c r="AA333" i="2"/>
  <c r="AC333" i="2"/>
  <c r="AA337" i="2"/>
  <c r="AC337" i="2"/>
  <c r="AA359" i="2"/>
  <c r="AC359" i="2"/>
  <c r="AC366" i="2"/>
  <c r="AA366" i="2"/>
  <c r="AC372" i="2"/>
  <c r="AA372" i="2"/>
  <c r="AC384" i="2"/>
  <c r="AA384" i="2"/>
  <c r="AC424" i="2"/>
  <c r="AA424" i="2"/>
  <c r="AC430" i="2"/>
  <c r="AA430" i="2"/>
  <c r="AC442" i="2"/>
  <c r="AA442" i="2"/>
  <c r="AA455" i="2"/>
  <c r="AC455" i="2"/>
  <c r="AA459" i="2"/>
  <c r="AC459" i="2"/>
  <c r="AA481" i="2"/>
  <c r="AC481" i="2"/>
  <c r="AC488" i="2"/>
  <c r="AA488" i="2"/>
  <c r="AC494" i="2"/>
  <c r="AA494" i="2"/>
  <c r="AC506" i="2"/>
  <c r="AA506" i="2"/>
  <c r="AA510" i="2"/>
  <c r="AC510" i="2"/>
  <c r="AA532" i="2"/>
  <c r="AC532" i="2"/>
  <c r="AC546" i="2"/>
  <c r="AA546" i="2"/>
  <c r="AC556" i="2"/>
  <c r="AA556" i="2"/>
  <c r="AC587" i="2"/>
  <c r="AA587" i="2"/>
  <c r="AC607" i="2"/>
  <c r="AA607" i="2"/>
  <c r="AC621" i="2"/>
  <c r="AA621" i="2"/>
  <c r="AC625" i="2"/>
  <c r="AA625" i="2"/>
  <c r="AC629" i="2"/>
  <c r="AA629" i="2"/>
  <c r="AC633" i="2"/>
  <c r="AA633" i="2"/>
  <c r="AC637" i="2"/>
  <c r="AA637" i="2"/>
  <c r="AA868" i="2"/>
  <c r="AC868" i="2"/>
  <c r="AC76" i="2"/>
  <c r="AC84" i="2"/>
  <c r="I417" i="2" s="1"/>
  <c r="AC92" i="2"/>
  <c r="I508" i="2" s="1"/>
  <c r="AC100" i="2"/>
  <c r="I531" i="2" s="1"/>
  <c r="AC108" i="2"/>
  <c r="I580" i="2" s="1"/>
  <c r="AC116" i="2"/>
  <c r="I861" i="2" s="1"/>
  <c r="AC124" i="2"/>
  <c r="I899" i="2" s="1"/>
  <c r="AC132" i="2"/>
  <c r="AC140" i="2"/>
  <c r="AC148" i="2"/>
  <c r="AC156" i="2"/>
  <c r="AC164" i="2"/>
  <c r="AC181" i="2"/>
  <c r="AC187" i="2"/>
  <c r="AA189" i="2"/>
  <c r="AC189" i="2"/>
  <c r="AA205" i="2"/>
  <c r="AC205" i="2"/>
  <c r="AC221" i="2"/>
  <c r="AC226" i="2"/>
  <c r="AA226" i="2"/>
  <c r="AC230" i="2"/>
  <c r="AA230" i="2"/>
  <c r="AA243" i="2"/>
  <c r="AC243" i="2"/>
  <c r="AA247" i="2"/>
  <c r="AC247" i="2"/>
  <c r="AC269" i="2"/>
  <c r="AA269" i="2"/>
  <c r="AA289" i="2"/>
  <c r="AC289" i="2"/>
  <c r="AA311" i="2"/>
  <c r="AC311" i="2"/>
  <c r="AC318" i="2"/>
  <c r="AA318" i="2"/>
  <c r="AC324" i="2"/>
  <c r="AA324" i="2"/>
  <c r="AC336" i="2"/>
  <c r="AA336" i="2"/>
  <c r="AA349" i="2"/>
  <c r="AC349" i="2"/>
  <c r="AA353" i="2"/>
  <c r="AC353" i="2"/>
  <c r="AA375" i="2"/>
  <c r="AC375" i="2"/>
  <c r="AC382" i="2"/>
  <c r="AA382" i="2"/>
  <c r="AC388" i="2"/>
  <c r="AA388" i="2"/>
  <c r="AA433" i="2"/>
  <c r="AC433" i="2"/>
  <c r="AC440" i="2"/>
  <c r="AA440" i="2"/>
  <c r="AC446" i="2"/>
  <c r="AA446" i="2"/>
  <c r="AC458" i="2"/>
  <c r="AA458" i="2"/>
  <c r="AA471" i="2"/>
  <c r="AC471" i="2"/>
  <c r="AA475" i="2"/>
  <c r="AC475" i="2"/>
  <c r="AA497" i="2"/>
  <c r="AC497" i="2"/>
  <c r="AC504" i="2"/>
  <c r="AA504" i="2"/>
  <c r="AC554" i="2"/>
  <c r="AA554" i="2"/>
  <c r="AC591" i="2"/>
  <c r="AA591" i="2"/>
  <c r="AC825" i="2"/>
  <c r="AA825" i="2"/>
  <c r="AA75" i="2"/>
  <c r="AA83" i="2"/>
  <c r="AA91" i="2"/>
  <c r="AA99" i="2"/>
  <c r="AA107" i="2"/>
  <c r="AA115" i="2"/>
  <c r="AA123" i="2"/>
  <c r="AA131" i="2"/>
  <c r="AA139" i="2"/>
  <c r="AA147" i="2"/>
  <c r="AA155" i="2"/>
  <c r="AA163" i="2"/>
  <c r="AA185" i="2"/>
  <c r="AA215" i="2"/>
  <c r="AC215" i="2"/>
  <c r="AC218" i="2"/>
  <c r="AA218" i="2"/>
  <c r="AA222" i="2"/>
  <c r="AA223" i="2"/>
  <c r="AC223" i="2"/>
  <c r="AA237" i="2"/>
  <c r="AC237" i="2"/>
  <c r="AC244" i="2"/>
  <c r="AA244" i="2"/>
  <c r="AC250" i="2"/>
  <c r="AA250" i="2"/>
  <c r="AA276" i="2"/>
  <c r="AC276" i="2"/>
  <c r="AC292" i="2"/>
  <c r="AA292" i="2"/>
  <c r="AC304" i="2"/>
  <c r="AA304" i="2"/>
  <c r="AA317" i="2"/>
  <c r="AC317" i="2"/>
  <c r="AA321" i="2"/>
  <c r="AC321" i="2"/>
  <c r="AA343" i="2"/>
  <c r="AC343" i="2"/>
  <c r="AC350" i="2"/>
  <c r="AA350" i="2"/>
  <c r="AC356" i="2"/>
  <c r="AA356" i="2"/>
  <c r="AC368" i="2"/>
  <c r="AA368" i="2"/>
  <c r="AA381" i="2"/>
  <c r="AC381" i="2"/>
  <c r="AA385" i="2"/>
  <c r="AC385" i="2"/>
  <c r="AC426" i="2"/>
  <c r="AA426" i="2"/>
  <c r="AA439" i="2"/>
  <c r="AC439" i="2"/>
  <c r="AA443" i="2"/>
  <c r="AC443" i="2"/>
  <c r="AA465" i="2"/>
  <c r="AC465" i="2"/>
  <c r="AC472" i="2"/>
  <c r="AA472" i="2"/>
  <c r="AC478" i="2"/>
  <c r="AA478" i="2"/>
  <c r="AC490" i="2"/>
  <c r="AA490" i="2"/>
  <c r="AA503" i="2"/>
  <c r="AC503" i="2"/>
  <c r="AC548" i="2"/>
  <c r="AA548" i="2"/>
  <c r="AC603" i="2"/>
  <c r="AA603" i="2"/>
  <c r="AA811" i="2"/>
  <c r="AC811" i="2"/>
  <c r="AA207" i="2"/>
  <c r="AC207" i="2"/>
  <c r="AC210" i="2"/>
  <c r="AA210" i="2"/>
  <c r="AA239" i="2"/>
  <c r="AC239" i="2"/>
  <c r="AC242" i="2"/>
  <c r="AA242" i="2"/>
  <c r="AA262" i="2"/>
  <c r="AC262" i="2"/>
  <c r="AC265" i="2"/>
  <c r="AA265" i="2"/>
  <c r="AA297" i="2"/>
  <c r="AC297" i="2"/>
  <c r="AC300" i="2"/>
  <c r="AA300" i="2"/>
  <c r="AA329" i="2"/>
  <c r="AC329" i="2"/>
  <c r="AC332" i="2"/>
  <c r="AA332" i="2"/>
  <c r="AA361" i="2"/>
  <c r="AC361" i="2"/>
  <c r="AC364" i="2"/>
  <c r="AA364" i="2"/>
  <c r="AA393" i="2"/>
  <c r="AC393" i="2"/>
  <c r="AC396" i="2"/>
  <c r="AA396" i="2"/>
  <c r="AA435" i="2"/>
  <c r="AC435" i="2"/>
  <c r="AC438" i="2"/>
  <c r="AA438" i="2"/>
  <c r="AA467" i="2"/>
  <c r="AC467" i="2"/>
  <c r="AC470" i="2"/>
  <c r="AA470" i="2"/>
  <c r="AA499" i="2"/>
  <c r="AC499" i="2"/>
  <c r="AC502" i="2"/>
  <c r="AA502" i="2"/>
  <c r="AA534" i="2"/>
  <c r="AC534" i="2"/>
  <c r="AC589" i="2"/>
  <c r="AA589" i="2"/>
  <c r="AA753" i="2"/>
  <c r="AC753" i="2"/>
  <c r="AA760" i="2"/>
  <c r="AC760" i="2"/>
  <c r="AC767" i="2"/>
  <c r="AA767" i="2"/>
  <c r="AC841" i="2"/>
  <c r="AA841" i="2"/>
  <c r="AA851" i="2"/>
  <c r="AC851" i="2"/>
  <c r="AC883" i="2"/>
  <c r="AA883" i="2"/>
  <c r="AA898" i="2"/>
  <c r="AC898" i="2"/>
  <c r="AA313" i="2"/>
  <c r="AC313" i="2"/>
  <c r="AC316" i="2"/>
  <c r="AA316" i="2"/>
  <c r="AA345" i="2"/>
  <c r="AC345" i="2"/>
  <c r="AC348" i="2"/>
  <c r="AA348" i="2"/>
  <c r="AA377" i="2"/>
  <c r="AC377" i="2"/>
  <c r="AC380" i="2"/>
  <c r="AA380" i="2"/>
  <c r="AC422" i="2"/>
  <c r="AA422" i="2"/>
  <c r="AA451" i="2"/>
  <c r="AC451" i="2"/>
  <c r="AC454" i="2"/>
  <c r="AA454" i="2"/>
  <c r="AA483" i="2"/>
  <c r="AC483" i="2"/>
  <c r="AC486" i="2"/>
  <c r="AA486" i="2"/>
  <c r="AC522" i="2"/>
  <c r="AA522" i="2"/>
  <c r="AC605" i="2"/>
  <c r="AA605" i="2"/>
  <c r="AA754" i="2"/>
  <c r="AC754" i="2"/>
  <c r="AC759" i="2"/>
  <c r="AA759" i="2"/>
  <c r="AC809" i="2"/>
  <c r="AA809" i="2"/>
  <c r="AA819" i="2"/>
  <c r="AC819" i="2"/>
  <c r="AA892" i="2"/>
  <c r="AC892" i="2"/>
  <c r="AC897" i="2"/>
  <c r="AA897" i="2"/>
  <c r="AC595" i="2"/>
  <c r="AA595" i="2"/>
  <c r="AC644" i="2"/>
  <c r="AA644" i="2"/>
  <c r="AC648" i="2"/>
  <c r="AA648" i="2"/>
  <c r="AC652" i="2"/>
  <c r="AA652" i="2"/>
  <c r="AC656" i="2"/>
  <c r="AA656" i="2"/>
  <c r="AC660" i="2"/>
  <c r="AA660" i="2"/>
  <c r="AC664" i="2"/>
  <c r="AA664" i="2"/>
  <c r="AC668" i="2"/>
  <c r="AA668" i="2"/>
  <c r="AC672" i="2"/>
  <c r="AA672" i="2"/>
  <c r="AC676" i="2"/>
  <c r="AA676" i="2"/>
  <c r="AC680" i="2"/>
  <c r="AA680" i="2"/>
  <c r="AC684" i="2"/>
  <c r="AA684" i="2"/>
  <c r="AC688" i="2"/>
  <c r="AA688" i="2"/>
  <c r="AC692" i="2"/>
  <c r="AA692" i="2"/>
  <c r="AC696" i="2"/>
  <c r="AA696" i="2"/>
  <c r="AC700" i="2"/>
  <c r="AA700" i="2"/>
  <c r="AC704" i="2"/>
  <c r="AA704" i="2"/>
  <c r="AC708" i="2"/>
  <c r="AA708" i="2"/>
  <c r="AC712" i="2"/>
  <c r="AA712" i="2"/>
  <c r="AC716" i="2"/>
  <c r="AA716" i="2"/>
  <c r="AC720" i="2"/>
  <c r="AA720" i="2"/>
  <c r="AC724" i="2"/>
  <c r="AA724" i="2"/>
  <c r="AC728" i="2"/>
  <c r="AA728" i="2"/>
  <c r="AC732" i="2"/>
  <c r="AA732" i="2"/>
  <c r="AC736" i="2"/>
  <c r="AA736" i="2"/>
  <c r="AC740" i="2"/>
  <c r="AA740" i="2"/>
  <c r="AC744" i="2"/>
  <c r="AA744" i="2"/>
  <c r="AA770" i="2"/>
  <c r="AC770" i="2"/>
  <c r="AC889" i="2"/>
  <c r="AA889" i="2"/>
  <c r="AC579" i="2"/>
  <c r="AA579" i="2"/>
  <c r="AC611" i="2"/>
  <c r="AA611" i="2"/>
  <c r="AC646" i="2"/>
  <c r="AA646" i="2"/>
  <c r="AC650" i="2"/>
  <c r="AA650" i="2"/>
  <c r="AC654" i="2"/>
  <c r="AA654" i="2"/>
  <c r="AC658" i="2"/>
  <c r="AA658" i="2"/>
  <c r="AC662" i="2"/>
  <c r="AA662" i="2"/>
  <c r="AC666" i="2"/>
  <c r="AA666" i="2"/>
  <c r="AC670" i="2"/>
  <c r="AA670" i="2"/>
  <c r="AC674" i="2"/>
  <c r="AA674" i="2"/>
  <c r="AC678" i="2"/>
  <c r="AA678" i="2"/>
  <c r="AC682" i="2"/>
  <c r="AA682" i="2"/>
  <c r="AC686" i="2"/>
  <c r="AA686" i="2"/>
  <c r="AC690" i="2"/>
  <c r="AA690" i="2"/>
  <c r="AC694" i="2"/>
  <c r="AA694" i="2"/>
  <c r="AC698" i="2"/>
  <c r="AA698" i="2"/>
  <c r="AC702" i="2"/>
  <c r="AA702" i="2"/>
  <c r="AC706" i="2"/>
  <c r="AA706" i="2"/>
  <c r="AC710" i="2"/>
  <c r="AA710" i="2"/>
  <c r="AC714" i="2"/>
  <c r="AA714" i="2"/>
  <c r="AC718" i="2"/>
  <c r="AA718" i="2"/>
  <c r="AC722" i="2"/>
  <c r="AA722" i="2"/>
  <c r="AC726" i="2"/>
  <c r="AA726" i="2"/>
  <c r="AC730" i="2"/>
  <c r="AA730" i="2"/>
  <c r="AC734" i="2"/>
  <c r="AA734" i="2"/>
  <c r="AC738" i="2"/>
  <c r="AA738" i="2"/>
  <c r="AC742" i="2"/>
  <c r="AA742" i="2"/>
  <c r="AA752" i="2"/>
  <c r="AC752" i="2"/>
  <c r="AC761" i="2"/>
  <c r="AA761" i="2"/>
  <c r="AA876" i="2"/>
  <c r="AC876" i="2"/>
  <c r="AC881" i="2"/>
  <c r="AA881" i="2"/>
  <c r="AA762" i="2"/>
  <c r="AC762" i="2"/>
  <c r="AC873" i="2"/>
  <c r="AA873" i="2"/>
  <c r="AA884" i="2"/>
  <c r="AC884" i="2"/>
  <c r="AA757" i="2"/>
  <c r="AA765" i="2"/>
  <c r="AA773" i="2"/>
  <c r="AA871" i="2"/>
  <c r="AA879" i="2"/>
  <c r="AA887" i="2"/>
  <c r="AA895" i="2"/>
  <c r="AA903" i="2"/>
  <c r="AH154" i="3"/>
  <c r="AF154" i="3"/>
  <c r="AH158" i="3"/>
  <c r="AF158" i="3"/>
  <c r="AF209" i="3"/>
  <c r="AH209" i="3"/>
  <c r="N209" i="3" s="1"/>
  <c r="AF217" i="3"/>
  <c r="AH217" i="3"/>
  <c r="AF225" i="3"/>
  <c r="AH225" i="3"/>
  <c r="N225" i="3" s="1"/>
  <c r="AF233" i="3"/>
  <c r="AH233" i="3"/>
  <c r="AF241" i="3"/>
  <c r="AH241" i="3"/>
  <c r="N241" i="3" s="1"/>
  <c r="AF249" i="3"/>
  <c r="AH249" i="3"/>
  <c r="AF259" i="3"/>
  <c r="AH259" i="3"/>
  <c r="AF267" i="3"/>
  <c r="AH267" i="3"/>
  <c r="AF275" i="3"/>
  <c r="AH275" i="3"/>
  <c r="AH350" i="3"/>
  <c r="AF350" i="3"/>
  <c r="AF352" i="3"/>
  <c r="AH352" i="3"/>
  <c r="N352" i="3" s="1"/>
  <c r="AH358" i="3"/>
  <c r="AF358" i="3"/>
  <c r="AF360" i="3"/>
  <c r="AH360" i="3"/>
  <c r="N360" i="3" s="1"/>
  <c r="AH366" i="3"/>
  <c r="AF366" i="3"/>
  <c r="AF368" i="3"/>
  <c r="AH368" i="3"/>
  <c r="N368" i="3" s="1"/>
  <c r="AF615" i="3"/>
  <c r="AH615" i="3"/>
  <c r="N6" i="3"/>
  <c r="N8" i="3"/>
  <c r="N11" i="3"/>
  <c r="N13" i="3"/>
  <c r="AH13" i="3"/>
  <c r="N16" i="3"/>
  <c r="AH19" i="3"/>
  <c r="N19" i="3" s="1"/>
  <c r="AH23" i="3"/>
  <c r="N23" i="3" s="1"/>
  <c r="AH27" i="3"/>
  <c r="N27" i="3" s="1"/>
  <c r="AH31" i="3"/>
  <c r="N31" i="3" s="1"/>
  <c r="AH35" i="3"/>
  <c r="N35" i="3" s="1"/>
  <c r="AH39" i="3"/>
  <c r="N39" i="3" s="1"/>
  <c r="AH43" i="3"/>
  <c r="N43" i="3" s="1"/>
  <c r="N47" i="3"/>
  <c r="N49" i="3"/>
  <c r="N51" i="3"/>
  <c r="N54" i="3"/>
  <c r="AH54" i="3"/>
  <c r="N58" i="3"/>
  <c r="AH58" i="3"/>
  <c r="N62" i="3"/>
  <c r="AH62" i="3"/>
  <c r="N66" i="3"/>
  <c r="AH66" i="3"/>
  <c r="N76" i="3"/>
  <c r="AH76" i="3"/>
  <c r="N80" i="3"/>
  <c r="AH80" i="3"/>
  <c r="N84" i="3"/>
  <c r="AH84" i="3"/>
  <c r="N88" i="3"/>
  <c r="AH88" i="3"/>
  <c r="N92" i="3"/>
  <c r="AH92" i="3"/>
  <c r="N96" i="3"/>
  <c r="AH96" i="3"/>
  <c r="N100" i="3"/>
  <c r="AH100" i="3"/>
  <c r="N104" i="3"/>
  <c r="AH104" i="3"/>
  <c r="N108" i="3"/>
  <c r="N109" i="3"/>
  <c r="N112" i="3"/>
  <c r="N113" i="3"/>
  <c r="N116" i="3"/>
  <c r="N117" i="3"/>
  <c r="N120" i="3"/>
  <c r="N121" i="3"/>
  <c r="N124" i="3"/>
  <c r="N125" i="3"/>
  <c r="N128" i="3"/>
  <c r="N129" i="3"/>
  <c r="N132" i="3"/>
  <c r="N133" i="3"/>
  <c r="N136" i="3"/>
  <c r="N137" i="3"/>
  <c r="N140" i="3"/>
  <c r="N141" i="3"/>
  <c r="N144" i="3"/>
  <c r="N145" i="3"/>
  <c r="N148" i="3"/>
  <c r="N149" i="3"/>
  <c r="N155" i="3"/>
  <c r="N159" i="3"/>
  <c r="AF160" i="3"/>
  <c r="AH160" i="3"/>
  <c r="N167" i="3"/>
  <c r="AF168" i="3"/>
  <c r="AH168" i="3"/>
  <c r="N175" i="3"/>
  <c r="AF176" i="3"/>
  <c r="AH176" i="3"/>
  <c r="N183" i="3"/>
  <c r="AF184" i="3"/>
  <c r="AH184" i="3"/>
  <c r="N184" i="3" s="1"/>
  <c r="N191" i="3"/>
  <c r="AF192" i="3"/>
  <c r="AH192" i="3"/>
  <c r="N199" i="3"/>
  <c r="N203" i="3"/>
  <c r="N280" i="3"/>
  <c r="N288" i="3"/>
  <c r="AF289" i="3"/>
  <c r="AH289" i="3"/>
  <c r="N296" i="3"/>
  <c r="AF297" i="3"/>
  <c r="AH297" i="3"/>
  <c r="N297" i="3" s="1"/>
  <c r="N304" i="3"/>
  <c r="AF305" i="3"/>
  <c r="AH305" i="3"/>
  <c r="N312" i="3"/>
  <c r="AF313" i="3"/>
  <c r="AH313" i="3"/>
  <c r="N320" i="3"/>
  <c r="AF321" i="3"/>
  <c r="AH321" i="3"/>
  <c r="N328" i="3"/>
  <c r="AF329" i="3"/>
  <c r="AH329" i="3"/>
  <c r="N329" i="3" s="1"/>
  <c r="N336" i="3"/>
  <c r="AF337" i="3"/>
  <c r="AH337" i="3"/>
  <c r="N344" i="3"/>
  <c r="AF345" i="3"/>
  <c r="AH345" i="3"/>
  <c r="AF353" i="3"/>
  <c r="AH353" i="3"/>
  <c r="N353" i="3" s="1"/>
  <c r="AF361" i="3"/>
  <c r="AH361" i="3"/>
  <c r="AF369" i="3"/>
  <c r="AH369" i="3"/>
  <c r="N369" i="3" s="1"/>
  <c r="N391" i="3"/>
  <c r="AF392" i="3"/>
  <c r="AH392" i="3"/>
  <c r="N404" i="3"/>
  <c r="N431" i="3"/>
  <c r="AF432" i="3"/>
  <c r="AH432" i="3"/>
  <c r="N447" i="3"/>
  <c r="AF448" i="3"/>
  <c r="AH448" i="3"/>
  <c r="N463" i="3"/>
  <c r="AF464" i="3"/>
  <c r="AH464" i="3"/>
  <c r="N479" i="3"/>
  <c r="AF480" i="3"/>
  <c r="AH480" i="3"/>
  <c r="N495" i="3"/>
  <c r="AF496" i="3"/>
  <c r="AH496" i="3"/>
  <c r="N511" i="3"/>
  <c r="AF512" i="3"/>
  <c r="AH512" i="3"/>
  <c r="N14" i="3"/>
  <c r="N20" i="3"/>
  <c r="N24" i="3"/>
  <c r="N28" i="3"/>
  <c r="N32" i="3"/>
  <c r="N36" i="3"/>
  <c r="N40" i="3"/>
  <c r="N44" i="3"/>
  <c r="N55" i="3"/>
  <c r="N59" i="3"/>
  <c r="N63" i="3"/>
  <c r="N67" i="3"/>
  <c r="N70" i="3"/>
  <c r="N72" i="3"/>
  <c r="N74" i="3"/>
  <c r="N77" i="3"/>
  <c r="N81" i="3"/>
  <c r="N85" i="3"/>
  <c r="N89" i="3"/>
  <c r="N93" i="3"/>
  <c r="N97" i="3"/>
  <c r="N101" i="3"/>
  <c r="N105" i="3"/>
  <c r="AF110" i="3"/>
  <c r="AF114" i="3"/>
  <c r="AF118" i="3"/>
  <c r="AF122" i="3"/>
  <c r="AF126" i="3"/>
  <c r="AF130" i="3"/>
  <c r="AF134" i="3"/>
  <c r="AF138" i="3"/>
  <c r="AF142" i="3"/>
  <c r="AF146" i="3"/>
  <c r="AF150" i="3"/>
  <c r="AF152" i="3"/>
  <c r="AH152" i="3"/>
  <c r="AF156" i="3"/>
  <c r="AH156" i="3"/>
  <c r="N156" i="3" s="1"/>
  <c r="N200" i="3"/>
  <c r="N204" i="3"/>
  <c r="AF205" i="3"/>
  <c r="AH205" i="3"/>
  <c r="N205" i="3" s="1"/>
  <c r="N212" i="3"/>
  <c r="AF213" i="3"/>
  <c r="AH213" i="3"/>
  <c r="N220" i="3"/>
  <c r="AF221" i="3"/>
  <c r="AH221" i="3"/>
  <c r="N228" i="3"/>
  <c r="AF229" i="3"/>
  <c r="AH229" i="3"/>
  <c r="N236" i="3"/>
  <c r="AF237" i="3"/>
  <c r="AH237" i="3"/>
  <c r="N237" i="3" s="1"/>
  <c r="N244" i="3"/>
  <c r="AF245" i="3"/>
  <c r="AH245" i="3"/>
  <c r="N252" i="3"/>
  <c r="N262" i="3"/>
  <c r="AF263" i="3"/>
  <c r="AH263" i="3"/>
  <c r="N270" i="3"/>
  <c r="AF271" i="3"/>
  <c r="AH271" i="3"/>
  <c r="N278" i="3"/>
  <c r="AH354" i="3"/>
  <c r="N354" i="3" s="1"/>
  <c r="AF354" i="3"/>
  <c r="AF356" i="3"/>
  <c r="AH356" i="3"/>
  <c r="AH362" i="3"/>
  <c r="N362" i="3" s="1"/>
  <c r="AF362" i="3"/>
  <c r="AF364" i="3"/>
  <c r="AH364" i="3"/>
  <c r="AH370" i="3"/>
  <c r="N370" i="3" s="1"/>
  <c r="AF370" i="3"/>
  <c r="AH374" i="3"/>
  <c r="AF374" i="3"/>
  <c r="AH378" i="3"/>
  <c r="N378" i="3" s="1"/>
  <c r="AF378" i="3"/>
  <c r="N902" i="3"/>
  <c r="N898" i="3"/>
  <c r="N894" i="3"/>
  <c r="N890" i="3"/>
  <c r="N886" i="3"/>
  <c r="N882" i="3"/>
  <c r="N878" i="3"/>
  <c r="N874" i="3"/>
  <c r="N870" i="3"/>
  <c r="N847" i="3"/>
  <c r="N831" i="3"/>
  <c r="N901" i="3"/>
  <c r="N897" i="3"/>
  <c r="N893" i="3"/>
  <c r="N889" i="3"/>
  <c r="N885" i="3"/>
  <c r="N881" i="3"/>
  <c r="N877" i="3"/>
  <c r="N873" i="3"/>
  <c r="N869" i="3"/>
  <c r="N866" i="3"/>
  <c r="N865" i="3"/>
  <c r="N864" i="3"/>
  <c r="N863" i="3"/>
  <c r="N862" i="3"/>
  <c r="N861" i="3"/>
  <c r="N860" i="3"/>
  <c r="N896" i="3"/>
  <c r="N880" i="3"/>
  <c r="N853" i="3"/>
  <c r="N837" i="3"/>
  <c r="N899" i="3"/>
  <c r="N883" i="3"/>
  <c r="N875" i="3"/>
  <c r="N821" i="3"/>
  <c r="N817" i="3"/>
  <c r="N813" i="3"/>
  <c r="N809" i="3"/>
  <c r="N805" i="3"/>
  <c r="N801" i="3"/>
  <c r="N797" i="3"/>
  <c r="N793" i="3"/>
  <c r="N789" i="3"/>
  <c r="N772" i="3"/>
  <c r="N768" i="3"/>
  <c r="N764" i="3"/>
  <c r="N760" i="3"/>
  <c r="N756" i="3"/>
  <c r="N753" i="3"/>
  <c r="N751" i="3"/>
  <c r="N749" i="3"/>
  <c r="N747" i="3"/>
  <c r="N745" i="3"/>
  <c r="N741" i="3"/>
  <c r="N737" i="3"/>
  <c r="N733" i="3"/>
  <c r="N729" i="3"/>
  <c r="N725" i="3"/>
  <c r="N721" i="3"/>
  <c r="N717" i="3"/>
  <c r="N713" i="3"/>
  <c r="N891" i="3"/>
  <c r="N867" i="3"/>
  <c r="N859" i="3"/>
  <c r="N857" i="3"/>
  <c r="N855" i="3"/>
  <c r="N852" i="3"/>
  <c r="N848" i="3"/>
  <c r="N844" i="3"/>
  <c r="N840" i="3"/>
  <c r="N836" i="3"/>
  <c r="N826" i="3"/>
  <c r="N820" i="3"/>
  <c r="N816" i="3"/>
  <c r="N812" i="3"/>
  <c r="N808" i="3"/>
  <c r="N804" i="3"/>
  <c r="N800" i="3"/>
  <c r="N796" i="3"/>
  <c r="N792" i="3"/>
  <c r="N788" i="3"/>
  <c r="N787" i="3"/>
  <c r="N786" i="3"/>
  <c r="N785" i="3"/>
  <c r="N784" i="3"/>
  <c r="N783" i="3"/>
  <c r="N782" i="3"/>
  <c r="N781" i="3"/>
  <c r="N780" i="3"/>
  <c r="N779" i="3"/>
  <c r="N778" i="3"/>
  <c r="N777" i="3"/>
  <c r="N776" i="3"/>
  <c r="N775" i="3"/>
  <c r="N771" i="3"/>
  <c r="N767" i="3"/>
  <c r="N763" i="3"/>
  <c r="N903" i="3"/>
  <c r="N895" i="3"/>
  <c r="N887" i="3"/>
  <c r="N879" i="3"/>
  <c r="N871" i="3"/>
  <c r="N832" i="3"/>
  <c r="N828" i="3"/>
  <c r="N824" i="3"/>
  <c r="N774" i="3"/>
  <c r="N818" i="3"/>
  <c r="N810" i="3"/>
  <c r="N802" i="3"/>
  <c r="N794" i="3"/>
  <c r="N761" i="3"/>
  <c r="N757" i="3"/>
  <c r="N748" i="3"/>
  <c r="N742" i="3"/>
  <c r="N738" i="3"/>
  <c r="N734" i="3"/>
  <c r="N730" i="3"/>
  <c r="N726" i="3"/>
  <c r="N722" i="3"/>
  <c r="N718" i="3"/>
  <c r="N714" i="3"/>
  <c r="N712" i="3"/>
  <c r="N708" i="3"/>
  <c r="N704" i="3"/>
  <c r="N700" i="3"/>
  <c r="N696" i="3"/>
  <c r="N692" i="3"/>
  <c r="N688" i="3"/>
  <c r="N684" i="3"/>
  <c r="N680" i="3"/>
  <c r="N676" i="3"/>
  <c r="N672" i="3"/>
  <c r="N668" i="3"/>
  <c r="N858" i="3"/>
  <c r="N850" i="3"/>
  <c r="N842" i="3"/>
  <c r="N834" i="3"/>
  <c r="N773" i="3"/>
  <c r="N765" i="3"/>
  <c r="N711" i="3"/>
  <c r="N707" i="3"/>
  <c r="N703" i="3"/>
  <c r="N699" i="3"/>
  <c r="N695" i="3"/>
  <c r="N691" i="3"/>
  <c r="N683" i="3"/>
  <c r="N679" i="3"/>
  <c r="N675" i="3"/>
  <c r="N671" i="3"/>
  <c r="N667" i="3"/>
  <c r="N663" i="3"/>
  <c r="N659" i="3"/>
  <c r="N655" i="3"/>
  <c r="N856" i="3"/>
  <c r="N822" i="3"/>
  <c r="N814" i="3"/>
  <c r="N806" i="3"/>
  <c r="N798" i="3"/>
  <c r="N790" i="3"/>
  <c r="N750" i="3"/>
  <c r="N746" i="3"/>
  <c r="N769" i="3"/>
  <c r="N740" i="3"/>
  <c r="N732" i="3"/>
  <c r="N724" i="3"/>
  <c r="N716" i="3"/>
  <c r="N709" i="3"/>
  <c r="N701" i="3"/>
  <c r="N681" i="3"/>
  <c r="N651" i="3"/>
  <c r="N647" i="3"/>
  <c r="N637" i="3"/>
  <c r="N633" i="3"/>
  <c r="N629" i="3"/>
  <c r="N625" i="3"/>
  <c r="N621" i="3"/>
  <c r="N617" i="3"/>
  <c r="N613" i="3"/>
  <c r="N609" i="3"/>
  <c r="N605" i="3"/>
  <c r="N601" i="3"/>
  <c r="N597" i="3"/>
  <c r="N593" i="3"/>
  <c r="N589" i="3"/>
  <c r="N585" i="3"/>
  <c r="N581" i="3"/>
  <c r="N577" i="3"/>
  <c r="N573" i="3"/>
  <c r="N570" i="3"/>
  <c r="N568" i="3"/>
  <c r="N566" i="3"/>
  <c r="N563" i="3"/>
  <c r="N559" i="3"/>
  <c r="N555" i="3"/>
  <c r="N551" i="3"/>
  <c r="N547" i="3"/>
  <c r="N543" i="3"/>
  <c r="N539" i="3"/>
  <c r="N535" i="3"/>
  <c r="N531" i="3"/>
  <c r="N527" i="3"/>
  <c r="N523" i="3"/>
  <c r="N519" i="3"/>
  <c r="N515" i="3"/>
  <c r="N854" i="3"/>
  <c r="N838" i="3"/>
  <c r="N735" i="3"/>
  <c r="N727" i="3"/>
  <c r="N719" i="3"/>
  <c r="N693" i="3"/>
  <c r="N678" i="3"/>
  <c r="N677" i="3"/>
  <c r="N650" i="3"/>
  <c r="N646" i="3"/>
  <c r="N643" i="3"/>
  <c r="N641" i="3"/>
  <c r="N639" i="3"/>
  <c r="N636" i="3"/>
  <c r="N632" i="3"/>
  <c r="N628" i="3"/>
  <c r="N624" i="3"/>
  <c r="N620" i="3"/>
  <c r="N616" i="3"/>
  <c r="N612" i="3"/>
  <c r="N608" i="3"/>
  <c r="N604" i="3"/>
  <c r="N600" i="3"/>
  <c r="N596" i="3"/>
  <c r="N592" i="3"/>
  <c r="N588" i="3"/>
  <c r="N584" i="3"/>
  <c r="N580" i="3"/>
  <c r="N576" i="3"/>
  <c r="N572" i="3"/>
  <c r="N562" i="3"/>
  <c r="N558" i="3"/>
  <c r="N554" i="3"/>
  <c r="N550" i="3"/>
  <c r="N542" i="3"/>
  <c r="N538" i="3"/>
  <c r="N534" i="3"/>
  <c r="N526" i="3"/>
  <c r="N522" i="3"/>
  <c r="N518" i="3"/>
  <c r="N736" i="3"/>
  <c r="N728" i="3"/>
  <c r="N720" i="3"/>
  <c r="N705" i="3"/>
  <c r="N697" i="3"/>
  <c r="N689" i="3"/>
  <c r="N673" i="3"/>
  <c r="N666" i="3"/>
  <c r="N665" i="3"/>
  <c r="N662" i="3"/>
  <c r="N661" i="3"/>
  <c r="N658" i="3"/>
  <c r="N657" i="3"/>
  <c r="N654" i="3"/>
  <c r="N653" i="3"/>
  <c r="N649" i="3"/>
  <c r="N627" i="3"/>
  <c r="N615" i="3"/>
  <c r="N611" i="3"/>
  <c r="N595" i="3"/>
  <c r="N579" i="3"/>
  <c r="N569" i="3"/>
  <c r="N567" i="3"/>
  <c r="N565" i="3"/>
  <c r="N553" i="3"/>
  <c r="N686" i="3"/>
  <c r="N670" i="3"/>
  <c r="N656" i="3"/>
  <c r="N640" i="3"/>
  <c r="N544" i="3"/>
  <c r="N528" i="3"/>
  <c r="N510" i="3"/>
  <c r="N506" i="3"/>
  <c r="N502" i="3"/>
  <c r="N498" i="3"/>
  <c r="N494" i="3"/>
  <c r="N490" i="3"/>
  <c r="N486" i="3"/>
  <c r="N482" i="3"/>
  <c r="N478" i="3"/>
  <c r="N474" i="3"/>
  <c r="N470" i="3"/>
  <c r="N466" i="3"/>
  <c r="N462" i="3"/>
  <c r="N458" i="3"/>
  <c r="N454" i="3"/>
  <c r="N450" i="3"/>
  <c r="N446" i="3"/>
  <c r="N442" i="3"/>
  <c r="N438" i="3"/>
  <c r="N434" i="3"/>
  <c r="N430" i="3"/>
  <c r="N426" i="3"/>
  <c r="N422" i="3"/>
  <c r="N420" i="3"/>
  <c r="N418" i="3"/>
  <c r="N416" i="3"/>
  <c r="N414" i="3"/>
  <c r="N412" i="3"/>
  <c r="N409" i="3"/>
  <c r="N394" i="3"/>
  <c r="N390" i="3"/>
  <c r="N386" i="3"/>
  <c r="N382" i="3"/>
  <c r="N374" i="3"/>
  <c r="N366" i="3"/>
  <c r="N358" i="3"/>
  <c r="N350" i="3"/>
  <c r="N744" i="3"/>
  <c r="N739" i="3"/>
  <c r="N723" i="3"/>
  <c r="N660" i="3"/>
  <c r="N648" i="3"/>
  <c r="N642" i="3"/>
  <c r="N634" i="3"/>
  <c r="N626" i="3"/>
  <c r="N618" i="3"/>
  <c r="N610" i="3"/>
  <c r="N602" i="3"/>
  <c r="N594" i="3"/>
  <c r="N586" i="3"/>
  <c r="N578" i="3"/>
  <c r="N560" i="3"/>
  <c r="N552" i="3"/>
  <c r="N540" i="3"/>
  <c r="N537" i="3"/>
  <c r="N524" i="3"/>
  <c r="N521" i="3"/>
  <c r="N513" i="3"/>
  <c r="N509" i="3"/>
  <c r="N505" i="3"/>
  <c r="N501" i="3"/>
  <c r="N497" i="3"/>
  <c r="N493" i="3"/>
  <c r="N489" i="3"/>
  <c r="N485" i="3"/>
  <c r="N481" i="3"/>
  <c r="N477" i="3"/>
  <c r="N473" i="3"/>
  <c r="N469" i="3"/>
  <c r="N465" i="3"/>
  <c r="N461" i="3"/>
  <c r="N457" i="3"/>
  <c r="N453" i="3"/>
  <c r="N449" i="3"/>
  <c r="N445" i="3"/>
  <c r="N441" i="3"/>
  <c r="N437" i="3"/>
  <c r="N433" i="3"/>
  <c r="N429" i="3"/>
  <c r="N425" i="3"/>
  <c r="N408" i="3"/>
  <c r="N405" i="3"/>
  <c r="N403" i="3"/>
  <c r="N401" i="3"/>
  <c r="N399" i="3"/>
  <c r="N397" i="3"/>
  <c r="N393" i="3"/>
  <c r="N389" i="3"/>
  <c r="N385" i="3"/>
  <c r="N381" i="3"/>
  <c r="N846" i="3"/>
  <c r="N759" i="3"/>
  <c r="N664" i="3"/>
  <c r="N536" i="3"/>
  <c r="N520" i="3"/>
  <c r="N512" i="3"/>
  <c r="N500" i="3"/>
  <c r="N496" i="3"/>
  <c r="N484" i="3"/>
  <c r="N480" i="3"/>
  <c r="N468" i="3"/>
  <c r="N464" i="3"/>
  <c r="N452" i="3"/>
  <c r="N448" i="3"/>
  <c r="N436" i="3"/>
  <c r="N432" i="3"/>
  <c r="N421" i="3"/>
  <c r="N419" i="3"/>
  <c r="N417" i="3"/>
  <c r="N415" i="3"/>
  <c r="N413" i="3"/>
  <c r="N411" i="3"/>
  <c r="N392" i="3"/>
  <c r="N388" i="3"/>
  <c r="N372" i="3"/>
  <c r="N755" i="3"/>
  <c r="N669" i="3"/>
  <c r="N638" i="3"/>
  <c r="N606" i="3"/>
  <c r="N574" i="3"/>
  <c r="N564" i="3"/>
  <c r="N545" i="3"/>
  <c r="N529" i="3"/>
  <c r="N406" i="3"/>
  <c r="N398" i="3"/>
  <c r="N377" i="3"/>
  <c r="N373" i="3"/>
  <c r="N347" i="3"/>
  <c r="N343" i="3"/>
  <c r="N339" i="3"/>
  <c r="N335" i="3"/>
  <c r="N331" i="3"/>
  <c r="N327" i="3"/>
  <c r="N323" i="3"/>
  <c r="N319" i="3"/>
  <c r="N315" i="3"/>
  <c r="N311" i="3"/>
  <c r="N307" i="3"/>
  <c r="N303" i="3"/>
  <c r="N299" i="3"/>
  <c r="N295" i="3"/>
  <c r="N291" i="3"/>
  <c r="N277" i="3"/>
  <c r="N273" i="3"/>
  <c r="N269" i="3"/>
  <c r="N265" i="3"/>
  <c r="N261" i="3"/>
  <c r="N258" i="3"/>
  <c r="N256" i="3"/>
  <c r="N254" i="3"/>
  <c r="N251" i="3"/>
  <c r="N247" i="3"/>
  <c r="N243" i="3"/>
  <c r="N239" i="3"/>
  <c r="N235" i="3"/>
  <c r="N231" i="3"/>
  <c r="N227" i="3"/>
  <c r="N223" i="3"/>
  <c r="N219" i="3"/>
  <c r="N215" i="3"/>
  <c r="N211" i="3"/>
  <c r="N207" i="3"/>
  <c r="N198" i="3"/>
  <c r="N194" i="3"/>
  <c r="N190" i="3"/>
  <c r="N186" i="3"/>
  <c r="N182" i="3"/>
  <c r="N178" i="3"/>
  <c r="N174" i="3"/>
  <c r="N170" i="3"/>
  <c r="N166" i="3"/>
  <c r="N162" i="3"/>
  <c r="N158" i="3"/>
  <c r="N154" i="3"/>
  <c r="N150" i="3"/>
  <c r="N146" i="3"/>
  <c r="N142" i="3"/>
  <c r="N138" i="3"/>
  <c r="N134" i="3"/>
  <c r="N130" i="3"/>
  <c r="N126" i="3"/>
  <c r="N122" i="3"/>
  <c r="N118" i="3"/>
  <c r="N114" i="3"/>
  <c r="N110" i="3"/>
  <c r="N731" i="3"/>
  <c r="N652" i="3"/>
  <c r="N630" i="3"/>
  <c r="N598" i="3"/>
  <c r="N556" i="3"/>
  <c r="N507" i="3"/>
  <c r="N499" i="3"/>
  <c r="N491" i="3"/>
  <c r="N483" i="3"/>
  <c r="N475" i="3"/>
  <c r="N467" i="3"/>
  <c r="N459" i="3"/>
  <c r="N451" i="3"/>
  <c r="N443" i="3"/>
  <c r="N435" i="3"/>
  <c r="N427" i="3"/>
  <c r="N400" i="3"/>
  <c r="N395" i="3"/>
  <c r="N387" i="3"/>
  <c r="N365" i="3"/>
  <c r="N364" i="3"/>
  <c r="N361" i="3"/>
  <c r="N356" i="3"/>
  <c r="N346" i="3"/>
  <c r="N342" i="3"/>
  <c r="N338" i="3"/>
  <c r="N334" i="3"/>
  <c r="N330" i="3"/>
  <c r="N326" i="3"/>
  <c r="N322" i="3"/>
  <c r="N318" i="3"/>
  <c r="N314" i="3"/>
  <c r="N310" i="3"/>
  <c r="N306" i="3"/>
  <c r="N302" i="3"/>
  <c r="N298" i="3"/>
  <c r="N294" i="3"/>
  <c r="N290" i="3"/>
  <c r="N287" i="3"/>
  <c r="N285" i="3"/>
  <c r="N283" i="3"/>
  <c r="N281" i="3"/>
  <c r="N279" i="3"/>
  <c r="N276" i="3"/>
  <c r="N272" i="3"/>
  <c r="N268" i="3"/>
  <c r="N264" i="3"/>
  <c r="N260" i="3"/>
  <c r="N250" i="3"/>
  <c r="N246" i="3"/>
  <c r="N242" i="3"/>
  <c r="N238" i="3"/>
  <c r="N234" i="3"/>
  <c r="N230" i="3"/>
  <c r="N226" i="3"/>
  <c r="N222" i="3"/>
  <c r="N218" i="3"/>
  <c r="N214" i="3"/>
  <c r="N210" i="3"/>
  <c r="N206" i="3"/>
  <c r="N197" i="3"/>
  <c r="N193" i="3"/>
  <c r="N189" i="3"/>
  <c r="N185" i="3"/>
  <c r="N181" i="3"/>
  <c r="N177" i="3"/>
  <c r="N173" i="3"/>
  <c r="N169" i="3"/>
  <c r="N165" i="3"/>
  <c r="N161" i="3"/>
  <c r="N685" i="3"/>
  <c r="N644" i="3"/>
  <c r="N622" i="3"/>
  <c r="N590" i="3"/>
  <c r="N548" i="3"/>
  <c r="N532" i="3"/>
  <c r="N516" i="3"/>
  <c r="N410" i="3"/>
  <c r="N402" i="3"/>
  <c r="N379" i="3"/>
  <c r="N375" i="3"/>
  <c r="N371" i="3"/>
  <c r="N367" i="3"/>
  <c r="N363" i="3"/>
  <c r="N359" i="3"/>
  <c r="N355" i="3"/>
  <c r="N351" i="3"/>
  <c r="N349" i="3"/>
  <c r="N345" i="3"/>
  <c r="N337" i="3"/>
  <c r="N325" i="3"/>
  <c r="N321" i="3"/>
  <c r="N317" i="3"/>
  <c r="N313" i="3"/>
  <c r="N305" i="3"/>
  <c r="N293" i="3"/>
  <c r="N289" i="3"/>
  <c r="N275" i="3"/>
  <c r="N271" i="3"/>
  <c r="N267" i="3"/>
  <c r="N263" i="3"/>
  <c r="N259" i="3"/>
  <c r="N257" i="3"/>
  <c r="N255" i="3"/>
  <c r="N253" i="3"/>
  <c r="N249" i="3"/>
  <c r="N245" i="3"/>
  <c r="N233" i="3"/>
  <c r="N229" i="3"/>
  <c r="N221" i="3"/>
  <c r="N217" i="3"/>
  <c r="N213" i="3"/>
  <c r="N192" i="3"/>
  <c r="N188" i="3"/>
  <c r="N180" i="3"/>
  <c r="N176" i="3"/>
  <c r="N168" i="3"/>
  <c r="N160" i="3"/>
  <c r="N152" i="3"/>
  <c r="N15" i="3"/>
  <c r="N17" i="3"/>
  <c r="N21" i="3"/>
  <c r="N25" i="3"/>
  <c r="N29" i="3"/>
  <c r="N33" i="3"/>
  <c r="N37" i="3"/>
  <c r="N41" i="3"/>
  <c r="N45" i="3"/>
  <c r="N48" i="3"/>
  <c r="N50" i="3"/>
  <c r="N52" i="3"/>
  <c r="N56" i="3"/>
  <c r="N60" i="3"/>
  <c r="N64" i="3"/>
  <c r="N68" i="3"/>
  <c r="N78" i="3"/>
  <c r="N82" i="3"/>
  <c r="N86" i="3"/>
  <c r="N90" i="3"/>
  <c r="N94" i="3"/>
  <c r="N98" i="3"/>
  <c r="N102" i="3"/>
  <c r="N106" i="3"/>
  <c r="N153" i="3"/>
  <c r="N157" i="3"/>
  <c r="N163" i="3"/>
  <c r="AF164" i="3"/>
  <c r="AH164" i="3"/>
  <c r="N164" i="3" s="1"/>
  <c r="N171" i="3"/>
  <c r="AF172" i="3"/>
  <c r="AH172" i="3"/>
  <c r="N172" i="3" s="1"/>
  <c r="N179" i="3"/>
  <c r="AF180" i="3"/>
  <c r="AH180" i="3"/>
  <c r="N187" i="3"/>
  <c r="AF188" i="3"/>
  <c r="AH188" i="3"/>
  <c r="N195" i="3"/>
  <c r="AF196" i="3"/>
  <c r="AH196" i="3"/>
  <c r="N196" i="3" s="1"/>
  <c r="N201" i="3"/>
  <c r="N284" i="3"/>
  <c r="N292" i="3"/>
  <c r="AF293" i="3"/>
  <c r="AH293" i="3"/>
  <c r="N300" i="3"/>
  <c r="AF301" i="3"/>
  <c r="AH301" i="3"/>
  <c r="N301" i="3" s="1"/>
  <c r="N308" i="3"/>
  <c r="AF309" i="3"/>
  <c r="AH309" i="3"/>
  <c r="N309" i="3" s="1"/>
  <c r="N316" i="3"/>
  <c r="AF317" i="3"/>
  <c r="AH317" i="3"/>
  <c r="N324" i="3"/>
  <c r="AF325" i="3"/>
  <c r="AH325" i="3"/>
  <c r="N332" i="3"/>
  <c r="AF333" i="3"/>
  <c r="AH333" i="3"/>
  <c r="N333" i="3" s="1"/>
  <c r="N340" i="3"/>
  <c r="AF341" i="3"/>
  <c r="AH341" i="3"/>
  <c r="N341" i="3" s="1"/>
  <c r="N348" i="3"/>
  <c r="AF349" i="3"/>
  <c r="AH349" i="3"/>
  <c r="AF357" i="3"/>
  <c r="AH357" i="3"/>
  <c r="N357" i="3" s="1"/>
  <c r="AF365" i="3"/>
  <c r="AH365" i="3"/>
  <c r="N383" i="3"/>
  <c r="AF384" i="3"/>
  <c r="AH384" i="3"/>
  <c r="N384" i="3" s="1"/>
  <c r="N423" i="3"/>
  <c r="AF424" i="3"/>
  <c r="AH424" i="3"/>
  <c r="N424" i="3" s="1"/>
  <c r="N439" i="3"/>
  <c r="AF440" i="3"/>
  <c r="AH440" i="3"/>
  <c r="N440" i="3" s="1"/>
  <c r="N455" i="3"/>
  <c r="AF456" i="3"/>
  <c r="AH456" i="3"/>
  <c r="N456" i="3" s="1"/>
  <c r="N471" i="3"/>
  <c r="AF472" i="3"/>
  <c r="AH472" i="3"/>
  <c r="N472" i="3" s="1"/>
  <c r="N487" i="3"/>
  <c r="AF488" i="3"/>
  <c r="AH488" i="3"/>
  <c r="N488" i="3" s="1"/>
  <c r="N503" i="3"/>
  <c r="AF504" i="3"/>
  <c r="AH504" i="3"/>
  <c r="N504" i="3" s="1"/>
  <c r="N582" i="3"/>
  <c r="AF583" i="3"/>
  <c r="AH583" i="3"/>
  <c r="N583" i="3" s="1"/>
  <c r="AF698" i="3"/>
  <c r="AH698" i="3"/>
  <c r="N698" i="3" s="1"/>
  <c r="AF706" i="3"/>
  <c r="AH706" i="3"/>
  <c r="N706" i="3" s="1"/>
  <c r="N715" i="3"/>
  <c r="AF162" i="3"/>
  <c r="AF166" i="3"/>
  <c r="AF170" i="3"/>
  <c r="AF174" i="3"/>
  <c r="AF178" i="3"/>
  <c r="AF182" i="3"/>
  <c r="AF186" i="3"/>
  <c r="AF190" i="3"/>
  <c r="AF194" i="3"/>
  <c r="AF198" i="3"/>
  <c r="AF207" i="3"/>
  <c r="AF211" i="3"/>
  <c r="AF215" i="3"/>
  <c r="AF219" i="3"/>
  <c r="AF223" i="3"/>
  <c r="AF227" i="3"/>
  <c r="AF231" i="3"/>
  <c r="AF235" i="3"/>
  <c r="AF239" i="3"/>
  <c r="AF243" i="3"/>
  <c r="AF247" i="3"/>
  <c r="AF251" i="3"/>
  <c r="AF261" i="3"/>
  <c r="AF265" i="3"/>
  <c r="AF269" i="3"/>
  <c r="AF273" i="3"/>
  <c r="AF277" i="3"/>
  <c r="AF291" i="3"/>
  <c r="AF295" i="3"/>
  <c r="AF299" i="3"/>
  <c r="AF303" i="3"/>
  <c r="AF307" i="3"/>
  <c r="AF311" i="3"/>
  <c r="AF315" i="3"/>
  <c r="AF319" i="3"/>
  <c r="AF323" i="3"/>
  <c r="AF327" i="3"/>
  <c r="AF331" i="3"/>
  <c r="AF335" i="3"/>
  <c r="AF339" i="3"/>
  <c r="AF343" i="3"/>
  <c r="AF347" i="3"/>
  <c r="AF513" i="3"/>
  <c r="AH513" i="3"/>
  <c r="AF525" i="3"/>
  <c r="AH525" i="3"/>
  <c r="N525" i="3" s="1"/>
  <c r="AF541" i="3"/>
  <c r="AH541" i="3"/>
  <c r="N541" i="3" s="1"/>
  <c r="AF549" i="3"/>
  <c r="AH549" i="3"/>
  <c r="N549" i="3" s="1"/>
  <c r="AF591" i="3"/>
  <c r="AH591" i="3"/>
  <c r="N591" i="3" s="1"/>
  <c r="AF623" i="3"/>
  <c r="AH623" i="3"/>
  <c r="N623" i="3" s="1"/>
  <c r="AF645" i="3"/>
  <c r="AH645" i="3"/>
  <c r="N645" i="3" s="1"/>
  <c r="AF372" i="3"/>
  <c r="AH372" i="3"/>
  <c r="AF376" i="3"/>
  <c r="AH376" i="3"/>
  <c r="N376" i="3" s="1"/>
  <c r="AF380" i="3"/>
  <c r="AH380" i="3"/>
  <c r="N380" i="3" s="1"/>
  <c r="AF388" i="3"/>
  <c r="AH388" i="3"/>
  <c r="AF396" i="3"/>
  <c r="AH396" i="3"/>
  <c r="N396" i="3" s="1"/>
  <c r="AF428" i="3"/>
  <c r="AH428" i="3"/>
  <c r="N428" i="3" s="1"/>
  <c r="AF436" i="3"/>
  <c r="AH436" i="3"/>
  <c r="AF444" i="3"/>
  <c r="AH444" i="3"/>
  <c r="N444" i="3" s="1"/>
  <c r="AF452" i="3"/>
  <c r="AH452" i="3"/>
  <c r="AF460" i="3"/>
  <c r="AH460" i="3"/>
  <c r="N460" i="3" s="1"/>
  <c r="AF468" i="3"/>
  <c r="AH468" i="3"/>
  <c r="AF476" i="3"/>
  <c r="AH476" i="3"/>
  <c r="N476" i="3" s="1"/>
  <c r="AF484" i="3"/>
  <c r="AH484" i="3"/>
  <c r="AF492" i="3"/>
  <c r="AH492" i="3"/>
  <c r="N492" i="3" s="1"/>
  <c r="AF500" i="3"/>
  <c r="AH500" i="3"/>
  <c r="AF508" i="3"/>
  <c r="AH508" i="3"/>
  <c r="N508" i="3" s="1"/>
  <c r="AH514" i="3"/>
  <c r="N514" i="3" s="1"/>
  <c r="AF514" i="3"/>
  <c r="AH530" i="3"/>
  <c r="N530" i="3" s="1"/>
  <c r="AF530" i="3"/>
  <c r="AH546" i="3"/>
  <c r="N546" i="3" s="1"/>
  <c r="AF546" i="3"/>
  <c r="AF557" i="3"/>
  <c r="AH557" i="3"/>
  <c r="N557" i="3" s="1"/>
  <c r="AF599" i="3"/>
  <c r="AH599" i="3"/>
  <c r="N599" i="3" s="1"/>
  <c r="AF631" i="3"/>
  <c r="AH631" i="3"/>
  <c r="N631" i="3" s="1"/>
  <c r="AF407" i="3"/>
  <c r="AH407" i="3"/>
  <c r="N407" i="3" s="1"/>
  <c r="AF575" i="3"/>
  <c r="AH575" i="3"/>
  <c r="N575" i="3" s="1"/>
  <c r="AF607" i="3"/>
  <c r="AH607" i="3"/>
  <c r="N607" i="3" s="1"/>
  <c r="AF382" i="3"/>
  <c r="AF386" i="3"/>
  <c r="AF390" i="3"/>
  <c r="AF394" i="3"/>
  <c r="AF409" i="3"/>
  <c r="AF422" i="3"/>
  <c r="AF426" i="3"/>
  <c r="AF430" i="3"/>
  <c r="AF434" i="3"/>
  <c r="AF438" i="3"/>
  <c r="AF442" i="3"/>
  <c r="AF446" i="3"/>
  <c r="AF450" i="3"/>
  <c r="AF454" i="3"/>
  <c r="AF458" i="3"/>
  <c r="AF462" i="3"/>
  <c r="AF466" i="3"/>
  <c r="AF470" i="3"/>
  <c r="AF474" i="3"/>
  <c r="AF478" i="3"/>
  <c r="AF482" i="3"/>
  <c r="AF486" i="3"/>
  <c r="AF490" i="3"/>
  <c r="AF494" i="3"/>
  <c r="AF498" i="3"/>
  <c r="AF502" i="3"/>
  <c r="AF506" i="3"/>
  <c r="AF510" i="3"/>
  <c r="AF522" i="3"/>
  <c r="AF538" i="3"/>
  <c r="AF682" i="3"/>
  <c r="AH682" i="3"/>
  <c r="N682" i="3" s="1"/>
  <c r="AF553" i="3"/>
  <c r="AH553" i="3"/>
  <c r="AF561" i="3"/>
  <c r="AH561" i="3"/>
  <c r="N561" i="3" s="1"/>
  <c r="AF571" i="3"/>
  <c r="AH571" i="3"/>
  <c r="N571" i="3" s="1"/>
  <c r="AF579" i="3"/>
  <c r="AH579" i="3"/>
  <c r="AF587" i="3"/>
  <c r="AH587" i="3"/>
  <c r="N587" i="3" s="1"/>
  <c r="AF595" i="3"/>
  <c r="AH595" i="3"/>
  <c r="AF603" i="3"/>
  <c r="AH603" i="3"/>
  <c r="N603" i="3" s="1"/>
  <c r="AF611" i="3"/>
  <c r="AH611" i="3"/>
  <c r="AF619" i="3"/>
  <c r="AH619" i="3"/>
  <c r="N619" i="3" s="1"/>
  <c r="AF627" i="3"/>
  <c r="AH627" i="3"/>
  <c r="AF635" i="3"/>
  <c r="AH635" i="3"/>
  <c r="N635" i="3" s="1"/>
  <c r="AF649" i="3"/>
  <c r="AH649" i="3"/>
  <c r="AH671" i="3"/>
  <c r="AF671" i="3"/>
  <c r="AH687" i="3"/>
  <c r="N687" i="3" s="1"/>
  <c r="AF687" i="3"/>
  <c r="AH517" i="3"/>
  <c r="N517" i="3" s="1"/>
  <c r="AH533" i="3"/>
  <c r="N533" i="3" s="1"/>
  <c r="AF830" i="3"/>
  <c r="AH830" i="3"/>
  <c r="N830" i="3" s="1"/>
  <c r="AF679" i="3"/>
  <c r="AF762" i="3"/>
  <c r="AH762" i="3"/>
  <c r="N762" i="3" s="1"/>
  <c r="AF694" i="3"/>
  <c r="AH694" i="3"/>
  <c r="N694" i="3" s="1"/>
  <c r="AF702" i="3"/>
  <c r="AH702" i="3"/>
  <c r="N702" i="3" s="1"/>
  <c r="AF710" i="3"/>
  <c r="AH710" i="3"/>
  <c r="N710" i="3" s="1"/>
  <c r="AH674" i="3"/>
  <c r="N674" i="3" s="1"/>
  <c r="AH690" i="3"/>
  <c r="N690" i="3" s="1"/>
  <c r="AF770" i="3"/>
  <c r="AH770" i="3"/>
  <c r="N770" i="3" s="1"/>
  <c r="AF791" i="3"/>
  <c r="AH791" i="3"/>
  <c r="N791" i="3" s="1"/>
  <c r="AF799" i="3"/>
  <c r="AH799" i="3"/>
  <c r="N799" i="3" s="1"/>
  <c r="AF807" i="3"/>
  <c r="AH807" i="3"/>
  <c r="N807" i="3" s="1"/>
  <c r="AF815" i="3"/>
  <c r="AH815" i="3"/>
  <c r="N815" i="3" s="1"/>
  <c r="AH823" i="3"/>
  <c r="N823" i="3" s="1"/>
  <c r="AF823" i="3"/>
  <c r="AF825" i="3"/>
  <c r="AH825" i="3"/>
  <c r="N825" i="3" s="1"/>
  <c r="AH831" i="3"/>
  <c r="AF831" i="3"/>
  <c r="AH752" i="3"/>
  <c r="N752" i="3" s="1"/>
  <c r="AF766" i="3"/>
  <c r="AH766" i="3"/>
  <c r="N766" i="3" s="1"/>
  <c r="AF774" i="3"/>
  <c r="AH774" i="3"/>
  <c r="AF826" i="3"/>
  <c r="AH826" i="3"/>
  <c r="AF872" i="3"/>
  <c r="AH872" i="3"/>
  <c r="N872" i="3" s="1"/>
  <c r="AF880" i="3"/>
  <c r="AH880" i="3"/>
  <c r="AF888" i="3"/>
  <c r="AH888" i="3"/>
  <c r="N888" i="3" s="1"/>
  <c r="AF896" i="3"/>
  <c r="AH896" i="3"/>
  <c r="AF904" i="3"/>
  <c r="AH904" i="3"/>
  <c r="N904" i="3" s="1"/>
  <c r="AH743" i="3"/>
  <c r="N743" i="3" s="1"/>
  <c r="AH754" i="3"/>
  <c r="N754" i="3" s="1"/>
  <c r="AH758" i="3"/>
  <c r="N758" i="3" s="1"/>
  <c r="AF795" i="3"/>
  <c r="AH795" i="3"/>
  <c r="N795" i="3" s="1"/>
  <c r="AF803" i="3"/>
  <c r="AH803" i="3"/>
  <c r="N803" i="3" s="1"/>
  <c r="AF811" i="3"/>
  <c r="AH811" i="3"/>
  <c r="N811" i="3" s="1"/>
  <c r="AF819" i="3"/>
  <c r="AH819" i="3"/>
  <c r="N819" i="3" s="1"/>
  <c r="AH827" i="3"/>
  <c r="N827" i="3" s="1"/>
  <c r="AF827" i="3"/>
  <c r="AF829" i="3"/>
  <c r="AH829" i="3"/>
  <c r="N829" i="3" s="1"/>
  <c r="AF764" i="3"/>
  <c r="AF768" i="3"/>
  <c r="AF772" i="3"/>
  <c r="AF805" i="3"/>
  <c r="AF809" i="3"/>
  <c r="AF813" i="3"/>
  <c r="AF817" i="3"/>
  <c r="AF821" i="3"/>
  <c r="AH835" i="3"/>
  <c r="N835" i="3" s="1"/>
  <c r="AF835" i="3"/>
  <c r="AH839" i="3"/>
  <c r="N839" i="3" s="1"/>
  <c r="AF839" i="3"/>
  <c r="AH843" i="3"/>
  <c r="N843" i="3" s="1"/>
  <c r="AF843" i="3"/>
  <c r="AH847" i="3"/>
  <c r="AF847" i="3"/>
  <c r="AH851" i="3"/>
  <c r="N851" i="3" s="1"/>
  <c r="AF851" i="3"/>
  <c r="G8" i="4"/>
  <c r="AF868" i="3"/>
  <c r="AH868" i="3"/>
  <c r="N868" i="3" s="1"/>
  <c r="AF876" i="3"/>
  <c r="AH876" i="3"/>
  <c r="N876" i="3" s="1"/>
  <c r="AF884" i="3"/>
  <c r="AH884" i="3"/>
  <c r="N884" i="3" s="1"/>
  <c r="AF892" i="3"/>
  <c r="AH892" i="3"/>
  <c r="N892" i="3" s="1"/>
  <c r="AF900" i="3"/>
  <c r="AH900" i="3"/>
  <c r="N900" i="3" s="1"/>
  <c r="AF833" i="3"/>
  <c r="AH833" i="3"/>
  <c r="N833" i="3" s="1"/>
  <c r="AF837" i="3"/>
  <c r="AH837" i="3"/>
  <c r="AF841" i="3"/>
  <c r="AH841" i="3"/>
  <c r="N841" i="3" s="1"/>
  <c r="AF845" i="3"/>
  <c r="AH845" i="3"/>
  <c r="N845" i="3" s="1"/>
  <c r="AF849" i="3"/>
  <c r="AH849" i="3"/>
  <c r="N849" i="3" s="1"/>
  <c r="AF853" i="3"/>
  <c r="AH853" i="3"/>
  <c r="G14" i="4"/>
  <c r="G12" i="4"/>
  <c r="G7" i="4"/>
  <c r="G5" i="4"/>
  <c r="AU1" i="4"/>
  <c r="G15" i="4"/>
  <c r="F5" i="4"/>
  <c r="F7" i="4"/>
  <c r="F12" i="4"/>
  <c r="F14" i="4"/>
  <c r="E6" i="4"/>
  <c r="E8" i="4"/>
  <c r="E13" i="4"/>
  <c r="F6" i="4"/>
  <c r="F8" i="4"/>
  <c r="F13" i="4"/>
  <c r="I108" i="2" l="1"/>
  <c r="I18" i="2"/>
  <c r="I39" i="2"/>
  <c r="I62" i="2"/>
  <c r="I869" i="2"/>
  <c r="I96" i="2"/>
  <c r="I575" i="2"/>
  <c r="I63" i="2"/>
  <c r="I511" i="2"/>
  <c r="I862" i="2"/>
  <c r="I871" i="2"/>
  <c r="I26" i="2"/>
  <c r="I102" i="2"/>
  <c r="I81" i="2"/>
  <c r="I874" i="2"/>
  <c r="I868" i="2"/>
  <c r="I873" i="2"/>
  <c r="I22" i="2"/>
  <c r="I89" i="2"/>
  <c r="I876" i="2"/>
  <c r="I518" i="2"/>
  <c r="I74" i="2"/>
  <c r="I104" i="2"/>
  <c r="I20" i="2"/>
  <c r="I90" i="2"/>
  <c r="I17" i="2"/>
  <c r="I25" i="2"/>
  <c r="I41" i="2"/>
  <c r="I78" i="2"/>
  <c r="I110" i="2"/>
  <c r="I402" i="2"/>
  <c r="I64" i="2"/>
  <c r="I75" i="2"/>
  <c r="I83" i="2"/>
  <c r="I91" i="2"/>
  <c r="I99" i="2"/>
  <c r="I107" i="2"/>
  <c r="I880" i="2"/>
  <c r="I403" i="2"/>
  <c r="I863" i="2"/>
  <c r="I76" i="2"/>
  <c r="I47" i="2"/>
  <c r="I14" i="2"/>
  <c r="I294" i="2"/>
  <c r="H14" i="4"/>
  <c r="H12" i="4"/>
  <c r="H7" i="4"/>
  <c r="H5" i="4"/>
  <c r="AV1" i="4"/>
  <c r="H15" i="4"/>
  <c r="H13" i="4"/>
  <c r="H8" i="4"/>
  <c r="H6" i="4"/>
  <c r="I13" i="2"/>
  <c r="I59" i="2"/>
  <c r="I357" i="2"/>
  <c r="I19" i="2"/>
  <c r="I27" i="2"/>
  <c r="I46" i="2"/>
  <c r="I86" i="2"/>
  <c r="I509" i="2"/>
  <c r="I401" i="2"/>
  <c r="I510" i="2"/>
  <c r="I58" i="2"/>
  <c r="I66" i="2"/>
  <c r="I85" i="2"/>
  <c r="I93" i="2"/>
  <c r="I101" i="2"/>
  <c r="I109" i="2"/>
  <c r="I519" i="2"/>
  <c r="I854" i="2"/>
  <c r="I860" i="2"/>
  <c r="I877" i="2"/>
  <c r="I69" i="2"/>
  <c r="I523" i="2"/>
  <c r="I507" i="2"/>
  <c r="I61" i="2"/>
  <c r="I65" i="2"/>
  <c r="I57" i="2"/>
  <c r="I70" i="2"/>
  <c r="I24" i="2"/>
  <c r="I67" i="2"/>
  <c r="I106" i="2"/>
  <c r="I293" i="2"/>
  <c r="I520" i="2"/>
  <c r="I94" i="2"/>
  <c r="I355" i="2"/>
  <c r="I521" i="2"/>
  <c r="I517" i="2"/>
  <c r="I878" i="2"/>
  <c r="I60" i="2"/>
  <c r="I87" i="2"/>
  <c r="I95" i="2"/>
  <c r="I103" i="2"/>
  <c r="I524" i="2"/>
  <c r="AW1" i="4" l="1"/>
  <c r="I15" i="4"/>
  <c r="I13" i="4"/>
  <c r="I8" i="4"/>
  <c r="I6" i="4"/>
  <c r="I12" i="4"/>
  <c r="I14" i="4"/>
  <c r="I5" i="4"/>
  <c r="I7" i="4"/>
  <c r="J15" i="4" l="1"/>
  <c r="J13" i="4"/>
  <c r="J8" i="4"/>
  <c r="J6" i="4"/>
  <c r="J14" i="4"/>
  <c r="J12" i="4"/>
  <c r="J7" i="4"/>
  <c r="J5" i="4"/>
</calcChain>
</file>

<file path=xl/sharedStrings.xml><?xml version="1.0" encoding="utf-8"?>
<sst xmlns="http://schemas.openxmlformats.org/spreadsheetml/2006/main" count="34694" uniqueCount="2465">
  <si>
    <t>Colt Number Hosting - Customer Facing Sheet (CFS )</t>
  </si>
  <si>
    <t>1. General Information</t>
  </si>
  <si>
    <t>Customer Information and Offer Validity</t>
  </si>
  <si>
    <t>Customer Name</t>
  </si>
  <si>
    <t>Colt Account Executive</t>
  </si>
  <si>
    <t>Offer Date (dd/mm/yyyy)</t>
  </si>
  <si>
    <t>Offer Valid Until (dd/mm/yyyy)</t>
  </si>
  <si>
    <t>DID LOGIC PTE LTD</t>
  </si>
  <si>
    <t>Peter Lord</t>
  </si>
  <si>
    <t>Order Summary</t>
  </si>
  <si>
    <t>Country</t>
  </si>
  <si>
    <t>Tariff Name</t>
  </si>
  <si>
    <t>Currency</t>
  </si>
  <si>
    <t>Minimum Monthly Usage</t>
  </si>
  <si>
    <t>Austria</t>
  </si>
  <si>
    <t>MULTI CNTRY-NH-VOPP-RSLR-TIER3-0721 USD</t>
  </si>
  <si>
    <t>USD</t>
  </si>
  <si>
    <t>N/A</t>
  </si>
  <si>
    <t>Belgium</t>
  </si>
  <si>
    <t>Denmark</t>
  </si>
  <si>
    <t>France</t>
  </si>
  <si>
    <t>Germany</t>
  </si>
  <si>
    <t>Netherlands</t>
  </si>
  <si>
    <t>Ireland</t>
  </si>
  <si>
    <t>Italy</t>
  </si>
  <si>
    <t>Portugal</t>
  </si>
  <si>
    <t>Spain</t>
  </si>
  <si>
    <t>Sweden</t>
  </si>
  <si>
    <t>Switzerland</t>
  </si>
  <si>
    <t>CH-NH-VOPP-RSLR-TIER3-0721 USD</t>
  </si>
  <si>
    <t>UK</t>
  </si>
  <si>
    <t>Total</t>
  </si>
  <si>
    <t>2. CFS Internal References</t>
  </si>
  <si>
    <t>Sl No.</t>
  </si>
  <si>
    <t>Name</t>
  </si>
  <si>
    <t>Description</t>
  </si>
  <si>
    <t>Link</t>
  </si>
  <si>
    <t>Termination Charges</t>
  </si>
  <si>
    <t>Call termination charges to all destinations (A to Z).</t>
  </si>
  <si>
    <t>Click here</t>
  </si>
  <si>
    <t>Number Management</t>
  </si>
  <si>
    <t>New Number, Port-in and Port-out.</t>
  </si>
  <si>
    <t>Origin Surcharges</t>
  </si>
  <si>
    <t>Call surcharges based on call origin (uplift on termination rates).</t>
  </si>
  <si>
    <t>Non Usage</t>
  </si>
  <si>
    <t>Installation and rental service charges.</t>
  </si>
  <si>
    <t>3. Internal References</t>
  </si>
  <si>
    <t>Project and Service Management</t>
  </si>
  <si>
    <r>
      <rPr>
        <sz val="10"/>
        <color theme="1"/>
        <rFont val="Calibri"/>
        <family val="2"/>
      </rPr>
      <t xml:space="preserve">Contains information on Project &amp; Service management.
</t>
    </r>
    <r>
      <rPr>
        <i/>
        <sz val="10"/>
        <color theme="1"/>
        <rFont val="Calibri"/>
        <family val="2"/>
      </rPr>
      <t>To get the rate card, Please get in touch with the Account Manager</t>
    </r>
  </si>
  <si>
    <t>Number Hosting Service Specific Terms (SST)</t>
  </si>
  <si>
    <r>
      <rPr>
        <sz val="10"/>
        <color theme="1"/>
        <rFont val="Calibri"/>
        <family val="2"/>
      </rPr>
      <t xml:space="preserve">Contains information on Number Hosting Service Specific Terms (SST)
</t>
    </r>
    <r>
      <rPr>
        <i/>
        <sz val="10"/>
        <color theme="1"/>
        <rFont val="Calibri"/>
        <family val="2"/>
      </rPr>
      <t>To get the Number Hosting Service Specific Terms (SST), Please get in touch with the Account Manager</t>
    </r>
  </si>
  <si>
    <t>4. External References</t>
  </si>
  <si>
    <t>Non-Geographic (NGN) &amp; Special Number</t>
  </si>
  <si>
    <r>
      <rPr>
        <sz val="10"/>
        <color theme="1"/>
        <rFont val="Calibri"/>
        <family val="2"/>
      </rPr>
      <t xml:space="preserve">Contains information on National dial codes of a Country such as Directory Enquiries, toll free no. etc…
</t>
    </r>
    <r>
      <rPr>
        <i/>
        <sz val="10"/>
        <color theme="1"/>
        <rFont val="Calibri"/>
        <family val="2"/>
      </rPr>
      <t>The information available through the link is dynamic in nature and may change in the future. Please refer to the latest document which is updated on the 5th day of every month</t>
    </r>
  </si>
  <si>
    <t>https://www.colt.net/ngn-special-number-pricing/</t>
  </si>
  <si>
    <t>Origin surcharged destinations</t>
  </si>
  <si>
    <r>
      <rPr>
        <sz val="10"/>
        <color theme="1"/>
        <rFont val="Calibri"/>
        <family val="2"/>
      </rPr>
      <t xml:space="preserve">Contains Origin surcharged destinations list and origin country groups  (applicable for Number Hosting)
</t>
    </r>
    <r>
      <rPr>
        <i/>
        <sz val="10"/>
        <color theme="1"/>
        <rFont val="Calibri"/>
        <family val="2"/>
      </rPr>
      <t>The information available through the link is dynamic in nature and may change in the future. Please  refer to the latest document which is updated on the 5th day of every month</t>
    </r>
  </si>
  <si>
    <t>https://www.colt.net/origin-surcharges/</t>
  </si>
  <si>
    <t>Moves, Adds and Changes (MAC) charges</t>
  </si>
  <si>
    <r>
      <rPr>
        <sz val="10"/>
        <color theme="1"/>
        <rFont val="Calibri"/>
        <family val="2"/>
      </rPr>
      <t xml:space="preserve">Contains information on the Charges related to Modification, Support etc..
</t>
    </r>
    <r>
      <rPr>
        <i/>
        <sz val="10"/>
        <color theme="1"/>
        <rFont val="Calibri"/>
        <family val="2"/>
      </rPr>
      <t>Please check the rates while/before ordering these additional services from Colt</t>
    </r>
  </si>
  <si>
    <t>http://ww2.colt.net/cdnucm/groups/public/@cdn/@public/documents/generalcontent/cdnp_019939.pdf</t>
  </si>
  <si>
    <t>MDL Change</t>
  </si>
  <si>
    <t>Contains the Master Destination List which includes dial code information and any changes related to these.
The information available through the link is dynamic in nature and may change in the future. Please refer to the latest document which is updated on the 5th day of every month</t>
  </si>
  <si>
    <t>https://colt.showpad.com/share/KNUElDrcrsgU9ZECuusX8</t>
  </si>
  <si>
    <t>5. Terms &amp; Conditions</t>
  </si>
  <si>
    <t>General</t>
  </si>
  <si>
    <t>This Customer Facing Sheet (CFS) is governed by the terms and conditions ("T&amp;C") detailed in the relevant service order. 
Non Geo rates such as directory inquiries &amp; premium rate services are published separately, as detailed in link above in 3.1.
This CFS  is only applicable for the usage of the service and related non-recurring and recurring charges. Additional charges may apply for the delivery and management of your service, as detailed in sections 3.1 and 4.3.
As per clauses 4 &amp; 4.1 in the Number Hosting Service Specific Terms (SSTs) you are obliged to provide Colt with all the technical assistance and information that Colt may reasonably require in order to provide the service.  A non-exhaustive list of such assistance and information is contained in the Number Hosting product &amp; technical documentation as amended from time to time.  In the Colt Number Hosting Service Description, we also describe the CLI policy for outbound calls from you, the customer to Colt.  We expect you to send us call traffic which you wish us to terminate over the PSTN using our high quality routes.  We reserve the right to block the following (non-exclusive list):-
• low quality wholesale traffic
• Short calls originating from e.g. dialers / automated machines
• A sudden high volume of calls to cherry-picked destinations which incur negative margin to Colt
• suspected fraudulent traffic
Network operators may choose to apply surcharges to national and international destinations depending on a call’s origin. These surcharges are applied to both a variety of originating codes as well as to calls without a calling line identifier (CLI), with incomplete, missing or manipulated CLI, as shown in this CFS.  Traffic with INVALID CLI, e.g. incomplete, missing or manipulated CLIs, will incur the maximum surcharges (Group D).</t>
  </si>
  <si>
    <t>Minimum Revenue Guaranteed:</t>
  </si>
  <si>
    <t>The application of the special tariffs to the voice services detailed in this CFS, is subject to the achievement of a Minimum Revenue Guaranteed /year (without VAT), billable per country and per month.</t>
  </si>
  <si>
    <t xml:space="preserve">If the Minimum Revenue Guaranteed is not reached, Colt will invoice the amount indicated above Minimum Revenue Guaranteed in any month.
In the event customer terminates the contract before the initial period, customer must pay the annual Minimum Revenue Guaranteed as early cancellation fees in case those are applicable under the applicable relevant contract. </t>
  </si>
  <si>
    <t>Rates:</t>
  </si>
  <si>
    <t>Geo termination rates apply on a per minute basis.</t>
  </si>
  <si>
    <t>All rates exclude VAT.</t>
  </si>
  <si>
    <t>Tariff &amp; charges changes:</t>
  </si>
  <si>
    <t>Colt may change the tariffs and prices during the term of the contract as agreed in the contract, and in particular in the event of a pricing change  for voice services imposed on Colt by a third party carrier/market change by giving a prior notice (usually via insertion in the invoice).
Please refer to section 3.8 of Number Hosting Service Specific Terms (SST) for notice period.</t>
  </si>
  <si>
    <t>MDL Changes:</t>
  </si>
  <si>
    <t>The Master Destination List (MDL) defines all international dial codes which colt offers to our customers. The MDL is dynamic and shall be updated as and when required in regards of adding new or deleting as well as merging destinations. (refer section 4.4 above for the external link).</t>
  </si>
  <si>
    <t>Origin surcharges are uplift on termination rates. Final rates in the invoice and in the CDRs are the sum of the termination rates and the surcharges. Origin country codes are aggregated into groups on a destination basis. The same surcharge applied to all origin country codes within the same group.
Higher surcharge apply to calls with invalid, modified, missing CLI.
Origin charges are dynamic: the list of destinations, the origin country groups and the surcharge tariffs may change, resulting to different tariffs than the one mentioned.</t>
  </si>
  <si>
    <t>Time bands:</t>
  </si>
  <si>
    <t>Peak: 08:00 to 17:59 Monday to Friday.</t>
  </si>
  <si>
    <t>Off Peak: 1800 to 07:59 Monday to Friday.</t>
  </si>
  <si>
    <t>Weekends 00:00 Saturday to 23:59 Sunday. Off Peak rates apply.</t>
  </si>
  <si>
    <t>Billing:</t>
  </si>
  <si>
    <t xml:space="preserve">Charges are calculated by default in seconds by multiplying the relevant call duration by the applicable rate for the destination as specified in the rate list  </t>
  </si>
  <si>
    <t>(dependent on time zone).</t>
  </si>
  <si>
    <t xml:space="preserve">For certain international destinations a 60/60 billing increment applies: each billing increment will be 60 seconds (even if the call does not last for 60 seconds). </t>
  </si>
  <si>
    <t>More details can be found in the below link</t>
  </si>
  <si>
    <t>Bills are rounded to the nearest digit.</t>
  </si>
  <si>
    <t>Invoices are dispatched as per agreed frequency such as weekly/monthly/quarterly/yearly.</t>
  </si>
  <si>
    <t>Confidentiality:</t>
  </si>
  <si>
    <t>All pricing information or any other information supplied to you by Colt is to be treated as CONFIDENTIAL INFORMATION. You may disclose such information only to persons within your company who need to receive such information for the purpose of whether to enter into an agreement with Colt, and you must procure that such persons treat this information in the same confidential manner.</t>
  </si>
  <si>
    <t>Acknowledgement:</t>
  </si>
  <si>
    <t>By signing this document I acknowledge that I have read and understood the above mentioned (in particular sections 2.1 &amp; 2.3) relevant applicable pricing information, documents and rate card related to other charges.</t>
  </si>
  <si>
    <t>Full Name (in upper case):    ________________________________________</t>
  </si>
  <si>
    <t>Date:    ___________________________________________</t>
  </si>
  <si>
    <t>Signature:                                 _________________________________________</t>
  </si>
  <si>
    <t>2.1 Termination Charges</t>
  </si>
  <si>
    <t>Tier-Code</t>
  </si>
  <si>
    <t>Destination</t>
  </si>
  <si>
    <t>Dial Codes</t>
  </si>
  <si>
    <t>Last Updated- April 2021</t>
  </si>
  <si>
    <t>Tier Code</t>
  </si>
  <si>
    <t>Tier1</t>
  </si>
  <si>
    <t>Tier2</t>
  </si>
  <si>
    <t>Tier3</t>
  </si>
  <si>
    <t>National-Tier3(Local)</t>
  </si>
  <si>
    <t>Conversion(T-3)EURO</t>
  </si>
  <si>
    <t>National-Tier2(Local)</t>
  </si>
  <si>
    <t>Conversion(T-2)EURO</t>
  </si>
  <si>
    <t>AFG-</t>
  </si>
  <si>
    <t>Afghanistan</t>
  </si>
  <si>
    <t>AFG-MOBW</t>
  </si>
  <si>
    <t>Afghanistan-Mobile-AWCC</t>
  </si>
  <si>
    <t>GBP</t>
  </si>
  <si>
    <t>Afghanistan-Mobile-Etisalat</t>
  </si>
  <si>
    <t>AFG-MOBE</t>
  </si>
  <si>
    <t>CHF</t>
  </si>
  <si>
    <t>Afghanistan-Mobile-MTN</t>
  </si>
  <si>
    <t>AFG-MOBA</t>
  </si>
  <si>
    <t>SEK</t>
  </si>
  <si>
    <t>Afghanistan-Mobile-Roshan</t>
  </si>
  <si>
    <t>AFG-MOBR</t>
  </si>
  <si>
    <t>EURO Rate (140621)</t>
  </si>
  <si>
    <t>DKK</t>
  </si>
  <si>
    <t>Afghanistan-Mobile-Others</t>
  </si>
  <si>
    <t>AFG-MOBZ</t>
  </si>
  <si>
    <t>Tier 3</t>
  </si>
  <si>
    <t>Albania</t>
  </si>
  <si>
    <t>ALB-</t>
  </si>
  <si>
    <t>EURO</t>
  </si>
  <si>
    <t>Albania-Tirana</t>
  </si>
  <si>
    <t>ALB-TIR</t>
  </si>
  <si>
    <t>Tier1 - No Minimum Commitment</t>
  </si>
  <si>
    <t>Albania-Mobile-AMC</t>
  </si>
  <si>
    <t>ALB-MOBA</t>
  </si>
  <si>
    <t>DEU-</t>
  </si>
  <si>
    <t>Tier1 - With Minimum Commitment</t>
  </si>
  <si>
    <t>0721</t>
  </si>
  <si>
    <t>Albania-Mobile-Eagle</t>
  </si>
  <si>
    <t>ALB-MOBE</t>
  </si>
  <si>
    <t>ITA-</t>
  </si>
  <si>
    <t>Tier2 - With Minimum Commitment</t>
  </si>
  <si>
    <t>Albania-Mobile-Vodafone</t>
  </si>
  <si>
    <t>ALB-MOBV</t>
  </si>
  <si>
    <t>PRT-</t>
  </si>
  <si>
    <t>Tier3 - With Minimum Commitment</t>
  </si>
  <si>
    <t>Albania-Mobile-Others</t>
  </si>
  <si>
    <t>ALB-MOBZ</t>
  </si>
  <si>
    <t>ESP-</t>
  </si>
  <si>
    <t>Algeria</t>
  </si>
  <si>
    <t>DZA-</t>
  </si>
  <si>
    <t>SWE-</t>
  </si>
  <si>
    <t>Algeria-Mobile-Djezzy</t>
  </si>
  <si>
    <t>DZA-MOBD</t>
  </si>
  <si>
    <t>Algeria-Mobile-Mobilis</t>
  </si>
  <si>
    <t>DZA-MOBM</t>
  </si>
  <si>
    <t>Tier 1 and Tier 2</t>
  </si>
  <si>
    <t>Algeria-Mobile-Wataniya</t>
  </si>
  <si>
    <t>DZA-MOBW</t>
  </si>
  <si>
    <t>Algeria-Mobile-Others</t>
  </si>
  <si>
    <t>DZA-MOBZ</t>
  </si>
  <si>
    <t>Andorra</t>
  </si>
  <si>
    <t>AND-</t>
  </si>
  <si>
    <t>Andorra-Mobile</t>
  </si>
  <si>
    <t>AND-MOB</t>
  </si>
  <si>
    <t>Angola</t>
  </si>
  <si>
    <t>AGO-</t>
  </si>
  <si>
    <t>Angola-Mobile-Unitel</t>
  </si>
  <si>
    <t>AGO-MOBU</t>
  </si>
  <si>
    <t>Angola-Mobile-Others</t>
  </si>
  <si>
    <t>AGO-MOBZ</t>
  </si>
  <si>
    <t>Anguilla</t>
  </si>
  <si>
    <t>AIA-</t>
  </si>
  <si>
    <t>Antigua Barbuda</t>
  </si>
  <si>
    <t>ATG-</t>
  </si>
  <si>
    <t>Argentina</t>
  </si>
  <si>
    <t>ARG-</t>
  </si>
  <si>
    <t>Argentina-Buenos Aires</t>
  </si>
  <si>
    <t>ARG-BUE</t>
  </si>
  <si>
    <t>Argentina-Cordoba</t>
  </si>
  <si>
    <t>ARG-COR</t>
  </si>
  <si>
    <t>Argentina-Mobile</t>
  </si>
  <si>
    <t>ARG-MOB</t>
  </si>
  <si>
    <t>Armenia</t>
  </si>
  <si>
    <t>ARM-</t>
  </si>
  <si>
    <t>Armenia-Mobile</t>
  </si>
  <si>
    <t>ARM-MOB</t>
  </si>
  <si>
    <t>Aruba</t>
  </si>
  <si>
    <t>ABW-</t>
  </si>
  <si>
    <t>Ascension</t>
  </si>
  <si>
    <t>ASC-</t>
  </si>
  <si>
    <t>Australia</t>
  </si>
  <si>
    <t>AUS-</t>
  </si>
  <si>
    <t>Australia-Cocos-Christmas Isla</t>
  </si>
  <si>
    <t>AUS-COC</t>
  </si>
  <si>
    <t>Australia-Sydney</t>
  </si>
  <si>
    <t>AUS-SYD</t>
  </si>
  <si>
    <t>Australia-Cities</t>
  </si>
  <si>
    <t>AUS-CIT</t>
  </si>
  <si>
    <t>Australia-Mobile-Lycamobile</t>
  </si>
  <si>
    <t>AUS-MOBL</t>
  </si>
  <si>
    <t>Australia-Mobile-Telstra</t>
  </si>
  <si>
    <t>AUS-MOBT</t>
  </si>
  <si>
    <t>Australia-Mobile-Vodafone</t>
  </si>
  <si>
    <t>AUS-MOBV</t>
  </si>
  <si>
    <t>Australia-Mobile-Others</t>
  </si>
  <si>
    <t>AUS-MOBZ</t>
  </si>
  <si>
    <t>Australia-Shared Cost</t>
  </si>
  <si>
    <t>AUS-SCN</t>
  </si>
  <si>
    <t>Australian Ex Territories</t>
  </si>
  <si>
    <t>AET-</t>
  </si>
  <si>
    <t>Australian Ex-Norfolk</t>
  </si>
  <si>
    <t>AET-NFK</t>
  </si>
  <si>
    <t>AUT-</t>
  </si>
  <si>
    <t>Austria-Mobile-A1</t>
  </si>
  <si>
    <t>AUT-MOBM</t>
  </si>
  <si>
    <t>Austria-Mobile-Drei</t>
  </si>
  <si>
    <t>AUT-MOBH</t>
  </si>
  <si>
    <t>Austria-Mobile-TMobile</t>
  </si>
  <si>
    <t>AUT-MOBX</t>
  </si>
  <si>
    <t>Austria-Mobile-Others</t>
  </si>
  <si>
    <t>AUT-MOBZ</t>
  </si>
  <si>
    <t>Azerbaijan</t>
  </si>
  <si>
    <t>AZE-</t>
  </si>
  <si>
    <t>Azerbaijan-Mobile-Azercell</t>
  </si>
  <si>
    <t>AZE-MOBC</t>
  </si>
  <si>
    <t>Azerbaijan-Mobile-Azerphone</t>
  </si>
  <si>
    <t>AZE-MOBA</t>
  </si>
  <si>
    <t>Azerbaijan-Mobile-Others</t>
  </si>
  <si>
    <t>AZE-MOBZ</t>
  </si>
  <si>
    <t>Bahamas</t>
  </si>
  <si>
    <t>BHS-</t>
  </si>
  <si>
    <t>Bahrain</t>
  </si>
  <si>
    <t>BHR-</t>
  </si>
  <si>
    <t>Bahrain-Mobile-Batelco</t>
  </si>
  <si>
    <t>BHR-MOBB</t>
  </si>
  <si>
    <t>Bahrain-Mobile-STC</t>
  </si>
  <si>
    <t>BHR-MOBS</t>
  </si>
  <si>
    <t>Bahrain-Mobile-Zain</t>
  </si>
  <si>
    <t>BHR-MOBA</t>
  </si>
  <si>
    <t>Bahrain-Mobile-Others</t>
  </si>
  <si>
    <t>BHR-MOBZ</t>
  </si>
  <si>
    <t>Bangladesh</t>
  </si>
  <si>
    <t>BGD-</t>
  </si>
  <si>
    <t>Bangladesh-Mobile-Aktel</t>
  </si>
  <si>
    <t>BGD-MOBA</t>
  </si>
  <si>
    <t>Bangladesh-Mobile-Grameen</t>
  </si>
  <si>
    <t>BGD-MOBG</t>
  </si>
  <si>
    <t>Bangladesh-Mobile-Others</t>
  </si>
  <si>
    <t>BGD-MOBZ</t>
  </si>
  <si>
    <t>Barbados</t>
  </si>
  <si>
    <t>BRB-</t>
  </si>
  <si>
    <t>Belarus</t>
  </si>
  <si>
    <t>BLR-</t>
  </si>
  <si>
    <t>Belarus-Mobile</t>
  </si>
  <si>
    <t>BLR-MOB</t>
  </si>
  <si>
    <t>BEL-</t>
  </si>
  <si>
    <t>Belgium-Mobile-Lycamobile</t>
  </si>
  <si>
    <t>BEL-MOBL</t>
  </si>
  <si>
    <t>Belgium-Mobile-Orange</t>
  </si>
  <si>
    <t>BEL-MOBM</t>
  </si>
  <si>
    <t>Belgium-Mobile-Proximus</t>
  </si>
  <si>
    <t>BEL-MOBP</t>
  </si>
  <si>
    <t>Belgium-Mobile-Telenet</t>
  </si>
  <si>
    <t>BEL-MOBT</t>
  </si>
  <si>
    <t>Belgium-Mobile-Others</t>
  </si>
  <si>
    <t>BEL-MOBZ</t>
  </si>
  <si>
    <t>Belgium-National Rate</t>
  </si>
  <si>
    <t>BEL-NR</t>
  </si>
  <si>
    <t>Belgium-Universal Number</t>
  </si>
  <si>
    <t>BEL-UN</t>
  </si>
  <si>
    <t>Belize</t>
  </si>
  <si>
    <t>BLZ-</t>
  </si>
  <si>
    <t>Benin</t>
  </si>
  <si>
    <t>BEN-</t>
  </si>
  <si>
    <t>Benin-Mobile-Globacom</t>
  </si>
  <si>
    <t>BEN-MOBG</t>
  </si>
  <si>
    <t>Benin-Mobile-Libercom</t>
  </si>
  <si>
    <t>BEN-MOBL</t>
  </si>
  <si>
    <t>Benin-Mobile-MTN</t>
  </si>
  <si>
    <t>BEN-MOBM</t>
  </si>
  <si>
    <t>Benin-Mobile-Telecel</t>
  </si>
  <si>
    <t>BEN-MOBT</t>
  </si>
  <si>
    <t>Benin-Mobile-Others</t>
  </si>
  <si>
    <t>BEN-MOBZ</t>
  </si>
  <si>
    <t>Bermuda</t>
  </si>
  <si>
    <t>BMU-</t>
  </si>
  <si>
    <t>Bhutan</t>
  </si>
  <si>
    <t>BTN-</t>
  </si>
  <si>
    <t>Bolivia</t>
  </si>
  <si>
    <t>BOL-</t>
  </si>
  <si>
    <t>Bolivia-Cochabamba</t>
  </si>
  <si>
    <t>BOL-COC</t>
  </si>
  <si>
    <t>Bolivia-La Paz</t>
  </si>
  <si>
    <t>BOL-LAP</t>
  </si>
  <si>
    <t>Bolivia-Santa Cruz</t>
  </si>
  <si>
    <t>BOL-SAN</t>
  </si>
  <si>
    <t>Bolivia-Rural</t>
  </si>
  <si>
    <t>BOL-RUR</t>
  </si>
  <si>
    <t>Bolivia-Mobile-Entel</t>
  </si>
  <si>
    <t>BOL-MOBE</t>
  </si>
  <si>
    <t>Bolivia-Mobile-Nuevatel</t>
  </si>
  <si>
    <t>BOL-MOBN</t>
  </si>
  <si>
    <t>Bolivia-Mobile-Telecel</t>
  </si>
  <si>
    <t>BOL-MOBT</t>
  </si>
  <si>
    <t>Bolivia-Mobile-Others</t>
  </si>
  <si>
    <t>BOL-MOBZ</t>
  </si>
  <si>
    <t>Bosnia</t>
  </si>
  <si>
    <t>BIH-</t>
  </si>
  <si>
    <t>Bosnia-Mobile-BH</t>
  </si>
  <si>
    <t>BIH-MOBB</t>
  </si>
  <si>
    <t>Bosnia-Mobile-HPT</t>
  </si>
  <si>
    <t>BIH-MOBM</t>
  </si>
  <si>
    <t>Bosnia-Mobile-Srps</t>
  </si>
  <si>
    <t>BIH-MOBS</t>
  </si>
  <si>
    <t>Bosnia-Mobile-Others</t>
  </si>
  <si>
    <t>BIH-MOBZ</t>
  </si>
  <si>
    <t>Botswana</t>
  </si>
  <si>
    <t>BWA-</t>
  </si>
  <si>
    <t>Botswana-Mobile-Mascom</t>
  </si>
  <si>
    <t>BWA-MOBM</t>
  </si>
  <si>
    <t>Botswana-Mobile-Orange</t>
  </si>
  <si>
    <t>BWA-MOBO</t>
  </si>
  <si>
    <t>Botswana-Mobile-Others</t>
  </si>
  <si>
    <t>BWA-MOBZ</t>
  </si>
  <si>
    <t>Brazil</t>
  </si>
  <si>
    <t>BRA-</t>
  </si>
  <si>
    <t>Brazil-Belo Horizonte</t>
  </si>
  <si>
    <t>BRA-BEL</t>
  </si>
  <si>
    <t>Brazil-Brasilia</t>
  </si>
  <si>
    <t>BRA-BRA</t>
  </si>
  <si>
    <t>Brazil-Campinas</t>
  </si>
  <si>
    <t>BRA-CAM</t>
  </si>
  <si>
    <t>Brazil-Rio de Janeiro</t>
  </si>
  <si>
    <t>BRA-RIO</t>
  </si>
  <si>
    <t>Brazil-Sao Paulo</t>
  </si>
  <si>
    <t>BRA-SAO</t>
  </si>
  <si>
    <t>Brazil-Mobile</t>
  </si>
  <si>
    <t>BRA-MOB</t>
  </si>
  <si>
    <t>Brunei Darussalam</t>
  </si>
  <si>
    <t>BRN-</t>
  </si>
  <si>
    <t>Brunei Darussalam-Mobile</t>
  </si>
  <si>
    <t>BRN-MOB</t>
  </si>
  <si>
    <t>Bulgaria</t>
  </si>
  <si>
    <t>BGR-</t>
  </si>
  <si>
    <t>Bulgaria-Mobile-BTC</t>
  </si>
  <si>
    <t>BGR-MOBB</t>
  </si>
  <si>
    <t>Bulgaria-Mobile-Globul</t>
  </si>
  <si>
    <t>BGR-MOBG</t>
  </si>
  <si>
    <t>Bulgaria-Mobile-Mobitel</t>
  </si>
  <si>
    <t>BGR-MOBT</t>
  </si>
  <si>
    <t>Bulgaria-Mobile-Others</t>
  </si>
  <si>
    <t>BGR-MOBZ</t>
  </si>
  <si>
    <t>Burkina Faso</t>
  </si>
  <si>
    <t>BFA-</t>
  </si>
  <si>
    <t>Burkina Faso-Mobile-Celtel</t>
  </si>
  <si>
    <t>BFA-MOBC</t>
  </si>
  <si>
    <t>Burkina Faso-Mobile-Orange</t>
  </si>
  <si>
    <t>BFA-MOBO</t>
  </si>
  <si>
    <t>Burkina Faso-Mobile-Telecel</t>
  </si>
  <si>
    <t>BFA-MOBT</t>
  </si>
  <si>
    <t>Burkina Faso-Mobile-Others</t>
  </si>
  <si>
    <t>BFA-MOBZ</t>
  </si>
  <si>
    <t>Burundi</t>
  </si>
  <si>
    <t>BDI-</t>
  </si>
  <si>
    <t>Burundi-Mobile-Onatel</t>
  </si>
  <si>
    <t>BDI-MOBO</t>
  </si>
  <si>
    <t>Burundi-Mobile-Ucom</t>
  </si>
  <si>
    <t>BDI-MOBU</t>
  </si>
  <si>
    <t>Burundi-Mobile-Others</t>
  </si>
  <si>
    <t>BDI-MOBZ</t>
  </si>
  <si>
    <t>Cambodia</t>
  </si>
  <si>
    <t>KHM-</t>
  </si>
  <si>
    <t>Cambodia-Mobile</t>
  </si>
  <si>
    <t>KHM-MOB</t>
  </si>
  <si>
    <t>Cameroon</t>
  </si>
  <si>
    <t>CMR-</t>
  </si>
  <si>
    <t>Cameroon-Mobile-MTN</t>
  </si>
  <si>
    <t>CMR-MOBM</t>
  </si>
  <si>
    <t>Cameroon-Mobile-Orange</t>
  </si>
  <si>
    <t>CMR-MOBO</t>
  </si>
  <si>
    <t>Cameroon-Mobile-Others</t>
  </si>
  <si>
    <t>CMR-MOBZ</t>
  </si>
  <si>
    <t>Cameroon-Special Service</t>
  </si>
  <si>
    <t>CMR-SSV</t>
  </si>
  <si>
    <t>Canada</t>
  </si>
  <si>
    <t>CAN-</t>
  </si>
  <si>
    <t>Canada-Rural</t>
  </si>
  <si>
    <t>CAN-RUR</t>
  </si>
  <si>
    <t>Cape Verde</t>
  </si>
  <si>
    <t>CPV-</t>
  </si>
  <si>
    <t>Cape Verde-Mobile</t>
  </si>
  <si>
    <t>CPV-MOB</t>
  </si>
  <si>
    <t>Cayman Islands</t>
  </si>
  <si>
    <t>CYM-</t>
  </si>
  <si>
    <t>Central Africa</t>
  </si>
  <si>
    <t>CAF-</t>
  </si>
  <si>
    <t>Central Africa-Mobile</t>
  </si>
  <si>
    <t>CAF-MOB</t>
  </si>
  <si>
    <t>Chad</t>
  </si>
  <si>
    <t>TCD-</t>
  </si>
  <si>
    <t>Chad-Mobile-Celtel</t>
  </si>
  <si>
    <t>TCD-MOBC</t>
  </si>
  <si>
    <t>Chad-Mobile-Millicom</t>
  </si>
  <si>
    <t>TCD-MOBM</t>
  </si>
  <si>
    <t>Chile</t>
  </si>
  <si>
    <t>CHL-</t>
  </si>
  <si>
    <t>Chile-Easter Island</t>
  </si>
  <si>
    <t>CHL-EAS</t>
  </si>
  <si>
    <t>Chile-Santiago</t>
  </si>
  <si>
    <t>CHL-SAN</t>
  </si>
  <si>
    <t>Chile-Rural</t>
  </si>
  <si>
    <t>CHL-RUR</t>
  </si>
  <si>
    <t>Chile-Mobile</t>
  </si>
  <si>
    <t>CHL-MOB</t>
  </si>
  <si>
    <t>China</t>
  </si>
  <si>
    <t>CHN-</t>
  </si>
  <si>
    <t>China-Mobile</t>
  </si>
  <si>
    <t>CHN-MOB</t>
  </si>
  <si>
    <t>Colombia</t>
  </si>
  <si>
    <t>COL-</t>
  </si>
  <si>
    <t>Colombia-Armenia</t>
  </si>
  <si>
    <t>COL-ARM</t>
  </si>
  <si>
    <t>Colombia-Barranquilla</t>
  </si>
  <si>
    <t>COL-BAR</t>
  </si>
  <si>
    <t>Colombia-Bogota</t>
  </si>
  <si>
    <t>COL-BOG</t>
  </si>
  <si>
    <t>Colombia-Bucaramanga</t>
  </si>
  <si>
    <t>COL-BUC</t>
  </si>
  <si>
    <t>Colombia-Cali</t>
  </si>
  <si>
    <t>COL-CAL</t>
  </si>
  <si>
    <t>Colombia-Manizales</t>
  </si>
  <si>
    <t>COL-MAN</t>
  </si>
  <si>
    <t>Colombia-Medellin</t>
  </si>
  <si>
    <t>COL-MED</t>
  </si>
  <si>
    <t>Colombia-Pereira</t>
  </si>
  <si>
    <t>COL-PER</t>
  </si>
  <si>
    <t>Colombia-Mobile-Comcel</t>
  </si>
  <si>
    <t>COL-MOBC</t>
  </si>
  <si>
    <t>Colombia-Mobile-Movistar</t>
  </si>
  <si>
    <t>COL-MOBM</t>
  </si>
  <si>
    <t>Colombia-Mobile-Ola</t>
  </si>
  <si>
    <t>COL-MOBO</t>
  </si>
  <si>
    <t>Colombia-Mobile-Others</t>
  </si>
  <si>
    <t>COL-MOBZ</t>
  </si>
  <si>
    <t>Comoros</t>
  </si>
  <si>
    <t>COM-</t>
  </si>
  <si>
    <t>Comoros-Mobile</t>
  </si>
  <si>
    <t>COM-MOB</t>
  </si>
  <si>
    <t>Congo Dem Rep</t>
  </si>
  <si>
    <t>COD-</t>
  </si>
  <si>
    <t>Congo Dem Rep-Mobile-Celtel</t>
  </si>
  <si>
    <t>COD-MOBC</t>
  </si>
  <si>
    <t>Congo Dem Rep-Mobile-SAIT</t>
  </si>
  <si>
    <t>COD-MOBS</t>
  </si>
  <si>
    <t>Congo Dem Rep-Mobile-Vodacom</t>
  </si>
  <si>
    <t>COD-MOBV</t>
  </si>
  <si>
    <t>Congo Dem Rep-Mobile-Others</t>
  </si>
  <si>
    <t>COD-MOBZ</t>
  </si>
  <si>
    <t>Congo Republic</t>
  </si>
  <si>
    <t>COG-</t>
  </si>
  <si>
    <t>Congo Republic-Mobile-Celtel</t>
  </si>
  <si>
    <t>COG-MOBC</t>
  </si>
  <si>
    <t>Congo Republic-Mobile-MTN</t>
  </si>
  <si>
    <t>COG-MOBM</t>
  </si>
  <si>
    <t>Congo Republic-Mobile-Others</t>
  </si>
  <si>
    <t>COG-MOBZ</t>
  </si>
  <si>
    <t>Cook Islands</t>
  </si>
  <si>
    <t>COK-</t>
  </si>
  <si>
    <t>Costa Rica</t>
  </si>
  <si>
    <t>CRI-</t>
  </si>
  <si>
    <t>Costa Rica-Mobile</t>
  </si>
  <si>
    <t>CRI-MOB</t>
  </si>
  <si>
    <t>Cote dIvoire</t>
  </si>
  <si>
    <t>CIV-</t>
  </si>
  <si>
    <t>Cote dIvoire-Mobile-Moov</t>
  </si>
  <si>
    <t>CIV-MOBM</t>
  </si>
  <si>
    <t>Cote dIvoire-Mobile-MTN</t>
  </si>
  <si>
    <t>CIV-MOBL</t>
  </si>
  <si>
    <t>Cote dIvoire-Mobile-Orange</t>
  </si>
  <si>
    <t>CIV-MOBO</t>
  </si>
  <si>
    <t>Cote dIvoire-Mobile-Others</t>
  </si>
  <si>
    <t>CIV-MOBZ</t>
  </si>
  <si>
    <t>Cote dIvoire-Special Service</t>
  </si>
  <si>
    <t>CIV-SSV</t>
  </si>
  <si>
    <t>Croatia</t>
  </si>
  <si>
    <t>HRV-</t>
  </si>
  <si>
    <t>Croatia-Mobile-Tele2</t>
  </si>
  <si>
    <t>HRV-MOBE</t>
  </si>
  <si>
    <t>Croatia-Mobile-T-Mobile</t>
  </si>
  <si>
    <t>HRV-MOBT</t>
  </si>
  <si>
    <t>Croatia-Mobile-VIP NET</t>
  </si>
  <si>
    <t>HRV-MOBV</t>
  </si>
  <si>
    <t>Cuba</t>
  </si>
  <si>
    <t>CUB-</t>
  </si>
  <si>
    <t>Cuba-Guantanamo Bay</t>
  </si>
  <si>
    <t>CUB-GAO</t>
  </si>
  <si>
    <t>Cuba-Mobile</t>
  </si>
  <si>
    <t>CUB-MOB</t>
  </si>
  <si>
    <t>Cyprus</t>
  </si>
  <si>
    <t>CYP-</t>
  </si>
  <si>
    <t>Cyprus-Mobile</t>
  </si>
  <si>
    <t>CYP-MOB</t>
  </si>
  <si>
    <t>Czech Republic</t>
  </si>
  <si>
    <t>CZE-</t>
  </si>
  <si>
    <t>Czech Republic-Mobile-O2</t>
  </si>
  <si>
    <t>CZE-MOBO</t>
  </si>
  <si>
    <t>Czech Republic-Mobile-T-Mobile</t>
  </si>
  <si>
    <t>CZE-MOBT</t>
  </si>
  <si>
    <t>Czech Republic-Mobile-Vodafone</t>
  </si>
  <si>
    <t>CZE-MOBV</t>
  </si>
  <si>
    <t>Czech Republic-Mobile-Others</t>
  </si>
  <si>
    <t>CZE-MOBZ</t>
  </si>
  <si>
    <t>Czech Republic-Special Serv</t>
  </si>
  <si>
    <t>CZE-SSV</t>
  </si>
  <si>
    <t>DNK-</t>
  </si>
  <si>
    <t>Denmark-Mobile-TDC</t>
  </si>
  <si>
    <t>DNK-MOBD</t>
  </si>
  <si>
    <t>Denmark-Mobile-Telenor</t>
  </si>
  <si>
    <t>DNK-MOBS</t>
  </si>
  <si>
    <t>Denmark-Mobile-Telia</t>
  </si>
  <si>
    <t>DNK-MOBA</t>
  </si>
  <si>
    <t>Denmark-Mobile-Others</t>
  </si>
  <si>
    <t>DNK-MOBZ</t>
  </si>
  <si>
    <t>Diego Garcia</t>
  </si>
  <si>
    <t>DIE-</t>
  </si>
  <si>
    <t>Djibouti</t>
  </si>
  <si>
    <t>DJI-</t>
  </si>
  <si>
    <t>Djibouti-Mobile</t>
  </si>
  <si>
    <t>DJI-MOB</t>
  </si>
  <si>
    <t>Dominica</t>
  </si>
  <si>
    <t>DMA-</t>
  </si>
  <si>
    <t>Dominican Republic</t>
  </si>
  <si>
    <t>DOM-</t>
  </si>
  <si>
    <t>Dominican Republic-Mobile Oran</t>
  </si>
  <si>
    <t>DOM-MOBO</t>
  </si>
  <si>
    <t>Dominican Republic-Mobile Othe</t>
  </si>
  <si>
    <t>DOM-MOBZ</t>
  </si>
  <si>
    <t>East Timor</t>
  </si>
  <si>
    <t>EAS-</t>
  </si>
  <si>
    <t>Ecuador</t>
  </si>
  <si>
    <t>ECU-</t>
  </si>
  <si>
    <t>Ecuador-CNT</t>
  </si>
  <si>
    <t>ECU-CNT</t>
  </si>
  <si>
    <t>Ecuador-Cuenca</t>
  </si>
  <si>
    <t>ECU-CUE</t>
  </si>
  <si>
    <t>Ecuador-Setel</t>
  </si>
  <si>
    <t>ECU-SET</t>
  </si>
  <si>
    <t>Ecuador-Mobile-BellSouth</t>
  </si>
  <si>
    <t>ECU-MOBB</t>
  </si>
  <si>
    <t>Ecuador-Mobile-Porta</t>
  </si>
  <si>
    <t>ECU-MOBP</t>
  </si>
  <si>
    <t>Ecuador-Mobile-Others</t>
  </si>
  <si>
    <t>ECU-MOBZ</t>
  </si>
  <si>
    <t>Egypt</t>
  </si>
  <si>
    <t>EGY-</t>
  </si>
  <si>
    <t>Egypt-Cairo</t>
  </si>
  <si>
    <t>EGY-CAI</t>
  </si>
  <si>
    <t>Egypt-Mobile-Mobinil</t>
  </si>
  <si>
    <t>EGY-MOBM</t>
  </si>
  <si>
    <t>Egypt-Mobile-Vodafone</t>
  </si>
  <si>
    <t>EGY-MOBV</t>
  </si>
  <si>
    <t>Egypt-Mobile-Others</t>
  </si>
  <si>
    <t>EGY-MOBZ</t>
  </si>
  <si>
    <t>El Salvador</t>
  </si>
  <si>
    <t>SLV-</t>
  </si>
  <si>
    <t>El Salvador-Mobile-CTE</t>
  </si>
  <si>
    <t>SLV-MOBC</t>
  </si>
  <si>
    <t>El Salvador-Mobile-Digicel</t>
  </si>
  <si>
    <t>SLV-MOBD</t>
  </si>
  <si>
    <t>El Salvador-Mobile-Telefonica</t>
  </si>
  <si>
    <t>SLV-MOBT</t>
  </si>
  <si>
    <t>El Salvador-Mobile-Telemovil</t>
  </si>
  <si>
    <t>SLV-MOBM</t>
  </si>
  <si>
    <t>El Salvador-Mobile-Others</t>
  </si>
  <si>
    <t>SLV-MOBZ</t>
  </si>
  <si>
    <t>Equat Guinea</t>
  </si>
  <si>
    <t>GNQ-</t>
  </si>
  <si>
    <t>Equat Guinea-Mobile-Hits</t>
  </si>
  <si>
    <t>GNQ-MOBH</t>
  </si>
  <si>
    <t>Equat Guinea-Mobile-Orange</t>
  </si>
  <si>
    <t>GNQ-MOBO</t>
  </si>
  <si>
    <t>Equat Guinea-Mobile-Others</t>
  </si>
  <si>
    <t>GNQ-MOBZ</t>
  </si>
  <si>
    <t>Eritrea</t>
  </si>
  <si>
    <t>ERI-</t>
  </si>
  <si>
    <t>Eritrea-Mobile</t>
  </si>
  <si>
    <t>ERI-MOB</t>
  </si>
  <si>
    <t>Estonia</t>
  </si>
  <si>
    <t>EST-</t>
  </si>
  <si>
    <t>Estonia-Mobile-Elisa</t>
  </si>
  <si>
    <t>EST-MOBR</t>
  </si>
  <si>
    <t>Estonia-Mobile-EMT</t>
  </si>
  <si>
    <t>EST-MOBE</t>
  </si>
  <si>
    <t>Estonia-Mobile-Tele2</t>
  </si>
  <si>
    <t>EST-MOBT</t>
  </si>
  <si>
    <t>Estonia-Mobile-Others</t>
  </si>
  <si>
    <t>EST-MOBZ</t>
  </si>
  <si>
    <t>Estonia-Special Services</t>
  </si>
  <si>
    <t>EST-SSV</t>
  </si>
  <si>
    <t>Ethiopia</t>
  </si>
  <si>
    <t>ETH-</t>
  </si>
  <si>
    <t>Ethiopia-Mobile-Addis Ababa</t>
  </si>
  <si>
    <t>ETH-MOBA</t>
  </si>
  <si>
    <t>Ethiopia-Mobile-Others</t>
  </si>
  <si>
    <t>ETH-MOBZ</t>
  </si>
  <si>
    <t>Falkland Islands</t>
  </si>
  <si>
    <t>FLK-</t>
  </si>
  <si>
    <t>Faroe Islands</t>
  </si>
  <si>
    <t>FRO-</t>
  </si>
  <si>
    <t>Fiji</t>
  </si>
  <si>
    <t>FJI-</t>
  </si>
  <si>
    <t>Finland</t>
  </si>
  <si>
    <t>FIN-</t>
  </si>
  <si>
    <t>Finland-Mobile-Elisa</t>
  </si>
  <si>
    <t>FIN-MOBE</t>
  </si>
  <si>
    <t>Finland-Mobile-Sonera</t>
  </si>
  <si>
    <t>FIN-MOBS</t>
  </si>
  <si>
    <t>Finland-Mobile-Others</t>
  </si>
  <si>
    <t>FIN-MOBZ</t>
  </si>
  <si>
    <t>Finland-Personal Number</t>
  </si>
  <si>
    <t>FIN-PN</t>
  </si>
  <si>
    <t>FRA-</t>
  </si>
  <si>
    <t>France-Mobile-Bouygues</t>
  </si>
  <si>
    <t>FRA-MOBB</t>
  </si>
  <si>
    <t>France-Mobile-Free</t>
  </si>
  <si>
    <t>FRA-MOBF</t>
  </si>
  <si>
    <t>France-Mobile-Orange</t>
  </si>
  <si>
    <t>FRA-MOBI</t>
  </si>
  <si>
    <t>France-Mobile-SFR</t>
  </si>
  <si>
    <t>FRA-MOBS</t>
  </si>
  <si>
    <t>France-Mobile-Others</t>
  </si>
  <si>
    <t>FRA-MOBZ</t>
  </si>
  <si>
    <t>French Polynesia</t>
  </si>
  <si>
    <t>PYF-</t>
  </si>
  <si>
    <t>Gabon</t>
  </si>
  <si>
    <t>GAB-</t>
  </si>
  <si>
    <t>Gabon-Mobile-Azur</t>
  </si>
  <si>
    <t>GAB-MOBA</t>
  </si>
  <si>
    <t>Gabon-Mobile-Celtel</t>
  </si>
  <si>
    <t>GAB-MOBC</t>
  </si>
  <si>
    <t>Gabon-Mobile-Libertis</t>
  </si>
  <si>
    <t>GAB-MOBL</t>
  </si>
  <si>
    <t>Gabon-Mobile-Telecel</t>
  </si>
  <si>
    <t>GAB-MOBT</t>
  </si>
  <si>
    <t>Gambia</t>
  </si>
  <si>
    <t>GMB-</t>
  </si>
  <si>
    <t>Gambia-Mobile-Africell</t>
  </si>
  <si>
    <t>GMB-MOBA</t>
  </si>
  <si>
    <t>Gambia-Mobile-Comium</t>
  </si>
  <si>
    <t>GMB-MOBC</t>
  </si>
  <si>
    <t>Gambia-Mobile-Gamcel</t>
  </si>
  <si>
    <t>GMB-MOBG</t>
  </si>
  <si>
    <t>Gambia-Mobile-QCELL</t>
  </si>
  <si>
    <t>GMB-MOBQ</t>
  </si>
  <si>
    <t>Gambia-Mobile-Others</t>
  </si>
  <si>
    <t>GMB-MOBZ</t>
  </si>
  <si>
    <t>Georgia</t>
  </si>
  <si>
    <t>GEO-</t>
  </si>
  <si>
    <t>Georgia-Abkhasia</t>
  </si>
  <si>
    <t>GEO-ABK</t>
  </si>
  <si>
    <t>Georgia-Tbilisi</t>
  </si>
  <si>
    <t>GEO-TBL</t>
  </si>
  <si>
    <t>Georgia-Mobile-GeoCell</t>
  </si>
  <si>
    <t>GEO-MOBG</t>
  </si>
  <si>
    <t>Georgia-Mobile-MagtiCom</t>
  </si>
  <si>
    <t>GEO-MOBC</t>
  </si>
  <si>
    <t>Georgia-Mobile-Mobitel</t>
  </si>
  <si>
    <t>GEO-MOBM</t>
  </si>
  <si>
    <t>Georgia-Mobile-Others</t>
  </si>
  <si>
    <t>GEO-MOBZ</t>
  </si>
  <si>
    <t>Germany-Mobile-Argon</t>
  </si>
  <si>
    <t>DEU-MOBA</t>
  </si>
  <si>
    <t>Germany-Mobile-Lycamobile</t>
  </si>
  <si>
    <t>DEU-MOBL</t>
  </si>
  <si>
    <t>Germany-Mobile-O2</t>
  </si>
  <si>
    <t>DEU-MOBV</t>
  </si>
  <si>
    <t>Germany-Mobile-Sipgate</t>
  </si>
  <si>
    <t>DEU-MOBW</t>
  </si>
  <si>
    <t>Germany-Mobile-TMobil</t>
  </si>
  <si>
    <t>DEU-MOBT</t>
  </si>
  <si>
    <t>Germany-Mobile-Truphone</t>
  </si>
  <si>
    <t>DEU-MOBS</t>
  </si>
  <si>
    <t>Germany-Mobile-Vodafone</t>
  </si>
  <si>
    <t>DEU-MOBD</t>
  </si>
  <si>
    <t>Germany-Mobile-Others</t>
  </si>
  <si>
    <t>DEU-MOBZ</t>
  </si>
  <si>
    <t>Germany-Personal Number</t>
  </si>
  <si>
    <t>DEU-PN</t>
  </si>
  <si>
    <t>Ghana</t>
  </si>
  <si>
    <t>GHA-</t>
  </si>
  <si>
    <t>Ghana-Mobile-Mobiltel</t>
  </si>
  <si>
    <t>GHA-MOBM</t>
  </si>
  <si>
    <t>Ghana-Mobile-MTN</t>
  </si>
  <si>
    <t>GHA-MOBA</t>
  </si>
  <si>
    <t>Ghana-Mobile-Vodafone</t>
  </si>
  <si>
    <t>GHA-MOBV</t>
  </si>
  <si>
    <t>Ghana-Mobile-Others</t>
  </si>
  <si>
    <t>GHA-MOBZ</t>
  </si>
  <si>
    <t>Gibraltar</t>
  </si>
  <si>
    <t>GIB-</t>
  </si>
  <si>
    <t>Gibraltar-Mobile</t>
  </si>
  <si>
    <t>GIB-MOB</t>
  </si>
  <si>
    <t>GMSS</t>
  </si>
  <si>
    <t>GMS-</t>
  </si>
  <si>
    <t>GMSS-Iridium</t>
  </si>
  <si>
    <t>GMS-IRI</t>
  </si>
  <si>
    <t>Greece</t>
  </si>
  <si>
    <t>GRC-</t>
  </si>
  <si>
    <t>Greece-Mobile-Cosmote</t>
  </si>
  <si>
    <t>GRC-MOBC</t>
  </si>
  <si>
    <t>Greece-Mobile-Vodafone</t>
  </si>
  <si>
    <t>GRC-MOBV</t>
  </si>
  <si>
    <t>Greece-Mobile-Wind</t>
  </si>
  <si>
    <t>GRC-MOBT</t>
  </si>
  <si>
    <t>Greece-Mobile-Others</t>
  </si>
  <si>
    <t>GRC-MOBZ</t>
  </si>
  <si>
    <t>Greenland</t>
  </si>
  <si>
    <t>GRL-</t>
  </si>
  <si>
    <t>Greenland-Mobile</t>
  </si>
  <si>
    <t>GRL-MOB</t>
  </si>
  <si>
    <t>Grenada</t>
  </si>
  <si>
    <t>GRD-</t>
  </si>
  <si>
    <t>Grenada-Mobile</t>
  </si>
  <si>
    <t>GRD-MOB</t>
  </si>
  <si>
    <t>Guadeloupe</t>
  </si>
  <si>
    <t>GLP-</t>
  </si>
  <si>
    <t>Guadeloupe-Mobile-Dauphin</t>
  </si>
  <si>
    <t>GLP-MOBA</t>
  </si>
  <si>
    <t>Guadeloupe-Mobile-Digicel</t>
  </si>
  <si>
    <t>GLP-MOBD</t>
  </si>
  <si>
    <t>Guadeloupe-Mobile-Orange</t>
  </si>
  <si>
    <t>GLP-MOBO</t>
  </si>
  <si>
    <t>Guadeloupe-Mobile-Outremer</t>
  </si>
  <si>
    <t>GLP-MOBU</t>
  </si>
  <si>
    <t>Guadeloupe-Mobile-Others</t>
  </si>
  <si>
    <t>GLP-MOBZ</t>
  </si>
  <si>
    <t>Guam</t>
  </si>
  <si>
    <t>GUM-</t>
  </si>
  <si>
    <t>Guatemala</t>
  </si>
  <si>
    <t>GTM-</t>
  </si>
  <si>
    <t>Guatemala-OLO</t>
  </si>
  <si>
    <t>GTM-OLO</t>
  </si>
  <si>
    <t>Guatemala-Mobile-Comcel</t>
  </si>
  <si>
    <t>GTM-MOBC</t>
  </si>
  <si>
    <t>Guatemala-Mobile-PCS</t>
  </si>
  <si>
    <t>GTM-MOBP</t>
  </si>
  <si>
    <t>Guatemala-Mobile-Telefonica</t>
  </si>
  <si>
    <t>GTM-MOBT</t>
  </si>
  <si>
    <t>Guatemala-Mobile-Others</t>
  </si>
  <si>
    <t>GTM-MOBZ</t>
  </si>
  <si>
    <t>Guiana French</t>
  </si>
  <si>
    <t>GUF-</t>
  </si>
  <si>
    <t>Guiana French-Mobile-Digicel</t>
  </si>
  <si>
    <t>GUF-MOBD</t>
  </si>
  <si>
    <t>Guiana French-Mobile-Orange</t>
  </si>
  <si>
    <t>GUF-MOBO</t>
  </si>
  <si>
    <t>Guiana French-Mobile-Outremer</t>
  </si>
  <si>
    <t>GUF-MOBU</t>
  </si>
  <si>
    <t>Guiana French-Mobile-Others</t>
  </si>
  <si>
    <t>GUF-MOBZ</t>
  </si>
  <si>
    <t>Guinea</t>
  </si>
  <si>
    <t>GIN-</t>
  </si>
  <si>
    <t>Guinea-Mobile-Cellcom</t>
  </si>
  <si>
    <t>GIN-MOBC</t>
  </si>
  <si>
    <t>Guinea-Mobile-MTN</t>
  </si>
  <si>
    <t>GIN-MOBA</t>
  </si>
  <si>
    <t>Guinea-Mobile-Orange</t>
  </si>
  <si>
    <t>GIN-MOBS</t>
  </si>
  <si>
    <t>Guinea-Mobile-Sotelguy</t>
  </si>
  <si>
    <t>GIN-MOBY</t>
  </si>
  <si>
    <t>Guinea-Mobile-Others</t>
  </si>
  <si>
    <t>GIN-MOBZ</t>
  </si>
  <si>
    <t>Guinea-Bissau</t>
  </si>
  <si>
    <t>GNB-</t>
  </si>
  <si>
    <t>Guinea-Bissau-Mobile-Guinetel</t>
  </si>
  <si>
    <t>GNB-MOBG</t>
  </si>
  <si>
    <t>Guinea-Bissau-Mobile-MTN</t>
  </si>
  <si>
    <t>GNB-MOBM</t>
  </si>
  <si>
    <t>Guinea-Bissau-Mobile-Orange</t>
  </si>
  <si>
    <t>GNB-MOBO</t>
  </si>
  <si>
    <t>Guyana</t>
  </si>
  <si>
    <t>GUY-</t>
  </si>
  <si>
    <t>Guyana-Mobile-Digicel</t>
  </si>
  <si>
    <t>GUY-MOBD</t>
  </si>
  <si>
    <t>Guyana-Mobile-Others</t>
  </si>
  <si>
    <t>GUY-MOBZ</t>
  </si>
  <si>
    <t>Haiti</t>
  </si>
  <si>
    <t>HTI-</t>
  </si>
  <si>
    <t>Haiti-Mobile-Comcel</t>
  </si>
  <si>
    <t>HTI-MOBC</t>
  </si>
  <si>
    <t>Haiti-Mobile-Digicel</t>
  </si>
  <si>
    <t>HTI-MOBD</t>
  </si>
  <si>
    <t>Haiti-Mobile-Haitel</t>
  </si>
  <si>
    <t>HTI-MOBH</t>
  </si>
  <si>
    <t>Haiti-Mobile-Others</t>
  </si>
  <si>
    <t>HTI-MOBZ</t>
  </si>
  <si>
    <t>Honduras</t>
  </si>
  <si>
    <t>HND-</t>
  </si>
  <si>
    <t>Honduras-Mobile-Celtel</t>
  </si>
  <si>
    <t>HND-MOBC</t>
  </si>
  <si>
    <t>Honduras-Mobile-Digicel</t>
  </si>
  <si>
    <t>HND-MOBD</t>
  </si>
  <si>
    <t>Honduras-Mobile-Megatel</t>
  </si>
  <si>
    <t>HND-MOBM</t>
  </si>
  <si>
    <t>Honduras-Mobile-Others</t>
  </si>
  <si>
    <t>HND-MOBZ</t>
  </si>
  <si>
    <t>Hong Kong</t>
  </si>
  <si>
    <t>HKG-</t>
  </si>
  <si>
    <t>Hong Kong-Mobile</t>
  </si>
  <si>
    <t>HKG-MOB</t>
  </si>
  <si>
    <t>Hungary</t>
  </si>
  <si>
    <t>HUN-</t>
  </si>
  <si>
    <t>Hungary-Mobile-Pannon</t>
  </si>
  <si>
    <t>HUN-MOBP</t>
  </si>
  <si>
    <t>Hungary-Mobile-Tesco</t>
  </si>
  <si>
    <t>HUN-MOBT</t>
  </si>
  <si>
    <t>Hungary-Mobile-Vodafone</t>
  </si>
  <si>
    <t>HUN-MOBV</t>
  </si>
  <si>
    <t>Hungary-Mobile-Westel</t>
  </si>
  <si>
    <t>HUN-MOBW</t>
  </si>
  <si>
    <t>Iceland</t>
  </si>
  <si>
    <t>ISL-</t>
  </si>
  <si>
    <t>Iceland-Mobile</t>
  </si>
  <si>
    <t>ISL-MOB</t>
  </si>
  <si>
    <t>India</t>
  </si>
  <si>
    <t>IND-</t>
  </si>
  <si>
    <t>India-Mobile-BSNL</t>
  </si>
  <si>
    <t>IND-MOBB</t>
  </si>
  <si>
    <t>India-Mobile-Others</t>
  </si>
  <si>
    <t>IND-MOBZ</t>
  </si>
  <si>
    <t>Indonesia</t>
  </si>
  <si>
    <t>IDN-</t>
  </si>
  <si>
    <t>Indonesia-Jakarta</t>
  </si>
  <si>
    <t>IDN-JKT</t>
  </si>
  <si>
    <t>Indonesia-Mobile-Indosat</t>
  </si>
  <si>
    <t>IDN-MOBI</t>
  </si>
  <si>
    <t>Indonesia-Mobile-Telkomsel</t>
  </si>
  <si>
    <t>IDN-MOBT</t>
  </si>
  <si>
    <t>Indonesia-Mobile-XLCom</t>
  </si>
  <si>
    <t>IDN-MOBX</t>
  </si>
  <si>
    <t>Indonesia-Mobile-Others</t>
  </si>
  <si>
    <t>IDN-MOBZ</t>
  </si>
  <si>
    <t>Inmarsat</t>
  </si>
  <si>
    <t>SAT-</t>
  </si>
  <si>
    <t>Inmarsat-B</t>
  </si>
  <si>
    <t>SAT-B</t>
  </si>
  <si>
    <t>Inmarsat-BGAN</t>
  </si>
  <si>
    <t>SAT-BGAN</t>
  </si>
  <si>
    <t>Inmarsat-BGAN-HSD</t>
  </si>
  <si>
    <t>SAT-BGHS</t>
  </si>
  <si>
    <t>Inmarsat-B-HSD</t>
  </si>
  <si>
    <t>SAT-BHSD</t>
  </si>
  <si>
    <t>Inmarsat-M</t>
  </si>
  <si>
    <t>SAT-M</t>
  </si>
  <si>
    <t>Inmarsat-M4-HSD</t>
  </si>
  <si>
    <t>SAT-M4HS</t>
  </si>
  <si>
    <t>Inmarsat-Mini M</t>
  </si>
  <si>
    <t>SAT-MINI</t>
  </si>
  <si>
    <t>Intl Freephone Service</t>
  </si>
  <si>
    <t>IFP-</t>
  </si>
  <si>
    <t>Intl Networks</t>
  </si>
  <si>
    <t>INW-</t>
  </si>
  <si>
    <t>Intl Networks-Aeromobile Onair</t>
  </si>
  <si>
    <t>INW-AEO</t>
  </si>
  <si>
    <t>Intl Networks-Emnify</t>
  </si>
  <si>
    <t>INW-EMN</t>
  </si>
  <si>
    <t>Intl Networks-FT Orange</t>
  </si>
  <si>
    <t>INW-FTO</t>
  </si>
  <si>
    <t>Intl Networks-Germany Telekom</t>
  </si>
  <si>
    <t>INW-DTA</t>
  </si>
  <si>
    <t>Intl Networks-MCP</t>
  </si>
  <si>
    <t>INW-MCP</t>
  </si>
  <si>
    <t>Intl Networks-Media Lincc SAT</t>
  </si>
  <si>
    <t>INW-MLS</t>
  </si>
  <si>
    <t>Intl Networks-MTT</t>
  </si>
  <si>
    <t>INW-MTT</t>
  </si>
  <si>
    <t>Intl Networks-Telecom 26</t>
  </si>
  <si>
    <t>INW-TEL</t>
  </si>
  <si>
    <t>Intl Networks-Telenor</t>
  </si>
  <si>
    <t>INW-TNO</t>
  </si>
  <si>
    <t>Intl Networks-Transatel</t>
  </si>
  <si>
    <t>INW-TRA</t>
  </si>
  <si>
    <t>Intl Networks-Vodafone</t>
  </si>
  <si>
    <t>INW-VOD</t>
  </si>
  <si>
    <t>Iran</t>
  </si>
  <si>
    <t>IRN-</t>
  </si>
  <si>
    <t>Iran-Tehran</t>
  </si>
  <si>
    <t>IRN-TEH</t>
  </si>
  <si>
    <t>Iran-Mobile-MTN</t>
  </si>
  <si>
    <t>IRN-MOBM</t>
  </si>
  <si>
    <t>Iran-Mobile-Others</t>
  </si>
  <si>
    <t>IRN-MOBZ</t>
  </si>
  <si>
    <t>Iraq</t>
  </si>
  <si>
    <t>IRQ-</t>
  </si>
  <si>
    <t>Iraq-Special Services</t>
  </si>
  <si>
    <t>IRQ-SSV</t>
  </si>
  <si>
    <t>Iraq-Mobile-Asiacell</t>
  </si>
  <si>
    <t>IRQ-MOBC</t>
  </si>
  <si>
    <t>Iraq-Mobile-Korek</t>
  </si>
  <si>
    <t>IRQ-MOBK</t>
  </si>
  <si>
    <t>Iraq-Mobile-Sana</t>
  </si>
  <si>
    <t>IRQ-MOBS</t>
  </si>
  <si>
    <t>Iraq-Mobile-Zain</t>
  </si>
  <si>
    <t>IRQ-MOBO</t>
  </si>
  <si>
    <t>Iraq-Mobile-Others</t>
  </si>
  <si>
    <t>IRQ-MOBZ</t>
  </si>
  <si>
    <t>IRL-</t>
  </si>
  <si>
    <t>Ireland-Mobile-H3G</t>
  </si>
  <si>
    <t>IRL-MOBH</t>
  </si>
  <si>
    <t>Ireland-Mobile-Lycamobile</t>
  </si>
  <si>
    <t>IRL-MOBL</t>
  </si>
  <si>
    <t>Ireland-Mobile-Meteror</t>
  </si>
  <si>
    <t>IRL-MOBM</t>
  </si>
  <si>
    <t>Ireland-Mobile-O2</t>
  </si>
  <si>
    <t>IRL-MOBO</t>
  </si>
  <si>
    <t>Ireland-Mobile-Tesco</t>
  </si>
  <si>
    <t>IRL-MOBT</t>
  </si>
  <si>
    <t>Ireland-Mobile-Vodafone</t>
  </si>
  <si>
    <t>IRL-MOBV</t>
  </si>
  <si>
    <t>Ireland-Mobile-Others</t>
  </si>
  <si>
    <t>IRL-MOBZ</t>
  </si>
  <si>
    <t>Ireland-Universal Access</t>
  </si>
  <si>
    <t>IRL-UNI</t>
  </si>
  <si>
    <t>Israel</t>
  </si>
  <si>
    <t>ISR-</t>
  </si>
  <si>
    <t>Israel-Palestine</t>
  </si>
  <si>
    <t>ISR-PAL</t>
  </si>
  <si>
    <t>Israel-Tel Aviv</t>
  </si>
  <si>
    <t>ISR-TEL</t>
  </si>
  <si>
    <t>Israel-Palestine-Mobile</t>
  </si>
  <si>
    <t>ISR-MOBP</t>
  </si>
  <si>
    <t>Israel-Mobile</t>
  </si>
  <si>
    <t>ISR-MOB</t>
  </si>
  <si>
    <t>Italy-Vatican City</t>
  </si>
  <si>
    <t>ITA-VAT</t>
  </si>
  <si>
    <t>Italy-Mobile-Fastweb</t>
  </si>
  <si>
    <t>ITA-MOBF</t>
  </si>
  <si>
    <t>Italy-Mobile-H3G</t>
  </si>
  <si>
    <t>ITA-MOBH</t>
  </si>
  <si>
    <t>Italy-Mobile-Iliad</t>
  </si>
  <si>
    <t>ITA-MOBI</t>
  </si>
  <si>
    <t>Italy-Mobile-Satellites</t>
  </si>
  <si>
    <t>ITA-MOBS</t>
  </si>
  <si>
    <t>Italy-Mobile-TIM</t>
  </si>
  <si>
    <t>ITA-MOBT</t>
  </si>
  <si>
    <t>Italy-Mobile-Vodafone Omnitel</t>
  </si>
  <si>
    <t>ITA-MOBO</t>
  </si>
  <si>
    <t>Italy-Mobile-Wind</t>
  </si>
  <si>
    <t>ITA-MOBW</t>
  </si>
  <si>
    <t>Italy-Mobile-Others</t>
  </si>
  <si>
    <t>ITA-MOBZ</t>
  </si>
  <si>
    <t>Italy-Personal Number</t>
  </si>
  <si>
    <t>ITA-PN</t>
  </si>
  <si>
    <t>Jamaica</t>
  </si>
  <si>
    <t>JAM-</t>
  </si>
  <si>
    <t>Jamaica-Mobile-CWJ</t>
  </si>
  <si>
    <t>JAM-MOBC</t>
  </si>
  <si>
    <t>Jamaica-Mobile-Digicel</t>
  </si>
  <si>
    <t>JAM-MOBD</t>
  </si>
  <si>
    <t>Jamaica-Mobile-Others</t>
  </si>
  <si>
    <t>JAM-MOBZ</t>
  </si>
  <si>
    <t>Japan</t>
  </si>
  <si>
    <t>JPN-</t>
  </si>
  <si>
    <t>Japan-VoIP</t>
  </si>
  <si>
    <t>JPN-VOIP</t>
  </si>
  <si>
    <t>Japan-Mobile</t>
  </si>
  <si>
    <t>JPN-MOB</t>
  </si>
  <si>
    <t>Jordan</t>
  </si>
  <si>
    <t>JOR-</t>
  </si>
  <si>
    <t>Jordan-Mobile-Fastlink</t>
  </si>
  <si>
    <t>JOR-MOBF</t>
  </si>
  <si>
    <t>Jordan-Mobile-Others</t>
  </si>
  <si>
    <t>JOR-MOBZ</t>
  </si>
  <si>
    <t>Kazakhstan</t>
  </si>
  <si>
    <t>KAZ-</t>
  </si>
  <si>
    <t>Kazakhstan-Almaty</t>
  </si>
  <si>
    <t>KAZ-ALM</t>
  </si>
  <si>
    <t>Kazakhstan-Astana</t>
  </si>
  <si>
    <t>KAZ-AST</t>
  </si>
  <si>
    <t>Kazakhstan-Karaganda</t>
  </si>
  <si>
    <t>KAZ-KAR</t>
  </si>
  <si>
    <t>Kazakhstan-Mobile-KaR-Tel</t>
  </si>
  <si>
    <t>KAZ-MOBK</t>
  </si>
  <si>
    <t>Kazakhstan-Mobile-K-Cell</t>
  </si>
  <si>
    <t>KAZ-MOBC</t>
  </si>
  <si>
    <t>Kazakhstan-Mobile-Others</t>
  </si>
  <si>
    <t>KAZ-MOBZ</t>
  </si>
  <si>
    <t>Kenya</t>
  </si>
  <si>
    <t>KEN-</t>
  </si>
  <si>
    <t>Kenya-Mobile-Airtel</t>
  </si>
  <si>
    <t>KEN-MOBC</t>
  </si>
  <si>
    <t>Kenya-Mobile-Orange</t>
  </si>
  <si>
    <t>KEN-MOBO</t>
  </si>
  <si>
    <t>Kenya-Mobile-Safarikom</t>
  </si>
  <si>
    <t>KEN-MOBS</t>
  </si>
  <si>
    <t>Kenya-Mobile-Others</t>
  </si>
  <si>
    <t>KEN-MOBZ</t>
  </si>
  <si>
    <t>Kiribati</t>
  </si>
  <si>
    <t>KIR-</t>
  </si>
  <si>
    <t>Korea Dem Peoples Rep</t>
  </si>
  <si>
    <t>PKR-</t>
  </si>
  <si>
    <t>Kosovo</t>
  </si>
  <si>
    <t>KOS-</t>
  </si>
  <si>
    <t>Kosovo-Mobile</t>
  </si>
  <si>
    <t>KOS-MOB</t>
  </si>
  <si>
    <t>Kuwait</t>
  </si>
  <si>
    <t>KWT-</t>
  </si>
  <si>
    <t>Kuwait-Mobile-Wataniya</t>
  </si>
  <si>
    <t>KWT-MOBW</t>
  </si>
  <si>
    <t>Kuwait-Mobile-Zain</t>
  </si>
  <si>
    <t>KWT-MOBA</t>
  </si>
  <si>
    <t>Kuwait-Mobile-Others</t>
  </si>
  <si>
    <t>KWT-MOBZ</t>
  </si>
  <si>
    <t>Kyrgyzstan</t>
  </si>
  <si>
    <t>KGZ-</t>
  </si>
  <si>
    <t>Kyrgyzstan-Mobile</t>
  </si>
  <si>
    <t>KGZ-MOB</t>
  </si>
  <si>
    <t>Laos PDR</t>
  </si>
  <si>
    <t>LAO-</t>
  </si>
  <si>
    <t>Laos PDR-Mobile</t>
  </si>
  <si>
    <t>LAO-MOB</t>
  </si>
  <si>
    <t>Latvia</t>
  </si>
  <si>
    <t>LVA-</t>
  </si>
  <si>
    <t>Latvia-OLO</t>
  </si>
  <si>
    <t>LVA-OLO</t>
  </si>
  <si>
    <t>Latvia-Mobile-LMT</t>
  </si>
  <si>
    <t>LVA-MOBL</t>
  </si>
  <si>
    <t>Latvia-Mobile-Tele2</t>
  </si>
  <si>
    <t>LVA-MOBT</t>
  </si>
  <si>
    <t>Latvia-Mobile-Others</t>
  </si>
  <si>
    <t>LVA-MOBZ</t>
  </si>
  <si>
    <t>Lebanon</t>
  </si>
  <si>
    <t>LBN-</t>
  </si>
  <si>
    <t>Lebanon-Mobile</t>
  </si>
  <si>
    <t>LBN-MOB</t>
  </si>
  <si>
    <t>Lesotho</t>
  </si>
  <si>
    <t>LSO-</t>
  </si>
  <si>
    <t>Liberia</t>
  </si>
  <si>
    <t>LBR-</t>
  </si>
  <si>
    <t>Liberia-Mobile-Cellcom</t>
  </si>
  <si>
    <t>LBR-MOBC</t>
  </si>
  <si>
    <t>Liberia-Mobile-Comium</t>
  </si>
  <si>
    <t>LBR-MOBO</t>
  </si>
  <si>
    <t>Liberia-Mobile-MTN</t>
  </si>
  <si>
    <t>LBR-MOBL</t>
  </si>
  <si>
    <t>Liberia-Mobile-Others</t>
  </si>
  <si>
    <t>LBR-MOBZ</t>
  </si>
  <si>
    <t>Libya</t>
  </si>
  <si>
    <t>LBY-</t>
  </si>
  <si>
    <t>Libya-Mobile-Al Hurra</t>
  </si>
  <si>
    <t>LBY-MOBA</t>
  </si>
  <si>
    <t>Libya-Mobile-Others</t>
  </si>
  <si>
    <t>LBY-MOBZ</t>
  </si>
  <si>
    <t>Liechtenstein</t>
  </si>
  <si>
    <t>LIE-</t>
  </si>
  <si>
    <t>Liechtenstein-Mobile-Mobilkom</t>
  </si>
  <si>
    <t>LIE-MOBM</t>
  </si>
  <si>
    <t>Liechtenstein-Mobile-Orange</t>
  </si>
  <si>
    <t>LIE-MOBO</t>
  </si>
  <si>
    <t>Liechtenstein-Mobile-Swisscom</t>
  </si>
  <si>
    <t>LIE-MOBS</t>
  </si>
  <si>
    <t>Liechtenstein-Mobile-Others</t>
  </si>
  <si>
    <t>LIE-MOBZ</t>
  </si>
  <si>
    <t>Lithuania</t>
  </si>
  <si>
    <t>LTU-</t>
  </si>
  <si>
    <t>Lithuania-Special Services</t>
  </si>
  <si>
    <t>LTU-SSV</t>
  </si>
  <si>
    <t>Lithuania-Mobile-Bite</t>
  </si>
  <si>
    <t>LTU-MOBB</t>
  </si>
  <si>
    <t>Lithuania-Mobile-Tele2</t>
  </si>
  <si>
    <t>LTU-MOBT</t>
  </si>
  <si>
    <t>Lithuania-Mobile-Others</t>
  </si>
  <si>
    <t>LTU-MOBZ</t>
  </si>
  <si>
    <t>Luxembourg</t>
  </si>
  <si>
    <t>LUX-</t>
  </si>
  <si>
    <t>Luxembourg-Mobile-LUX</t>
  </si>
  <si>
    <t>LUX-MOBL</t>
  </si>
  <si>
    <t>Luxembourg-Mobile-Tango</t>
  </si>
  <si>
    <t>LUX-MOBT</t>
  </si>
  <si>
    <t>Luxembourg-Mobile-VOX</t>
  </si>
  <si>
    <t>LUX-MOBV</t>
  </si>
  <si>
    <t>Macao</t>
  </si>
  <si>
    <t>MAC-</t>
  </si>
  <si>
    <t>Macao-Mobile</t>
  </si>
  <si>
    <t>MAC-MOB</t>
  </si>
  <si>
    <t>Macedonia</t>
  </si>
  <si>
    <t>MKD-</t>
  </si>
  <si>
    <t>Macedonia-Mobile-Albafone</t>
  </si>
  <si>
    <t>MKD-MOBA</t>
  </si>
  <si>
    <t>Macedonia-Mobile-Cosmofon</t>
  </si>
  <si>
    <t>MKD-MOBC</t>
  </si>
  <si>
    <t>Macedonia-Mobile-Nov</t>
  </si>
  <si>
    <t>MKD-MOBN</t>
  </si>
  <si>
    <t>Macedonia-Mobile-T-Mobile</t>
  </si>
  <si>
    <t>MKD-MOBT</t>
  </si>
  <si>
    <t>Macedonia-Mobile-Others</t>
  </si>
  <si>
    <t>MKD-MOBZ</t>
  </si>
  <si>
    <t>Madagascar</t>
  </si>
  <si>
    <t>MDG-</t>
  </si>
  <si>
    <t>Madagascar-Mobile-Madacom</t>
  </si>
  <si>
    <t>MDG-MOBM</t>
  </si>
  <si>
    <t>Madagascar-Mobile-Orange</t>
  </si>
  <si>
    <t>MDG-MOBO</t>
  </si>
  <si>
    <t>Madagascar-Mobile-Telma</t>
  </si>
  <si>
    <t>MDG-MOBT</t>
  </si>
  <si>
    <t>Madagascar-Mobile-Others</t>
  </si>
  <si>
    <t>MDG-MOBZ</t>
  </si>
  <si>
    <t>Malawi</t>
  </si>
  <si>
    <t>MWI-</t>
  </si>
  <si>
    <t>Malawi-Mobile-Zain</t>
  </si>
  <si>
    <t>MWI-MOBC</t>
  </si>
  <si>
    <t>Malawi-Mobile-Others</t>
  </si>
  <si>
    <t>MWI-MOBZ</t>
  </si>
  <si>
    <t>Malaysia</t>
  </si>
  <si>
    <t>MYS-</t>
  </si>
  <si>
    <t>Malaysia-Mobile</t>
  </si>
  <si>
    <t>MYS-MOB</t>
  </si>
  <si>
    <t>Maldives</t>
  </si>
  <si>
    <t>MDV-</t>
  </si>
  <si>
    <t>Mali</t>
  </si>
  <si>
    <t>MLI-</t>
  </si>
  <si>
    <t>Mali-OLO-Orange</t>
  </si>
  <si>
    <t>MLI-OLO</t>
  </si>
  <si>
    <t>Mali-Mobile-Orange</t>
  </si>
  <si>
    <t>MLI-MOBI</t>
  </si>
  <si>
    <t>Mali-Mobile-Others</t>
  </si>
  <si>
    <t>MLI-MOBZ</t>
  </si>
  <si>
    <t>Malta</t>
  </si>
  <si>
    <t>MLT-</t>
  </si>
  <si>
    <t>Malta-Mobile</t>
  </si>
  <si>
    <t>MLT-MOB</t>
  </si>
  <si>
    <t>Marshall Islands</t>
  </si>
  <si>
    <t>MHL-</t>
  </si>
  <si>
    <t>Martinique</t>
  </si>
  <si>
    <t>MTQ-</t>
  </si>
  <si>
    <t>Martinique-Mobile-Digicel</t>
  </si>
  <si>
    <t>MTQ-MOBD</t>
  </si>
  <si>
    <t>Martinique-Mobile-Orange</t>
  </si>
  <si>
    <t>MTQ-MOBO</t>
  </si>
  <si>
    <t>Martinique-Mobile-Outremer</t>
  </si>
  <si>
    <t>MTQ-MOBU</t>
  </si>
  <si>
    <t>Martinique-Mobile-Others</t>
  </si>
  <si>
    <t>MTQ-MOBZ</t>
  </si>
  <si>
    <t>Mauritania</t>
  </si>
  <si>
    <t>MRT-</t>
  </si>
  <si>
    <t>Mauritania-Mobile-Chinguitel</t>
  </si>
  <si>
    <t>MRT-MOBC</t>
  </si>
  <si>
    <t>Mauritania-Mobile-Mattel</t>
  </si>
  <si>
    <t>MRT-MOBM</t>
  </si>
  <si>
    <t>Mauritania-Mobile-Mauritel</t>
  </si>
  <si>
    <t>MRT-MOBT</t>
  </si>
  <si>
    <t>Mauritius</t>
  </si>
  <si>
    <t>MUS-</t>
  </si>
  <si>
    <t>Mauritius-Mobile</t>
  </si>
  <si>
    <t>MUS-MOB</t>
  </si>
  <si>
    <t>Mayotte</t>
  </si>
  <si>
    <t>MAY-</t>
  </si>
  <si>
    <t>Mayotte-Mobile-Others</t>
  </si>
  <si>
    <t>MAY-MOBZ</t>
  </si>
  <si>
    <t>Mayotte-Mobile-Outremer</t>
  </si>
  <si>
    <t>MAY-MOBU</t>
  </si>
  <si>
    <t>Mayotte-Mobile-SRR</t>
  </si>
  <si>
    <t>MAY-MOBS</t>
  </si>
  <si>
    <t>Mexico</t>
  </si>
  <si>
    <t>MEX-</t>
  </si>
  <si>
    <t>Micronesia</t>
  </si>
  <si>
    <t>FSM-</t>
  </si>
  <si>
    <t>Moldova</t>
  </si>
  <si>
    <t>MDA-</t>
  </si>
  <si>
    <t>Moldova-Mobile-Moldcel</t>
  </si>
  <si>
    <t>MDA-MOBM</t>
  </si>
  <si>
    <t>Moldova-Mobile-Orange</t>
  </si>
  <si>
    <t>MDA-MOBO</t>
  </si>
  <si>
    <t>Moldova-Mobile-Others</t>
  </si>
  <si>
    <t>MDA-MOBZ</t>
  </si>
  <si>
    <t>Moldova-Special Service</t>
  </si>
  <si>
    <t>MDA-SSV</t>
  </si>
  <si>
    <t>Monaco</t>
  </si>
  <si>
    <t>MCO-</t>
  </si>
  <si>
    <t>Monaco-Mobile-EX</t>
  </si>
  <si>
    <t>MCO-MOBX</t>
  </si>
  <si>
    <t>Monaco-Mobile-KFOR</t>
  </si>
  <si>
    <t>MCO-MOBK</t>
  </si>
  <si>
    <t>Monaco-Mobile-Others</t>
  </si>
  <si>
    <t>MCO-MOBZ</t>
  </si>
  <si>
    <t>Mongolia</t>
  </si>
  <si>
    <t>MNG-</t>
  </si>
  <si>
    <t>Mongolia-Mobile</t>
  </si>
  <si>
    <t>MNG-MOB</t>
  </si>
  <si>
    <t>Montenegro</t>
  </si>
  <si>
    <t>MON-</t>
  </si>
  <si>
    <t>Montenegro-Mobile</t>
  </si>
  <si>
    <t>MON-MOB</t>
  </si>
  <si>
    <t>Montserrat</t>
  </si>
  <si>
    <t>MSR-</t>
  </si>
  <si>
    <t>Morocco</t>
  </si>
  <si>
    <t>MAR-</t>
  </si>
  <si>
    <t>Morocco-OLO-Meditel</t>
  </si>
  <si>
    <t>MAR-OLOM</t>
  </si>
  <si>
    <t>Morocco-OLO-Wana</t>
  </si>
  <si>
    <t>MAR-OLOW</t>
  </si>
  <si>
    <t>Morocco-OLO-Wana-WLL</t>
  </si>
  <si>
    <t>MAR-OLOX</t>
  </si>
  <si>
    <t>Morocco-Mobile-Globalstar</t>
  </si>
  <si>
    <t>MAR-MOBG</t>
  </si>
  <si>
    <t>Morocco-Mobile-IAM</t>
  </si>
  <si>
    <t>MAR-MOBI</t>
  </si>
  <si>
    <t>Morocco-Mobile-Meditel</t>
  </si>
  <si>
    <t>MAR-MOBM</t>
  </si>
  <si>
    <t>Morocco-Mobile-Wana</t>
  </si>
  <si>
    <t>MAR-MOBW</t>
  </si>
  <si>
    <t>Morocco-Mobile-Others</t>
  </si>
  <si>
    <t>MAR-MOBZ</t>
  </si>
  <si>
    <t>Mozambique</t>
  </si>
  <si>
    <t>MOZ-</t>
  </si>
  <si>
    <t>Mozambique-Mobile-Vodacom</t>
  </si>
  <si>
    <t>MOZ-MOBV</t>
  </si>
  <si>
    <t>Mozambique-Mobile-Others</t>
  </si>
  <si>
    <t>MOZ-MOBZ</t>
  </si>
  <si>
    <t>Myanmar</t>
  </si>
  <si>
    <t>MMR-</t>
  </si>
  <si>
    <t>Myanmar-Mobile</t>
  </si>
  <si>
    <t>MMR-MOB</t>
  </si>
  <si>
    <t>Namibia</t>
  </si>
  <si>
    <t>NAM-</t>
  </si>
  <si>
    <t>Namibia-Mobile</t>
  </si>
  <si>
    <t>NAM-MOB</t>
  </si>
  <si>
    <t>Nauru</t>
  </si>
  <si>
    <t>NRU-</t>
  </si>
  <si>
    <t>Nepal</t>
  </si>
  <si>
    <t>NPL-</t>
  </si>
  <si>
    <t>Nepal-Mobile-NTC</t>
  </si>
  <si>
    <t>NPL-MOBN</t>
  </si>
  <si>
    <t>Nepal-Mobile-Smart</t>
  </si>
  <si>
    <t>NPL-MOBS</t>
  </si>
  <si>
    <t>Nepal-Mobile-Spice</t>
  </si>
  <si>
    <t>NPL-MOBE</t>
  </si>
  <si>
    <t>Nepal-Mobile-Others</t>
  </si>
  <si>
    <t>NPL-MOBZ</t>
  </si>
  <si>
    <t>NLD-</t>
  </si>
  <si>
    <t>Netherlands-Mobile-KPN</t>
  </si>
  <si>
    <t>NLD-MOBK</t>
  </si>
  <si>
    <t>Netherlands-Mobile-TMobile</t>
  </si>
  <si>
    <t>NLD-MOBB</t>
  </si>
  <si>
    <t>Netherlands-Mobile-Vodafone</t>
  </si>
  <si>
    <t>NLD-MOBV</t>
  </si>
  <si>
    <t>Netherlands-Mobile-Others</t>
  </si>
  <si>
    <t>NLD-MOBZ</t>
  </si>
  <si>
    <t>Netherlands Antilles</t>
  </si>
  <si>
    <t>ANT-</t>
  </si>
  <si>
    <t>New Caledonia</t>
  </si>
  <si>
    <t>NCL-</t>
  </si>
  <si>
    <t>New Caledonia-Mobile</t>
  </si>
  <si>
    <t>NCL-MOB</t>
  </si>
  <si>
    <t>New Zealand</t>
  </si>
  <si>
    <t>NZL-</t>
  </si>
  <si>
    <t>New Zealand-Mobile</t>
  </si>
  <si>
    <t>NZL-MOB</t>
  </si>
  <si>
    <t>Nicaragua</t>
  </si>
  <si>
    <t>NIC-</t>
  </si>
  <si>
    <t>Nicaragua-Mobile-Bellsouth</t>
  </si>
  <si>
    <t>NIC-MOBB</t>
  </si>
  <si>
    <t>Nicaragua-Mobile-Others</t>
  </si>
  <si>
    <t>NIC-MOBZ</t>
  </si>
  <si>
    <t>Niger</t>
  </si>
  <si>
    <t>NER-</t>
  </si>
  <si>
    <t>Niger-Mobile-Celtel</t>
  </si>
  <si>
    <t>NER-MOBC</t>
  </si>
  <si>
    <t>Niger-Mobile-Others</t>
  </si>
  <si>
    <t>NER-MOBZ</t>
  </si>
  <si>
    <t>Nigeria</t>
  </si>
  <si>
    <t>NGA-</t>
  </si>
  <si>
    <t>Nigeria-Mobile-Etisalat</t>
  </si>
  <si>
    <t>NGA-MOBS</t>
  </si>
  <si>
    <t>Nigeria-Mobile-Globacom</t>
  </si>
  <si>
    <t>NGA-MOBG</t>
  </si>
  <si>
    <t>Nigeria-Mobile-Mtel</t>
  </si>
  <si>
    <t>NGA-MOBT</t>
  </si>
  <si>
    <t>Nigeria-Mobile-MTN</t>
  </si>
  <si>
    <t>NGA-MOBM</t>
  </si>
  <si>
    <t>Nigeria-Mobile-Zain</t>
  </si>
  <si>
    <t>NGA-MOBE</t>
  </si>
  <si>
    <t>Nigeria-Mobile-Others</t>
  </si>
  <si>
    <t>NGA-MOBZ</t>
  </si>
  <si>
    <t>Niue Islands</t>
  </si>
  <si>
    <t>NIU-</t>
  </si>
  <si>
    <t>Northern Mariana</t>
  </si>
  <si>
    <t>NMP-</t>
  </si>
  <si>
    <t>Norway</t>
  </si>
  <si>
    <t>NOR-</t>
  </si>
  <si>
    <t>Norway-Mobile-Lycamobile</t>
  </si>
  <si>
    <t>NOR-MOBL</t>
  </si>
  <si>
    <t>Norway-Mobile-Netcom</t>
  </si>
  <si>
    <t>NOR-MOBN</t>
  </si>
  <si>
    <t>Norway-Mobile-Tele2</t>
  </si>
  <si>
    <t>NOR-MOBT</t>
  </si>
  <si>
    <t>Norway-Mobile-Telenor</t>
  </si>
  <si>
    <t>NOR-MOBR</t>
  </si>
  <si>
    <t>Norway-Mobile-Others</t>
  </si>
  <si>
    <t>NOR-MOBZ</t>
  </si>
  <si>
    <t>Norway-Special Service</t>
  </si>
  <si>
    <t>NOR-SSV</t>
  </si>
  <si>
    <t>Oman</t>
  </si>
  <si>
    <t>OMA-</t>
  </si>
  <si>
    <t>Oman-Mobile</t>
  </si>
  <si>
    <t>OMA-MOB</t>
  </si>
  <si>
    <t>Pakistan</t>
  </si>
  <si>
    <t>PAK-</t>
  </si>
  <si>
    <t>Pakistan-Mobile-Mobilink</t>
  </si>
  <si>
    <t>PAK-MOBM</t>
  </si>
  <si>
    <t>Pakistan-Mobile-Paktel</t>
  </si>
  <si>
    <t>PAK-MOBP</t>
  </si>
  <si>
    <t>Pakistan-Mobile-Telenor</t>
  </si>
  <si>
    <t>PAK-MOBT</t>
  </si>
  <si>
    <t>Pakistan-Mobile-Uphone</t>
  </si>
  <si>
    <t>PAK-MOBU</t>
  </si>
  <si>
    <t>Pakistan-Mobile-Warid</t>
  </si>
  <si>
    <t>PAK-MOBW</t>
  </si>
  <si>
    <t>Pakistan-Mobile-Others</t>
  </si>
  <si>
    <t>PAK-MOBZ</t>
  </si>
  <si>
    <t>Palau</t>
  </si>
  <si>
    <t>PAW-</t>
  </si>
  <si>
    <t>Palestine</t>
  </si>
  <si>
    <t>PAL-</t>
  </si>
  <si>
    <t>Palestine-Mobile</t>
  </si>
  <si>
    <t>PAL-MOB</t>
  </si>
  <si>
    <t>Panama</t>
  </si>
  <si>
    <t>PAN-</t>
  </si>
  <si>
    <t>Panama-Mobile</t>
  </si>
  <si>
    <t>PAN-MOB</t>
  </si>
  <si>
    <t>Papua New Guinea</t>
  </si>
  <si>
    <t>PNG-</t>
  </si>
  <si>
    <t>Paraguay</t>
  </si>
  <si>
    <t>PRY-</t>
  </si>
  <si>
    <t>Paraguay-Asuncion</t>
  </si>
  <si>
    <t>PRY-ASU</t>
  </si>
  <si>
    <t>Paraguay-Mobile-Personal</t>
  </si>
  <si>
    <t>PRY-MOBP</t>
  </si>
  <si>
    <t>Paraguay-Mobile-Tigo</t>
  </si>
  <si>
    <t>PRY-MOBT</t>
  </si>
  <si>
    <t>Paraguay-Mobile-VOX</t>
  </si>
  <si>
    <t>PRY-MOBV</t>
  </si>
  <si>
    <t>Paraguay-Mobile-Others</t>
  </si>
  <si>
    <t>PRY-MOBZ</t>
  </si>
  <si>
    <t>Peru</t>
  </si>
  <si>
    <t>PER-</t>
  </si>
  <si>
    <t>Peru-Lima</t>
  </si>
  <si>
    <t>PER-LIM</t>
  </si>
  <si>
    <t>Peru-Rural</t>
  </si>
  <si>
    <t>PER-RUR</t>
  </si>
  <si>
    <t>Peru-Mobile-Claro</t>
  </si>
  <si>
    <t>PER-MOBC</t>
  </si>
  <si>
    <t>Peru-Mobile-Lima</t>
  </si>
  <si>
    <t>PER-MOBL</t>
  </si>
  <si>
    <t>Peru-Mobile-Movistar</t>
  </si>
  <si>
    <t>PER-MOBM</t>
  </si>
  <si>
    <t>Peru-Mobile-Others</t>
  </si>
  <si>
    <t>PER-MOBZ</t>
  </si>
  <si>
    <t>Philippines</t>
  </si>
  <si>
    <t>PHL-</t>
  </si>
  <si>
    <t>Philippines-Cebu</t>
  </si>
  <si>
    <t>PHL-CEB</t>
  </si>
  <si>
    <t>Philippines-Manila</t>
  </si>
  <si>
    <t>PHL-MNL</t>
  </si>
  <si>
    <t>Philippines-Mobile-Digitel</t>
  </si>
  <si>
    <t>PHL-MOBD</t>
  </si>
  <si>
    <t>Philippines-Mobile-Globe</t>
  </si>
  <si>
    <t>PHL-MOBG</t>
  </si>
  <si>
    <t>Philippines-Mobile-Smart</t>
  </si>
  <si>
    <t>PHL-MOBS</t>
  </si>
  <si>
    <t>Philippines-Mobile-Others</t>
  </si>
  <si>
    <t>PHL-MOBZ</t>
  </si>
  <si>
    <t>Poland</t>
  </si>
  <si>
    <t>POL-</t>
  </si>
  <si>
    <t>Poland-Mobile-Era</t>
  </si>
  <si>
    <t>POL-MOBE</t>
  </si>
  <si>
    <t>Poland-Mobile-Idea</t>
  </si>
  <si>
    <t>POL-MOBI</t>
  </si>
  <si>
    <t>Poland-Mobile-Play</t>
  </si>
  <si>
    <t>POL-MOBN</t>
  </si>
  <si>
    <t>Poland-Mobile-Plus</t>
  </si>
  <si>
    <t>POL-MOBP</t>
  </si>
  <si>
    <t>Poland-Mobile-Others</t>
  </si>
  <si>
    <t>POL-MOBZ</t>
  </si>
  <si>
    <t>Portugal-Mobile-Optimus</t>
  </si>
  <si>
    <t>PRT-MOBP</t>
  </si>
  <si>
    <t>Portugal-Mobile-TMN</t>
  </si>
  <si>
    <t>PRT-MOBT</t>
  </si>
  <si>
    <t>Portugal-Mobile-Vodafone</t>
  </si>
  <si>
    <t>PRT-MOBV</t>
  </si>
  <si>
    <t>Portugal-Mobile-Others</t>
  </si>
  <si>
    <t>PRT-MOBZ</t>
  </si>
  <si>
    <t>Portugal-Personal Number</t>
  </si>
  <si>
    <t>PRT-PN</t>
  </si>
  <si>
    <t>Puerto Rico</t>
  </si>
  <si>
    <t>PRI-</t>
  </si>
  <si>
    <t>Qatar</t>
  </si>
  <si>
    <t>QAT-</t>
  </si>
  <si>
    <t>Qatar-Mobile</t>
  </si>
  <si>
    <t>QAT-MOB</t>
  </si>
  <si>
    <t>Reunion</t>
  </si>
  <si>
    <t>REN-</t>
  </si>
  <si>
    <t>Reunion-Mobile-Orange Reunion</t>
  </si>
  <si>
    <t>REN-MOBO</t>
  </si>
  <si>
    <t>Reunion-Mobile-Outremer</t>
  </si>
  <si>
    <t>REN-MOBU</t>
  </si>
  <si>
    <t>Reunion-Mobile-SRR</t>
  </si>
  <si>
    <t>REN-MOBS</t>
  </si>
  <si>
    <t>Reunion-Mobile-Others</t>
  </si>
  <si>
    <t>REN-MOBZ</t>
  </si>
  <si>
    <t>Romania</t>
  </si>
  <si>
    <t>ROM-</t>
  </si>
  <si>
    <t>Romania-OLO</t>
  </si>
  <si>
    <t>ROM-OLO</t>
  </si>
  <si>
    <t>Romania-Mobile-Cosmorom</t>
  </si>
  <si>
    <t>ROM-MOBC</t>
  </si>
  <si>
    <t>Romania-Mobile-Mobifon</t>
  </si>
  <si>
    <t>ROM-MOBM</t>
  </si>
  <si>
    <t>Romania-Mobile-Orange</t>
  </si>
  <si>
    <t>ROM-MOBO</t>
  </si>
  <si>
    <t>Romania-Mobile-Telemobil</t>
  </si>
  <si>
    <t>ROM-MOBT</t>
  </si>
  <si>
    <t>Romania-Mobile-Others</t>
  </si>
  <si>
    <t>ROM-MOBZ</t>
  </si>
  <si>
    <t>Russia</t>
  </si>
  <si>
    <t>RUS-</t>
  </si>
  <si>
    <t>Russia-Moscow</t>
  </si>
  <si>
    <t>RUS-MOW</t>
  </si>
  <si>
    <t>Russia-St Petersburg</t>
  </si>
  <si>
    <t>RUS-STP</t>
  </si>
  <si>
    <t>Russia-Area 1</t>
  </si>
  <si>
    <t>RUS-AR1</t>
  </si>
  <si>
    <t>Russia-Area 2</t>
  </si>
  <si>
    <t>RUS-AR2</t>
  </si>
  <si>
    <t>Russia-Area 3</t>
  </si>
  <si>
    <t>RUS-AR3</t>
  </si>
  <si>
    <t>Russia-Area 4</t>
  </si>
  <si>
    <t>RUS-AR4</t>
  </si>
  <si>
    <t>Russia-Area 5</t>
  </si>
  <si>
    <t>RUS-AR5</t>
  </si>
  <si>
    <t>Russia-Mobile-Beeline</t>
  </si>
  <si>
    <t>RUS-MOBB</t>
  </si>
  <si>
    <t>Russia-Mobile-Globaltel</t>
  </si>
  <si>
    <t>RUS-MOBG</t>
  </si>
  <si>
    <t>Russia-Mobile-GTNT</t>
  </si>
  <si>
    <t>RUS-MOGT</t>
  </si>
  <si>
    <t>Russia-Mobile-Iridium</t>
  </si>
  <si>
    <t>RUS-MOBI</t>
  </si>
  <si>
    <t>Russia-Mobile-Megafon</t>
  </si>
  <si>
    <t>RUS-MOBF</t>
  </si>
  <si>
    <t>Russia-Mobile-MTS</t>
  </si>
  <si>
    <t>RUS-MOBT</t>
  </si>
  <si>
    <t>Russia-Mobile-Rostelecom</t>
  </si>
  <si>
    <t>RUS-MOBR</t>
  </si>
  <si>
    <t>Russia-Mobile-Others</t>
  </si>
  <si>
    <t>RUS-MOBZ</t>
  </si>
  <si>
    <t>Rwanda</t>
  </si>
  <si>
    <t>RWA-</t>
  </si>
  <si>
    <t>Rwanda-Mobile-MTN</t>
  </si>
  <si>
    <t>RWA-MOBM</t>
  </si>
  <si>
    <t>Rwanda-Mobile-Tigo</t>
  </si>
  <si>
    <t>RWA-MOBT</t>
  </si>
  <si>
    <t>Rwanda-Mobile-Other</t>
  </si>
  <si>
    <t>RWA-MOBZ</t>
  </si>
  <si>
    <t>Samoa American</t>
  </si>
  <si>
    <t>ASA-</t>
  </si>
  <si>
    <t>Samoa Western</t>
  </si>
  <si>
    <t>WSM-</t>
  </si>
  <si>
    <t>San Marino</t>
  </si>
  <si>
    <t>SMR-</t>
  </si>
  <si>
    <t>San Marino-Mobile</t>
  </si>
  <si>
    <t>SMR-MOB</t>
  </si>
  <si>
    <t>Sao Tome and Principe</t>
  </si>
  <si>
    <t>STP-</t>
  </si>
  <si>
    <t>Saudi Arabia</t>
  </si>
  <si>
    <t>SAU-</t>
  </si>
  <si>
    <t>Saudi Arabia-Mobile-Mobily</t>
  </si>
  <si>
    <t>SAU-MOBM</t>
  </si>
  <si>
    <t>Saudi Arabia-Mobile-STC</t>
  </si>
  <si>
    <t>SAU-MOBS</t>
  </si>
  <si>
    <t>Saudi Arabia-Mobile-Zain</t>
  </si>
  <si>
    <t>SAU-MOBY</t>
  </si>
  <si>
    <t>Saudi Arabia-Mobile-Others</t>
  </si>
  <si>
    <t>SAU-MOBZ</t>
  </si>
  <si>
    <t>Senegal</t>
  </si>
  <si>
    <t>SEN-</t>
  </si>
  <si>
    <t>Senegal-Expresso</t>
  </si>
  <si>
    <t>SEN-EXP</t>
  </si>
  <si>
    <t>Senegal-Mobile-Orange</t>
  </si>
  <si>
    <t>SEN-MOBO</t>
  </si>
  <si>
    <t>Senegal-Mobile-Sentel</t>
  </si>
  <si>
    <t>SEN-MOBS</t>
  </si>
  <si>
    <t>Senegal-Mobile-Others</t>
  </si>
  <si>
    <t>SEN-MOBZ</t>
  </si>
  <si>
    <t>Senegal-Special Service</t>
  </si>
  <si>
    <t>SEN-SSV</t>
  </si>
  <si>
    <t>Serbia</t>
  </si>
  <si>
    <t>SER-</t>
  </si>
  <si>
    <t>Serbia-Ipkonet</t>
  </si>
  <si>
    <t>SER-IPK</t>
  </si>
  <si>
    <t>Serbia-Kosovo</t>
  </si>
  <si>
    <t>SER-KOS</t>
  </si>
  <si>
    <t>Serbia-Kujtesanet</t>
  </si>
  <si>
    <t>SER-KUJ</t>
  </si>
  <si>
    <t>Serbia-Orion</t>
  </si>
  <si>
    <t>SER-ORI</t>
  </si>
  <si>
    <t>Serbia-Mobile-MTS</t>
  </si>
  <si>
    <t>SER-MOBM</t>
  </si>
  <si>
    <t>Serbia-Mobile-Telenor</t>
  </si>
  <si>
    <t>SER-MOBT</t>
  </si>
  <si>
    <t>Serbia-Mobile-Vip</t>
  </si>
  <si>
    <t>SER-MOBV</t>
  </si>
  <si>
    <t>Serbia-Special-Service</t>
  </si>
  <si>
    <t>SER-SSV</t>
  </si>
  <si>
    <t>Seychelles</t>
  </si>
  <si>
    <t>SYC-</t>
  </si>
  <si>
    <t>Sierra Leone</t>
  </si>
  <si>
    <t>SLE-</t>
  </si>
  <si>
    <t>Sierra Leone-Mobile-Africel</t>
  </si>
  <si>
    <t>SLE-MOBA</t>
  </si>
  <si>
    <t>Sierra Leone-Mobile-Celtel</t>
  </si>
  <si>
    <t>SLE-MOBC</t>
  </si>
  <si>
    <t>Sierra Leone-Mobile-Commium</t>
  </si>
  <si>
    <t>SLE-MOBO</t>
  </si>
  <si>
    <t>Sierra Leone-Mobile-Millicom</t>
  </si>
  <si>
    <t>SLE-MOBM</t>
  </si>
  <si>
    <t>Sierra Leone-Mobile-Others</t>
  </si>
  <si>
    <t>SLE-MOBZ</t>
  </si>
  <si>
    <t>Singapore</t>
  </si>
  <si>
    <t>SGP-</t>
  </si>
  <si>
    <t>Singapore-Mobile</t>
  </si>
  <si>
    <t>SGP-MOB</t>
  </si>
  <si>
    <t>Sint Maarten</t>
  </si>
  <si>
    <t>SXM-</t>
  </si>
  <si>
    <t>Slovakia</t>
  </si>
  <si>
    <t>SVK-</t>
  </si>
  <si>
    <t>Slovakia-Bratislava</t>
  </si>
  <si>
    <t>SVK-BRA</t>
  </si>
  <si>
    <t>Slovakia-Mobile-EuroTel</t>
  </si>
  <si>
    <t>SVK-MOBT</t>
  </si>
  <si>
    <t>Slovakia-Mobile-O2</t>
  </si>
  <si>
    <t>SVK-MOBE</t>
  </si>
  <si>
    <t>Slovakia-Mobile-Orange</t>
  </si>
  <si>
    <t>SVK-MOBO</t>
  </si>
  <si>
    <t>Slovakia-Mobile-Others</t>
  </si>
  <si>
    <t>SVK-MOBZ</t>
  </si>
  <si>
    <t>Slovenia</t>
  </si>
  <si>
    <t>SVN-</t>
  </si>
  <si>
    <t>Slovenia-Mobile-Mobitel</t>
  </si>
  <si>
    <t>SVN-MOBM</t>
  </si>
  <si>
    <t>Slovenia-Mobile-SI</t>
  </si>
  <si>
    <t>SVN-MOBS</t>
  </si>
  <si>
    <t>Slovenia-Mobile-IPKO</t>
  </si>
  <si>
    <t>SVN-MOBI</t>
  </si>
  <si>
    <t>Slovenia-Mobile-Others</t>
  </si>
  <si>
    <t>SVN-MOBZ</t>
  </si>
  <si>
    <t>Solomon Islands</t>
  </si>
  <si>
    <t>SLB-</t>
  </si>
  <si>
    <t>Somalia</t>
  </si>
  <si>
    <t>SOM-</t>
  </si>
  <si>
    <t>Somalia-Mobile-ASGSM</t>
  </si>
  <si>
    <t>SOM-MOBA</t>
  </si>
  <si>
    <t>Somalia-Mobile-Hargeysa</t>
  </si>
  <si>
    <t>SOM-MOBH</t>
  </si>
  <si>
    <t>Somalia-Mobile-Hormuud</t>
  </si>
  <si>
    <t>SOM-MOBU</t>
  </si>
  <si>
    <t>Somalia-Mobile-Onkod</t>
  </si>
  <si>
    <t>SOM-MOBO</t>
  </si>
  <si>
    <t>Somalia-Mobile-Others</t>
  </si>
  <si>
    <t>SOM-MOBZ</t>
  </si>
  <si>
    <t>Somalia-Special Services</t>
  </si>
  <si>
    <t>SOM-SSV</t>
  </si>
  <si>
    <t>South Africa</t>
  </si>
  <si>
    <t>ZAF-</t>
  </si>
  <si>
    <t>South Africa-Cape Town</t>
  </si>
  <si>
    <t>ZAF-CAP</t>
  </si>
  <si>
    <t>South Africa-Johannesburg</t>
  </si>
  <si>
    <t>ZAF-JNB</t>
  </si>
  <si>
    <t>South Africa-Mobile-CellC</t>
  </si>
  <si>
    <t>ZAF-MOBC</t>
  </si>
  <si>
    <t>South Africa-Mobile-MTN</t>
  </si>
  <si>
    <t>ZAF-MOBN</t>
  </si>
  <si>
    <t>South Africa-Mobile-Vodacom</t>
  </si>
  <si>
    <t>ZAF-MOBV</t>
  </si>
  <si>
    <t>South Africa-Mobile-Others</t>
  </si>
  <si>
    <t>ZAF-MOBZ</t>
  </si>
  <si>
    <t>South Korea</t>
  </si>
  <si>
    <t>KOR-</t>
  </si>
  <si>
    <t>South Korea-Seoul</t>
  </si>
  <si>
    <t>KOR-SEO</t>
  </si>
  <si>
    <t>South Korea-Mobile</t>
  </si>
  <si>
    <t>KOR-MOB</t>
  </si>
  <si>
    <t>South Sudan</t>
  </si>
  <si>
    <t>SSD-</t>
  </si>
  <si>
    <t>South Sudan-Mobile</t>
  </si>
  <si>
    <t>SSD-MOB</t>
  </si>
  <si>
    <t>Spain-Mobile-Euskatel</t>
  </si>
  <si>
    <t>ESP-MOBE</t>
  </si>
  <si>
    <t>Spain-Mobile-Orange</t>
  </si>
  <si>
    <t>ESP-MOBR</t>
  </si>
  <si>
    <t>Spain-Mobile-Telefonica</t>
  </si>
  <si>
    <t>ESP-MOBT</t>
  </si>
  <si>
    <t>Spain-Mobile-Vodafone</t>
  </si>
  <si>
    <t>ESP-MOBA</t>
  </si>
  <si>
    <t>Spain-Mobile-Xfera</t>
  </si>
  <si>
    <t>ESP-MOBX</t>
  </si>
  <si>
    <t>Spain-Mobile-Others</t>
  </si>
  <si>
    <t>ESP-MOBZ</t>
  </si>
  <si>
    <t>Spain-Full Rate</t>
  </si>
  <si>
    <t>ESP-FR</t>
  </si>
  <si>
    <t>Spain-Personal Number</t>
  </si>
  <si>
    <t>ESP-PN</t>
  </si>
  <si>
    <t>Sri Lanka</t>
  </si>
  <si>
    <t>LKA-</t>
  </si>
  <si>
    <t>Sri Lanka-Mobile-Bharti</t>
  </si>
  <si>
    <t>LKA-MOBB</t>
  </si>
  <si>
    <t>Sri Lanka-Mobile-Mobitel</t>
  </si>
  <si>
    <t>LKA-MOBT</t>
  </si>
  <si>
    <t>Sri Lanka-Mobile-MTN</t>
  </si>
  <si>
    <t>LKA-MOBM</t>
  </si>
  <si>
    <t>Sri Lanka-Mobile-Others</t>
  </si>
  <si>
    <t>LKA-MOBZ</t>
  </si>
  <si>
    <t>St Helena</t>
  </si>
  <si>
    <t>SHN-</t>
  </si>
  <si>
    <t>St Kitts and Nevis</t>
  </si>
  <si>
    <t>KNA-</t>
  </si>
  <si>
    <t>St Lucia</t>
  </si>
  <si>
    <t>LCA-</t>
  </si>
  <si>
    <t>St Pierre and Miquelon</t>
  </si>
  <si>
    <t>SPM-</t>
  </si>
  <si>
    <t>St Vincent Grenadines</t>
  </si>
  <si>
    <t>VCT-</t>
  </si>
  <si>
    <t>Sudan</t>
  </si>
  <si>
    <t>SDN-</t>
  </si>
  <si>
    <t>Sudan-Mobile-MTN</t>
  </si>
  <si>
    <t>SDN-MOBM</t>
  </si>
  <si>
    <t>Sudan-Mobile-Zain</t>
  </si>
  <si>
    <t>SDN-MOBA</t>
  </si>
  <si>
    <t>Sudan-Mobile-Others</t>
  </si>
  <si>
    <t>SDN-MOBZ</t>
  </si>
  <si>
    <t>Suriname</t>
  </si>
  <si>
    <t>SUR-</t>
  </si>
  <si>
    <t>Suriname-Mobile-Digicel</t>
  </si>
  <si>
    <t>SUR-MOBD</t>
  </si>
  <si>
    <t>Suriname-Mobile-Intelsur</t>
  </si>
  <si>
    <t>SUR-MOBI</t>
  </si>
  <si>
    <t>Suriname-Mobile-Telesur</t>
  </si>
  <si>
    <t>SUR-MOBT</t>
  </si>
  <si>
    <t>Suriname-Mobile-Others</t>
  </si>
  <si>
    <t>SUR-MOBZ</t>
  </si>
  <si>
    <t>Swaziland</t>
  </si>
  <si>
    <t>SWZ-</t>
  </si>
  <si>
    <t>Swaziland-Mobile</t>
  </si>
  <si>
    <t>SWZ-MOB</t>
  </si>
  <si>
    <t>Sweden-Mobile-Comviq</t>
  </si>
  <si>
    <t>SWE-MOBC</t>
  </si>
  <si>
    <t>Sweden-Mobile-Hi3G</t>
  </si>
  <si>
    <t>SWE-MOBH</t>
  </si>
  <si>
    <t>Sweden-Mobile-Telenor</t>
  </si>
  <si>
    <t>SWE-MOBE</t>
  </si>
  <si>
    <t>Sweden-Mobile-Telia</t>
  </si>
  <si>
    <t>SWE-MOBT</t>
  </si>
  <si>
    <t>Sweden-Mobile-Others</t>
  </si>
  <si>
    <t>SWE-MOBZ</t>
  </si>
  <si>
    <t>CHE-</t>
  </si>
  <si>
    <t>Switzerland-Mobile-Lycamobile</t>
  </si>
  <si>
    <t>CHE-MOBL</t>
  </si>
  <si>
    <t>Switzerland-Mobile-Salt</t>
  </si>
  <si>
    <t>CHE-MOBT</t>
  </si>
  <si>
    <t>Switzerland-Mobile-Sunrise</t>
  </si>
  <si>
    <t>CHE-MOBD</t>
  </si>
  <si>
    <t>Switzerland-Mobile-Swisscom</t>
  </si>
  <si>
    <t>CHE-MOBS</t>
  </si>
  <si>
    <t>Switzerland-Mobile-Upc</t>
  </si>
  <si>
    <t>CHE-MOBU</t>
  </si>
  <si>
    <t>Switzerland-Mobile-Others</t>
  </si>
  <si>
    <t>CHE-MOBZ</t>
  </si>
  <si>
    <t>Syria</t>
  </si>
  <si>
    <t>SYR-</t>
  </si>
  <si>
    <t>Syria-Mobile</t>
  </si>
  <si>
    <t>SYR-MOB</t>
  </si>
  <si>
    <t>Taiwan</t>
  </si>
  <si>
    <t>TWN-</t>
  </si>
  <si>
    <t>Taiwan-Taipei</t>
  </si>
  <si>
    <t>TWN-TAI</t>
  </si>
  <si>
    <t>Taiwan-Mobile</t>
  </si>
  <si>
    <t>TWN-MOB</t>
  </si>
  <si>
    <t>Tajikistan</t>
  </si>
  <si>
    <t>TJK-</t>
  </si>
  <si>
    <t>Tajikistan-Mobile-Babilon</t>
  </si>
  <si>
    <t>TJK-MOBB</t>
  </si>
  <si>
    <t>Tajikistan-Mobile-Beeline</t>
  </si>
  <si>
    <t>TJK-MOBE</t>
  </si>
  <si>
    <t>Tajikistan-Mobile-Indigo</t>
  </si>
  <si>
    <t>TJK-MOBI</t>
  </si>
  <si>
    <t>Tajikistan-Mobile-MLT</t>
  </si>
  <si>
    <t>TJK-MOBM</t>
  </si>
  <si>
    <t>Tajikistan-Mobile-Tajiktel</t>
  </si>
  <si>
    <t>TJK-MOBJ</t>
  </si>
  <si>
    <t>Tajikistan-Mobile-TKmob</t>
  </si>
  <si>
    <t>TJK-MOBK</t>
  </si>
  <si>
    <t>Tajikistan-Mobile-Others</t>
  </si>
  <si>
    <t>TJK-MOBZ</t>
  </si>
  <si>
    <t>Tanzania</t>
  </si>
  <si>
    <t>TZA-</t>
  </si>
  <si>
    <t>Tanzania-Mobile-Celtel</t>
  </si>
  <si>
    <t>TZA-MOBC</t>
  </si>
  <si>
    <t>Tanzania-Mobile-Tigo</t>
  </si>
  <si>
    <t>TZA-MOBT</t>
  </si>
  <si>
    <t>Tanzania-Mobile-Vodacom</t>
  </si>
  <si>
    <t>TZA-MOBV</t>
  </si>
  <si>
    <t>Tanzania-Mobile-Others</t>
  </si>
  <si>
    <t>TZA-MOBZ</t>
  </si>
  <si>
    <t>Thailand</t>
  </si>
  <si>
    <t>THA-</t>
  </si>
  <si>
    <t>Thailand-Mobile</t>
  </si>
  <si>
    <t>THA-MOB</t>
  </si>
  <si>
    <t>Togo</t>
  </si>
  <si>
    <t>TGO-</t>
  </si>
  <si>
    <t>Togo-Mobile-Telecell</t>
  </si>
  <si>
    <t>TGO-MOBA</t>
  </si>
  <si>
    <t>Togo-Mobile-Togocell</t>
  </si>
  <si>
    <t>TGO-MOBT</t>
  </si>
  <si>
    <t>Tokelau</t>
  </si>
  <si>
    <t>TKL-</t>
  </si>
  <si>
    <t>Tonga</t>
  </si>
  <si>
    <t>TON-</t>
  </si>
  <si>
    <t>Trinidad and Tobago</t>
  </si>
  <si>
    <t>TTO-</t>
  </si>
  <si>
    <t>Trinidad and Tobago-Mobile</t>
  </si>
  <si>
    <t>TTO-MOB</t>
  </si>
  <si>
    <t>Tunisia</t>
  </si>
  <si>
    <t>TUN-</t>
  </si>
  <si>
    <t>Tunisia-Mobile-Lycamobile</t>
  </si>
  <si>
    <t>TUN-MOBL</t>
  </si>
  <si>
    <t>Tunisia-Mobile-Orange</t>
  </si>
  <si>
    <t>TUN-MOBO</t>
  </si>
  <si>
    <t>Tunisia-Mobile-Tunisiana</t>
  </si>
  <si>
    <t>TUN-MOBT</t>
  </si>
  <si>
    <t>Tunisia-Mobile-Others</t>
  </si>
  <si>
    <t>TUN-MOBZ</t>
  </si>
  <si>
    <t>Turkey</t>
  </si>
  <si>
    <t>TUR-</t>
  </si>
  <si>
    <t>Turkey-Adana</t>
  </si>
  <si>
    <t>TUR-ADA</t>
  </si>
  <si>
    <t>Turkey-Ankara</t>
  </si>
  <si>
    <t>TUR-ANK</t>
  </si>
  <si>
    <t>Turkey-Antalya</t>
  </si>
  <si>
    <t>TUR-ANT</t>
  </si>
  <si>
    <t>Turkey-Istanbul</t>
  </si>
  <si>
    <t>TUR-IST</t>
  </si>
  <si>
    <t>Turkey-Izmir</t>
  </si>
  <si>
    <t>TUR-IZM</t>
  </si>
  <si>
    <t>Turkey-MET-Cities</t>
  </si>
  <si>
    <t>TUR-MET</t>
  </si>
  <si>
    <t>Turkey-Northern Cyprus</t>
  </si>
  <si>
    <t>TUR-RNC</t>
  </si>
  <si>
    <t>Turkey-Mobile-AVEA</t>
  </si>
  <si>
    <t>TUR-MOBA</t>
  </si>
  <si>
    <t>Turkey-Mobile-Globalstar</t>
  </si>
  <si>
    <t>TUR-MOBG</t>
  </si>
  <si>
    <t>Turkey-Mobile-KKTurkcell</t>
  </si>
  <si>
    <t>TUR-MOBK</t>
  </si>
  <si>
    <t>Turkey-Mobile-North Cyprus</t>
  </si>
  <si>
    <t>TUR-MOBN</t>
  </si>
  <si>
    <t>Turkey-Mobile-Telsim</t>
  </si>
  <si>
    <t>TUR-MOBS</t>
  </si>
  <si>
    <t>Turkey-Mobile-Turkcell</t>
  </si>
  <si>
    <t>TUR-MOBC</t>
  </si>
  <si>
    <t>Turkey-Mobile-Others</t>
  </si>
  <si>
    <t>TUR-MOBZ</t>
  </si>
  <si>
    <t>Turkey-Special Services</t>
  </si>
  <si>
    <t>TUR-SSV</t>
  </si>
  <si>
    <t>Turkmenistan</t>
  </si>
  <si>
    <t>TKM-</t>
  </si>
  <si>
    <t>Turkmenistan-Mobile</t>
  </si>
  <si>
    <t>TKM-MOB</t>
  </si>
  <si>
    <t>Turks and Caicos</t>
  </si>
  <si>
    <t>TCA-</t>
  </si>
  <si>
    <t>Turks and Caicos-Mobile</t>
  </si>
  <si>
    <t>TCA-MOB</t>
  </si>
  <si>
    <t>Tuvalu</t>
  </si>
  <si>
    <t>TUV-</t>
  </si>
  <si>
    <t>Uganda</t>
  </si>
  <si>
    <t>UGA-</t>
  </si>
  <si>
    <t>Uganda-OLO</t>
  </si>
  <si>
    <t>UGA-OLO</t>
  </si>
  <si>
    <t>Uganda-Mobile-Celtel</t>
  </si>
  <si>
    <t>UGA-MOBC</t>
  </si>
  <si>
    <t>Uganda-Mobile-MTN</t>
  </si>
  <si>
    <t>UGA-MOBM</t>
  </si>
  <si>
    <t>Uganda-Mobile-Others</t>
  </si>
  <si>
    <t>UGA-MOBZ</t>
  </si>
  <si>
    <t>Ukraine</t>
  </si>
  <si>
    <t>UKR-</t>
  </si>
  <si>
    <t>Ukraine-Mobile-Astelit</t>
  </si>
  <si>
    <t>UKR-MOBA</t>
  </si>
  <si>
    <t>Ukraine-Mobile-Kylvstar</t>
  </si>
  <si>
    <t>UKR-MOBK</t>
  </si>
  <si>
    <t>Ukraine-Mobile-UMC</t>
  </si>
  <si>
    <t>UKR-MOBU</t>
  </si>
  <si>
    <t>Ukraine-Mobile-Others</t>
  </si>
  <si>
    <t>UKR-MOBZ</t>
  </si>
  <si>
    <t>UAE</t>
  </si>
  <si>
    <t>ARE-</t>
  </si>
  <si>
    <t>UAE-Mobile-du</t>
  </si>
  <si>
    <t>ARE-MOBD</t>
  </si>
  <si>
    <t>UAE-Mobile-Others</t>
  </si>
  <si>
    <t>ARE-MOBZ</t>
  </si>
  <si>
    <t>United Kingdom</t>
  </si>
  <si>
    <t>GBR-</t>
  </si>
  <si>
    <t>United Kingdom-Channel Islands</t>
  </si>
  <si>
    <t>GBR-CHI</t>
  </si>
  <si>
    <t>United Kingdom-Isle of Man</t>
  </si>
  <si>
    <t>GBR-IOM</t>
  </si>
  <si>
    <t>United Kingdom-Mobile-EE</t>
  </si>
  <si>
    <t>GBR-MOBT</t>
  </si>
  <si>
    <t>United Kingdom-Mobile-H3G</t>
  </si>
  <si>
    <t>GBR-MOBG</t>
  </si>
  <si>
    <t>United Kingdom-Mobile-Jersey</t>
  </si>
  <si>
    <t>GBR-MOBJ</t>
  </si>
  <si>
    <t>United Kingdom-Mobile-Lyca</t>
  </si>
  <si>
    <t>GBR-MOBL</t>
  </si>
  <si>
    <t>United Kingdom-Mobile-O2</t>
  </si>
  <si>
    <t>GBR-MOBC</t>
  </si>
  <si>
    <t>United Kingdom-Mobile-Sky</t>
  </si>
  <si>
    <t>GBR-MOBS</t>
  </si>
  <si>
    <t>United Kingdom-Mobile-Virgin</t>
  </si>
  <si>
    <t>GBR-MOBB</t>
  </si>
  <si>
    <t>United Kingdom-Mobile-Vodafone</t>
  </si>
  <si>
    <t>GBR-MOBV</t>
  </si>
  <si>
    <t>United Kingdom-Mobile-Others</t>
  </si>
  <si>
    <t>GBR-MOBZ</t>
  </si>
  <si>
    <t>United Kingdom-Nationwide</t>
  </si>
  <si>
    <t>GBR-NAT3</t>
  </si>
  <si>
    <t>United Nations-OCHA</t>
  </si>
  <si>
    <t>UNO-</t>
  </si>
  <si>
    <t>Universal Personal Telecom</t>
  </si>
  <si>
    <t>UPT-</t>
  </si>
  <si>
    <t>Uruguay</t>
  </si>
  <si>
    <t>URY-</t>
  </si>
  <si>
    <t>Uruguay-Montevideo</t>
  </si>
  <si>
    <t>URY-MON</t>
  </si>
  <si>
    <t>Uruguay-Mobile</t>
  </si>
  <si>
    <t>URY-MOB</t>
  </si>
  <si>
    <t>USA</t>
  </si>
  <si>
    <t>USA-</t>
  </si>
  <si>
    <t>USA-Alaska</t>
  </si>
  <si>
    <t>USA-ALA</t>
  </si>
  <si>
    <t>USA-Hawaii</t>
  </si>
  <si>
    <t>USA-HAW</t>
  </si>
  <si>
    <t>USA-Toll Free</t>
  </si>
  <si>
    <t>USA-FREE</t>
  </si>
  <si>
    <t>Uzbekistan</t>
  </si>
  <si>
    <t>UZB-</t>
  </si>
  <si>
    <t>Uzbekistan-Tashkent</t>
  </si>
  <si>
    <t>UZB-TAS</t>
  </si>
  <si>
    <t>Uzbekistan-Mobile</t>
  </si>
  <si>
    <t>UZB-MOB</t>
  </si>
  <si>
    <t>Vanuatu</t>
  </si>
  <si>
    <t>VUT-</t>
  </si>
  <si>
    <t>Venezuela</t>
  </si>
  <si>
    <t>VEN-</t>
  </si>
  <si>
    <t>Venezuela-Caracas</t>
  </si>
  <si>
    <t>VEN-CCS</t>
  </si>
  <si>
    <t>Venezuela-Mobile-Digicell</t>
  </si>
  <si>
    <t>VEN-MOBD</t>
  </si>
  <si>
    <t>Venezuela-Mobile-Movilnet</t>
  </si>
  <si>
    <t>VEN-MOBM</t>
  </si>
  <si>
    <t>Venezuela-Mobile-Telcel</t>
  </si>
  <si>
    <t>VEN-MOBT</t>
  </si>
  <si>
    <t>Venezuela-Mobile-Others</t>
  </si>
  <si>
    <t>VEN-MOBZ</t>
  </si>
  <si>
    <t>Vietnam</t>
  </si>
  <si>
    <t>VNM-</t>
  </si>
  <si>
    <t>Vietnam-Mobile</t>
  </si>
  <si>
    <t>VNM-MOB</t>
  </si>
  <si>
    <t>Virgin Islands British</t>
  </si>
  <si>
    <t>VIR-</t>
  </si>
  <si>
    <t>Virgin Islands United States</t>
  </si>
  <si>
    <t>USV-</t>
  </si>
  <si>
    <t>Wallis and Futuna</t>
  </si>
  <si>
    <t>WLF-</t>
  </si>
  <si>
    <t>Yemen</t>
  </si>
  <si>
    <t>YEM-</t>
  </si>
  <si>
    <t>Yemen-Mobile-MTN</t>
  </si>
  <si>
    <t>YEM-MOBM</t>
  </si>
  <si>
    <t>Yemen-Mobile-Sabafon</t>
  </si>
  <si>
    <t>YEM-MOBS</t>
  </si>
  <si>
    <t>Yemen-Mobile-Yemen Mobile</t>
  </si>
  <si>
    <t>YEM-MOBY</t>
  </si>
  <si>
    <t>Yemen-Mobile-Others</t>
  </si>
  <si>
    <t>YEM-MOBZ</t>
  </si>
  <si>
    <t>Zambia</t>
  </si>
  <si>
    <t>ZMB-</t>
  </si>
  <si>
    <t>Zambia-Mobile-Airtel</t>
  </si>
  <si>
    <t>ZMB-MOBA</t>
  </si>
  <si>
    <t>Zambia-Mobile-MTN</t>
  </si>
  <si>
    <t>ZMB-MOBM</t>
  </si>
  <si>
    <t>Zambia-Mobile-Zamtel</t>
  </si>
  <si>
    <t>ZMB-MOBC</t>
  </si>
  <si>
    <t>Zambia-Mobile-Others</t>
  </si>
  <si>
    <t>ZMB-MOBZ</t>
  </si>
  <si>
    <t>Zimbabwe</t>
  </si>
  <si>
    <t>ZWE-</t>
  </si>
  <si>
    <t>Zimbabwe-Mobile-Econet</t>
  </si>
  <si>
    <t>ZWE-MOBE</t>
  </si>
  <si>
    <t>Zimbabwe-Mobile-Telecel</t>
  </si>
  <si>
    <t>ZWE-MOBT</t>
  </si>
  <si>
    <t>Zimbabwe-Mobile-Others</t>
  </si>
  <si>
    <t>ZWE-MOBZ</t>
  </si>
  <si>
    <t>Hungary-Mobile-Telenor</t>
  </si>
  <si>
    <t>Hungary-Mobile-Tmobile</t>
  </si>
  <si>
    <t>2.2 Number Management</t>
  </si>
  <si>
    <t>Installation - Non Recurring Charges (NRC)</t>
  </si>
  <si>
    <t>Basic</t>
  </si>
  <si>
    <t>Deal 1</t>
  </si>
  <si>
    <t>Deal 2</t>
  </si>
  <si>
    <t>Category</t>
  </si>
  <si>
    <t>Item</t>
  </si>
  <si>
    <t>Charge Model</t>
  </si>
  <si>
    <t>Reservation Charge (1)</t>
  </si>
  <si>
    <t>per telephone number</t>
  </si>
  <si>
    <t>Reservation Charge (1)_NRC</t>
  </si>
  <si>
    <t>Activation Charge (1)</t>
  </si>
  <si>
    <t>Activation Charge (1)_NRC</t>
  </si>
  <si>
    <t>Port-In Charge (1)</t>
  </si>
  <si>
    <t>Port-In Charge (1)_NRC</t>
  </si>
  <si>
    <t>Port-out Charge (1)</t>
  </si>
  <si>
    <t>Port-out Charge (1)_NRC</t>
  </si>
  <si>
    <t>Rental - Monthly Recurring Charges (MRC)</t>
  </si>
  <si>
    <t>Reservation Charge</t>
  </si>
  <si>
    <t>Reservation Charge (1)_MRC</t>
  </si>
  <si>
    <t>Activation Charge (1)_MRC</t>
  </si>
  <si>
    <t>Port-In Charge (1)_MRC</t>
  </si>
  <si>
    <t>Port-out Charge (1)_MRC</t>
  </si>
  <si>
    <t>(1) Charges apply from the date a Colt number is reserved and/or activated, or from the date a number is ported-in/out to/from Colt.</t>
  </si>
  <si>
    <t>A</t>
  </si>
  <si>
    <t>AUT-A</t>
  </si>
  <si>
    <t>-</t>
  </si>
  <si>
    <t>B</t>
  </si>
  <si>
    <t>AUT-B</t>
  </si>
  <si>
    <t>C</t>
  </si>
  <si>
    <t>AUT-C</t>
  </si>
  <si>
    <t>D</t>
  </si>
  <si>
    <t>AUT-D</t>
  </si>
  <si>
    <t>AUT-MOBM-A</t>
  </si>
  <si>
    <t>AUT-MOBM-B</t>
  </si>
  <si>
    <t>AUT-MOBM-C</t>
  </si>
  <si>
    <t>AUT-MOBM-D</t>
  </si>
  <si>
    <t>AUT-MOBH-A</t>
  </si>
  <si>
    <t>AUT-MOBH-B</t>
  </si>
  <si>
    <t>AUT-MOBH-C</t>
  </si>
  <si>
    <t>AUT-MOBH-D</t>
  </si>
  <si>
    <t>AUT-MOBX-A</t>
  </si>
  <si>
    <t>AUT-MOBX-B</t>
  </si>
  <si>
    <t>AUT-MOBX-C</t>
  </si>
  <si>
    <t>AUT-MOBX-D</t>
  </si>
  <si>
    <t>AUT-MOBZ-A</t>
  </si>
  <si>
    <t>AUT-MOBZ-B</t>
  </si>
  <si>
    <t>AUT-MOBZ-C</t>
  </si>
  <si>
    <t>AUT-MOBZ-D</t>
  </si>
  <si>
    <t>BEL-A</t>
  </si>
  <si>
    <t>BEL-B</t>
  </si>
  <si>
    <t>BEL-C</t>
  </si>
  <si>
    <t>BEL-D</t>
  </si>
  <si>
    <t>BEL-MOBL-A</t>
  </si>
  <si>
    <t>BEL-MOBL-B</t>
  </si>
  <si>
    <t>BEL-MOBL-C</t>
  </si>
  <si>
    <t>BEL-MOBL-D</t>
  </si>
  <si>
    <t>BEL-MOBM-A</t>
  </si>
  <si>
    <t>BEL-MOBM-B</t>
  </si>
  <si>
    <t>BEL-MOBM-C</t>
  </si>
  <si>
    <t>BEL-MOBM-D</t>
  </si>
  <si>
    <t>BEL-MOBP-A</t>
  </si>
  <si>
    <t>BEL-MOBP-B</t>
  </si>
  <si>
    <t>BEL-MOBP-C</t>
  </si>
  <si>
    <t>BEL-MOBP-D</t>
  </si>
  <si>
    <t>BEL-MOBT-A</t>
  </si>
  <si>
    <t>BEL-MOBT-B</t>
  </si>
  <si>
    <t>BEL-MOBT-C</t>
  </si>
  <si>
    <t>BEL-MOBT-D</t>
  </si>
  <si>
    <t>BGR-A</t>
  </si>
  <si>
    <t>BGR-B</t>
  </si>
  <si>
    <t>BGR-C</t>
  </si>
  <si>
    <t>BGR-D</t>
  </si>
  <si>
    <t>BGR-MOBB-A</t>
  </si>
  <si>
    <t>BGR-MOBB-B</t>
  </si>
  <si>
    <t>BGR-MOBB-C</t>
  </si>
  <si>
    <t>BGR-MOBB-D</t>
  </si>
  <si>
    <t>BGR-MOBG-A</t>
  </si>
  <si>
    <t>BGR-MOBG-B</t>
  </si>
  <si>
    <t>BGR-MOBG-C</t>
  </si>
  <si>
    <t>BGR-MOBG-D</t>
  </si>
  <si>
    <t>BGR-MOBT-A</t>
  </si>
  <si>
    <t>BGR-MOBT-B</t>
  </si>
  <si>
    <t>BGR-MOBT-C</t>
  </si>
  <si>
    <t>BGR-MOBT-D</t>
  </si>
  <si>
    <t>BGR-MOBZ-A</t>
  </si>
  <si>
    <t>BGR-MOBZ-B</t>
  </si>
  <si>
    <t>BGR-MOBZ-C</t>
  </si>
  <si>
    <t>BGR-MOBZ-D</t>
  </si>
  <si>
    <t>HRV-A</t>
  </si>
  <si>
    <t>HRV-D</t>
  </si>
  <si>
    <t>HRV-MOBE-A</t>
  </si>
  <si>
    <t>HRV-MOBE-D</t>
  </si>
  <si>
    <t>HRV-MOBT-A</t>
  </si>
  <si>
    <t>HRV-MOBT-D</t>
  </si>
  <si>
    <t>HRV-MOBV-A</t>
  </si>
  <si>
    <t>HRV-MOBV-D</t>
  </si>
  <si>
    <t>CYP-A</t>
  </si>
  <si>
    <t>CYP-D</t>
  </si>
  <si>
    <t>CYP-MOB-A</t>
  </si>
  <si>
    <t>CYP-MOB-D</t>
  </si>
  <si>
    <t>CZE-A</t>
  </si>
  <si>
    <t>CZE-D</t>
  </si>
  <si>
    <t>CZE-MOBO-A</t>
  </si>
  <si>
    <t>CZE-MOBO-D</t>
  </si>
  <si>
    <t>CZE-MOBT-A</t>
  </si>
  <si>
    <t>CZE-MOBT-D</t>
  </si>
  <si>
    <t>CZE-MOBV-A</t>
  </si>
  <si>
    <t>CZE-MOBV-D</t>
  </si>
  <si>
    <t>CZE-MOBZ-A</t>
  </si>
  <si>
    <t>CZE-MOBZ-D</t>
  </si>
  <si>
    <t>CZE-SSV-A</t>
  </si>
  <si>
    <t>CZE-SSV-D</t>
  </si>
  <si>
    <t>DNK-MOBD-A</t>
  </si>
  <si>
    <t>DNK-MOBD-D</t>
  </si>
  <si>
    <t>DNK-MOBS-A</t>
  </si>
  <si>
    <t>DNK-MOBS-D</t>
  </si>
  <si>
    <t>DNK-MOBA-A</t>
  </si>
  <si>
    <t>DNK-MOBA-D</t>
  </si>
  <si>
    <t>DNK-MOBZ-A</t>
  </si>
  <si>
    <t>DNK-MOBZ-D</t>
  </si>
  <si>
    <t>EST-A</t>
  </si>
  <si>
    <t>EST-D</t>
  </si>
  <si>
    <t>EST-MOBR-A</t>
  </si>
  <si>
    <t>EST-MOBR-D</t>
  </si>
  <si>
    <t>EST-MOBE-A</t>
  </si>
  <si>
    <t>EST-MOBE-D</t>
  </si>
  <si>
    <t>EST-MOBT-A</t>
  </si>
  <si>
    <t>EST-MOBT-D</t>
  </si>
  <si>
    <t>EST-MOBZ-A</t>
  </si>
  <si>
    <t>EST-MOBZ-D</t>
  </si>
  <si>
    <t>FIN-A</t>
  </si>
  <si>
    <t>FIN-D</t>
  </si>
  <si>
    <t>FIN-MOBE-A</t>
  </si>
  <si>
    <t>FIN-MOBE-D</t>
  </si>
  <si>
    <t>FIN-MOBS-A</t>
  </si>
  <si>
    <t>FIN-MOBS-D</t>
  </si>
  <si>
    <t>FIN-MOBZ-A</t>
  </si>
  <si>
    <t>FIN-MOBZ-D</t>
  </si>
  <si>
    <t>FIN-PN-A</t>
  </si>
  <si>
    <t>FIN-PN-D</t>
  </si>
  <si>
    <t>FRA-A</t>
  </si>
  <si>
    <t>FRA-B</t>
  </si>
  <si>
    <t>FRA-D</t>
  </si>
  <si>
    <t>FRA-MOBB-A</t>
  </si>
  <si>
    <t>FRA-MOBB-B</t>
  </si>
  <si>
    <t>FRA-MOBB-C</t>
  </si>
  <si>
    <t>FRA-MOBB-D</t>
  </si>
  <si>
    <t>FRA-MOBF-A</t>
  </si>
  <si>
    <t>FRA-MOBF-B</t>
  </si>
  <si>
    <t>FRA-MOBF-C</t>
  </si>
  <si>
    <t>FRA-MOBF-D</t>
  </si>
  <si>
    <t>E</t>
  </si>
  <si>
    <t>FRA-MOBF-E</t>
  </si>
  <si>
    <t>FRA-MOBI-A</t>
  </si>
  <si>
    <t>FRA-MOBI-B</t>
  </si>
  <si>
    <t>FRA-MOBI-C</t>
  </si>
  <si>
    <t>FRA-MOBI-D</t>
  </si>
  <si>
    <t>FRA-MOBS-A</t>
  </si>
  <si>
    <t>FRA-MOBS-B</t>
  </si>
  <si>
    <t>FRA-MOBS-C</t>
  </si>
  <si>
    <t>FRA-MOBS-D</t>
  </si>
  <si>
    <t>FRA-MOBZ-A</t>
  </si>
  <si>
    <t>FRA-MOBZ-D</t>
  </si>
  <si>
    <t>DEU-A</t>
  </si>
  <si>
    <t>DEU-B</t>
  </si>
  <si>
    <t>DEU-C</t>
  </si>
  <si>
    <t>DEU-D</t>
  </si>
  <si>
    <t>DEU-E</t>
  </si>
  <si>
    <t>DEU-MOBV-A</t>
  </si>
  <si>
    <t>DEU-MOBV-B</t>
  </si>
  <si>
    <t>DEU-MOBV-C</t>
  </si>
  <si>
    <t>DEU-MOBV-D</t>
  </si>
  <si>
    <t>DEU-MOBT-A</t>
  </si>
  <si>
    <t>DEU-MOBT-B</t>
  </si>
  <si>
    <t>DEU-MOBT-C</t>
  </si>
  <si>
    <t>DEU-MOBT-D</t>
  </si>
  <si>
    <t>DEU-MOBD-A</t>
  </si>
  <si>
    <t>DEU-MOBD-B</t>
  </si>
  <si>
    <t>DEU-MOBD-C</t>
  </si>
  <si>
    <t>DEU-MOBD-D</t>
  </si>
  <si>
    <t>GRC-A</t>
  </si>
  <si>
    <t>GRC-D</t>
  </si>
  <si>
    <t>GRC-MOBC-A</t>
  </si>
  <si>
    <t>GRC-MOBC-D</t>
  </si>
  <si>
    <t>GRC-MOBV-A</t>
  </si>
  <si>
    <t>GRC-MOBV-D</t>
  </si>
  <si>
    <t>GRC-MOBT-A</t>
  </si>
  <si>
    <t>GRC-MOBT-D</t>
  </si>
  <si>
    <t>GRC-MOBZ-A</t>
  </si>
  <si>
    <t>GRC-MOBZ-D</t>
  </si>
  <si>
    <t>HUN-A</t>
  </si>
  <si>
    <t>HUN-D</t>
  </si>
  <si>
    <t>HUN-MOBP-A</t>
  </si>
  <si>
    <t>HUN-MOBP-D</t>
  </si>
  <si>
    <t>HUN-MOBT-A</t>
  </si>
  <si>
    <t>HUN-MOBT-D</t>
  </si>
  <si>
    <t>HUN-MOBW-A</t>
  </si>
  <si>
    <t>HUN-MOBW-D</t>
  </si>
  <si>
    <t>HUN-MOBV-A</t>
  </si>
  <si>
    <t>HUN-MOBV-D</t>
  </si>
  <si>
    <t>ITA-MOBF-A</t>
  </si>
  <si>
    <t>ITA-MOBF-B</t>
  </si>
  <si>
    <t>ITA-MOBF-D</t>
  </si>
  <si>
    <t>ITA-MOBH-A</t>
  </si>
  <si>
    <t>ITA-MOBH-B</t>
  </si>
  <si>
    <t>ITA-MOBH-C</t>
  </si>
  <si>
    <t>ITA-MOBH-D</t>
  </si>
  <si>
    <t>ITA-MOBI-A</t>
  </si>
  <si>
    <t>ITA-MOBI-B</t>
  </si>
  <si>
    <t>ITA-MOBI-D</t>
  </si>
  <si>
    <t>ITA-MOBT-A</t>
  </si>
  <si>
    <t>ITA-MOBT-B</t>
  </si>
  <si>
    <t>ITA-MOBT-D</t>
  </si>
  <si>
    <t>ITA-MOBO-A</t>
  </si>
  <si>
    <t>ITA-MOBO-B</t>
  </si>
  <si>
    <t>ITA-MOBO-D</t>
  </si>
  <si>
    <t>ITA-MOBW-A</t>
  </si>
  <si>
    <t>ITA-MOBW-B</t>
  </si>
  <si>
    <t>ITA-MOBW-C</t>
  </si>
  <si>
    <t>ITA-MOBW-D</t>
  </si>
  <si>
    <t>ITA-MOBZ-A</t>
  </si>
  <si>
    <t>ITA-MOBZ-D</t>
  </si>
  <si>
    <t>LVA-A</t>
  </si>
  <si>
    <t>LVA-D</t>
  </si>
  <si>
    <t>LVA-OLO-A</t>
  </si>
  <si>
    <t>LVA-OLO-D</t>
  </si>
  <si>
    <t>LVA-MOBL-A</t>
  </si>
  <si>
    <t>LVA-MOBL-D</t>
  </si>
  <si>
    <t>LVA-MOBT-A</t>
  </si>
  <si>
    <t>LVA-MOBT-D</t>
  </si>
  <si>
    <t>LVA-MOBZ-A</t>
  </si>
  <si>
    <t>LVA-MOBZ-D</t>
  </si>
  <si>
    <t>LIE-A</t>
  </si>
  <si>
    <t>LIE-D</t>
  </si>
  <si>
    <t>LIE-MOBM-A</t>
  </si>
  <si>
    <t>LIE-MOBM-D</t>
  </si>
  <si>
    <t>LIE-MOBO-A</t>
  </si>
  <si>
    <t>LIE-MOBO-D</t>
  </si>
  <si>
    <t>LIE-MOBS-A</t>
  </si>
  <si>
    <t>LIE-MOBS-D</t>
  </si>
  <si>
    <t>LIE-MOBZ-A</t>
  </si>
  <si>
    <t>LIE-MOBZ-D</t>
  </si>
  <si>
    <t>LTU-A</t>
  </si>
  <si>
    <t>LTU-D</t>
  </si>
  <si>
    <t>LTU-MOBB-A</t>
  </si>
  <si>
    <t>LTU-MOBB-D</t>
  </si>
  <si>
    <t>LTU-MOBT-A</t>
  </si>
  <si>
    <t>LTU-MOBT-D</t>
  </si>
  <si>
    <t>LTU-MOBZ-A</t>
  </si>
  <si>
    <t>LTU-MOBZ-D</t>
  </si>
  <si>
    <t>LUX-A</t>
  </si>
  <si>
    <t>LUX-B</t>
  </si>
  <si>
    <t>LUX-D</t>
  </si>
  <si>
    <t>LUX-MOBL-A</t>
  </si>
  <si>
    <t>LUX-MOBL-B</t>
  </si>
  <si>
    <t>LUX-MOBL-D</t>
  </si>
  <si>
    <t>LUX-MOBT-A</t>
  </si>
  <si>
    <t>LUX-MOBT-B</t>
  </si>
  <si>
    <t>LUX-MOBT-D</t>
  </si>
  <si>
    <t>LUX-MOBV-A</t>
  </si>
  <si>
    <t>LUX-MOBV-B</t>
  </si>
  <si>
    <t>LUX-MOBV-D</t>
  </si>
  <si>
    <t>MLT-A</t>
  </si>
  <si>
    <t>MLT-D</t>
  </si>
  <si>
    <t>MLT-MOB-A</t>
  </si>
  <si>
    <t>MLT-MOB-D</t>
  </si>
  <si>
    <t>MON-A</t>
  </si>
  <si>
    <t>MON-B</t>
  </si>
  <si>
    <t>MON-D</t>
  </si>
  <si>
    <t>MON-MOB-A</t>
  </si>
  <si>
    <t>MON-MOB-B</t>
  </si>
  <si>
    <t>MON-MOB-D</t>
  </si>
  <si>
    <t>NLD-A</t>
  </si>
  <si>
    <t>NLD-D</t>
  </si>
  <si>
    <t>NLD-MOBK-A</t>
  </si>
  <si>
    <t>NLD-MOBK-D</t>
  </si>
  <si>
    <t>NLD-MOBB-A</t>
  </si>
  <si>
    <t>NLD-MOBB-D</t>
  </si>
  <si>
    <t>NLD-MOBV-A</t>
  </si>
  <si>
    <t>NLD-MOBV-D</t>
  </si>
  <si>
    <t>NLD-MOBZ-A</t>
  </si>
  <si>
    <t>NLD-MOBZ-D</t>
  </si>
  <si>
    <t>POL-A</t>
  </si>
  <si>
    <t>POL-D</t>
  </si>
  <si>
    <t>POL-MOBE-A</t>
  </si>
  <si>
    <t>POL-MOBE-D</t>
  </si>
  <si>
    <t>POL-MOBI-A</t>
  </si>
  <si>
    <t>POL-MOBI-D</t>
  </si>
  <si>
    <t>POL-MOBN-A</t>
  </si>
  <si>
    <t>POL-MOBN-D</t>
  </si>
  <si>
    <t>POL-MOBP-A</t>
  </si>
  <si>
    <t>POL-MOBP-D</t>
  </si>
  <si>
    <t>POL-MOBZ-A</t>
  </si>
  <si>
    <t>POL-MOBZ-D</t>
  </si>
  <si>
    <t>PRT-A</t>
  </si>
  <si>
    <t>PRT-D</t>
  </si>
  <si>
    <t>PRT-MOBP-A</t>
  </si>
  <si>
    <t>PRT-MOBP-B</t>
  </si>
  <si>
    <t>PRT-MOBP-D</t>
  </si>
  <si>
    <t>PRT-MOBT-A</t>
  </si>
  <si>
    <t>PRT-MOBT-B</t>
  </si>
  <si>
    <t>PRT-MOBT-D</t>
  </si>
  <si>
    <t>PRT-MOBV-A</t>
  </si>
  <si>
    <t>PRT-MOBV-B</t>
  </si>
  <si>
    <t>PRT-MOBV-D</t>
  </si>
  <si>
    <t>PRT-MOBZ-A</t>
  </si>
  <si>
    <t>PRT-MOBZ-B</t>
  </si>
  <si>
    <t>PRT-MOBZ-D</t>
  </si>
  <si>
    <t>SAU-A</t>
  </si>
  <si>
    <t>SAU-D</t>
  </si>
  <si>
    <t>SAU-MOBS-A</t>
  </si>
  <si>
    <t>SAU-MOBS-D</t>
  </si>
  <si>
    <t>SVK-MOBT-A</t>
  </si>
  <si>
    <t>SVK-MOBT-D</t>
  </si>
  <si>
    <t>SVK-MOBE-A</t>
  </si>
  <si>
    <t>SVK-MOBE-D</t>
  </si>
  <si>
    <t>SVK-MOBO-A</t>
  </si>
  <si>
    <t>SVK-MOBO-D</t>
  </si>
  <si>
    <t>SVK-MOBZ-A</t>
  </si>
  <si>
    <t>SVK-MOBZ-D</t>
  </si>
  <si>
    <t>SVN-A</t>
  </si>
  <si>
    <t>SVN-D</t>
  </si>
  <si>
    <t>SVN-MOBM-A</t>
  </si>
  <si>
    <t>SVN-MOBM-D</t>
  </si>
  <si>
    <t>SVN-MOBS-A</t>
  </si>
  <si>
    <t>SVN-MOBS-D</t>
  </si>
  <si>
    <t>SVN-MOBI-A</t>
  </si>
  <si>
    <t>SVN-MOBI-D</t>
  </si>
  <si>
    <t>SVN-MOBZ-A</t>
  </si>
  <si>
    <t>SVN-MOBZ-D</t>
  </si>
  <si>
    <t>ESP-A</t>
  </si>
  <si>
    <t>ESP-B</t>
  </si>
  <si>
    <t>ESP-D</t>
  </si>
  <si>
    <t>ESP-E</t>
  </si>
  <si>
    <t>ESP-MOBE-A</t>
  </si>
  <si>
    <t>ESP-MOBE-B</t>
  </si>
  <si>
    <t>ESP-MOBE-C</t>
  </si>
  <si>
    <t>ESP-MOBE-D</t>
  </si>
  <si>
    <t>ESP-MOBR-A</t>
  </si>
  <si>
    <t>ESP-MOBR-B</t>
  </si>
  <si>
    <t>ESP-MOBR-C</t>
  </si>
  <si>
    <t>ESP-MOBR-D</t>
  </si>
  <si>
    <t>ESP-MOBT-A</t>
  </si>
  <si>
    <t>ESP-MOBT-B</t>
  </si>
  <si>
    <t>ESP-MOBT-C</t>
  </si>
  <si>
    <t>ESP-MOBT-D</t>
  </si>
  <si>
    <t>ESP-MOBA-A</t>
  </si>
  <si>
    <t>ESP-MOBA-B</t>
  </si>
  <si>
    <t>ESP-MOBA-C</t>
  </si>
  <si>
    <t>ESP-MOBA-D</t>
  </si>
  <si>
    <t>ESP-MOBX-A</t>
  </si>
  <si>
    <t>ESP-MOBX-B</t>
  </si>
  <si>
    <t>ESP-MOBX-C</t>
  </si>
  <si>
    <t>ESP-MOBX-D</t>
  </si>
  <si>
    <t>ESP-MOBZ-A</t>
  </si>
  <si>
    <t>ESP-MOBZ-B</t>
  </si>
  <si>
    <t>ESP-MOBZ-C</t>
  </si>
  <si>
    <t>ESP-MOBZ-D</t>
  </si>
  <si>
    <t>SWE-MOBC-A</t>
  </si>
  <si>
    <t>SWE-MOBC-D</t>
  </si>
  <si>
    <t>SWE-MOBH-A</t>
  </si>
  <si>
    <t>SWE-MOBH-D</t>
  </si>
  <si>
    <t>CHE-MOBL-A</t>
  </si>
  <si>
    <t>CHE-MOBL-B</t>
  </si>
  <si>
    <t>CHE-MOBL-C</t>
  </si>
  <si>
    <t>CHE-MOBL-D</t>
  </si>
  <si>
    <t>CHE-MOBT-A</t>
  </si>
  <si>
    <t>CHE-MOBT-B</t>
  </si>
  <si>
    <t>CHE-MOBT-C</t>
  </si>
  <si>
    <t>CHE-MOBT-D</t>
  </si>
  <si>
    <t>CHE-MOBT-E</t>
  </si>
  <si>
    <t>CHE-MOBD-A</t>
  </si>
  <si>
    <t>CHE-MOBD-B</t>
  </si>
  <si>
    <t>CHE-MOBD-C</t>
  </si>
  <si>
    <t>CHE-MOBD-D</t>
  </si>
  <si>
    <t>CHE-MOBS-A</t>
  </si>
  <si>
    <t>CHE-MOBS-B</t>
  </si>
  <si>
    <t>CHE-MOBS-C</t>
  </si>
  <si>
    <t>CHE-MOBS-D</t>
  </si>
  <si>
    <t>CHE-MOBU-A</t>
  </si>
  <si>
    <t>CHE-MOBU-B</t>
  </si>
  <si>
    <t>CHE-MOBU-C</t>
  </si>
  <si>
    <t>CHE-MOBU-D</t>
  </si>
  <si>
    <t>TUR-MOBC-A</t>
  </si>
  <si>
    <t>TUR-MOBC-D</t>
  </si>
  <si>
    <t>UKR-MOBK-A</t>
  </si>
  <si>
    <t>UKR-MOBK-B</t>
  </si>
  <si>
    <t>UKR-MOBK-C</t>
  </si>
  <si>
    <t>UKR-MOBK-D</t>
  </si>
  <si>
    <t>GBR-A</t>
  </si>
  <si>
    <t>GBR-B</t>
  </si>
  <si>
    <t>GBR-C</t>
  </si>
  <si>
    <t>GBR-D</t>
  </si>
  <si>
    <t>GBR-MOBT-A</t>
  </si>
  <si>
    <t>GBR-MOBT-B</t>
  </si>
  <si>
    <t>GBR-MOBT-C</t>
  </si>
  <si>
    <t>GBR-MOBT-D</t>
  </si>
  <si>
    <t>GBR-MOBG-A</t>
  </si>
  <si>
    <t>GBR-MOBG-B</t>
  </si>
  <si>
    <t>GBR-MOBG-C</t>
  </si>
  <si>
    <t>GBR-MOBG-D</t>
  </si>
  <si>
    <t>GBR-MOBJ-A</t>
  </si>
  <si>
    <t>GBR-MOBJ-B</t>
  </si>
  <si>
    <t>GBR-MOBJ-C</t>
  </si>
  <si>
    <t>GBR-MOBJ-D</t>
  </si>
  <si>
    <t>GBR-MOBL-A</t>
  </si>
  <si>
    <t>GBR-MOBL-B</t>
  </si>
  <si>
    <t>GBR-MOBL-C</t>
  </si>
  <si>
    <t>GBR-MOBL-D</t>
  </si>
  <si>
    <t>GBR-MOBC-A</t>
  </si>
  <si>
    <t>GBR-MOBC-B</t>
  </si>
  <si>
    <t>GBR-MOBC-C</t>
  </si>
  <si>
    <t>GBR-MOBC-D</t>
  </si>
  <si>
    <t>GBR-MOBS-A</t>
  </si>
  <si>
    <t>GBR-MOBS-B</t>
  </si>
  <si>
    <t>GBR-MOBS-C</t>
  </si>
  <si>
    <t>GBR-MOBS-D</t>
  </si>
  <si>
    <t>GBR-MOBB-A</t>
  </si>
  <si>
    <t>GBR-MOBB-B</t>
  </si>
  <si>
    <t>GBR-MOBB-C</t>
  </si>
  <si>
    <t>GBR-MOBB-D</t>
  </si>
  <si>
    <t>GBR-MOBV-A</t>
  </si>
  <si>
    <t>GBR-MOBV-B</t>
  </si>
  <si>
    <t>GBR-MOBV-C</t>
  </si>
  <si>
    <t>GBR-MOBV-D</t>
  </si>
  <si>
    <t>GBR-MOBZ-A</t>
  </si>
  <si>
    <t>GBR-MOBZ-B</t>
  </si>
  <si>
    <t>GBR-MOBZ-C</t>
  </si>
  <si>
    <t>GBR-MOBZ-D</t>
  </si>
  <si>
    <t>ARE-A</t>
  </si>
  <si>
    <t>ARE-D</t>
  </si>
  <si>
    <t>ARE-MOBD-A</t>
  </si>
  <si>
    <t>ARE-MOBD-D</t>
  </si>
  <si>
    <t>ARE-MOBZ-A</t>
  </si>
  <si>
    <t>ARE-MOBZ-D</t>
  </si>
  <si>
    <t>2.2 Non Usage Charges</t>
  </si>
  <si>
    <t>SIP Trunking</t>
  </si>
  <si>
    <t>SIP Trunking Setup - 1st Trunk</t>
  </si>
  <si>
    <t>per SIP Trunking</t>
  </si>
  <si>
    <t>Additional Trunk in same project/order</t>
  </si>
  <si>
    <t xml:space="preserve">API &amp; Numbers on Demand Setup/Support </t>
  </si>
  <si>
    <t>API &amp; Numbers on Demand Interface</t>
  </si>
  <si>
    <t>per country</t>
  </si>
  <si>
    <t>Emergency Services</t>
  </si>
  <si>
    <t>Directory Update (optional)</t>
  </si>
  <si>
    <t>API Onboarding</t>
  </si>
  <si>
    <t>API Onboarding (optional)</t>
  </si>
  <si>
    <t>per order</t>
  </si>
  <si>
    <t>Dedicated IPVPN (Optional)</t>
  </si>
  <si>
    <t xml:space="preserve">IPVPN Access </t>
  </si>
  <si>
    <t>Link to : IPVPN Pricing tool</t>
  </si>
  <si>
    <t>SIP Trunking (Optional)</t>
  </si>
  <si>
    <t>Online VoIP Reporting for SIP Trunking</t>
  </si>
  <si>
    <t>Transcoding for SIP Trunking (*4)</t>
  </si>
  <si>
    <t>Encryption for SIP Trunking</t>
  </si>
  <si>
    <t>On Demand</t>
  </si>
  <si>
    <t>Port-In Out Of Hours (Optional)</t>
  </si>
  <si>
    <t>Port-In Out Of Hours (OOH) in France</t>
  </si>
  <si>
    <t>per site/transaction</t>
  </si>
  <si>
    <t>Port-In Out Of Hours (OOH) other countries (*5)</t>
  </si>
  <si>
    <t>Service Enablement (Optional)</t>
  </si>
  <si>
    <t>Remote SIP Trunking Service Activation in English</t>
  </si>
  <si>
    <t>Service Enablement by the White Label Team (less than 8 countries)</t>
  </si>
  <si>
    <t>per project</t>
  </si>
  <si>
    <t>Service Enablement by the White Label Team (More than 8 countries)</t>
  </si>
  <si>
    <t>Colt Tools Training
(Optional)</t>
  </si>
  <si>
    <t xml:space="preserve"> Colt Tools Training</t>
  </si>
  <si>
    <t>per hour</t>
  </si>
  <si>
    <t>SIP Trunking (Carrier VoIP) Option 1: 
No logical trunk resiliency (1 logical trunk) (*1)</t>
  </si>
  <si>
    <t>per channel</t>
  </si>
  <si>
    <t>SIP Trunking (Carrier VoIP) Option 2, 3 0r 4:
Trunk or POP Resiliency (2 logical trunks) (*2)</t>
  </si>
  <si>
    <t>SIP Trunking (Carrier VoIP) Option 5:  
Trunk and POP Resiliency (4 logical trunks) (*3)</t>
  </si>
  <si>
    <t>API &amp; Numbers on Demand Transactions</t>
  </si>
  <si>
    <t>API &amp; Numbers on Demand Interface (per country)</t>
  </si>
  <si>
    <t>SIP Trunking  (Optional)</t>
  </si>
  <si>
    <t xml:space="preserve">Online VoIP Reporting for SIP Trunking </t>
  </si>
  <si>
    <t xml:space="preserve">Encryption for SIP Trunking </t>
  </si>
  <si>
    <t xml:space="preserve">(*1) One logical trunk.  Minimum of 10 channels per SIP Trunking/country required. Additional channels must be multiple of 10. </t>
  </si>
  <si>
    <t xml:space="preserve">(*2) Two logical trunks. Minimum of 10 channels per SIP Trunking/country required. Additional channels must be multiple of 10. </t>
  </si>
  <si>
    <t xml:space="preserve">(*3) Four logical trunks. Minimum of 10 channels per SIP Trunking/country required. Additional channels must be multiple of 10. </t>
  </si>
  <si>
    <t xml:space="preserve">(*4) Transcoding applicable to call </t>
  </si>
  <si>
    <t>(*5) Please refer to Colt Porting documentation for the list of countries support Port-In Out of Hours and associated windows.</t>
  </si>
  <si>
    <t>(*6) Includes 1st Colt Tools Training charges</t>
  </si>
  <si>
    <t>No Change</t>
  </si>
  <si>
    <t>Decrease</t>
  </si>
  <si>
    <t>Increase</t>
  </si>
  <si>
    <t>SWE-MOBZ-D</t>
  </si>
  <si>
    <t>SWE-MOBZ-A</t>
  </si>
  <si>
    <t>SWE-MOBT-D</t>
  </si>
  <si>
    <t>SWE-MOBT-A</t>
  </si>
  <si>
    <t>SWE-MOBE-D</t>
  </si>
  <si>
    <t>SWE-MOBE-A</t>
  </si>
  <si>
    <t>New</t>
  </si>
  <si>
    <t>ROM-MOBZ-D</t>
  </si>
  <si>
    <t>ROM-MOBZ-A</t>
  </si>
  <si>
    <t>ROM-MOBT-D</t>
  </si>
  <si>
    <t>ROM-MOBT-A</t>
  </si>
  <si>
    <t>ROM-MOBO-D</t>
  </si>
  <si>
    <t>ROM-MOBO-A</t>
  </si>
  <si>
    <t>ROM-MOBM-D</t>
  </si>
  <si>
    <t>ROM-MOBM-A</t>
  </si>
  <si>
    <t>ROM-MOBC-D</t>
  </si>
  <si>
    <t>ROM-MOBC-A</t>
  </si>
  <si>
    <t>ROM-OLO-D</t>
  </si>
  <si>
    <t>ROM-OLO-A</t>
  </si>
  <si>
    <t>ROM-D</t>
  </si>
  <si>
    <t>ROM-A</t>
  </si>
  <si>
    <t>IRL-MOBZ-D</t>
  </si>
  <si>
    <t>IRL-MOBZ-A</t>
  </si>
  <si>
    <t>IRL-MOBV-D</t>
  </si>
  <si>
    <t>IRL-MOBV-A</t>
  </si>
  <si>
    <t>IRL-MOBT-D</t>
  </si>
  <si>
    <t>IRL-MOBT-A</t>
  </si>
  <si>
    <t>IRL-MOBO-D</t>
  </si>
  <si>
    <t>IRL-MOBO-A</t>
  </si>
  <si>
    <t>IRL-MOBM-D</t>
  </si>
  <si>
    <t>IRL-MOBM-A</t>
  </si>
  <si>
    <t>IRL-MOBL-D</t>
  </si>
  <si>
    <t>IRL-MOBL-A</t>
  </si>
  <si>
    <t>IRL-MOBH-D</t>
  </si>
  <si>
    <t>IRL-MOBH-A</t>
  </si>
  <si>
    <t>IRL-D</t>
  </si>
  <si>
    <t>IRL-A</t>
  </si>
  <si>
    <t>DEU-MOBZ-D</t>
  </si>
  <si>
    <t>DEU-MOBZ-A</t>
  </si>
  <si>
    <t>BEL-MOBZ-D</t>
  </si>
  <si>
    <t>BEL-MOBZ-C</t>
  </si>
  <si>
    <t>BEL-MOBZ-B</t>
  </si>
  <si>
    <t>BEL-MOBZ-A</t>
  </si>
  <si>
    <t>Change Type
[CHF Currency]</t>
  </si>
  <si>
    <t>Change Type
[SEK Currency]</t>
  </si>
  <si>
    <t>Change Type
[DKK Currency]</t>
  </si>
  <si>
    <t>Change Type
[USD Currency]</t>
  </si>
  <si>
    <t>Change Type
[GBP Currency]</t>
  </si>
  <si>
    <t>Change Type
[Eur Currency]</t>
  </si>
  <si>
    <t>Surcharge in CHF/minute</t>
  </si>
  <si>
    <t>Surcharge in SEK/minute</t>
  </si>
  <si>
    <t>Surcharge in DKK/minute</t>
  </si>
  <si>
    <t>Surcharge in USD/minute</t>
  </si>
  <si>
    <t>Surcharge in GBP/minute</t>
  </si>
  <si>
    <t>Surcharge in EUR/minute</t>
  </si>
  <si>
    <t>Origin &amp; Destination Rating Tier-Code</t>
  </si>
  <si>
    <t>Origin Country Group</t>
  </si>
  <si>
    <t>Destination 
Tier-Code</t>
  </si>
  <si>
    <t>* Origin charges are dynamic: the list of destinations, the origin country groups and the surcharge tariffs may change, resulting to different tariffs than the one mentioned.</t>
  </si>
  <si>
    <t>* Higher surcharge apply to calls with invalid, modified, missing CLI.</t>
  </si>
  <si>
    <t>* Origin country codes are aggregated into groups on a destination basis. The same surcharge applied to all origin country codes within the same group.</t>
  </si>
  <si>
    <r>
      <rPr>
        <sz val="10"/>
        <color theme="1"/>
        <rFont val="Calibri"/>
        <family val="2"/>
      </rPr>
      <t xml:space="preserve">* Origin surcharges are </t>
    </r>
    <r>
      <rPr>
        <u/>
        <sz val="10"/>
        <color theme="1"/>
        <rFont val="Calibri"/>
        <family val="2"/>
      </rPr>
      <t>uplift</t>
    </r>
    <r>
      <rPr>
        <sz val="10"/>
        <color theme="1"/>
        <rFont val="Calibri"/>
        <family val="2"/>
      </rPr>
      <t xml:space="preserve"> on termination rates. Final rates in the invoice and in the CDRs are the sum of the termination rates and the surcharges.</t>
    </r>
  </si>
  <si>
    <t>Colt Number Hosting - Origin Surcharges</t>
  </si>
  <si>
    <t>Effective Date: 1/05/2022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</si>
</sst>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164" formatCode="_-* #,##0.00_-;\-* #,##0.00_-;_-* &quot;-&quot;??_-;_-@"/>
    <numFmt numFmtId="165" formatCode="_-* #,##0.00000_-;\-* #,##0.00000_-;_-* &quot;-&quot;??_-;_-@"/>
    <numFmt numFmtId="166" formatCode="0.0000"/>
    <numFmt numFmtId="167" formatCode="_-* #,##0.00000\ _€_-;\-* #,##0.00000\ _€_-;_-* &quot;-&quot;??\ _€_-;_-@"/>
    <numFmt numFmtId="168" formatCode="0.0000000"/>
    <numFmt numFmtId="169" formatCode="0.00000"/>
    <numFmt numFmtId="170" formatCode="0.000000"/>
    <numFmt numFmtId="171" formatCode="_-* #,##0.0000_-;\-* #,##0.0000_-;_-* &quot;-&quot;??_-;_-@"/>
    <numFmt numFmtId="172" formatCode="_-* #,##0.00\ _€_-;\-* #,##0.00\ _€_-;_-* &quot;-&quot;??\ _€_-;_-@"/>
    <numFmt numFmtId="173" formatCode="_-* #,##0_-;\-* #,##0_-;_-* &quot;-&quot;??_-;_-@"/>
    <numFmt numFmtId="174" formatCode="[$€-1809]#,##0.00;\-[$€-1809]#,##0.00"/>
    <numFmt numFmtId="175" formatCode="#,##0.0000"/>
    <numFmt numFmtId="176" formatCode="[$-C0A]mmmm\-yy"/>
  </numFmts>
  <fonts count="29" x14ac:knownFonts="1">
    <font>
      <sz val="11"/>
      <color theme="1"/>
      <name val="Calibri"/>
      <scheme val="minor"/>
    </font>
    <font>
      <b/>
      <sz val="10"/>
      <color theme="0"/>
      <name val="Calibri"/>
      <family val="2"/>
    </font>
    <font>
      <sz val="11"/>
      <name val="Calibri"/>
      <family val="2"/>
    </font>
    <font>
      <sz val="10"/>
      <color theme="1"/>
      <name val="Calibri"/>
      <family val="2"/>
    </font>
    <font>
      <b/>
      <sz val="10"/>
      <color theme="1"/>
      <name val="Calibri"/>
      <family val="2"/>
    </font>
    <font>
      <b/>
      <i/>
      <sz val="10"/>
      <color theme="1"/>
      <name val="Calibri"/>
      <family val="2"/>
    </font>
    <font>
      <b/>
      <u/>
      <sz val="10"/>
      <color theme="1"/>
      <name val="Calibri"/>
      <family val="2"/>
    </font>
    <font>
      <u/>
      <sz val="10"/>
      <color theme="10"/>
      <name val="Calibri"/>
      <family val="2"/>
    </font>
    <font>
      <u/>
      <sz val="10"/>
      <color theme="10"/>
      <name val="Calibri"/>
      <family val="2"/>
    </font>
    <font>
      <u/>
      <sz val="11"/>
      <color theme="10"/>
      <name val="Calibri"/>
      <family val="2"/>
    </font>
    <font>
      <u/>
      <sz val="10"/>
      <color theme="10"/>
      <name val="Calibri"/>
      <family val="2"/>
    </font>
    <font>
      <sz val="10"/>
      <color rgb="FFFF0000"/>
      <name val="Calibri"/>
      <family val="2"/>
    </font>
    <font>
      <i/>
      <sz val="10"/>
      <color rgb="FFFF0000"/>
      <name val="Calibri"/>
      <family val="2"/>
    </font>
    <font>
      <u/>
      <sz val="10"/>
      <color theme="10"/>
      <name val="Calibri"/>
      <family val="2"/>
    </font>
    <font>
      <sz val="11"/>
      <color theme="1"/>
      <name val="Calibri"/>
      <family val="2"/>
    </font>
    <font>
      <sz val="11"/>
      <color theme="1"/>
      <name val="Calibri"/>
      <family val="2"/>
      <scheme val="minor"/>
    </font>
    <font>
      <b/>
      <sz val="11"/>
      <color theme="1"/>
      <name val="Calibri"/>
      <family val="2"/>
    </font>
    <font>
      <b/>
      <sz val="10"/>
      <color theme="0"/>
      <name val="Arial"/>
      <family val="2"/>
    </font>
    <font>
      <sz val="11"/>
      <color rgb="FFFF0000"/>
      <name val="Calibri"/>
      <family val="2"/>
    </font>
    <font>
      <u/>
      <sz val="10"/>
      <color theme="10"/>
      <name val="Calibri"/>
      <family val="2"/>
    </font>
    <font>
      <u/>
      <sz val="10"/>
      <color theme="10"/>
      <name val="Calibri"/>
      <family val="2"/>
    </font>
    <font>
      <sz val="9"/>
      <color theme="1"/>
      <name val="Calibri"/>
      <family val="2"/>
    </font>
    <font>
      <sz val="8"/>
      <color theme="1"/>
      <name val="Calibri"/>
      <family val="2"/>
    </font>
    <font>
      <i/>
      <sz val="11"/>
      <color theme="1"/>
      <name val="Calibri"/>
      <family val="2"/>
    </font>
    <font>
      <i/>
      <sz val="10"/>
      <color theme="1"/>
      <name val="Calibri"/>
      <family val="2"/>
    </font>
    <font>
      <sz val="11"/>
      <color theme="1"/>
      <name val="Calibri"/>
      <family val="2"/>
      <scheme val="minor"/>
    </font>
    <font>
      <sz val="10"/>
      <color rgb="FF3A3838"/>
      <name val="Arial"/>
      <family val="2"/>
    </font>
    <font>
      <u/>
      <sz val="10"/>
      <color theme="1"/>
      <name val="Calibri"/>
      <family val="2"/>
    </font>
    <font>
      <b/>
      <sz val="16"/>
      <color theme="0"/>
      <name val="Calibri"/>
      <family val="2"/>
    </font>
  </fonts>
  <fills count="12">
    <fill>
      <patternFill patternType="none"/>
    </fill>
    <fill>
      <patternFill patternType="gray125"/>
    </fill>
    <fill>
      <patternFill patternType="solid">
        <fgColor rgb="FF00A59B"/>
        <bgColor rgb="FF00A59B"/>
      </patternFill>
    </fill>
    <fill>
      <patternFill patternType="solid">
        <fgColor rgb="FF505050"/>
        <bgColor rgb="FF505050"/>
      </patternFill>
    </fill>
    <fill>
      <patternFill patternType="solid">
        <fgColor theme="1"/>
        <bgColor theme="1"/>
      </patternFill>
    </fill>
    <fill>
      <patternFill patternType="solid">
        <fgColor theme="0"/>
        <bgColor theme="0"/>
      </patternFill>
    </fill>
    <fill>
      <patternFill patternType="solid">
        <fgColor rgb="FFFFFF00"/>
        <bgColor rgb="FFFFFF00"/>
      </patternFill>
    </fill>
    <fill>
      <patternFill patternType="solid">
        <fgColor rgb="FF009BA5"/>
        <bgColor rgb="FF009BA5"/>
      </patternFill>
    </fill>
    <fill>
      <patternFill patternType="solid">
        <fgColor rgb="FFF2F2F2"/>
        <bgColor rgb="FFF2F2F2"/>
      </patternFill>
    </fill>
    <fill>
      <patternFill patternType="solid">
        <fgColor theme="0" tint="-0.249977111117893"/>
        <bgColor indexed="64"/>
      </patternFill>
    </fill>
    <fill>
      <patternFill patternType="solid">
        <fgColor theme="0" tint="-0.249977111117893"/>
        <bgColor rgb="FF00A59B"/>
      </patternFill>
    </fill>
    <fill>
      <patternFill patternType="solid">
        <fgColor theme="0" tint="-0.249977111117893"/>
        <bgColor theme="0"/>
      </patternFill>
    </fill>
  </fills>
  <borders count="92">
    <border>
      <left/>
      <right/>
      <top/>
      <bottom/>
      <diagonal/>
    </border>
    <border>
      <left/>
      <right/>
      <top/>
      <bottom/>
      <diagonal/>
    </border>
    <border>
      <left/>
      <right/>
      <top/>
      <bottom/>
      <diagonal/>
    </border>
    <border>
      <left/>
      <right/>
      <top/>
      <bottom/>
      <diagonal/>
    </border>
    <border>
      <left/>
      <right/>
      <top/>
      <bottom/>
      <diagonal/>
    </border>
    <border>
      <left style="thin">
        <color rgb="FF969696"/>
      </left>
      <right style="thin">
        <color rgb="FF969696"/>
      </right>
      <top style="thin">
        <color rgb="FF969696"/>
      </top>
      <bottom style="thin">
        <color rgb="FF969696"/>
      </bottom>
      <diagonal/>
    </border>
    <border>
      <left style="thin">
        <color rgb="FF969696"/>
      </left>
      <right/>
      <top style="thin">
        <color rgb="FF969696"/>
      </top>
      <bottom style="thin">
        <color rgb="FF969696"/>
      </bottom>
      <diagonal/>
    </border>
    <border>
      <left/>
      <right/>
      <top style="thin">
        <color rgb="FF969696"/>
      </top>
      <bottom style="thin">
        <color rgb="FF969696"/>
      </bottom>
      <diagonal/>
    </border>
    <border>
      <left/>
      <right style="thin">
        <color rgb="FF969696"/>
      </right>
      <top style="thin">
        <color rgb="FF969696"/>
      </top>
      <bottom style="thin">
        <color rgb="FF969696"/>
      </bottom>
      <diagonal/>
    </border>
    <border>
      <left style="thin">
        <color rgb="FF7F7F7F"/>
      </left>
      <right style="thin">
        <color rgb="FF7F7F7F"/>
      </right>
      <top style="thin">
        <color rgb="FF7F7F7F"/>
      </top>
      <bottom style="thin">
        <color rgb="FF7F7F7F"/>
      </bottom>
      <diagonal/>
    </border>
    <border>
      <left style="thin">
        <color rgb="FF7F7F7F"/>
      </left>
      <right/>
      <top style="thin">
        <color rgb="FF7F7F7F"/>
      </top>
      <bottom/>
      <diagonal/>
    </border>
    <border>
      <left/>
      <right/>
      <top style="thin">
        <color rgb="FF7F7F7F"/>
      </top>
      <bottom/>
      <diagonal/>
    </border>
    <border>
      <left/>
      <right style="thin">
        <color rgb="FF7F7F7F"/>
      </right>
      <top style="thin">
        <color rgb="FF7F7F7F"/>
      </top>
      <bottom/>
      <diagonal/>
    </border>
    <border>
      <left style="thin">
        <color rgb="FF7F7F7F"/>
      </left>
      <right/>
      <top/>
      <bottom/>
      <diagonal/>
    </border>
    <border>
      <left/>
      <right style="thin">
        <color rgb="FF7F7F7F"/>
      </right>
      <top/>
      <bottom/>
      <diagonal/>
    </border>
    <border>
      <left style="thin">
        <color rgb="FF7F7F7F"/>
      </left>
      <right/>
      <top/>
      <bottom style="thin">
        <color rgb="FF7F7F7F"/>
      </bottom>
      <diagonal/>
    </border>
    <border>
      <left/>
      <right/>
      <top/>
      <bottom style="thin">
        <color rgb="FF7F7F7F"/>
      </bottom>
      <diagonal/>
    </border>
    <border>
      <left/>
      <right style="thin">
        <color rgb="FF7F7F7F"/>
      </right>
      <top/>
      <bottom style="thin">
        <color rgb="FF7F7F7F"/>
      </bottom>
      <diagonal/>
    </border>
    <border>
      <left style="thin">
        <color theme="0"/>
      </left>
      <right/>
      <top style="thin">
        <color theme="0"/>
      </top>
      <bottom style="thin">
        <color theme="0"/>
      </bottom>
      <diagonal/>
    </border>
    <border>
      <left/>
      <right/>
      <top style="thin">
        <color theme="0"/>
      </top>
      <bottom style="thin">
        <color theme="0"/>
      </bottom>
      <diagonal/>
    </border>
    <border>
      <left/>
      <right/>
      <top style="thin">
        <color theme="0"/>
      </top>
      <bottom style="thin">
        <color theme="0"/>
      </bottom>
      <diagonal/>
    </border>
    <border>
      <left style="thin">
        <color rgb="FF7F7F7F"/>
      </left>
      <right/>
      <top style="thin">
        <color rgb="FF7F7F7F"/>
      </top>
      <bottom style="thin">
        <color rgb="FF7F7F7F"/>
      </bottom>
      <diagonal/>
    </border>
    <border>
      <left/>
      <right/>
      <top style="thin">
        <color rgb="FF7F7F7F"/>
      </top>
      <bottom style="thin">
        <color rgb="FF7F7F7F"/>
      </bottom>
      <diagonal/>
    </border>
    <border>
      <left style="thin">
        <color rgb="FF000000"/>
      </left>
      <right style="thin">
        <color rgb="FF000000"/>
      </right>
      <top style="thin">
        <color rgb="FF000000"/>
      </top>
      <bottom style="thin">
        <color rgb="FF000000"/>
      </bottom>
      <diagonal/>
    </border>
    <border>
      <left style="thin">
        <color rgb="FF969696"/>
      </left>
      <right/>
      <top/>
      <bottom style="thin">
        <color rgb="FF969696"/>
      </bottom>
      <diagonal/>
    </border>
    <border>
      <left/>
      <right/>
      <top/>
      <bottom style="thin">
        <color rgb="FF969696"/>
      </bottom>
      <diagonal/>
    </border>
    <border>
      <left/>
      <right style="thin">
        <color rgb="FF7F7F7F"/>
      </right>
      <top style="thin">
        <color rgb="FF7F7F7F"/>
      </top>
      <bottom style="thin">
        <color rgb="FF7F7F7F"/>
      </bottom>
      <diagonal/>
    </border>
    <border>
      <left/>
      <right style="thin">
        <color rgb="FF969696"/>
      </right>
      <top/>
      <bottom style="thin">
        <color rgb="FF969696"/>
      </bottom>
      <diagonal/>
    </border>
    <border>
      <left/>
      <right style="thin">
        <color rgb="FF000000"/>
      </right>
      <top/>
      <bottom/>
      <diagonal/>
    </border>
    <border>
      <left style="medium">
        <color rgb="FF7F7F7F"/>
      </left>
      <right/>
      <top style="medium">
        <color rgb="FF7F7F7F"/>
      </top>
      <bottom style="medium">
        <color rgb="FF7F7F7F"/>
      </bottom>
      <diagonal/>
    </border>
    <border>
      <left/>
      <right/>
      <top style="medium">
        <color rgb="FF7F7F7F"/>
      </top>
      <bottom style="medium">
        <color rgb="FF7F7F7F"/>
      </bottom>
      <diagonal/>
    </border>
    <border>
      <left/>
      <right style="medium">
        <color rgb="FF7F7F7F"/>
      </right>
      <top style="medium">
        <color rgb="FF7F7F7F"/>
      </top>
      <bottom style="medium">
        <color rgb="FF7F7F7F"/>
      </bottom>
      <diagonal/>
    </border>
    <border>
      <left style="thin">
        <color rgb="FF969696"/>
      </left>
      <right/>
      <top/>
      <bottom/>
      <diagonal/>
    </border>
    <border>
      <left style="medium">
        <color rgb="FF7F7F7F"/>
      </left>
      <right/>
      <top style="medium">
        <color rgb="FF7F7F7F"/>
      </top>
      <bottom style="medium">
        <color rgb="FF7F7F7F"/>
      </bottom>
      <diagonal/>
    </border>
    <border>
      <left/>
      <right/>
      <top style="medium">
        <color rgb="FF7F7F7F"/>
      </top>
      <bottom style="medium">
        <color rgb="FF7F7F7F"/>
      </bottom>
      <diagonal/>
    </border>
    <border>
      <left/>
      <right style="medium">
        <color rgb="FF7F7F7F"/>
      </right>
      <top style="medium">
        <color rgb="FF7F7F7F"/>
      </top>
      <bottom style="medium">
        <color rgb="FF7F7F7F"/>
      </bottom>
      <diagonal/>
    </border>
    <border>
      <left style="medium">
        <color rgb="FF7F7F7F"/>
      </left>
      <right style="thin">
        <color rgb="FFF2F2F2"/>
      </right>
      <top style="medium">
        <color rgb="FF7F7F7F"/>
      </top>
      <bottom/>
      <diagonal/>
    </border>
    <border>
      <left style="thin">
        <color rgb="FFF2F2F2"/>
      </left>
      <right/>
      <top style="medium">
        <color rgb="FF7F7F7F"/>
      </top>
      <bottom/>
      <diagonal/>
    </border>
    <border>
      <left/>
      <right/>
      <top style="medium">
        <color rgb="FF7F7F7F"/>
      </top>
      <bottom/>
      <diagonal/>
    </border>
    <border>
      <left/>
      <right style="medium">
        <color rgb="FF7F7F7F"/>
      </right>
      <top style="medium">
        <color rgb="FF7F7F7F"/>
      </top>
      <bottom/>
      <diagonal/>
    </border>
    <border>
      <left style="medium">
        <color rgb="FF7F7F7F"/>
      </left>
      <right style="thin">
        <color rgb="FFF2F2F2"/>
      </right>
      <top/>
      <bottom/>
      <diagonal/>
    </border>
    <border>
      <left/>
      <right style="medium">
        <color rgb="FF7F7F7F"/>
      </right>
      <top/>
      <bottom/>
      <diagonal/>
    </border>
    <border>
      <left style="medium">
        <color rgb="FF7F7F7F"/>
      </left>
      <right style="thin">
        <color rgb="FFF2F2F2"/>
      </right>
      <top/>
      <bottom style="medium">
        <color rgb="FF7F7F7F"/>
      </bottom>
      <diagonal/>
    </border>
    <border>
      <left/>
      <right/>
      <top/>
      <bottom style="medium">
        <color rgb="FF7F7F7F"/>
      </bottom>
      <diagonal/>
    </border>
    <border>
      <left/>
      <right style="medium">
        <color rgb="FF7F7F7F"/>
      </right>
      <top/>
      <bottom style="medium">
        <color rgb="FF7F7F7F"/>
      </bottom>
      <diagonal/>
    </border>
    <border>
      <left style="thin">
        <color rgb="FFA5A5A5"/>
      </left>
      <right style="thin">
        <color rgb="FFF2F2F2"/>
      </right>
      <top/>
      <bottom/>
      <diagonal/>
    </border>
    <border>
      <left style="thin">
        <color rgb="FFF2F2F2"/>
      </left>
      <right/>
      <top/>
      <bottom/>
      <diagonal/>
    </border>
    <border>
      <left style="thin">
        <color rgb="FFF2F2F2"/>
      </left>
      <right/>
      <top/>
      <bottom style="medium">
        <color rgb="FF7F7F7F"/>
      </bottom>
      <diagonal/>
    </border>
    <border>
      <left style="thin">
        <color rgb="FF969696"/>
      </left>
      <right/>
      <top style="thin">
        <color rgb="FF969696"/>
      </top>
      <bottom/>
      <diagonal/>
    </border>
    <border>
      <left/>
      <right/>
      <top style="thin">
        <color rgb="FF969696"/>
      </top>
      <bottom/>
      <diagonal/>
    </border>
    <border>
      <left/>
      <right style="thin">
        <color rgb="FF969696"/>
      </right>
      <top style="thin">
        <color rgb="FF969696"/>
      </top>
      <bottom/>
      <diagonal/>
    </border>
    <border>
      <left style="medium">
        <color rgb="FFA5A5A5"/>
      </left>
      <right/>
      <top style="medium">
        <color rgb="FFA5A5A5"/>
      </top>
      <bottom/>
      <diagonal/>
    </border>
    <border>
      <left/>
      <right/>
      <top style="medium">
        <color rgb="FFA5A5A5"/>
      </top>
      <bottom/>
      <diagonal/>
    </border>
    <border>
      <left/>
      <right style="medium">
        <color rgb="FFA5A5A5"/>
      </right>
      <top style="medium">
        <color rgb="FFA5A5A5"/>
      </top>
      <bottom/>
      <diagonal/>
    </border>
    <border>
      <left style="medium">
        <color rgb="FFA5A5A5"/>
      </left>
      <right/>
      <top style="medium">
        <color rgb="FFA5A5A5"/>
      </top>
      <bottom/>
      <diagonal/>
    </border>
    <border>
      <left/>
      <right/>
      <top style="medium">
        <color rgb="FFA5A5A5"/>
      </top>
      <bottom/>
      <diagonal/>
    </border>
    <border>
      <left/>
      <right style="medium">
        <color rgb="FFA5A5A5"/>
      </right>
      <top style="medium">
        <color rgb="FFA5A5A5"/>
      </top>
      <bottom/>
      <diagonal/>
    </border>
    <border>
      <left style="medium">
        <color rgb="FFA5A5A5"/>
      </left>
      <right/>
      <top/>
      <bottom/>
      <diagonal/>
    </border>
    <border>
      <left/>
      <right style="medium">
        <color rgb="FFA5A5A5"/>
      </right>
      <top/>
      <bottom/>
      <diagonal/>
    </border>
    <border>
      <left style="medium">
        <color rgb="FFA5A5A5"/>
      </left>
      <right/>
      <top/>
      <bottom/>
      <diagonal/>
    </border>
    <border>
      <left style="thin">
        <color rgb="FF000000"/>
      </left>
      <right/>
      <top style="thin">
        <color rgb="FF000000"/>
      </top>
      <bottom/>
      <diagonal/>
    </border>
    <border>
      <left style="medium">
        <color rgb="FFA5A5A5"/>
      </left>
      <right/>
      <top/>
      <bottom/>
      <diagonal/>
    </border>
    <border>
      <left style="medium">
        <color rgb="FFA5A5A5"/>
      </left>
      <right/>
      <top/>
      <bottom style="medium">
        <color rgb="FFA5A5A5"/>
      </bottom>
      <diagonal/>
    </border>
    <border>
      <left/>
      <right/>
      <top/>
      <bottom style="medium">
        <color rgb="FFA5A5A5"/>
      </bottom>
      <diagonal/>
    </border>
    <border>
      <left/>
      <right style="medium">
        <color rgb="FFA5A5A5"/>
      </right>
      <top/>
      <bottom style="medium">
        <color rgb="FFA5A5A5"/>
      </bottom>
      <diagonal/>
    </border>
    <border>
      <left style="medium">
        <color rgb="FFA5A5A5"/>
      </left>
      <right/>
      <top/>
      <bottom/>
      <diagonal/>
    </border>
    <border>
      <left style="medium">
        <color rgb="FFA5A5A5"/>
      </left>
      <right/>
      <top/>
      <bottom style="medium">
        <color rgb="FFA5A5A5"/>
      </bottom>
      <diagonal/>
    </border>
    <border>
      <left style="thin">
        <color rgb="FFA5A5A5"/>
      </left>
      <right/>
      <top style="thin">
        <color rgb="FFA5A5A5"/>
      </top>
      <bottom/>
      <diagonal/>
    </border>
    <border>
      <left/>
      <right/>
      <top style="thin">
        <color rgb="FFA5A5A5"/>
      </top>
      <bottom/>
      <diagonal/>
    </border>
    <border>
      <left/>
      <right style="thin">
        <color rgb="FFA5A5A5"/>
      </right>
      <top style="thin">
        <color rgb="FFA5A5A5"/>
      </top>
      <bottom/>
      <diagonal/>
    </border>
    <border>
      <left style="medium">
        <color rgb="FFA5A5A5"/>
      </left>
      <right/>
      <top style="medium">
        <color rgb="FFA5A5A5"/>
      </top>
      <bottom style="medium">
        <color rgb="FFA5A5A5"/>
      </bottom>
      <diagonal/>
    </border>
    <border>
      <left/>
      <right/>
      <top style="medium">
        <color rgb="FFA5A5A5"/>
      </top>
      <bottom style="medium">
        <color rgb="FFA5A5A5"/>
      </bottom>
      <diagonal/>
    </border>
    <border>
      <left/>
      <right style="medium">
        <color rgb="FFA5A5A5"/>
      </right>
      <top style="medium">
        <color rgb="FFA5A5A5"/>
      </top>
      <bottom style="medium">
        <color rgb="FFA5A5A5"/>
      </bottom>
      <diagonal/>
    </border>
    <border>
      <left style="medium">
        <color rgb="FFA5A5A5"/>
      </left>
      <right style="thin">
        <color rgb="FFF2F2F2"/>
      </right>
      <top style="medium">
        <color rgb="FFA5A5A5"/>
      </top>
      <bottom/>
      <diagonal/>
    </border>
    <border>
      <left style="medium">
        <color rgb="FFA5A5A5"/>
      </left>
      <right style="thin">
        <color rgb="FFF2F2F2"/>
      </right>
      <top/>
      <bottom/>
      <diagonal/>
    </border>
    <border>
      <left style="medium">
        <color rgb="FFA5A5A5"/>
      </left>
      <right style="thin">
        <color rgb="FFF2F2F2"/>
      </right>
      <top/>
      <bottom style="thin">
        <color rgb="FFA5A5A5"/>
      </bottom>
      <diagonal/>
    </border>
    <border>
      <left/>
      <right/>
      <top/>
      <bottom style="thin">
        <color rgb="FFA5A5A5"/>
      </bottom>
      <diagonal/>
    </border>
    <border>
      <left/>
      <right style="medium">
        <color rgb="FFA5A5A5"/>
      </right>
      <top/>
      <bottom style="thin">
        <color rgb="FFA5A5A5"/>
      </bottom>
      <diagonal/>
    </border>
    <border>
      <left style="medium">
        <color rgb="FFA5A5A5"/>
      </left>
      <right/>
      <top style="thin">
        <color rgb="FFA5A5A5"/>
      </top>
      <bottom style="medium">
        <color rgb="FFA5A5A5"/>
      </bottom>
      <diagonal/>
    </border>
    <border>
      <left/>
      <right/>
      <top style="thin">
        <color rgb="FFA5A5A5"/>
      </top>
      <bottom style="medium">
        <color rgb="FFA5A5A5"/>
      </bottom>
      <diagonal/>
    </border>
    <border>
      <left/>
      <right style="medium">
        <color rgb="FFA5A5A5"/>
      </right>
      <top style="thin">
        <color rgb="FFA5A5A5"/>
      </top>
      <bottom style="medium">
        <color rgb="FFA5A5A5"/>
      </bottom>
      <diagonal/>
    </border>
    <border>
      <left/>
      <right style="thin">
        <color rgb="FF000000"/>
      </right>
      <top style="thin">
        <color rgb="FF000000"/>
      </top>
      <bottom/>
      <diagonal/>
    </border>
    <border>
      <left style="thin">
        <color rgb="FFA5A5A5"/>
      </left>
      <right/>
      <top/>
      <bottom/>
      <diagonal/>
    </border>
    <border>
      <left/>
      <right style="thin">
        <color rgb="FFA5A5A5"/>
      </right>
      <top/>
      <bottom/>
      <diagonal/>
    </border>
    <border>
      <left style="medium">
        <color rgb="FFA5A5A5"/>
      </left>
      <right/>
      <top style="medium">
        <color rgb="FFA5A5A5"/>
      </top>
      <bottom/>
      <diagonal/>
    </border>
    <border>
      <left/>
      <right style="thin">
        <color rgb="FF000000"/>
      </right>
      <top/>
      <bottom style="thin">
        <color rgb="FF000000"/>
      </bottom>
      <diagonal/>
    </border>
    <border>
      <left style="thin">
        <color rgb="FFA5A5A5"/>
      </left>
      <right/>
      <top/>
      <bottom style="thin">
        <color rgb="FFA5A5A5"/>
      </bottom>
      <diagonal/>
    </border>
    <border>
      <left/>
      <right style="thin">
        <color rgb="FFA5A5A5"/>
      </right>
      <top/>
      <bottom style="thin">
        <color rgb="FFA5A5A5"/>
      </bottom>
      <diagonal/>
    </border>
    <border>
      <left style="thin">
        <color rgb="FFA5A5A5"/>
      </left>
      <right/>
      <top style="thin">
        <color rgb="FFA5A5A5"/>
      </top>
      <bottom style="thin">
        <color rgb="FFA5A5A5"/>
      </bottom>
      <diagonal/>
    </border>
    <border>
      <left/>
      <right/>
      <top style="thin">
        <color rgb="FFA5A5A5"/>
      </top>
      <bottom style="thin">
        <color rgb="FFA5A5A5"/>
      </bottom>
      <diagonal/>
    </border>
    <border>
      <left/>
      <right style="thin">
        <color rgb="FFA5A5A5"/>
      </right>
      <top style="thin">
        <color rgb="FFA5A5A5"/>
      </top>
      <bottom style="thin">
        <color rgb="FFA5A5A5"/>
      </bottom>
      <diagonal/>
    </border>
    <border>
      <left/>
      <right/>
      <top style="thin">
        <color rgb="FFA5A5A5"/>
      </top>
      <bottom/>
      <diagonal/>
    </border>
  </borders>
  <cellStyleXfs count="2">
    <xf numFmtId="0" fontId="0" fillId="0" borderId="0"/>
    <xf numFmtId="0" fontId="25" fillId="0" borderId="4"/>
  </cellStyleXfs>
  <cellXfs count="246">
    <xf numFmtId="0" fontId="0" fillId="0" borderId="0" xfId="0" applyFont="1" applyAlignment="1"/>
    <xf numFmtId="0" fontId="3" fillId="0" borderId="0" xfId="0" applyFont="1" applyAlignment="1">
      <alignment vertical="center"/>
    </xf>
    <xf numFmtId="0" fontId="3" fillId="0" borderId="0" xfId="0" applyFont="1" applyAlignment="1">
      <alignment horizontal="center" vertical="center"/>
    </xf>
    <xf numFmtId="0" fontId="1" fillId="3" borderId="4" xfId="0" applyFont="1" applyFill="1" applyBorder="1" applyAlignment="1">
      <alignment vertical="center"/>
    </xf>
    <xf numFmtId="0" fontId="1" fillId="3" borderId="4" xfId="0" applyFont="1" applyFill="1" applyBorder="1" applyAlignment="1">
      <alignment horizontal="center" vertical="center"/>
    </xf>
    <xf numFmtId="0" fontId="3" fillId="3" borderId="4" xfId="0" applyFont="1" applyFill="1" applyBorder="1" applyAlignment="1">
      <alignment vertical="center"/>
    </xf>
    <xf numFmtId="0" fontId="4" fillId="0" borderId="0" xfId="0" applyFont="1" applyAlignment="1">
      <alignment vertical="center"/>
    </xf>
    <xf numFmtId="0" fontId="1" fillId="2" borderId="5" xfId="0" applyFont="1" applyFill="1" applyBorder="1" applyAlignment="1">
      <alignment horizontal="center" vertical="center" wrapText="1"/>
    </xf>
    <xf numFmtId="164" fontId="3" fillId="0" borderId="5" xfId="0" applyNumberFormat="1" applyFont="1" applyBorder="1" applyAlignment="1">
      <alignment horizontal="left" vertical="center"/>
    </xf>
    <xf numFmtId="14" fontId="3" fillId="0" borderId="5" xfId="0" applyNumberFormat="1" applyFont="1" applyBorder="1" applyAlignment="1">
      <alignment horizontal="center" vertical="center"/>
    </xf>
    <xf numFmtId="0" fontId="5" fillId="0" borderId="0" xfId="0" applyFont="1" applyAlignment="1">
      <alignment vertical="center"/>
    </xf>
    <xf numFmtId="0" fontId="1" fillId="2" borderId="5" xfId="0" applyFont="1" applyFill="1" applyBorder="1" applyAlignment="1">
      <alignment horizontal="center" vertical="center"/>
    </xf>
    <xf numFmtId="0" fontId="3" fillId="0" borderId="5" xfId="0" applyFont="1" applyBorder="1" applyAlignment="1">
      <alignment horizontal="left" vertical="center"/>
    </xf>
    <xf numFmtId="0" fontId="3" fillId="0" borderId="5" xfId="0" applyFont="1" applyBorder="1" applyAlignment="1">
      <alignment horizontal="center" vertical="center"/>
    </xf>
    <xf numFmtId="3" fontId="3" fillId="0" borderId="5" xfId="0" applyNumberFormat="1" applyFont="1" applyBorder="1" applyAlignment="1">
      <alignment horizontal="center"/>
    </xf>
    <xf numFmtId="0" fontId="1" fillId="2" borderId="6" xfId="0" applyFont="1" applyFill="1" applyBorder="1" applyAlignment="1">
      <alignment horizontal="center" vertical="center" wrapText="1"/>
    </xf>
    <xf numFmtId="0" fontId="1" fillId="2" borderId="7" xfId="0" applyFont="1" applyFill="1" applyBorder="1" applyAlignment="1">
      <alignment horizontal="center" vertical="center" wrapText="1"/>
    </xf>
    <xf numFmtId="0" fontId="1" fillId="2" borderId="8" xfId="0" applyFont="1" applyFill="1" applyBorder="1" applyAlignment="1">
      <alignment horizontal="center" vertical="center"/>
    </xf>
    <xf numFmtId="3" fontId="1" fillId="2" borderId="5" xfId="0" applyNumberFormat="1" applyFont="1" applyFill="1" applyBorder="1" applyAlignment="1">
      <alignment horizontal="center" vertical="center"/>
    </xf>
    <xf numFmtId="0" fontId="6" fillId="0" borderId="0" xfId="0" applyFont="1" applyAlignment="1">
      <alignment vertical="center"/>
    </xf>
    <xf numFmtId="0" fontId="3" fillId="0" borderId="5" xfId="0" applyFont="1" applyBorder="1" applyAlignment="1">
      <alignment vertical="center"/>
    </xf>
    <xf numFmtId="0" fontId="3" fillId="0" borderId="5" xfId="0" applyFont="1" applyBorder="1" applyAlignment="1">
      <alignment vertical="center" wrapText="1"/>
    </xf>
    <xf numFmtId="0" fontId="7" fillId="0" borderId="5" xfId="0" applyFont="1" applyBorder="1" applyAlignment="1">
      <alignment horizontal="center" vertical="center" wrapText="1"/>
    </xf>
    <xf numFmtId="0" fontId="3" fillId="0" borderId="0" xfId="0" applyFont="1" applyAlignment="1">
      <alignment vertical="center" wrapText="1"/>
    </xf>
    <xf numFmtId="0" fontId="8" fillId="0" borderId="0" xfId="0" applyFont="1" applyAlignment="1">
      <alignment horizontal="center" vertical="center" wrapText="1"/>
    </xf>
    <xf numFmtId="0" fontId="9" fillId="0" borderId="5" xfId="0" applyFont="1" applyBorder="1" applyAlignment="1">
      <alignment horizontal="center" vertical="center" wrapText="1"/>
    </xf>
    <xf numFmtId="0" fontId="10" fillId="0" borderId="0" xfId="0" applyFont="1" applyAlignment="1">
      <alignment vertical="center"/>
    </xf>
    <xf numFmtId="0" fontId="1" fillId="2" borderId="9" xfId="0" applyFont="1" applyFill="1" applyBorder="1" applyAlignment="1">
      <alignment horizontal="center" vertical="center" wrapText="1"/>
    </xf>
    <xf numFmtId="0" fontId="3" fillId="0" borderId="9" xfId="0" applyFont="1" applyBorder="1" applyAlignment="1">
      <alignment horizontal="center" vertical="center"/>
    </xf>
    <xf numFmtId="0" fontId="3" fillId="0" borderId="9" xfId="0" applyFont="1" applyBorder="1" applyAlignment="1">
      <alignment vertical="center" wrapText="1"/>
    </xf>
    <xf numFmtId="0" fontId="3" fillId="0" borderId="9" xfId="0" applyFont="1" applyBorder="1" applyAlignment="1">
      <alignment horizontal="left" vertical="center" wrapText="1"/>
    </xf>
    <xf numFmtId="0" fontId="11" fillId="0" borderId="0" xfId="0" applyFont="1" applyAlignment="1">
      <alignment horizontal="center" vertical="center"/>
    </xf>
    <xf numFmtId="0" fontId="12" fillId="0" borderId="0" xfId="0" applyFont="1" applyAlignment="1">
      <alignment vertical="center"/>
    </xf>
    <xf numFmtId="0" fontId="4" fillId="0" borderId="10" xfId="0" applyFont="1" applyBorder="1" applyAlignment="1">
      <alignment horizontal="left" vertical="center"/>
    </xf>
    <xf numFmtId="0" fontId="3" fillId="0" borderId="11" xfId="0" applyFont="1" applyBorder="1" applyAlignment="1">
      <alignment horizontal="left" vertical="center"/>
    </xf>
    <xf numFmtId="0" fontId="3" fillId="0" borderId="12" xfId="0" applyFont="1" applyBorder="1" applyAlignment="1">
      <alignment horizontal="left" vertical="center"/>
    </xf>
    <xf numFmtId="0" fontId="3" fillId="0" borderId="13" xfId="0" applyFont="1" applyBorder="1" applyAlignment="1">
      <alignment horizontal="left" vertical="center"/>
    </xf>
    <xf numFmtId="0" fontId="3" fillId="0" borderId="0" xfId="0" applyFont="1" applyAlignment="1">
      <alignment horizontal="left" vertical="center"/>
    </xf>
    <xf numFmtId="0" fontId="3" fillId="0" borderId="14" xfId="0" applyFont="1" applyBorder="1" applyAlignment="1">
      <alignment horizontal="left" vertical="center"/>
    </xf>
    <xf numFmtId="0" fontId="4" fillId="0" borderId="13" xfId="0" applyFont="1" applyBorder="1" applyAlignment="1">
      <alignment horizontal="left" vertical="center"/>
    </xf>
    <xf numFmtId="0" fontId="3" fillId="0" borderId="13" xfId="0" applyFont="1" applyBorder="1" applyAlignment="1">
      <alignment horizontal="left" vertical="center" wrapText="1"/>
    </xf>
    <xf numFmtId="0" fontId="3" fillId="0" borderId="0" xfId="0" applyFont="1" applyAlignment="1">
      <alignment horizontal="left" vertical="center" wrapText="1"/>
    </xf>
    <xf numFmtId="0" fontId="3" fillId="0" borderId="14" xfId="0" applyFont="1" applyBorder="1" applyAlignment="1">
      <alignment horizontal="left" vertical="center" wrapText="1"/>
    </xf>
    <xf numFmtId="0" fontId="3" fillId="0" borderId="0" xfId="0" applyFont="1"/>
    <xf numFmtId="0" fontId="13" fillId="0" borderId="13" xfId="0" applyFont="1" applyBorder="1" applyAlignment="1">
      <alignment horizontal="left" vertical="center"/>
    </xf>
    <xf numFmtId="0" fontId="3" fillId="0" borderId="0" xfId="0" applyFont="1" applyAlignment="1">
      <alignment horizontal="right" vertical="center"/>
    </xf>
    <xf numFmtId="0" fontId="4" fillId="0" borderId="0" xfId="0" applyFont="1" applyAlignment="1">
      <alignment horizontal="left" vertical="center"/>
    </xf>
    <xf numFmtId="14" fontId="3" fillId="0" borderId="14" xfId="0" applyNumberFormat="1" applyFont="1" applyBorder="1" applyAlignment="1">
      <alignment horizontal="left" vertical="center"/>
    </xf>
    <xf numFmtId="0" fontId="3" fillId="0" borderId="13" xfId="0" applyFont="1" applyBorder="1" applyAlignment="1">
      <alignment vertical="center"/>
    </xf>
    <xf numFmtId="0" fontId="3" fillId="0" borderId="14" xfId="0" applyFont="1" applyBorder="1" applyAlignment="1">
      <alignment horizontal="center" vertical="center"/>
    </xf>
    <xf numFmtId="0" fontId="3" fillId="0" borderId="15" xfId="0" applyFont="1" applyBorder="1" applyAlignment="1">
      <alignment vertical="center"/>
    </xf>
    <xf numFmtId="0" fontId="3" fillId="0" borderId="16" xfId="0" applyFont="1" applyBorder="1" applyAlignment="1">
      <alignment vertical="center"/>
    </xf>
    <xf numFmtId="0" fontId="3" fillId="0" borderId="17" xfId="0" applyFont="1" applyBorder="1" applyAlignment="1">
      <alignment horizontal="center" vertical="center"/>
    </xf>
    <xf numFmtId="165" fontId="14" fillId="0" borderId="0" xfId="0" applyNumberFormat="1" applyFont="1"/>
    <xf numFmtId="0" fontId="14" fillId="4" borderId="4" xfId="0" applyFont="1" applyFill="1" applyBorder="1"/>
    <xf numFmtId="0" fontId="1" fillId="2" borderId="21" xfId="0" applyFont="1" applyFill="1" applyBorder="1" applyAlignment="1">
      <alignment vertical="center" wrapText="1"/>
    </xf>
    <xf numFmtId="0" fontId="1" fillId="2" borderId="22" xfId="0" applyFont="1" applyFill="1" applyBorder="1" applyAlignment="1">
      <alignment vertical="center" wrapText="1"/>
    </xf>
    <xf numFmtId="0" fontId="1" fillId="2" borderId="22" xfId="0" applyFont="1" applyFill="1" applyBorder="1" applyAlignment="1">
      <alignment horizontal="center" vertical="center" wrapText="1"/>
    </xf>
    <xf numFmtId="0" fontId="15" fillId="0" borderId="0" xfId="0" applyFont="1"/>
    <xf numFmtId="166" fontId="14" fillId="0" borderId="23" xfId="0" applyNumberFormat="1" applyFont="1" applyBorder="1"/>
    <xf numFmtId="0" fontId="16" fillId="0" borderId="0" xfId="0" applyFont="1"/>
    <xf numFmtId="0" fontId="16" fillId="0" borderId="0" xfId="0" applyFont="1" applyAlignment="1">
      <alignment horizontal="center" vertical="center"/>
    </xf>
    <xf numFmtId="0" fontId="16" fillId="0" borderId="0" xfId="0" applyFont="1" applyAlignment="1">
      <alignment horizontal="center"/>
    </xf>
    <xf numFmtId="165" fontId="16" fillId="0" borderId="0" xfId="0" applyNumberFormat="1" applyFont="1"/>
    <xf numFmtId="0" fontId="3" fillId="0" borderId="24" xfId="0" applyFont="1" applyBorder="1" applyAlignment="1">
      <alignment horizontal="left" vertical="center"/>
    </xf>
    <xf numFmtId="0" fontId="3" fillId="0" borderId="25" xfId="0" applyFont="1" applyBorder="1" applyAlignment="1">
      <alignment vertical="center"/>
    </xf>
    <xf numFmtId="167" fontId="3" fillId="0" borderId="25" xfId="0" applyNumberFormat="1" applyFont="1" applyBorder="1" applyAlignment="1">
      <alignment horizontal="center" vertical="center"/>
    </xf>
    <xf numFmtId="168" fontId="14" fillId="0" borderId="0" xfId="0" applyNumberFormat="1" applyFont="1"/>
    <xf numFmtId="0" fontId="14" fillId="0" borderId="23" xfId="0" applyFont="1" applyBorder="1" applyAlignment="1">
      <alignment horizontal="center"/>
    </xf>
    <xf numFmtId="17" fontId="14" fillId="0" borderId="23" xfId="0" applyNumberFormat="1" applyFont="1" applyBorder="1"/>
    <xf numFmtId="169" fontId="14" fillId="0" borderId="0" xfId="0" applyNumberFormat="1" applyFont="1"/>
    <xf numFmtId="169" fontId="14" fillId="0" borderId="0" xfId="0" applyNumberFormat="1" applyFont="1" applyAlignment="1">
      <alignment horizontal="center"/>
    </xf>
    <xf numFmtId="169" fontId="14" fillId="4" borderId="4" xfId="0" applyNumberFormat="1" applyFont="1" applyFill="1" applyBorder="1"/>
    <xf numFmtId="0" fontId="1" fillId="2" borderId="26" xfId="0" applyFont="1" applyFill="1" applyBorder="1" applyAlignment="1">
      <alignment horizontal="center" vertical="center" wrapText="1"/>
    </xf>
    <xf numFmtId="167" fontId="3" fillId="0" borderId="27" xfId="0" applyNumberFormat="1" applyFont="1" applyBorder="1" applyAlignment="1">
      <alignment horizontal="center" vertical="center"/>
    </xf>
    <xf numFmtId="0" fontId="14" fillId="0" borderId="0" xfId="0" applyFont="1"/>
    <xf numFmtId="0" fontId="14" fillId="0" borderId="23" xfId="0" applyFont="1" applyBorder="1"/>
    <xf numFmtId="0" fontId="3" fillId="5" borderId="4" xfId="0" applyFont="1" applyFill="1" applyBorder="1"/>
    <xf numFmtId="0" fontId="14" fillId="6" borderId="4" xfId="0" quotePrefix="1" applyFont="1" applyFill="1" applyBorder="1"/>
    <xf numFmtId="169" fontId="16" fillId="0" borderId="0" xfId="0" applyNumberFormat="1" applyFont="1"/>
    <xf numFmtId="165" fontId="14" fillId="7" borderId="4" xfId="0" applyNumberFormat="1" applyFont="1" applyFill="1" applyBorder="1"/>
    <xf numFmtId="169" fontId="14" fillId="7" borderId="4" xfId="0" applyNumberFormat="1" applyFont="1" applyFill="1" applyBorder="1"/>
    <xf numFmtId="0" fontId="18" fillId="0" borderId="0" xfId="0" applyFont="1"/>
    <xf numFmtId="170" fontId="14" fillId="0" borderId="0" xfId="0" applyNumberFormat="1" applyFont="1"/>
    <xf numFmtId="166" fontId="14" fillId="0" borderId="0" xfId="0" applyNumberFormat="1" applyFont="1" applyAlignment="1">
      <alignment horizontal="left"/>
    </xf>
    <xf numFmtId="171" fontId="14" fillId="0" borderId="0" xfId="0" applyNumberFormat="1" applyFont="1"/>
    <xf numFmtId="0" fontId="1" fillId="0" borderId="0" xfId="0" applyFont="1" applyAlignment="1">
      <alignment horizontal="center" vertical="center" wrapText="1"/>
    </xf>
    <xf numFmtId="0" fontId="14" fillId="0" borderId="13" xfId="0" applyFont="1" applyBorder="1"/>
    <xf numFmtId="0" fontId="1" fillId="2" borderId="33" xfId="0" applyFont="1" applyFill="1" applyBorder="1" applyAlignment="1">
      <alignment horizontal="center" vertical="center" wrapText="1"/>
    </xf>
    <xf numFmtId="0" fontId="1" fillId="2" borderId="34" xfId="0" applyFont="1" applyFill="1" applyBorder="1" applyAlignment="1">
      <alignment horizontal="center" vertical="center" wrapText="1"/>
    </xf>
    <xf numFmtId="0" fontId="1" fillId="2" borderId="34" xfId="0" applyFont="1" applyFill="1" applyBorder="1" applyAlignment="1">
      <alignment horizontal="left" vertical="center" wrapText="1"/>
    </xf>
    <xf numFmtId="172" fontId="1" fillId="2" borderId="34" xfId="0" applyNumberFormat="1" applyFont="1" applyFill="1" applyBorder="1" applyAlignment="1">
      <alignment horizontal="center" vertical="center" wrapText="1"/>
    </xf>
    <xf numFmtId="172" fontId="1" fillId="2" borderId="35" xfId="0" applyNumberFormat="1" applyFont="1" applyFill="1" applyBorder="1" applyAlignment="1">
      <alignment horizontal="center" vertical="center" wrapText="1"/>
    </xf>
    <xf numFmtId="0" fontId="3" fillId="0" borderId="37" xfId="0" applyFont="1" applyBorder="1" applyAlignment="1">
      <alignment horizontal="left" vertical="center"/>
    </xf>
    <xf numFmtId="0" fontId="3" fillId="0" borderId="38" xfId="0" applyFont="1" applyBorder="1" applyAlignment="1">
      <alignment horizontal="left" vertical="center"/>
    </xf>
    <xf numFmtId="164" fontId="3" fillId="0" borderId="38" xfId="0" applyNumberFormat="1" applyFont="1" applyBorder="1" applyAlignment="1">
      <alignment horizontal="center" vertical="center"/>
    </xf>
    <xf numFmtId="164" fontId="3" fillId="0" borderId="39" xfId="0" applyNumberFormat="1" applyFont="1" applyBorder="1" applyAlignment="1">
      <alignment horizontal="center" vertical="center"/>
    </xf>
    <xf numFmtId="164" fontId="3" fillId="0" borderId="0" xfId="0" applyNumberFormat="1" applyFont="1" applyAlignment="1">
      <alignment horizontal="center" vertical="center"/>
    </xf>
    <xf numFmtId="164" fontId="3" fillId="0" borderId="41" xfId="0" applyNumberFormat="1" applyFont="1" applyBorder="1" applyAlignment="1">
      <alignment horizontal="center" vertical="center"/>
    </xf>
    <xf numFmtId="0" fontId="3" fillId="0" borderId="43" xfId="0" applyFont="1" applyBorder="1" applyAlignment="1">
      <alignment horizontal="left" vertical="center"/>
    </xf>
    <xf numFmtId="164" fontId="3" fillId="0" borderId="43" xfId="0" applyNumberFormat="1" applyFont="1" applyBorder="1" applyAlignment="1">
      <alignment horizontal="center" vertical="center"/>
    </xf>
    <xf numFmtId="164" fontId="3" fillId="0" borderId="44" xfId="0" applyNumberFormat="1" applyFont="1" applyBorder="1" applyAlignment="1">
      <alignment horizontal="center" vertical="center"/>
    </xf>
    <xf numFmtId="0" fontId="4" fillId="0" borderId="45" xfId="0" applyFont="1" applyBorder="1" applyAlignment="1">
      <alignment vertical="center" wrapText="1"/>
    </xf>
    <xf numFmtId="0" fontId="3" fillId="0" borderId="46" xfId="0" applyFont="1" applyBorder="1" applyAlignment="1">
      <alignment horizontal="left" vertical="center"/>
    </xf>
    <xf numFmtId="173" fontId="19" fillId="0" borderId="0" xfId="0" applyNumberFormat="1" applyFont="1" applyAlignment="1">
      <alignment vertical="center"/>
    </xf>
    <xf numFmtId="0" fontId="3" fillId="0" borderId="47" xfId="0" applyFont="1" applyBorder="1" applyAlignment="1">
      <alignment horizontal="left" vertical="center"/>
    </xf>
    <xf numFmtId="0" fontId="1" fillId="0" borderId="19" xfId="0" applyFont="1" applyBorder="1" applyAlignment="1">
      <alignment vertical="center" wrapText="1"/>
    </xf>
    <xf numFmtId="0" fontId="3" fillId="0" borderId="0" xfId="0" applyFont="1" applyAlignment="1">
      <alignment horizontal="center"/>
    </xf>
    <xf numFmtId="0" fontId="14" fillId="0" borderId="0" xfId="0" applyFont="1" applyAlignment="1">
      <alignment horizontal="center" vertical="center"/>
    </xf>
    <xf numFmtId="0" fontId="1" fillId="2" borderId="51" xfId="0" applyFont="1" applyFill="1" applyBorder="1" applyAlignment="1">
      <alignment horizontal="center" vertical="center" wrapText="1"/>
    </xf>
    <xf numFmtId="0" fontId="1" fillId="2" borderId="52" xfId="0" applyFont="1" applyFill="1" applyBorder="1" applyAlignment="1">
      <alignment horizontal="center" vertical="center" wrapText="1"/>
    </xf>
    <xf numFmtId="0" fontId="1" fillId="2" borderId="52" xfId="0" applyFont="1" applyFill="1" applyBorder="1" applyAlignment="1">
      <alignment horizontal="left" vertical="center" wrapText="1"/>
    </xf>
    <xf numFmtId="172" fontId="1" fillId="2" borderId="52" xfId="0" applyNumberFormat="1" applyFont="1" applyFill="1" applyBorder="1" applyAlignment="1">
      <alignment horizontal="center" vertical="center" wrapText="1"/>
    </xf>
    <xf numFmtId="172" fontId="1" fillId="2" borderId="53" xfId="0" applyNumberFormat="1" applyFont="1" applyFill="1" applyBorder="1" applyAlignment="1">
      <alignment horizontal="center" vertical="center" wrapText="1"/>
    </xf>
    <xf numFmtId="0" fontId="4" fillId="0" borderId="54" xfId="0" applyFont="1" applyBorder="1" applyAlignment="1">
      <alignment horizontal="left" vertical="center" wrapText="1"/>
    </xf>
    <xf numFmtId="0" fontId="3" fillId="0" borderId="55" xfId="0" applyFont="1" applyBorder="1" applyAlignment="1">
      <alignment horizontal="left" vertical="center"/>
    </xf>
    <xf numFmtId="173" fontId="3" fillId="0" borderId="55" xfId="0" applyNumberFormat="1" applyFont="1" applyBorder="1" applyAlignment="1">
      <alignment horizontal="center" vertical="center"/>
    </xf>
    <xf numFmtId="173" fontId="3" fillId="0" borderId="56" xfId="0" applyNumberFormat="1" applyFont="1" applyBorder="1" applyAlignment="1">
      <alignment horizontal="center" vertical="center"/>
    </xf>
    <xf numFmtId="1" fontId="3" fillId="0" borderId="0" xfId="0" applyNumberFormat="1" applyFont="1" applyAlignment="1">
      <alignment vertical="center"/>
    </xf>
    <xf numFmtId="173" fontId="3" fillId="0" borderId="0" xfId="0" applyNumberFormat="1" applyFont="1" applyAlignment="1">
      <alignment horizontal="center" vertical="center"/>
    </xf>
    <xf numFmtId="173" fontId="3" fillId="0" borderId="58" xfId="0" applyNumberFormat="1" applyFont="1" applyBorder="1" applyAlignment="1">
      <alignment horizontal="center" vertical="center"/>
    </xf>
    <xf numFmtId="2" fontId="3" fillId="0" borderId="0" xfId="0" applyNumberFormat="1" applyFont="1"/>
    <xf numFmtId="2" fontId="3" fillId="0" borderId="60" xfId="0" applyNumberFormat="1" applyFont="1" applyBorder="1" applyAlignment="1">
      <alignment horizontal="center" vertical="center"/>
    </xf>
    <xf numFmtId="0" fontId="5" fillId="0" borderId="63" xfId="0" applyFont="1" applyBorder="1" applyAlignment="1">
      <alignment horizontal="left" vertical="center"/>
    </xf>
    <xf numFmtId="0" fontId="3" fillId="0" borderId="63" xfId="0" applyFont="1" applyBorder="1" applyAlignment="1">
      <alignment horizontal="left" vertical="center"/>
    </xf>
    <xf numFmtId="173" fontId="3" fillId="0" borderId="63" xfId="0" applyNumberFormat="1" applyFont="1" applyBorder="1" applyAlignment="1">
      <alignment horizontal="center" vertical="center"/>
    </xf>
    <xf numFmtId="173" fontId="3" fillId="0" borderId="64" xfId="0" applyNumberFormat="1" applyFont="1" applyBorder="1" applyAlignment="1">
      <alignment horizontal="center" vertical="center"/>
    </xf>
    <xf numFmtId="0" fontId="4" fillId="8" borderId="4" xfId="0" applyFont="1" applyFill="1" applyBorder="1" applyAlignment="1">
      <alignment horizontal="left" vertical="center" wrapText="1"/>
    </xf>
    <xf numFmtId="0" fontId="5" fillId="0" borderId="0" xfId="0" applyFont="1" applyAlignment="1">
      <alignment horizontal="left" vertical="center"/>
    </xf>
    <xf numFmtId="0" fontId="5" fillId="0" borderId="55" xfId="0" applyFont="1" applyBorder="1" applyAlignment="1">
      <alignment horizontal="left" vertical="center" wrapText="1"/>
    </xf>
    <xf numFmtId="0" fontId="4" fillId="0" borderId="57" xfId="0" applyFont="1" applyBorder="1" applyAlignment="1">
      <alignment vertical="center" wrapText="1"/>
    </xf>
    <xf numFmtId="164" fontId="3" fillId="0" borderId="58" xfId="0" applyNumberFormat="1" applyFont="1" applyBorder="1" applyAlignment="1">
      <alignment horizontal="center" vertical="center"/>
    </xf>
    <xf numFmtId="0" fontId="4" fillId="0" borderId="66" xfId="0" applyFont="1" applyBorder="1" applyAlignment="1">
      <alignment horizontal="left" vertical="center" wrapText="1"/>
    </xf>
    <xf numFmtId="0" fontId="3" fillId="0" borderId="63" xfId="0" applyFont="1" applyBorder="1" applyAlignment="1">
      <alignment horizontal="left" vertical="center" wrapText="1"/>
    </xf>
    <xf numFmtId="0" fontId="4" fillId="0" borderId="0" xfId="0" applyFont="1" applyAlignment="1">
      <alignment horizontal="left" vertical="center" wrapText="1"/>
    </xf>
    <xf numFmtId="0" fontId="1" fillId="2" borderId="70" xfId="0" applyFont="1" applyFill="1" applyBorder="1" applyAlignment="1">
      <alignment horizontal="center" vertical="center" wrapText="1"/>
    </xf>
    <xf numFmtId="0" fontId="1" fillId="2" borderId="71" xfId="0" applyFont="1" applyFill="1" applyBorder="1" applyAlignment="1">
      <alignment horizontal="center" vertical="center" wrapText="1"/>
    </xf>
    <xf numFmtId="0" fontId="1" fillId="2" borderId="71" xfId="0" applyFont="1" applyFill="1" applyBorder="1" applyAlignment="1">
      <alignment horizontal="left" vertical="center" wrapText="1"/>
    </xf>
    <xf numFmtId="172" fontId="1" fillId="2" borderId="71" xfId="0" applyNumberFormat="1" applyFont="1" applyFill="1" applyBorder="1" applyAlignment="1">
      <alignment horizontal="center" vertical="center" wrapText="1"/>
    </xf>
    <xf numFmtId="172" fontId="1" fillId="2" borderId="72" xfId="0" applyNumberFormat="1" applyFont="1" applyFill="1" applyBorder="1" applyAlignment="1">
      <alignment horizontal="center" vertical="center" wrapText="1"/>
    </xf>
    <xf numFmtId="0" fontId="3" fillId="0" borderId="55" xfId="0" applyFont="1" applyBorder="1" applyAlignment="1">
      <alignment horizontal="left" vertical="center" wrapText="1"/>
    </xf>
    <xf numFmtId="164" fontId="3" fillId="0" borderId="55" xfId="0" applyNumberFormat="1" applyFont="1" applyBorder="1" applyAlignment="1">
      <alignment horizontal="center" vertical="center"/>
    </xf>
    <xf numFmtId="172" fontId="3" fillId="0" borderId="55" xfId="0" applyNumberFormat="1" applyFont="1" applyBorder="1" applyAlignment="1">
      <alignment horizontal="center" vertical="center"/>
    </xf>
    <xf numFmtId="172" fontId="3" fillId="0" borderId="56" xfId="0" applyNumberFormat="1" applyFont="1" applyBorder="1" applyAlignment="1">
      <alignment horizontal="center" vertical="center"/>
    </xf>
    <xf numFmtId="0" fontId="3" fillId="0" borderId="46" xfId="0" applyFont="1" applyBorder="1" applyAlignment="1">
      <alignment horizontal="left" vertical="center" wrapText="1"/>
    </xf>
    <xf numFmtId="172" fontId="3" fillId="0" borderId="0" xfId="0" applyNumberFormat="1" applyFont="1" applyAlignment="1">
      <alignment horizontal="center" vertical="center"/>
    </xf>
    <xf numFmtId="172" fontId="3" fillId="0" borderId="58" xfId="0" applyNumberFormat="1" applyFont="1" applyBorder="1" applyAlignment="1">
      <alignment horizontal="center" vertical="center"/>
    </xf>
    <xf numFmtId="0" fontId="3" fillId="0" borderId="76" xfId="0" applyFont="1" applyBorder="1" applyAlignment="1">
      <alignment horizontal="left" vertical="center" wrapText="1"/>
    </xf>
    <xf numFmtId="0" fontId="3" fillId="0" borderId="76" xfId="0" applyFont="1" applyBorder="1" applyAlignment="1">
      <alignment horizontal="left" vertical="center"/>
    </xf>
    <xf numFmtId="164" fontId="3" fillId="0" borderId="76" xfId="0" applyNumberFormat="1" applyFont="1" applyBorder="1" applyAlignment="1">
      <alignment horizontal="center" vertical="center"/>
    </xf>
    <xf numFmtId="172" fontId="3" fillId="0" borderId="76" xfId="0" applyNumberFormat="1" applyFont="1" applyBorder="1" applyAlignment="1">
      <alignment horizontal="center" vertical="center"/>
    </xf>
    <xf numFmtId="172" fontId="3" fillId="0" borderId="77" xfId="0" applyNumberFormat="1" applyFont="1" applyBorder="1" applyAlignment="1">
      <alignment horizontal="center" vertical="center"/>
    </xf>
    <xf numFmtId="0" fontId="4" fillId="8" borderId="78" xfId="0" applyFont="1" applyFill="1" applyBorder="1" applyAlignment="1">
      <alignment horizontal="left" vertical="center" wrapText="1"/>
    </xf>
    <xf numFmtId="0" fontId="3" fillId="0" borderId="79" xfId="0" applyFont="1" applyBorder="1" applyAlignment="1">
      <alignment horizontal="left" vertical="center"/>
    </xf>
    <xf numFmtId="173" fontId="3" fillId="0" borderId="79" xfId="0" applyNumberFormat="1" applyFont="1" applyBorder="1" applyAlignment="1">
      <alignment horizontal="center" vertical="center"/>
    </xf>
    <xf numFmtId="173" fontId="3" fillId="0" borderId="80" xfId="0" applyNumberFormat="1" applyFont="1" applyBorder="1" applyAlignment="1">
      <alignment horizontal="center" vertical="center"/>
    </xf>
    <xf numFmtId="174" fontId="3" fillId="0" borderId="81" xfId="0" applyNumberFormat="1" applyFont="1" applyBorder="1" applyAlignment="1">
      <alignment horizontal="center" vertical="center"/>
    </xf>
    <xf numFmtId="0" fontId="4" fillId="8" borderId="82" xfId="0" applyFont="1" applyFill="1" applyBorder="1" applyAlignment="1">
      <alignment horizontal="left" vertical="center" wrapText="1"/>
    </xf>
    <xf numFmtId="173" fontId="3" fillId="0" borderId="83" xfId="0" applyNumberFormat="1" applyFont="1" applyBorder="1" applyAlignment="1">
      <alignment horizontal="center" vertical="center"/>
    </xf>
    <xf numFmtId="174" fontId="3" fillId="0" borderId="28" xfId="0" applyNumberFormat="1" applyFont="1" applyBorder="1" applyAlignment="1">
      <alignment horizontal="center" vertical="center"/>
    </xf>
    <xf numFmtId="174" fontId="3" fillId="0" borderId="0" xfId="0" applyNumberFormat="1" applyFont="1" applyAlignment="1">
      <alignment horizontal="center" vertical="center"/>
    </xf>
    <xf numFmtId="174" fontId="3" fillId="0" borderId="0" xfId="0" applyNumberFormat="1" applyFont="1"/>
    <xf numFmtId="3" fontId="3" fillId="0" borderId="63" xfId="0" applyNumberFormat="1" applyFont="1" applyBorder="1" applyAlignment="1">
      <alignment horizontal="center" vertical="center"/>
    </xf>
    <xf numFmtId="3" fontId="3" fillId="0" borderId="64" xfId="0" applyNumberFormat="1" applyFont="1" applyBorder="1" applyAlignment="1">
      <alignment horizontal="center" vertical="center"/>
    </xf>
    <xf numFmtId="174" fontId="3" fillId="0" borderId="85" xfId="0" applyNumberFormat="1" applyFont="1" applyBorder="1" applyAlignment="1">
      <alignment horizontal="center" vertical="center"/>
    </xf>
    <xf numFmtId="0" fontId="4" fillId="8" borderId="82" xfId="0" applyFont="1" applyFill="1" applyBorder="1" applyAlignment="1">
      <alignment vertical="center" wrapText="1"/>
    </xf>
    <xf numFmtId="164" fontId="3" fillId="0" borderId="83" xfId="0" applyNumberFormat="1" applyFont="1" applyBorder="1" applyAlignment="1">
      <alignment horizontal="center" vertical="center"/>
    </xf>
    <xf numFmtId="0" fontId="4" fillId="8" borderId="86" xfId="0" applyFont="1" applyFill="1" applyBorder="1" applyAlignment="1">
      <alignment vertical="center" wrapText="1"/>
    </xf>
    <xf numFmtId="3" fontId="3" fillId="0" borderId="76" xfId="0" applyNumberFormat="1" applyFont="1" applyBorder="1" applyAlignment="1">
      <alignment horizontal="center" vertical="center"/>
    </xf>
    <xf numFmtId="3" fontId="3" fillId="0" borderId="87" xfId="0" applyNumberFormat="1" applyFont="1" applyBorder="1" applyAlignment="1">
      <alignment horizontal="center" vertical="center"/>
    </xf>
    <xf numFmtId="0" fontId="4" fillId="8" borderId="88" xfId="0" applyFont="1" applyFill="1" applyBorder="1" applyAlignment="1">
      <alignment horizontal="left" vertical="center" wrapText="1"/>
    </xf>
    <xf numFmtId="0" fontId="3" fillId="0" borderId="89" xfId="0" applyFont="1" applyBorder="1" applyAlignment="1">
      <alignment horizontal="left" vertical="center"/>
    </xf>
    <xf numFmtId="173" fontId="3" fillId="0" borderId="89" xfId="0" applyNumberFormat="1" applyFont="1" applyBorder="1" applyAlignment="1">
      <alignment horizontal="center" vertical="center"/>
    </xf>
    <xf numFmtId="173" fontId="3" fillId="0" borderId="90" xfId="0" applyNumberFormat="1" applyFont="1" applyBorder="1" applyAlignment="1">
      <alignment horizontal="center" vertical="center"/>
    </xf>
    <xf numFmtId="3" fontId="3" fillId="0" borderId="91" xfId="0" applyNumberFormat="1" applyFont="1" applyBorder="1" applyAlignment="1">
      <alignment horizontal="center" vertical="center"/>
    </xf>
    <xf numFmtId="0" fontId="21" fillId="0" borderId="0" xfId="0" applyFont="1"/>
    <xf numFmtId="0" fontId="22" fillId="0" borderId="0" xfId="0" applyFont="1"/>
    <xf numFmtId="0" fontId="22" fillId="0" borderId="0" xfId="0" applyFont="1" applyAlignment="1">
      <alignment horizontal="center"/>
    </xf>
    <xf numFmtId="172" fontId="22" fillId="0" borderId="0" xfId="0" applyNumberFormat="1" applyFont="1" applyAlignment="1">
      <alignment horizontal="center" vertical="center"/>
    </xf>
    <xf numFmtId="172" fontId="3" fillId="0" borderId="0" xfId="0" applyNumberFormat="1" applyFont="1"/>
    <xf numFmtId="0" fontId="23" fillId="0" borderId="0" xfId="0" applyFont="1"/>
    <xf numFmtId="0" fontId="0" fillId="0" borderId="4" xfId="1" applyFont="1"/>
    <xf numFmtId="0" fontId="0" fillId="9" borderId="4" xfId="1" applyFont="1" applyFill="1"/>
    <xf numFmtId="175" fontId="14" fillId="0" borderId="4" xfId="1" applyNumberFormat="1" applyFont="1" applyAlignment="1">
      <alignment horizontal="center"/>
    </xf>
    <xf numFmtId="175" fontId="14" fillId="9" borderId="4" xfId="1" applyNumberFormat="1" applyFont="1" applyFill="1" applyAlignment="1">
      <alignment horizontal="center"/>
    </xf>
    <xf numFmtId="0" fontId="14" fillId="0" borderId="4" xfId="1" applyFont="1" applyAlignment="1">
      <alignment horizontal="left"/>
    </xf>
    <xf numFmtId="0" fontId="3" fillId="0" borderId="4" xfId="1" applyFont="1"/>
    <xf numFmtId="166" fontId="3" fillId="0" borderId="4" xfId="1" applyNumberFormat="1" applyFont="1" applyAlignment="1">
      <alignment horizontal="center" vertical="center"/>
    </xf>
    <xf numFmtId="166" fontId="3" fillId="9" borderId="4" xfId="1" applyNumberFormat="1" applyFont="1" applyFill="1" applyAlignment="1">
      <alignment horizontal="center" vertical="center"/>
    </xf>
    <xf numFmtId="0" fontId="3" fillId="0" borderId="4" xfId="1" applyFont="1" applyAlignment="1">
      <alignment vertical="center"/>
    </xf>
    <xf numFmtId="0" fontId="3" fillId="0" borderId="4" xfId="1" applyFont="1" applyAlignment="1">
      <alignment horizontal="center" vertical="center"/>
    </xf>
    <xf numFmtId="0" fontId="1" fillId="2" borderId="4" xfId="1" applyFont="1" applyFill="1" applyAlignment="1">
      <alignment horizontal="center" vertical="center" wrapText="1"/>
    </xf>
    <xf numFmtId="0" fontId="1" fillId="10" borderId="4" xfId="1" applyFont="1" applyFill="1" applyAlignment="1">
      <alignment horizontal="center" vertical="center" wrapText="1"/>
    </xf>
    <xf numFmtId="0" fontId="1" fillId="2" borderId="4" xfId="1" applyFont="1" applyFill="1" applyAlignment="1">
      <alignment horizontal="left" vertical="center" wrapText="1"/>
    </xf>
    <xf numFmtId="166" fontId="14" fillId="0" borderId="4" xfId="1" applyNumberFormat="1" applyFont="1"/>
    <xf numFmtId="166" fontId="14" fillId="9" borderId="4" xfId="1" applyNumberFormat="1" applyFont="1" applyFill="1"/>
    <xf numFmtId="0" fontId="26" fillId="11" borderId="4" xfId="1" applyFont="1" applyFill="1" applyAlignment="1">
      <alignment vertical="center"/>
    </xf>
    <xf numFmtId="0" fontId="26" fillId="5" borderId="4" xfId="1" applyFont="1" applyFill="1" applyAlignment="1">
      <alignment vertical="center"/>
    </xf>
    <xf numFmtId="0" fontId="26" fillId="5" borderId="4" xfId="1" applyFont="1" applyFill="1" applyAlignment="1">
      <alignment horizontal="left" vertical="center"/>
    </xf>
    <xf numFmtId="0" fontId="28" fillId="0" borderId="4" xfId="1" applyFont="1" applyAlignment="1">
      <alignment vertical="center" wrapText="1"/>
    </xf>
    <xf numFmtId="0" fontId="28" fillId="2" borderId="4" xfId="1" applyFont="1" applyFill="1" applyAlignment="1">
      <alignment vertical="center" wrapText="1"/>
    </xf>
    <xf numFmtId="9" fontId="14" fillId="0" borderId="4" xfId="1" applyNumberFormat="1" applyFont="1"/>
    <xf numFmtId="0" fontId="3" fillId="0" borderId="13" xfId="0" applyFont="1" applyBorder="1" applyAlignment="1">
      <alignment horizontal="left" vertical="center" wrapText="1"/>
    </xf>
    <xf numFmtId="0" fontId="0" fillId="0" borderId="0" xfId="0" applyFont="1" applyAlignment="1"/>
    <xf numFmtId="0" fontId="2" fillId="0" borderId="14" xfId="0" applyFont="1" applyBorder="1"/>
    <xf numFmtId="0" fontId="1" fillId="2" borderId="1" xfId="0" applyFont="1" applyFill="1" applyBorder="1" applyAlignment="1">
      <alignment horizontal="center" vertical="center"/>
    </xf>
    <xf numFmtId="0" fontId="2" fillId="0" borderId="2" xfId="0" applyFont="1" applyBorder="1"/>
    <xf numFmtId="0" fontId="2" fillId="0" borderId="3" xfId="0" applyFont="1" applyBorder="1"/>
    <xf numFmtId="0" fontId="3" fillId="0" borderId="13" xfId="0" applyFont="1" applyBorder="1" applyAlignment="1">
      <alignment horizontal="left" vertical="top" wrapText="1"/>
    </xf>
    <xf numFmtId="0" fontId="1" fillId="2" borderId="18" xfId="0" applyFont="1" applyFill="1" applyBorder="1" applyAlignment="1">
      <alignment horizontal="center" vertical="center" wrapText="1"/>
    </xf>
    <xf numFmtId="0" fontId="2" fillId="0" borderId="19" xfId="0" applyFont="1" applyBorder="1"/>
    <xf numFmtId="0" fontId="2" fillId="0" borderId="20" xfId="0" applyFont="1" applyBorder="1"/>
    <xf numFmtId="0" fontId="17" fillId="0" borderId="28" xfId="0" applyFont="1" applyBorder="1" applyAlignment="1">
      <alignment horizontal="center" vertical="center" wrapText="1"/>
    </xf>
    <xf numFmtId="0" fontId="2" fillId="0" borderId="28" xfId="0" applyFont="1" applyBorder="1"/>
    <xf numFmtId="0" fontId="1" fillId="2" borderId="29" xfId="0" applyFont="1" applyFill="1" applyBorder="1" applyAlignment="1">
      <alignment horizontal="center" vertical="center" wrapText="1"/>
    </xf>
    <xf numFmtId="0" fontId="2" fillId="0" borderId="30" xfId="0" applyFont="1" applyBorder="1"/>
    <xf numFmtId="0" fontId="2" fillId="0" borderId="31" xfId="0" applyFont="1" applyBorder="1"/>
    <xf numFmtId="0" fontId="1" fillId="3" borderId="32" xfId="0" applyFont="1" applyFill="1" applyBorder="1" applyAlignment="1">
      <alignment horizontal="center" vertical="center" wrapText="1"/>
    </xf>
    <xf numFmtId="0" fontId="4" fillId="8" borderId="36" xfId="0" applyFont="1" applyFill="1" applyBorder="1" applyAlignment="1">
      <alignment horizontal="left" vertical="center" wrapText="1"/>
    </xf>
    <xf numFmtId="0" fontId="2" fillId="0" borderId="40" xfId="0" applyFont="1" applyBorder="1"/>
    <xf numFmtId="0" fontId="2" fillId="0" borderId="42" xfId="0" applyFont="1" applyBorder="1"/>
    <xf numFmtId="0" fontId="1" fillId="3" borderId="29" xfId="0" applyFont="1" applyFill="1" applyBorder="1" applyAlignment="1">
      <alignment horizontal="center" vertical="center" wrapText="1"/>
    </xf>
    <xf numFmtId="176" fontId="3" fillId="0" borderId="4" xfId="1" quotePrefix="1" applyNumberFormat="1" applyFont="1" applyAlignment="1">
      <alignment horizontal="center" vertical="center" wrapText="1"/>
    </xf>
    <xf numFmtId="0" fontId="0" fillId="0" borderId="4" xfId="1" applyFont="1"/>
    <xf numFmtId="0" fontId="28" fillId="2" borderId="4" xfId="1" applyFont="1" applyFill="1" applyAlignment="1">
      <alignment horizontal="center" vertical="center" wrapText="1"/>
    </xf>
    <xf numFmtId="0" fontId="2" fillId="0" borderId="4" xfId="1" applyFont="1"/>
    <xf numFmtId="0" fontId="4" fillId="8" borderId="59" xfId="0" applyFont="1" applyFill="1" applyBorder="1" applyAlignment="1">
      <alignment horizontal="left" vertical="center" wrapText="1"/>
    </xf>
    <xf numFmtId="0" fontId="2" fillId="0" borderId="61" xfId="0" applyFont="1" applyBorder="1"/>
    <xf numFmtId="0" fontId="2" fillId="0" borderId="65" xfId="0" applyFont="1" applyBorder="1"/>
    <xf numFmtId="0" fontId="1" fillId="3" borderId="67" xfId="0" applyFont="1" applyFill="1" applyBorder="1" applyAlignment="1">
      <alignment horizontal="center" vertical="center" wrapText="1"/>
    </xf>
    <xf numFmtId="0" fontId="2" fillId="0" borderId="68" xfId="0" applyFont="1" applyBorder="1"/>
    <xf numFmtId="0" fontId="2" fillId="0" borderId="69" xfId="0" applyFont="1" applyBorder="1"/>
    <xf numFmtId="0" fontId="4" fillId="0" borderId="73" xfId="0" applyFont="1" applyBorder="1" applyAlignment="1">
      <alignment horizontal="left" vertical="center"/>
    </xf>
    <xf numFmtId="0" fontId="2" fillId="0" borderId="74" xfId="0" applyFont="1" applyBorder="1"/>
    <xf numFmtId="0" fontId="2" fillId="0" borderId="75" xfId="0" applyFont="1" applyBorder="1"/>
    <xf numFmtId="0" fontId="4" fillId="8" borderId="84" xfId="0" applyFont="1" applyFill="1" applyBorder="1" applyAlignment="1">
      <alignment horizontal="left" vertical="center" wrapText="1"/>
    </xf>
    <xf numFmtId="0" fontId="2" fillId="0" borderId="62" xfId="0" applyFont="1" applyBorder="1"/>
    <xf numFmtId="0" fontId="1" fillId="2" borderId="1" xfId="0" applyFont="1" applyFill="1" applyBorder="1" applyAlignment="1">
      <alignment horizontal="center" vertical="center" wrapText="1"/>
    </xf>
    <xf numFmtId="0" fontId="1" fillId="3" borderId="48" xfId="0" applyFont="1" applyFill="1" applyBorder="1" applyAlignment="1">
      <alignment horizontal="center" vertical="center" wrapText="1"/>
    </xf>
    <xf numFmtId="0" fontId="2" fillId="0" borderId="49" xfId="0" applyFont="1" applyBorder="1"/>
    <xf numFmtId="0" fontId="2" fillId="0" borderId="50" xfId="0" applyFont="1" applyBorder="1"/>
    <xf numFmtId="0" fontId="4" fillId="0" borderId="54" xfId="0" applyFont="1" applyBorder="1" applyAlignment="1">
      <alignment horizontal="left" vertical="center" wrapText="1"/>
    </xf>
    <xf numFmtId="0" fontId="2" fillId="0" borderId="57" xfId="0" applyFont="1" applyBorder="1"/>
    <xf numFmtId="173" fontId="20" fillId="0" borderId="0" xfId="0" applyNumberFormat="1" applyFont="1" applyAlignment="1">
      <alignment horizontal="center" vertical="center"/>
    </xf>
    <xf numFmtId="0" fontId="2" fillId="0" borderId="58" xfId="0" applyFont="1" applyBorder="1"/>
    <xf numFmtId="0" fontId="4" fillId="0" borderId="57" xfId="0" applyFont="1" applyBorder="1" applyAlignment="1">
      <alignment horizontal="left" vertical="center" wrapText="1"/>
    </xf>
  </cellXfs>
  <cellStyles count="2">
    <cellStyle name="Normal" xfId="0" builtinId="0"/>
    <cellStyle name="Normal 2" xfId="1" xr:uid="{99F93F20-A1D7-2E45-AE06-B2EDE57B8A5B}"/>
  </cellStyles>
  <dxfs count="54">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customschemas.google.com/relationships/workbookmetadata" Target="metadata"/><Relationship Id="rId5" Type="http://schemas.openxmlformats.org/officeDocument/2006/relationships/worksheet" Target="worksheets/sheet5.xml"/><Relationship Id="rId15" Type="http://schemas.openxmlformats.org/officeDocument/2006/relationships/calcChain" Target="calcChain.xml"/><Relationship Id="rId4" Type="http://schemas.openxmlformats.org/officeDocument/2006/relationships/worksheet" Target="worksheets/sheet4.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oneCellAnchor>
    <xdr:from>
      <xdr:col>4</xdr:col>
      <xdr:colOff>0</xdr:colOff>
      <xdr:row>3</xdr:row>
      <xdr:rowOff>0</xdr:rowOff>
    </xdr:from>
    <xdr:ext cx="533400" cy="161925"/>
    <xdr:pic>
      <xdr:nvPicPr>
        <xdr:cNvPr id="2" name="image1.pn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1</xdr:col>
      <xdr:colOff>123825</xdr:colOff>
      <xdr:row>0</xdr:row>
      <xdr:rowOff>47625</xdr:rowOff>
    </xdr:from>
    <xdr:ext cx="1104900" cy="409575"/>
    <xdr:pic>
      <xdr:nvPicPr>
        <xdr:cNvPr id="2" name="image1.png">
          <a:extLst>
            <a:ext uri="{FF2B5EF4-FFF2-40B4-BE49-F238E27FC236}">
              <a16:creationId xmlns:a16="http://schemas.microsoft.com/office/drawing/2014/main" id="{9A5006E5-5C93-F444-8406-CF70A2FD2BDC}"/>
            </a:ext>
          </a:extLst>
        </xdr:cNvPr>
        <xdr:cNvPicPr preferRelativeResize="0"/>
      </xdr:nvPicPr>
      <xdr:blipFill>
        <a:blip xmlns:r="http://schemas.openxmlformats.org/officeDocument/2006/relationships" r:embed="rId1" cstate="print"/>
        <a:stretch>
          <a:fillRect/>
        </a:stretch>
      </xdr:blipFill>
      <xdr:spPr>
        <a:xfrm>
          <a:off x="1228725" y="47625"/>
          <a:ext cx="1104900" cy="409575"/>
        </a:xfrm>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coltinternal.sharepoint.com/sites/vs/Service%20Provider%20Solutions/VSPricing/List%20Pricing/Voice%20-%20Outbound/List%20Pricing%20-%20Usage/Reseller%20-%20Segment/Number%20Hosting/Number%20Hosting%20Geo%20-%20Pricing%20Tool.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on Control"/>
      <sheetName val="Instructions"/>
      <sheetName val="Input"/>
      <sheetName val="1. Signature Page"/>
      <sheetName val="2.1 Termination Charges"/>
      <sheetName val="2.2 Number Management"/>
      <sheetName val="2.3 Origin Surcharges"/>
      <sheetName val="2.4 Non Usage"/>
      <sheetName val="Tariff Name"/>
    </sheetNames>
    <sheetDataSet>
      <sheetData sheetId="0" refreshError="1"/>
      <sheetData sheetId="1" refreshError="1"/>
      <sheetData sheetId="2">
        <row r="9">
          <cell r="C9" t="str">
            <v>New NH customer</v>
          </cell>
        </row>
        <row r="10">
          <cell r="C10" t="str">
            <v>Tier3 - With Minimum Commitment</v>
          </cell>
        </row>
        <row r="11">
          <cell r="C11" t="str">
            <v>Basic</v>
          </cell>
        </row>
        <row r="12">
          <cell r="C12">
            <v>3</v>
          </cell>
        </row>
        <row r="13">
          <cell r="C13" t="str">
            <v>USD</v>
          </cell>
        </row>
        <row r="63">
          <cell r="E63" t="str">
            <v>EURO</v>
          </cell>
        </row>
        <row r="64">
          <cell r="E64" t="str">
            <v>USD</v>
          </cell>
        </row>
        <row r="65">
          <cell r="E65" t="str">
            <v>GBP</v>
          </cell>
        </row>
      </sheetData>
      <sheetData sheetId="3"/>
      <sheetData sheetId="4">
        <row r="4">
          <cell r="AB4" t="str">
            <v>Afghanistan</v>
          </cell>
        </row>
      </sheetData>
      <sheetData sheetId="5"/>
      <sheetData sheetId="6"/>
      <sheetData sheetId="7"/>
      <sheetData sheetId="8" refreshError="1"/>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drawing" Target="../drawings/drawing1.xml"/><Relationship Id="rId3" Type="http://schemas.openxmlformats.org/officeDocument/2006/relationships/hyperlink" Target="https://www.colt.net/ngn-special-number-pricing/" TargetMode="External"/><Relationship Id="rId7" Type="http://schemas.openxmlformats.org/officeDocument/2006/relationships/hyperlink" Target="https://colt.showpad.com/share/KNUElDrcrsgU9ZECuusX8" TargetMode="External"/><Relationship Id="rId2" Type="http://schemas.openxmlformats.org/officeDocument/2006/relationships/hyperlink" Target="https://coltinternal.sharepoint.com/sites/corporate/Legal%20Team/public/Legal%20Templates/Forms/CCP.aspx?FolderCTID=0x012000A4470FEB4606864EB955DFD1A3B85F7D&amp;id=%2Fsites%2Fcorporate%2FLegal%20Team%2Fpublic%2FLegal%20Templates%2FCustomer%20Contract%20Pack%2FProduct%20Specific%20Documents%20%28SD%2C%20SLA%2C%20SST%29%2FVoice%2FNumber%20Hosting%2F2103%5FCCP%5FSST%5FNumber%20Hosting%5FEnglish%5Fv4%2E0%2Epdf&amp;parent=%2Fsites%2Fcorporate%2FLegal%20Team%2Fpublic%2FLegal%20Templates%2FCustomer%20Contract%20Pack%2FProduct%20Specific%20Documents%20%28SD%2C%20SLA%2C%20SST%29%2FVoice%2FNumber%20Hosting" TargetMode="External"/><Relationship Id="rId1" Type="http://schemas.openxmlformats.org/officeDocument/2006/relationships/hyperlink" Target="https://coltinternal.sharepoint.com/:x:/r/sites/hr/Colt%20Intranet/_layouts/15/Doc.aspx?sourcedoc=%7B84509888-E236-4B66-A09D-AD7E6CC61D8C%7D&amp;file=Excel%20version%20Package%20Pricing%20sheet.xlsx&amp;wdLOR=cFC431466-ABDE-41AD-87E2-DF1503CC658E&amp;action=default&amp;mobileredirect=true" TargetMode="External"/><Relationship Id="rId6" Type="http://schemas.openxmlformats.org/officeDocument/2006/relationships/hyperlink" Target="https://colt.showpad.com/share/KNUElDrcrsgU9ZECuusX8" TargetMode="External"/><Relationship Id="rId5" Type="http://schemas.openxmlformats.org/officeDocument/2006/relationships/hyperlink" Target="http://ww2.colt.net/cdnucm/groups/public/@cdn/@public/documents/generalcontent/cdnp_019939.pdf" TargetMode="External"/><Relationship Id="rId4" Type="http://schemas.openxmlformats.org/officeDocument/2006/relationships/hyperlink" Target="https://www.colt.net/origin-surcharges/" TargetMode="Externa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D1000"/>
  <sheetViews>
    <sheetView showGridLines="0" workbookViewId="0">
      <selection sqref="A1:F1"/>
    </sheetView>
  </sheetViews>
  <sheetFormatPr baseColWidth="10" defaultColWidth="14.5" defaultRowHeight="15" customHeight="1" x14ac:dyDescent="0.2"/>
  <cols>
    <col min="1" max="1" width="2.5" customWidth="1"/>
    <col min="2" max="2" width="34" customWidth="1"/>
    <col min="3" max="3" width="41.5" customWidth="1"/>
    <col min="4" max="4" width="35.5" customWidth="1"/>
    <col min="5" max="5" width="33.1640625" customWidth="1"/>
    <col min="6" max="6" width="2.5" customWidth="1"/>
    <col min="7" max="7" width="4.1640625" customWidth="1"/>
    <col min="8" max="26" width="4.83203125" hidden="1" customWidth="1"/>
    <col min="27" max="28" width="17.1640625" hidden="1" customWidth="1"/>
    <col min="29" max="56" width="9.1640625" hidden="1" customWidth="1"/>
  </cols>
  <sheetData>
    <row r="1" spans="1:56" ht="15" customHeight="1" x14ac:dyDescent="0.2">
      <c r="A1" s="205" t="s">
        <v>0</v>
      </c>
      <c r="B1" s="206"/>
      <c r="C1" s="206"/>
      <c r="D1" s="206"/>
      <c r="E1" s="206"/>
      <c r="F1" s="207"/>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row>
    <row r="2" spans="1:56" ht="12.75" customHeight="1" x14ac:dyDescent="0.2">
      <c r="A2" s="1"/>
      <c r="B2" s="1"/>
      <c r="C2" s="1"/>
      <c r="D2" s="1"/>
      <c r="E2" s="2"/>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row>
    <row r="3" spans="1:56" ht="12.75" customHeight="1" x14ac:dyDescent="0.2">
      <c r="A3" s="3" t="s">
        <v>1</v>
      </c>
      <c r="B3" s="3"/>
      <c r="C3" s="3"/>
      <c r="D3" s="3"/>
      <c r="E3" s="4"/>
      <c r="F3" s="5"/>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row>
    <row r="4" spans="1:56" ht="12.75" customHeight="1" x14ac:dyDescent="0.2">
      <c r="A4" s="1"/>
      <c r="B4" s="1"/>
      <c r="C4" s="1"/>
      <c r="D4" s="1"/>
      <c r="E4" s="2"/>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row>
    <row r="5" spans="1:56" ht="12.75" customHeight="1" x14ac:dyDescent="0.2">
      <c r="A5" s="6"/>
      <c r="B5" s="6" t="s">
        <v>2</v>
      </c>
      <c r="C5" s="1"/>
      <c r="D5" s="1"/>
      <c r="E5" s="2"/>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row>
    <row r="6" spans="1:56" ht="12.75" customHeight="1" x14ac:dyDescent="0.2">
      <c r="A6" s="1"/>
      <c r="B6" s="7" t="s">
        <v>3</v>
      </c>
      <c r="C6" s="7" t="s">
        <v>4</v>
      </c>
      <c r="D6" s="7" t="s">
        <v>5</v>
      </c>
      <c r="E6" s="7" t="s">
        <v>6</v>
      </c>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row>
    <row r="7" spans="1:56" ht="12.75" customHeight="1" x14ac:dyDescent="0.2">
      <c r="A7" s="1"/>
      <c r="B7" s="8" t="s">
        <v>7</v>
      </c>
      <c r="C7" s="8" t="s">
        <v>8</v>
      </c>
      <c r="D7" s="9">
        <v>44628</v>
      </c>
      <c r="E7" s="9">
        <f>IF(D7="","",D7+90)</f>
        <v>44718</v>
      </c>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row>
    <row r="8" spans="1:56" ht="12.75" customHeight="1" x14ac:dyDescent="0.2">
      <c r="A8" s="1"/>
      <c r="B8" s="1"/>
      <c r="C8" s="1"/>
      <c r="D8" s="1"/>
      <c r="E8" s="2"/>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row>
    <row r="9" spans="1:56" ht="12.75" customHeight="1" x14ac:dyDescent="0.2">
      <c r="A9" s="6"/>
      <c r="B9" s="6" t="s">
        <v>9</v>
      </c>
      <c r="C9" s="10"/>
      <c r="D9" s="6"/>
      <c r="E9" s="2"/>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row>
    <row r="10" spans="1:56" ht="12.75" customHeight="1" x14ac:dyDescent="0.2">
      <c r="A10" s="1"/>
      <c r="B10" s="7" t="s">
        <v>10</v>
      </c>
      <c r="C10" s="7" t="s">
        <v>11</v>
      </c>
      <c r="D10" s="11" t="s">
        <v>12</v>
      </c>
      <c r="E10" s="11" t="s">
        <v>13</v>
      </c>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row>
    <row r="11" spans="1:56" ht="12.75" hidden="1" customHeight="1" x14ac:dyDescent="0.2">
      <c r="A11" s="1"/>
      <c r="B11" s="12" t="s">
        <v>14</v>
      </c>
      <c r="C11" s="12" t="s">
        <v>15</v>
      </c>
      <c r="D11" s="13" t="s">
        <v>16</v>
      </c>
      <c r="E11" s="14" t="s">
        <v>17</v>
      </c>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t="str">
        <f>IF([1]Input!$C$13=[1]Input!$E$63,"EURO",IF([1]Input!$C$13=[1]Input!$E$65,"GBP",IF([1]Input!$C$13=[1]Input!$E$64,"USD","EURO")))</f>
        <v>USD</v>
      </c>
      <c r="AK11" s="1"/>
      <c r="AL11" s="1"/>
      <c r="AM11" s="1"/>
      <c r="AN11" s="1"/>
      <c r="AO11" s="1"/>
      <c r="AP11" s="1"/>
      <c r="AQ11" s="1"/>
      <c r="AR11" s="1"/>
      <c r="AS11" s="1"/>
      <c r="AT11" s="1"/>
      <c r="AU11" s="1"/>
      <c r="AV11" s="1"/>
      <c r="AW11" s="1"/>
      <c r="AX11" s="1"/>
      <c r="AY11" s="1"/>
      <c r="AZ11" s="1"/>
      <c r="BA11" s="1"/>
      <c r="BB11" s="1"/>
      <c r="BC11" s="1"/>
      <c r="BD11" s="1"/>
    </row>
    <row r="12" spans="1:56" ht="12.75" hidden="1" customHeight="1" x14ac:dyDescent="0.2">
      <c r="A12" s="1"/>
      <c r="B12" s="12" t="s">
        <v>18</v>
      </c>
      <c r="C12" s="12" t="s">
        <v>15</v>
      </c>
      <c r="D12" s="13" t="s">
        <v>16</v>
      </c>
      <c r="E12" s="14" t="s">
        <v>17</v>
      </c>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t="str">
        <f>IF([1]Input!$C$13=[1]Input!$E$63,"EURO",IF([1]Input!$C$13=[1]Input!$E$65,"GBP",IF([1]Input!$C$13=[1]Input!$E$64,"USD","EURO")))</f>
        <v>USD</v>
      </c>
      <c r="AK12" s="1"/>
      <c r="AL12" s="1"/>
      <c r="AM12" s="1"/>
      <c r="AN12" s="1"/>
      <c r="AO12" s="1"/>
      <c r="AP12" s="1"/>
      <c r="AQ12" s="1"/>
      <c r="AR12" s="1"/>
      <c r="AS12" s="1"/>
      <c r="AT12" s="1"/>
      <c r="AU12" s="1"/>
      <c r="AV12" s="1"/>
      <c r="AW12" s="1"/>
      <c r="AX12" s="1"/>
      <c r="AY12" s="1"/>
      <c r="AZ12" s="1"/>
      <c r="BA12" s="1"/>
      <c r="BB12" s="1"/>
      <c r="BC12" s="1"/>
      <c r="BD12" s="1"/>
    </row>
    <row r="13" spans="1:56" ht="12.75" hidden="1" customHeight="1" x14ac:dyDescent="0.2">
      <c r="A13" s="1"/>
      <c r="B13" s="12" t="s">
        <v>19</v>
      </c>
      <c r="C13" s="12" t="s">
        <v>15</v>
      </c>
      <c r="D13" s="13" t="s">
        <v>16</v>
      </c>
      <c r="E13" s="14" t="s">
        <v>17</v>
      </c>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t="str">
        <f>IF([1]Input!$C$13=[1]Input!$E$63,"EURO",IF([1]Input!$C$13=[1]Input!$E$65,"GBP",IF([1]Input!$C$13=[1]Input!$E$64,"USD","DKK")))</f>
        <v>USD</v>
      </c>
      <c r="AK13" s="1"/>
      <c r="AL13" s="1"/>
      <c r="AM13" s="1"/>
      <c r="AN13" s="1"/>
      <c r="AO13" s="1"/>
      <c r="AP13" s="1"/>
      <c r="AQ13" s="1"/>
      <c r="AR13" s="1"/>
      <c r="AS13" s="1"/>
      <c r="AT13" s="1"/>
      <c r="AU13" s="1"/>
      <c r="AV13" s="1"/>
      <c r="AW13" s="1"/>
      <c r="AX13" s="1"/>
      <c r="AY13" s="1"/>
      <c r="AZ13" s="1"/>
      <c r="BA13" s="1"/>
      <c r="BB13" s="1"/>
      <c r="BC13" s="1"/>
      <c r="BD13" s="1"/>
    </row>
    <row r="14" spans="1:56" ht="12.75" hidden="1" customHeight="1" x14ac:dyDescent="0.2">
      <c r="A14" s="1"/>
      <c r="B14" s="12" t="s">
        <v>20</v>
      </c>
      <c r="C14" s="12" t="s">
        <v>15</v>
      </c>
      <c r="D14" s="13" t="s">
        <v>16</v>
      </c>
      <c r="E14" s="14" t="s">
        <v>17</v>
      </c>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t="str">
        <f>IF([1]Input!$C$13=[1]Input!$E$63,"EURO",IF([1]Input!$C$13=[1]Input!$E$65,"GBP",IF([1]Input!$C$13=[1]Input!$E$64,"USD","EURO")))</f>
        <v>USD</v>
      </c>
      <c r="AK14" s="1"/>
      <c r="AL14" s="1"/>
      <c r="AM14" s="1"/>
      <c r="AN14" s="1"/>
      <c r="AO14" s="1"/>
      <c r="AP14" s="1"/>
      <c r="AQ14" s="1"/>
      <c r="AR14" s="1"/>
      <c r="AS14" s="1"/>
      <c r="AT14" s="1"/>
      <c r="AU14" s="1"/>
      <c r="AV14" s="1"/>
      <c r="AW14" s="1"/>
      <c r="AX14" s="1"/>
      <c r="AY14" s="1"/>
      <c r="AZ14" s="1"/>
      <c r="BA14" s="1"/>
      <c r="BB14" s="1"/>
      <c r="BC14" s="1"/>
      <c r="BD14" s="1"/>
    </row>
    <row r="15" spans="1:56" ht="12.75" hidden="1" customHeight="1" x14ac:dyDescent="0.2">
      <c r="A15" s="1"/>
      <c r="B15" s="12" t="s">
        <v>21</v>
      </c>
      <c r="C15" s="12" t="s">
        <v>15</v>
      </c>
      <c r="D15" s="13" t="s">
        <v>16</v>
      </c>
      <c r="E15" s="14" t="s">
        <v>17</v>
      </c>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t="str">
        <f>IF([1]Input!$C$13=[1]Input!$E$63,"EURO",IF([1]Input!$C$13=[1]Input!$E$65,"GBP",IF([1]Input!$C$13=[1]Input!$E$64,"USD","EURO")))</f>
        <v>USD</v>
      </c>
      <c r="AK15" s="1"/>
      <c r="AL15" s="1"/>
      <c r="AM15" s="1"/>
      <c r="AN15" s="1"/>
      <c r="AO15" s="1"/>
      <c r="AP15" s="1"/>
      <c r="AQ15" s="1"/>
      <c r="AR15" s="1"/>
      <c r="AS15" s="1"/>
      <c r="AT15" s="1"/>
      <c r="AU15" s="1"/>
      <c r="AV15" s="1"/>
      <c r="AW15" s="1"/>
      <c r="AX15" s="1"/>
      <c r="AY15" s="1"/>
      <c r="AZ15" s="1"/>
      <c r="BA15" s="1"/>
      <c r="BB15" s="1"/>
      <c r="BC15" s="1"/>
      <c r="BD15" s="1"/>
    </row>
    <row r="16" spans="1:56" ht="12.75" hidden="1" customHeight="1" x14ac:dyDescent="0.2">
      <c r="A16" s="1"/>
      <c r="B16" s="12" t="s">
        <v>22</v>
      </c>
      <c r="C16" s="12" t="s">
        <v>15</v>
      </c>
      <c r="D16" s="13" t="s">
        <v>16</v>
      </c>
      <c r="E16" s="14" t="s">
        <v>17</v>
      </c>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t="str">
        <f>IF([1]Input!$C$13=[1]Input!$E$63,"EURO",IF([1]Input!$C$13=[1]Input!$E$65,"GBP",IF([1]Input!$C$13=[1]Input!$E$64,"USD","EURO")))</f>
        <v>USD</v>
      </c>
      <c r="AK16" s="1"/>
      <c r="AL16" s="1"/>
      <c r="AM16" s="1"/>
      <c r="AN16" s="1"/>
      <c r="AO16" s="1"/>
      <c r="AP16" s="1"/>
      <c r="AQ16" s="1"/>
      <c r="AR16" s="1"/>
      <c r="AS16" s="1"/>
      <c r="AT16" s="1"/>
      <c r="AU16" s="1"/>
      <c r="AV16" s="1"/>
      <c r="AW16" s="1"/>
      <c r="AX16" s="1"/>
      <c r="AY16" s="1"/>
      <c r="AZ16" s="1"/>
      <c r="BA16" s="1"/>
      <c r="BB16" s="1"/>
      <c r="BC16" s="1"/>
      <c r="BD16" s="1"/>
    </row>
    <row r="17" spans="1:56" ht="12.75" hidden="1" customHeight="1" x14ac:dyDescent="0.2">
      <c r="A17" s="1"/>
      <c r="B17" s="12" t="s">
        <v>23</v>
      </c>
      <c r="C17" s="12" t="s">
        <v>15</v>
      </c>
      <c r="D17" s="13" t="s">
        <v>16</v>
      </c>
      <c r="E17" s="14" t="s">
        <v>17</v>
      </c>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t="str">
        <f>IF([1]Input!$C$13=[1]Input!$E$63,"EURO",IF([1]Input!$C$13=[1]Input!$E$65,"GBP",IF([1]Input!$C$13=[1]Input!$E$64,"USD","EURO")))</f>
        <v>USD</v>
      </c>
      <c r="AK17" s="1"/>
      <c r="AL17" s="1"/>
      <c r="AM17" s="1"/>
      <c r="AN17" s="1"/>
      <c r="AO17" s="1"/>
      <c r="AP17" s="1"/>
      <c r="AQ17" s="1"/>
      <c r="AR17" s="1"/>
      <c r="AS17" s="1"/>
      <c r="AT17" s="1"/>
      <c r="AU17" s="1"/>
      <c r="AV17" s="1"/>
      <c r="AW17" s="1"/>
      <c r="AX17" s="1"/>
      <c r="AY17" s="1"/>
      <c r="AZ17" s="1"/>
      <c r="BA17" s="1"/>
      <c r="BB17" s="1"/>
      <c r="BC17" s="1"/>
      <c r="BD17" s="1"/>
    </row>
    <row r="18" spans="1:56" ht="12.75" hidden="1" customHeight="1" x14ac:dyDescent="0.2">
      <c r="A18" s="1"/>
      <c r="B18" s="12" t="s">
        <v>24</v>
      </c>
      <c r="C18" s="12" t="s">
        <v>15</v>
      </c>
      <c r="D18" s="13" t="s">
        <v>16</v>
      </c>
      <c r="E18" s="14" t="s">
        <v>17</v>
      </c>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t="str">
        <f>IF([1]Input!$C$13=[1]Input!$E$63,"EURO",IF([1]Input!$C$13=[1]Input!$E$65,"GBP",IF([1]Input!$C$13=[1]Input!$E$64,"USD","EURO")))</f>
        <v>USD</v>
      </c>
      <c r="AK18" s="1"/>
      <c r="AL18" s="1"/>
      <c r="AM18" s="1"/>
      <c r="AN18" s="1"/>
      <c r="AO18" s="1"/>
      <c r="AP18" s="1"/>
      <c r="AQ18" s="1"/>
      <c r="AR18" s="1"/>
      <c r="AS18" s="1"/>
      <c r="AT18" s="1"/>
      <c r="AU18" s="1"/>
      <c r="AV18" s="1"/>
      <c r="AW18" s="1"/>
      <c r="AX18" s="1"/>
      <c r="AY18" s="1"/>
      <c r="AZ18" s="1"/>
      <c r="BA18" s="1"/>
      <c r="BB18" s="1"/>
      <c r="BC18" s="1"/>
      <c r="BD18" s="1"/>
    </row>
    <row r="19" spans="1:56" ht="12.75" hidden="1" customHeight="1" x14ac:dyDescent="0.2">
      <c r="A19" s="1"/>
      <c r="B19" s="12" t="s">
        <v>25</v>
      </c>
      <c r="C19" s="12" t="s">
        <v>15</v>
      </c>
      <c r="D19" s="13" t="s">
        <v>16</v>
      </c>
      <c r="E19" s="14" t="s">
        <v>17</v>
      </c>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t="str">
        <f>IF([1]Input!$C$13=[1]Input!$E$63,"EURO",IF([1]Input!$C$13=[1]Input!$E$65,"GBP",IF([1]Input!$C$13=[1]Input!$E$64,"USD","EURO")))</f>
        <v>USD</v>
      </c>
      <c r="AK19" s="1"/>
      <c r="AL19" s="1"/>
      <c r="AM19" s="1"/>
      <c r="AN19" s="1"/>
      <c r="AO19" s="1"/>
      <c r="AP19" s="1"/>
      <c r="AQ19" s="1"/>
      <c r="AR19" s="1"/>
      <c r="AS19" s="1"/>
      <c r="AT19" s="1"/>
      <c r="AU19" s="1"/>
      <c r="AV19" s="1"/>
      <c r="AW19" s="1"/>
      <c r="AX19" s="1"/>
      <c r="AY19" s="1"/>
      <c r="AZ19" s="1"/>
      <c r="BA19" s="1"/>
      <c r="BB19" s="1"/>
      <c r="BC19" s="1"/>
      <c r="BD19" s="1"/>
    </row>
    <row r="20" spans="1:56" ht="12.75" hidden="1" customHeight="1" x14ac:dyDescent="0.2">
      <c r="A20" s="1"/>
      <c r="B20" s="12" t="s">
        <v>26</v>
      </c>
      <c r="C20" s="12" t="s">
        <v>15</v>
      </c>
      <c r="D20" s="13" t="s">
        <v>16</v>
      </c>
      <c r="E20" s="14" t="s">
        <v>17</v>
      </c>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t="str">
        <f>IF([1]Input!$C$13=[1]Input!$E$63,"EURO",IF([1]Input!$C$13=[1]Input!$E$65,"GBP",IF([1]Input!$C$13=[1]Input!$E$64,"USD","EURO")))</f>
        <v>USD</v>
      </c>
      <c r="AK20" s="1"/>
      <c r="AL20" s="1"/>
      <c r="AM20" s="1"/>
      <c r="AN20" s="1"/>
      <c r="AO20" s="1"/>
      <c r="AP20" s="1"/>
      <c r="AQ20" s="1"/>
      <c r="AR20" s="1"/>
      <c r="AS20" s="1"/>
      <c r="AT20" s="1"/>
      <c r="AU20" s="1"/>
      <c r="AV20" s="1"/>
      <c r="AW20" s="1"/>
      <c r="AX20" s="1"/>
      <c r="AY20" s="1"/>
      <c r="AZ20" s="1"/>
      <c r="BA20" s="1"/>
      <c r="BB20" s="1"/>
      <c r="BC20" s="1"/>
      <c r="BD20" s="1"/>
    </row>
    <row r="21" spans="1:56" ht="12.75" hidden="1" customHeight="1" x14ac:dyDescent="0.2">
      <c r="A21" s="1"/>
      <c r="B21" s="12" t="s">
        <v>27</v>
      </c>
      <c r="C21" s="12" t="s">
        <v>15</v>
      </c>
      <c r="D21" s="13" t="s">
        <v>16</v>
      </c>
      <c r="E21" s="14" t="s">
        <v>17</v>
      </c>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t="str">
        <f>IF([1]Input!$C$13=[1]Input!$E$63,"EURO",IF([1]Input!$C$13=[1]Input!$E$65,"GBP",IF([1]Input!$C$13=[1]Input!$E$64,"USD","SEK")))</f>
        <v>USD</v>
      </c>
      <c r="AK21" s="1"/>
      <c r="AL21" s="1"/>
      <c r="AM21" s="1"/>
      <c r="AN21" s="1"/>
      <c r="AO21" s="1"/>
      <c r="AP21" s="1"/>
      <c r="AQ21" s="1"/>
      <c r="AR21" s="1"/>
      <c r="AS21" s="1"/>
      <c r="AT21" s="1"/>
      <c r="AU21" s="1"/>
      <c r="AV21" s="1"/>
      <c r="AW21" s="1"/>
      <c r="AX21" s="1"/>
      <c r="AY21" s="1"/>
      <c r="AZ21" s="1"/>
      <c r="BA21" s="1"/>
      <c r="BB21" s="1"/>
      <c r="BC21" s="1"/>
      <c r="BD21" s="1"/>
    </row>
    <row r="22" spans="1:56" ht="12.75" hidden="1" customHeight="1" x14ac:dyDescent="0.2">
      <c r="A22" s="1"/>
      <c r="B22" s="12" t="s">
        <v>28</v>
      </c>
      <c r="C22" s="12" t="s">
        <v>29</v>
      </c>
      <c r="D22" s="13" t="s">
        <v>16</v>
      </c>
      <c r="E22" s="14" t="s">
        <v>17</v>
      </c>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t="str">
        <f>IF([1]Input!$C$13=[1]Input!$E$63,"EURO",IF([1]Input!$C$13=[1]Input!$E$65,"GBP",IF([1]Input!$C$13=[1]Input!$E$64,"USD","CHF")))</f>
        <v>USD</v>
      </c>
      <c r="AK22" s="1"/>
      <c r="AL22" s="1"/>
      <c r="AM22" s="1"/>
      <c r="AN22" s="1"/>
      <c r="AO22" s="1"/>
      <c r="AP22" s="1"/>
      <c r="AQ22" s="1"/>
      <c r="AR22" s="1"/>
      <c r="AS22" s="1"/>
      <c r="AT22" s="1"/>
      <c r="AU22" s="1"/>
      <c r="AV22" s="1"/>
      <c r="AW22" s="1"/>
      <c r="AX22" s="1"/>
      <c r="AY22" s="1"/>
      <c r="AZ22" s="1"/>
      <c r="BA22" s="1"/>
      <c r="BB22" s="1"/>
      <c r="BC22" s="1"/>
      <c r="BD22" s="1"/>
    </row>
    <row r="23" spans="1:56" ht="12.75" customHeight="1" x14ac:dyDescent="0.2">
      <c r="A23" s="1"/>
      <c r="B23" s="12" t="s">
        <v>30</v>
      </c>
      <c r="C23" s="12" t="s">
        <v>15</v>
      </c>
      <c r="D23" s="13" t="s">
        <v>16</v>
      </c>
      <c r="E23" s="14">
        <v>2000</v>
      </c>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t="str">
        <f>IF([1]Input!$C$13=[1]Input!$E$63,"EURO",IF([1]Input!$C$13=[1]Input!$E$65,"GBP",IF([1]Input!$C$13=[1]Input!$E$64,"USD","GBP")))</f>
        <v>USD</v>
      </c>
      <c r="AK23" s="1"/>
      <c r="AL23" s="1"/>
      <c r="AM23" s="1"/>
      <c r="AN23" s="1"/>
      <c r="AO23" s="1"/>
      <c r="AP23" s="1"/>
      <c r="AQ23" s="1"/>
      <c r="AR23" s="1"/>
      <c r="AS23" s="1"/>
      <c r="AT23" s="1"/>
      <c r="AU23" s="1"/>
      <c r="AV23" s="1"/>
      <c r="AW23" s="1"/>
      <c r="AX23" s="1"/>
      <c r="AY23" s="1"/>
      <c r="AZ23" s="1"/>
      <c r="BA23" s="1"/>
      <c r="BB23" s="1"/>
      <c r="BC23" s="1"/>
      <c r="BD23" s="1"/>
    </row>
    <row r="24" spans="1:56" ht="12.75" customHeight="1" x14ac:dyDescent="0.2">
      <c r="A24" s="1"/>
      <c r="B24" s="15"/>
      <c r="C24" s="16"/>
      <c r="D24" s="17" t="s">
        <v>31</v>
      </c>
      <c r="E24" s="18">
        <v>2000</v>
      </c>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row>
    <row r="25" spans="1:56" ht="12.75" customHeight="1" x14ac:dyDescent="0.2">
      <c r="A25" s="1"/>
      <c r="B25" s="1"/>
      <c r="C25" s="1"/>
      <c r="D25" s="1"/>
      <c r="E25" s="2"/>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row>
    <row r="26" spans="1:56" ht="12.75" customHeight="1" x14ac:dyDescent="0.2">
      <c r="A26" s="3" t="s">
        <v>32</v>
      </c>
      <c r="B26" s="3"/>
      <c r="C26" s="3"/>
      <c r="D26" s="3"/>
      <c r="E26" s="4"/>
      <c r="F26" s="5"/>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row>
    <row r="27" spans="1:56" ht="12.75" customHeight="1" x14ac:dyDescent="0.2">
      <c r="A27" s="1"/>
      <c r="B27" s="19"/>
      <c r="C27" s="1"/>
      <c r="D27" s="1"/>
      <c r="E27" s="2"/>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row>
    <row r="28" spans="1:56" ht="12.75" customHeight="1" x14ac:dyDescent="0.2">
      <c r="A28" s="1"/>
      <c r="B28" s="7" t="s">
        <v>33</v>
      </c>
      <c r="C28" s="7" t="s">
        <v>34</v>
      </c>
      <c r="D28" s="7" t="s">
        <v>35</v>
      </c>
      <c r="E28" s="7" t="s">
        <v>36</v>
      </c>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row>
    <row r="29" spans="1:56" ht="30" customHeight="1" x14ac:dyDescent="0.2">
      <c r="A29" s="1"/>
      <c r="B29" s="13">
        <v>2.1</v>
      </c>
      <c r="C29" s="20" t="s">
        <v>37</v>
      </c>
      <c r="D29" s="21" t="s">
        <v>38</v>
      </c>
      <c r="E29" s="22" t="s">
        <v>39</v>
      </c>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row>
    <row r="30" spans="1:56" ht="30" customHeight="1" x14ac:dyDescent="0.2">
      <c r="A30" s="1"/>
      <c r="B30" s="13">
        <v>2.2000000000000002</v>
      </c>
      <c r="C30" s="20" t="s">
        <v>40</v>
      </c>
      <c r="D30" s="21" t="s">
        <v>41</v>
      </c>
      <c r="E30" s="22" t="s">
        <v>39</v>
      </c>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row>
    <row r="31" spans="1:56" ht="30" customHeight="1" x14ac:dyDescent="0.2">
      <c r="A31" s="1"/>
      <c r="B31" s="13">
        <v>2.2999999999999998</v>
      </c>
      <c r="C31" s="20" t="s">
        <v>42</v>
      </c>
      <c r="D31" s="21" t="s">
        <v>43</v>
      </c>
      <c r="E31" s="22" t="s">
        <v>39</v>
      </c>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row>
    <row r="32" spans="1:56" ht="30" customHeight="1" x14ac:dyDescent="0.2">
      <c r="A32" s="1"/>
      <c r="B32" s="13">
        <v>2.4</v>
      </c>
      <c r="C32" s="20" t="s">
        <v>44</v>
      </c>
      <c r="D32" s="21" t="s">
        <v>45</v>
      </c>
      <c r="E32" s="22" t="s">
        <v>39</v>
      </c>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row>
    <row r="33" spans="1:56" ht="12.75" customHeight="1" x14ac:dyDescent="0.2">
      <c r="A33" s="1"/>
      <c r="B33" s="2"/>
      <c r="C33" s="1"/>
      <c r="D33" s="23"/>
      <c r="E33" s="24"/>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row>
    <row r="34" spans="1:56" ht="12.75" customHeight="1" x14ac:dyDescent="0.2">
      <c r="A34" s="3" t="s">
        <v>46</v>
      </c>
      <c r="B34" s="3"/>
      <c r="C34" s="3"/>
      <c r="D34" s="3"/>
      <c r="E34" s="4"/>
      <c r="F34" s="5"/>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row>
    <row r="35" spans="1:56" ht="12.75" customHeight="1" x14ac:dyDescent="0.2">
      <c r="A35" s="1"/>
      <c r="B35" s="19"/>
      <c r="C35" s="1"/>
      <c r="D35" s="1"/>
      <c r="E35" s="2"/>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row>
    <row r="36" spans="1:56" ht="30" customHeight="1" x14ac:dyDescent="0.2">
      <c r="A36" s="1"/>
      <c r="B36" s="7" t="s">
        <v>33</v>
      </c>
      <c r="C36" s="7" t="s">
        <v>34</v>
      </c>
      <c r="D36" s="7" t="s">
        <v>35</v>
      </c>
      <c r="E36" s="7" t="s">
        <v>36</v>
      </c>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row>
    <row r="37" spans="1:56" ht="54.75" customHeight="1" x14ac:dyDescent="0.2">
      <c r="A37" s="1"/>
      <c r="B37" s="13">
        <v>3.1</v>
      </c>
      <c r="C37" s="20" t="s">
        <v>47</v>
      </c>
      <c r="D37" s="21" t="s">
        <v>48</v>
      </c>
      <c r="E37" s="25" t="s">
        <v>39</v>
      </c>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row>
    <row r="38" spans="1:56" ht="65.25" customHeight="1" x14ac:dyDescent="0.2">
      <c r="A38" s="1"/>
      <c r="B38" s="13">
        <v>3.2</v>
      </c>
      <c r="C38" s="20" t="s">
        <v>49</v>
      </c>
      <c r="D38" s="21" t="s">
        <v>50</v>
      </c>
      <c r="E38" s="25" t="s">
        <v>39</v>
      </c>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row>
    <row r="39" spans="1:56" ht="12.75" customHeight="1" x14ac:dyDescent="0.2">
      <c r="A39" s="1"/>
      <c r="B39" s="2"/>
      <c r="C39" s="1"/>
      <c r="D39" s="1"/>
      <c r="E39" s="2"/>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row>
    <row r="40" spans="1:56" ht="12.75" customHeight="1" x14ac:dyDescent="0.2">
      <c r="A40" s="3" t="s">
        <v>51</v>
      </c>
      <c r="B40" s="3"/>
      <c r="C40" s="3"/>
      <c r="D40" s="3"/>
      <c r="E40" s="4"/>
      <c r="F40" s="5"/>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row>
    <row r="41" spans="1:56" ht="12.75" customHeight="1" x14ac:dyDescent="0.2">
      <c r="A41" s="1"/>
      <c r="B41" s="2"/>
      <c r="C41" s="26"/>
      <c r="D41" s="1"/>
      <c r="E41" s="2"/>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row>
    <row r="42" spans="1:56" ht="12.75" customHeight="1" x14ac:dyDescent="0.2">
      <c r="A42" s="2"/>
      <c r="B42" s="27" t="s">
        <v>33</v>
      </c>
      <c r="C42" s="27" t="s">
        <v>34</v>
      </c>
      <c r="D42" s="27" t="s">
        <v>35</v>
      </c>
      <c r="E42" s="27" t="s">
        <v>36</v>
      </c>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row>
    <row r="43" spans="1:56" ht="12.75" customHeight="1" x14ac:dyDescent="0.2">
      <c r="A43" s="2"/>
      <c r="B43" s="28">
        <v>4.0999999999999996</v>
      </c>
      <c r="C43" s="29" t="s">
        <v>52</v>
      </c>
      <c r="D43" s="29" t="s">
        <v>53</v>
      </c>
      <c r="E43" s="22" t="s">
        <v>54</v>
      </c>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row>
    <row r="44" spans="1:56" ht="12.75" customHeight="1" x14ac:dyDescent="0.2">
      <c r="A44" s="2"/>
      <c r="B44" s="28">
        <v>4.2</v>
      </c>
      <c r="C44" s="30" t="s">
        <v>55</v>
      </c>
      <c r="D44" s="29" t="s">
        <v>56</v>
      </c>
      <c r="E44" s="22" t="s">
        <v>57</v>
      </c>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row>
    <row r="45" spans="1:56" ht="12.75" customHeight="1" x14ac:dyDescent="0.2">
      <c r="A45" s="2"/>
      <c r="B45" s="28">
        <v>4.3</v>
      </c>
      <c r="C45" s="29" t="s">
        <v>58</v>
      </c>
      <c r="D45" s="29" t="s">
        <v>59</v>
      </c>
      <c r="E45" s="22" t="s">
        <v>60</v>
      </c>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row>
    <row r="46" spans="1:56" ht="12.75" customHeight="1" x14ac:dyDescent="0.2">
      <c r="A46" s="31"/>
      <c r="B46" s="28">
        <v>4.4000000000000004</v>
      </c>
      <c r="C46" s="29" t="s">
        <v>61</v>
      </c>
      <c r="D46" s="29" t="s">
        <v>62</v>
      </c>
      <c r="E46" s="22" t="s">
        <v>63</v>
      </c>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row>
    <row r="47" spans="1:56" ht="12.75" customHeight="1" x14ac:dyDescent="0.2">
      <c r="A47" s="2"/>
      <c r="B47" s="32"/>
      <c r="C47" s="32"/>
      <c r="D47" s="1"/>
      <c r="E47" s="2"/>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row>
    <row r="48" spans="1:56" ht="12.75" customHeight="1" x14ac:dyDescent="0.2">
      <c r="A48" s="3" t="s">
        <v>64</v>
      </c>
      <c r="B48" s="3"/>
      <c r="C48" s="3"/>
      <c r="D48" s="3"/>
      <c r="E48" s="4"/>
      <c r="F48" s="5"/>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row>
    <row r="49" spans="1:56" ht="12.75" customHeight="1" x14ac:dyDescent="0.2">
      <c r="A49" s="1"/>
      <c r="B49" s="1"/>
      <c r="C49" s="1"/>
      <c r="D49" s="1"/>
      <c r="E49" s="2"/>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row>
    <row r="50" spans="1:56" ht="12.75" customHeight="1" x14ac:dyDescent="0.2">
      <c r="A50" s="1"/>
      <c r="B50" s="33" t="s">
        <v>65</v>
      </c>
      <c r="C50" s="34"/>
      <c r="D50" s="34"/>
      <c r="E50" s="35"/>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row>
    <row r="51" spans="1:56" ht="225" customHeight="1" x14ac:dyDescent="0.2">
      <c r="A51" s="1"/>
      <c r="B51" s="208" t="s">
        <v>66</v>
      </c>
      <c r="C51" s="203"/>
      <c r="D51" s="203"/>
      <c r="E51" s="204"/>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row>
    <row r="52" spans="1:56" ht="12.75" customHeight="1" x14ac:dyDescent="0.2">
      <c r="A52" s="1"/>
      <c r="B52" s="36"/>
      <c r="C52" s="37"/>
      <c r="D52" s="37"/>
      <c r="E52" s="38"/>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row>
    <row r="53" spans="1:56" ht="12.75" customHeight="1" x14ac:dyDescent="0.2">
      <c r="A53" s="1"/>
      <c r="B53" s="39" t="s">
        <v>67</v>
      </c>
      <c r="C53" s="37"/>
      <c r="D53" s="37"/>
      <c r="E53" s="38"/>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row>
    <row r="54" spans="1:56" ht="32.25" customHeight="1" x14ac:dyDescent="0.2">
      <c r="A54" s="1"/>
      <c r="B54" s="202" t="s">
        <v>68</v>
      </c>
      <c r="C54" s="203"/>
      <c r="D54" s="203"/>
      <c r="E54" s="204"/>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row>
    <row r="55" spans="1:56" ht="36" customHeight="1" x14ac:dyDescent="0.2">
      <c r="A55" s="1"/>
      <c r="B55" s="202" t="str">
        <f>"“Ramp Up Period” :  "&amp;[1]Input!C12&amp;" months from the service effective date. During the ramp up period, the Minimum Revenue Guaranteed will not be applied, " &amp; "allowing the customer to increase the volume of traffic in a progressive manner."</f>
        <v>“Ramp Up Period” :  3 months from the service effective date. During the ramp up period, the Minimum Revenue Guaranteed will not be applied, allowing the customer to increase the volume of traffic in a progressive manner.</v>
      </c>
      <c r="C55" s="203"/>
      <c r="D55" s="203"/>
      <c r="E55" s="204"/>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row>
    <row r="56" spans="1:56" ht="40.5" customHeight="1" x14ac:dyDescent="0.2">
      <c r="A56" s="1"/>
      <c r="B56" s="202" t="s">
        <v>69</v>
      </c>
      <c r="C56" s="203"/>
      <c r="D56" s="203"/>
      <c r="E56" s="204"/>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row>
    <row r="57" spans="1:56" ht="12.75" hidden="1" customHeight="1" x14ac:dyDescent="0.2">
      <c r="A57" s="1"/>
      <c r="B57" s="36" t="str">
        <f>IF([1]Input!C9="Existing NH customer with business in less than 4 countries","Existing business will be considered for overall minimum commitment.","")</f>
        <v/>
      </c>
      <c r="C57" s="41"/>
      <c r="D57" s="41"/>
      <c r="E57" s="42"/>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row>
    <row r="58" spans="1:56" ht="12.75" customHeight="1" x14ac:dyDescent="0.2">
      <c r="A58" s="1"/>
      <c r="B58" s="36"/>
      <c r="C58" s="41"/>
      <c r="D58" s="41"/>
      <c r="E58" s="42"/>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row>
    <row r="59" spans="1:56" ht="12.75" customHeight="1" x14ac:dyDescent="0.2">
      <c r="A59" s="1"/>
      <c r="B59" s="39" t="s">
        <v>70</v>
      </c>
      <c r="C59" s="37"/>
      <c r="D59" s="37"/>
      <c r="E59" s="38"/>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row>
    <row r="60" spans="1:56" ht="12.75" customHeight="1" x14ac:dyDescent="0.2">
      <c r="A60" s="1"/>
      <c r="B60" s="36" t="s">
        <v>71</v>
      </c>
      <c r="C60" s="37"/>
      <c r="D60" s="37"/>
      <c r="E60" s="38"/>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row>
    <row r="61" spans="1:56" ht="12.75" customHeight="1" x14ac:dyDescent="0.2">
      <c r="A61" s="1"/>
      <c r="B61" s="36" t="str">
        <f>"The currency applied to this tariff sheet in "&amp;[1]Input!C13&amp;"."</f>
        <v>The currency applied to this tariff sheet in USD.</v>
      </c>
      <c r="C61" s="37"/>
      <c r="D61" s="37"/>
      <c r="E61" s="38"/>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row>
    <row r="62" spans="1:56" ht="12.75" customHeight="1" x14ac:dyDescent="0.2">
      <c r="A62" s="1"/>
      <c r="B62" s="36" t="s">
        <v>72</v>
      </c>
      <c r="C62" s="37"/>
      <c r="D62" s="37"/>
      <c r="E62" s="38"/>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row>
    <row r="63" spans="1:56" ht="12.75" customHeight="1" x14ac:dyDescent="0.2">
      <c r="A63" s="1"/>
      <c r="B63" s="36"/>
      <c r="C63" s="37"/>
      <c r="D63" s="37"/>
      <c r="E63" s="38"/>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row>
    <row r="64" spans="1:56" ht="12.75" customHeight="1" x14ac:dyDescent="0.2">
      <c r="A64" s="1"/>
      <c r="B64" s="39" t="s">
        <v>73</v>
      </c>
      <c r="C64" s="37"/>
      <c r="D64" s="37"/>
      <c r="E64" s="38"/>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row>
    <row r="65" spans="1:56" ht="43.5" customHeight="1" x14ac:dyDescent="0.2">
      <c r="A65" s="1"/>
      <c r="B65" s="202" t="s">
        <v>74</v>
      </c>
      <c r="C65" s="203"/>
      <c r="D65" s="203"/>
      <c r="E65" s="204"/>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row>
    <row r="66" spans="1:56" ht="12.75" customHeight="1" x14ac:dyDescent="0.2">
      <c r="A66" s="1"/>
      <c r="B66" s="40"/>
      <c r="C66" s="41"/>
      <c r="D66" s="41"/>
      <c r="E66" s="42"/>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row>
    <row r="67" spans="1:56" ht="12.75" customHeight="1" x14ac:dyDescent="0.2">
      <c r="A67" s="1"/>
      <c r="B67" s="39" t="s">
        <v>75</v>
      </c>
      <c r="C67" s="37"/>
      <c r="D67" s="37"/>
      <c r="E67" s="38"/>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row>
    <row r="68" spans="1:56" ht="32.25" customHeight="1" x14ac:dyDescent="0.2">
      <c r="A68" s="1"/>
      <c r="B68" s="202" t="s">
        <v>76</v>
      </c>
      <c r="C68" s="203"/>
      <c r="D68" s="203"/>
      <c r="E68" s="204"/>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row>
    <row r="69" spans="1:56" ht="12.75" customHeight="1" x14ac:dyDescent="0.2">
      <c r="A69" s="1"/>
      <c r="B69" s="36"/>
      <c r="C69" s="37"/>
      <c r="D69" s="37"/>
      <c r="E69" s="38"/>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row>
    <row r="70" spans="1:56" ht="12.75" customHeight="1" x14ac:dyDescent="0.2">
      <c r="A70" s="1"/>
      <c r="B70" s="39" t="s">
        <v>42</v>
      </c>
      <c r="C70" s="37"/>
      <c r="D70" s="37"/>
      <c r="E70" s="38"/>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row>
    <row r="71" spans="1:56" ht="54" customHeight="1" x14ac:dyDescent="0.2">
      <c r="A71" s="43"/>
      <c r="B71" s="202" t="s">
        <v>77</v>
      </c>
      <c r="C71" s="203"/>
      <c r="D71" s="203"/>
      <c r="E71" s="204"/>
      <c r="F71" s="43"/>
      <c r="G71" s="43"/>
      <c r="H71" s="43"/>
      <c r="I71" s="43"/>
      <c r="J71" s="43"/>
      <c r="K71" s="43"/>
      <c r="L71" s="43"/>
      <c r="M71" s="43"/>
      <c r="N71" s="43"/>
      <c r="O71" s="43"/>
      <c r="P71" s="43"/>
      <c r="Q71" s="43"/>
      <c r="R71" s="43"/>
      <c r="S71" s="43"/>
      <c r="T71" s="43"/>
      <c r="U71" s="43"/>
      <c r="V71" s="43"/>
      <c r="W71" s="43"/>
      <c r="X71" s="43"/>
      <c r="Y71" s="43"/>
      <c r="Z71" s="43"/>
      <c r="AA71" s="43"/>
      <c r="AB71" s="43"/>
      <c r="AC71" s="43"/>
      <c r="AD71" s="43"/>
      <c r="AE71" s="43"/>
      <c r="AF71" s="43"/>
      <c r="AG71" s="43"/>
      <c r="AH71" s="43"/>
      <c r="AI71" s="43"/>
      <c r="AJ71" s="43"/>
      <c r="AK71" s="43"/>
      <c r="AL71" s="43"/>
      <c r="AM71" s="43"/>
      <c r="AN71" s="43"/>
      <c r="AO71" s="43"/>
      <c r="AP71" s="43"/>
      <c r="AQ71" s="43"/>
      <c r="AR71" s="43"/>
      <c r="AS71" s="43"/>
      <c r="AT71" s="43"/>
      <c r="AU71" s="43"/>
      <c r="AV71" s="43"/>
      <c r="AW71" s="43"/>
      <c r="AX71" s="43"/>
      <c r="AY71" s="43"/>
      <c r="AZ71" s="43"/>
      <c r="BA71" s="43"/>
      <c r="BB71" s="43"/>
      <c r="BC71" s="43"/>
      <c r="BD71" s="43"/>
    </row>
    <row r="72" spans="1:56" ht="12.75" customHeight="1" x14ac:dyDescent="0.2">
      <c r="A72" s="43"/>
      <c r="B72" s="40"/>
      <c r="C72" s="41"/>
      <c r="D72" s="41"/>
      <c r="E72" s="42"/>
      <c r="F72" s="43"/>
      <c r="G72" s="43"/>
      <c r="H72" s="43"/>
      <c r="I72" s="43"/>
      <c r="J72" s="43"/>
      <c r="K72" s="43"/>
      <c r="L72" s="43"/>
      <c r="M72" s="43"/>
      <c r="N72" s="43"/>
      <c r="O72" s="43"/>
      <c r="P72" s="43"/>
      <c r="Q72" s="43"/>
      <c r="R72" s="43"/>
      <c r="S72" s="43"/>
      <c r="T72" s="43"/>
      <c r="U72" s="43"/>
      <c r="V72" s="43"/>
      <c r="W72" s="43"/>
      <c r="X72" s="43"/>
      <c r="Y72" s="43"/>
      <c r="Z72" s="43"/>
      <c r="AA72" s="43"/>
      <c r="AB72" s="43"/>
      <c r="AC72" s="43"/>
      <c r="AD72" s="43"/>
      <c r="AE72" s="43"/>
      <c r="AF72" s="43"/>
      <c r="AG72" s="43"/>
      <c r="AH72" s="43"/>
      <c r="AI72" s="43"/>
      <c r="AJ72" s="43"/>
      <c r="AK72" s="43"/>
      <c r="AL72" s="43"/>
      <c r="AM72" s="43"/>
      <c r="AN72" s="43"/>
      <c r="AO72" s="43"/>
      <c r="AP72" s="43"/>
      <c r="AQ72" s="43"/>
      <c r="AR72" s="43"/>
      <c r="AS72" s="43"/>
      <c r="AT72" s="43"/>
      <c r="AU72" s="43"/>
      <c r="AV72" s="43"/>
      <c r="AW72" s="43"/>
      <c r="AX72" s="43"/>
      <c r="AY72" s="43"/>
      <c r="AZ72" s="43"/>
      <c r="BA72" s="43"/>
      <c r="BB72" s="43"/>
      <c r="BC72" s="43"/>
      <c r="BD72" s="43"/>
    </row>
    <row r="73" spans="1:56" ht="12.75" customHeight="1" x14ac:dyDescent="0.2">
      <c r="A73" s="1"/>
      <c r="B73" s="39" t="s">
        <v>78</v>
      </c>
      <c r="C73" s="37"/>
      <c r="D73" s="37"/>
      <c r="E73" s="38"/>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row>
    <row r="74" spans="1:56" ht="12.75" customHeight="1" x14ac:dyDescent="0.2">
      <c r="A74" s="1"/>
      <c r="B74" s="36" t="s">
        <v>79</v>
      </c>
      <c r="C74" s="37"/>
      <c r="D74" s="37"/>
      <c r="E74" s="38"/>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row>
    <row r="75" spans="1:56" ht="12.75" customHeight="1" x14ac:dyDescent="0.2">
      <c r="A75" s="1"/>
      <c r="B75" s="36" t="s">
        <v>80</v>
      </c>
      <c r="C75" s="37"/>
      <c r="D75" s="37"/>
      <c r="E75" s="38"/>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row>
    <row r="76" spans="1:56" ht="12.75" customHeight="1" x14ac:dyDescent="0.2">
      <c r="A76" s="1"/>
      <c r="B76" s="36" t="s">
        <v>81</v>
      </c>
      <c r="C76" s="37"/>
      <c r="D76" s="37"/>
      <c r="E76" s="38"/>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row>
    <row r="77" spans="1:56" ht="12.75" customHeight="1" x14ac:dyDescent="0.2">
      <c r="A77" s="1"/>
      <c r="B77" s="36"/>
      <c r="C77" s="37"/>
      <c r="D77" s="37"/>
      <c r="E77" s="38"/>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row>
    <row r="78" spans="1:56" ht="12.75" customHeight="1" x14ac:dyDescent="0.2">
      <c r="A78" s="1"/>
      <c r="B78" s="39" t="s">
        <v>82</v>
      </c>
      <c r="C78" s="37"/>
      <c r="D78" s="37"/>
      <c r="E78" s="38"/>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row>
    <row r="79" spans="1:56" ht="12.75" customHeight="1" x14ac:dyDescent="0.2">
      <c r="A79" s="1"/>
      <c r="B79" s="36" t="s">
        <v>83</v>
      </c>
      <c r="C79" s="37"/>
      <c r="D79" s="37"/>
      <c r="E79" s="38"/>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row>
    <row r="80" spans="1:56" ht="12.75" customHeight="1" x14ac:dyDescent="0.2">
      <c r="A80" s="1"/>
      <c r="B80" s="36" t="s">
        <v>84</v>
      </c>
      <c r="C80" s="37"/>
      <c r="D80" s="37"/>
      <c r="E80" s="38"/>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row>
    <row r="81" spans="1:56" ht="12.75" customHeight="1" x14ac:dyDescent="0.2">
      <c r="A81" s="1"/>
      <c r="B81" s="36" t="s">
        <v>85</v>
      </c>
      <c r="C81" s="37"/>
      <c r="D81" s="37"/>
      <c r="E81" s="38"/>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row>
    <row r="82" spans="1:56" ht="12.75" customHeight="1" x14ac:dyDescent="0.2">
      <c r="A82" s="1"/>
      <c r="B82" s="36" t="s">
        <v>86</v>
      </c>
      <c r="C82" s="37"/>
      <c r="D82" s="37"/>
      <c r="E82" s="38"/>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row>
    <row r="83" spans="1:56" ht="12.75" customHeight="1" x14ac:dyDescent="0.2">
      <c r="A83" s="1"/>
      <c r="B83" s="44" t="s">
        <v>63</v>
      </c>
      <c r="C83" s="37"/>
      <c r="D83" s="37"/>
      <c r="E83" s="38"/>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row>
    <row r="84" spans="1:56" ht="12.75" customHeight="1" x14ac:dyDescent="0.2">
      <c r="A84" s="1"/>
      <c r="B84" s="36" t="s">
        <v>87</v>
      </c>
      <c r="C84" s="37"/>
      <c r="D84" s="37"/>
      <c r="E84" s="38"/>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row>
    <row r="85" spans="1:56" ht="12.75" customHeight="1" x14ac:dyDescent="0.2">
      <c r="A85" s="1"/>
      <c r="B85" s="36" t="s">
        <v>88</v>
      </c>
      <c r="C85" s="37"/>
      <c r="D85" s="37"/>
      <c r="E85" s="38"/>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row>
    <row r="86" spans="1:56" ht="12.75" customHeight="1" x14ac:dyDescent="0.2">
      <c r="A86" s="1"/>
      <c r="B86" s="36"/>
      <c r="C86" s="37"/>
      <c r="D86" s="37"/>
      <c r="E86" s="38"/>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row>
    <row r="87" spans="1:56" ht="12.75" customHeight="1" x14ac:dyDescent="0.2">
      <c r="A87" s="1"/>
      <c r="B87" s="39" t="s">
        <v>89</v>
      </c>
      <c r="C87" s="37"/>
      <c r="D87" s="37"/>
      <c r="E87" s="38"/>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row>
    <row r="88" spans="1:56" ht="42" customHeight="1" x14ac:dyDescent="0.2">
      <c r="A88" s="1"/>
      <c r="B88" s="202" t="s">
        <v>90</v>
      </c>
      <c r="C88" s="203"/>
      <c r="D88" s="203"/>
      <c r="E88" s="204"/>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row>
    <row r="89" spans="1:56" ht="12.75" customHeight="1" x14ac:dyDescent="0.2">
      <c r="A89" s="1"/>
      <c r="B89" s="36"/>
      <c r="C89" s="37"/>
      <c r="D89" s="37"/>
      <c r="E89" s="38"/>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row>
    <row r="90" spans="1:56" ht="12.75" customHeight="1" x14ac:dyDescent="0.2">
      <c r="A90" s="1"/>
      <c r="B90" s="39" t="s">
        <v>91</v>
      </c>
      <c r="C90" s="37"/>
      <c r="D90" s="37"/>
      <c r="E90" s="38"/>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row>
    <row r="91" spans="1:56" ht="30" customHeight="1" x14ac:dyDescent="0.2">
      <c r="A91" s="1"/>
      <c r="B91" s="202" t="s">
        <v>92</v>
      </c>
      <c r="C91" s="203"/>
      <c r="D91" s="203"/>
      <c r="E91" s="204"/>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row>
    <row r="92" spans="1:56" ht="12.75" customHeight="1" x14ac:dyDescent="0.2">
      <c r="A92" s="1"/>
      <c r="B92" s="36"/>
      <c r="C92" s="37"/>
      <c r="D92" s="37"/>
      <c r="E92" s="38"/>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row>
    <row r="93" spans="1:56" ht="12.75" customHeight="1" x14ac:dyDescent="0.2">
      <c r="A93" s="1"/>
      <c r="B93" s="39" t="s">
        <v>93</v>
      </c>
      <c r="C93" s="45"/>
      <c r="D93" s="46" t="s">
        <v>94</v>
      </c>
      <c r="E93" s="47"/>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row>
    <row r="94" spans="1:56" ht="12.75" customHeight="1" x14ac:dyDescent="0.2">
      <c r="A94" s="1"/>
      <c r="B94" s="39"/>
      <c r="C94" s="37"/>
      <c r="D94" s="46"/>
      <c r="E94" s="38"/>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row>
    <row r="95" spans="1:56" ht="12.75" customHeight="1" x14ac:dyDescent="0.2">
      <c r="A95" s="1"/>
      <c r="B95" s="36"/>
      <c r="C95" s="37"/>
      <c r="D95" s="37"/>
      <c r="E95" s="38"/>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row>
    <row r="96" spans="1:56" ht="12.75" customHeight="1" x14ac:dyDescent="0.2">
      <c r="A96" s="1"/>
      <c r="B96" s="39" t="s">
        <v>95</v>
      </c>
      <c r="C96" s="37"/>
      <c r="D96" s="37"/>
      <c r="E96" s="38"/>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row>
    <row r="97" spans="1:56" ht="12.75" customHeight="1" x14ac:dyDescent="0.2">
      <c r="A97" s="1"/>
      <c r="B97" s="48"/>
      <c r="C97" s="1"/>
      <c r="D97" s="1"/>
      <c r="E97" s="49"/>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row>
    <row r="98" spans="1:56" ht="12.75" customHeight="1" x14ac:dyDescent="0.2">
      <c r="A98" s="1"/>
      <c r="B98" s="50"/>
      <c r="C98" s="51"/>
      <c r="D98" s="51"/>
      <c r="E98" s="52"/>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row>
    <row r="99" spans="1:56" ht="12.75" customHeight="1" x14ac:dyDescent="0.2">
      <c r="A99" s="1"/>
      <c r="B99" s="1"/>
      <c r="C99" s="1"/>
      <c r="D99" s="1"/>
      <c r="E99" s="2"/>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row>
    <row r="100" spans="1:56" ht="12.75" customHeight="1" x14ac:dyDescent="0.2">
      <c r="A100" s="1"/>
      <c r="B100" s="1"/>
      <c r="C100" s="1"/>
      <c r="D100" s="1"/>
      <c r="E100" s="2"/>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row>
    <row r="101" spans="1:56" ht="12.75" customHeight="1" x14ac:dyDescent="0.2">
      <c r="A101" s="1"/>
      <c r="B101" s="1"/>
      <c r="C101" s="1"/>
      <c r="D101" s="1"/>
      <c r="E101" s="2"/>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row>
    <row r="102" spans="1:56" ht="12.75" customHeight="1" x14ac:dyDescent="0.2">
      <c r="A102" s="1"/>
      <c r="B102" s="1"/>
      <c r="C102" s="1"/>
      <c r="D102" s="1"/>
      <c r="E102" s="2"/>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row>
    <row r="103" spans="1:56" ht="12.75" customHeight="1" x14ac:dyDescent="0.2">
      <c r="A103" s="1"/>
      <c r="B103" s="1"/>
      <c r="C103" s="1"/>
      <c r="D103" s="1"/>
      <c r="E103" s="2"/>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row>
    <row r="104" spans="1:56" ht="12.75" customHeight="1" x14ac:dyDescent="0.2">
      <c r="A104" s="1"/>
      <c r="B104" s="1"/>
      <c r="C104" s="1"/>
      <c r="D104" s="1"/>
      <c r="E104" s="2"/>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row>
    <row r="105" spans="1:56" ht="12.75" customHeight="1" x14ac:dyDescent="0.2">
      <c r="A105" s="1"/>
      <c r="B105" s="1"/>
      <c r="C105" s="1"/>
      <c r="D105" s="1"/>
      <c r="E105" s="2"/>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row>
    <row r="106" spans="1:56" ht="12.75" customHeight="1" x14ac:dyDescent="0.2">
      <c r="A106" s="1"/>
      <c r="B106" s="1"/>
      <c r="C106" s="1"/>
      <c r="D106" s="1"/>
      <c r="E106" s="2"/>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row>
    <row r="107" spans="1:56" ht="12.75" customHeight="1" x14ac:dyDescent="0.2">
      <c r="A107" s="1"/>
      <c r="B107" s="1"/>
      <c r="C107" s="1"/>
      <c r="D107" s="1"/>
      <c r="E107" s="2"/>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row>
    <row r="108" spans="1:56" ht="12.75" customHeight="1" x14ac:dyDescent="0.2">
      <c r="A108" s="1"/>
      <c r="B108" s="1"/>
      <c r="C108" s="1"/>
      <c r="D108" s="1"/>
      <c r="E108" s="2"/>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row>
    <row r="109" spans="1:56" ht="12.75" customHeight="1" x14ac:dyDescent="0.2">
      <c r="A109" s="1"/>
      <c r="B109" s="1"/>
      <c r="C109" s="1"/>
      <c r="D109" s="1"/>
      <c r="E109" s="2"/>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row>
    <row r="110" spans="1:56" ht="12.75" customHeight="1" x14ac:dyDescent="0.2">
      <c r="A110" s="1"/>
      <c r="B110" s="1"/>
      <c r="C110" s="1"/>
      <c r="D110" s="1"/>
      <c r="E110" s="2"/>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row>
    <row r="111" spans="1:56" ht="12.75" customHeight="1" x14ac:dyDescent="0.2">
      <c r="A111" s="1"/>
      <c r="B111" s="1"/>
      <c r="C111" s="1"/>
      <c r="D111" s="1"/>
      <c r="E111" s="2"/>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row>
    <row r="112" spans="1:56" ht="12.75" customHeight="1" x14ac:dyDescent="0.2">
      <c r="A112" s="1"/>
      <c r="B112" s="1"/>
      <c r="C112" s="1"/>
      <c r="D112" s="1"/>
      <c r="E112" s="2"/>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row>
    <row r="113" spans="1:56" ht="12.75" customHeight="1" x14ac:dyDescent="0.2">
      <c r="A113" s="1"/>
      <c r="B113" s="1"/>
      <c r="C113" s="1"/>
      <c r="D113" s="1"/>
      <c r="E113" s="2"/>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row>
    <row r="114" spans="1:56" ht="12.75" customHeight="1" x14ac:dyDescent="0.2">
      <c r="A114" s="1"/>
      <c r="B114" s="1"/>
      <c r="C114" s="1"/>
      <c r="D114" s="1"/>
      <c r="E114" s="2"/>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row>
    <row r="115" spans="1:56" ht="12.75" customHeight="1" x14ac:dyDescent="0.2">
      <c r="A115" s="1"/>
      <c r="B115" s="1"/>
      <c r="C115" s="1"/>
      <c r="D115" s="1"/>
      <c r="E115" s="2"/>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row>
    <row r="116" spans="1:56" ht="12.75" customHeight="1" x14ac:dyDescent="0.2">
      <c r="A116" s="1"/>
      <c r="B116" s="1"/>
      <c r="C116" s="1"/>
      <c r="D116" s="1"/>
      <c r="E116" s="2"/>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row>
    <row r="117" spans="1:56" ht="12.75" customHeight="1" x14ac:dyDescent="0.2">
      <c r="A117" s="1"/>
      <c r="B117" s="1"/>
      <c r="C117" s="1"/>
      <c r="D117" s="1"/>
      <c r="E117" s="2"/>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row>
    <row r="118" spans="1:56" ht="12.75" customHeight="1" x14ac:dyDescent="0.2">
      <c r="A118" s="1"/>
      <c r="B118" s="1"/>
      <c r="C118" s="1"/>
      <c r="D118" s="1"/>
      <c r="E118" s="2"/>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row>
    <row r="119" spans="1:56" ht="12.75" customHeight="1" x14ac:dyDescent="0.2">
      <c r="A119" s="1"/>
      <c r="B119" s="1"/>
      <c r="C119" s="1"/>
      <c r="D119" s="1"/>
      <c r="E119" s="2"/>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row>
    <row r="120" spans="1:56" ht="12.75" customHeight="1" x14ac:dyDescent="0.2">
      <c r="A120" s="1"/>
      <c r="B120" s="1"/>
      <c r="C120" s="1"/>
      <c r="D120" s="1"/>
      <c r="E120" s="2"/>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row>
    <row r="121" spans="1:56" ht="12.75" customHeight="1" x14ac:dyDescent="0.2">
      <c r="A121" s="1"/>
      <c r="B121" s="1"/>
      <c r="C121" s="1"/>
      <c r="D121" s="1"/>
      <c r="E121" s="2"/>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row>
    <row r="122" spans="1:56" ht="12.75" customHeight="1" x14ac:dyDescent="0.2">
      <c r="A122" s="1"/>
      <c r="B122" s="1"/>
      <c r="C122" s="1"/>
      <c r="D122" s="1"/>
      <c r="E122" s="2"/>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row>
    <row r="123" spans="1:56" ht="12.75" customHeight="1" x14ac:dyDescent="0.2">
      <c r="A123" s="1"/>
      <c r="B123" s="1"/>
      <c r="C123" s="1"/>
      <c r="D123" s="1"/>
      <c r="E123" s="2"/>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row>
    <row r="124" spans="1:56" ht="12.75" customHeight="1" x14ac:dyDescent="0.2">
      <c r="A124" s="1"/>
      <c r="B124" s="1"/>
      <c r="C124" s="1"/>
      <c r="D124" s="1"/>
      <c r="E124" s="2"/>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row>
    <row r="125" spans="1:56" ht="12.75" customHeight="1" x14ac:dyDescent="0.2">
      <c r="A125" s="1"/>
      <c r="B125" s="1"/>
      <c r="C125" s="1"/>
      <c r="D125" s="1"/>
      <c r="E125" s="2"/>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row>
    <row r="126" spans="1:56" ht="12.75" customHeight="1" x14ac:dyDescent="0.2">
      <c r="A126" s="1"/>
      <c r="B126" s="1"/>
      <c r="C126" s="1"/>
      <c r="D126" s="1"/>
      <c r="E126" s="2"/>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row>
    <row r="127" spans="1:56" ht="12.75" customHeight="1" x14ac:dyDescent="0.2">
      <c r="A127" s="1"/>
      <c r="B127" s="1"/>
      <c r="C127" s="1"/>
      <c r="D127" s="1"/>
      <c r="E127" s="2"/>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row>
    <row r="128" spans="1:56" ht="12.75" customHeight="1" x14ac:dyDescent="0.2">
      <c r="A128" s="1"/>
      <c r="B128" s="1"/>
      <c r="C128" s="1"/>
      <c r="D128" s="1"/>
      <c r="E128" s="2"/>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row>
    <row r="129" spans="1:56" ht="12.75" customHeight="1" x14ac:dyDescent="0.2">
      <c r="A129" s="1"/>
      <c r="B129" s="1"/>
      <c r="C129" s="1"/>
      <c r="D129" s="1"/>
      <c r="E129" s="2"/>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row>
    <row r="130" spans="1:56" ht="12.75" customHeight="1" x14ac:dyDescent="0.2">
      <c r="A130" s="1"/>
      <c r="B130" s="1"/>
      <c r="C130" s="1"/>
      <c r="D130" s="1"/>
      <c r="E130" s="2"/>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row>
    <row r="131" spans="1:56" ht="12.75" customHeight="1" x14ac:dyDescent="0.2">
      <c r="A131" s="1"/>
      <c r="B131" s="1"/>
      <c r="C131" s="1"/>
      <c r="D131" s="1"/>
      <c r="E131" s="2"/>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row>
    <row r="132" spans="1:56" ht="12.75" customHeight="1" x14ac:dyDescent="0.2">
      <c r="A132" s="1"/>
      <c r="B132" s="1"/>
      <c r="C132" s="1"/>
      <c r="D132" s="1"/>
      <c r="E132" s="2"/>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row>
    <row r="133" spans="1:56" ht="12.75" customHeight="1" x14ac:dyDescent="0.2">
      <c r="A133" s="1"/>
      <c r="B133" s="1"/>
      <c r="C133" s="1"/>
      <c r="D133" s="1"/>
      <c r="E133" s="2"/>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row>
    <row r="134" spans="1:56" ht="12.75" customHeight="1" x14ac:dyDescent="0.2">
      <c r="A134" s="1"/>
      <c r="B134" s="1"/>
      <c r="C134" s="1"/>
      <c r="D134" s="1"/>
      <c r="E134" s="2"/>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row>
    <row r="135" spans="1:56" ht="12.75" customHeight="1" x14ac:dyDescent="0.2">
      <c r="A135" s="1"/>
      <c r="B135" s="1"/>
      <c r="C135" s="1"/>
      <c r="D135" s="1"/>
      <c r="E135" s="2"/>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row>
    <row r="136" spans="1:56" ht="12.75" customHeight="1" x14ac:dyDescent="0.2">
      <c r="A136" s="1"/>
      <c r="B136" s="1"/>
      <c r="C136" s="1"/>
      <c r="D136" s="1"/>
      <c r="E136" s="2"/>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row>
    <row r="137" spans="1:56" ht="12.75" customHeight="1" x14ac:dyDescent="0.2">
      <c r="A137" s="1"/>
      <c r="B137" s="1"/>
      <c r="C137" s="1"/>
      <c r="D137" s="1"/>
      <c r="E137" s="2"/>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row>
    <row r="138" spans="1:56" ht="12.75" customHeight="1" x14ac:dyDescent="0.2">
      <c r="A138" s="1"/>
      <c r="B138" s="1"/>
      <c r="C138" s="1"/>
      <c r="D138" s="1"/>
      <c r="E138" s="2"/>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row>
    <row r="139" spans="1:56" ht="12.75" customHeight="1" x14ac:dyDescent="0.2">
      <c r="A139" s="1"/>
      <c r="B139" s="1"/>
      <c r="C139" s="1"/>
      <c r="D139" s="1"/>
      <c r="E139" s="2"/>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row>
    <row r="140" spans="1:56" ht="12.75" customHeight="1" x14ac:dyDescent="0.2">
      <c r="A140" s="1"/>
      <c r="B140" s="1"/>
      <c r="C140" s="1"/>
      <c r="D140" s="1"/>
      <c r="E140" s="2"/>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row>
    <row r="141" spans="1:56" ht="12.75" customHeight="1" x14ac:dyDescent="0.2">
      <c r="A141" s="1"/>
      <c r="B141" s="1"/>
      <c r="C141" s="1"/>
      <c r="D141" s="1"/>
      <c r="E141" s="2"/>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row>
    <row r="142" spans="1:56" ht="12.75" customHeight="1" x14ac:dyDescent="0.2">
      <c r="A142" s="1"/>
      <c r="B142" s="1"/>
      <c r="C142" s="1"/>
      <c r="D142" s="1"/>
      <c r="E142" s="2"/>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row>
    <row r="143" spans="1:56" ht="12.75" customHeight="1" x14ac:dyDescent="0.2">
      <c r="A143" s="1"/>
      <c r="B143" s="1"/>
      <c r="C143" s="1"/>
      <c r="D143" s="1"/>
      <c r="E143" s="2"/>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row>
    <row r="144" spans="1:56" ht="12.75" customHeight="1" x14ac:dyDescent="0.2">
      <c r="A144" s="1"/>
      <c r="B144" s="1"/>
      <c r="C144" s="1"/>
      <c r="D144" s="1"/>
      <c r="E144" s="2"/>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row>
    <row r="145" spans="1:56" ht="12.75" customHeight="1" x14ac:dyDescent="0.2">
      <c r="A145" s="1"/>
      <c r="B145" s="1"/>
      <c r="C145" s="1"/>
      <c r="D145" s="1"/>
      <c r="E145" s="2"/>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row>
    <row r="146" spans="1:56" ht="12.75" customHeight="1" x14ac:dyDescent="0.2">
      <c r="A146" s="1"/>
      <c r="B146" s="1"/>
      <c r="C146" s="1"/>
      <c r="D146" s="1"/>
      <c r="E146" s="2"/>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row>
    <row r="147" spans="1:56" ht="12.75" customHeight="1" x14ac:dyDescent="0.2">
      <c r="A147" s="1"/>
      <c r="B147" s="1"/>
      <c r="C147" s="1"/>
      <c r="D147" s="1"/>
      <c r="E147" s="2"/>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row>
    <row r="148" spans="1:56" ht="12.75" customHeight="1" x14ac:dyDescent="0.2">
      <c r="A148" s="1"/>
      <c r="B148" s="1"/>
      <c r="C148" s="1"/>
      <c r="D148" s="1"/>
      <c r="E148" s="2"/>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row>
    <row r="149" spans="1:56" ht="12.75" customHeight="1" x14ac:dyDescent="0.2">
      <c r="A149" s="1"/>
      <c r="B149" s="1"/>
      <c r="C149" s="1"/>
      <c r="D149" s="1"/>
      <c r="E149" s="2"/>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row>
    <row r="150" spans="1:56" ht="12.75" customHeight="1" x14ac:dyDescent="0.2">
      <c r="A150" s="1"/>
      <c r="B150" s="1"/>
      <c r="C150" s="1"/>
      <c r="D150" s="1"/>
      <c r="E150" s="2"/>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row>
    <row r="151" spans="1:56" ht="12.75" customHeight="1" x14ac:dyDescent="0.2">
      <c r="A151" s="1"/>
      <c r="B151" s="1"/>
      <c r="C151" s="1"/>
      <c r="D151" s="1"/>
      <c r="E151" s="2"/>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row>
    <row r="152" spans="1:56" ht="12.75" customHeight="1" x14ac:dyDescent="0.2">
      <c r="A152" s="1"/>
      <c r="B152" s="1"/>
      <c r="C152" s="1"/>
      <c r="D152" s="1"/>
      <c r="E152" s="2"/>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row>
    <row r="153" spans="1:56" ht="12.75" customHeight="1" x14ac:dyDescent="0.2">
      <c r="A153" s="1"/>
      <c r="B153" s="1"/>
      <c r="C153" s="1"/>
      <c r="D153" s="1"/>
      <c r="E153" s="2"/>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row>
    <row r="154" spans="1:56" ht="12.75" customHeight="1" x14ac:dyDescent="0.2">
      <c r="A154" s="1"/>
      <c r="B154" s="1"/>
      <c r="C154" s="1"/>
      <c r="D154" s="1"/>
      <c r="E154" s="2"/>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row>
    <row r="155" spans="1:56" ht="12.75" customHeight="1" x14ac:dyDescent="0.2">
      <c r="A155" s="1"/>
      <c r="B155" s="1"/>
      <c r="C155" s="1"/>
      <c r="D155" s="1"/>
      <c r="E155" s="2"/>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row>
    <row r="156" spans="1:56" ht="12.75" customHeight="1" x14ac:dyDescent="0.2">
      <c r="A156" s="1"/>
      <c r="B156" s="1"/>
      <c r="C156" s="1"/>
      <c r="D156" s="1"/>
      <c r="E156" s="2"/>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row>
    <row r="157" spans="1:56" ht="12.75" customHeight="1" x14ac:dyDescent="0.2">
      <c r="A157" s="1"/>
      <c r="B157" s="1"/>
      <c r="C157" s="1"/>
      <c r="D157" s="1"/>
      <c r="E157" s="2"/>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row>
    <row r="158" spans="1:56" ht="12.75" customHeight="1" x14ac:dyDescent="0.2">
      <c r="A158" s="1"/>
      <c r="B158" s="1"/>
      <c r="C158" s="1"/>
      <c r="D158" s="1"/>
      <c r="E158" s="2"/>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row>
    <row r="159" spans="1:56" ht="12.75" customHeight="1" x14ac:dyDescent="0.2">
      <c r="A159" s="1"/>
      <c r="B159" s="1"/>
      <c r="C159" s="1"/>
      <c r="D159" s="1"/>
      <c r="E159" s="2"/>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row>
    <row r="160" spans="1:56" ht="12.75" customHeight="1" x14ac:dyDescent="0.2">
      <c r="A160" s="1"/>
      <c r="B160" s="1"/>
      <c r="C160" s="1"/>
      <c r="D160" s="1"/>
      <c r="E160" s="2"/>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row>
    <row r="161" spans="1:56" ht="12.75" customHeight="1" x14ac:dyDescent="0.2">
      <c r="A161" s="1"/>
      <c r="B161" s="1"/>
      <c r="C161" s="1"/>
      <c r="D161" s="1"/>
      <c r="E161" s="2"/>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row>
    <row r="162" spans="1:56" ht="12.75" customHeight="1" x14ac:dyDescent="0.2">
      <c r="A162" s="1"/>
      <c r="B162" s="1"/>
      <c r="C162" s="1"/>
      <c r="D162" s="1"/>
      <c r="E162" s="2"/>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row>
    <row r="163" spans="1:56" ht="12.75" customHeight="1" x14ac:dyDescent="0.2">
      <c r="A163" s="1"/>
      <c r="B163" s="1"/>
      <c r="C163" s="1"/>
      <c r="D163" s="1"/>
      <c r="E163" s="2"/>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row>
    <row r="164" spans="1:56" ht="12.75" customHeight="1" x14ac:dyDescent="0.2">
      <c r="A164" s="1"/>
      <c r="B164" s="1"/>
      <c r="C164" s="1"/>
      <c r="D164" s="1"/>
      <c r="E164" s="2"/>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row>
    <row r="165" spans="1:56" ht="12.75" customHeight="1" x14ac:dyDescent="0.2">
      <c r="A165" s="1"/>
      <c r="B165" s="1"/>
      <c r="C165" s="1"/>
      <c r="D165" s="1"/>
      <c r="E165" s="2"/>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row>
    <row r="166" spans="1:56" ht="12.75" customHeight="1" x14ac:dyDescent="0.2">
      <c r="A166" s="1"/>
      <c r="B166" s="1"/>
      <c r="C166" s="1"/>
      <c r="D166" s="1"/>
      <c r="E166" s="2"/>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row>
    <row r="167" spans="1:56" ht="12.75" customHeight="1" x14ac:dyDescent="0.2">
      <c r="A167" s="1"/>
      <c r="B167" s="1"/>
      <c r="C167" s="1"/>
      <c r="D167" s="1"/>
      <c r="E167" s="2"/>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row>
    <row r="168" spans="1:56" ht="12.75" customHeight="1" x14ac:dyDescent="0.2">
      <c r="A168" s="1"/>
      <c r="B168" s="1"/>
      <c r="C168" s="1"/>
      <c r="D168" s="1"/>
      <c r="E168" s="2"/>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row>
    <row r="169" spans="1:56" ht="12.75" customHeight="1" x14ac:dyDescent="0.2">
      <c r="A169" s="1"/>
      <c r="B169" s="1"/>
      <c r="C169" s="1"/>
      <c r="D169" s="1"/>
      <c r="E169" s="2"/>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row>
    <row r="170" spans="1:56" ht="12.75" customHeight="1" x14ac:dyDescent="0.2">
      <c r="A170" s="1"/>
      <c r="B170" s="1"/>
      <c r="C170" s="1"/>
      <c r="D170" s="1"/>
      <c r="E170" s="2"/>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row>
    <row r="171" spans="1:56" ht="12.75" customHeight="1" x14ac:dyDescent="0.2">
      <c r="A171" s="1"/>
      <c r="B171" s="1"/>
      <c r="C171" s="1"/>
      <c r="D171" s="1"/>
      <c r="E171" s="2"/>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row>
    <row r="172" spans="1:56" ht="12.75" customHeight="1" x14ac:dyDescent="0.2">
      <c r="A172" s="1"/>
      <c r="B172" s="1"/>
      <c r="C172" s="1"/>
      <c r="D172" s="1"/>
      <c r="E172" s="2"/>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row>
    <row r="173" spans="1:56" ht="12.75" customHeight="1" x14ac:dyDescent="0.2">
      <c r="A173" s="1"/>
      <c r="B173" s="1"/>
      <c r="C173" s="1"/>
      <c r="D173" s="1"/>
      <c r="E173" s="2"/>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row>
    <row r="174" spans="1:56" ht="12.75" customHeight="1" x14ac:dyDescent="0.2">
      <c r="A174" s="1"/>
      <c r="B174" s="1"/>
      <c r="C174" s="1"/>
      <c r="D174" s="1"/>
      <c r="E174" s="2"/>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row>
    <row r="175" spans="1:56" ht="12.75" customHeight="1" x14ac:dyDescent="0.2">
      <c r="A175" s="1"/>
      <c r="B175" s="1"/>
      <c r="C175" s="1"/>
      <c r="D175" s="1"/>
      <c r="E175" s="2"/>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row>
    <row r="176" spans="1:56" ht="12.75" customHeight="1" x14ac:dyDescent="0.2">
      <c r="A176" s="1"/>
      <c r="B176" s="1"/>
      <c r="C176" s="1"/>
      <c r="D176" s="1"/>
      <c r="E176" s="2"/>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row>
    <row r="177" spans="1:56" ht="12.75" customHeight="1" x14ac:dyDescent="0.2">
      <c r="A177" s="1"/>
      <c r="B177" s="1"/>
      <c r="C177" s="1"/>
      <c r="D177" s="1"/>
      <c r="E177" s="2"/>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row>
    <row r="178" spans="1:56" ht="12.75" customHeight="1" x14ac:dyDescent="0.2">
      <c r="A178" s="1"/>
      <c r="B178" s="1"/>
      <c r="C178" s="1"/>
      <c r="D178" s="1"/>
      <c r="E178" s="2"/>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row>
    <row r="179" spans="1:56" ht="12.75" customHeight="1" x14ac:dyDescent="0.2">
      <c r="A179" s="1"/>
      <c r="B179" s="1"/>
      <c r="C179" s="1"/>
      <c r="D179" s="1"/>
      <c r="E179" s="2"/>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row>
    <row r="180" spans="1:56" ht="12.75" customHeight="1" x14ac:dyDescent="0.2">
      <c r="A180" s="1"/>
      <c r="B180" s="1"/>
      <c r="C180" s="1"/>
      <c r="D180" s="1"/>
      <c r="E180" s="2"/>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row>
    <row r="181" spans="1:56" ht="12.75" customHeight="1" x14ac:dyDescent="0.2">
      <c r="A181" s="1"/>
      <c r="B181" s="1"/>
      <c r="C181" s="1"/>
      <c r="D181" s="1"/>
      <c r="E181" s="2"/>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row>
    <row r="182" spans="1:56" ht="12.75" customHeight="1" x14ac:dyDescent="0.2">
      <c r="A182" s="1"/>
      <c r="B182" s="1"/>
      <c r="C182" s="1"/>
      <c r="D182" s="1"/>
      <c r="E182" s="2"/>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row>
    <row r="183" spans="1:56" ht="12.75" customHeight="1" x14ac:dyDescent="0.2">
      <c r="A183" s="1"/>
      <c r="B183" s="1"/>
      <c r="C183" s="1"/>
      <c r="D183" s="1"/>
      <c r="E183" s="2"/>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row>
    <row r="184" spans="1:56" ht="12.75" customHeight="1" x14ac:dyDescent="0.2">
      <c r="A184" s="1"/>
      <c r="B184" s="1"/>
      <c r="C184" s="1"/>
      <c r="D184" s="1"/>
      <c r="E184" s="2"/>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row>
    <row r="185" spans="1:56" ht="12.75" customHeight="1" x14ac:dyDescent="0.2">
      <c r="A185" s="1"/>
      <c r="B185" s="1"/>
      <c r="C185" s="1"/>
      <c r="D185" s="1"/>
      <c r="E185" s="2"/>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row>
    <row r="186" spans="1:56" ht="12.75" customHeight="1" x14ac:dyDescent="0.2">
      <c r="A186" s="1"/>
      <c r="B186" s="1"/>
      <c r="C186" s="1"/>
      <c r="D186" s="1"/>
      <c r="E186" s="2"/>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row>
    <row r="187" spans="1:56" ht="12.75" customHeight="1" x14ac:dyDescent="0.2">
      <c r="A187" s="1"/>
      <c r="B187" s="1"/>
      <c r="C187" s="1"/>
      <c r="D187" s="1"/>
      <c r="E187" s="2"/>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row>
    <row r="188" spans="1:56" ht="12.75" customHeight="1" x14ac:dyDescent="0.2">
      <c r="A188" s="1"/>
      <c r="B188" s="1"/>
      <c r="C188" s="1"/>
      <c r="D188" s="1"/>
      <c r="E188" s="2"/>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row>
    <row r="189" spans="1:56" ht="12.75" customHeight="1" x14ac:dyDescent="0.2">
      <c r="A189" s="1"/>
      <c r="B189" s="1"/>
      <c r="C189" s="1"/>
      <c r="D189" s="1"/>
      <c r="E189" s="2"/>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row>
    <row r="190" spans="1:56" ht="12.75" customHeight="1" x14ac:dyDescent="0.2">
      <c r="A190" s="1"/>
      <c r="B190" s="1"/>
      <c r="C190" s="1"/>
      <c r="D190" s="1"/>
      <c r="E190" s="2"/>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row>
    <row r="191" spans="1:56" ht="12.75" customHeight="1" x14ac:dyDescent="0.2">
      <c r="A191" s="1"/>
      <c r="B191" s="1"/>
      <c r="C191" s="1"/>
      <c r="D191" s="1"/>
      <c r="E191" s="2"/>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row>
    <row r="192" spans="1:56" ht="12.75" customHeight="1" x14ac:dyDescent="0.2">
      <c r="A192" s="1"/>
      <c r="B192" s="1"/>
      <c r="C192" s="1"/>
      <c r="D192" s="1"/>
      <c r="E192" s="2"/>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row>
    <row r="193" spans="1:56" ht="12.75" customHeight="1" x14ac:dyDescent="0.2">
      <c r="A193" s="1"/>
      <c r="B193" s="1"/>
      <c r="C193" s="1"/>
      <c r="D193" s="1"/>
      <c r="E193" s="2"/>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row>
    <row r="194" spans="1:56" ht="12.75" customHeight="1" x14ac:dyDescent="0.2">
      <c r="A194" s="1"/>
      <c r="B194" s="1"/>
      <c r="C194" s="1"/>
      <c r="D194" s="1"/>
      <c r="E194" s="2"/>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row>
    <row r="195" spans="1:56" ht="12.75" customHeight="1" x14ac:dyDescent="0.2">
      <c r="A195" s="1"/>
      <c r="B195" s="1"/>
      <c r="C195" s="1"/>
      <c r="D195" s="1"/>
      <c r="E195" s="2"/>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row>
    <row r="196" spans="1:56" ht="12.75" customHeight="1" x14ac:dyDescent="0.2">
      <c r="A196" s="1"/>
      <c r="B196" s="1"/>
      <c r="C196" s="1"/>
      <c r="D196" s="1"/>
      <c r="E196" s="2"/>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row>
    <row r="197" spans="1:56" ht="12.75" customHeight="1" x14ac:dyDescent="0.2">
      <c r="A197" s="1"/>
      <c r="B197" s="1"/>
      <c r="C197" s="1"/>
      <c r="D197" s="1"/>
      <c r="E197" s="2"/>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row>
    <row r="198" spans="1:56" ht="12.75" customHeight="1" x14ac:dyDescent="0.2">
      <c r="A198" s="1"/>
      <c r="B198" s="1"/>
      <c r="C198" s="1"/>
      <c r="D198" s="1"/>
      <c r="E198" s="2"/>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row>
    <row r="199" spans="1:56" ht="12.75" customHeight="1" x14ac:dyDescent="0.2">
      <c r="A199" s="1"/>
      <c r="B199" s="1"/>
      <c r="C199" s="1"/>
      <c r="D199" s="1"/>
      <c r="E199" s="2"/>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row>
    <row r="200" spans="1:56" ht="12.75" customHeight="1" x14ac:dyDescent="0.2">
      <c r="A200" s="1"/>
      <c r="B200" s="1"/>
      <c r="C200" s="1"/>
      <c r="D200" s="1"/>
      <c r="E200" s="2"/>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row>
    <row r="201" spans="1:56" ht="12.75" customHeight="1" x14ac:dyDescent="0.2">
      <c r="A201" s="1"/>
      <c r="B201" s="1"/>
      <c r="C201" s="1"/>
      <c r="D201" s="1"/>
      <c r="E201" s="2"/>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row>
    <row r="202" spans="1:56" ht="12.75" customHeight="1" x14ac:dyDescent="0.2">
      <c r="A202" s="1"/>
      <c r="B202" s="1"/>
      <c r="C202" s="1"/>
      <c r="D202" s="1"/>
      <c r="E202" s="2"/>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row>
    <row r="203" spans="1:56" ht="12.75" customHeight="1" x14ac:dyDescent="0.2">
      <c r="A203" s="1"/>
      <c r="B203" s="1"/>
      <c r="C203" s="1"/>
      <c r="D203" s="1"/>
      <c r="E203" s="2"/>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row>
    <row r="204" spans="1:56" ht="12.75" customHeight="1" x14ac:dyDescent="0.2">
      <c r="A204" s="1"/>
      <c r="B204" s="1"/>
      <c r="C204" s="1"/>
      <c r="D204" s="1"/>
      <c r="E204" s="2"/>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row>
    <row r="205" spans="1:56" ht="12.75" customHeight="1" x14ac:dyDescent="0.2">
      <c r="A205" s="1"/>
      <c r="B205" s="1"/>
      <c r="C205" s="1"/>
      <c r="D205" s="1"/>
      <c r="E205" s="2"/>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row>
    <row r="206" spans="1:56" ht="12.75" customHeight="1" x14ac:dyDescent="0.2">
      <c r="A206" s="1"/>
      <c r="B206" s="1"/>
      <c r="C206" s="1"/>
      <c r="D206" s="1"/>
      <c r="E206" s="2"/>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row>
    <row r="207" spans="1:56" ht="12.75" customHeight="1" x14ac:dyDescent="0.2">
      <c r="A207" s="1"/>
      <c r="B207" s="1"/>
      <c r="C207" s="1"/>
      <c r="D207" s="1"/>
      <c r="E207" s="2"/>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row>
    <row r="208" spans="1:56" ht="12.75" customHeight="1" x14ac:dyDescent="0.2">
      <c r="A208" s="1"/>
      <c r="B208" s="1"/>
      <c r="C208" s="1"/>
      <c r="D208" s="1"/>
      <c r="E208" s="2"/>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row>
    <row r="209" spans="1:56" ht="12.75" customHeight="1" x14ac:dyDescent="0.2">
      <c r="A209" s="1"/>
      <c r="B209" s="1"/>
      <c r="C209" s="1"/>
      <c r="D209" s="1"/>
      <c r="E209" s="2"/>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row>
    <row r="210" spans="1:56" ht="12.75" customHeight="1" x14ac:dyDescent="0.2">
      <c r="A210" s="1"/>
      <c r="B210" s="1"/>
      <c r="C210" s="1"/>
      <c r="D210" s="1"/>
      <c r="E210" s="2"/>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row>
    <row r="211" spans="1:56" ht="12.75" customHeight="1" x14ac:dyDescent="0.2">
      <c r="A211" s="1"/>
      <c r="B211" s="1"/>
      <c r="C211" s="1"/>
      <c r="D211" s="1"/>
      <c r="E211" s="2"/>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row>
    <row r="212" spans="1:56" ht="12.75" customHeight="1" x14ac:dyDescent="0.2">
      <c r="A212" s="1"/>
      <c r="B212" s="1"/>
      <c r="C212" s="1"/>
      <c r="D212" s="1"/>
      <c r="E212" s="2"/>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row>
    <row r="213" spans="1:56" ht="12.75" customHeight="1" x14ac:dyDescent="0.2">
      <c r="A213" s="1"/>
      <c r="B213" s="1"/>
      <c r="C213" s="1"/>
      <c r="D213" s="1"/>
      <c r="E213" s="2"/>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row>
    <row r="214" spans="1:56" ht="12.75" customHeight="1" x14ac:dyDescent="0.2">
      <c r="A214" s="1"/>
      <c r="B214" s="1"/>
      <c r="C214" s="1"/>
      <c r="D214" s="1"/>
      <c r="E214" s="2"/>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row>
    <row r="215" spans="1:56" ht="12.75" customHeight="1" x14ac:dyDescent="0.2">
      <c r="A215" s="1"/>
      <c r="B215" s="1"/>
      <c r="C215" s="1"/>
      <c r="D215" s="1"/>
      <c r="E215" s="2"/>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row>
    <row r="216" spans="1:56" ht="12.75" customHeight="1" x14ac:dyDescent="0.2">
      <c r="A216" s="1"/>
      <c r="B216" s="1"/>
      <c r="C216" s="1"/>
      <c r="D216" s="1"/>
      <c r="E216" s="2"/>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row>
    <row r="217" spans="1:56" ht="12.75" customHeight="1" x14ac:dyDescent="0.2">
      <c r="A217" s="1"/>
      <c r="B217" s="1"/>
      <c r="C217" s="1"/>
      <c r="D217" s="1"/>
      <c r="E217" s="2"/>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row>
    <row r="218" spans="1:56" ht="12.75" customHeight="1" x14ac:dyDescent="0.2">
      <c r="A218" s="1"/>
      <c r="B218" s="1"/>
      <c r="C218" s="1"/>
      <c r="D218" s="1"/>
      <c r="E218" s="2"/>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row>
    <row r="219" spans="1:56" ht="12.75" customHeight="1" x14ac:dyDescent="0.2">
      <c r="A219" s="1"/>
      <c r="B219" s="1"/>
      <c r="C219" s="1"/>
      <c r="D219" s="1"/>
      <c r="E219" s="2"/>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row>
    <row r="220" spans="1:56" ht="12.75" customHeight="1" x14ac:dyDescent="0.2">
      <c r="A220" s="1"/>
      <c r="B220" s="1"/>
      <c r="C220" s="1"/>
      <c r="D220" s="1"/>
      <c r="E220" s="2"/>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row>
    <row r="221" spans="1:56" ht="12.75" customHeight="1" x14ac:dyDescent="0.2">
      <c r="A221" s="1"/>
      <c r="B221" s="1"/>
      <c r="C221" s="1"/>
      <c r="D221" s="1"/>
      <c r="E221" s="2"/>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row>
    <row r="222" spans="1:56" ht="12.75" customHeight="1" x14ac:dyDescent="0.2">
      <c r="A222" s="1"/>
      <c r="B222" s="1"/>
      <c r="C222" s="1"/>
      <c r="D222" s="1"/>
      <c r="E222" s="2"/>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row>
    <row r="223" spans="1:56" ht="12.75" customHeight="1" x14ac:dyDescent="0.2">
      <c r="A223" s="1"/>
      <c r="B223" s="1"/>
      <c r="C223" s="1"/>
      <c r="D223" s="1"/>
      <c r="E223" s="2"/>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row>
    <row r="224" spans="1:56" ht="12.75" customHeight="1" x14ac:dyDescent="0.2">
      <c r="A224" s="1"/>
      <c r="B224" s="1"/>
      <c r="C224" s="1"/>
      <c r="D224" s="1"/>
      <c r="E224" s="2"/>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row>
    <row r="225" spans="1:56" ht="12.75" customHeight="1" x14ac:dyDescent="0.2">
      <c r="A225" s="1"/>
      <c r="B225" s="1"/>
      <c r="C225" s="1"/>
      <c r="D225" s="1"/>
      <c r="E225" s="2"/>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row>
    <row r="226" spans="1:56" ht="12.75" customHeight="1" x14ac:dyDescent="0.2">
      <c r="A226" s="1"/>
      <c r="B226" s="1"/>
      <c r="C226" s="1"/>
      <c r="D226" s="1"/>
      <c r="E226" s="2"/>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row>
    <row r="227" spans="1:56" ht="12.75" customHeight="1" x14ac:dyDescent="0.2">
      <c r="A227" s="1"/>
      <c r="B227" s="1"/>
      <c r="C227" s="1"/>
      <c r="D227" s="1"/>
      <c r="E227" s="2"/>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row>
    <row r="228" spans="1:56" ht="12.75" customHeight="1" x14ac:dyDescent="0.2">
      <c r="A228" s="1"/>
      <c r="B228" s="1"/>
      <c r="C228" s="1"/>
      <c r="D228" s="1"/>
      <c r="E228" s="2"/>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row>
    <row r="229" spans="1:56" ht="12.75" customHeight="1" x14ac:dyDescent="0.2">
      <c r="A229" s="1"/>
      <c r="B229" s="1"/>
      <c r="C229" s="1"/>
      <c r="D229" s="1"/>
      <c r="E229" s="2"/>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row>
    <row r="230" spans="1:56" ht="12.75" customHeight="1" x14ac:dyDescent="0.2">
      <c r="A230" s="1"/>
      <c r="B230" s="1"/>
      <c r="C230" s="1"/>
      <c r="D230" s="1"/>
      <c r="E230" s="2"/>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row>
    <row r="231" spans="1:56" ht="12.75" customHeight="1" x14ac:dyDescent="0.2">
      <c r="A231" s="1"/>
      <c r="B231" s="1"/>
      <c r="C231" s="1"/>
      <c r="D231" s="1"/>
      <c r="E231" s="2"/>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row>
    <row r="232" spans="1:56" ht="12.75" customHeight="1" x14ac:dyDescent="0.2">
      <c r="A232" s="1"/>
      <c r="B232" s="1"/>
      <c r="C232" s="1"/>
      <c r="D232" s="1"/>
      <c r="E232" s="2"/>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row>
    <row r="233" spans="1:56" ht="12.75" customHeight="1" x14ac:dyDescent="0.2">
      <c r="A233" s="1"/>
      <c r="B233" s="1"/>
      <c r="C233" s="1"/>
      <c r="D233" s="1"/>
      <c r="E233" s="2"/>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row>
    <row r="234" spans="1:56" ht="12.75" customHeight="1" x14ac:dyDescent="0.2">
      <c r="A234" s="1"/>
      <c r="B234" s="1"/>
      <c r="C234" s="1"/>
      <c r="D234" s="1"/>
      <c r="E234" s="2"/>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row>
    <row r="235" spans="1:56" ht="12.75" customHeight="1" x14ac:dyDescent="0.2">
      <c r="A235" s="1"/>
      <c r="B235" s="1"/>
      <c r="C235" s="1"/>
      <c r="D235" s="1"/>
      <c r="E235" s="2"/>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row>
    <row r="236" spans="1:56" ht="12.75" customHeight="1" x14ac:dyDescent="0.2">
      <c r="A236" s="1"/>
      <c r="B236" s="1"/>
      <c r="C236" s="1"/>
      <c r="D236" s="1"/>
      <c r="E236" s="2"/>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row>
    <row r="237" spans="1:56" ht="12.75" customHeight="1" x14ac:dyDescent="0.2">
      <c r="A237" s="1"/>
      <c r="B237" s="1"/>
      <c r="C237" s="1"/>
      <c r="D237" s="1"/>
      <c r="E237" s="2"/>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row>
    <row r="238" spans="1:56" ht="12.75" customHeight="1" x14ac:dyDescent="0.2">
      <c r="A238" s="1"/>
      <c r="B238" s="1"/>
      <c r="C238" s="1"/>
      <c r="D238" s="1"/>
      <c r="E238" s="2"/>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row>
    <row r="239" spans="1:56" ht="12.75" customHeight="1" x14ac:dyDescent="0.2">
      <c r="A239" s="1"/>
      <c r="B239" s="1"/>
      <c r="C239" s="1"/>
      <c r="D239" s="1"/>
      <c r="E239" s="2"/>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row>
    <row r="240" spans="1:56" ht="12.75" customHeight="1" x14ac:dyDescent="0.2">
      <c r="A240" s="1"/>
      <c r="B240" s="1"/>
      <c r="C240" s="1"/>
      <c r="D240" s="1"/>
      <c r="E240" s="2"/>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row>
    <row r="241" spans="1:56" ht="12.75" customHeight="1" x14ac:dyDescent="0.2">
      <c r="A241" s="1"/>
      <c r="B241" s="1"/>
      <c r="C241" s="1"/>
      <c r="D241" s="1"/>
      <c r="E241" s="2"/>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row>
    <row r="242" spans="1:56" ht="12.75" customHeight="1" x14ac:dyDescent="0.2">
      <c r="A242" s="1"/>
      <c r="B242" s="1"/>
      <c r="C242" s="1"/>
      <c r="D242" s="1"/>
      <c r="E242" s="2"/>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row>
    <row r="243" spans="1:56" ht="12.75" customHeight="1" x14ac:dyDescent="0.2">
      <c r="A243" s="1"/>
      <c r="B243" s="1"/>
      <c r="C243" s="1"/>
      <c r="D243" s="1"/>
      <c r="E243" s="2"/>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row>
    <row r="244" spans="1:56" ht="12.75" customHeight="1" x14ac:dyDescent="0.2">
      <c r="A244" s="1"/>
      <c r="B244" s="1"/>
      <c r="C244" s="1"/>
      <c r="D244" s="1"/>
      <c r="E244" s="2"/>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row>
    <row r="245" spans="1:56" ht="12.75" customHeight="1" x14ac:dyDescent="0.2">
      <c r="A245" s="1"/>
      <c r="B245" s="1"/>
      <c r="C245" s="1"/>
      <c r="D245" s="1"/>
      <c r="E245" s="2"/>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row>
    <row r="246" spans="1:56" ht="12.75" customHeight="1" x14ac:dyDescent="0.2">
      <c r="A246" s="1"/>
      <c r="B246" s="1"/>
      <c r="C246" s="1"/>
      <c r="D246" s="1"/>
      <c r="E246" s="2"/>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row>
    <row r="247" spans="1:56" ht="12.75" customHeight="1" x14ac:dyDescent="0.2">
      <c r="A247" s="1"/>
      <c r="B247" s="1"/>
      <c r="C247" s="1"/>
      <c r="D247" s="1"/>
      <c r="E247" s="2"/>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row>
    <row r="248" spans="1:56" ht="12.75" customHeight="1" x14ac:dyDescent="0.2">
      <c r="A248" s="1"/>
      <c r="B248" s="1"/>
      <c r="C248" s="1"/>
      <c r="D248" s="1"/>
      <c r="E248" s="2"/>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row>
    <row r="249" spans="1:56" ht="12.75" customHeight="1" x14ac:dyDescent="0.2">
      <c r="A249" s="1"/>
      <c r="B249" s="1"/>
      <c r="C249" s="1"/>
      <c r="D249" s="1"/>
      <c r="E249" s="2"/>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row>
    <row r="250" spans="1:56" ht="12.75" customHeight="1" x14ac:dyDescent="0.2">
      <c r="A250" s="1"/>
      <c r="B250" s="1"/>
      <c r="C250" s="1"/>
      <c r="D250" s="1"/>
      <c r="E250" s="2"/>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row>
    <row r="251" spans="1:56" ht="12.75" customHeight="1" x14ac:dyDescent="0.2">
      <c r="A251" s="1"/>
      <c r="B251" s="1"/>
      <c r="C251" s="1"/>
      <c r="D251" s="1"/>
      <c r="E251" s="2"/>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row>
    <row r="252" spans="1:56" ht="12.75" customHeight="1" x14ac:dyDescent="0.2">
      <c r="A252" s="1"/>
      <c r="B252" s="1"/>
      <c r="C252" s="1"/>
      <c r="D252" s="1"/>
      <c r="E252" s="2"/>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row>
    <row r="253" spans="1:56" ht="12.75" customHeight="1" x14ac:dyDescent="0.2">
      <c r="A253" s="1"/>
      <c r="B253" s="1"/>
      <c r="C253" s="1"/>
      <c r="D253" s="1"/>
      <c r="E253" s="2"/>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row>
    <row r="254" spans="1:56" ht="12.75" customHeight="1" x14ac:dyDescent="0.2">
      <c r="A254" s="1"/>
      <c r="B254" s="1"/>
      <c r="C254" s="1"/>
      <c r="D254" s="1"/>
      <c r="E254" s="2"/>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row>
    <row r="255" spans="1:56" ht="12.75" customHeight="1" x14ac:dyDescent="0.2">
      <c r="A255" s="1"/>
      <c r="B255" s="1"/>
      <c r="C255" s="1"/>
      <c r="D255" s="1"/>
      <c r="E255" s="2"/>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row>
    <row r="256" spans="1:56" ht="12.75" customHeight="1" x14ac:dyDescent="0.2">
      <c r="A256" s="1"/>
      <c r="B256" s="1"/>
      <c r="C256" s="1"/>
      <c r="D256" s="1"/>
      <c r="E256" s="2"/>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row>
    <row r="257" spans="1:56" ht="12.75" customHeight="1" x14ac:dyDescent="0.2">
      <c r="A257" s="1"/>
      <c r="B257" s="1"/>
      <c r="C257" s="1"/>
      <c r="D257" s="1"/>
      <c r="E257" s="2"/>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row>
    <row r="258" spans="1:56" ht="12.75" customHeight="1" x14ac:dyDescent="0.2">
      <c r="A258" s="1"/>
      <c r="B258" s="1"/>
      <c r="C258" s="1"/>
      <c r="D258" s="1"/>
      <c r="E258" s="2"/>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row>
    <row r="259" spans="1:56" ht="12.75" customHeight="1" x14ac:dyDescent="0.2">
      <c r="A259" s="1"/>
      <c r="B259" s="1"/>
      <c r="C259" s="1"/>
      <c r="D259" s="1"/>
      <c r="E259" s="2"/>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row>
    <row r="260" spans="1:56" ht="12.75" customHeight="1" x14ac:dyDescent="0.2">
      <c r="A260" s="1"/>
      <c r="B260" s="1"/>
      <c r="C260" s="1"/>
      <c r="D260" s="1"/>
      <c r="E260" s="2"/>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row>
    <row r="261" spans="1:56" ht="12.75" customHeight="1" x14ac:dyDescent="0.2">
      <c r="A261" s="1"/>
      <c r="B261" s="1"/>
      <c r="C261" s="1"/>
      <c r="D261" s="1"/>
      <c r="E261" s="2"/>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row>
    <row r="262" spans="1:56" ht="12.75" customHeight="1" x14ac:dyDescent="0.2">
      <c r="A262" s="1"/>
      <c r="B262" s="1"/>
      <c r="C262" s="1"/>
      <c r="D262" s="1"/>
      <c r="E262" s="2"/>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row>
    <row r="263" spans="1:56" ht="12.75" customHeight="1" x14ac:dyDescent="0.2">
      <c r="A263" s="1"/>
      <c r="B263" s="1"/>
      <c r="C263" s="1"/>
      <c r="D263" s="1"/>
      <c r="E263" s="2"/>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row>
    <row r="264" spans="1:56" ht="12.75" customHeight="1" x14ac:dyDescent="0.2">
      <c r="A264" s="1"/>
      <c r="B264" s="1"/>
      <c r="C264" s="1"/>
      <c r="D264" s="1"/>
      <c r="E264" s="2"/>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row>
    <row r="265" spans="1:56" ht="12.75" customHeight="1" x14ac:dyDescent="0.2">
      <c r="A265" s="1"/>
      <c r="B265" s="1"/>
      <c r="C265" s="1"/>
      <c r="D265" s="1"/>
      <c r="E265" s="2"/>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row>
    <row r="266" spans="1:56" ht="12.75" customHeight="1" x14ac:dyDescent="0.2">
      <c r="A266" s="1"/>
      <c r="B266" s="1"/>
      <c r="C266" s="1"/>
      <c r="D266" s="1"/>
      <c r="E266" s="2"/>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row>
    <row r="267" spans="1:56" ht="12.75" customHeight="1" x14ac:dyDescent="0.2">
      <c r="A267" s="1"/>
      <c r="B267" s="1"/>
      <c r="C267" s="1"/>
      <c r="D267" s="1"/>
      <c r="E267" s="2"/>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row>
    <row r="268" spans="1:56" ht="12.75" customHeight="1" x14ac:dyDescent="0.2">
      <c r="A268" s="1"/>
      <c r="B268" s="1"/>
      <c r="C268" s="1"/>
      <c r="D268" s="1"/>
      <c r="E268" s="2"/>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row>
    <row r="269" spans="1:56" ht="12.75" customHeight="1" x14ac:dyDescent="0.2">
      <c r="A269" s="1"/>
      <c r="B269" s="1"/>
      <c r="C269" s="1"/>
      <c r="D269" s="1"/>
      <c r="E269" s="2"/>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row>
    <row r="270" spans="1:56" ht="12.75" customHeight="1" x14ac:dyDescent="0.2">
      <c r="A270" s="1"/>
      <c r="B270" s="1"/>
      <c r="C270" s="1"/>
      <c r="D270" s="1"/>
      <c r="E270" s="2"/>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row>
    <row r="271" spans="1:56" ht="12.75" customHeight="1" x14ac:dyDescent="0.2">
      <c r="A271" s="1"/>
      <c r="B271" s="1"/>
      <c r="C271" s="1"/>
      <c r="D271" s="1"/>
      <c r="E271" s="2"/>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row>
    <row r="272" spans="1:56" ht="12.75" customHeight="1" x14ac:dyDescent="0.2">
      <c r="A272" s="1"/>
      <c r="B272" s="1"/>
      <c r="C272" s="1"/>
      <c r="D272" s="1"/>
      <c r="E272" s="2"/>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row>
    <row r="273" spans="1:56" ht="12.75" customHeight="1" x14ac:dyDescent="0.2">
      <c r="A273" s="1"/>
      <c r="B273" s="1"/>
      <c r="C273" s="1"/>
      <c r="D273" s="1"/>
      <c r="E273" s="2"/>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row>
    <row r="274" spans="1:56" ht="12.75" customHeight="1" x14ac:dyDescent="0.2">
      <c r="A274" s="1"/>
      <c r="B274" s="1"/>
      <c r="C274" s="1"/>
      <c r="D274" s="1"/>
      <c r="E274" s="2"/>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row>
    <row r="275" spans="1:56" ht="12.75" customHeight="1" x14ac:dyDescent="0.2">
      <c r="A275" s="1"/>
      <c r="B275" s="1"/>
      <c r="C275" s="1"/>
      <c r="D275" s="1"/>
      <c r="E275" s="2"/>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row>
    <row r="276" spans="1:56" ht="12.75" customHeight="1" x14ac:dyDescent="0.2">
      <c r="A276" s="1"/>
      <c r="B276" s="1"/>
      <c r="C276" s="1"/>
      <c r="D276" s="1"/>
      <c r="E276" s="2"/>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row>
    <row r="277" spans="1:56" ht="12.75" customHeight="1" x14ac:dyDescent="0.2">
      <c r="A277" s="1"/>
      <c r="B277" s="1"/>
      <c r="C277" s="1"/>
      <c r="D277" s="1"/>
      <c r="E277" s="2"/>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row>
    <row r="278" spans="1:56" ht="12.75" customHeight="1" x14ac:dyDescent="0.2">
      <c r="A278" s="1"/>
      <c r="B278" s="1"/>
      <c r="C278" s="1"/>
      <c r="D278" s="1"/>
      <c r="E278" s="2"/>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row>
    <row r="279" spans="1:56" ht="12.75" customHeight="1" x14ac:dyDescent="0.2">
      <c r="A279" s="1"/>
      <c r="B279" s="1"/>
      <c r="C279" s="1"/>
      <c r="D279" s="1"/>
      <c r="E279" s="2"/>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row>
    <row r="280" spans="1:56" ht="12.75" customHeight="1" x14ac:dyDescent="0.2">
      <c r="A280" s="1"/>
      <c r="B280" s="1"/>
      <c r="C280" s="1"/>
      <c r="D280" s="1"/>
      <c r="E280" s="2"/>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row>
    <row r="281" spans="1:56" ht="12.75" customHeight="1" x14ac:dyDescent="0.2">
      <c r="A281" s="1"/>
      <c r="B281" s="1"/>
      <c r="C281" s="1"/>
      <c r="D281" s="1"/>
      <c r="E281" s="2"/>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row>
    <row r="282" spans="1:56" ht="12.75" customHeight="1" x14ac:dyDescent="0.2">
      <c r="A282" s="1"/>
      <c r="B282" s="1"/>
      <c r="C282" s="1"/>
      <c r="D282" s="1"/>
      <c r="E282" s="2"/>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row>
    <row r="283" spans="1:56" ht="12.75" customHeight="1" x14ac:dyDescent="0.2">
      <c r="A283" s="1"/>
      <c r="B283" s="1"/>
      <c r="C283" s="1"/>
      <c r="D283" s="1"/>
      <c r="E283" s="2"/>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row>
    <row r="284" spans="1:56" ht="12.75" customHeight="1" x14ac:dyDescent="0.2">
      <c r="A284" s="1"/>
      <c r="B284" s="1"/>
      <c r="C284" s="1"/>
      <c r="D284" s="1"/>
      <c r="E284" s="2"/>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row>
    <row r="285" spans="1:56" ht="12.75" customHeight="1" x14ac:dyDescent="0.2">
      <c r="A285" s="1"/>
      <c r="B285" s="1"/>
      <c r="C285" s="1"/>
      <c r="D285" s="1"/>
      <c r="E285" s="2"/>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row>
    <row r="286" spans="1:56" ht="12.75" customHeight="1" x14ac:dyDescent="0.2">
      <c r="A286" s="1"/>
      <c r="B286" s="1"/>
      <c r="C286" s="1"/>
      <c r="D286" s="1"/>
      <c r="E286" s="2"/>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row>
    <row r="287" spans="1:56" ht="12.75" customHeight="1" x14ac:dyDescent="0.2">
      <c r="A287" s="1"/>
      <c r="B287" s="1"/>
      <c r="C287" s="1"/>
      <c r="D287" s="1"/>
      <c r="E287" s="2"/>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row>
    <row r="288" spans="1:56" ht="12.75" customHeight="1" x14ac:dyDescent="0.2">
      <c r="A288" s="1"/>
      <c r="B288" s="1"/>
      <c r="C288" s="1"/>
      <c r="D288" s="1"/>
      <c r="E288" s="2"/>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row>
    <row r="289" spans="1:56" ht="12.75" customHeight="1" x14ac:dyDescent="0.2">
      <c r="A289" s="1"/>
      <c r="B289" s="1"/>
      <c r="C289" s="1"/>
      <c r="D289" s="1"/>
      <c r="E289" s="2"/>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row>
    <row r="290" spans="1:56" ht="12.75" customHeight="1" x14ac:dyDescent="0.2">
      <c r="A290" s="1"/>
      <c r="B290" s="1"/>
      <c r="C290" s="1"/>
      <c r="D290" s="1"/>
      <c r="E290" s="2"/>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row>
    <row r="291" spans="1:56" ht="12.75" customHeight="1" x14ac:dyDescent="0.2">
      <c r="A291" s="1"/>
      <c r="B291" s="1"/>
      <c r="C291" s="1"/>
      <c r="D291" s="1"/>
      <c r="E291" s="2"/>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row>
    <row r="292" spans="1:56" ht="12.75" customHeight="1" x14ac:dyDescent="0.2">
      <c r="A292" s="1"/>
      <c r="B292" s="1"/>
      <c r="C292" s="1"/>
      <c r="D292" s="1"/>
      <c r="E292" s="2"/>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row>
    <row r="293" spans="1:56" ht="12.75" customHeight="1" x14ac:dyDescent="0.2">
      <c r="A293" s="1"/>
      <c r="B293" s="1"/>
      <c r="C293" s="1"/>
      <c r="D293" s="1"/>
      <c r="E293" s="2"/>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row>
    <row r="294" spans="1:56" ht="12.75" customHeight="1" x14ac:dyDescent="0.2">
      <c r="A294" s="1"/>
      <c r="B294" s="1"/>
      <c r="C294" s="1"/>
      <c r="D294" s="1"/>
      <c r="E294" s="2"/>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row>
    <row r="295" spans="1:56" ht="12.75" customHeight="1" x14ac:dyDescent="0.2">
      <c r="A295" s="1"/>
      <c r="B295" s="1"/>
      <c r="C295" s="1"/>
      <c r="D295" s="1"/>
      <c r="E295" s="2"/>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row>
    <row r="296" spans="1:56" ht="12.75" customHeight="1" x14ac:dyDescent="0.2">
      <c r="A296" s="1"/>
      <c r="B296" s="1"/>
      <c r="C296" s="1"/>
      <c r="D296" s="1"/>
      <c r="E296" s="2"/>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row>
    <row r="297" spans="1:56" ht="12.75" customHeight="1" x14ac:dyDescent="0.2">
      <c r="A297" s="1"/>
      <c r="B297" s="1"/>
      <c r="C297" s="1"/>
      <c r="D297" s="1"/>
      <c r="E297" s="2"/>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row>
    <row r="298" spans="1:56" ht="12.75" customHeight="1" x14ac:dyDescent="0.2">
      <c r="A298" s="1"/>
      <c r="B298" s="1"/>
      <c r="C298" s="1"/>
      <c r="D298" s="1"/>
      <c r="E298" s="2"/>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row>
    <row r="299" spans="1:56" ht="12.75" customHeight="1" x14ac:dyDescent="0.2">
      <c r="A299" s="1"/>
      <c r="B299" s="1"/>
      <c r="C299" s="1"/>
      <c r="D299" s="1"/>
      <c r="E299" s="2"/>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row>
    <row r="300" spans="1:56" ht="12.75" customHeight="1" x14ac:dyDescent="0.2">
      <c r="A300" s="1"/>
      <c r="B300" s="1"/>
      <c r="C300" s="1"/>
      <c r="D300" s="1"/>
      <c r="E300" s="2"/>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row>
    <row r="301" spans="1:56" ht="12.75" customHeight="1" x14ac:dyDescent="0.2">
      <c r="A301" s="1"/>
      <c r="B301" s="1"/>
      <c r="C301" s="1"/>
      <c r="D301" s="1"/>
      <c r="E301" s="2"/>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row>
    <row r="302" spans="1:56" ht="12.75" customHeight="1" x14ac:dyDescent="0.2">
      <c r="A302" s="1"/>
      <c r="B302" s="1"/>
      <c r="C302" s="1"/>
      <c r="D302" s="1"/>
      <c r="E302" s="2"/>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row>
    <row r="303" spans="1:56" ht="12.75" customHeight="1" x14ac:dyDescent="0.2">
      <c r="A303" s="1"/>
      <c r="B303" s="1"/>
      <c r="C303" s="1"/>
      <c r="D303" s="1"/>
      <c r="E303" s="2"/>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row>
    <row r="304" spans="1:56" ht="12.75" customHeight="1" x14ac:dyDescent="0.2">
      <c r="A304" s="1"/>
      <c r="B304" s="1"/>
      <c r="C304" s="1"/>
      <c r="D304" s="1"/>
      <c r="E304" s="2"/>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row>
    <row r="305" spans="1:56" ht="12.75" customHeight="1" x14ac:dyDescent="0.2">
      <c r="A305" s="1"/>
      <c r="B305" s="1"/>
      <c r="C305" s="1"/>
      <c r="D305" s="1"/>
      <c r="E305" s="2"/>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row>
    <row r="306" spans="1:56" ht="12.75" customHeight="1" x14ac:dyDescent="0.2">
      <c r="A306" s="1"/>
      <c r="B306" s="1"/>
      <c r="C306" s="1"/>
      <c r="D306" s="1"/>
      <c r="E306" s="2"/>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row>
    <row r="307" spans="1:56" ht="12.75" customHeight="1" x14ac:dyDescent="0.2">
      <c r="A307" s="1"/>
      <c r="B307" s="1"/>
      <c r="C307" s="1"/>
      <c r="D307" s="1"/>
      <c r="E307" s="2"/>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row>
    <row r="308" spans="1:56" ht="12.75" customHeight="1" x14ac:dyDescent="0.2">
      <c r="A308" s="1"/>
      <c r="B308" s="1"/>
      <c r="C308" s="1"/>
      <c r="D308" s="1"/>
      <c r="E308" s="2"/>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row>
    <row r="309" spans="1:56" ht="12.75" customHeight="1" x14ac:dyDescent="0.2">
      <c r="A309" s="1"/>
      <c r="B309" s="1"/>
      <c r="C309" s="1"/>
      <c r="D309" s="1"/>
      <c r="E309" s="2"/>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row>
    <row r="310" spans="1:56" ht="12.75" customHeight="1" x14ac:dyDescent="0.2">
      <c r="A310" s="1"/>
      <c r="B310" s="1"/>
      <c r="C310" s="1"/>
      <c r="D310" s="1"/>
      <c r="E310" s="2"/>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row>
    <row r="311" spans="1:56" ht="12.75" customHeight="1" x14ac:dyDescent="0.2">
      <c r="A311" s="1"/>
      <c r="B311" s="1"/>
      <c r="C311" s="1"/>
      <c r="D311" s="1"/>
      <c r="E311" s="2"/>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row>
    <row r="312" spans="1:56" ht="12.75" customHeight="1" x14ac:dyDescent="0.2">
      <c r="A312" s="1"/>
      <c r="B312" s="1"/>
      <c r="C312" s="1"/>
      <c r="D312" s="1"/>
      <c r="E312" s="2"/>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row>
    <row r="313" spans="1:56" ht="12.75" customHeight="1" x14ac:dyDescent="0.2">
      <c r="A313" s="1"/>
      <c r="B313" s="1"/>
      <c r="C313" s="1"/>
      <c r="D313" s="1"/>
      <c r="E313" s="2"/>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row>
    <row r="314" spans="1:56" ht="12.75" customHeight="1" x14ac:dyDescent="0.2">
      <c r="A314" s="1"/>
      <c r="B314" s="1"/>
      <c r="C314" s="1"/>
      <c r="D314" s="1"/>
      <c r="E314" s="2"/>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row>
    <row r="315" spans="1:56" ht="12.75" customHeight="1" x14ac:dyDescent="0.2">
      <c r="A315" s="1"/>
      <c r="B315" s="1"/>
      <c r="C315" s="1"/>
      <c r="D315" s="1"/>
      <c r="E315" s="2"/>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row>
    <row r="316" spans="1:56" ht="12.75" customHeight="1" x14ac:dyDescent="0.2">
      <c r="A316" s="1"/>
      <c r="B316" s="1"/>
      <c r="C316" s="1"/>
      <c r="D316" s="1"/>
      <c r="E316" s="2"/>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row>
    <row r="317" spans="1:56" ht="12.75" customHeight="1" x14ac:dyDescent="0.2">
      <c r="A317" s="1"/>
      <c r="B317" s="1"/>
      <c r="C317" s="1"/>
      <c r="D317" s="1"/>
      <c r="E317" s="2"/>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row>
    <row r="318" spans="1:56" ht="12.75" customHeight="1" x14ac:dyDescent="0.2">
      <c r="A318" s="1"/>
      <c r="B318" s="1"/>
      <c r="C318" s="1"/>
      <c r="D318" s="1"/>
      <c r="E318" s="2"/>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row>
    <row r="319" spans="1:56" ht="12.75" customHeight="1" x14ac:dyDescent="0.2">
      <c r="A319" s="1"/>
      <c r="B319" s="1"/>
      <c r="C319" s="1"/>
      <c r="D319" s="1"/>
      <c r="E319" s="2"/>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row>
    <row r="320" spans="1:56" ht="12.75" customHeight="1" x14ac:dyDescent="0.2">
      <c r="A320" s="1"/>
      <c r="B320" s="1"/>
      <c r="C320" s="1"/>
      <c r="D320" s="1"/>
      <c r="E320" s="2"/>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row>
    <row r="321" spans="1:56" ht="12.75" customHeight="1" x14ac:dyDescent="0.2">
      <c r="A321" s="1"/>
      <c r="B321" s="1"/>
      <c r="C321" s="1"/>
      <c r="D321" s="1"/>
      <c r="E321" s="2"/>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row>
    <row r="322" spans="1:56" ht="12.75" customHeight="1" x14ac:dyDescent="0.2">
      <c r="A322" s="1"/>
      <c r="B322" s="1"/>
      <c r="C322" s="1"/>
      <c r="D322" s="1"/>
      <c r="E322" s="2"/>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row>
    <row r="323" spans="1:56" ht="12.75" customHeight="1" x14ac:dyDescent="0.2">
      <c r="A323" s="1"/>
      <c r="B323" s="1"/>
      <c r="C323" s="1"/>
      <c r="D323" s="1"/>
      <c r="E323" s="2"/>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row>
    <row r="324" spans="1:56" ht="12.75" customHeight="1" x14ac:dyDescent="0.2">
      <c r="A324" s="1"/>
      <c r="B324" s="1"/>
      <c r="C324" s="1"/>
      <c r="D324" s="1"/>
      <c r="E324" s="2"/>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row>
    <row r="325" spans="1:56" ht="12.75" customHeight="1" x14ac:dyDescent="0.2">
      <c r="A325" s="1"/>
      <c r="B325" s="1"/>
      <c r="C325" s="1"/>
      <c r="D325" s="1"/>
      <c r="E325" s="2"/>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row>
    <row r="326" spans="1:56" ht="12.75" customHeight="1" x14ac:dyDescent="0.2">
      <c r="A326" s="1"/>
      <c r="B326" s="1"/>
      <c r="C326" s="1"/>
      <c r="D326" s="1"/>
      <c r="E326" s="2"/>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row>
    <row r="327" spans="1:56" ht="12.75" customHeight="1" x14ac:dyDescent="0.2">
      <c r="A327" s="1"/>
      <c r="B327" s="1"/>
      <c r="C327" s="1"/>
      <c r="D327" s="1"/>
      <c r="E327" s="2"/>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row>
    <row r="328" spans="1:56" ht="12.75" customHeight="1" x14ac:dyDescent="0.2">
      <c r="A328" s="1"/>
      <c r="B328" s="1"/>
      <c r="C328" s="1"/>
      <c r="D328" s="1"/>
      <c r="E328" s="2"/>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row>
    <row r="329" spans="1:56" ht="12.75" customHeight="1" x14ac:dyDescent="0.2">
      <c r="A329" s="1"/>
      <c r="B329" s="1"/>
      <c r="C329" s="1"/>
      <c r="D329" s="1"/>
      <c r="E329" s="2"/>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row>
    <row r="330" spans="1:56" ht="12.75" customHeight="1" x14ac:dyDescent="0.2">
      <c r="A330" s="1"/>
      <c r="B330" s="1"/>
      <c r="C330" s="1"/>
      <c r="D330" s="1"/>
      <c r="E330" s="2"/>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row>
    <row r="331" spans="1:56" ht="12.75" customHeight="1" x14ac:dyDescent="0.2">
      <c r="A331" s="1"/>
      <c r="B331" s="1"/>
      <c r="C331" s="1"/>
      <c r="D331" s="1"/>
      <c r="E331" s="2"/>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row>
    <row r="332" spans="1:56" ht="12.75" customHeight="1" x14ac:dyDescent="0.2">
      <c r="A332" s="1"/>
      <c r="B332" s="1"/>
      <c r="C332" s="1"/>
      <c r="D332" s="1"/>
      <c r="E332" s="2"/>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row>
    <row r="333" spans="1:56" ht="12.75" customHeight="1" x14ac:dyDescent="0.2">
      <c r="A333" s="1"/>
      <c r="B333" s="1"/>
      <c r="C333" s="1"/>
      <c r="D333" s="1"/>
      <c r="E333" s="2"/>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row>
    <row r="334" spans="1:56" ht="12.75" customHeight="1" x14ac:dyDescent="0.2">
      <c r="A334" s="1"/>
      <c r="B334" s="1"/>
      <c r="C334" s="1"/>
      <c r="D334" s="1"/>
      <c r="E334" s="2"/>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row>
    <row r="335" spans="1:56" ht="12.75" customHeight="1" x14ac:dyDescent="0.2">
      <c r="A335" s="1"/>
      <c r="B335" s="1"/>
      <c r="C335" s="1"/>
      <c r="D335" s="1"/>
      <c r="E335" s="2"/>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row>
    <row r="336" spans="1:56" ht="12.75" customHeight="1" x14ac:dyDescent="0.2">
      <c r="A336" s="1"/>
      <c r="B336" s="1"/>
      <c r="C336" s="1"/>
      <c r="D336" s="1"/>
      <c r="E336" s="2"/>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row>
    <row r="337" spans="1:56" ht="12.75" customHeight="1" x14ac:dyDescent="0.2">
      <c r="A337" s="1"/>
      <c r="B337" s="1"/>
      <c r="C337" s="1"/>
      <c r="D337" s="1"/>
      <c r="E337" s="2"/>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row>
    <row r="338" spans="1:56" ht="12.75" customHeight="1" x14ac:dyDescent="0.2">
      <c r="A338" s="1"/>
      <c r="B338" s="1"/>
      <c r="C338" s="1"/>
      <c r="D338" s="1"/>
      <c r="E338" s="2"/>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row>
    <row r="339" spans="1:56" ht="12.75" customHeight="1" x14ac:dyDescent="0.2">
      <c r="A339" s="1"/>
      <c r="B339" s="1"/>
      <c r="C339" s="1"/>
      <c r="D339" s="1"/>
      <c r="E339" s="2"/>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row>
    <row r="340" spans="1:56" ht="12.75" customHeight="1" x14ac:dyDescent="0.2">
      <c r="A340" s="1"/>
      <c r="B340" s="1"/>
      <c r="C340" s="1"/>
      <c r="D340" s="1"/>
      <c r="E340" s="2"/>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row>
    <row r="341" spans="1:56" ht="12.75" customHeight="1" x14ac:dyDescent="0.2">
      <c r="A341" s="1"/>
      <c r="B341" s="1"/>
      <c r="C341" s="1"/>
      <c r="D341" s="1"/>
      <c r="E341" s="2"/>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row>
    <row r="342" spans="1:56" ht="12.75" customHeight="1" x14ac:dyDescent="0.2">
      <c r="A342" s="1"/>
      <c r="B342" s="1"/>
      <c r="C342" s="1"/>
      <c r="D342" s="1"/>
      <c r="E342" s="2"/>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row>
    <row r="343" spans="1:56" ht="12.75" customHeight="1" x14ac:dyDescent="0.2">
      <c r="A343" s="1"/>
      <c r="B343" s="1"/>
      <c r="C343" s="1"/>
      <c r="D343" s="1"/>
      <c r="E343" s="2"/>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row>
    <row r="344" spans="1:56" ht="12.75" customHeight="1" x14ac:dyDescent="0.2">
      <c r="A344" s="1"/>
      <c r="B344" s="1"/>
      <c r="C344" s="1"/>
      <c r="D344" s="1"/>
      <c r="E344" s="2"/>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row>
    <row r="345" spans="1:56" ht="12.75" customHeight="1" x14ac:dyDescent="0.2">
      <c r="A345" s="1"/>
      <c r="B345" s="1"/>
      <c r="C345" s="1"/>
      <c r="D345" s="1"/>
      <c r="E345" s="2"/>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row>
    <row r="346" spans="1:56" ht="12.75" customHeight="1" x14ac:dyDescent="0.2">
      <c r="A346" s="1"/>
      <c r="B346" s="1"/>
      <c r="C346" s="1"/>
      <c r="D346" s="1"/>
      <c r="E346" s="2"/>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row>
    <row r="347" spans="1:56" ht="12.75" customHeight="1" x14ac:dyDescent="0.2">
      <c r="A347" s="1"/>
      <c r="B347" s="1"/>
      <c r="C347" s="1"/>
      <c r="D347" s="1"/>
      <c r="E347" s="2"/>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row>
    <row r="348" spans="1:56" ht="12.75" customHeight="1" x14ac:dyDescent="0.2">
      <c r="A348" s="1"/>
      <c r="B348" s="1"/>
      <c r="C348" s="1"/>
      <c r="D348" s="1"/>
      <c r="E348" s="2"/>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row>
    <row r="349" spans="1:56" ht="12.75" customHeight="1" x14ac:dyDescent="0.2">
      <c r="A349" s="1"/>
      <c r="B349" s="1"/>
      <c r="C349" s="1"/>
      <c r="D349" s="1"/>
      <c r="E349" s="2"/>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row>
    <row r="350" spans="1:56" ht="12.75" customHeight="1" x14ac:dyDescent="0.2">
      <c r="A350" s="1"/>
      <c r="B350" s="1"/>
      <c r="C350" s="1"/>
      <c r="D350" s="1"/>
      <c r="E350" s="2"/>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row>
    <row r="351" spans="1:56" ht="12.75" customHeight="1" x14ac:dyDescent="0.2">
      <c r="A351" s="1"/>
      <c r="B351" s="1"/>
      <c r="C351" s="1"/>
      <c r="D351" s="1"/>
      <c r="E351" s="2"/>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row>
    <row r="352" spans="1:56" ht="12.75" customHeight="1" x14ac:dyDescent="0.2">
      <c r="A352" s="1"/>
      <c r="B352" s="1"/>
      <c r="C352" s="1"/>
      <c r="D352" s="1"/>
      <c r="E352" s="2"/>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row>
    <row r="353" spans="1:56" ht="12.75" customHeight="1" x14ac:dyDescent="0.2">
      <c r="A353" s="1"/>
      <c r="B353" s="1"/>
      <c r="C353" s="1"/>
      <c r="D353" s="1"/>
      <c r="E353" s="2"/>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row>
    <row r="354" spans="1:56" ht="12.75" customHeight="1" x14ac:dyDescent="0.2">
      <c r="A354" s="1"/>
      <c r="B354" s="1"/>
      <c r="C354" s="1"/>
      <c r="D354" s="1"/>
      <c r="E354" s="2"/>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row>
    <row r="355" spans="1:56" ht="12.75" customHeight="1" x14ac:dyDescent="0.2">
      <c r="A355" s="1"/>
      <c r="B355" s="1"/>
      <c r="C355" s="1"/>
      <c r="D355" s="1"/>
      <c r="E355" s="2"/>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row>
    <row r="356" spans="1:56" ht="12.75" customHeight="1" x14ac:dyDescent="0.2">
      <c r="A356" s="1"/>
      <c r="B356" s="1"/>
      <c r="C356" s="1"/>
      <c r="D356" s="1"/>
      <c r="E356" s="2"/>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row>
    <row r="357" spans="1:56" ht="12.75" customHeight="1" x14ac:dyDescent="0.2">
      <c r="A357" s="1"/>
      <c r="B357" s="1"/>
      <c r="C357" s="1"/>
      <c r="D357" s="1"/>
      <c r="E357" s="2"/>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row>
    <row r="358" spans="1:56" ht="12.75" customHeight="1" x14ac:dyDescent="0.2">
      <c r="A358" s="1"/>
      <c r="B358" s="1"/>
      <c r="C358" s="1"/>
      <c r="D358" s="1"/>
      <c r="E358" s="2"/>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row>
    <row r="359" spans="1:56" ht="12.75" customHeight="1" x14ac:dyDescent="0.2">
      <c r="A359" s="1"/>
      <c r="B359" s="1"/>
      <c r="C359" s="1"/>
      <c r="D359" s="1"/>
      <c r="E359" s="2"/>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row>
    <row r="360" spans="1:56" ht="12.75" customHeight="1" x14ac:dyDescent="0.2">
      <c r="A360" s="1"/>
      <c r="B360" s="1"/>
      <c r="C360" s="1"/>
      <c r="D360" s="1"/>
      <c r="E360" s="2"/>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row>
    <row r="361" spans="1:56" ht="12.75" customHeight="1" x14ac:dyDescent="0.2">
      <c r="A361" s="1"/>
      <c r="B361" s="1"/>
      <c r="C361" s="1"/>
      <c r="D361" s="1"/>
      <c r="E361" s="2"/>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row>
    <row r="362" spans="1:56" ht="12.75" customHeight="1" x14ac:dyDescent="0.2">
      <c r="A362" s="1"/>
      <c r="B362" s="1"/>
      <c r="C362" s="1"/>
      <c r="D362" s="1"/>
      <c r="E362" s="2"/>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row>
    <row r="363" spans="1:56" ht="12.75" customHeight="1" x14ac:dyDescent="0.2">
      <c r="A363" s="1"/>
      <c r="B363" s="1"/>
      <c r="C363" s="1"/>
      <c r="D363" s="1"/>
      <c r="E363" s="2"/>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row>
    <row r="364" spans="1:56" ht="12.75" customHeight="1" x14ac:dyDescent="0.2">
      <c r="A364" s="1"/>
      <c r="B364" s="1"/>
      <c r="C364" s="1"/>
      <c r="D364" s="1"/>
      <c r="E364" s="2"/>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row>
    <row r="365" spans="1:56" ht="12.75" customHeight="1" x14ac:dyDescent="0.2">
      <c r="A365" s="1"/>
      <c r="B365" s="1"/>
      <c r="C365" s="1"/>
      <c r="D365" s="1"/>
      <c r="E365" s="2"/>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row>
    <row r="366" spans="1:56" ht="12.75" customHeight="1" x14ac:dyDescent="0.2">
      <c r="A366" s="1"/>
      <c r="B366" s="1"/>
      <c r="C366" s="1"/>
      <c r="D366" s="1"/>
      <c r="E366" s="2"/>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row>
    <row r="367" spans="1:56" ht="12.75" customHeight="1" x14ac:dyDescent="0.2">
      <c r="A367" s="1"/>
      <c r="B367" s="1"/>
      <c r="C367" s="1"/>
      <c r="D367" s="1"/>
      <c r="E367" s="2"/>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row>
    <row r="368" spans="1:56" ht="12.75" customHeight="1" x14ac:dyDescent="0.2">
      <c r="A368" s="1"/>
      <c r="B368" s="1"/>
      <c r="C368" s="1"/>
      <c r="D368" s="1"/>
      <c r="E368" s="2"/>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row>
    <row r="369" spans="1:56" ht="12.75" customHeight="1" x14ac:dyDescent="0.2">
      <c r="A369" s="1"/>
      <c r="B369" s="1"/>
      <c r="C369" s="1"/>
      <c r="D369" s="1"/>
      <c r="E369" s="2"/>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row>
    <row r="370" spans="1:56" ht="12.75" customHeight="1" x14ac:dyDescent="0.2">
      <c r="A370" s="1"/>
      <c r="B370" s="1"/>
      <c r="C370" s="1"/>
      <c r="D370" s="1"/>
      <c r="E370" s="2"/>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row>
    <row r="371" spans="1:56" ht="12.75" customHeight="1" x14ac:dyDescent="0.2">
      <c r="A371" s="1"/>
      <c r="B371" s="1"/>
      <c r="C371" s="1"/>
      <c r="D371" s="1"/>
      <c r="E371" s="2"/>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row>
    <row r="372" spans="1:56" ht="12.75" customHeight="1" x14ac:dyDescent="0.2">
      <c r="A372" s="1"/>
      <c r="B372" s="1"/>
      <c r="C372" s="1"/>
      <c r="D372" s="1"/>
      <c r="E372" s="2"/>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row>
    <row r="373" spans="1:56" ht="12.75" customHeight="1" x14ac:dyDescent="0.2">
      <c r="A373" s="1"/>
      <c r="B373" s="1"/>
      <c r="C373" s="1"/>
      <c r="D373" s="1"/>
      <c r="E373" s="2"/>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row>
    <row r="374" spans="1:56" ht="12.75" customHeight="1" x14ac:dyDescent="0.2">
      <c r="A374" s="1"/>
      <c r="B374" s="1"/>
      <c r="C374" s="1"/>
      <c r="D374" s="1"/>
      <c r="E374" s="2"/>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row>
    <row r="375" spans="1:56" ht="12.75" customHeight="1" x14ac:dyDescent="0.2">
      <c r="A375" s="1"/>
      <c r="B375" s="1"/>
      <c r="C375" s="1"/>
      <c r="D375" s="1"/>
      <c r="E375" s="2"/>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row>
    <row r="376" spans="1:56" ht="12.75" customHeight="1" x14ac:dyDescent="0.2">
      <c r="A376" s="1"/>
      <c r="B376" s="1"/>
      <c r="C376" s="1"/>
      <c r="D376" s="1"/>
      <c r="E376" s="2"/>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row>
    <row r="377" spans="1:56" ht="12.75" customHeight="1" x14ac:dyDescent="0.2">
      <c r="A377" s="1"/>
      <c r="B377" s="1"/>
      <c r="C377" s="1"/>
      <c r="D377" s="1"/>
      <c r="E377" s="2"/>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row>
    <row r="378" spans="1:56" ht="12.75" customHeight="1" x14ac:dyDescent="0.2">
      <c r="A378" s="1"/>
      <c r="B378" s="1"/>
      <c r="C378" s="1"/>
      <c r="D378" s="1"/>
      <c r="E378" s="2"/>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row>
    <row r="379" spans="1:56" ht="12.75" customHeight="1" x14ac:dyDescent="0.2">
      <c r="A379" s="1"/>
      <c r="B379" s="1"/>
      <c r="C379" s="1"/>
      <c r="D379" s="1"/>
      <c r="E379" s="2"/>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row>
    <row r="380" spans="1:56" ht="12.75" customHeight="1" x14ac:dyDescent="0.2">
      <c r="A380" s="1"/>
      <c r="B380" s="1"/>
      <c r="C380" s="1"/>
      <c r="D380" s="1"/>
      <c r="E380" s="2"/>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row>
    <row r="381" spans="1:56" ht="12.75" customHeight="1" x14ac:dyDescent="0.2">
      <c r="A381" s="1"/>
      <c r="B381" s="1"/>
      <c r="C381" s="1"/>
      <c r="D381" s="1"/>
      <c r="E381" s="2"/>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row>
    <row r="382" spans="1:56" ht="12.75" customHeight="1" x14ac:dyDescent="0.2">
      <c r="A382" s="1"/>
      <c r="B382" s="1"/>
      <c r="C382" s="1"/>
      <c r="D382" s="1"/>
      <c r="E382" s="2"/>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row>
    <row r="383" spans="1:56" ht="12.75" customHeight="1" x14ac:dyDescent="0.2">
      <c r="A383" s="1"/>
      <c r="B383" s="1"/>
      <c r="C383" s="1"/>
      <c r="D383" s="1"/>
      <c r="E383" s="2"/>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row>
    <row r="384" spans="1:56" ht="12.75" customHeight="1" x14ac:dyDescent="0.2">
      <c r="A384" s="1"/>
      <c r="B384" s="1"/>
      <c r="C384" s="1"/>
      <c r="D384" s="1"/>
      <c r="E384" s="2"/>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row>
    <row r="385" spans="1:56" ht="12.75" customHeight="1" x14ac:dyDescent="0.2">
      <c r="A385" s="1"/>
      <c r="B385" s="1"/>
      <c r="C385" s="1"/>
      <c r="D385" s="1"/>
      <c r="E385" s="2"/>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row>
    <row r="386" spans="1:56" ht="12.75" customHeight="1" x14ac:dyDescent="0.2">
      <c r="A386" s="1"/>
      <c r="B386" s="1"/>
      <c r="C386" s="1"/>
      <c r="D386" s="1"/>
      <c r="E386" s="2"/>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row>
    <row r="387" spans="1:56" ht="12.75" customHeight="1" x14ac:dyDescent="0.2">
      <c r="A387" s="1"/>
      <c r="B387" s="1"/>
      <c r="C387" s="1"/>
      <c r="D387" s="1"/>
      <c r="E387" s="2"/>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row>
    <row r="388" spans="1:56" ht="12.75" customHeight="1" x14ac:dyDescent="0.2">
      <c r="A388" s="1"/>
      <c r="B388" s="1"/>
      <c r="C388" s="1"/>
      <c r="D388" s="1"/>
      <c r="E388" s="2"/>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row>
    <row r="389" spans="1:56" ht="12.75" customHeight="1" x14ac:dyDescent="0.2">
      <c r="A389" s="1"/>
      <c r="B389" s="1"/>
      <c r="C389" s="1"/>
      <c r="D389" s="1"/>
      <c r="E389" s="2"/>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row>
    <row r="390" spans="1:56" ht="12.75" customHeight="1" x14ac:dyDescent="0.2">
      <c r="A390" s="1"/>
      <c r="B390" s="1"/>
      <c r="C390" s="1"/>
      <c r="D390" s="1"/>
      <c r="E390" s="2"/>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row>
    <row r="391" spans="1:56" ht="12.75" customHeight="1" x14ac:dyDescent="0.2">
      <c r="A391" s="1"/>
      <c r="B391" s="1"/>
      <c r="C391" s="1"/>
      <c r="D391" s="1"/>
      <c r="E391" s="2"/>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row>
    <row r="392" spans="1:56" ht="12.75" customHeight="1" x14ac:dyDescent="0.2">
      <c r="A392" s="1"/>
      <c r="B392" s="1"/>
      <c r="C392" s="1"/>
      <c r="D392" s="1"/>
      <c r="E392" s="2"/>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row>
    <row r="393" spans="1:56" ht="12.75" customHeight="1" x14ac:dyDescent="0.2">
      <c r="A393" s="1"/>
      <c r="B393" s="1"/>
      <c r="C393" s="1"/>
      <c r="D393" s="1"/>
      <c r="E393" s="2"/>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row>
    <row r="394" spans="1:56" ht="12.75" customHeight="1" x14ac:dyDescent="0.2">
      <c r="A394" s="1"/>
      <c r="B394" s="1"/>
      <c r="C394" s="1"/>
      <c r="D394" s="1"/>
      <c r="E394" s="2"/>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row>
    <row r="395" spans="1:56" ht="12.75" customHeight="1" x14ac:dyDescent="0.2">
      <c r="A395" s="1"/>
      <c r="B395" s="1"/>
      <c r="C395" s="1"/>
      <c r="D395" s="1"/>
      <c r="E395" s="2"/>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row>
    <row r="396" spans="1:56" ht="12.75" customHeight="1" x14ac:dyDescent="0.2">
      <c r="A396" s="1"/>
      <c r="B396" s="1"/>
      <c r="C396" s="1"/>
      <c r="D396" s="1"/>
      <c r="E396" s="2"/>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row>
    <row r="397" spans="1:56" ht="12.75" customHeight="1" x14ac:dyDescent="0.2">
      <c r="A397" s="1"/>
      <c r="B397" s="1"/>
      <c r="C397" s="1"/>
      <c r="D397" s="1"/>
      <c r="E397" s="2"/>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row>
    <row r="398" spans="1:56" ht="12.75" customHeight="1" x14ac:dyDescent="0.2">
      <c r="A398" s="1"/>
      <c r="B398" s="1"/>
      <c r="C398" s="1"/>
      <c r="D398" s="1"/>
      <c r="E398" s="2"/>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row>
    <row r="399" spans="1:56" ht="12.75" customHeight="1" x14ac:dyDescent="0.2">
      <c r="A399" s="1"/>
      <c r="B399" s="1"/>
      <c r="C399" s="1"/>
      <c r="D399" s="1"/>
      <c r="E399" s="2"/>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row>
    <row r="400" spans="1:56" ht="12.75" customHeight="1" x14ac:dyDescent="0.2">
      <c r="A400" s="1"/>
      <c r="B400" s="1"/>
      <c r="C400" s="1"/>
      <c r="D400" s="1"/>
      <c r="E400" s="2"/>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row>
    <row r="401" spans="1:56" ht="12.75" customHeight="1" x14ac:dyDescent="0.2">
      <c r="A401" s="1"/>
      <c r="B401" s="1"/>
      <c r="C401" s="1"/>
      <c r="D401" s="1"/>
      <c r="E401" s="2"/>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row>
    <row r="402" spans="1:56" ht="12.75" customHeight="1" x14ac:dyDescent="0.2">
      <c r="A402" s="1"/>
      <c r="B402" s="1"/>
      <c r="C402" s="1"/>
      <c r="D402" s="1"/>
      <c r="E402" s="2"/>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row>
    <row r="403" spans="1:56" ht="12.75" customHeight="1" x14ac:dyDescent="0.2">
      <c r="A403" s="1"/>
      <c r="B403" s="1"/>
      <c r="C403" s="1"/>
      <c r="D403" s="1"/>
      <c r="E403" s="2"/>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row>
    <row r="404" spans="1:56" ht="12.75" customHeight="1" x14ac:dyDescent="0.2">
      <c r="A404" s="1"/>
      <c r="B404" s="1"/>
      <c r="C404" s="1"/>
      <c r="D404" s="1"/>
      <c r="E404" s="2"/>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row>
    <row r="405" spans="1:56" ht="12.75" customHeight="1" x14ac:dyDescent="0.2">
      <c r="A405" s="1"/>
      <c r="B405" s="1"/>
      <c r="C405" s="1"/>
      <c r="D405" s="1"/>
      <c r="E405" s="2"/>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row>
    <row r="406" spans="1:56" ht="12.75" customHeight="1" x14ac:dyDescent="0.2">
      <c r="A406" s="1"/>
      <c r="B406" s="1"/>
      <c r="C406" s="1"/>
      <c r="D406" s="1"/>
      <c r="E406" s="2"/>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row>
    <row r="407" spans="1:56" ht="12.75" customHeight="1" x14ac:dyDescent="0.2">
      <c r="A407" s="1"/>
      <c r="B407" s="1"/>
      <c r="C407" s="1"/>
      <c r="D407" s="1"/>
      <c r="E407" s="2"/>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row>
    <row r="408" spans="1:56" ht="12.75" customHeight="1" x14ac:dyDescent="0.2">
      <c r="A408" s="1"/>
      <c r="B408" s="1"/>
      <c r="C408" s="1"/>
      <c r="D408" s="1"/>
      <c r="E408" s="2"/>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row>
    <row r="409" spans="1:56" ht="12.75" customHeight="1" x14ac:dyDescent="0.2">
      <c r="A409" s="1"/>
      <c r="B409" s="1"/>
      <c r="C409" s="1"/>
      <c r="D409" s="1"/>
      <c r="E409" s="2"/>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row>
    <row r="410" spans="1:56" ht="12.75" customHeight="1" x14ac:dyDescent="0.2">
      <c r="A410" s="1"/>
      <c r="B410" s="1"/>
      <c r="C410" s="1"/>
      <c r="D410" s="1"/>
      <c r="E410" s="2"/>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row>
    <row r="411" spans="1:56" ht="12.75" customHeight="1" x14ac:dyDescent="0.2">
      <c r="A411" s="1"/>
      <c r="B411" s="1"/>
      <c r="C411" s="1"/>
      <c r="D411" s="1"/>
      <c r="E411" s="2"/>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row>
    <row r="412" spans="1:56" ht="12.75" customHeight="1" x14ac:dyDescent="0.2">
      <c r="A412" s="1"/>
      <c r="B412" s="1"/>
      <c r="C412" s="1"/>
      <c r="D412" s="1"/>
      <c r="E412" s="2"/>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row>
    <row r="413" spans="1:56" ht="12.75" customHeight="1" x14ac:dyDescent="0.2">
      <c r="A413" s="1"/>
      <c r="B413" s="1"/>
      <c r="C413" s="1"/>
      <c r="D413" s="1"/>
      <c r="E413" s="2"/>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row>
    <row r="414" spans="1:56" ht="12.75" customHeight="1" x14ac:dyDescent="0.2">
      <c r="A414" s="1"/>
      <c r="B414" s="1"/>
      <c r="C414" s="1"/>
      <c r="D414" s="1"/>
      <c r="E414" s="2"/>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row>
    <row r="415" spans="1:56" ht="12.75" customHeight="1" x14ac:dyDescent="0.2">
      <c r="A415" s="1"/>
      <c r="B415" s="1"/>
      <c r="C415" s="1"/>
      <c r="D415" s="1"/>
      <c r="E415" s="2"/>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row>
    <row r="416" spans="1:56" ht="12.75" customHeight="1" x14ac:dyDescent="0.2">
      <c r="A416" s="1"/>
      <c r="B416" s="1"/>
      <c r="C416" s="1"/>
      <c r="D416" s="1"/>
      <c r="E416" s="2"/>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row>
    <row r="417" spans="1:56" ht="12.75" customHeight="1" x14ac:dyDescent="0.2">
      <c r="A417" s="1"/>
      <c r="B417" s="1"/>
      <c r="C417" s="1"/>
      <c r="D417" s="1"/>
      <c r="E417" s="2"/>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row>
    <row r="418" spans="1:56" ht="12.75" customHeight="1" x14ac:dyDescent="0.2">
      <c r="A418" s="1"/>
      <c r="B418" s="1"/>
      <c r="C418" s="1"/>
      <c r="D418" s="1"/>
      <c r="E418" s="2"/>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row>
    <row r="419" spans="1:56" ht="12.75" customHeight="1" x14ac:dyDescent="0.2">
      <c r="A419" s="1"/>
      <c r="B419" s="1"/>
      <c r="C419" s="1"/>
      <c r="D419" s="1"/>
      <c r="E419" s="2"/>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row>
    <row r="420" spans="1:56" ht="12.75" customHeight="1" x14ac:dyDescent="0.2">
      <c r="A420" s="1"/>
      <c r="B420" s="1"/>
      <c r="C420" s="1"/>
      <c r="D420" s="1"/>
      <c r="E420" s="2"/>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row>
    <row r="421" spans="1:56" ht="12.75" customHeight="1" x14ac:dyDescent="0.2">
      <c r="A421" s="1"/>
      <c r="B421" s="1"/>
      <c r="C421" s="1"/>
      <c r="D421" s="1"/>
      <c r="E421" s="2"/>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row>
    <row r="422" spans="1:56" ht="12.75" customHeight="1" x14ac:dyDescent="0.2">
      <c r="A422" s="1"/>
      <c r="B422" s="1"/>
      <c r="C422" s="1"/>
      <c r="D422" s="1"/>
      <c r="E422" s="2"/>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row>
    <row r="423" spans="1:56" ht="12.75" customHeight="1" x14ac:dyDescent="0.2">
      <c r="A423" s="1"/>
      <c r="B423" s="1"/>
      <c r="C423" s="1"/>
      <c r="D423" s="1"/>
      <c r="E423" s="2"/>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row>
    <row r="424" spans="1:56" ht="12.75" customHeight="1" x14ac:dyDescent="0.2">
      <c r="A424" s="1"/>
      <c r="B424" s="1"/>
      <c r="C424" s="1"/>
      <c r="D424" s="1"/>
      <c r="E424" s="2"/>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row>
    <row r="425" spans="1:56" ht="12.75" customHeight="1" x14ac:dyDescent="0.2">
      <c r="A425" s="1"/>
      <c r="B425" s="1"/>
      <c r="C425" s="1"/>
      <c r="D425" s="1"/>
      <c r="E425" s="2"/>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row>
    <row r="426" spans="1:56" ht="12.75" customHeight="1" x14ac:dyDescent="0.2">
      <c r="A426" s="1"/>
      <c r="B426" s="1"/>
      <c r="C426" s="1"/>
      <c r="D426" s="1"/>
      <c r="E426" s="2"/>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row>
    <row r="427" spans="1:56" ht="12.75" customHeight="1" x14ac:dyDescent="0.2">
      <c r="A427" s="1"/>
      <c r="B427" s="1"/>
      <c r="C427" s="1"/>
      <c r="D427" s="1"/>
      <c r="E427" s="2"/>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row>
    <row r="428" spans="1:56" ht="12.75" customHeight="1" x14ac:dyDescent="0.2">
      <c r="A428" s="1"/>
      <c r="B428" s="1"/>
      <c r="C428" s="1"/>
      <c r="D428" s="1"/>
      <c r="E428" s="2"/>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row>
    <row r="429" spans="1:56" ht="12.75" customHeight="1" x14ac:dyDescent="0.2">
      <c r="A429" s="1"/>
      <c r="B429" s="1"/>
      <c r="C429" s="1"/>
      <c r="D429" s="1"/>
      <c r="E429" s="2"/>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row>
    <row r="430" spans="1:56" ht="12.75" customHeight="1" x14ac:dyDescent="0.2">
      <c r="A430" s="1"/>
      <c r="B430" s="1"/>
      <c r="C430" s="1"/>
      <c r="D430" s="1"/>
      <c r="E430" s="2"/>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row>
    <row r="431" spans="1:56" ht="12.75" customHeight="1" x14ac:dyDescent="0.2">
      <c r="A431" s="1"/>
      <c r="B431" s="1"/>
      <c r="C431" s="1"/>
      <c r="D431" s="1"/>
      <c r="E431" s="2"/>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row>
    <row r="432" spans="1:56" ht="12.75" customHeight="1" x14ac:dyDescent="0.2">
      <c r="A432" s="1"/>
      <c r="B432" s="1"/>
      <c r="C432" s="1"/>
      <c r="D432" s="1"/>
      <c r="E432" s="2"/>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row>
    <row r="433" spans="1:56" ht="12.75" customHeight="1" x14ac:dyDescent="0.2">
      <c r="A433" s="1"/>
      <c r="B433" s="1"/>
      <c r="C433" s="1"/>
      <c r="D433" s="1"/>
      <c r="E433" s="2"/>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row>
    <row r="434" spans="1:56" ht="12.75" customHeight="1" x14ac:dyDescent="0.2">
      <c r="A434" s="1"/>
      <c r="B434" s="1"/>
      <c r="C434" s="1"/>
      <c r="D434" s="1"/>
      <c r="E434" s="2"/>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row>
    <row r="435" spans="1:56" ht="12.75" customHeight="1" x14ac:dyDescent="0.2">
      <c r="A435" s="1"/>
      <c r="B435" s="1"/>
      <c r="C435" s="1"/>
      <c r="D435" s="1"/>
      <c r="E435" s="2"/>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row>
    <row r="436" spans="1:56" ht="12.75" customHeight="1" x14ac:dyDescent="0.2">
      <c r="A436" s="1"/>
      <c r="B436" s="1"/>
      <c r="C436" s="1"/>
      <c r="D436" s="1"/>
      <c r="E436" s="2"/>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row>
    <row r="437" spans="1:56" ht="12.75" customHeight="1" x14ac:dyDescent="0.2">
      <c r="A437" s="1"/>
      <c r="B437" s="1"/>
      <c r="C437" s="1"/>
      <c r="D437" s="1"/>
      <c r="E437" s="2"/>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row>
    <row r="438" spans="1:56" ht="12.75" customHeight="1" x14ac:dyDescent="0.2">
      <c r="A438" s="1"/>
      <c r="B438" s="1"/>
      <c r="C438" s="1"/>
      <c r="D438" s="1"/>
      <c r="E438" s="2"/>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row>
    <row r="439" spans="1:56" ht="12.75" customHeight="1" x14ac:dyDescent="0.2">
      <c r="A439" s="1"/>
      <c r="B439" s="1"/>
      <c r="C439" s="1"/>
      <c r="D439" s="1"/>
      <c r="E439" s="2"/>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row>
    <row r="440" spans="1:56" ht="12.75" customHeight="1" x14ac:dyDescent="0.2">
      <c r="A440" s="1"/>
      <c r="B440" s="1"/>
      <c r="C440" s="1"/>
      <c r="D440" s="1"/>
      <c r="E440" s="2"/>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row>
    <row r="441" spans="1:56" ht="12.75" customHeight="1" x14ac:dyDescent="0.2">
      <c r="A441" s="1"/>
      <c r="B441" s="1"/>
      <c r="C441" s="1"/>
      <c r="D441" s="1"/>
      <c r="E441" s="2"/>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row>
    <row r="442" spans="1:56" ht="12.75" customHeight="1" x14ac:dyDescent="0.2">
      <c r="A442" s="1"/>
      <c r="B442" s="1"/>
      <c r="C442" s="1"/>
      <c r="D442" s="1"/>
      <c r="E442" s="2"/>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row>
    <row r="443" spans="1:56" ht="12.75" customHeight="1" x14ac:dyDescent="0.2">
      <c r="A443" s="1"/>
      <c r="B443" s="1"/>
      <c r="C443" s="1"/>
      <c r="D443" s="1"/>
      <c r="E443" s="2"/>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row>
    <row r="444" spans="1:56" ht="12.75" customHeight="1" x14ac:dyDescent="0.2">
      <c r="A444" s="1"/>
      <c r="B444" s="1"/>
      <c r="C444" s="1"/>
      <c r="D444" s="1"/>
      <c r="E444" s="2"/>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row>
    <row r="445" spans="1:56" ht="12.75" customHeight="1" x14ac:dyDescent="0.2">
      <c r="A445" s="1"/>
      <c r="B445" s="1"/>
      <c r="C445" s="1"/>
      <c r="D445" s="1"/>
      <c r="E445" s="2"/>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row>
    <row r="446" spans="1:56" ht="12.75" customHeight="1" x14ac:dyDescent="0.2">
      <c r="A446" s="1"/>
      <c r="B446" s="1"/>
      <c r="C446" s="1"/>
      <c r="D446" s="1"/>
      <c r="E446" s="2"/>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row>
    <row r="447" spans="1:56" ht="12.75" customHeight="1" x14ac:dyDescent="0.2">
      <c r="A447" s="1"/>
      <c r="B447" s="1"/>
      <c r="C447" s="1"/>
      <c r="D447" s="1"/>
      <c r="E447" s="2"/>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row>
    <row r="448" spans="1:56" ht="12.75" customHeight="1" x14ac:dyDescent="0.2">
      <c r="A448" s="1"/>
      <c r="B448" s="1"/>
      <c r="C448" s="1"/>
      <c r="D448" s="1"/>
      <c r="E448" s="2"/>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row>
    <row r="449" spans="1:56" ht="12.75" customHeight="1" x14ac:dyDescent="0.2">
      <c r="A449" s="1"/>
      <c r="B449" s="1"/>
      <c r="C449" s="1"/>
      <c r="D449" s="1"/>
      <c r="E449" s="2"/>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row>
    <row r="450" spans="1:56" ht="12.75" customHeight="1" x14ac:dyDescent="0.2">
      <c r="A450" s="1"/>
      <c r="B450" s="1"/>
      <c r="C450" s="1"/>
      <c r="D450" s="1"/>
      <c r="E450" s="2"/>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row>
    <row r="451" spans="1:56" ht="12.75" customHeight="1" x14ac:dyDescent="0.2">
      <c r="A451" s="1"/>
      <c r="B451" s="1"/>
      <c r="C451" s="1"/>
      <c r="D451" s="1"/>
      <c r="E451" s="2"/>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row>
    <row r="452" spans="1:56" ht="12.75" customHeight="1" x14ac:dyDescent="0.2">
      <c r="A452" s="1"/>
      <c r="B452" s="1"/>
      <c r="C452" s="1"/>
      <c r="D452" s="1"/>
      <c r="E452" s="2"/>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row>
    <row r="453" spans="1:56" ht="12.75" customHeight="1" x14ac:dyDescent="0.2">
      <c r="A453" s="1"/>
      <c r="B453" s="1"/>
      <c r="C453" s="1"/>
      <c r="D453" s="1"/>
      <c r="E453" s="2"/>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row>
    <row r="454" spans="1:56" ht="12.75" customHeight="1" x14ac:dyDescent="0.2">
      <c r="A454" s="1"/>
      <c r="B454" s="1"/>
      <c r="C454" s="1"/>
      <c r="D454" s="1"/>
      <c r="E454" s="2"/>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row>
    <row r="455" spans="1:56" ht="12.75" customHeight="1" x14ac:dyDescent="0.2">
      <c r="A455" s="1"/>
      <c r="B455" s="1"/>
      <c r="C455" s="1"/>
      <c r="D455" s="1"/>
      <c r="E455" s="2"/>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row>
    <row r="456" spans="1:56" ht="12.75" customHeight="1" x14ac:dyDescent="0.2">
      <c r="A456" s="1"/>
      <c r="B456" s="1"/>
      <c r="C456" s="1"/>
      <c r="D456" s="1"/>
      <c r="E456" s="2"/>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row>
    <row r="457" spans="1:56" ht="12.75" customHeight="1" x14ac:dyDescent="0.2">
      <c r="A457" s="1"/>
      <c r="B457" s="1"/>
      <c r="C457" s="1"/>
      <c r="D457" s="1"/>
      <c r="E457" s="2"/>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row>
    <row r="458" spans="1:56" ht="12.75" customHeight="1" x14ac:dyDescent="0.2">
      <c r="A458" s="1"/>
      <c r="B458" s="1"/>
      <c r="C458" s="1"/>
      <c r="D458" s="1"/>
      <c r="E458" s="2"/>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row>
    <row r="459" spans="1:56" ht="12.75" customHeight="1" x14ac:dyDescent="0.2">
      <c r="A459" s="1"/>
      <c r="B459" s="1"/>
      <c r="C459" s="1"/>
      <c r="D459" s="1"/>
      <c r="E459" s="2"/>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row>
    <row r="460" spans="1:56" ht="12.75" customHeight="1" x14ac:dyDescent="0.2">
      <c r="A460" s="1"/>
      <c r="B460" s="1"/>
      <c r="C460" s="1"/>
      <c r="D460" s="1"/>
      <c r="E460" s="2"/>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row>
    <row r="461" spans="1:56" ht="12.75" customHeight="1" x14ac:dyDescent="0.2">
      <c r="A461" s="1"/>
      <c r="B461" s="1"/>
      <c r="C461" s="1"/>
      <c r="D461" s="1"/>
      <c r="E461" s="2"/>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row>
    <row r="462" spans="1:56" ht="12.75" customHeight="1" x14ac:dyDescent="0.2">
      <c r="A462" s="1"/>
      <c r="B462" s="1"/>
      <c r="C462" s="1"/>
      <c r="D462" s="1"/>
      <c r="E462" s="2"/>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row>
    <row r="463" spans="1:56" ht="12.75" customHeight="1" x14ac:dyDescent="0.2">
      <c r="A463" s="1"/>
      <c r="B463" s="1"/>
      <c r="C463" s="1"/>
      <c r="D463" s="1"/>
      <c r="E463" s="2"/>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row>
    <row r="464" spans="1:56" ht="12.75" customHeight="1" x14ac:dyDescent="0.2">
      <c r="A464" s="1"/>
      <c r="B464" s="1"/>
      <c r="C464" s="1"/>
      <c r="D464" s="1"/>
      <c r="E464" s="2"/>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row>
    <row r="465" spans="1:56" ht="12.75" customHeight="1" x14ac:dyDescent="0.2">
      <c r="A465" s="1"/>
      <c r="B465" s="1"/>
      <c r="C465" s="1"/>
      <c r="D465" s="1"/>
      <c r="E465" s="2"/>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row>
    <row r="466" spans="1:56" ht="12.75" customHeight="1" x14ac:dyDescent="0.2">
      <c r="A466" s="1"/>
      <c r="B466" s="1"/>
      <c r="C466" s="1"/>
      <c r="D466" s="1"/>
      <c r="E466" s="2"/>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row>
    <row r="467" spans="1:56" ht="12.75" customHeight="1" x14ac:dyDescent="0.2">
      <c r="A467" s="1"/>
      <c r="B467" s="1"/>
      <c r="C467" s="1"/>
      <c r="D467" s="1"/>
      <c r="E467" s="2"/>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row>
    <row r="468" spans="1:56" ht="12.75" customHeight="1" x14ac:dyDescent="0.2">
      <c r="A468" s="1"/>
      <c r="B468" s="1"/>
      <c r="C468" s="1"/>
      <c r="D468" s="1"/>
      <c r="E468" s="2"/>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row>
    <row r="469" spans="1:56" ht="12.75" customHeight="1" x14ac:dyDescent="0.2">
      <c r="A469" s="1"/>
      <c r="B469" s="1"/>
      <c r="C469" s="1"/>
      <c r="D469" s="1"/>
      <c r="E469" s="2"/>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row>
    <row r="470" spans="1:56" ht="12.75" customHeight="1" x14ac:dyDescent="0.2">
      <c r="A470" s="1"/>
      <c r="B470" s="1"/>
      <c r="C470" s="1"/>
      <c r="D470" s="1"/>
      <c r="E470" s="2"/>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row>
    <row r="471" spans="1:56" ht="12.75" customHeight="1" x14ac:dyDescent="0.2">
      <c r="A471" s="1"/>
      <c r="B471" s="1"/>
      <c r="C471" s="1"/>
      <c r="D471" s="1"/>
      <c r="E471" s="2"/>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row>
    <row r="472" spans="1:56" ht="12.75" customHeight="1" x14ac:dyDescent="0.2">
      <c r="A472" s="1"/>
      <c r="B472" s="1"/>
      <c r="C472" s="1"/>
      <c r="D472" s="1"/>
      <c r="E472" s="2"/>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row>
    <row r="473" spans="1:56" ht="12.75" customHeight="1" x14ac:dyDescent="0.2">
      <c r="A473" s="1"/>
      <c r="B473" s="1"/>
      <c r="C473" s="1"/>
      <c r="D473" s="1"/>
      <c r="E473" s="2"/>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row>
    <row r="474" spans="1:56" ht="12.75" customHeight="1" x14ac:dyDescent="0.2">
      <c r="A474" s="1"/>
      <c r="B474" s="1"/>
      <c r="C474" s="1"/>
      <c r="D474" s="1"/>
      <c r="E474" s="2"/>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row>
    <row r="475" spans="1:56" ht="12.75" customHeight="1" x14ac:dyDescent="0.2">
      <c r="A475" s="1"/>
      <c r="B475" s="1"/>
      <c r="C475" s="1"/>
      <c r="D475" s="1"/>
      <c r="E475" s="2"/>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row>
    <row r="476" spans="1:56" ht="12.75" customHeight="1" x14ac:dyDescent="0.2">
      <c r="A476" s="1"/>
      <c r="B476" s="1"/>
      <c r="C476" s="1"/>
      <c r="D476" s="1"/>
      <c r="E476" s="2"/>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row>
    <row r="477" spans="1:56" ht="12.75" customHeight="1" x14ac:dyDescent="0.2">
      <c r="A477" s="1"/>
      <c r="B477" s="1"/>
      <c r="C477" s="1"/>
      <c r="D477" s="1"/>
      <c r="E477" s="2"/>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row>
    <row r="478" spans="1:56" ht="12.75" customHeight="1" x14ac:dyDescent="0.2">
      <c r="A478" s="1"/>
      <c r="B478" s="1"/>
      <c r="C478" s="1"/>
      <c r="D478" s="1"/>
      <c r="E478" s="2"/>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row>
    <row r="479" spans="1:56" ht="12.75" customHeight="1" x14ac:dyDescent="0.2">
      <c r="A479" s="1"/>
      <c r="B479" s="1"/>
      <c r="C479" s="1"/>
      <c r="D479" s="1"/>
      <c r="E479" s="2"/>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row>
    <row r="480" spans="1:56" ht="12.75" customHeight="1" x14ac:dyDescent="0.2">
      <c r="A480" s="1"/>
      <c r="B480" s="1"/>
      <c r="C480" s="1"/>
      <c r="D480" s="1"/>
      <c r="E480" s="2"/>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row>
    <row r="481" spans="1:56" ht="12.75" customHeight="1" x14ac:dyDescent="0.2">
      <c r="A481" s="1"/>
      <c r="B481" s="1"/>
      <c r="C481" s="1"/>
      <c r="D481" s="1"/>
      <c r="E481" s="2"/>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row>
    <row r="482" spans="1:56" ht="12.75" customHeight="1" x14ac:dyDescent="0.2">
      <c r="A482" s="1"/>
      <c r="B482" s="1"/>
      <c r="C482" s="1"/>
      <c r="D482" s="1"/>
      <c r="E482" s="2"/>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row>
    <row r="483" spans="1:56" ht="12.75" customHeight="1" x14ac:dyDescent="0.2">
      <c r="A483" s="1"/>
      <c r="B483" s="1"/>
      <c r="C483" s="1"/>
      <c r="D483" s="1"/>
      <c r="E483" s="2"/>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row>
    <row r="484" spans="1:56" ht="12.75" customHeight="1" x14ac:dyDescent="0.2">
      <c r="A484" s="1"/>
      <c r="B484" s="1"/>
      <c r="C484" s="1"/>
      <c r="D484" s="1"/>
      <c r="E484" s="2"/>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row>
    <row r="485" spans="1:56" ht="12.75" customHeight="1" x14ac:dyDescent="0.2">
      <c r="A485" s="1"/>
      <c r="B485" s="1"/>
      <c r="C485" s="1"/>
      <c r="D485" s="1"/>
      <c r="E485" s="2"/>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row>
    <row r="486" spans="1:56" ht="12.75" customHeight="1" x14ac:dyDescent="0.2">
      <c r="A486" s="1"/>
      <c r="B486" s="1"/>
      <c r="C486" s="1"/>
      <c r="D486" s="1"/>
      <c r="E486" s="2"/>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row>
    <row r="487" spans="1:56" ht="12.75" customHeight="1" x14ac:dyDescent="0.2">
      <c r="A487" s="1"/>
      <c r="B487" s="1"/>
      <c r="C487" s="1"/>
      <c r="D487" s="1"/>
      <c r="E487" s="2"/>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row>
    <row r="488" spans="1:56" ht="12.75" customHeight="1" x14ac:dyDescent="0.2">
      <c r="A488" s="1"/>
      <c r="B488" s="1"/>
      <c r="C488" s="1"/>
      <c r="D488" s="1"/>
      <c r="E488" s="2"/>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row>
    <row r="489" spans="1:56" ht="12.75" customHeight="1" x14ac:dyDescent="0.2">
      <c r="A489" s="1"/>
      <c r="B489" s="1"/>
      <c r="C489" s="1"/>
      <c r="D489" s="1"/>
      <c r="E489" s="2"/>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row>
    <row r="490" spans="1:56" ht="12.75" customHeight="1" x14ac:dyDescent="0.2">
      <c r="A490" s="1"/>
      <c r="B490" s="1"/>
      <c r="C490" s="1"/>
      <c r="D490" s="1"/>
      <c r="E490" s="2"/>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row>
    <row r="491" spans="1:56" ht="12.75" customHeight="1" x14ac:dyDescent="0.2">
      <c r="A491" s="1"/>
      <c r="B491" s="1"/>
      <c r="C491" s="1"/>
      <c r="D491" s="1"/>
      <c r="E491" s="2"/>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row>
    <row r="492" spans="1:56" ht="12.75" customHeight="1" x14ac:dyDescent="0.2">
      <c r="A492" s="1"/>
      <c r="B492" s="1"/>
      <c r="C492" s="1"/>
      <c r="D492" s="1"/>
      <c r="E492" s="2"/>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row>
    <row r="493" spans="1:56" ht="12.75" customHeight="1" x14ac:dyDescent="0.2">
      <c r="A493" s="1"/>
      <c r="B493" s="1"/>
      <c r="C493" s="1"/>
      <c r="D493" s="1"/>
      <c r="E493" s="2"/>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row>
    <row r="494" spans="1:56" ht="12.75" customHeight="1" x14ac:dyDescent="0.2">
      <c r="A494" s="1"/>
      <c r="B494" s="1"/>
      <c r="C494" s="1"/>
      <c r="D494" s="1"/>
      <c r="E494" s="2"/>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row>
    <row r="495" spans="1:56" ht="12.75" customHeight="1" x14ac:dyDescent="0.2">
      <c r="A495" s="1"/>
      <c r="B495" s="1"/>
      <c r="C495" s="1"/>
      <c r="D495" s="1"/>
      <c r="E495" s="2"/>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row>
    <row r="496" spans="1:56" ht="12.75" customHeight="1" x14ac:dyDescent="0.2">
      <c r="A496" s="1"/>
      <c r="B496" s="1"/>
      <c r="C496" s="1"/>
      <c r="D496" s="1"/>
      <c r="E496" s="2"/>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row>
    <row r="497" spans="1:56" ht="12.75" customHeight="1" x14ac:dyDescent="0.2">
      <c r="A497" s="1"/>
      <c r="B497" s="1"/>
      <c r="C497" s="1"/>
      <c r="D497" s="1"/>
      <c r="E497" s="2"/>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row>
    <row r="498" spans="1:56" ht="12.75" customHeight="1" x14ac:dyDescent="0.2">
      <c r="A498" s="1"/>
      <c r="B498" s="1"/>
      <c r="C498" s="1"/>
      <c r="D498" s="1"/>
      <c r="E498" s="2"/>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row>
    <row r="499" spans="1:56" ht="12.75" customHeight="1" x14ac:dyDescent="0.2">
      <c r="A499" s="1"/>
      <c r="B499" s="1"/>
      <c r="C499" s="1"/>
      <c r="D499" s="1"/>
      <c r="E499" s="2"/>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row>
    <row r="500" spans="1:56" ht="12.75" customHeight="1" x14ac:dyDescent="0.2">
      <c r="A500" s="1"/>
      <c r="B500" s="1"/>
      <c r="C500" s="1"/>
      <c r="D500" s="1"/>
      <c r="E500" s="2"/>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row>
    <row r="501" spans="1:56" ht="12.75" customHeight="1" x14ac:dyDescent="0.2">
      <c r="A501" s="1"/>
      <c r="B501" s="1"/>
      <c r="C501" s="1"/>
      <c r="D501" s="1"/>
      <c r="E501" s="2"/>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row>
    <row r="502" spans="1:56" ht="12.75" customHeight="1" x14ac:dyDescent="0.2">
      <c r="A502" s="1"/>
      <c r="B502" s="1"/>
      <c r="C502" s="1"/>
      <c r="D502" s="1"/>
      <c r="E502" s="2"/>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row>
    <row r="503" spans="1:56" ht="12.75" customHeight="1" x14ac:dyDescent="0.2">
      <c r="A503" s="1"/>
      <c r="B503" s="1"/>
      <c r="C503" s="1"/>
      <c r="D503" s="1"/>
      <c r="E503" s="2"/>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row>
    <row r="504" spans="1:56" ht="12.75" customHeight="1" x14ac:dyDescent="0.2">
      <c r="A504" s="1"/>
      <c r="B504" s="1"/>
      <c r="C504" s="1"/>
      <c r="D504" s="1"/>
      <c r="E504" s="2"/>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row>
    <row r="505" spans="1:56" ht="12.75" customHeight="1" x14ac:dyDescent="0.2">
      <c r="A505" s="1"/>
      <c r="B505" s="1"/>
      <c r="C505" s="1"/>
      <c r="D505" s="1"/>
      <c r="E505" s="2"/>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row>
    <row r="506" spans="1:56" ht="12.75" customHeight="1" x14ac:dyDescent="0.2">
      <c r="A506" s="1"/>
      <c r="B506" s="1"/>
      <c r="C506" s="1"/>
      <c r="D506" s="1"/>
      <c r="E506" s="2"/>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row>
    <row r="507" spans="1:56" ht="12.75" customHeight="1" x14ac:dyDescent="0.2">
      <c r="A507" s="1"/>
      <c r="B507" s="1"/>
      <c r="C507" s="1"/>
      <c r="D507" s="1"/>
      <c r="E507" s="2"/>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row>
    <row r="508" spans="1:56" ht="12.75" customHeight="1" x14ac:dyDescent="0.2">
      <c r="A508" s="1"/>
      <c r="B508" s="1"/>
      <c r="C508" s="1"/>
      <c r="D508" s="1"/>
      <c r="E508" s="2"/>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row>
    <row r="509" spans="1:56" ht="12.75" customHeight="1" x14ac:dyDescent="0.2">
      <c r="A509" s="1"/>
      <c r="B509" s="1"/>
      <c r="C509" s="1"/>
      <c r="D509" s="1"/>
      <c r="E509" s="2"/>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row>
    <row r="510" spans="1:56" ht="12.75" customHeight="1" x14ac:dyDescent="0.2">
      <c r="A510" s="1"/>
      <c r="B510" s="1"/>
      <c r="C510" s="1"/>
      <c r="D510" s="1"/>
      <c r="E510" s="2"/>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row>
    <row r="511" spans="1:56" ht="12.75" customHeight="1" x14ac:dyDescent="0.2">
      <c r="A511" s="1"/>
      <c r="B511" s="1"/>
      <c r="C511" s="1"/>
      <c r="D511" s="1"/>
      <c r="E511" s="2"/>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row>
    <row r="512" spans="1:56" ht="12.75" customHeight="1" x14ac:dyDescent="0.2">
      <c r="A512" s="1"/>
      <c r="B512" s="1"/>
      <c r="C512" s="1"/>
      <c r="D512" s="1"/>
      <c r="E512" s="2"/>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row>
    <row r="513" spans="1:56" ht="12.75" customHeight="1" x14ac:dyDescent="0.2">
      <c r="A513" s="1"/>
      <c r="B513" s="1"/>
      <c r="C513" s="1"/>
      <c r="D513" s="1"/>
      <c r="E513" s="2"/>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row>
    <row r="514" spans="1:56" ht="12.75" customHeight="1" x14ac:dyDescent="0.2">
      <c r="A514" s="1"/>
      <c r="B514" s="1"/>
      <c r="C514" s="1"/>
      <c r="D514" s="1"/>
      <c r="E514" s="2"/>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row>
    <row r="515" spans="1:56" ht="12.75" customHeight="1" x14ac:dyDescent="0.2">
      <c r="A515" s="1"/>
      <c r="B515" s="1"/>
      <c r="C515" s="1"/>
      <c r="D515" s="1"/>
      <c r="E515" s="2"/>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row>
    <row r="516" spans="1:56" ht="12.75" customHeight="1" x14ac:dyDescent="0.2">
      <c r="A516" s="1"/>
      <c r="B516" s="1"/>
      <c r="C516" s="1"/>
      <c r="D516" s="1"/>
      <c r="E516" s="2"/>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row>
    <row r="517" spans="1:56" ht="12.75" customHeight="1" x14ac:dyDescent="0.2">
      <c r="A517" s="1"/>
      <c r="B517" s="1"/>
      <c r="C517" s="1"/>
      <c r="D517" s="1"/>
      <c r="E517" s="2"/>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row>
    <row r="518" spans="1:56" ht="12.75" customHeight="1" x14ac:dyDescent="0.2">
      <c r="A518" s="1"/>
      <c r="B518" s="1"/>
      <c r="C518" s="1"/>
      <c r="D518" s="1"/>
      <c r="E518" s="2"/>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row>
    <row r="519" spans="1:56" ht="12.75" customHeight="1" x14ac:dyDescent="0.2">
      <c r="A519" s="1"/>
      <c r="B519" s="1"/>
      <c r="C519" s="1"/>
      <c r="D519" s="1"/>
      <c r="E519" s="2"/>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row>
    <row r="520" spans="1:56" ht="12.75" customHeight="1" x14ac:dyDescent="0.2">
      <c r="A520" s="1"/>
      <c r="B520" s="1"/>
      <c r="C520" s="1"/>
      <c r="D520" s="1"/>
      <c r="E520" s="2"/>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row>
    <row r="521" spans="1:56" ht="12.75" customHeight="1" x14ac:dyDescent="0.2">
      <c r="A521" s="1"/>
      <c r="B521" s="1"/>
      <c r="C521" s="1"/>
      <c r="D521" s="1"/>
      <c r="E521" s="2"/>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row>
    <row r="522" spans="1:56" ht="12.75" customHeight="1" x14ac:dyDescent="0.2">
      <c r="A522" s="1"/>
      <c r="B522" s="1"/>
      <c r="C522" s="1"/>
      <c r="D522" s="1"/>
      <c r="E522" s="2"/>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row>
    <row r="523" spans="1:56" ht="12.75" customHeight="1" x14ac:dyDescent="0.2">
      <c r="A523" s="1"/>
      <c r="B523" s="1"/>
      <c r="C523" s="1"/>
      <c r="D523" s="1"/>
      <c r="E523" s="2"/>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row>
    <row r="524" spans="1:56" ht="12.75" customHeight="1" x14ac:dyDescent="0.2">
      <c r="A524" s="1"/>
      <c r="B524" s="1"/>
      <c r="C524" s="1"/>
      <c r="D524" s="1"/>
      <c r="E524" s="2"/>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row>
    <row r="525" spans="1:56" ht="12.75" customHeight="1" x14ac:dyDescent="0.2">
      <c r="A525" s="1"/>
      <c r="B525" s="1"/>
      <c r="C525" s="1"/>
      <c r="D525" s="1"/>
      <c r="E525" s="2"/>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row>
    <row r="526" spans="1:56" ht="12.75" customHeight="1" x14ac:dyDescent="0.2">
      <c r="A526" s="1"/>
      <c r="B526" s="1"/>
      <c r="C526" s="1"/>
      <c r="D526" s="1"/>
      <c r="E526" s="2"/>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row>
    <row r="527" spans="1:56" ht="12.75" customHeight="1" x14ac:dyDescent="0.2">
      <c r="A527" s="1"/>
      <c r="B527" s="1"/>
      <c r="C527" s="1"/>
      <c r="D527" s="1"/>
      <c r="E527" s="2"/>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row>
    <row r="528" spans="1:56" ht="12.75" customHeight="1" x14ac:dyDescent="0.2">
      <c r="A528" s="1"/>
      <c r="B528" s="1"/>
      <c r="C528" s="1"/>
      <c r="D528" s="1"/>
      <c r="E528" s="2"/>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row>
    <row r="529" spans="1:56" ht="12.75" customHeight="1" x14ac:dyDescent="0.2">
      <c r="A529" s="1"/>
      <c r="B529" s="1"/>
      <c r="C529" s="1"/>
      <c r="D529" s="1"/>
      <c r="E529" s="2"/>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row>
    <row r="530" spans="1:56" ht="12.75" customHeight="1" x14ac:dyDescent="0.2">
      <c r="A530" s="1"/>
      <c r="B530" s="1"/>
      <c r="C530" s="1"/>
      <c r="D530" s="1"/>
      <c r="E530" s="2"/>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row>
    <row r="531" spans="1:56" ht="12.75" customHeight="1" x14ac:dyDescent="0.2">
      <c r="A531" s="1"/>
      <c r="B531" s="1"/>
      <c r="C531" s="1"/>
      <c r="D531" s="1"/>
      <c r="E531" s="2"/>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row>
    <row r="532" spans="1:56" ht="12.75" customHeight="1" x14ac:dyDescent="0.2">
      <c r="A532" s="1"/>
      <c r="B532" s="1"/>
      <c r="C532" s="1"/>
      <c r="D532" s="1"/>
      <c r="E532" s="2"/>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row>
    <row r="533" spans="1:56" ht="12.75" customHeight="1" x14ac:dyDescent="0.2">
      <c r="A533" s="1"/>
      <c r="B533" s="1"/>
      <c r="C533" s="1"/>
      <c r="D533" s="1"/>
      <c r="E533" s="2"/>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row>
    <row r="534" spans="1:56" ht="12.75" customHeight="1" x14ac:dyDescent="0.2">
      <c r="A534" s="1"/>
      <c r="B534" s="1"/>
      <c r="C534" s="1"/>
      <c r="D534" s="1"/>
      <c r="E534" s="2"/>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row>
    <row r="535" spans="1:56" ht="12.75" customHeight="1" x14ac:dyDescent="0.2">
      <c r="A535" s="1"/>
      <c r="B535" s="1"/>
      <c r="C535" s="1"/>
      <c r="D535" s="1"/>
      <c r="E535" s="2"/>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row>
    <row r="536" spans="1:56" ht="12.75" customHeight="1" x14ac:dyDescent="0.2">
      <c r="A536" s="1"/>
      <c r="B536" s="1"/>
      <c r="C536" s="1"/>
      <c r="D536" s="1"/>
      <c r="E536" s="2"/>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row>
    <row r="537" spans="1:56" ht="12.75" customHeight="1" x14ac:dyDescent="0.2">
      <c r="A537" s="1"/>
      <c r="B537" s="1"/>
      <c r="C537" s="1"/>
      <c r="D537" s="1"/>
      <c r="E537" s="2"/>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row>
    <row r="538" spans="1:56" ht="12.75" customHeight="1" x14ac:dyDescent="0.2">
      <c r="A538" s="1"/>
      <c r="B538" s="1"/>
      <c r="C538" s="1"/>
      <c r="D538" s="1"/>
      <c r="E538" s="2"/>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row>
    <row r="539" spans="1:56" ht="12.75" customHeight="1" x14ac:dyDescent="0.2">
      <c r="A539" s="1"/>
      <c r="B539" s="1"/>
      <c r="C539" s="1"/>
      <c r="D539" s="1"/>
      <c r="E539" s="2"/>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row>
    <row r="540" spans="1:56" ht="12.75" customHeight="1" x14ac:dyDescent="0.2">
      <c r="A540" s="1"/>
      <c r="B540" s="1"/>
      <c r="C540" s="1"/>
      <c r="D540" s="1"/>
      <c r="E540" s="2"/>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row>
    <row r="541" spans="1:56" ht="12.75" customHeight="1" x14ac:dyDescent="0.2">
      <c r="A541" s="1"/>
      <c r="B541" s="1"/>
      <c r="C541" s="1"/>
      <c r="D541" s="1"/>
      <c r="E541" s="2"/>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row>
    <row r="542" spans="1:56" ht="12.75" customHeight="1" x14ac:dyDescent="0.2">
      <c r="A542" s="1"/>
      <c r="B542" s="1"/>
      <c r="C542" s="1"/>
      <c r="D542" s="1"/>
      <c r="E542" s="2"/>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row>
    <row r="543" spans="1:56" ht="12.75" customHeight="1" x14ac:dyDescent="0.2">
      <c r="A543" s="1"/>
      <c r="B543" s="1"/>
      <c r="C543" s="1"/>
      <c r="D543" s="1"/>
      <c r="E543" s="2"/>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row>
    <row r="544" spans="1:56" ht="12.75" customHeight="1" x14ac:dyDescent="0.2">
      <c r="A544" s="1"/>
      <c r="B544" s="1"/>
      <c r="C544" s="1"/>
      <c r="D544" s="1"/>
      <c r="E544" s="2"/>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row>
    <row r="545" spans="1:56" ht="12.75" customHeight="1" x14ac:dyDescent="0.2">
      <c r="A545" s="1"/>
      <c r="B545" s="1"/>
      <c r="C545" s="1"/>
      <c r="D545" s="1"/>
      <c r="E545" s="2"/>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row>
    <row r="546" spans="1:56" ht="12.75" customHeight="1" x14ac:dyDescent="0.2">
      <c r="A546" s="1"/>
      <c r="B546" s="1"/>
      <c r="C546" s="1"/>
      <c r="D546" s="1"/>
      <c r="E546" s="2"/>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row>
    <row r="547" spans="1:56" ht="12.75" customHeight="1" x14ac:dyDescent="0.2">
      <c r="A547" s="1"/>
      <c r="B547" s="1"/>
      <c r="C547" s="1"/>
      <c r="D547" s="1"/>
      <c r="E547" s="2"/>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row>
    <row r="548" spans="1:56" ht="12.75" customHeight="1" x14ac:dyDescent="0.2">
      <c r="A548" s="1"/>
      <c r="B548" s="1"/>
      <c r="C548" s="1"/>
      <c r="D548" s="1"/>
      <c r="E548" s="2"/>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row>
    <row r="549" spans="1:56" ht="12.75" customHeight="1" x14ac:dyDescent="0.2">
      <c r="A549" s="1"/>
      <c r="B549" s="1"/>
      <c r="C549" s="1"/>
      <c r="D549" s="1"/>
      <c r="E549" s="2"/>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row>
    <row r="550" spans="1:56" ht="12.75" customHeight="1" x14ac:dyDescent="0.2">
      <c r="A550" s="1"/>
      <c r="B550" s="1"/>
      <c r="C550" s="1"/>
      <c r="D550" s="1"/>
      <c r="E550" s="2"/>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row>
    <row r="551" spans="1:56" ht="12.75" customHeight="1" x14ac:dyDescent="0.2">
      <c r="A551" s="1"/>
      <c r="B551" s="1"/>
      <c r="C551" s="1"/>
      <c r="D551" s="1"/>
      <c r="E551" s="2"/>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row>
    <row r="552" spans="1:56" ht="12.75" customHeight="1" x14ac:dyDescent="0.2">
      <c r="A552" s="1"/>
      <c r="B552" s="1"/>
      <c r="C552" s="1"/>
      <c r="D552" s="1"/>
      <c r="E552" s="2"/>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row>
    <row r="553" spans="1:56" ht="12.75" customHeight="1" x14ac:dyDescent="0.2">
      <c r="A553" s="1"/>
      <c r="B553" s="1"/>
      <c r="C553" s="1"/>
      <c r="D553" s="1"/>
      <c r="E553" s="2"/>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row>
    <row r="554" spans="1:56" ht="12.75" customHeight="1" x14ac:dyDescent="0.2">
      <c r="A554" s="1"/>
      <c r="B554" s="1"/>
      <c r="C554" s="1"/>
      <c r="D554" s="1"/>
      <c r="E554" s="2"/>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row>
    <row r="555" spans="1:56" ht="12.75" customHeight="1" x14ac:dyDescent="0.2">
      <c r="A555" s="1"/>
      <c r="B555" s="1"/>
      <c r="C555" s="1"/>
      <c r="D555" s="1"/>
      <c r="E555" s="2"/>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row>
    <row r="556" spans="1:56" ht="12.75" customHeight="1" x14ac:dyDescent="0.2">
      <c r="A556" s="1"/>
      <c r="B556" s="1"/>
      <c r="C556" s="1"/>
      <c r="D556" s="1"/>
      <c r="E556" s="2"/>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row>
    <row r="557" spans="1:56" ht="12.75" customHeight="1" x14ac:dyDescent="0.2">
      <c r="A557" s="1"/>
      <c r="B557" s="1"/>
      <c r="C557" s="1"/>
      <c r="D557" s="1"/>
      <c r="E557" s="2"/>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row>
    <row r="558" spans="1:56" ht="12.75" customHeight="1" x14ac:dyDescent="0.2">
      <c r="A558" s="1"/>
      <c r="B558" s="1"/>
      <c r="C558" s="1"/>
      <c r="D558" s="1"/>
      <c r="E558" s="2"/>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row>
    <row r="559" spans="1:56" ht="12.75" customHeight="1" x14ac:dyDescent="0.2">
      <c r="A559" s="1"/>
      <c r="B559" s="1"/>
      <c r="C559" s="1"/>
      <c r="D559" s="1"/>
      <c r="E559" s="2"/>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row>
    <row r="560" spans="1:56" ht="12.75" customHeight="1" x14ac:dyDescent="0.2">
      <c r="A560" s="1"/>
      <c r="B560" s="1"/>
      <c r="C560" s="1"/>
      <c r="D560" s="1"/>
      <c r="E560" s="2"/>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row>
    <row r="561" spans="1:56" ht="12.75" customHeight="1" x14ac:dyDescent="0.2">
      <c r="A561" s="1"/>
      <c r="B561" s="1"/>
      <c r="C561" s="1"/>
      <c r="D561" s="1"/>
      <c r="E561" s="2"/>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row>
    <row r="562" spans="1:56" ht="12.75" customHeight="1" x14ac:dyDescent="0.2">
      <c r="A562" s="1"/>
      <c r="B562" s="1"/>
      <c r="C562" s="1"/>
      <c r="D562" s="1"/>
      <c r="E562" s="2"/>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row>
    <row r="563" spans="1:56" ht="12.75" customHeight="1" x14ac:dyDescent="0.2">
      <c r="A563" s="1"/>
      <c r="B563" s="1"/>
      <c r="C563" s="1"/>
      <c r="D563" s="1"/>
      <c r="E563" s="2"/>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row>
    <row r="564" spans="1:56" ht="12.75" customHeight="1" x14ac:dyDescent="0.2">
      <c r="A564" s="1"/>
      <c r="B564" s="1"/>
      <c r="C564" s="1"/>
      <c r="D564" s="1"/>
      <c r="E564" s="2"/>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row>
    <row r="565" spans="1:56" ht="12.75" customHeight="1" x14ac:dyDescent="0.2">
      <c r="A565" s="1"/>
      <c r="B565" s="1"/>
      <c r="C565" s="1"/>
      <c r="D565" s="1"/>
      <c r="E565" s="2"/>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row>
    <row r="566" spans="1:56" ht="12.75" customHeight="1" x14ac:dyDescent="0.2">
      <c r="A566" s="1"/>
      <c r="B566" s="1"/>
      <c r="C566" s="1"/>
      <c r="D566" s="1"/>
      <c r="E566" s="2"/>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row>
    <row r="567" spans="1:56" ht="12.75" customHeight="1" x14ac:dyDescent="0.2">
      <c r="A567" s="1"/>
      <c r="B567" s="1"/>
      <c r="C567" s="1"/>
      <c r="D567" s="1"/>
      <c r="E567" s="2"/>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row>
    <row r="568" spans="1:56" ht="12.75" customHeight="1" x14ac:dyDescent="0.2">
      <c r="A568" s="1"/>
      <c r="B568" s="1"/>
      <c r="C568" s="1"/>
      <c r="D568" s="1"/>
      <c r="E568" s="2"/>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row>
    <row r="569" spans="1:56" ht="12.75" customHeight="1" x14ac:dyDescent="0.2">
      <c r="A569" s="1"/>
      <c r="B569" s="1"/>
      <c r="C569" s="1"/>
      <c r="D569" s="1"/>
      <c r="E569" s="2"/>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row>
    <row r="570" spans="1:56" ht="12.75" customHeight="1" x14ac:dyDescent="0.2">
      <c r="A570" s="1"/>
      <c r="B570" s="1"/>
      <c r="C570" s="1"/>
      <c r="D570" s="1"/>
      <c r="E570" s="2"/>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row>
    <row r="571" spans="1:56" ht="12.75" customHeight="1" x14ac:dyDescent="0.2">
      <c r="A571" s="1"/>
      <c r="B571" s="1"/>
      <c r="C571" s="1"/>
      <c r="D571" s="1"/>
      <c r="E571" s="2"/>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row>
    <row r="572" spans="1:56" ht="12.75" customHeight="1" x14ac:dyDescent="0.2">
      <c r="A572" s="1"/>
      <c r="B572" s="1"/>
      <c r="C572" s="1"/>
      <c r="D572" s="1"/>
      <c r="E572" s="2"/>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row>
    <row r="573" spans="1:56" ht="12.75" customHeight="1" x14ac:dyDescent="0.2">
      <c r="A573" s="1"/>
      <c r="B573" s="1"/>
      <c r="C573" s="1"/>
      <c r="D573" s="1"/>
      <c r="E573" s="2"/>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row>
    <row r="574" spans="1:56" ht="12.75" customHeight="1" x14ac:dyDescent="0.2">
      <c r="A574" s="1"/>
      <c r="B574" s="1"/>
      <c r="C574" s="1"/>
      <c r="D574" s="1"/>
      <c r="E574" s="2"/>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row>
    <row r="575" spans="1:56" ht="12.75" customHeight="1" x14ac:dyDescent="0.2">
      <c r="A575" s="1"/>
      <c r="B575" s="1"/>
      <c r="C575" s="1"/>
      <c r="D575" s="1"/>
      <c r="E575" s="2"/>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row>
    <row r="576" spans="1:56" ht="12.75" customHeight="1" x14ac:dyDescent="0.2">
      <c r="A576" s="1"/>
      <c r="B576" s="1"/>
      <c r="C576" s="1"/>
      <c r="D576" s="1"/>
      <c r="E576" s="2"/>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row>
    <row r="577" spans="1:56" ht="12.75" customHeight="1" x14ac:dyDescent="0.2">
      <c r="A577" s="1"/>
      <c r="B577" s="1"/>
      <c r="C577" s="1"/>
      <c r="D577" s="1"/>
      <c r="E577" s="2"/>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row>
    <row r="578" spans="1:56" ht="12.75" customHeight="1" x14ac:dyDescent="0.2">
      <c r="A578" s="1"/>
      <c r="B578" s="1"/>
      <c r="C578" s="1"/>
      <c r="D578" s="1"/>
      <c r="E578" s="2"/>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row>
    <row r="579" spans="1:56" ht="12.75" customHeight="1" x14ac:dyDescent="0.2">
      <c r="A579" s="1"/>
      <c r="B579" s="1"/>
      <c r="C579" s="1"/>
      <c r="D579" s="1"/>
      <c r="E579" s="2"/>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row>
    <row r="580" spans="1:56" ht="12.75" customHeight="1" x14ac:dyDescent="0.2">
      <c r="A580" s="1"/>
      <c r="B580" s="1"/>
      <c r="C580" s="1"/>
      <c r="D580" s="1"/>
      <c r="E580" s="2"/>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row>
    <row r="581" spans="1:56" ht="12.75" customHeight="1" x14ac:dyDescent="0.2">
      <c r="A581" s="1"/>
      <c r="B581" s="1"/>
      <c r="C581" s="1"/>
      <c r="D581" s="1"/>
      <c r="E581" s="2"/>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row>
    <row r="582" spans="1:56" ht="12.75" customHeight="1" x14ac:dyDescent="0.2">
      <c r="A582" s="1"/>
      <c r="B582" s="1"/>
      <c r="C582" s="1"/>
      <c r="D582" s="1"/>
      <c r="E582" s="2"/>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row>
    <row r="583" spans="1:56" ht="12.75" customHeight="1" x14ac:dyDescent="0.2">
      <c r="A583" s="1"/>
      <c r="B583" s="1"/>
      <c r="C583" s="1"/>
      <c r="D583" s="1"/>
      <c r="E583" s="2"/>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row>
    <row r="584" spans="1:56" ht="12.75" customHeight="1" x14ac:dyDescent="0.2">
      <c r="A584" s="1"/>
      <c r="B584" s="1"/>
      <c r="C584" s="1"/>
      <c r="D584" s="1"/>
      <c r="E584" s="2"/>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row>
    <row r="585" spans="1:56" ht="12.75" customHeight="1" x14ac:dyDescent="0.2">
      <c r="A585" s="1"/>
      <c r="B585" s="1"/>
      <c r="C585" s="1"/>
      <c r="D585" s="1"/>
      <c r="E585" s="2"/>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row>
    <row r="586" spans="1:56" ht="12.75" customHeight="1" x14ac:dyDescent="0.2">
      <c r="A586" s="1"/>
      <c r="B586" s="1"/>
      <c r="C586" s="1"/>
      <c r="D586" s="1"/>
      <c r="E586" s="2"/>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row>
    <row r="587" spans="1:56" ht="12.75" customHeight="1" x14ac:dyDescent="0.2">
      <c r="A587" s="1"/>
      <c r="B587" s="1"/>
      <c r="C587" s="1"/>
      <c r="D587" s="1"/>
      <c r="E587" s="2"/>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row>
    <row r="588" spans="1:56" ht="12.75" customHeight="1" x14ac:dyDescent="0.2">
      <c r="A588" s="1"/>
      <c r="B588" s="1"/>
      <c r="C588" s="1"/>
      <c r="D588" s="1"/>
      <c r="E588" s="2"/>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row>
    <row r="589" spans="1:56" ht="12.75" customHeight="1" x14ac:dyDescent="0.2">
      <c r="A589" s="1"/>
      <c r="B589" s="1"/>
      <c r="C589" s="1"/>
      <c r="D589" s="1"/>
      <c r="E589" s="2"/>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row>
    <row r="590" spans="1:56" ht="12.75" customHeight="1" x14ac:dyDescent="0.2">
      <c r="A590" s="1"/>
      <c r="B590" s="1"/>
      <c r="C590" s="1"/>
      <c r="D590" s="1"/>
      <c r="E590" s="2"/>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row>
    <row r="591" spans="1:56" ht="12.75" customHeight="1" x14ac:dyDescent="0.2">
      <c r="A591" s="1"/>
      <c r="B591" s="1"/>
      <c r="C591" s="1"/>
      <c r="D591" s="1"/>
      <c r="E591" s="2"/>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row>
    <row r="592" spans="1:56" ht="12.75" customHeight="1" x14ac:dyDescent="0.2">
      <c r="A592" s="1"/>
      <c r="B592" s="1"/>
      <c r="C592" s="1"/>
      <c r="D592" s="1"/>
      <c r="E592" s="2"/>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row>
    <row r="593" spans="1:56" ht="12.75" customHeight="1" x14ac:dyDescent="0.2">
      <c r="A593" s="1"/>
      <c r="B593" s="1"/>
      <c r="C593" s="1"/>
      <c r="D593" s="1"/>
      <c r="E593" s="2"/>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row>
    <row r="594" spans="1:56" ht="12.75" customHeight="1" x14ac:dyDescent="0.2">
      <c r="A594" s="1"/>
      <c r="B594" s="1"/>
      <c r="C594" s="1"/>
      <c r="D594" s="1"/>
      <c r="E594" s="2"/>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row>
    <row r="595" spans="1:56" ht="12.75" customHeight="1" x14ac:dyDescent="0.2">
      <c r="A595" s="1"/>
      <c r="B595" s="1"/>
      <c r="C595" s="1"/>
      <c r="D595" s="1"/>
      <c r="E595" s="2"/>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row>
    <row r="596" spans="1:56" ht="12.75" customHeight="1" x14ac:dyDescent="0.2">
      <c r="A596" s="1"/>
      <c r="B596" s="1"/>
      <c r="C596" s="1"/>
      <c r="D596" s="1"/>
      <c r="E596" s="2"/>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row>
    <row r="597" spans="1:56" ht="12.75" customHeight="1" x14ac:dyDescent="0.2">
      <c r="A597" s="1"/>
      <c r="B597" s="1"/>
      <c r="C597" s="1"/>
      <c r="D597" s="1"/>
      <c r="E597" s="2"/>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row>
    <row r="598" spans="1:56" ht="12.75" customHeight="1" x14ac:dyDescent="0.2">
      <c r="A598" s="1"/>
      <c r="B598" s="1"/>
      <c r="C598" s="1"/>
      <c r="D598" s="1"/>
      <c r="E598" s="2"/>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row>
    <row r="599" spans="1:56" ht="12.75" customHeight="1" x14ac:dyDescent="0.2">
      <c r="A599" s="1"/>
      <c r="B599" s="1"/>
      <c r="C599" s="1"/>
      <c r="D599" s="1"/>
      <c r="E599" s="2"/>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row>
    <row r="600" spans="1:56" ht="12.75" customHeight="1" x14ac:dyDescent="0.2">
      <c r="A600" s="1"/>
      <c r="B600" s="1"/>
      <c r="C600" s="1"/>
      <c r="D600" s="1"/>
      <c r="E600" s="2"/>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row>
    <row r="601" spans="1:56" ht="12.75" customHeight="1" x14ac:dyDescent="0.2">
      <c r="A601" s="1"/>
      <c r="B601" s="1"/>
      <c r="C601" s="1"/>
      <c r="D601" s="1"/>
      <c r="E601" s="2"/>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row>
    <row r="602" spans="1:56" ht="12.75" customHeight="1" x14ac:dyDescent="0.2">
      <c r="A602" s="1"/>
      <c r="B602" s="1"/>
      <c r="C602" s="1"/>
      <c r="D602" s="1"/>
      <c r="E602" s="2"/>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row>
    <row r="603" spans="1:56" ht="12.75" customHeight="1" x14ac:dyDescent="0.2">
      <c r="A603" s="1"/>
      <c r="B603" s="1"/>
      <c r="C603" s="1"/>
      <c r="D603" s="1"/>
      <c r="E603" s="2"/>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row>
    <row r="604" spans="1:56" ht="12.75" customHeight="1" x14ac:dyDescent="0.2">
      <c r="A604" s="1"/>
      <c r="B604" s="1"/>
      <c r="C604" s="1"/>
      <c r="D604" s="1"/>
      <c r="E604" s="2"/>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row>
    <row r="605" spans="1:56" ht="12.75" customHeight="1" x14ac:dyDescent="0.2">
      <c r="A605" s="1"/>
      <c r="B605" s="1"/>
      <c r="C605" s="1"/>
      <c r="D605" s="1"/>
      <c r="E605" s="2"/>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row>
    <row r="606" spans="1:56" ht="12.75" customHeight="1" x14ac:dyDescent="0.2">
      <c r="A606" s="1"/>
      <c r="B606" s="1"/>
      <c r="C606" s="1"/>
      <c r="D606" s="1"/>
      <c r="E606" s="2"/>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row>
    <row r="607" spans="1:56" ht="12.75" customHeight="1" x14ac:dyDescent="0.2">
      <c r="A607" s="1"/>
      <c r="B607" s="1"/>
      <c r="C607" s="1"/>
      <c r="D607" s="1"/>
      <c r="E607" s="2"/>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row>
    <row r="608" spans="1:56" ht="12.75" customHeight="1" x14ac:dyDescent="0.2">
      <c r="A608" s="1"/>
      <c r="B608" s="1"/>
      <c r="C608" s="1"/>
      <c r="D608" s="1"/>
      <c r="E608" s="2"/>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row>
    <row r="609" spans="1:56" ht="12.75" customHeight="1" x14ac:dyDescent="0.2">
      <c r="A609" s="1"/>
      <c r="B609" s="1"/>
      <c r="C609" s="1"/>
      <c r="D609" s="1"/>
      <c r="E609" s="2"/>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row>
    <row r="610" spans="1:56" ht="12.75" customHeight="1" x14ac:dyDescent="0.2">
      <c r="A610" s="1"/>
      <c r="B610" s="1"/>
      <c r="C610" s="1"/>
      <c r="D610" s="1"/>
      <c r="E610" s="2"/>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row>
    <row r="611" spans="1:56" ht="12.75" customHeight="1" x14ac:dyDescent="0.2">
      <c r="A611" s="1"/>
      <c r="B611" s="1"/>
      <c r="C611" s="1"/>
      <c r="D611" s="1"/>
      <c r="E611" s="2"/>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row>
    <row r="612" spans="1:56" ht="12.75" customHeight="1" x14ac:dyDescent="0.2">
      <c r="A612" s="1"/>
      <c r="B612" s="1"/>
      <c r="C612" s="1"/>
      <c r="D612" s="1"/>
      <c r="E612" s="2"/>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row>
    <row r="613" spans="1:56" ht="12.75" customHeight="1" x14ac:dyDescent="0.2">
      <c r="A613" s="1"/>
      <c r="B613" s="1"/>
      <c r="C613" s="1"/>
      <c r="D613" s="1"/>
      <c r="E613" s="2"/>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row>
    <row r="614" spans="1:56" ht="12.75" customHeight="1" x14ac:dyDescent="0.2">
      <c r="A614" s="1"/>
      <c r="B614" s="1"/>
      <c r="C614" s="1"/>
      <c r="D614" s="1"/>
      <c r="E614" s="2"/>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row>
    <row r="615" spans="1:56" ht="12.75" customHeight="1" x14ac:dyDescent="0.2">
      <c r="A615" s="1"/>
      <c r="B615" s="1"/>
      <c r="C615" s="1"/>
      <c r="D615" s="1"/>
      <c r="E615" s="2"/>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row>
    <row r="616" spans="1:56" ht="12.75" customHeight="1" x14ac:dyDescent="0.2">
      <c r="A616" s="1"/>
      <c r="B616" s="1"/>
      <c r="C616" s="1"/>
      <c r="D616" s="1"/>
      <c r="E616" s="2"/>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row>
    <row r="617" spans="1:56" ht="12.75" customHeight="1" x14ac:dyDescent="0.2">
      <c r="A617" s="1"/>
      <c r="B617" s="1"/>
      <c r="C617" s="1"/>
      <c r="D617" s="1"/>
      <c r="E617" s="2"/>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row>
    <row r="618" spans="1:56" ht="12.75" customHeight="1" x14ac:dyDescent="0.2">
      <c r="A618" s="1"/>
      <c r="B618" s="1"/>
      <c r="C618" s="1"/>
      <c r="D618" s="1"/>
      <c r="E618" s="2"/>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row>
    <row r="619" spans="1:56" ht="12.75" customHeight="1" x14ac:dyDescent="0.2">
      <c r="A619" s="1"/>
      <c r="B619" s="1"/>
      <c r="C619" s="1"/>
      <c r="D619" s="1"/>
      <c r="E619" s="2"/>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row>
    <row r="620" spans="1:56" ht="12.75" customHeight="1" x14ac:dyDescent="0.2">
      <c r="A620" s="1"/>
      <c r="B620" s="1"/>
      <c r="C620" s="1"/>
      <c r="D620" s="1"/>
      <c r="E620" s="2"/>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row>
    <row r="621" spans="1:56" ht="12.75" customHeight="1" x14ac:dyDescent="0.2">
      <c r="A621" s="1"/>
      <c r="B621" s="1"/>
      <c r="C621" s="1"/>
      <c r="D621" s="1"/>
      <c r="E621" s="2"/>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row>
    <row r="622" spans="1:56" ht="12.75" customHeight="1" x14ac:dyDescent="0.2">
      <c r="A622" s="1"/>
      <c r="B622" s="1"/>
      <c r="C622" s="1"/>
      <c r="D622" s="1"/>
      <c r="E622" s="2"/>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row>
    <row r="623" spans="1:56" ht="12.75" customHeight="1" x14ac:dyDescent="0.2">
      <c r="A623" s="1"/>
      <c r="B623" s="1"/>
      <c r="C623" s="1"/>
      <c r="D623" s="1"/>
      <c r="E623" s="2"/>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row>
    <row r="624" spans="1:56" ht="12.75" customHeight="1" x14ac:dyDescent="0.2">
      <c r="A624" s="1"/>
      <c r="B624" s="1"/>
      <c r="C624" s="1"/>
      <c r="D624" s="1"/>
      <c r="E624" s="2"/>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row>
    <row r="625" spans="1:56" ht="12.75" customHeight="1" x14ac:dyDescent="0.2">
      <c r="A625" s="1"/>
      <c r="B625" s="1"/>
      <c r="C625" s="1"/>
      <c r="D625" s="1"/>
      <c r="E625" s="2"/>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row>
    <row r="626" spans="1:56" ht="12.75" customHeight="1" x14ac:dyDescent="0.2">
      <c r="A626" s="1"/>
      <c r="B626" s="1"/>
      <c r="C626" s="1"/>
      <c r="D626" s="1"/>
      <c r="E626" s="2"/>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row>
    <row r="627" spans="1:56" ht="12.75" customHeight="1" x14ac:dyDescent="0.2">
      <c r="A627" s="1"/>
      <c r="B627" s="1"/>
      <c r="C627" s="1"/>
      <c r="D627" s="1"/>
      <c r="E627" s="2"/>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row>
    <row r="628" spans="1:56" ht="12.75" customHeight="1" x14ac:dyDescent="0.2">
      <c r="A628" s="1"/>
      <c r="B628" s="1"/>
      <c r="C628" s="1"/>
      <c r="D628" s="1"/>
      <c r="E628" s="2"/>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row>
    <row r="629" spans="1:56" ht="12.75" customHeight="1" x14ac:dyDescent="0.2">
      <c r="A629" s="1"/>
      <c r="B629" s="1"/>
      <c r="C629" s="1"/>
      <c r="D629" s="1"/>
      <c r="E629" s="2"/>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row>
    <row r="630" spans="1:56" ht="12.75" customHeight="1" x14ac:dyDescent="0.2">
      <c r="A630" s="1"/>
      <c r="B630" s="1"/>
      <c r="C630" s="1"/>
      <c r="D630" s="1"/>
      <c r="E630" s="2"/>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row>
    <row r="631" spans="1:56" ht="12.75" customHeight="1" x14ac:dyDescent="0.2">
      <c r="A631" s="1"/>
      <c r="B631" s="1"/>
      <c r="C631" s="1"/>
      <c r="D631" s="1"/>
      <c r="E631" s="2"/>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row>
    <row r="632" spans="1:56" ht="12.75" customHeight="1" x14ac:dyDescent="0.2">
      <c r="A632" s="1"/>
      <c r="B632" s="1"/>
      <c r="C632" s="1"/>
      <c r="D632" s="1"/>
      <c r="E632" s="2"/>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row>
    <row r="633" spans="1:56" ht="12.75" customHeight="1" x14ac:dyDescent="0.2">
      <c r="A633" s="1"/>
      <c r="B633" s="1"/>
      <c r="C633" s="1"/>
      <c r="D633" s="1"/>
      <c r="E633" s="2"/>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row>
    <row r="634" spans="1:56" ht="12.75" customHeight="1" x14ac:dyDescent="0.2">
      <c r="A634" s="1"/>
      <c r="B634" s="1"/>
      <c r="C634" s="1"/>
      <c r="D634" s="1"/>
      <c r="E634" s="2"/>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row>
    <row r="635" spans="1:56" ht="12.75" customHeight="1" x14ac:dyDescent="0.2">
      <c r="A635" s="1"/>
      <c r="B635" s="1"/>
      <c r="C635" s="1"/>
      <c r="D635" s="1"/>
      <c r="E635" s="2"/>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row>
    <row r="636" spans="1:56" ht="12.75" customHeight="1" x14ac:dyDescent="0.2">
      <c r="A636" s="1"/>
      <c r="B636" s="1"/>
      <c r="C636" s="1"/>
      <c r="D636" s="1"/>
      <c r="E636" s="2"/>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row>
    <row r="637" spans="1:56" ht="12.75" customHeight="1" x14ac:dyDescent="0.2">
      <c r="A637" s="1"/>
      <c r="B637" s="1"/>
      <c r="C637" s="1"/>
      <c r="D637" s="1"/>
      <c r="E637" s="2"/>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row>
    <row r="638" spans="1:56" ht="12.75" customHeight="1" x14ac:dyDescent="0.2">
      <c r="A638" s="1"/>
      <c r="B638" s="1"/>
      <c r="C638" s="1"/>
      <c r="D638" s="1"/>
      <c r="E638" s="2"/>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row>
    <row r="639" spans="1:56" ht="12.75" customHeight="1" x14ac:dyDescent="0.2">
      <c r="A639" s="1"/>
      <c r="B639" s="1"/>
      <c r="C639" s="1"/>
      <c r="D639" s="1"/>
      <c r="E639" s="2"/>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row>
    <row r="640" spans="1:56" ht="12.75" customHeight="1" x14ac:dyDescent="0.2">
      <c r="A640" s="1"/>
      <c r="B640" s="1"/>
      <c r="C640" s="1"/>
      <c r="D640" s="1"/>
      <c r="E640" s="2"/>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row>
    <row r="641" spans="1:56" ht="12.75" customHeight="1" x14ac:dyDescent="0.2">
      <c r="A641" s="1"/>
      <c r="B641" s="1"/>
      <c r="C641" s="1"/>
      <c r="D641" s="1"/>
      <c r="E641" s="2"/>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row>
    <row r="642" spans="1:56" ht="12.75" customHeight="1" x14ac:dyDescent="0.2">
      <c r="A642" s="1"/>
      <c r="B642" s="1"/>
      <c r="C642" s="1"/>
      <c r="D642" s="1"/>
      <c r="E642" s="2"/>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row>
    <row r="643" spans="1:56" ht="12.75" customHeight="1" x14ac:dyDescent="0.2">
      <c r="A643" s="1"/>
      <c r="B643" s="1"/>
      <c r="C643" s="1"/>
      <c r="D643" s="1"/>
      <c r="E643" s="2"/>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row>
    <row r="644" spans="1:56" ht="12.75" customHeight="1" x14ac:dyDescent="0.2">
      <c r="A644" s="1"/>
      <c r="B644" s="1"/>
      <c r="C644" s="1"/>
      <c r="D644" s="1"/>
      <c r="E644" s="2"/>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row>
    <row r="645" spans="1:56" ht="12.75" customHeight="1" x14ac:dyDescent="0.2">
      <c r="A645" s="1"/>
      <c r="B645" s="1"/>
      <c r="C645" s="1"/>
      <c r="D645" s="1"/>
      <c r="E645" s="2"/>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row>
    <row r="646" spans="1:56" ht="12.75" customHeight="1" x14ac:dyDescent="0.2">
      <c r="A646" s="1"/>
      <c r="B646" s="1"/>
      <c r="C646" s="1"/>
      <c r="D646" s="1"/>
      <c r="E646" s="2"/>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row>
    <row r="647" spans="1:56" ht="12.75" customHeight="1" x14ac:dyDescent="0.2">
      <c r="A647" s="1"/>
      <c r="B647" s="1"/>
      <c r="C647" s="1"/>
      <c r="D647" s="1"/>
      <c r="E647" s="2"/>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row>
    <row r="648" spans="1:56" ht="12.75" customHeight="1" x14ac:dyDescent="0.2">
      <c r="A648" s="1"/>
      <c r="B648" s="1"/>
      <c r="C648" s="1"/>
      <c r="D648" s="1"/>
      <c r="E648" s="2"/>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row>
    <row r="649" spans="1:56" ht="12.75" customHeight="1" x14ac:dyDescent="0.2">
      <c r="A649" s="1"/>
      <c r="B649" s="1"/>
      <c r="C649" s="1"/>
      <c r="D649" s="1"/>
      <c r="E649" s="2"/>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row>
    <row r="650" spans="1:56" ht="12.75" customHeight="1" x14ac:dyDescent="0.2">
      <c r="A650" s="1"/>
      <c r="B650" s="1"/>
      <c r="C650" s="1"/>
      <c r="D650" s="1"/>
      <c r="E650" s="2"/>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row>
    <row r="651" spans="1:56" ht="12.75" customHeight="1" x14ac:dyDescent="0.2">
      <c r="A651" s="1"/>
      <c r="B651" s="1"/>
      <c r="C651" s="1"/>
      <c r="D651" s="1"/>
      <c r="E651" s="2"/>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row>
    <row r="652" spans="1:56" ht="12.75" customHeight="1" x14ac:dyDescent="0.2">
      <c r="A652" s="1"/>
      <c r="B652" s="1"/>
      <c r="C652" s="1"/>
      <c r="D652" s="1"/>
      <c r="E652" s="2"/>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row>
    <row r="653" spans="1:56" ht="12.75" customHeight="1" x14ac:dyDescent="0.2">
      <c r="A653" s="1"/>
      <c r="B653" s="1"/>
      <c r="C653" s="1"/>
      <c r="D653" s="1"/>
      <c r="E653" s="2"/>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row>
    <row r="654" spans="1:56" ht="12.75" customHeight="1" x14ac:dyDescent="0.2">
      <c r="A654" s="1"/>
      <c r="B654" s="1"/>
      <c r="C654" s="1"/>
      <c r="D654" s="1"/>
      <c r="E654" s="2"/>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row>
    <row r="655" spans="1:56" ht="12.75" customHeight="1" x14ac:dyDescent="0.2">
      <c r="A655" s="1"/>
      <c r="B655" s="1"/>
      <c r="C655" s="1"/>
      <c r="D655" s="1"/>
      <c r="E655" s="2"/>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row>
    <row r="656" spans="1:56" ht="12.75" customHeight="1" x14ac:dyDescent="0.2">
      <c r="A656" s="1"/>
      <c r="B656" s="1"/>
      <c r="C656" s="1"/>
      <c r="D656" s="1"/>
      <c r="E656" s="2"/>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row>
    <row r="657" spans="1:56" ht="12.75" customHeight="1" x14ac:dyDescent="0.2">
      <c r="A657" s="1"/>
      <c r="B657" s="1"/>
      <c r="C657" s="1"/>
      <c r="D657" s="1"/>
      <c r="E657" s="2"/>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row>
    <row r="658" spans="1:56" ht="12.75" customHeight="1" x14ac:dyDescent="0.2">
      <c r="A658" s="1"/>
      <c r="B658" s="1"/>
      <c r="C658" s="1"/>
      <c r="D658" s="1"/>
      <c r="E658" s="2"/>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row>
    <row r="659" spans="1:56" ht="12.75" customHeight="1" x14ac:dyDescent="0.2">
      <c r="A659" s="1"/>
      <c r="B659" s="1"/>
      <c r="C659" s="1"/>
      <c r="D659" s="1"/>
      <c r="E659" s="2"/>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row>
    <row r="660" spans="1:56" ht="12.75" customHeight="1" x14ac:dyDescent="0.2">
      <c r="A660" s="1"/>
      <c r="B660" s="1"/>
      <c r="C660" s="1"/>
      <c r="D660" s="1"/>
      <c r="E660" s="2"/>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row>
    <row r="661" spans="1:56" ht="12.75" customHeight="1" x14ac:dyDescent="0.2">
      <c r="A661" s="1"/>
      <c r="B661" s="1"/>
      <c r="C661" s="1"/>
      <c r="D661" s="1"/>
      <c r="E661" s="2"/>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row>
    <row r="662" spans="1:56" ht="12.75" customHeight="1" x14ac:dyDescent="0.2">
      <c r="A662" s="1"/>
      <c r="B662" s="1"/>
      <c r="C662" s="1"/>
      <c r="D662" s="1"/>
      <c r="E662" s="2"/>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row>
    <row r="663" spans="1:56" ht="12.75" customHeight="1" x14ac:dyDescent="0.2">
      <c r="A663" s="1"/>
      <c r="B663" s="1"/>
      <c r="C663" s="1"/>
      <c r="D663" s="1"/>
      <c r="E663" s="2"/>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row>
    <row r="664" spans="1:56" ht="12.75" customHeight="1" x14ac:dyDescent="0.2">
      <c r="A664" s="1"/>
      <c r="B664" s="1"/>
      <c r="C664" s="1"/>
      <c r="D664" s="1"/>
      <c r="E664" s="2"/>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row>
    <row r="665" spans="1:56" ht="12.75" customHeight="1" x14ac:dyDescent="0.2">
      <c r="A665" s="1"/>
      <c r="B665" s="1"/>
      <c r="C665" s="1"/>
      <c r="D665" s="1"/>
      <c r="E665" s="2"/>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row>
    <row r="666" spans="1:56" ht="12.75" customHeight="1" x14ac:dyDescent="0.2">
      <c r="A666" s="1"/>
      <c r="B666" s="1"/>
      <c r="C666" s="1"/>
      <c r="D666" s="1"/>
      <c r="E666" s="2"/>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row>
    <row r="667" spans="1:56" ht="12.75" customHeight="1" x14ac:dyDescent="0.2">
      <c r="A667" s="1"/>
      <c r="B667" s="1"/>
      <c r="C667" s="1"/>
      <c r="D667" s="1"/>
      <c r="E667" s="2"/>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row>
    <row r="668" spans="1:56" ht="12.75" customHeight="1" x14ac:dyDescent="0.2">
      <c r="A668" s="1"/>
      <c r="B668" s="1"/>
      <c r="C668" s="1"/>
      <c r="D668" s="1"/>
      <c r="E668" s="2"/>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row>
    <row r="669" spans="1:56" ht="12.75" customHeight="1" x14ac:dyDescent="0.2">
      <c r="A669" s="1"/>
      <c r="B669" s="1"/>
      <c r="C669" s="1"/>
      <c r="D669" s="1"/>
      <c r="E669" s="2"/>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row>
    <row r="670" spans="1:56" ht="12.75" customHeight="1" x14ac:dyDescent="0.2">
      <c r="A670" s="1"/>
      <c r="B670" s="1"/>
      <c r="C670" s="1"/>
      <c r="D670" s="1"/>
      <c r="E670" s="2"/>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row>
    <row r="671" spans="1:56" ht="12.75" customHeight="1" x14ac:dyDescent="0.2">
      <c r="A671" s="1"/>
      <c r="B671" s="1"/>
      <c r="C671" s="1"/>
      <c r="D671" s="1"/>
      <c r="E671" s="2"/>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row>
    <row r="672" spans="1:56" ht="12.75" customHeight="1" x14ac:dyDescent="0.2">
      <c r="A672" s="1"/>
      <c r="B672" s="1"/>
      <c r="C672" s="1"/>
      <c r="D672" s="1"/>
      <c r="E672" s="2"/>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row>
    <row r="673" spans="1:56" ht="12.75" customHeight="1" x14ac:dyDescent="0.2">
      <c r="A673" s="1"/>
      <c r="B673" s="1"/>
      <c r="C673" s="1"/>
      <c r="D673" s="1"/>
      <c r="E673" s="2"/>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row>
    <row r="674" spans="1:56" ht="12.75" customHeight="1" x14ac:dyDescent="0.2">
      <c r="A674" s="1"/>
      <c r="B674" s="1"/>
      <c r="C674" s="1"/>
      <c r="D674" s="1"/>
      <c r="E674" s="2"/>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row>
    <row r="675" spans="1:56" ht="12.75" customHeight="1" x14ac:dyDescent="0.2">
      <c r="A675" s="1"/>
      <c r="B675" s="1"/>
      <c r="C675" s="1"/>
      <c r="D675" s="1"/>
      <c r="E675" s="2"/>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row>
    <row r="676" spans="1:56" ht="12.75" customHeight="1" x14ac:dyDescent="0.2">
      <c r="A676" s="1"/>
      <c r="B676" s="1"/>
      <c r="C676" s="1"/>
      <c r="D676" s="1"/>
      <c r="E676" s="2"/>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row>
    <row r="677" spans="1:56" ht="12.75" customHeight="1" x14ac:dyDescent="0.2">
      <c r="A677" s="1"/>
      <c r="B677" s="1"/>
      <c r="C677" s="1"/>
      <c r="D677" s="1"/>
      <c r="E677" s="2"/>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row>
    <row r="678" spans="1:56" ht="12.75" customHeight="1" x14ac:dyDescent="0.2">
      <c r="A678" s="1"/>
      <c r="B678" s="1"/>
      <c r="C678" s="1"/>
      <c r="D678" s="1"/>
      <c r="E678" s="2"/>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row>
    <row r="679" spans="1:56" ht="12.75" customHeight="1" x14ac:dyDescent="0.2">
      <c r="A679" s="1"/>
      <c r="B679" s="1"/>
      <c r="C679" s="1"/>
      <c r="D679" s="1"/>
      <c r="E679" s="2"/>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row>
    <row r="680" spans="1:56" ht="12.75" customHeight="1" x14ac:dyDescent="0.2">
      <c r="A680" s="1"/>
      <c r="B680" s="1"/>
      <c r="C680" s="1"/>
      <c r="D680" s="1"/>
      <c r="E680" s="2"/>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row>
    <row r="681" spans="1:56" ht="12.75" customHeight="1" x14ac:dyDescent="0.2">
      <c r="A681" s="1"/>
      <c r="B681" s="1"/>
      <c r="C681" s="1"/>
      <c r="D681" s="1"/>
      <c r="E681" s="2"/>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row>
    <row r="682" spans="1:56" ht="12.75" customHeight="1" x14ac:dyDescent="0.2">
      <c r="A682" s="1"/>
      <c r="B682" s="1"/>
      <c r="C682" s="1"/>
      <c r="D682" s="1"/>
      <c r="E682" s="2"/>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row>
    <row r="683" spans="1:56" ht="12.75" customHeight="1" x14ac:dyDescent="0.2">
      <c r="A683" s="1"/>
      <c r="B683" s="1"/>
      <c r="C683" s="1"/>
      <c r="D683" s="1"/>
      <c r="E683" s="2"/>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row>
    <row r="684" spans="1:56" ht="12.75" customHeight="1" x14ac:dyDescent="0.2">
      <c r="A684" s="1"/>
      <c r="B684" s="1"/>
      <c r="C684" s="1"/>
      <c r="D684" s="1"/>
      <c r="E684" s="2"/>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row>
    <row r="685" spans="1:56" ht="12.75" customHeight="1" x14ac:dyDescent="0.2">
      <c r="A685" s="1"/>
      <c r="B685" s="1"/>
      <c r="C685" s="1"/>
      <c r="D685" s="1"/>
      <c r="E685" s="2"/>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row>
    <row r="686" spans="1:56" ht="12.75" customHeight="1" x14ac:dyDescent="0.2">
      <c r="A686" s="1"/>
      <c r="B686" s="1"/>
      <c r="C686" s="1"/>
      <c r="D686" s="1"/>
      <c r="E686" s="2"/>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row>
    <row r="687" spans="1:56" ht="12.75" customHeight="1" x14ac:dyDescent="0.2">
      <c r="A687" s="1"/>
      <c r="B687" s="1"/>
      <c r="C687" s="1"/>
      <c r="D687" s="1"/>
      <c r="E687" s="2"/>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row>
    <row r="688" spans="1:56" ht="12.75" customHeight="1" x14ac:dyDescent="0.2">
      <c r="A688" s="1"/>
      <c r="B688" s="1"/>
      <c r="C688" s="1"/>
      <c r="D688" s="1"/>
      <c r="E688" s="2"/>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row>
    <row r="689" spans="1:56" ht="12.75" customHeight="1" x14ac:dyDescent="0.2">
      <c r="A689" s="1"/>
      <c r="B689" s="1"/>
      <c r="C689" s="1"/>
      <c r="D689" s="1"/>
      <c r="E689" s="2"/>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row>
    <row r="690" spans="1:56" ht="12.75" customHeight="1" x14ac:dyDescent="0.2">
      <c r="A690" s="1"/>
      <c r="B690" s="1"/>
      <c r="C690" s="1"/>
      <c r="D690" s="1"/>
      <c r="E690" s="2"/>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row>
    <row r="691" spans="1:56" ht="12.75" customHeight="1" x14ac:dyDescent="0.2">
      <c r="A691" s="1"/>
      <c r="B691" s="1"/>
      <c r="C691" s="1"/>
      <c r="D691" s="1"/>
      <c r="E691" s="2"/>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row>
    <row r="692" spans="1:56" ht="12.75" customHeight="1" x14ac:dyDescent="0.2">
      <c r="A692" s="1"/>
      <c r="B692" s="1"/>
      <c r="C692" s="1"/>
      <c r="D692" s="1"/>
      <c r="E692" s="2"/>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row>
    <row r="693" spans="1:56" ht="12.75" customHeight="1" x14ac:dyDescent="0.2">
      <c r="A693" s="1"/>
      <c r="B693" s="1"/>
      <c r="C693" s="1"/>
      <c r="D693" s="1"/>
      <c r="E693" s="2"/>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row>
    <row r="694" spans="1:56" ht="12.75" customHeight="1" x14ac:dyDescent="0.2">
      <c r="A694" s="1"/>
      <c r="B694" s="1"/>
      <c r="C694" s="1"/>
      <c r="D694" s="1"/>
      <c r="E694" s="2"/>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row>
    <row r="695" spans="1:56" ht="12.75" customHeight="1" x14ac:dyDescent="0.2">
      <c r="A695" s="1"/>
      <c r="B695" s="1"/>
      <c r="C695" s="1"/>
      <c r="D695" s="1"/>
      <c r="E695" s="2"/>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row>
    <row r="696" spans="1:56" ht="12.75" customHeight="1" x14ac:dyDescent="0.2">
      <c r="A696" s="1"/>
      <c r="B696" s="1"/>
      <c r="C696" s="1"/>
      <c r="D696" s="1"/>
      <c r="E696" s="2"/>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row>
    <row r="697" spans="1:56" ht="12.75" customHeight="1" x14ac:dyDescent="0.2">
      <c r="A697" s="1"/>
      <c r="B697" s="1"/>
      <c r="C697" s="1"/>
      <c r="D697" s="1"/>
      <c r="E697" s="2"/>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row>
    <row r="698" spans="1:56" ht="12.75" customHeight="1" x14ac:dyDescent="0.2">
      <c r="A698" s="1"/>
      <c r="B698" s="1"/>
      <c r="C698" s="1"/>
      <c r="D698" s="1"/>
      <c r="E698" s="2"/>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row>
    <row r="699" spans="1:56" ht="12.75" customHeight="1" x14ac:dyDescent="0.2">
      <c r="A699" s="1"/>
      <c r="B699" s="1"/>
      <c r="C699" s="1"/>
      <c r="D699" s="1"/>
      <c r="E699" s="2"/>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row>
    <row r="700" spans="1:56" ht="12.75" customHeight="1" x14ac:dyDescent="0.2">
      <c r="A700" s="1"/>
      <c r="B700" s="1"/>
      <c r="C700" s="1"/>
      <c r="D700" s="1"/>
      <c r="E700" s="2"/>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row>
    <row r="701" spans="1:56" ht="12.75" customHeight="1" x14ac:dyDescent="0.2">
      <c r="A701" s="1"/>
      <c r="B701" s="1"/>
      <c r="C701" s="1"/>
      <c r="D701" s="1"/>
      <c r="E701" s="2"/>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row>
    <row r="702" spans="1:56" ht="12.75" customHeight="1" x14ac:dyDescent="0.2">
      <c r="A702" s="1"/>
      <c r="B702" s="1"/>
      <c r="C702" s="1"/>
      <c r="D702" s="1"/>
      <c r="E702" s="2"/>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row>
    <row r="703" spans="1:56" ht="12.75" customHeight="1" x14ac:dyDescent="0.2">
      <c r="A703" s="1"/>
      <c r="B703" s="1"/>
      <c r="C703" s="1"/>
      <c r="D703" s="1"/>
      <c r="E703" s="2"/>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row>
    <row r="704" spans="1:56" ht="12.75" customHeight="1" x14ac:dyDescent="0.2">
      <c r="A704" s="1"/>
      <c r="B704" s="1"/>
      <c r="C704" s="1"/>
      <c r="D704" s="1"/>
      <c r="E704" s="2"/>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row>
    <row r="705" spans="1:56" ht="12.75" customHeight="1" x14ac:dyDescent="0.2">
      <c r="A705" s="1"/>
      <c r="B705" s="1"/>
      <c r="C705" s="1"/>
      <c r="D705" s="1"/>
      <c r="E705" s="2"/>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row>
    <row r="706" spans="1:56" ht="12.75" customHeight="1" x14ac:dyDescent="0.2">
      <c r="A706" s="1"/>
      <c r="B706" s="1"/>
      <c r="C706" s="1"/>
      <c r="D706" s="1"/>
      <c r="E706" s="2"/>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row>
    <row r="707" spans="1:56" ht="12.75" customHeight="1" x14ac:dyDescent="0.2">
      <c r="A707" s="1"/>
      <c r="B707" s="1"/>
      <c r="C707" s="1"/>
      <c r="D707" s="1"/>
      <c r="E707" s="2"/>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row>
    <row r="708" spans="1:56" ht="12.75" customHeight="1" x14ac:dyDescent="0.2">
      <c r="A708" s="1"/>
      <c r="B708" s="1"/>
      <c r="C708" s="1"/>
      <c r="D708" s="1"/>
      <c r="E708" s="2"/>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row>
    <row r="709" spans="1:56" ht="12.75" customHeight="1" x14ac:dyDescent="0.2">
      <c r="A709" s="1"/>
      <c r="B709" s="1"/>
      <c r="C709" s="1"/>
      <c r="D709" s="1"/>
      <c r="E709" s="2"/>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row>
    <row r="710" spans="1:56" ht="12.75" customHeight="1" x14ac:dyDescent="0.2">
      <c r="A710" s="1"/>
      <c r="B710" s="1"/>
      <c r="C710" s="1"/>
      <c r="D710" s="1"/>
      <c r="E710" s="2"/>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row>
    <row r="711" spans="1:56" ht="12.75" customHeight="1" x14ac:dyDescent="0.2">
      <c r="A711" s="1"/>
      <c r="B711" s="1"/>
      <c r="C711" s="1"/>
      <c r="D711" s="1"/>
      <c r="E711" s="2"/>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row>
    <row r="712" spans="1:56" ht="12.75" customHeight="1" x14ac:dyDescent="0.2">
      <c r="A712" s="1"/>
      <c r="B712" s="1"/>
      <c r="C712" s="1"/>
      <c r="D712" s="1"/>
      <c r="E712" s="2"/>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row>
    <row r="713" spans="1:56" ht="12.75" customHeight="1" x14ac:dyDescent="0.2">
      <c r="A713" s="1"/>
      <c r="B713" s="1"/>
      <c r="C713" s="1"/>
      <c r="D713" s="1"/>
      <c r="E713" s="2"/>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row>
    <row r="714" spans="1:56" ht="12.75" customHeight="1" x14ac:dyDescent="0.2">
      <c r="A714" s="1"/>
      <c r="B714" s="1"/>
      <c r="C714" s="1"/>
      <c r="D714" s="1"/>
      <c r="E714" s="2"/>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row>
    <row r="715" spans="1:56" ht="12.75" customHeight="1" x14ac:dyDescent="0.2">
      <c r="A715" s="1"/>
      <c r="B715" s="1"/>
      <c r="C715" s="1"/>
      <c r="D715" s="1"/>
      <c r="E715" s="2"/>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row>
    <row r="716" spans="1:56" ht="12.75" customHeight="1" x14ac:dyDescent="0.2">
      <c r="A716" s="1"/>
      <c r="B716" s="1"/>
      <c r="C716" s="1"/>
      <c r="D716" s="1"/>
      <c r="E716" s="2"/>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row>
    <row r="717" spans="1:56" ht="12.75" customHeight="1" x14ac:dyDescent="0.2">
      <c r="A717" s="1"/>
      <c r="B717" s="1"/>
      <c r="C717" s="1"/>
      <c r="D717" s="1"/>
      <c r="E717" s="2"/>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row>
    <row r="718" spans="1:56" ht="12.75" customHeight="1" x14ac:dyDescent="0.2">
      <c r="A718" s="1"/>
      <c r="B718" s="1"/>
      <c r="C718" s="1"/>
      <c r="D718" s="1"/>
      <c r="E718" s="2"/>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row>
    <row r="719" spans="1:56" ht="12.75" customHeight="1" x14ac:dyDescent="0.2">
      <c r="A719" s="1"/>
      <c r="B719" s="1"/>
      <c r="C719" s="1"/>
      <c r="D719" s="1"/>
      <c r="E719" s="2"/>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row>
    <row r="720" spans="1:56" ht="12.75" customHeight="1" x14ac:dyDescent="0.2">
      <c r="A720" s="1"/>
      <c r="B720" s="1"/>
      <c r="C720" s="1"/>
      <c r="D720" s="1"/>
      <c r="E720" s="2"/>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row>
    <row r="721" spans="1:56" ht="12.75" customHeight="1" x14ac:dyDescent="0.2">
      <c r="A721" s="1"/>
      <c r="B721" s="1"/>
      <c r="C721" s="1"/>
      <c r="D721" s="1"/>
      <c r="E721" s="2"/>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row>
    <row r="722" spans="1:56" ht="12.75" customHeight="1" x14ac:dyDescent="0.2">
      <c r="A722" s="1"/>
      <c r="B722" s="1"/>
      <c r="C722" s="1"/>
      <c r="D722" s="1"/>
      <c r="E722" s="2"/>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row>
    <row r="723" spans="1:56" ht="12.75" customHeight="1" x14ac:dyDescent="0.2">
      <c r="A723" s="1"/>
      <c r="B723" s="1"/>
      <c r="C723" s="1"/>
      <c r="D723" s="1"/>
      <c r="E723" s="2"/>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row>
    <row r="724" spans="1:56" ht="12.75" customHeight="1" x14ac:dyDescent="0.2">
      <c r="A724" s="1"/>
      <c r="B724" s="1"/>
      <c r="C724" s="1"/>
      <c r="D724" s="1"/>
      <c r="E724" s="2"/>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row>
    <row r="725" spans="1:56" ht="12.75" customHeight="1" x14ac:dyDescent="0.2">
      <c r="A725" s="1"/>
      <c r="B725" s="1"/>
      <c r="C725" s="1"/>
      <c r="D725" s="1"/>
      <c r="E725" s="2"/>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row>
    <row r="726" spans="1:56" ht="12.75" customHeight="1" x14ac:dyDescent="0.2">
      <c r="A726" s="1"/>
      <c r="B726" s="1"/>
      <c r="C726" s="1"/>
      <c r="D726" s="1"/>
      <c r="E726" s="2"/>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row>
    <row r="727" spans="1:56" ht="12.75" customHeight="1" x14ac:dyDescent="0.2">
      <c r="A727" s="1"/>
      <c r="B727" s="1"/>
      <c r="C727" s="1"/>
      <c r="D727" s="1"/>
      <c r="E727" s="2"/>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row>
    <row r="728" spans="1:56" ht="12.75" customHeight="1" x14ac:dyDescent="0.2">
      <c r="A728" s="1"/>
      <c r="B728" s="1"/>
      <c r="C728" s="1"/>
      <c r="D728" s="1"/>
      <c r="E728" s="2"/>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row>
    <row r="729" spans="1:56" ht="12.75" customHeight="1" x14ac:dyDescent="0.2">
      <c r="A729" s="1"/>
      <c r="B729" s="1"/>
      <c r="C729" s="1"/>
      <c r="D729" s="1"/>
      <c r="E729" s="2"/>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row>
    <row r="730" spans="1:56" ht="12.75" customHeight="1" x14ac:dyDescent="0.2">
      <c r="A730" s="1"/>
      <c r="B730" s="1"/>
      <c r="C730" s="1"/>
      <c r="D730" s="1"/>
      <c r="E730" s="2"/>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row>
    <row r="731" spans="1:56" ht="12.75" customHeight="1" x14ac:dyDescent="0.2">
      <c r="A731" s="1"/>
      <c r="B731" s="1"/>
      <c r="C731" s="1"/>
      <c r="D731" s="1"/>
      <c r="E731" s="2"/>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row>
    <row r="732" spans="1:56" ht="12.75" customHeight="1" x14ac:dyDescent="0.2">
      <c r="A732" s="1"/>
      <c r="B732" s="1"/>
      <c r="C732" s="1"/>
      <c r="D732" s="1"/>
      <c r="E732" s="2"/>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row>
    <row r="733" spans="1:56" ht="12.75" customHeight="1" x14ac:dyDescent="0.2">
      <c r="A733" s="1"/>
      <c r="B733" s="1"/>
      <c r="C733" s="1"/>
      <c r="D733" s="1"/>
      <c r="E733" s="2"/>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row>
    <row r="734" spans="1:56" ht="12.75" customHeight="1" x14ac:dyDescent="0.2">
      <c r="A734" s="1"/>
      <c r="B734" s="1"/>
      <c r="C734" s="1"/>
      <c r="D734" s="1"/>
      <c r="E734" s="2"/>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row>
    <row r="735" spans="1:56" ht="12.75" customHeight="1" x14ac:dyDescent="0.2">
      <c r="A735" s="1"/>
      <c r="B735" s="1"/>
      <c r="C735" s="1"/>
      <c r="D735" s="1"/>
      <c r="E735" s="2"/>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row>
    <row r="736" spans="1:56" ht="12.75" customHeight="1" x14ac:dyDescent="0.2">
      <c r="A736" s="1"/>
      <c r="B736" s="1"/>
      <c r="C736" s="1"/>
      <c r="D736" s="1"/>
      <c r="E736" s="2"/>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row>
    <row r="737" spans="1:56" ht="12.75" customHeight="1" x14ac:dyDescent="0.2">
      <c r="A737" s="1"/>
      <c r="B737" s="1"/>
      <c r="C737" s="1"/>
      <c r="D737" s="1"/>
      <c r="E737" s="2"/>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row>
    <row r="738" spans="1:56" ht="12.75" customHeight="1" x14ac:dyDescent="0.2">
      <c r="A738" s="1"/>
      <c r="B738" s="1"/>
      <c r="C738" s="1"/>
      <c r="D738" s="1"/>
      <c r="E738" s="2"/>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row>
    <row r="739" spans="1:56" ht="12.75" customHeight="1" x14ac:dyDescent="0.2">
      <c r="A739" s="1"/>
      <c r="B739" s="1"/>
      <c r="C739" s="1"/>
      <c r="D739" s="1"/>
      <c r="E739" s="2"/>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row>
    <row r="740" spans="1:56" ht="12.75" customHeight="1" x14ac:dyDescent="0.2">
      <c r="A740" s="1"/>
      <c r="B740" s="1"/>
      <c r="C740" s="1"/>
      <c r="D740" s="1"/>
      <c r="E740" s="2"/>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row>
    <row r="741" spans="1:56" ht="12.75" customHeight="1" x14ac:dyDescent="0.2">
      <c r="A741" s="1"/>
      <c r="B741" s="1"/>
      <c r="C741" s="1"/>
      <c r="D741" s="1"/>
      <c r="E741" s="2"/>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row>
    <row r="742" spans="1:56" ht="12.75" customHeight="1" x14ac:dyDescent="0.2">
      <c r="A742" s="1"/>
      <c r="B742" s="1"/>
      <c r="C742" s="1"/>
      <c r="D742" s="1"/>
      <c r="E742" s="2"/>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row>
    <row r="743" spans="1:56" ht="12.75" customHeight="1" x14ac:dyDescent="0.2">
      <c r="A743" s="1"/>
      <c r="B743" s="1"/>
      <c r="C743" s="1"/>
      <c r="D743" s="1"/>
      <c r="E743" s="2"/>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row>
    <row r="744" spans="1:56" ht="12.75" customHeight="1" x14ac:dyDescent="0.2">
      <c r="A744" s="1"/>
      <c r="B744" s="1"/>
      <c r="C744" s="1"/>
      <c r="D744" s="1"/>
      <c r="E744" s="2"/>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row>
    <row r="745" spans="1:56" ht="12.75" customHeight="1" x14ac:dyDescent="0.2">
      <c r="A745" s="1"/>
      <c r="B745" s="1"/>
      <c r="C745" s="1"/>
      <c r="D745" s="1"/>
      <c r="E745" s="2"/>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row>
    <row r="746" spans="1:56" ht="12.75" customHeight="1" x14ac:dyDescent="0.2">
      <c r="A746" s="1"/>
      <c r="B746" s="1"/>
      <c r="C746" s="1"/>
      <c r="D746" s="1"/>
      <c r="E746" s="2"/>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row>
    <row r="747" spans="1:56" ht="12.75" customHeight="1" x14ac:dyDescent="0.2">
      <c r="A747" s="1"/>
      <c r="B747" s="1"/>
      <c r="C747" s="1"/>
      <c r="D747" s="1"/>
      <c r="E747" s="2"/>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row>
    <row r="748" spans="1:56" ht="12.75" customHeight="1" x14ac:dyDescent="0.2">
      <c r="A748" s="1"/>
      <c r="B748" s="1"/>
      <c r="C748" s="1"/>
      <c r="D748" s="1"/>
      <c r="E748" s="2"/>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row>
    <row r="749" spans="1:56" ht="12.75" customHeight="1" x14ac:dyDescent="0.2">
      <c r="A749" s="1"/>
      <c r="B749" s="1"/>
      <c r="C749" s="1"/>
      <c r="D749" s="1"/>
      <c r="E749" s="2"/>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row>
    <row r="750" spans="1:56" ht="12.75" customHeight="1" x14ac:dyDescent="0.2">
      <c r="A750" s="1"/>
      <c r="B750" s="1"/>
      <c r="C750" s="1"/>
      <c r="D750" s="1"/>
      <c r="E750" s="2"/>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row>
    <row r="751" spans="1:56" ht="12.75" customHeight="1" x14ac:dyDescent="0.2">
      <c r="A751" s="1"/>
      <c r="B751" s="1"/>
      <c r="C751" s="1"/>
      <c r="D751" s="1"/>
      <c r="E751" s="2"/>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row>
    <row r="752" spans="1:56" ht="12.75" customHeight="1" x14ac:dyDescent="0.2">
      <c r="A752" s="1"/>
      <c r="B752" s="1"/>
      <c r="C752" s="1"/>
      <c r="D752" s="1"/>
      <c r="E752" s="2"/>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row>
    <row r="753" spans="1:56" ht="12.75" customHeight="1" x14ac:dyDescent="0.2">
      <c r="A753" s="1"/>
      <c r="B753" s="1"/>
      <c r="C753" s="1"/>
      <c r="D753" s="1"/>
      <c r="E753" s="2"/>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row>
    <row r="754" spans="1:56" ht="12.75" customHeight="1" x14ac:dyDescent="0.2">
      <c r="A754" s="1"/>
      <c r="B754" s="1"/>
      <c r="C754" s="1"/>
      <c r="D754" s="1"/>
      <c r="E754" s="2"/>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row>
    <row r="755" spans="1:56" ht="12.75" customHeight="1" x14ac:dyDescent="0.2">
      <c r="A755" s="1"/>
      <c r="B755" s="1"/>
      <c r="C755" s="1"/>
      <c r="D755" s="1"/>
      <c r="E755" s="2"/>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row>
    <row r="756" spans="1:56" ht="12.75" customHeight="1" x14ac:dyDescent="0.2">
      <c r="A756" s="1"/>
      <c r="B756" s="1"/>
      <c r="C756" s="1"/>
      <c r="D756" s="1"/>
      <c r="E756" s="2"/>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row>
    <row r="757" spans="1:56" ht="12.75" customHeight="1" x14ac:dyDescent="0.2">
      <c r="A757" s="1"/>
      <c r="B757" s="1"/>
      <c r="C757" s="1"/>
      <c r="D757" s="1"/>
      <c r="E757" s="2"/>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row>
    <row r="758" spans="1:56" ht="12.75" customHeight="1" x14ac:dyDescent="0.2">
      <c r="A758" s="1"/>
      <c r="B758" s="1"/>
      <c r="C758" s="1"/>
      <c r="D758" s="1"/>
      <c r="E758" s="2"/>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row>
    <row r="759" spans="1:56" ht="12.75" customHeight="1" x14ac:dyDescent="0.2">
      <c r="A759" s="1"/>
      <c r="B759" s="1"/>
      <c r="C759" s="1"/>
      <c r="D759" s="1"/>
      <c r="E759" s="2"/>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row>
    <row r="760" spans="1:56" ht="12.75" customHeight="1" x14ac:dyDescent="0.2">
      <c r="A760" s="1"/>
      <c r="B760" s="1"/>
      <c r="C760" s="1"/>
      <c r="D760" s="1"/>
      <c r="E760" s="2"/>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row>
    <row r="761" spans="1:56" ht="12.75" customHeight="1" x14ac:dyDescent="0.2">
      <c r="A761" s="1"/>
      <c r="B761" s="1"/>
      <c r="C761" s="1"/>
      <c r="D761" s="1"/>
      <c r="E761" s="2"/>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row>
    <row r="762" spans="1:56" ht="12.75" customHeight="1" x14ac:dyDescent="0.2">
      <c r="A762" s="1"/>
      <c r="B762" s="1"/>
      <c r="C762" s="1"/>
      <c r="D762" s="1"/>
      <c r="E762" s="2"/>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row>
    <row r="763" spans="1:56" ht="12.75" customHeight="1" x14ac:dyDescent="0.2">
      <c r="A763" s="1"/>
      <c r="B763" s="1"/>
      <c r="C763" s="1"/>
      <c r="D763" s="1"/>
      <c r="E763" s="2"/>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row>
    <row r="764" spans="1:56" ht="12.75" customHeight="1" x14ac:dyDescent="0.2">
      <c r="A764" s="1"/>
      <c r="B764" s="1"/>
      <c r="C764" s="1"/>
      <c r="D764" s="1"/>
      <c r="E764" s="2"/>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row>
    <row r="765" spans="1:56" ht="12.75" customHeight="1" x14ac:dyDescent="0.2">
      <c r="A765" s="1"/>
      <c r="B765" s="1"/>
      <c r="C765" s="1"/>
      <c r="D765" s="1"/>
      <c r="E765" s="2"/>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row>
    <row r="766" spans="1:56" ht="12.75" customHeight="1" x14ac:dyDescent="0.2">
      <c r="A766" s="1"/>
      <c r="B766" s="1"/>
      <c r="C766" s="1"/>
      <c r="D766" s="1"/>
      <c r="E766" s="2"/>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row>
    <row r="767" spans="1:56" ht="12.75" customHeight="1" x14ac:dyDescent="0.2">
      <c r="A767" s="1"/>
      <c r="B767" s="1"/>
      <c r="C767" s="1"/>
      <c r="D767" s="1"/>
      <c r="E767" s="2"/>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row>
    <row r="768" spans="1:56" ht="12.75" customHeight="1" x14ac:dyDescent="0.2">
      <c r="A768" s="1"/>
      <c r="B768" s="1"/>
      <c r="C768" s="1"/>
      <c r="D768" s="1"/>
      <c r="E768" s="2"/>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row>
    <row r="769" spans="1:56" ht="12.75" customHeight="1" x14ac:dyDescent="0.2">
      <c r="A769" s="1"/>
      <c r="B769" s="1"/>
      <c r="C769" s="1"/>
      <c r="D769" s="1"/>
      <c r="E769" s="2"/>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row>
    <row r="770" spans="1:56" ht="12.75" customHeight="1" x14ac:dyDescent="0.2">
      <c r="A770" s="1"/>
      <c r="B770" s="1"/>
      <c r="C770" s="1"/>
      <c r="D770" s="1"/>
      <c r="E770" s="2"/>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row>
    <row r="771" spans="1:56" ht="12.75" customHeight="1" x14ac:dyDescent="0.2">
      <c r="A771" s="1"/>
      <c r="B771" s="1"/>
      <c r="C771" s="1"/>
      <c r="D771" s="1"/>
      <c r="E771" s="2"/>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row>
    <row r="772" spans="1:56" ht="12.75" customHeight="1" x14ac:dyDescent="0.2">
      <c r="A772" s="1"/>
      <c r="B772" s="1"/>
      <c r="C772" s="1"/>
      <c r="D772" s="1"/>
      <c r="E772" s="2"/>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row>
    <row r="773" spans="1:56" ht="12.75" customHeight="1" x14ac:dyDescent="0.2">
      <c r="A773" s="1"/>
      <c r="B773" s="1"/>
      <c r="C773" s="1"/>
      <c r="D773" s="1"/>
      <c r="E773" s="2"/>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row>
    <row r="774" spans="1:56" ht="12.75" customHeight="1" x14ac:dyDescent="0.2">
      <c r="A774" s="1"/>
      <c r="B774" s="1"/>
      <c r="C774" s="1"/>
      <c r="D774" s="1"/>
      <c r="E774" s="2"/>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row>
    <row r="775" spans="1:56" ht="12.75" customHeight="1" x14ac:dyDescent="0.2">
      <c r="A775" s="1"/>
      <c r="B775" s="1"/>
      <c r="C775" s="1"/>
      <c r="D775" s="1"/>
      <c r="E775" s="2"/>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row>
    <row r="776" spans="1:56" ht="12.75" customHeight="1" x14ac:dyDescent="0.2">
      <c r="A776" s="1"/>
      <c r="B776" s="1"/>
      <c r="C776" s="1"/>
      <c r="D776" s="1"/>
      <c r="E776" s="2"/>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row>
    <row r="777" spans="1:56" ht="12.75" customHeight="1" x14ac:dyDescent="0.2">
      <c r="A777" s="1"/>
      <c r="B777" s="1"/>
      <c r="C777" s="1"/>
      <c r="D777" s="1"/>
      <c r="E777" s="2"/>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row>
    <row r="778" spans="1:56" ht="12.75" customHeight="1" x14ac:dyDescent="0.2">
      <c r="A778" s="1"/>
      <c r="B778" s="1"/>
      <c r="C778" s="1"/>
      <c r="D778" s="1"/>
      <c r="E778" s="2"/>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row>
    <row r="779" spans="1:56" ht="12.75" customHeight="1" x14ac:dyDescent="0.2">
      <c r="A779" s="1"/>
      <c r="B779" s="1"/>
      <c r="C779" s="1"/>
      <c r="D779" s="1"/>
      <c r="E779" s="2"/>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row>
    <row r="780" spans="1:56" ht="12.75" customHeight="1" x14ac:dyDescent="0.2">
      <c r="A780" s="1"/>
      <c r="B780" s="1"/>
      <c r="C780" s="1"/>
      <c r="D780" s="1"/>
      <c r="E780" s="2"/>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row>
    <row r="781" spans="1:56" ht="12.75" customHeight="1" x14ac:dyDescent="0.2">
      <c r="A781" s="1"/>
      <c r="B781" s="1"/>
      <c r="C781" s="1"/>
      <c r="D781" s="1"/>
      <c r="E781" s="2"/>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row>
    <row r="782" spans="1:56" ht="12.75" customHeight="1" x14ac:dyDescent="0.2">
      <c r="A782" s="1"/>
      <c r="B782" s="1"/>
      <c r="C782" s="1"/>
      <c r="D782" s="1"/>
      <c r="E782" s="2"/>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row>
    <row r="783" spans="1:56" ht="12.75" customHeight="1" x14ac:dyDescent="0.2">
      <c r="A783" s="1"/>
      <c r="B783" s="1"/>
      <c r="C783" s="1"/>
      <c r="D783" s="1"/>
      <c r="E783" s="2"/>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row>
    <row r="784" spans="1:56" ht="12.75" customHeight="1" x14ac:dyDescent="0.2">
      <c r="A784" s="1"/>
      <c r="B784" s="1"/>
      <c r="C784" s="1"/>
      <c r="D784" s="1"/>
      <c r="E784" s="2"/>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row>
    <row r="785" spans="1:56" ht="12.75" customHeight="1" x14ac:dyDescent="0.2">
      <c r="A785" s="1"/>
      <c r="B785" s="1"/>
      <c r="C785" s="1"/>
      <c r="D785" s="1"/>
      <c r="E785" s="2"/>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row>
    <row r="786" spans="1:56" ht="12.75" customHeight="1" x14ac:dyDescent="0.2">
      <c r="A786" s="1"/>
      <c r="B786" s="1"/>
      <c r="C786" s="1"/>
      <c r="D786" s="1"/>
      <c r="E786" s="2"/>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row>
    <row r="787" spans="1:56" ht="12.75" customHeight="1" x14ac:dyDescent="0.2">
      <c r="A787" s="1"/>
      <c r="B787" s="1"/>
      <c r="C787" s="1"/>
      <c r="D787" s="1"/>
      <c r="E787" s="2"/>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row>
    <row r="788" spans="1:56" ht="12.75" customHeight="1" x14ac:dyDescent="0.2">
      <c r="A788" s="1"/>
      <c r="B788" s="1"/>
      <c r="C788" s="1"/>
      <c r="D788" s="1"/>
      <c r="E788" s="2"/>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row>
    <row r="789" spans="1:56" ht="12.75" customHeight="1" x14ac:dyDescent="0.2">
      <c r="A789" s="1"/>
      <c r="B789" s="1"/>
      <c r="C789" s="1"/>
      <c r="D789" s="1"/>
      <c r="E789" s="2"/>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row>
    <row r="790" spans="1:56" ht="12.75" customHeight="1" x14ac:dyDescent="0.2">
      <c r="A790" s="1"/>
      <c r="B790" s="1"/>
      <c r="C790" s="1"/>
      <c r="D790" s="1"/>
      <c r="E790" s="2"/>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row>
    <row r="791" spans="1:56" ht="12.75" customHeight="1" x14ac:dyDescent="0.2">
      <c r="A791" s="1"/>
      <c r="B791" s="1"/>
      <c r="C791" s="1"/>
      <c r="D791" s="1"/>
      <c r="E791" s="2"/>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row>
    <row r="792" spans="1:56" ht="12.75" customHeight="1" x14ac:dyDescent="0.2">
      <c r="A792" s="1"/>
      <c r="B792" s="1"/>
      <c r="C792" s="1"/>
      <c r="D792" s="1"/>
      <c r="E792" s="2"/>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row>
    <row r="793" spans="1:56" ht="12.75" customHeight="1" x14ac:dyDescent="0.2">
      <c r="A793" s="1"/>
      <c r="B793" s="1"/>
      <c r="C793" s="1"/>
      <c r="D793" s="1"/>
      <c r="E793" s="2"/>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row>
    <row r="794" spans="1:56" ht="12.75" customHeight="1" x14ac:dyDescent="0.2">
      <c r="A794" s="1"/>
      <c r="B794" s="1"/>
      <c r="C794" s="1"/>
      <c r="D794" s="1"/>
      <c r="E794" s="2"/>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row>
    <row r="795" spans="1:56" ht="12.75" customHeight="1" x14ac:dyDescent="0.2">
      <c r="A795" s="1"/>
      <c r="B795" s="1"/>
      <c r="C795" s="1"/>
      <c r="D795" s="1"/>
      <c r="E795" s="2"/>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row>
    <row r="796" spans="1:56" ht="12.75" customHeight="1" x14ac:dyDescent="0.2">
      <c r="A796" s="1"/>
      <c r="B796" s="1"/>
      <c r="C796" s="1"/>
      <c r="D796" s="1"/>
      <c r="E796" s="2"/>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row>
    <row r="797" spans="1:56" ht="12.75" customHeight="1" x14ac:dyDescent="0.2">
      <c r="A797" s="1"/>
      <c r="B797" s="1"/>
      <c r="C797" s="1"/>
      <c r="D797" s="1"/>
      <c r="E797" s="2"/>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row>
    <row r="798" spans="1:56" ht="12.75" customHeight="1" x14ac:dyDescent="0.2">
      <c r="A798" s="1"/>
      <c r="B798" s="1"/>
      <c r="C798" s="1"/>
      <c r="D798" s="1"/>
      <c r="E798" s="2"/>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row>
    <row r="799" spans="1:56" ht="12.75" customHeight="1" x14ac:dyDescent="0.2">
      <c r="A799" s="1"/>
      <c r="B799" s="1"/>
      <c r="C799" s="1"/>
      <c r="D799" s="1"/>
      <c r="E799" s="2"/>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row>
    <row r="800" spans="1:56" ht="12.75" customHeight="1" x14ac:dyDescent="0.2">
      <c r="A800" s="1"/>
      <c r="B800" s="1"/>
      <c r="C800" s="1"/>
      <c r="D800" s="1"/>
      <c r="E800" s="2"/>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row>
    <row r="801" spans="1:56" ht="12.75" customHeight="1" x14ac:dyDescent="0.2">
      <c r="A801" s="1"/>
      <c r="B801" s="1"/>
      <c r="C801" s="1"/>
      <c r="D801" s="1"/>
      <c r="E801" s="2"/>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row>
    <row r="802" spans="1:56" ht="12.75" customHeight="1" x14ac:dyDescent="0.2">
      <c r="A802" s="1"/>
      <c r="B802" s="1"/>
      <c r="C802" s="1"/>
      <c r="D802" s="1"/>
      <c r="E802" s="2"/>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row>
    <row r="803" spans="1:56" ht="12.75" customHeight="1" x14ac:dyDescent="0.2">
      <c r="A803" s="1"/>
      <c r="B803" s="1"/>
      <c r="C803" s="1"/>
      <c r="D803" s="1"/>
      <c r="E803" s="2"/>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row>
    <row r="804" spans="1:56" ht="12.75" customHeight="1" x14ac:dyDescent="0.2">
      <c r="A804" s="1"/>
      <c r="B804" s="1"/>
      <c r="C804" s="1"/>
      <c r="D804" s="1"/>
      <c r="E804" s="2"/>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row>
    <row r="805" spans="1:56" ht="12.75" customHeight="1" x14ac:dyDescent="0.2">
      <c r="A805" s="1"/>
      <c r="B805" s="1"/>
      <c r="C805" s="1"/>
      <c r="D805" s="1"/>
      <c r="E805" s="2"/>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row>
    <row r="806" spans="1:56" ht="12.75" customHeight="1" x14ac:dyDescent="0.2">
      <c r="A806" s="1"/>
      <c r="B806" s="1"/>
      <c r="C806" s="1"/>
      <c r="D806" s="1"/>
      <c r="E806" s="2"/>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row>
    <row r="807" spans="1:56" ht="12.75" customHeight="1" x14ac:dyDescent="0.2">
      <c r="A807" s="1"/>
      <c r="B807" s="1"/>
      <c r="C807" s="1"/>
      <c r="D807" s="1"/>
      <c r="E807" s="2"/>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row>
    <row r="808" spans="1:56" ht="12.75" customHeight="1" x14ac:dyDescent="0.2">
      <c r="A808" s="1"/>
      <c r="B808" s="1"/>
      <c r="C808" s="1"/>
      <c r="D808" s="1"/>
      <c r="E808" s="2"/>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row>
    <row r="809" spans="1:56" ht="12.75" customHeight="1" x14ac:dyDescent="0.2">
      <c r="A809" s="1"/>
      <c r="B809" s="1"/>
      <c r="C809" s="1"/>
      <c r="D809" s="1"/>
      <c r="E809" s="2"/>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row>
    <row r="810" spans="1:56" ht="12.75" customHeight="1" x14ac:dyDescent="0.2">
      <c r="A810" s="1"/>
      <c r="B810" s="1"/>
      <c r="C810" s="1"/>
      <c r="D810" s="1"/>
      <c r="E810" s="2"/>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row>
    <row r="811" spans="1:56" ht="12.75" customHeight="1" x14ac:dyDescent="0.2">
      <c r="A811" s="1"/>
      <c r="B811" s="1"/>
      <c r="C811" s="1"/>
      <c r="D811" s="1"/>
      <c r="E811" s="2"/>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row>
    <row r="812" spans="1:56" ht="12.75" customHeight="1" x14ac:dyDescent="0.2">
      <c r="A812" s="1"/>
      <c r="B812" s="1"/>
      <c r="C812" s="1"/>
      <c r="D812" s="1"/>
      <c r="E812" s="2"/>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row>
    <row r="813" spans="1:56" ht="12.75" customHeight="1" x14ac:dyDescent="0.2">
      <c r="A813" s="1"/>
      <c r="B813" s="1"/>
      <c r="C813" s="1"/>
      <c r="D813" s="1"/>
      <c r="E813" s="2"/>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row>
    <row r="814" spans="1:56" ht="12.75" customHeight="1" x14ac:dyDescent="0.2">
      <c r="A814" s="1"/>
      <c r="B814" s="1"/>
      <c r="C814" s="1"/>
      <c r="D814" s="1"/>
      <c r="E814" s="2"/>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row>
    <row r="815" spans="1:56" ht="12.75" customHeight="1" x14ac:dyDescent="0.2">
      <c r="A815" s="1"/>
      <c r="B815" s="1"/>
      <c r="C815" s="1"/>
      <c r="D815" s="1"/>
      <c r="E815" s="2"/>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row>
    <row r="816" spans="1:56" ht="12.75" customHeight="1" x14ac:dyDescent="0.2">
      <c r="A816" s="1"/>
      <c r="B816" s="1"/>
      <c r="C816" s="1"/>
      <c r="D816" s="1"/>
      <c r="E816" s="2"/>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row>
    <row r="817" spans="1:56" ht="12.75" customHeight="1" x14ac:dyDescent="0.2">
      <c r="A817" s="1"/>
      <c r="B817" s="1"/>
      <c r="C817" s="1"/>
      <c r="D817" s="1"/>
      <c r="E817" s="2"/>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row>
    <row r="818" spans="1:56" ht="12.75" customHeight="1" x14ac:dyDescent="0.2">
      <c r="A818" s="1"/>
      <c r="B818" s="1"/>
      <c r="C818" s="1"/>
      <c r="D818" s="1"/>
      <c r="E818" s="2"/>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row>
    <row r="819" spans="1:56" ht="12.75" customHeight="1" x14ac:dyDescent="0.2">
      <c r="A819" s="1"/>
      <c r="B819" s="1"/>
      <c r="C819" s="1"/>
      <c r="D819" s="1"/>
      <c r="E819" s="2"/>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row>
    <row r="820" spans="1:56" ht="12.75" customHeight="1" x14ac:dyDescent="0.2">
      <c r="A820" s="1"/>
      <c r="B820" s="1"/>
      <c r="C820" s="1"/>
      <c r="D820" s="1"/>
      <c r="E820" s="2"/>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row>
    <row r="821" spans="1:56" ht="12.75" customHeight="1" x14ac:dyDescent="0.2">
      <c r="A821" s="1"/>
      <c r="B821" s="1"/>
      <c r="C821" s="1"/>
      <c r="D821" s="1"/>
      <c r="E821" s="2"/>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row>
    <row r="822" spans="1:56" ht="12.75" customHeight="1" x14ac:dyDescent="0.2">
      <c r="A822" s="1"/>
      <c r="B822" s="1"/>
      <c r="C822" s="1"/>
      <c r="D822" s="1"/>
      <c r="E822" s="2"/>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row>
    <row r="823" spans="1:56" ht="12.75" customHeight="1" x14ac:dyDescent="0.2">
      <c r="A823" s="1"/>
      <c r="B823" s="1"/>
      <c r="C823" s="1"/>
      <c r="D823" s="1"/>
      <c r="E823" s="2"/>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row>
    <row r="824" spans="1:56" ht="12.75" customHeight="1" x14ac:dyDescent="0.2">
      <c r="A824" s="1"/>
      <c r="B824" s="1"/>
      <c r="C824" s="1"/>
      <c r="D824" s="1"/>
      <c r="E824" s="2"/>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row>
    <row r="825" spans="1:56" ht="12.75" customHeight="1" x14ac:dyDescent="0.2">
      <c r="A825" s="1"/>
      <c r="B825" s="1"/>
      <c r="C825" s="1"/>
      <c r="D825" s="1"/>
      <c r="E825" s="2"/>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row>
    <row r="826" spans="1:56" ht="12.75" customHeight="1" x14ac:dyDescent="0.2">
      <c r="A826" s="1"/>
      <c r="B826" s="1"/>
      <c r="C826" s="1"/>
      <c r="D826" s="1"/>
      <c r="E826" s="2"/>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row>
    <row r="827" spans="1:56" ht="12.75" customHeight="1" x14ac:dyDescent="0.2">
      <c r="A827" s="1"/>
      <c r="B827" s="1"/>
      <c r="C827" s="1"/>
      <c r="D827" s="1"/>
      <c r="E827" s="2"/>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row>
    <row r="828" spans="1:56" ht="12.75" customHeight="1" x14ac:dyDescent="0.2">
      <c r="A828" s="1"/>
      <c r="B828" s="1"/>
      <c r="C828" s="1"/>
      <c r="D828" s="1"/>
      <c r="E828" s="2"/>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row>
    <row r="829" spans="1:56" ht="12.75" customHeight="1" x14ac:dyDescent="0.2">
      <c r="A829" s="1"/>
      <c r="B829" s="1"/>
      <c r="C829" s="1"/>
      <c r="D829" s="1"/>
      <c r="E829" s="2"/>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row>
    <row r="830" spans="1:56" ht="12.75" customHeight="1" x14ac:dyDescent="0.2">
      <c r="A830" s="1"/>
      <c r="B830" s="1"/>
      <c r="C830" s="1"/>
      <c r="D830" s="1"/>
      <c r="E830" s="2"/>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row>
    <row r="831" spans="1:56" ht="12.75" customHeight="1" x14ac:dyDescent="0.2">
      <c r="A831" s="1"/>
      <c r="B831" s="1"/>
      <c r="C831" s="1"/>
      <c r="D831" s="1"/>
      <c r="E831" s="2"/>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row>
    <row r="832" spans="1:56" ht="12.75" customHeight="1" x14ac:dyDescent="0.2">
      <c r="A832" s="1"/>
      <c r="B832" s="1"/>
      <c r="C832" s="1"/>
      <c r="D832" s="1"/>
      <c r="E832" s="2"/>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row>
    <row r="833" spans="1:56" ht="12.75" customHeight="1" x14ac:dyDescent="0.2">
      <c r="A833" s="1"/>
      <c r="B833" s="1"/>
      <c r="C833" s="1"/>
      <c r="D833" s="1"/>
      <c r="E833" s="2"/>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row>
    <row r="834" spans="1:56" ht="12.75" customHeight="1" x14ac:dyDescent="0.2">
      <c r="A834" s="1"/>
      <c r="B834" s="1"/>
      <c r="C834" s="1"/>
      <c r="D834" s="1"/>
      <c r="E834" s="2"/>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row>
    <row r="835" spans="1:56" ht="12.75" customHeight="1" x14ac:dyDescent="0.2">
      <c r="A835" s="1"/>
      <c r="B835" s="1"/>
      <c r="C835" s="1"/>
      <c r="D835" s="1"/>
      <c r="E835" s="2"/>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row>
    <row r="836" spans="1:56" ht="12.75" customHeight="1" x14ac:dyDescent="0.2">
      <c r="A836" s="1"/>
      <c r="B836" s="1"/>
      <c r="C836" s="1"/>
      <c r="D836" s="1"/>
      <c r="E836" s="2"/>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row>
    <row r="837" spans="1:56" ht="12.75" customHeight="1" x14ac:dyDescent="0.2">
      <c r="A837" s="1"/>
      <c r="B837" s="1"/>
      <c r="C837" s="1"/>
      <c r="D837" s="1"/>
      <c r="E837" s="2"/>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row>
    <row r="838" spans="1:56" ht="12.75" customHeight="1" x14ac:dyDescent="0.2">
      <c r="A838" s="1"/>
      <c r="B838" s="1"/>
      <c r="C838" s="1"/>
      <c r="D838" s="1"/>
      <c r="E838" s="2"/>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row>
    <row r="839" spans="1:56" ht="12.75" customHeight="1" x14ac:dyDescent="0.2">
      <c r="A839" s="1"/>
      <c r="B839" s="1"/>
      <c r="C839" s="1"/>
      <c r="D839" s="1"/>
      <c r="E839" s="2"/>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row>
    <row r="840" spans="1:56" ht="12.75" customHeight="1" x14ac:dyDescent="0.2">
      <c r="A840" s="1"/>
      <c r="B840" s="1"/>
      <c r="C840" s="1"/>
      <c r="D840" s="1"/>
      <c r="E840" s="2"/>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row>
    <row r="841" spans="1:56" ht="12.75" customHeight="1" x14ac:dyDescent="0.2">
      <c r="A841" s="1"/>
      <c r="B841" s="1"/>
      <c r="C841" s="1"/>
      <c r="D841" s="1"/>
      <c r="E841" s="2"/>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row>
    <row r="842" spans="1:56" ht="12.75" customHeight="1" x14ac:dyDescent="0.2">
      <c r="A842" s="1"/>
      <c r="B842" s="1"/>
      <c r="C842" s="1"/>
      <c r="D842" s="1"/>
      <c r="E842" s="2"/>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row>
    <row r="843" spans="1:56" ht="12.75" customHeight="1" x14ac:dyDescent="0.2">
      <c r="A843" s="1"/>
      <c r="B843" s="1"/>
      <c r="C843" s="1"/>
      <c r="D843" s="1"/>
      <c r="E843" s="2"/>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row>
    <row r="844" spans="1:56" ht="12.75" customHeight="1" x14ac:dyDescent="0.2">
      <c r="A844" s="1"/>
      <c r="B844" s="1"/>
      <c r="C844" s="1"/>
      <c r="D844" s="1"/>
      <c r="E844" s="2"/>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row>
    <row r="845" spans="1:56" ht="12.75" customHeight="1" x14ac:dyDescent="0.2">
      <c r="A845" s="1"/>
      <c r="B845" s="1"/>
      <c r="C845" s="1"/>
      <c r="D845" s="1"/>
      <c r="E845" s="2"/>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row>
    <row r="846" spans="1:56" ht="12.75" customHeight="1" x14ac:dyDescent="0.2">
      <c r="A846" s="1"/>
      <c r="B846" s="1"/>
      <c r="C846" s="1"/>
      <c r="D846" s="1"/>
      <c r="E846" s="2"/>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row>
    <row r="847" spans="1:56" ht="12.75" customHeight="1" x14ac:dyDescent="0.2">
      <c r="A847" s="1"/>
      <c r="B847" s="1"/>
      <c r="C847" s="1"/>
      <c r="D847" s="1"/>
      <c r="E847" s="2"/>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row>
    <row r="848" spans="1:56" ht="12.75" customHeight="1" x14ac:dyDescent="0.2">
      <c r="A848" s="1"/>
      <c r="B848" s="1"/>
      <c r="C848" s="1"/>
      <c r="D848" s="1"/>
      <c r="E848" s="2"/>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row>
    <row r="849" spans="1:56" ht="12.75" customHeight="1" x14ac:dyDescent="0.2">
      <c r="A849" s="1"/>
      <c r="B849" s="1"/>
      <c r="C849" s="1"/>
      <c r="D849" s="1"/>
      <c r="E849" s="2"/>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row>
    <row r="850" spans="1:56" ht="12.75" customHeight="1" x14ac:dyDescent="0.2">
      <c r="A850" s="1"/>
      <c r="B850" s="1"/>
      <c r="C850" s="1"/>
      <c r="D850" s="1"/>
      <c r="E850" s="2"/>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row>
    <row r="851" spans="1:56" ht="12.75" customHeight="1" x14ac:dyDescent="0.2">
      <c r="A851" s="1"/>
      <c r="B851" s="1"/>
      <c r="C851" s="1"/>
      <c r="D851" s="1"/>
      <c r="E851" s="2"/>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row>
    <row r="852" spans="1:56" ht="12.75" customHeight="1" x14ac:dyDescent="0.2">
      <c r="A852" s="1"/>
      <c r="B852" s="1"/>
      <c r="C852" s="1"/>
      <c r="D852" s="1"/>
      <c r="E852" s="2"/>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row>
    <row r="853" spans="1:56" ht="12.75" customHeight="1" x14ac:dyDescent="0.2">
      <c r="A853" s="1"/>
      <c r="B853" s="1"/>
      <c r="C853" s="1"/>
      <c r="D853" s="1"/>
      <c r="E853" s="2"/>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row>
    <row r="854" spans="1:56" ht="12.75" customHeight="1" x14ac:dyDescent="0.2">
      <c r="A854" s="1"/>
      <c r="B854" s="1"/>
      <c r="C854" s="1"/>
      <c r="D854" s="1"/>
      <c r="E854" s="2"/>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row>
    <row r="855" spans="1:56" ht="12.75" customHeight="1" x14ac:dyDescent="0.2">
      <c r="A855" s="1"/>
      <c r="B855" s="1"/>
      <c r="C855" s="1"/>
      <c r="D855" s="1"/>
      <c r="E855" s="2"/>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row>
    <row r="856" spans="1:56" ht="12.75" customHeight="1" x14ac:dyDescent="0.2">
      <c r="A856" s="1"/>
      <c r="B856" s="1"/>
      <c r="C856" s="1"/>
      <c r="D856" s="1"/>
      <c r="E856" s="2"/>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row>
    <row r="857" spans="1:56" ht="12.75" customHeight="1" x14ac:dyDescent="0.2">
      <c r="A857" s="1"/>
      <c r="B857" s="1"/>
      <c r="C857" s="1"/>
      <c r="D857" s="1"/>
      <c r="E857" s="2"/>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row>
    <row r="858" spans="1:56" ht="12.75" customHeight="1" x14ac:dyDescent="0.2">
      <c r="A858" s="1"/>
      <c r="B858" s="1"/>
      <c r="C858" s="1"/>
      <c r="D858" s="1"/>
      <c r="E858" s="2"/>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row>
    <row r="859" spans="1:56" ht="12.75" customHeight="1" x14ac:dyDescent="0.2">
      <c r="A859" s="1"/>
      <c r="B859" s="1"/>
      <c r="C859" s="1"/>
      <c r="D859" s="1"/>
      <c r="E859" s="2"/>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row>
    <row r="860" spans="1:56" ht="12.75" customHeight="1" x14ac:dyDescent="0.2">
      <c r="A860" s="1"/>
      <c r="B860" s="1"/>
      <c r="C860" s="1"/>
      <c r="D860" s="1"/>
      <c r="E860" s="2"/>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row>
    <row r="861" spans="1:56" ht="12.75" customHeight="1" x14ac:dyDescent="0.2">
      <c r="A861" s="1"/>
      <c r="B861" s="1"/>
      <c r="C861" s="1"/>
      <c r="D861" s="1"/>
      <c r="E861" s="2"/>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row>
    <row r="862" spans="1:56" ht="12.75" customHeight="1" x14ac:dyDescent="0.2">
      <c r="A862" s="1"/>
      <c r="B862" s="1"/>
      <c r="C862" s="1"/>
      <c r="D862" s="1"/>
      <c r="E862" s="2"/>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row>
    <row r="863" spans="1:56" ht="12.75" customHeight="1" x14ac:dyDescent="0.2">
      <c r="A863" s="1"/>
      <c r="B863" s="1"/>
      <c r="C863" s="1"/>
      <c r="D863" s="1"/>
      <c r="E863" s="2"/>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row>
    <row r="864" spans="1:56" ht="12.75" customHeight="1" x14ac:dyDescent="0.2">
      <c r="A864" s="1"/>
      <c r="B864" s="1"/>
      <c r="C864" s="1"/>
      <c r="D864" s="1"/>
      <c r="E864" s="2"/>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row>
    <row r="865" spans="1:56" ht="12.75" customHeight="1" x14ac:dyDescent="0.2">
      <c r="A865" s="1"/>
      <c r="B865" s="1"/>
      <c r="C865" s="1"/>
      <c r="D865" s="1"/>
      <c r="E865" s="2"/>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row>
    <row r="866" spans="1:56" ht="12.75" customHeight="1" x14ac:dyDescent="0.2">
      <c r="A866" s="1"/>
      <c r="B866" s="1"/>
      <c r="C866" s="1"/>
      <c r="D866" s="1"/>
      <c r="E866" s="2"/>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row>
    <row r="867" spans="1:56" ht="12.75" customHeight="1" x14ac:dyDescent="0.2">
      <c r="A867" s="1"/>
      <c r="B867" s="1"/>
      <c r="C867" s="1"/>
      <c r="D867" s="1"/>
      <c r="E867" s="2"/>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row>
    <row r="868" spans="1:56" ht="12.75" customHeight="1" x14ac:dyDescent="0.2">
      <c r="A868" s="1"/>
      <c r="B868" s="1"/>
      <c r="C868" s="1"/>
      <c r="D868" s="1"/>
      <c r="E868" s="2"/>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row>
    <row r="869" spans="1:56" ht="12.75" customHeight="1" x14ac:dyDescent="0.2">
      <c r="A869" s="1"/>
      <c r="B869" s="1"/>
      <c r="C869" s="1"/>
      <c r="D869" s="1"/>
      <c r="E869" s="2"/>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row>
    <row r="870" spans="1:56" ht="12.75" customHeight="1" x14ac:dyDescent="0.2">
      <c r="A870" s="1"/>
      <c r="B870" s="1"/>
      <c r="C870" s="1"/>
      <c r="D870" s="1"/>
      <c r="E870" s="2"/>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row>
    <row r="871" spans="1:56" ht="12.75" customHeight="1" x14ac:dyDescent="0.2">
      <c r="A871" s="1"/>
      <c r="B871" s="1"/>
      <c r="C871" s="1"/>
      <c r="D871" s="1"/>
      <c r="E871" s="2"/>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row>
    <row r="872" spans="1:56" ht="12.75" customHeight="1" x14ac:dyDescent="0.2">
      <c r="A872" s="1"/>
      <c r="B872" s="1"/>
      <c r="C872" s="1"/>
      <c r="D872" s="1"/>
      <c r="E872" s="2"/>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row>
    <row r="873" spans="1:56" ht="12.75" customHeight="1" x14ac:dyDescent="0.2">
      <c r="A873" s="1"/>
      <c r="B873" s="1"/>
      <c r="C873" s="1"/>
      <c r="D873" s="1"/>
      <c r="E873" s="2"/>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row>
    <row r="874" spans="1:56" ht="12.75" customHeight="1" x14ac:dyDescent="0.2">
      <c r="A874" s="1"/>
      <c r="B874" s="1"/>
      <c r="C874" s="1"/>
      <c r="D874" s="1"/>
      <c r="E874" s="2"/>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row>
    <row r="875" spans="1:56" ht="12.75" customHeight="1" x14ac:dyDescent="0.2">
      <c r="A875" s="1"/>
      <c r="B875" s="1"/>
      <c r="C875" s="1"/>
      <c r="D875" s="1"/>
      <c r="E875" s="2"/>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row>
    <row r="876" spans="1:56" ht="12.75" customHeight="1" x14ac:dyDescent="0.2">
      <c r="A876" s="1"/>
      <c r="B876" s="1"/>
      <c r="C876" s="1"/>
      <c r="D876" s="1"/>
      <c r="E876" s="2"/>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row>
    <row r="877" spans="1:56" ht="12.75" customHeight="1" x14ac:dyDescent="0.2">
      <c r="A877" s="1"/>
      <c r="B877" s="1"/>
      <c r="C877" s="1"/>
      <c r="D877" s="1"/>
      <c r="E877" s="2"/>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row>
    <row r="878" spans="1:56" ht="12.75" customHeight="1" x14ac:dyDescent="0.2">
      <c r="A878" s="1"/>
      <c r="B878" s="1"/>
      <c r="C878" s="1"/>
      <c r="D878" s="1"/>
      <c r="E878" s="2"/>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row>
    <row r="879" spans="1:56" ht="12.75" customHeight="1" x14ac:dyDescent="0.2">
      <c r="A879" s="1"/>
      <c r="B879" s="1"/>
      <c r="C879" s="1"/>
      <c r="D879" s="1"/>
      <c r="E879" s="2"/>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row>
    <row r="880" spans="1:56" ht="12.75" customHeight="1" x14ac:dyDescent="0.2">
      <c r="A880" s="1"/>
      <c r="B880" s="1"/>
      <c r="C880" s="1"/>
      <c r="D880" s="1"/>
      <c r="E880" s="2"/>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row>
    <row r="881" spans="1:56" ht="12.75" customHeight="1" x14ac:dyDescent="0.2">
      <c r="A881" s="1"/>
      <c r="B881" s="1"/>
      <c r="C881" s="1"/>
      <c r="D881" s="1"/>
      <c r="E881" s="2"/>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row>
    <row r="882" spans="1:56" ht="12.75" customHeight="1" x14ac:dyDescent="0.2">
      <c r="A882" s="1"/>
      <c r="B882" s="1"/>
      <c r="C882" s="1"/>
      <c r="D882" s="1"/>
      <c r="E882" s="2"/>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row>
    <row r="883" spans="1:56" ht="12.75" customHeight="1" x14ac:dyDescent="0.2">
      <c r="A883" s="1"/>
      <c r="B883" s="1"/>
      <c r="C883" s="1"/>
      <c r="D883" s="1"/>
      <c r="E883" s="2"/>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row>
    <row r="884" spans="1:56" ht="12.75" customHeight="1" x14ac:dyDescent="0.2">
      <c r="A884" s="1"/>
      <c r="B884" s="1"/>
      <c r="C884" s="1"/>
      <c r="D884" s="1"/>
      <c r="E884" s="2"/>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row>
    <row r="885" spans="1:56" ht="12.75" customHeight="1" x14ac:dyDescent="0.2">
      <c r="A885" s="1"/>
      <c r="B885" s="1"/>
      <c r="C885" s="1"/>
      <c r="D885" s="1"/>
      <c r="E885" s="2"/>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row>
    <row r="886" spans="1:56" ht="12.75" customHeight="1" x14ac:dyDescent="0.2">
      <c r="A886" s="1"/>
      <c r="B886" s="1"/>
      <c r="C886" s="1"/>
      <c r="D886" s="1"/>
      <c r="E886" s="2"/>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row>
    <row r="887" spans="1:56" ht="12.75" customHeight="1" x14ac:dyDescent="0.2">
      <c r="A887" s="1"/>
      <c r="B887" s="1"/>
      <c r="C887" s="1"/>
      <c r="D887" s="1"/>
      <c r="E887" s="2"/>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row>
    <row r="888" spans="1:56" ht="12.75" customHeight="1" x14ac:dyDescent="0.2">
      <c r="A888" s="1"/>
      <c r="B888" s="1"/>
      <c r="C888" s="1"/>
      <c r="D888" s="1"/>
      <c r="E888" s="2"/>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row>
    <row r="889" spans="1:56" ht="12.75" customHeight="1" x14ac:dyDescent="0.2">
      <c r="A889" s="1"/>
      <c r="B889" s="1"/>
      <c r="C889" s="1"/>
      <c r="D889" s="1"/>
      <c r="E889" s="2"/>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row>
    <row r="890" spans="1:56" ht="12.75" customHeight="1" x14ac:dyDescent="0.2">
      <c r="A890" s="1"/>
      <c r="B890" s="1"/>
      <c r="C890" s="1"/>
      <c r="D890" s="1"/>
      <c r="E890" s="2"/>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row>
    <row r="891" spans="1:56" ht="12.75" customHeight="1" x14ac:dyDescent="0.2">
      <c r="A891" s="1"/>
      <c r="B891" s="1"/>
      <c r="C891" s="1"/>
      <c r="D891" s="1"/>
      <c r="E891" s="2"/>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row>
    <row r="892" spans="1:56" ht="12.75" customHeight="1" x14ac:dyDescent="0.2">
      <c r="A892" s="1"/>
      <c r="B892" s="1"/>
      <c r="C892" s="1"/>
      <c r="D892" s="1"/>
      <c r="E892" s="2"/>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row>
    <row r="893" spans="1:56" ht="12.75" customHeight="1" x14ac:dyDescent="0.2">
      <c r="A893" s="1"/>
      <c r="B893" s="1"/>
      <c r="C893" s="1"/>
      <c r="D893" s="1"/>
      <c r="E893" s="2"/>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row>
    <row r="894" spans="1:56" ht="12.75" customHeight="1" x14ac:dyDescent="0.2">
      <c r="A894" s="1"/>
      <c r="B894" s="1"/>
      <c r="C894" s="1"/>
      <c r="D894" s="1"/>
      <c r="E894" s="2"/>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row>
    <row r="895" spans="1:56" ht="12.75" customHeight="1" x14ac:dyDescent="0.2">
      <c r="A895" s="1"/>
      <c r="B895" s="1"/>
      <c r="C895" s="1"/>
      <c r="D895" s="1"/>
      <c r="E895" s="2"/>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row>
    <row r="896" spans="1:56" ht="12.75" customHeight="1" x14ac:dyDescent="0.2">
      <c r="A896" s="1"/>
      <c r="B896" s="1"/>
      <c r="C896" s="1"/>
      <c r="D896" s="1"/>
      <c r="E896" s="2"/>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row>
    <row r="897" spans="1:56" ht="12.75" customHeight="1" x14ac:dyDescent="0.2">
      <c r="A897" s="1"/>
      <c r="B897" s="1"/>
      <c r="C897" s="1"/>
      <c r="D897" s="1"/>
      <c r="E897" s="2"/>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row>
    <row r="898" spans="1:56" ht="12.75" customHeight="1" x14ac:dyDescent="0.2">
      <c r="A898" s="1"/>
      <c r="B898" s="1"/>
      <c r="C898" s="1"/>
      <c r="D898" s="1"/>
      <c r="E898" s="2"/>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row>
    <row r="899" spans="1:56" ht="12.75" customHeight="1" x14ac:dyDescent="0.2">
      <c r="A899" s="1"/>
      <c r="B899" s="1"/>
      <c r="C899" s="1"/>
      <c r="D899" s="1"/>
      <c r="E899" s="2"/>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row>
    <row r="900" spans="1:56" ht="12.75" customHeight="1" x14ac:dyDescent="0.2">
      <c r="A900" s="1"/>
      <c r="B900" s="1"/>
      <c r="C900" s="1"/>
      <c r="D900" s="1"/>
      <c r="E900" s="2"/>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row>
    <row r="901" spans="1:56" ht="12.75" customHeight="1" x14ac:dyDescent="0.2">
      <c r="A901" s="1"/>
      <c r="B901" s="1"/>
      <c r="C901" s="1"/>
      <c r="D901" s="1"/>
      <c r="E901" s="2"/>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row>
    <row r="902" spans="1:56" ht="12.75" customHeight="1" x14ac:dyDescent="0.2">
      <c r="A902" s="1"/>
      <c r="B902" s="1"/>
      <c r="C902" s="1"/>
      <c r="D902" s="1"/>
      <c r="E902" s="2"/>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row>
    <row r="903" spans="1:56" ht="12.75" customHeight="1" x14ac:dyDescent="0.2">
      <c r="A903" s="1"/>
      <c r="B903" s="1"/>
      <c r="C903" s="1"/>
      <c r="D903" s="1"/>
      <c r="E903" s="2"/>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row>
    <row r="904" spans="1:56" ht="12.75" customHeight="1" x14ac:dyDescent="0.2">
      <c r="A904" s="1"/>
      <c r="B904" s="1"/>
      <c r="C904" s="1"/>
      <c r="D904" s="1"/>
      <c r="E904" s="2"/>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row>
    <row r="905" spans="1:56" ht="12.75" customHeight="1" x14ac:dyDescent="0.2">
      <c r="A905" s="1"/>
      <c r="B905" s="1"/>
      <c r="C905" s="1"/>
      <c r="D905" s="1"/>
      <c r="E905" s="2"/>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row>
    <row r="906" spans="1:56" ht="12.75" customHeight="1" x14ac:dyDescent="0.2">
      <c r="A906" s="1"/>
      <c r="B906" s="1"/>
      <c r="C906" s="1"/>
      <c r="D906" s="1"/>
      <c r="E906" s="2"/>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row>
    <row r="907" spans="1:56" ht="12.75" customHeight="1" x14ac:dyDescent="0.2">
      <c r="A907" s="1"/>
      <c r="B907" s="1"/>
      <c r="C907" s="1"/>
      <c r="D907" s="1"/>
      <c r="E907" s="2"/>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row>
    <row r="908" spans="1:56" ht="12.75" customHeight="1" x14ac:dyDescent="0.2">
      <c r="A908" s="1"/>
      <c r="B908" s="1"/>
      <c r="C908" s="1"/>
      <c r="D908" s="1"/>
      <c r="E908" s="2"/>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row>
    <row r="909" spans="1:56" ht="12.75" customHeight="1" x14ac:dyDescent="0.2">
      <c r="A909" s="1"/>
      <c r="B909" s="1"/>
      <c r="C909" s="1"/>
      <c r="D909" s="1"/>
      <c r="E909" s="2"/>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row>
    <row r="910" spans="1:56" ht="12.75" customHeight="1" x14ac:dyDescent="0.2">
      <c r="A910" s="1"/>
      <c r="B910" s="1"/>
      <c r="C910" s="1"/>
      <c r="D910" s="1"/>
      <c r="E910" s="2"/>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row>
    <row r="911" spans="1:56" ht="12.75" customHeight="1" x14ac:dyDescent="0.2">
      <c r="A911" s="1"/>
      <c r="B911" s="1"/>
      <c r="C911" s="1"/>
      <c r="D911" s="1"/>
      <c r="E911" s="2"/>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row>
    <row r="912" spans="1:56" ht="12.75" customHeight="1" x14ac:dyDescent="0.2">
      <c r="A912" s="1"/>
      <c r="B912" s="1"/>
      <c r="C912" s="1"/>
      <c r="D912" s="1"/>
      <c r="E912" s="2"/>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row>
    <row r="913" spans="1:56" ht="12.75" customHeight="1" x14ac:dyDescent="0.2">
      <c r="A913" s="1"/>
      <c r="B913" s="1"/>
      <c r="C913" s="1"/>
      <c r="D913" s="1"/>
      <c r="E913" s="2"/>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row>
    <row r="914" spans="1:56" ht="12.75" customHeight="1" x14ac:dyDescent="0.2">
      <c r="A914" s="1"/>
      <c r="B914" s="1"/>
      <c r="C914" s="1"/>
      <c r="D914" s="1"/>
      <c r="E914" s="2"/>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row>
    <row r="915" spans="1:56" ht="12.75" customHeight="1" x14ac:dyDescent="0.2">
      <c r="A915" s="1"/>
      <c r="B915" s="1"/>
      <c r="C915" s="1"/>
      <c r="D915" s="1"/>
      <c r="E915" s="2"/>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row>
    <row r="916" spans="1:56" ht="12.75" customHeight="1" x14ac:dyDescent="0.2">
      <c r="A916" s="1"/>
      <c r="B916" s="1"/>
      <c r="C916" s="1"/>
      <c r="D916" s="1"/>
      <c r="E916" s="2"/>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row>
    <row r="917" spans="1:56" ht="12.75" customHeight="1" x14ac:dyDescent="0.2">
      <c r="A917" s="1"/>
      <c r="B917" s="1"/>
      <c r="C917" s="1"/>
      <c r="D917" s="1"/>
      <c r="E917" s="2"/>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row>
    <row r="918" spans="1:56" ht="12.75" customHeight="1" x14ac:dyDescent="0.2">
      <c r="A918" s="1"/>
      <c r="B918" s="1"/>
      <c r="C918" s="1"/>
      <c r="D918" s="1"/>
      <c r="E918" s="2"/>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row>
    <row r="919" spans="1:56" ht="12.75" customHeight="1" x14ac:dyDescent="0.2">
      <c r="A919" s="1"/>
      <c r="B919" s="1"/>
      <c r="C919" s="1"/>
      <c r="D919" s="1"/>
      <c r="E919" s="2"/>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row>
    <row r="920" spans="1:56" ht="12.75" customHeight="1" x14ac:dyDescent="0.2">
      <c r="A920" s="1"/>
      <c r="B920" s="1"/>
      <c r="C920" s="1"/>
      <c r="D920" s="1"/>
      <c r="E920" s="2"/>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row>
    <row r="921" spans="1:56" ht="12.75" customHeight="1" x14ac:dyDescent="0.2">
      <c r="A921" s="1"/>
      <c r="B921" s="1"/>
      <c r="C921" s="1"/>
      <c r="D921" s="1"/>
      <c r="E921" s="2"/>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row>
    <row r="922" spans="1:56" ht="12.75" customHeight="1" x14ac:dyDescent="0.2">
      <c r="A922" s="1"/>
      <c r="B922" s="1"/>
      <c r="C922" s="1"/>
      <c r="D922" s="1"/>
      <c r="E922" s="2"/>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row>
    <row r="923" spans="1:56" ht="12.75" customHeight="1" x14ac:dyDescent="0.2">
      <c r="A923" s="1"/>
      <c r="B923" s="1"/>
      <c r="C923" s="1"/>
      <c r="D923" s="1"/>
      <c r="E923" s="2"/>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row>
    <row r="924" spans="1:56" ht="12.75" customHeight="1" x14ac:dyDescent="0.2">
      <c r="A924" s="1"/>
      <c r="B924" s="1"/>
      <c r="C924" s="1"/>
      <c r="D924" s="1"/>
      <c r="E924" s="2"/>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row>
    <row r="925" spans="1:56" ht="12.75" customHeight="1" x14ac:dyDescent="0.2">
      <c r="A925" s="1"/>
      <c r="B925" s="1"/>
      <c r="C925" s="1"/>
      <c r="D925" s="1"/>
      <c r="E925" s="2"/>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row>
    <row r="926" spans="1:56" ht="12.75" customHeight="1" x14ac:dyDescent="0.2">
      <c r="A926" s="1"/>
      <c r="B926" s="1"/>
      <c r="C926" s="1"/>
      <c r="D926" s="1"/>
      <c r="E926" s="2"/>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row>
    <row r="927" spans="1:56" ht="12.75" customHeight="1" x14ac:dyDescent="0.2">
      <c r="A927" s="1"/>
      <c r="B927" s="1"/>
      <c r="C927" s="1"/>
      <c r="D927" s="1"/>
      <c r="E927" s="2"/>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row>
    <row r="928" spans="1:56" ht="12.75" customHeight="1" x14ac:dyDescent="0.2">
      <c r="A928" s="1"/>
      <c r="B928" s="1"/>
      <c r="C928" s="1"/>
      <c r="D928" s="1"/>
      <c r="E928" s="2"/>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row>
    <row r="929" spans="1:56" ht="12.75" customHeight="1" x14ac:dyDescent="0.2">
      <c r="A929" s="1"/>
      <c r="B929" s="1"/>
      <c r="C929" s="1"/>
      <c r="D929" s="1"/>
      <c r="E929" s="2"/>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row>
    <row r="930" spans="1:56" ht="12.75" customHeight="1" x14ac:dyDescent="0.2">
      <c r="A930" s="1"/>
      <c r="B930" s="1"/>
      <c r="C930" s="1"/>
      <c r="D930" s="1"/>
      <c r="E930" s="2"/>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row>
    <row r="931" spans="1:56" ht="12.75" customHeight="1" x14ac:dyDescent="0.2">
      <c r="A931" s="1"/>
      <c r="B931" s="1"/>
      <c r="C931" s="1"/>
      <c r="D931" s="1"/>
      <c r="E931" s="2"/>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row>
    <row r="932" spans="1:56" ht="12.75" customHeight="1" x14ac:dyDescent="0.2">
      <c r="A932" s="1"/>
      <c r="B932" s="1"/>
      <c r="C932" s="1"/>
      <c r="D932" s="1"/>
      <c r="E932" s="2"/>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row>
    <row r="933" spans="1:56" ht="12.75" customHeight="1" x14ac:dyDescent="0.2">
      <c r="A933" s="1"/>
      <c r="B933" s="1"/>
      <c r="C933" s="1"/>
      <c r="D933" s="1"/>
      <c r="E933" s="2"/>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row>
    <row r="934" spans="1:56" ht="12.75" customHeight="1" x14ac:dyDescent="0.2">
      <c r="A934" s="1"/>
      <c r="B934" s="1"/>
      <c r="C934" s="1"/>
      <c r="D934" s="1"/>
      <c r="E934" s="2"/>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row>
    <row r="935" spans="1:56" ht="12.75" customHeight="1" x14ac:dyDescent="0.2">
      <c r="A935" s="1"/>
      <c r="B935" s="1"/>
      <c r="C935" s="1"/>
      <c r="D935" s="1"/>
      <c r="E935" s="2"/>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row>
    <row r="936" spans="1:56" ht="12.75" customHeight="1" x14ac:dyDescent="0.2">
      <c r="A936" s="1"/>
      <c r="B936" s="1"/>
      <c r="C936" s="1"/>
      <c r="D936" s="1"/>
      <c r="E936" s="2"/>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row>
    <row r="937" spans="1:56" ht="12.75" customHeight="1" x14ac:dyDescent="0.2">
      <c r="A937" s="1"/>
      <c r="B937" s="1"/>
      <c r="C937" s="1"/>
      <c r="D937" s="1"/>
      <c r="E937" s="2"/>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row>
    <row r="938" spans="1:56" ht="12.75" customHeight="1" x14ac:dyDescent="0.2">
      <c r="A938" s="1"/>
      <c r="B938" s="1"/>
      <c r="C938" s="1"/>
      <c r="D938" s="1"/>
      <c r="E938" s="2"/>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row>
    <row r="939" spans="1:56" ht="12.75" customHeight="1" x14ac:dyDescent="0.2">
      <c r="A939" s="1"/>
      <c r="B939" s="1"/>
      <c r="C939" s="1"/>
      <c r="D939" s="1"/>
      <c r="E939" s="2"/>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row>
    <row r="940" spans="1:56" ht="12.75" customHeight="1" x14ac:dyDescent="0.2">
      <c r="A940" s="1"/>
      <c r="B940" s="1"/>
      <c r="C940" s="1"/>
      <c r="D940" s="1"/>
      <c r="E940" s="2"/>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row>
    <row r="941" spans="1:56" ht="12.75" customHeight="1" x14ac:dyDescent="0.2">
      <c r="A941" s="1"/>
      <c r="B941" s="1"/>
      <c r="C941" s="1"/>
      <c r="D941" s="1"/>
      <c r="E941" s="2"/>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row>
    <row r="942" spans="1:56" ht="12.75" customHeight="1" x14ac:dyDescent="0.2">
      <c r="A942" s="1"/>
      <c r="B942" s="1"/>
      <c r="C942" s="1"/>
      <c r="D942" s="1"/>
      <c r="E942" s="2"/>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row>
    <row r="943" spans="1:56" ht="12.75" customHeight="1" x14ac:dyDescent="0.2">
      <c r="A943" s="1"/>
      <c r="B943" s="1"/>
      <c r="C943" s="1"/>
      <c r="D943" s="1"/>
      <c r="E943" s="2"/>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row>
    <row r="944" spans="1:56" ht="12.75" customHeight="1" x14ac:dyDescent="0.2">
      <c r="A944" s="1"/>
      <c r="B944" s="1"/>
      <c r="C944" s="1"/>
      <c r="D944" s="1"/>
      <c r="E944" s="2"/>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row>
    <row r="945" spans="1:56" ht="12.75" customHeight="1" x14ac:dyDescent="0.2">
      <c r="A945" s="1"/>
      <c r="B945" s="1"/>
      <c r="C945" s="1"/>
      <c r="D945" s="1"/>
      <c r="E945" s="2"/>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row>
    <row r="946" spans="1:56" ht="12.75" customHeight="1" x14ac:dyDescent="0.2">
      <c r="A946" s="1"/>
      <c r="B946" s="1"/>
      <c r="C946" s="1"/>
      <c r="D946" s="1"/>
      <c r="E946" s="2"/>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row>
    <row r="947" spans="1:56" ht="12.75" customHeight="1" x14ac:dyDescent="0.2">
      <c r="A947" s="1"/>
      <c r="B947" s="1"/>
      <c r="C947" s="1"/>
      <c r="D947" s="1"/>
      <c r="E947" s="2"/>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row>
    <row r="948" spans="1:56" ht="12.75" customHeight="1" x14ac:dyDescent="0.2">
      <c r="A948" s="1"/>
      <c r="B948" s="1"/>
      <c r="C948" s="1"/>
      <c r="D948" s="1"/>
      <c r="E948" s="2"/>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row>
    <row r="949" spans="1:56" ht="12.75" customHeight="1" x14ac:dyDescent="0.2">
      <c r="A949" s="1"/>
      <c r="B949" s="1"/>
      <c r="C949" s="1"/>
      <c r="D949" s="1"/>
      <c r="E949" s="2"/>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row>
    <row r="950" spans="1:56" ht="12.75" customHeight="1" x14ac:dyDescent="0.2">
      <c r="A950" s="1"/>
      <c r="B950" s="1"/>
      <c r="C950" s="1"/>
      <c r="D950" s="1"/>
      <c r="E950" s="2"/>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row>
    <row r="951" spans="1:56" ht="12.75" customHeight="1" x14ac:dyDescent="0.2">
      <c r="A951" s="1"/>
      <c r="B951" s="1"/>
      <c r="C951" s="1"/>
      <c r="D951" s="1"/>
      <c r="E951" s="2"/>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row>
    <row r="952" spans="1:56" ht="12.75" customHeight="1" x14ac:dyDescent="0.2">
      <c r="A952" s="1"/>
      <c r="B952" s="1"/>
      <c r="C952" s="1"/>
      <c r="D952" s="1"/>
      <c r="E952" s="2"/>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row>
    <row r="953" spans="1:56" ht="12.75" customHeight="1" x14ac:dyDescent="0.2">
      <c r="A953" s="1"/>
      <c r="B953" s="1"/>
      <c r="C953" s="1"/>
      <c r="D953" s="1"/>
      <c r="E953" s="2"/>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row>
    <row r="954" spans="1:56" ht="12.75" customHeight="1" x14ac:dyDescent="0.2">
      <c r="A954" s="1"/>
      <c r="B954" s="1"/>
      <c r="C954" s="1"/>
      <c r="D954" s="1"/>
      <c r="E954" s="2"/>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row>
    <row r="955" spans="1:56" ht="12.75" customHeight="1" x14ac:dyDescent="0.2">
      <c r="A955" s="1"/>
      <c r="B955" s="1"/>
      <c r="C955" s="1"/>
      <c r="D955" s="1"/>
      <c r="E955" s="2"/>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row>
    <row r="956" spans="1:56" ht="12.75" customHeight="1" x14ac:dyDescent="0.2">
      <c r="A956" s="1"/>
      <c r="B956" s="1"/>
      <c r="C956" s="1"/>
      <c r="D956" s="1"/>
      <c r="E956" s="2"/>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row>
    <row r="957" spans="1:56" ht="12.75" customHeight="1" x14ac:dyDescent="0.2">
      <c r="A957" s="1"/>
      <c r="B957" s="1"/>
      <c r="C957" s="1"/>
      <c r="D957" s="1"/>
      <c r="E957" s="2"/>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row>
    <row r="958" spans="1:56" ht="12.75" customHeight="1" x14ac:dyDescent="0.2">
      <c r="A958" s="1"/>
      <c r="B958" s="1"/>
      <c r="C958" s="1"/>
      <c r="D958" s="1"/>
      <c r="E958" s="2"/>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row>
    <row r="959" spans="1:56" ht="12.75" customHeight="1" x14ac:dyDescent="0.2">
      <c r="A959" s="1"/>
      <c r="B959" s="1"/>
      <c r="C959" s="1"/>
      <c r="D959" s="1"/>
      <c r="E959" s="2"/>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row>
    <row r="960" spans="1:56" ht="12.75" customHeight="1" x14ac:dyDescent="0.2">
      <c r="A960" s="1"/>
      <c r="B960" s="1"/>
      <c r="C960" s="1"/>
      <c r="D960" s="1"/>
      <c r="E960" s="2"/>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row>
    <row r="961" spans="1:56" ht="12.75" customHeight="1" x14ac:dyDescent="0.2">
      <c r="A961" s="1"/>
      <c r="B961" s="1"/>
      <c r="C961" s="1"/>
      <c r="D961" s="1"/>
      <c r="E961" s="2"/>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row>
    <row r="962" spans="1:56" ht="12.75" customHeight="1" x14ac:dyDescent="0.2">
      <c r="A962" s="1"/>
      <c r="B962" s="1"/>
      <c r="C962" s="1"/>
      <c r="D962" s="1"/>
      <c r="E962" s="2"/>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row>
    <row r="963" spans="1:56" ht="12.75" customHeight="1" x14ac:dyDescent="0.2">
      <c r="A963" s="1"/>
      <c r="B963" s="1"/>
      <c r="C963" s="1"/>
      <c r="D963" s="1"/>
      <c r="E963" s="2"/>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row>
    <row r="964" spans="1:56" ht="12.75" customHeight="1" x14ac:dyDescent="0.2">
      <c r="A964" s="1"/>
      <c r="B964" s="1"/>
      <c r="C964" s="1"/>
      <c r="D964" s="1"/>
      <c r="E964" s="2"/>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row>
    <row r="965" spans="1:56" ht="12.75" customHeight="1" x14ac:dyDescent="0.2">
      <c r="A965" s="1"/>
      <c r="B965" s="1"/>
      <c r="C965" s="1"/>
      <c r="D965" s="1"/>
      <c r="E965" s="2"/>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row>
    <row r="966" spans="1:56" ht="12.75" customHeight="1" x14ac:dyDescent="0.2">
      <c r="A966" s="1"/>
      <c r="B966" s="1"/>
      <c r="C966" s="1"/>
      <c r="D966" s="1"/>
      <c r="E966" s="2"/>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row>
    <row r="967" spans="1:56" ht="12.75" customHeight="1" x14ac:dyDescent="0.2">
      <c r="A967" s="1"/>
      <c r="B967" s="1"/>
      <c r="C967" s="1"/>
      <c r="D967" s="1"/>
      <c r="E967" s="2"/>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row>
    <row r="968" spans="1:56" ht="12.75" customHeight="1" x14ac:dyDescent="0.2">
      <c r="A968" s="1"/>
      <c r="B968" s="1"/>
      <c r="C968" s="1"/>
      <c r="D968" s="1"/>
      <c r="E968" s="2"/>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row>
    <row r="969" spans="1:56" ht="12.75" customHeight="1" x14ac:dyDescent="0.2">
      <c r="A969" s="1"/>
      <c r="B969" s="1"/>
      <c r="C969" s="1"/>
      <c r="D969" s="1"/>
      <c r="E969" s="2"/>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row>
    <row r="970" spans="1:56" ht="12.75" customHeight="1" x14ac:dyDescent="0.2">
      <c r="A970" s="1"/>
      <c r="B970" s="1"/>
      <c r="C970" s="1"/>
      <c r="D970" s="1"/>
      <c r="E970" s="2"/>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row>
    <row r="971" spans="1:56" ht="12.75" customHeight="1" x14ac:dyDescent="0.2">
      <c r="A971" s="1"/>
      <c r="B971" s="1"/>
      <c r="C971" s="1"/>
      <c r="D971" s="1"/>
      <c r="E971" s="2"/>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row>
    <row r="972" spans="1:56" ht="12.75" customHeight="1" x14ac:dyDescent="0.2">
      <c r="A972" s="1"/>
      <c r="B972" s="1"/>
      <c r="C972" s="1"/>
      <c r="D972" s="1"/>
      <c r="E972" s="2"/>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row>
    <row r="973" spans="1:56" ht="12.75" customHeight="1" x14ac:dyDescent="0.2">
      <c r="A973" s="1"/>
      <c r="B973" s="1"/>
      <c r="C973" s="1"/>
      <c r="D973" s="1"/>
      <c r="E973" s="2"/>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row>
    <row r="974" spans="1:56" ht="12.75" customHeight="1" x14ac:dyDescent="0.2">
      <c r="A974" s="1"/>
      <c r="B974" s="1"/>
      <c r="C974" s="1"/>
      <c r="D974" s="1"/>
      <c r="E974" s="2"/>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row>
    <row r="975" spans="1:56" ht="12.75" customHeight="1" x14ac:dyDescent="0.2">
      <c r="A975" s="1"/>
      <c r="B975" s="1"/>
      <c r="C975" s="1"/>
      <c r="D975" s="1"/>
      <c r="E975" s="2"/>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row>
    <row r="976" spans="1:56" ht="12.75" customHeight="1" x14ac:dyDescent="0.2">
      <c r="A976" s="1"/>
      <c r="B976" s="1"/>
      <c r="C976" s="1"/>
      <c r="D976" s="1"/>
      <c r="E976" s="2"/>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row>
    <row r="977" spans="1:56" ht="12.75" customHeight="1" x14ac:dyDescent="0.2">
      <c r="A977" s="1"/>
      <c r="B977" s="1"/>
      <c r="C977" s="1"/>
      <c r="D977" s="1"/>
      <c r="E977" s="2"/>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row>
    <row r="978" spans="1:56" ht="12.75" customHeight="1" x14ac:dyDescent="0.2">
      <c r="A978" s="1"/>
      <c r="B978" s="1"/>
      <c r="C978" s="1"/>
      <c r="D978" s="1"/>
      <c r="E978" s="2"/>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row>
    <row r="979" spans="1:56" ht="12.75" customHeight="1" x14ac:dyDescent="0.2">
      <c r="A979" s="1"/>
      <c r="B979" s="1"/>
      <c r="C979" s="1"/>
      <c r="D979" s="1"/>
      <c r="E979" s="2"/>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row>
    <row r="980" spans="1:56" ht="12.75" customHeight="1" x14ac:dyDescent="0.2">
      <c r="A980" s="1"/>
      <c r="B980" s="1"/>
      <c r="C980" s="1"/>
      <c r="D980" s="1"/>
      <c r="E980" s="2"/>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row>
    <row r="981" spans="1:56" ht="12.75" customHeight="1" x14ac:dyDescent="0.2">
      <c r="A981" s="1"/>
      <c r="B981" s="1"/>
      <c r="C981" s="1"/>
      <c r="D981" s="1"/>
      <c r="E981" s="2"/>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row>
    <row r="982" spans="1:56" ht="12.75" customHeight="1" x14ac:dyDescent="0.2">
      <c r="A982" s="1"/>
      <c r="B982" s="1"/>
      <c r="C982" s="1"/>
      <c r="D982" s="1"/>
      <c r="E982" s="2"/>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row>
    <row r="983" spans="1:56" ht="12.75" customHeight="1" x14ac:dyDescent="0.2">
      <c r="A983" s="1"/>
      <c r="B983" s="1"/>
      <c r="C983" s="1"/>
      <c r="D983" s="1"/>
      <c r="E983" s="2"/>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row>
    <row r="984" spans="1:56" ht="12.75" customHeight="1" x14ac:dyDescent="0.2">
      <c r="A984" s="1"/>
      <c r="B984" s="1"/>
      <c r="C984" s="1"/>
      <c r="D984" s="1"/>
      <c r="E984" s="2"/>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row>
    <row r="985" spans="1:56" ht="12.75" customHeight="1" x14ac:dyDescent="0.2">
      <c r="A985" s="1"/>
      <c r="B985" s="1"/>
      <c r="C985" s="1"/>
      <c r="D985" s="1"/>
      <c r="E985" s="2"/>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row>
    <row r="986" spans="1:56" ht="12.75" customHeight="1" x14ac:dyDescent="0.2">
      <c r="A986" s="1"/>
      <c r="B986" s="1"/>
      <c r="C986" s="1"/>
      <c r="D986" s="1"/>
      <c r="E986" s="2"/>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row>
    <row r="987" spans="1:56" ht="12.75" customHeight="1" x14ac:dyDescent="0.2">
      <c r="A987" s="1"/>
      <c r="B987" s="1"/>
      <c r="C987" s="1"/>
      <c r="D987" s="1"/>
      <c r="E987" s="2"/>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row>
    <row r="988" spans="1:56" ht="12.75" customHeight="1" x14ac:dyDescent="0.2">
      <c r="A988" s="1"/>
      <c r="B988" s="1"/>
      <c r="C988" s="1"/>
      <c r="D988" s="1"/>
      <c r="E988" s="2"/>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row>
    <row r="989" spans="1:56" ht="12.75" customHeight="1" x14ac:dyDescent="0.2">
      <c r="A989" s="1"/>
      <c r="B989" s="1"/>
      <c r="C989" s="1"/>
      <c r="D989" s="1"/>
      <c r="E989" s="2"/>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row>
    <row r="990" spans="1:56" ht="12.75" customHeight="1" x14ac:dyDescent="0.2">
      <c r="A990" s="1"/>
      <c r="B990" s="1"/>
      <c r="C990" s="1"/>
      <c r="D990" s="1"/>
      <c r="E990" s="2"/>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row>
    <row r="991" spans="1:56" ht="12.75" customHeight="1" x14ac:dyDescent="0.2">
      <c r="A991" s="1"/>
      <c r="B991" s="1"/>
      <c r="C991" s="1"/>
      <c r="D991" s="1"/>
      <c r="E991" s="2"/>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row>
    <row r="992" spans="1:56" ht="12.75" customHeight="1" x14ac:dyDescent="0.2">
      <c r="A992" s="1"/>
      <c r="B992" s="1"/>
      <c r="C992" s="1"/>
      <c r="D992" s="1"/>
      <c r="E992" s="2"/>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row>
    <row r="993" spans="1:56" ht="12.75" customHeight="1" x14ac:dyDescent="0.2">
      <c r="A993" s="1"/>
      <c r="B993" s="1"/>
      <c r="C993" s="1"/>
      <c r="D993" s="1"/>
      <c r="E993" s="2"/>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row>
    <row r="994" spans="1:56" ht="12.75" customHeight="1" x14ac:dyDescent="0.2">
      <c r="A994" s="1"/>
      <c r="B994" s="1"/>
      <c r="C994" s="1"/>
      <c r="D994" s="1"/>
      <c r="E994" s="2"/>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row>
    <row r="995" spans="1:56" ht="12.75" customHeight="1" x14ac:dyDescent="0.2">
      <c r="A995" s="1"/>
      <c r="B995" s="1"/>
      <c r="C995" s="1"/>
      <c r="D995" s="1"/>
      <c r="E995" s="2"/>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row>
    <row r="996" spans="1:56" ht="12.75" customHeight="1" x14ac:dyDescent="0.2">
      <c r="A996" s="1"/>
      <c r="B996" s="1"/>
      <c r="C996" s="1"/>
      <c r="D996" s="1"/>
      <c r="E996" s="2"/>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row>
    <row r="997" spans="1:56" ht="12.75" customHeight="1" x14ac:dyDescent="0.2">
      <c r="A997" s="1"/>
      <c r="B997" s="1"/>
      <c r="C997" s="1"/>
      <c r="D997" s="1"/>
      <c r="E997" s="2"/>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row>
    <row r="998" spans="1:56" ht="12.75" customHeight="1" x14ac:dyDescent="0.2">
      <c r="A998" s="1"/>
      <c r="B998" s="1"/>
      <c r="C998" s="1"/>
      <c r="D998" s="1"/>
      <c r="E998" s="2"/>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row>
    <row r="999" spans="1:56" ht="12.75" customHeight="1" x14ac:dyDescent="0.2">
      <c r="A999" s="1"/>
      <c r="B999" s="1"/>
      <c r="C999" s="1"/>
      <c r="D999" s="1"/>
      <c r="E999" s="2"/>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row>
    <row r="1000" spans="1:56" ht="12.75" customHeight="1" x14ac:dyDescent="0.2">
      <c r="A1000" s="1"/>
      <c r="B1000" s="1"/>
      <c r="C1000" s="1"/>
      <c r="D1000" s="1"/>
      <c r="E1000" s="2"/>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row>
  </sheetData>
  <mergeCells count="10">
    <mergeCell ref="B71:E71"/>
    <mergeCell ref="B88:E88"/>
    <mergeCell ref="B91:E91"/>
    <mergeCell ref="A1:F1"/>
    <mergeCell ref="B51:E51"/>
    <mergeCell ref="B54:E54"/>
    <mergeCell ref="B55:E55"/>
    <mergeCell ref="B56:E56"/>
    <mergeCell ref="B65:E65"/>
    <mergeCell ref="B68:E68"/>
  </mergeCells>
  <conditionalFormatting sqref="B30:E33 B43:E43 B44:D46">
    <cfRule type="expression" dxfId="53" priority="1">
      <formula>MOD(ROW(),2)=0</formula>
    </cfRule>
  </conditionalFormatting>
  <conditionalFormatting sqref="B29">
    <cfRule type="expression" dxfId="52" priority="2">
      <formula>MOD(ROW(),2)=0</formula>
    </cfRule>
  </conditionalFormatting>
  <conditionalFormatting sqref="B29:D29">
    <cfRule type="expression" dxfId="51" priority="3">
      <formula>MOD(ROW(),2)=0</formula>
    </cfRule>
  </conditionalFormatting>
  <conditionalFormatting sqref="B11:B23">
    <cfRule type="expression" dxfId="50" priority="4">
      <formula>MOD(ROW(),2)=0</formula>
    </cfRule>
  </conditionalFormatting>
  <conditionalFormatting sqref="C11:D23">
    <cfRule type="expression" dxfId="49" priority="5">
      <formula>MOD(ROW(),2)=0</formula>
    </cfRule>
  </conditionalFormatting>
  <conditionalFormatting sqref="E11:E23">
    <cfRule type="expression" dxfId="48" priority="6">
      <formula>MOD(ROW(),2)=0</formula>
    </cfRule>
  </conditionalFormatting>
  <conditionalFormatting sqref="B7">
    <cfRule type="expression" dxfId="47" priority="7">
      <formula>MOD(ROW(),2)=0</formula>
    </cfRule>
  </conditionalFormatting>
  <conditionalFormatting sqref="C7:D7">
    <cfRule type="expression" dxfId="46" priority="8">
      <formula>MOD(ROW(),2)=0</formula>
    </cfRule>
  </conditionalFormatting>
  <conditionalFormatting sqref="E7">
    <cfRule type="expression" dxfId="45" priority="9">
      <formula>MOD(ROW(),2)=0</formula>
    </cfRule>
  </conditionalFormatting>
  <conditionalFormatting sqref="G44:H44">
    <cfRule type="expression" dxfId="44" priority="10">
      <formula>MOD(ROW(),2)=0</formula>
    </cfRule>
  </conditionalFormatting>
  <conditionalFormatting sqref="F45 H45">
    <cfRule type="expression" dxfId="43" priority="11">
      <formula>MOD(ROW(),2)=0</formula>
    </cfRule>
  </conditionalFormatting>
  <conditionalFormatting sqref="G46:H46">
    <cfRule type="expression" dxfId="42" priority="12">
      <formula>MOD(ROW(),2)=0</formula>
    </cfRule>
  </conditionalFormatting>
  <conditionalFormatting sqref="E44">
    <cfRule type="expression" dxfId="41" priority="13">
      <formula>MOD(ROW(),2)=0</formula>
    </cfRule>
  </conditionalFormatting>
  <conditionalFormatting sqref="E45">
    <cfRule type="expression" dxfId="40" priority="14">
      <formula>MOD(ROW(),2)=0</formula>
    </cfRule>
  </conditionalFormatting>
  <conditionalFormatting sqref="B38:D38">
    <cfRule type="expression" dxfId="39" priority="15">
      <formula>MOD(ROW(),2)=0</formula>
    </cfRule>
  </conditionalFormatting>
  <conditionalFormatting sqref="B37">
    <cfRule type="expression" dxfId="38" priority="16">
      <formula>MOD(ROW(),2)=0</formula>
    </cfRule>
  </conditionalFormatting>
  <conditionalFormatting sqref="B37:D37">
    <cfRule type="expression" dxfId="37" priority="17">
      <formula>MOD(ROW(),2)=0</formula>
    </cfRule>
  </conditionalFormatting>
  <conditionalFormatting sqref="G45">
    <cfRule type="expression" dxfId="36" priority="18">
      <formula>MOD(ROW(),2)=0</formula>
    </cfRule>
  </conditionalFormatting>
  <conditionalFormatting sqref="E38">
    <cfRule type="expression" dxfId="35" priority="19">
      <formula>MOD(ROW(),2)=0</formula>
    </cfRule>
  </conditionalFormatting>
  <conditionalFormatting sqref="E46">
    <cfRule type="expression" dxfId="34" priority="20">
      <formula>MOD(ROW(),2)=0</formula>
    </cfRule>
  </conditionalFormatting>
  <conditionalFormatting sqref="E30">
    <cfRule type="expression" dxfId="33" priority="21">
      <formula>MOD(ROW(),2)=0</formula>
    </cfRule>
  </conditionalFormatting>
  <conditionalFormatting sqref="E31:E32">
    <cfRule type="expression" dxfId="32" priority="22">
      <formula>MOD(ROW(),2)=0</formula>
    </cfRule>
  </conditionalFormatting>
  <conditionalFormatting sqref="E29">
    <cfRule type="expression" dxfId="31" priority="23">
      <formula>MOD(ROW(),2)=0</formula>
    </cfRule>
  </conditionalFormatting>
  <conditionalFormatting sqref="E29">
    <cfRule type="expression" dxfId="30" priority="24">
      <formula>MOD(ROW(),2)=0</formula>
    </cfRule>
  </conditionalFormatting>
  <conditionalFormatting sqref="E37">
    <cfRule type="expression" dxfId="29" priority="25">
      <formula>MOD(ROW(),2)=0</formula>
    </cfRule>
  </conditionalFormatting>
  <dataValidations count="1">
    <dataValidation type="list" allowBlank="1" showErrorMessage="1" sqref="C9" xr:uid="{00000000-0002-0000-0000-000000000000}">
      <formula1>#REF!</formula1>
    </dataValidation>
  </dataValidations>
  <hyperlinks>
    <hyperlink ref="E29" location="2.1 Termination Charges!A1" display="Click here" xr:uid="{00000000-0004-0000-0000-000000000000}"/>
    <hyperlink ref="E30" location="2.2 Number Management!A1" display="Click here" xr:uid="{00000000-0004-0000-0000-000001000000}"/>
    <hyperlink ref="E31" location="2.3 Origin Surcharges!A1" display="Click here" xr:uid="{00000000-0004-0000-0000-000002000000}"/>
    <hyperlink ref="E32" location="2.4 Non Usage!A1" display="Click here" xr:uid="{00000000-0004-0000-0000-000003000000}"/>
    <hyperlink ref="E37" r:id="rId1" xr:uid="{00000000-0004-0000-0000-000004000000}"/>
    <hyperlink ref="E38" r:id="rId2" xr:uid="{00000000-0004-0000-0000-000005000000}"/>
    <hyperlink ref="E43" r:id="rId3" xr:uid="{00000000-0004-0000-0000-000006000000}"/>
    <hyperlink ref="E44" r:id="rId4" xr:uid="{00000000-0004-0000-0000-000007000000}"/>
    <hyperlink ref="E45" r:id="rId5" xr:uid="{00000000-0004-0000-0000-000008000000}"/>
    <hyperlink ref="E46" r:id="rId6" xr:uid="{00000000-0004-0000-0000-000009000000}"/>
    <hyperlink ref="B83" r:id="rId7" xr:uid="{00000000-0004-0000-0000-00000A000000}"/>
  </hyperlinks>
  <pageMargins left="0.31496062992125984" right="0.31496062992125984" top="0.74803149606299213" bottom="0.74803149606299213" header="0" footer="0"/>
  <pageSetup orientation="portrait"/>
  <rowBreaks count="1" manualBreakCount="1">
    <brk id="47" man="1"/>
  </rowBreaks>
  <drawing r:id="rId8"/>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T11636"/>
  <sheetViews>
    <sheetView showGridLines="0" tabSelected="1" topLeftCell="A5201" workbookViewId="0">
      <selection activeCell="D5223" sqref="D5223"/>
    </sheetView>
  </sheetViews>
  <sheetFormatPr baseColWidth="10" defaultColWidth="14.5" defaultRowHeight="15" customHeight="1" x14ac:dyDescent="0.2"/>
  <cols>
    <col min="1" max="1" width="13.83203125" customWidth="1"/>
    <col min="2" max="3" width="28.83203125" customWidth="1"/>
    <col min="4" max="4" width="17.5" customWidth="1"/>
    <col min="5" max="5" width="4.5" customWidth="1"/>
    <col min="6" max="22" width="4.5" hidden="1" customWidth="1"/>
    <col min="23" max="23" width="32.5" hidden="1" customWidth="1"/>
    <col min="24" max="26" width="4.5" hidden="1" customWidth="1"/>
    <col min="27" max="29" width="8.6640625" hidden="1" customWidth="1"/>
    <col min="30" max="30" width="21.5" hidden="1" customWidth="1"/>
    <col min="31" max="31" width="22" hidden="1" customWidth="1"/>
    <col min="32" max="32" width="4.5" hidden="1" customWidth="1"/>
    <col min="33" max="33" width="8.6640625" hidden="1" customWidth="1"/>
    <col min="34" max="34" width="19.83203125" hidden="1" customWidth="1"/>
    <col min="35" max="35" width="22" hidden="1" customWidth="1"/>
    <col min="36" max="36" width="4.5" hidden="1" customWidth="1"/>
    <col min="37" max="37" width="18.5" hidden="1" customWidth="1"/>
    <col min="38" max="38" width="9.5" hidden="1" customWidth="1"/>
    <col min="39" max="43" width="8.1640625" hidden="1" customWidth="1"/>
    <col min="44" max="46" width="9.1640625" hidden="1" customWidth="1"/>
  </cols>
  <sheetData>
    <row r="1" spans="1:46" ht="12.75" customHeight="1" x14ac:dyDescent="0.2">
      <c r="A1" s="209" t="s">
        <v>96</v>
      </c>
      <c r="B1" s="210"/>
      <c r="C1" s="210"/>
      <c r="D1" s="211"/>
      <c r="AD1" s="53"/>
      <c r="AE1" s="53"/>
      <c r="AF1" s="54"/>
    </row>
    <row r="2" spans="1:46" ht="7.5" customHeight="1" x14ac:dyDescent="0.2">
      <c r="AD2" s="53"/>
      <c r="AE2" s="53"/>
      <c r="AF2" s="54"/>
    </row>
    <row r="3" spans="1:46" ht="12.75" customHeight="1" x14ac:dyDescent="0.2">
      <c r="A3" s="55" t="s">
        <v>97</v>
      </c>
      <c r="B3" s="56" t="s">
        <v>98</v>
      </c>
      <c r="C3" s="56" t="s">
        <v>99</v>
      </c>
      <c r="D3" s="57" t="s">
        <v>16</v>
      </c>
      <c r="P3" s="58" t="s">
        <v>100</v>
      </c>
      <c r="T3" s="59">
        <v>9.8400000000000001E-2</v>
      </c>
      <c r="W3" s="60" t="s">
        <v>98</v>
      </c>
      <c r="X3" s="60" t="s">
        <v>101</v>
      </c>
      <c r="Z3" s="60"/>
      <c r="AA3" s="61" t="s">
        <v>102</v>
      </c>
      <c r="AB3" s="62" t="s">
        <v>103</v>
      </c>
      <c r="AC3" s="62" t="s">
        <v>104</v>
      </c>
      <c r="AD3" s="63" t="s">
        <v>105</v>
      </c>
      <c r="AE3" s="63" t="s">
        <v>106</v>
      </c>
      <c r="AF3" s="54"/>
      <c r="AG3" s="62" t="s">
        <v>103</v>
      </c>
      <c r="AH3" s="60" t="s">
        <v>107</v>
      </c>
      <c r="AI3" s="63" t="s">
        <v>108</v>
      </c>
    </row>
    <row r="4" spans="1:46" ht="12.75" customHeight="1" x14ac:dyDescent="0.2">
      <c r="A4" s="64" t="s">
        <v>109</v>
      </c>
      <c r="B4" s="65" t="s">
        <v>110</v>
      </c>
      <c r="C4" s="65">
        <v>93</v>
      </c>
      <c r="D4" s="66">
        <f>VLOOKUP(A4,'2.1 Termination Charges'!$B$4:$F$904,5,0)</f>
        <v>0.36363000000000001</v>
      </c>
      <c r="G4" s="67"/>
      <c r="H4" s="67"/>
      <c r="I4" s="58">
        <f t="shared" ref="I4:I258" si="0">IFERROR(VLOOKUP(B4,$W$4:$AC$950,$Q$11,0),"-")</f>
        <v>0.3</v>
      </c>
      <c r="J4" s="67"/>
      <c r="P4" s="68" t="s">
        <v>12</v>
      </c>
      <c r="Q4" s="69">
        <v>44287</v>
      </c>
      <c r="R4" s="69">
        <v>44013</v>
      </c>
      <c r="V4" s="58">
        <v>1</v>
      </c>
      <c r="W4" s="58" t="s">
        <v>110</v>
      </c>
      <c r="X4" s="58" t="s">
        <v>109</v>
      </c>
      <c r="Z4" s="70"/>
      <c r="AA4" s="71">
        <f t="shared" ref="AA4:AA258" si="1">AB4/0.9</f>
        <v>0.33333333333333331</v>
      </c>
      <c r="AB4" s="70">
        <f t="shared" ref="AB4:AB258" si="2">AG4</f>
        <v>0.3</v>
      </c>
      <c r="AC4" s="70">
        <f t="shared" ref="AC4:AC46" si="3">AB4</f>
        <v>0.3</v>
      </c>
      <c r="AD4" s="53"/>
      <c r="AE4" s="53"/>
      <c r="AF4" s="72"/>
      <c r="AG4" s="70">
        <v>0.3</v>
      </c>
      <c r="AH4" s="70"/>
      <c r="AI4" s="70"/>
    </row>
    <row r="5" spans="1:46" ht="12.75" customHeight="1" x14ac:dyDescent="0.2">
      <c r="A5" s="64" t="s">
        <v>111</v>
      </c>
      <c r="B5" s="65" t="s">
        <v>112</v>
      </c>
      <c r="C5" s="65">
        <v>9370</v>
      </c>
      <c r="D5" s="66">
        <f>VLOOKUP(A5,'2.1 Termination Charges'!$B$4:$F$904,5,0)</f>
        <v>0.24460000000000001</v>
      </c>
      <c r="G5" s="67"/>
      <c r="H5" s="67"/>
      <c r="I5" s="58">
        <f t="shared" si="0"/>
        <v>0.20180000000000001</v>
      </c>
      <c r="J5" s="67"/>
      <c r="P5" s="68" t="s">
        <v>113</v>
      </c>
      <c r="Q5" s="69">
        <v>1.1487254891000001</v>
      </c>
      <c r="R5" s="69">
        <v>1.1104571752000001</v>
      </c>
      <c r="S5" s="58">
        <f>ROUND(0.0012/T3,5)</f>
        <v>1.2200000000000001E-2</v>
      </c>
      <c r="V5" s="58">
        <f t="shared" ref="V5:V259" si="4">V4+1</f>
        <v>2</v>
      </c>
      <c r="W5" s="58" t="s">
        <v>112</v>
      </c>
      <c r="X5" s="58" t="s">
        <v>111</v>
      </c>
      <c r="Z5" s="70"/>
      <c r="AA5" s="71">
        <f t="shared" si="1"/>
        <v>0.22422222222222221</v>
      </c>
      <c r="AB5" s="70">
        <f t="shared" si="2"/>
        <v>0.20180000000000001</v>
      </c>
      <c r="AC5" s="70">
        <f t="shared" si="3"/>
        <v>0.20180000000000001</v>
      </c>
      <c r="AD5" s="53"/>
      <c r="AE5" s="53"/>
      <c r="AF5" s="72"/>
      <c r="AG5" s="70">
        <v>0.20180000000000001</v>
      </c>
      <c r="AH5" s="70"/>
      <c r="AI5" s="70"/>
    </row>
    <row r="6" spans="1:46" ht="12.75" customHeight="1" x14ac:dyDescent="0.2">
      <c r="A6" s="64" t="s">
        <v>111</v>
      </c>
      <c r="B6" s="65" t="s">
        <v>112</v>
      </c>
      <c r="C6" s="65">
        <v>93711</v>
      </c>
      <c r="D6" s="66">
        <f>VLOOKUP(A6,'2.1 Termination Charges'!$B$4:$F$904,5,0)</f>
        <v>0.24460000000000001</v>
      </c>
      <c r="G6" s="67"/>
      <c r="H6" s="67"/>
      <c r="I6" s="58">
        <f t="shared" si="0"/>
        <v>0.20180000000000001</v>
      </c>
      <c r="J6" s="67"/>
      <c r="P6" s="68" t="s">
        <v>16</v>
      </c>
      <c r="Q6" s="69">
        <v>0.82501443779999994</v>
      </c>
      <c r="R6" s="69">
        <v>0.84402430790000005</v>
      </c>
      <c r="T6" s="58" t="e">
        <f>ROUND(IF(#REF!=$T$10,Tier1_Commitment_prices,IF(#REF!=$T$13,Tier1_Commitment_prices/#REF!,IF(#REF!=$T$12,Tier1_Commitment_prices/#REF!,Tier1_Commitment_prices))),4)</f>
        <v>#REF!</v>
      </c>
      <c r="V6" s="58">
        <f t="shared" si="4"/>
        <v>3</v>
      </c>
      <c r="W6" s="58" t="s">
        <v>114</v>
      </c>
      <c r="X6" s="58" t="s">
        <v>115</v>
      </c>
      <c r="Z6" s="70"/>
      <c r="AA6" s="71">
        <f t="shared" si="1"/>
        <v>0.246</v>
      </c>
      <c r="AB6" s="70">
        <f t="shared" si="2"/>
        <v>0.22140000000000001</v>
      </c>
      <c r="AC6" s="70">
        <f t="shared" si="3"/>
        <v>0.22140000000000001</v>
      </c>
      <c r="AD6" s="53"/>
      <c r="AE6" s="53"/>
      <c r="AF6" s="72"/>
      <c r="AG6" s="70">
        <v>0.22140000000000001</v>
      </c>
      <c r="AH6" s="70"/>
      <c r="AI6" s="70"/>
    </row>
    <row r="7" spans="1:46" ht="12.75" customHeight="1" x14ac:dyDescent="0.2">
      <c r="A7" s="64" t="s">
        <v>115</v>
      </c>
      <c r="B7" s="65" t="s">
        <v>114</v>
      </c>
      <c r="C7" s="65">
        <v>9378</v>
      </c>
      <c r="D7" s="66">
        <f>VLOOKUP(A7,'2.1 Termination Charges'!$B$4:$F$904,5,0)</f>
        <v>0.26835999999999999</v>
      </c>
      <c r="G7" s="67"/>
      <c r="H7" s="67"/>
      <c r="I7" s="58">
        <f t="shared" si="0"/>
        <v>0.22140000000000001</v>
      </c>
      <c r="J7" s="67"/>
      <c r="P7" s="68" t="s">
        <v>116</v>
      </c>
      <c r="Q7" s="69">
        <v>0.91024940830000001</v>
      </c>
      <c r="R7" s="69">
        <v>0.92859132700000002</v>
      </c>
      <c r="T7" s="58" t="e">
        <f>ROUND(IF(#REF!=$T$10,Tier2_commitment_Prices,IF(#REF!=$T$13,Tier2_commitment_Prices/#REF!,IF(#REF!=$T$12,Tier2_commitment_Prices/#REF!,Tier2_commitment_Prices))),4)</f>
        <v>#REF!</v>
      </c>
      <c r="V7" s="58">
        <f t="shared" si="4"/>
        <v>4</v>
      </c>
      <c r="W7" s="58" t="s">
        <v>117</v>
      </c>
      <c r="X7" s="58" t="s">
        <v>118</v>
      </c>
      <c r="Z7" s="70"/>
      <c r="AA7" s="71">
        <f t="shared" si="1"/>
        <v>0.31588888888888889</v>
      </c>
      <c r="AB7" s="70">
        <f t="shared" si="2"/>
        <v>0.2843</v>
      </c>
      <c r="AC7" s="70">
        <f t="shared" si="3"/>
        <v>0.2843</v>
      </c>
      <c r="AD7" s="53"/>
      <c r="AE7" s="53"/>
      <c r="AF7" s="72"/>
      <c r="AG7" s="70">
        <v>0.2843</v>
      </c>
      <c r="AH7" s="70"/>
      <c r="AI7" s="70"/>
    </row>
    <row r="8" spans="1:46" ht="12.75" customHeight="1" x14ac:dyDescent="0.2">
      <c r="A8" s="64" t="s">
        <v>118</v>
      </c>
      <c r="B8" s="65" t="s">
        <v>117</v>
      </c>
      <c r="C8" s="65">
        <v>9376</v>
      </c>
      <c r="D8" s="66">
        <f>VLOOKUP(A8,'2.1 Termination Charges'!$B$4:$F$904,5,0)</f>
        <v>0.34460000000000002</v>
      </c>
      <c r="G8" s="67"/>
      <c r="H8" s="67"/>
      <c r="I8" s="58">
        <f t="shared" si="0"/>
        <v>0.2843</v>
      </c>
      <c r="J8" s="67"/>
      <c r="P8" s="68" t="s">
        <v>119</v>
      </c>
      <c r="Q8" s="69">
        <v>9.8631001699999998E-2</v>
      </c>
      <c r="R8" s="69">
        <v>9.7243156499999997E-2</v>
      </c>
      <c r="T8" s="58" t="e">
        <f>ROUND(IF(#REF!=$T$10,Tier3_commitment_Prices,IF(#REF!=$T$13,Tier3_commitment_Prices/#REF!,IF(#REF!=$T$12,Tier3_commitment_Prices/#REF!,Tier3_commitment_Prices))),4)</f>
        <v>#REF!</v>
      </c>
      <c r="V8" s="58">
        <f t="shared" si="4"/>
        <v>5</v>
      </c>
      <c r="W8" s="58" t="s">
        <v>120</v>
      </c>
      <c r="X8" s="58" t="s">
        <v>121</v>
      </c>
      <c r="Z8" s="70"/>
      <c r="AA8" s="71">
        <f t="shared" si="1"/>
        <v>0.24155555555555555</v>
      </c>
      <c r="AB8" s="70">
        <f t="shared" si="2"/>
        <v>0.21740000000000001</v>
      </c>
      <c r="AC8" s="70">
        <f t="shared" si="3"/>
        <v>0.21740000000000001</v>
      </c>
      <c r="AD8" s="53"/>
      <c r="AE8" s="53"/>
      <c r="AF8" s="72"/>
      <c r="AG8" s="70">
        <v>0.21740000000000001</v>
      </c>
      <c r="AH8" s="70"/>
      <c r="AI8" s="70"/>
      <c r="AK8" s="58" t="s">
        <v>122</v>
      </c>
    </row>
    <row r="9" spans="1:46" ht="12.75" customHeight="1" x14ac:dyDescent="0.2">
      <c r="A9" s="64" t="s">
        <v>118</v>
      </c>
      <c r="B9" s="65" t="s">
        <v>117</v>
      </c>
      <c r="C9" s="65">
        <v>9377</v>
      </c>
      <c r="D9" s="66">
        <f>VLOOKUP(A9,'2.1 Termination Charges'!$B$4:$F$904,5,0)</f>
        <v>0.34460000000000002</v>
      </c>
      <c r="G9" s="67"/>
      <c r="H9" s="67"/>
      <c r="I9" s="58">
        <f t="shared" si="0"/>
        <v>0.2843</v>
      </c>
      <c r="J9" s="67"/>
      <c r="P9" s="68" t="s">
        <v>123</v>
      </c>
      <c r="Q9" s="69">
        <v>0.13447909520000001</v>
      </c>
      <c r="R9" s="69">
        <v>0.1343327691</v>
      </c>
      <c r="V9" s="58">
        <f t="shared" si="4"/>
        <v>6</v>
      </c>
      <c r="W9" s="58" t="s">
        <v>124</v>
      </c>
      <c r="X9" s="58" t="s">
        <v>125</v>
      </c>
      <c r="Z9" s="70"/>
      <c r="AA9" s="71">
        <f t="shared" si="1"/>
        <v>0.38777777777777772</v>
      </c>
      <c r="AB9" s="70">
        <f t="shared" si="2"/>
        <v>0.34899999999999998</v>
      </c>
      <c r="AC9" s="70">
        <f t="shared" si="3"/>
        <v>0.34899999999999998</v>
      </c>
      <c r="AD9" s="53"/>
      <c r="AE9" s="53"/>
      <c r="AF9" s="72"/>
      <c r="AG9" s="70">
        <v>0.34899999999999998</v>
      </c>
      <c r="AH9" s="70"/>
      <c r="AI9" s="70"/>
      <c r="AK9" s="58" t="s">
        <v>126</v>
      </c>
    </row>
    <row r="10" spans="1:46" ht="12.75" customHeight="1" x14ac:dyDescent="0.2">
      <c r="A10" s="64" t="s">
        <v>121</v>
      </c>
      <c r="B10" s="65" t="s">
        <v>120</v>
      </c>
      <c r="C10" s="65">
        <v>9372</v>
      </c>
      <c r="D10" s="66">
        <f>VLOOKUP(A10,'2.1 Termination Charges'!$B$4:$F$904,5,0)</f>
        <v>0.26351000000000002</v>
      </c>
      <c r="G10" s="67"/>
      <c r="H10" s="67"/>
      <c r="I10" s="58">
        <f t="shared" si="0"/>
        <v>0.21740000000000001</v>
      </c>
      <c r="J10" s="67"/>
      <c r="P10" s="68"/>
      <c r="Q10" s="69"/>
      <c r="R10" s="69"/>
      <c r="V10" s="58">
        <f t="shared" si="4"/>
        <v>7</v>
      </c>
      <c r="W10" s="58" t="s">
        <v>127</v>
      </c>
      <c r="X10" s="58" t="s">
        <v>128</v>
      </c>
      <c r="Z10" s="70"/>
      <c r="AA10" s="71">
        <f t="shared" si="1"/>
        <v>0.26666666666666666</v>
      </c>
      <c r="AB10" s="70">
        <f t="shared" si="2"/>
        <v>0.24</v>
      </c>
      <c r="AC10" s="70">
        <f t="shared" si="3"/>
        <v>0.24</v>
      </c>
      <c r="AD10" s="53"/>
      <c r="AE10" s="53"/>
      <c r="AF10" s="72"/>
      <c r="AG10" s="70">
        <v>0.24</v>
      </c>
      <c r="AH10" s="70"/>
      <c r="AI10" s="70"/>
      <c r="AM10" s="58" t="s">
        <v>129</v>
      </c>
      <c r="AN10" s="58" t="s">
        <v>113</v>
      </c>
      <c r="AO10" s="58" t="s">
        <v>16</v>
      </c>
      <c r="AP10" s="58" t="s">
        <v>123</v>
      </c>
      <c r="AQ10" s="58" t="s">
        <v>119</v>
      </c>
      <c r="AR10" s="58" t="s">
        <v>116</v>
      </c>
    </row>
    <row r="11" spans="1:46" ht="12.75" customHeight="1" x14ac:dyDescent="0.2">
      <c r="A11" s="64" t="s">
        <v>121</v>
      </c>
      <c r="B11" s="65" t="s">
        <v>120</v>
      </c>
      <c r="C11" s="65">
        <v>9379</v>
      </c>
      <c r="D11" s="66">
        <f>VLOOKUP(A11,'2.1 Termination Charges'!$B$4:$F$904,5,0)</f>
        <v>0.26351000000000002</v>
      </c>
      <c r="G11" s="67"/>
      <c r="H11" s="67"/>
      <c r="I11" s="58">
        <f t="shared" si="0"/>
        <v>0.21740000000000001</v>
      </c>
      <c r="J11" s="67"/>
      <c r="P11" s="68" t="str">
        <f>[1]Input!$C$10</f>
        <v>Tier3 - With Minimum Commitment</v>
      </c>
      <c r="Q11" s="69">
        <f>VLOOKUP(P11,$P$15:$Q$21,2,0)</f>
        <v>7</v>
      </c>
      <c r="R11" s="69"/>
      <c r="V11" s="58">
        <f t="shared" si="4"/>
        <v>8</v>
      </c>
      <c r="W11" s="58" t="s">
        <v>130</v>
      </c>
      <c r="X11" s="58" t="s">
        <v>131</v>
      </c>
      <c r="Z11" s="70"/>
      <c r="AA11" s="71">
        <f t="shared" si="1"/>
        <v>0.22222222222222224</v>
      </c>
      <c r="AB11" s="70">
        <f t="shared" si="2"/>
        <v>0.2</v>
      </c>
      <c r="AC11" s="70">
        <f t="shared" si="3"/>
        <v>0.2</v>
      </c>
      <c r="AD11" s="53"/>
      <c r="AE11" s="53"/>
      <c r="AF11" s="72"/>
      <c r="AG11" s="70">
        <v>0.2</v>
      </c>
      <c r="AH11" s="70"/>
      <c r="AI11" s="70"/>
      <c r="AK11" s="58" t="s">
        <v>10</v>
      </c>
      <c r="AL11" s="58" t="s">
        <v>101</v>
      </c>
      <c r="AM11" s="58" t="s">
        <v>129</v>
      </c>
      <c r="AN11" s="58" t="s">
        <v>113</v>
      </c>
      <c r="AO11" s="58" t="s">
        <v>16</v>
      </c>
      <c r="AP11" s="58" t="s">
        <v>123</v>
      </c>
      <c r="AQ11" s="58" t="s">
        <v>119</v>
      </c>
      <c r="AR11" s="58" t="s">
        <v>116</v>
      </c>
      <c r="AT11" s="58" t="s">
        <v>132</v>
      </c>
    </row>
    <row r="12" spans="1:46" ht="12.75" customHeight="1" x14ac:dyDescent="0.2">
      <c r="A12" s="64" t="s">
        <v>125</v>
      </c>
      <c r="B12" s="65" t="s">
        <v>124</v>
      </c>
      <c r="C12" s="65">
        <v>937</v>
      </c>
      <c r="D12" s="66">
        <f>VLOOKUP(A12,'2.1 Termination Charges'!$B$4:$F$904,5,0)</f>
        <v>0.42302000000000001</v>
      </c>
      <c r="G12" s="67"/>
      <c r="H12" s="67"/>
      <c r="I12" s="58">
        <f t="shared" si="0"/>
        <v>0.34899999999999998</v>
      </c>
      <c r="J12" s="67"/>
      <c r="P12" s="68"/>
      <c r="Q12" s="69"/>
      <c r="R12" s="69"/>
      <c r="V12" s="58">
        <f t="shared" si="4"/>
        <v>9</v>
      </c>
      <c r="W12" s="58" t="s">
        <v>133</v>
      </c>
      <c r="X12" s="58" t="s">
        <v>134</v>
      </c>
      <c r="Z12" s="70"/>
      <c r="AA12" s="71">
        <f t="shared" si="1"/>
        <v>0.61111111111111116</v>
      </c>
      <c r="AB12" s="70">
        <f t="shared" si="2"/>
        <v>0.55000000000000004</v>
      </c>
      <c r="AC12" s="70">
        <f t="shared" si="3"/>
        <v>0.55000000000000004</v>
      </c>
      <c r="AD12" s="53"/>
      <c r="AE12" s="53"/>
      <c r="AF12" s="72"/>
      <c r="AG12" s="70">
        <v>0.55000000000000004</v>
      </c>
      <c r="AH12" s="70"/>
      <c r="AI12" s="70"/>
      <c r="AK12" s="58" t="s">
        <v>21</v>
      </c>
      <c r="AL12" s="58" t="s">
        <v>135</v>
      </c>
      <c r="AM12" s="58">
        <v>1.1999999999999999E-3</v>
      </c>
      <c r="AN12" s="58">
        <v>1.0399999999999999E-3</v>
      </c>
      <c r="AO12" s="58">
        <v>1.4499999999999999E-3</v>
      </c>
      <c r="AP12" s="58">
        <v>8.9200000000000008E-3</v>
      </c>
      <c r="AQ12" s="58">
        <v>1.2200000000000001E-2</v>
      </c>
      <c r="AR12" s="58">
        <v>1.32E-3</v>
      </c>
      <c r="AT12" s="58" t="s">
        <v>136</v>
      </c>
    </row>
    <row r="13" spans="1:46" ht="12.75" customHeight="1" x14ac:dyDescent="0.2">
      <c r="A13" s="64" t="s">
        <v>125</v>
      </c>
      <c r="B13" s="65" t="s">
        <v>124</v>
      </c>
      <c r="C13" s="65">
        <v>93744</v>
      </c>
      <c r="D13" s="66">
        <f>VLOOKUP(A13,'2.1 Termination Charges'!$B$4:$F$904,5,0)</f>
        <v>0.42302000000000001</v>
      </c>
      <c r="G13" s="67"/>
      <c r="H13" s="67"/>
      <c r="I13" s="58">
        <f t="shared" si="0"/>
        <v>0.34899999999999998</v>
      </c>
      <c r="J13" s="67"/>
      <c r="P13" s="68" t="s">
        <v>137</v>
      </c>
      <c r="Q13" s="69"/>
      <c r="R13" s="69"/>
      <c r="V13" s="58">
        <f t="shared" si="4"/>
        <v>10</v>
      </c>
      <c r="W13" s="58" t="s">
        <v>138</v>
      </c>
      <c r="X13" s="58" t="s">
        <v>139</v>
      </c>
      <c r="Z13" s="70"/>
      <c r="AA13" s="71">
        <f t="shared" si="1"/>
        <v>0.61111111111111116</v>
      </c>
      <c r="AB13" s="70">
        <f t="shared" si="2"/>
        <v>0.55000000000000004</v>
      </c>
      <c r="AC13" s="70">
        <f t="shared" si="3"/>
        <v>0.55000000000000004</v>
      </c>
      <c r="AD13" s="53"/>
      <c r="AE13" s="53"/>
      <c r="AF13" s="72"/>
      <c r="AG13" s="70">
        <v>0.55000000000000004</v>
      </c>
      <c r="AH13" s="70"/>
      <c r="AI13" s="70"/>
      <c r="AK13" s="58" t="s">
        <v>24</v>
      </c>
      <c r="AL13" s="58" t="s">
        <v>140</v>
      </c>
      <c r="AM13" s="58">
        <v>1.47E-3</v>
      </c>
      <c r="AN13" s="58">
        <v>1.2800000000000001E-3</v>
      </c>
      <c r="AO13" s="58">
        <v>1.7799999999999999E-3</v>
      </c>
      <c r="AP13" s="58">
        <v>1.093E-2</v>
      </c>
      <c r="AQ13" s="58">
        <v>1.494E-2</v>
      </c>
      <c r="AR13" s="58">
        <v>1.6199999999999999E-3</v>
      </c>
      <c r="AT13" s="58" t="s">
        <v>141</v>
      </c>
    </row>
    <row r="14" spans="1:46" ht="12.75" customHeight="1" x14ac:dyDescent="0.2">
      <c r="A14" s="64" t="s">
        <v>125</v>
      </c>
      <c r="B14" s="65" t="s">
        <v>124</v>
      </c>
      <c r="C14" s="65">
        <v>93747</v>
      </c>
      <c r="D14" s="66">
        <f>VLOOKUP(A14,'2.1 Termination Charges'!$B$4:$F$904,5,0)</f>
        <v>0.42302000000000001</v>
      </c>
      <c r="G14" s="67"/>
      <c r="H14" s="67"/>
      <c r="I14" s="58">
        <f t="shared" si="0"/>
        <v>0.34899999999999998</v>
      </c>
      <c r="J14" s="67"/>
      <c r="P14" s="68"/>
      <c r="Q14" s="69"/>
      <c r="R14" s="69"/>
      <c r="V14" s="58">
        <f t="shared" si="4"/>
        <v>11</v>
      </c>
      <c r="W14" s="58" t="s">
        <v>142</v>
      </c>
      <c r="X14" s="58" t="s">
        <v>143</v>
      </c>
      <c r="Z14" s="70"/>
      <c r="AA14" s="71">
        <f t="shared" si="1"/>
        <v>0.61111111111111116</v>
      </c>
      <c r="AB14" s="70">
        <f t="shared" si="2"/>
        <v>0.55000000000000004</v>
      </c>
      <c r="AC14" s="70">
        <f t="shared" si="3"/>
        <v>0.55000000000000004</v>
      </c>
      <c r="AD14" s="53"/>
      <c r="AE14" s="53"/>
      <c r="AF14" s="72"/>
      <c r="AG14" s="70">
        <v>0.55000000000000004</v>
      </c>
      <c r="AH14" s="70"/>
      <c r="AI14" s="70"/>
      <c r="AK14" s="58" t="s">
        <v>25</v>
      </c>
      <c r="AL14" s="58" t="s">
        <v>144</v>
      </c>
      <c r="AM14" s="58">
        <v>8.4000000000000003E-4</v>
      </c>
      <c r="AN14" s="58">
        <v>7.2999999999999996E-4</v>
      </c>
      <c r="AO14" s="58">
        <v>1.01E-3</v>
      </c>
      <c r="AP14" s="58">
        <v>6.2500000000000003E-3</v>
      </c>
      <c r="AQ14" s="58">
        <v>8.5400000000000007E-3</v>
      </c>
      <c r="AR14" s="58">
        <v>9.2000000000000003E-4</v>
      </c>
      <c r="AT14" s="58" t="s">
        <v>145</v>
      </c>
    </row>
    <row r="15" spans="1:46" ht="12.75" customHeight="1" x14ac:dyDescent="0.2">
      <c r="A15" s="64" t="s">
        <v>128</v>
      </c>
      <c r="B15" s="65" t="s">
        <v>127</v>
      </c>
      <c r="C15" s="65">
        <v>355</v>
      </c>
      <c r="D15" s="66">
        <f>VLOOKUP(A15,'2.1 Termination Charges'!$B$4:$F$904,5,0)</f>
        <v>0.29089999999999999</v>
      </c>
      <c r="G15" s="67"/>
      <c r="H15" s="67"/>
      <c r="I15" s="58">
        <f t="shared" si="0"/>
        <v>0.24</v>
      </c>
      <c r="J15" s="67"/>
      <c r="P15" s="68" t="s">
        <v>132</v>
      </c>
      <c r="Q15" s="69">
        <v>5</v>
      </c>
      <c r="R15" s="69"/>
      <c r="S15" s="58">
        <f>750/5500</f>
        <v>0.13636363636363635</v>
      </c>
      <c r="V15" s="58">
        <f t="shared" si="4"/>
        <v>12</v>
      </c>
      <c r="W15" s="58" t="s">
        <v>146</v>
      </c>
      <c r="X15" s="58" t="s">
        <v>147</v>
      </c>
      <c r="Z15" s="70"/>
      <c r="AA15" s="71">
        <f t="shared" si="1"/>
        <v>0.61111111111111116</v>
      </c>
      <c r="AB15" s="70">
        <f t="shared" si="2"/>
        <v>0.55000000000000004</v>
      </c>
      <c r="AC15" s="70">
        <f t="shared" si="3"/>
        <v>0.55000000000000004</v>
      </c>
      <c r="AD15" s="53"/>
      <c r="AE15" s="53"/>
      <c r="AF15" s="72"/>
      <c r="AG15" s="70">
        <v>0.55000000000000004</v>
      </c>
      <c r="AH15" s="70"/>
      <c r="AI15" s="70"/>
      <c r="AK15" s="58" t="s">
        <v>26</v>
      </c>
      <c r="AL15" s="58" t="s">
        <v>148</v>
      </c>
      <c r="AM15" s="58">
        <v>1.5E-3</v>
      </c>
      <c r="AN15" s="58">
        <v>1.2999999999999999E-3</v>
      </c>
      <c r="AO15" s="58">
        <v>1.81E-3</v>
      </c>
      <c r="AP15" s="58">
        <v>1.115E-2</v>
      </c>
      <c r="AQ15" s="58">
        <v>1.525E-2</v>
      </c>
      <c r="AR15" s="58">
        <v>1.65E-3</v>
      </c>
    </row>
    <row r="16" spans="1:46" ht="12.75" customHeight="1" x14ac:dyDescent="0.2">
      <c r="A16" s="64" t="s">
        <v>131</v>
      </c>
      <c r="B16" s="65" t="s">
        <v>130</v>
      </c>
      <c r="C16" s="65">
        <v>355422</v>
      </c>
      <c r="D16" s="66">
        <f>VLOOKUP(A16,'2.1 Termination Charges'!$B$4:$F$904,5,0)</f>
        <v>0.24242</v>
      </c>
      <c r="G16" s="67"/>
      <c r="H16" s="67"/>
      <c r="I16" s="58">
        <f t="shared" si="0"/>
        <v>0.2</v>
      </c>
      <c r="J16" s="67"/>
      <c r="P16" s="68" t="s">
        <v>136</v>
      </c>
      <c r="Q16" s="69">
        <v>5</v>
      </c>
      <c r="R16" s="69"/>
      <c r="S16" s="58">
        <f>2000/15000</f>
        <v>0.13333333333333333</v>
      </c>
      <c r="V16" s="58">
        <f t="shared" si="4"/>
        <v>13</v>
      </c>
      <c r="W16" s="58" t="s">
        <v>149</v>
      </c>
      <c r="X16" s="58" t="s">
        <v>150</v>
      </c>
      <c r="Z16" s="70"/>
      <c r="AA16" s="71">
        <f t="shared" si="1"/>
        <v>9.9999999999999992E-2</v>
      </c>
      <c r="AB16" s="70">
        <f t="shared" si="2"/>
        <v>0.09</v>
      </c>
      <c r="AC16" s="70">
        <f t="shared" si="3"/>
        <v>0.09</v>
      </c>
      <c r="AD16" s="53"/>
      <c r="AE16" s="53"/>
      <c r="AF16" s="72"/>
      <c r="AG16" s="70">
        <v>0.09</v>
      </c>
      <c r="AH16" s="70"/>
      <c r="AI16" s="70"/>
      <c r="AK16" s="58" t="s">
        <v>27</v>
      </c>
      <c r="AL16" s="58" t="s">
        <v>151</v>
      </c>
      <c r="AM16" s="58">
        <v>1.15E-3</v>
      </c>
      <c r="AN16" s="58">
        <v>1E-3</v>
      </c>
      <c r="AO16" s="58">
        <v>1.3799999999999999E-3</v>
      </c>
      <c r="AP16" s="58">
        <v>8.5500000000000003E-3</v>
      </c>
      <c r="AQ16" s="58">
        <v>1.1650000000000001E-2</v>
      </c>
      <c r="AR16" s="58">
        <v>1.2600000000000001E-3</v>
      </c>
    </row>
    <row r="17" spans="1:44" ht="12.75" customHeight="1" x14ac:dyDescent="0.2">
      <c r="A17" s="64" t="s">
        <v>131</v>
      </c>
      <c r="B17" s="65" t="s">
        <v>130</v>
      </c>
      <c r="C17" s="65">
        <v>355423</v>
      </c>
      <c r="D17" s="66">
        <f>VLOOKUP(A17,'2.1 Termination Charges'!$B$4:$F$904,5,0)</f>
        <v>0.24242</v>
      </c>
      <c r="G17" s="67"/>
      <c r="H17" s="67"/>
      <c r="I17" s="58">
        <f t="shared" si="0"/>
        <v>0.2</v>
      </c>
      <c r="J17" s="67"/>
      <c r="P17" s="68" t="s">
        <v>141</v>
      </c>
      <c r="Q17" s="69">
        <v>6</v>
      </c>
      <c r="R17" s="69"/>
      <c r="V17" s="58">
        <f t="shared" si="4"/>
        <v>14</v>
      </c>
      <c r="W17" s="58" t="s">
        <v>152</v>
      </c>
      <c r="X17" s="58" t="s">
        <v>153</v>
      </c>
      <c r="Z17" s="70"/>
      <c r="AA17" s="71">
        <f t="shared" si="1"/>
        <v>1.1020000000000001</v>
      </c>
      <c r="AB17" s="70">
        <f t="shared" si="2"/>
        <v>0.99180000000000001</v>
      </c>
      <c r="AC17" s="70">
        <f t="shared" si="3"/>
        <v>0.99180000000000001</v>
      </c>
      <c r="AD17" s="53"/>
      <c r="AE17" s="53"/>
      <c r="AF17" s="72"/>
      <c r="AG17" s="70">
        <v>0.99180000000000001</v>
      </c>
      <c r="AH17" s="70"/>
      <c r="AI17" s="70"/>
    </row>
    <row r="18" spans="1:44" ht="12.75" customHeight="1" x14ac:dyDescent="0.2">
      <c r="A18" s="64" t="s">
        <v>131</v>
      </c>
      <c r="B18" s="65" t="s">
        <v>130</v>
      </c>
      <c r="C18" s="65">
        <v>3554240</v>
      </c>
      <c r="D18" s="66">
        <f>VLOOKUP(A18,'2.1 Termination Charges'!$B$4:$F$904,5,0)</f>
        <v>0.24242</v>
      </c>
      <c r="G18" s="67"/>
      <c r="H18" s="67"/>
      <c r="I18" s="58">
        <f t="shared" si="0"/>
        <v>0.2</v>
      </c>
      <c r="J18" s="67"/>
      <c r="P18" s="68" t="s">
        <v>145</v>
      </c>
      <c r="Q18" s="69">
        <v>7</v>
      </c>
      <c r="R18" s="69"/>
      <c r="V18" s="58">
        <f t="shared" si="4"/>
        <v>15</v>
      </c>
      <c r="W18" s="58" t="s">
        <v>154</v>
      </c>
      <c r="X18" s="58" t="s">
        <v>155</v>
      </c>
      <c r="Z18" s="70"/>
      <c r="AA18" s="71">
        <f t="shared" si="1"/>
        <v>0.87777777777777777</v>
      </c>
      <c r="AB18" s="70">
        <f t="shared" si="2"/>
        <v>0.79</v>
      </c>
      <c r="AC18" s="70">
        <f t="shared" si="3"/>
        <v>0.79</v>
      </c>
      <c r="AD18" s="53"/>
      <c r="AE18" s="53"/>
      <c r="AF18" s="72"/>
      <c r="AG18" s="70">
        <v>0.79</v>
      </c>
      <c r="AH18" s="70"/>
      <c r="AI18" s="70"/>
      <c r="AK18" s="58" t="s">
        <v>156</v>
      </c>
    </row>
    <row r="19" spans="1:44" ht="12.75" customHeight="1" x14ac:dyDescent="0.2">
      <c r="A19" s="64" t="s">
        <v>131</v>
      </c>
      <c r="B19" s="65" t="s">
        <v>130</v>
      </c>
      <c r="C19" s="65">
        <v>3554241</v>
      </c>
      <c r="D19" s="66">
        <f>VLOOKUP(A19,'2.1 Termination Charges'!$B$4:$F$904,5,0)</f>
        <v>0.24242</v>
      </c>
      <c r="G19" s="67"/>
      <c r="H19" s="67"/>
      <c r="I19" s="58">
        <f t="shared" si="0"/>
        <v>0.2</v>
      </c>
      <c r="J19" s="67"/>
      <c r="P19" s="68" t="s">
        <v>102</v>
      </c>
      <c r="Q19" s="69">
        <v>5</v>
      </c>
      <c r="R19" s="69"/>
      <c r="V19" s="58">
        <f t="shared" si="4"/>
        <v>16</v>
      </c>
      <c r="W19" s="58" t="s">
        <v>157</v>
      </c>
      <c r="X19" s="58" t="s">
        <v>158</v>
      </c>
      <c r="Z19" s="70"/>
      <c r="AA19" s="71">
        <f t="shared" si="1"/>
        <v>1</v>
      </c>
      <c r="AB19" s="70">
        <f t="shared" si="2"/>
        <v>0.9</v>
      </c>
      <c r="AC19" s="70">
        <f t="shared" si="3"/>
        <v>0.9</v>
      </c>
      <c r="AD19" s="53"/>
      <c r="AE19" s="53"/>
      <c r="AF19" s="72"/>
      <c r="AG19" s="70">
        <v>0.9</v>
      </c>
      <c r="AH19" s="70"/>
      <c r="AI19" s="70"/>
    </row>
    <row r="20" spans="1:44" ht="12.75" customHeight="1" x14ac:dyDescent="0.2">
      <c r="A20" s="64" t="s">
        <v>131</v>
      </c>
      <c r="B20" s="65" t="s">
        <v>130</v>
      </c>
      <c r="C20" s="65">
        <v>3554242</v>
      </c>
      <c r="D20" s="66">
        <f>VLOOKUP(A20,'2.1 Termination Charges'!$B$4:$F$904,5,0)</f>
        <v>0.24242</v>
      </c>
      <c r="G20" s="67"/>
      <c r="H20" s="67"/>
      <c r="I20" s="58">
        <f t="shared" si="0"/>
        <v>0.2</v>
      </c>
      <c r="J20" s="67"/>
      <c r="P20" s="68" t="s">
        <v>103</v>
      </c>
      <c r="Q20" s="69">
        <v>6</v>
      </c>
      <c r="R20" s="69"/>
      <c r="V20" s="58">
        <f t="shared" si="4"/>
        <v>17</v>
      </c>
      <c r="W20" s="58" t="s">
        <v>159</v>
      </c>
      <c r="X20" s="58" t="s">
        <v>160</v>
      </c>
      <c r="Z20" s="70"/>
      <c r="AA20" s="71">
        <f t="shared" si="1"/>
        <v>1.1020000000000001</v>
      </c>
      <c r="AB20" s="70">
        <f t="shared" si="2"/>
        <v>0.99180000000000001</v>
      </c>
      <c r="AC20" s="70">
        <f t="shared" si="3"/>
        <v>0.99180000000000001</v>
      </c>
      <c r="AD20" s="53"/>
      <c r="AE20" s="53"/>
      <c r="AF20" s="72"/>
      <c r="AG20" s="70">
        <v>0.99180000000000001</v>
      </c>
      <c r="AH20" s="70"/>
      <c r="AI20" s="70"/>
      <c r="AK20" s="58" t="s">
        <v>10</v>
      </c>
      <c r="AL20" s="58" t="s">
        <v>101</v>
      </c>
      <c r="AM20" s="58" t="s">
        <v>129</v>
      </c>
      <c r="AN20" s="58" t="s">
        <v>113</v>
      </c>
      <c r="AO20" s="58" t="s">
        <v>16</v>
      </c>
      <c r="AP20" s="58" t="s">
        <v>123</v>
      </c>
      <c r="AQ20" s="58" t="s">
        <v>119</v>
      </c>
      <c r="AR20" s="58" t="s">
        <v>116</v>
      </c>
    </row>
    <row r="21" spans="1:44" ht="12.75" customHeight="1" x14ac:dyDescent="0.2">
      <c r="A21" s="64" t="s">
        <v>131</v>
      </c>
      <c r="B21" s="65" t="s">
        <v>130</v>
      </c>
      <c r="C21" s="65">
        <v>3554243</v>
      </c>
      <c r="D21" s="66">
        <f>VLOOKUP(A21,'2.1 Termination Charges'!$B$4:$F$904,5,0)</f>
        <v>0.24242</v>
      </c>
      <c r="G21" s="67"/>
      <c r="H21" s="67"/>
      <c r="I21" s="58">
        <f t="shared" si="0"/>
        <v>0.2</v>
      </c>
      <c r="J21" s="67"/>
      <c r="P21" s="68" t="s">
        <v>104</v>
      </c>
      <c r="Q21" s="69">
        <v>7</v>
      </c>
      <c r="R21" s="69"/>
      <c r="V21" s="58">
        <f t="shared" si="4"/>
        <v>18</v>
      </c>
      <c r="W21" s="58" t="s">
        <v>161</v>
      </c>
      <c r="X21" s="58" t="s">
        <v>162</v>
      </c>
      <c r="Z21" s="70"/>
      <c r="AA21" s="71">
        <f t="shared" si="1"/>
        <v>3.5555555555555556E-2</v>
      </c>
      <c r="AB21" s="70">
        <f t="shared" si="2"/>
        <v>3.2000000000000001E-2</v>
      </c>
      <c r="AC21" s="70">
        <f t="shared" si="3"/>
        <v>3.2000000000000001E-2</v>
      </c>
      <c r="AD21" s="53"/>
      <c r="AE21" s="53"/>
      <c r="AF21" s="72"/>
      <c r="AG21" s="70">
        <v>3.2000000000000001E-2</v>
      </c>
      <c r="AH21" s="70"/>
      <c r="AI21" s="70"/>
      <c r="AK21" s="58" t="s">
        <v>21</v>
      </c>
      <c r="AL21" s="58" t="s">
        <v>135</v>
      </c>
      <c r="AM21" s="58">
        <v>1.8E-3</v>
      </c>
      <c r="AN21" s="58">
        <v>1.6000000000000001E-3</v>
      </c>
      <c r="AO21" s="58">
        <v>2.2000000000000001E-3</v>
      </c>
      <c r="AP21" s="58">
        <v>1.34E-2</v>
      </c>
      <c r="AQ21" s="58">
        <v>1.83E-2</v>
      </c>
      <c r="AR21" s="58">
        <v>2E-3</v>
      </c>
    </row>
    <row r="22" spans="1:44" ht="12.75" customHeight="1" x14ac:dyDescent="0.2">
      <c r="A22" s="64" t="s">
        <v>131</v>
      </c>
      <c r="B22" s="65" t="s">
        <v>130</v>
      </c>
      <c r="C22" s="65">
        <v>3554244</v>
      </c>
      <c r="D22" s="66">
        <f>VLOOKUP(A22,'2.1 Termination Charges'!$B$4:$F$904,5,0)</f>
        <v>0.24242</v>
      </c>
      <c r="G22" s="67"/>
      <c r="H22" s="67"/>
      <c r="I22" s="58">
        <f t="shared" si="0"/>
        <v>0.2</v>
      </c>
      <c r="J22" s="67"/>
      <c r="P22" s="68"/>
      <c r="Q22" s="69"/>
      <c r="R22" s="69"/>
      <c r="V22" s="58">
        <f t="shared" si="4"/>
        <v>19</v>
      </c>
      <c r="W22" s="58" t="s">
        <v>163</v>
      </c>
      <c r="X22" s="58" t="s">
        <v>164</v>
      </c>
      <c r="Z22" s="70"/>
      <c r="AA22" s="71">
        <f t="shared" si="1"/>
        <v>0.29833333333333334</v>
      </c>
      <c r="AB22" s="70">
        <f t="shared" si="2"/>
        <v>0.26850000000000002</v>
      </c>
      <c r="AC22" s="70">
        <f t="shared" si="3"/>
        <v>0.26850000000000002</v>
      </c>
      <c r="AD22" s="53"/>
      <c r="AE22" s="53"/>
      <c r="AF22" s="72"/>
      <c r="AG22" s="70">
        <v>0.26850000000000002</v>
      </c>
      <c r="AH22" s="70"/>
      <c r="AI22" s="70"/>
      <c r="AK22" s="58" t="s">
        <v>24</v>
      </c>
      <c r="AL22" s="58" t="s">
        <v>140</v>
      </c>
      <c r="AM22" s="58">
        <v>2.0999999999999999E-3</v>
      </c>
      <c r="AN22" s="58">
        <v>1.8E-3</v>
      </c>
      <c r="AO22" s="58">
        <v>2.5999999999999999E-3</v>
      </c>
      <c r="AP22" s="58">
        <v>1.5599999999999999E-2</v>
      </c>
      <c r="AQ22" s="58">
        <v>2.1600000000000001E-2</v>
      </c>
      <c r="AR22" s="58">
        <v>2.3E-3</v>
      </c>
    </row>
    <row r="23" spans="1:44" ht="12.75" customHeight="1" x14ac:dyDescent="0.2">
      <c r="A23" s="64" t="s">
        <v>131</v>
      </c>
      <c r="B23" s="65" t="s">
        <v>130</v>
      </c>
      <c r="C23" s="65">
        <v>3554245</v>
      </c>
      <c r="D23" s="66">
        <f>VLOOKUP(A23,'2.1 Termination Charges'!$B$4:$F$904,5,0)</f>
        <v>0.24242</v>
      </c>
      <c r="G23" s="67"/>
      <c r="H23" s="67"/>
      <c r="I23" s="58">
        <f t="shared" si="0"/>
        <v>0.2</v>
      </c>
      <c r="J23" s="67"/>
      <c r="P23" s="68"/>
      <c r="Q23" s="69"/>
      <c r="R23" s="69"/>
      <c r="V23" s="58">
        <f t="shared" si="4"/>
        <v>20</v>
      </c>
      <c r="W23" s="58" t="s">
        <v>165</v>
      </c>
      <c r="X23" s="58" t="s">
        <v>166</v>
      </c>
      <c r="Z23" s="70"/>
      <c r="AA23" s="71">
        <f t="shared" si="1"/>
        <v>6.6666666666666666E-2</v>
      </c>
      <c r="AB23" s="70">
        <f t="shared" si="2"/>
        <v>0.06</v>
      </c>
      <c r="AC23" s="70">
        <f t="shared" si="3"/>
        <v>0.06</v>
      </c>
      <c r="AD23" s="53"/>
      <c r="AE23" s="53"/>
      <c r="AF23" s="72"/>
      <c r="AG23" s="70">
        <v>0.06</v>
      </c>
      <c r="AH23" s="70"/>
      <c r="AI23" s="70"/>
      <c r="AK23" s="58" t="s">
        <v>25</v>
      </c>
      <c r="AL23" s="58" t="s">
        <v>144</v>
      </c>
      <c r="AM23" s="58">
        <v>1.5E-3</v>
      </c>
      <c r="AN23" s="58">
        <v>1.2999999999999999E-3</v>
      </c>
      <c r="AO23" s="58">
        <v>1.8E-3</v>
      </c>
      <c r="AP23" s="58">
        <v>1.12E-2</v>
      </c>
      <c r="AQ23" s="58">
        <v>1.52E-2</v>
      </c>
      <c r="AR23" s="58">
        <v>1.6000000000000001E-3</v>
      </c>
    </row>
    <row r="24" spans="1:44" ht="12.75" customHeight="1" x14ac:dyDescent="0.2">
      <c r="A24" s="64" t="s">
        <v>131</v>
      </c>
      <c r="B24" s="65" t="s">
        <v>130</v>
      </c>
      <c r="C24" s="65">
        <v>3554246</v>
      </c>
      <c r="D24" s="66">
        <f>VLOOKUP(A24,'2.1 Termination Charges'!$B$4:$F$904,5,0)</f>
        <v>0.24242</v>
      </c>
      <c r="G24" s="67"/>
      <c r="H24" s="67"/>
      <c r="I24" s="58">
        <f t="shared" si="0"/>
        <v>0.2</v>
      </c>
      <c r="J24" s="67"/>
      <c r="P24" s="68"/>
      <c r="Q24" s="69"/>
      <c r="R24" s="69"/>
      <c r="V24" s="58">
        <f t="shared" si="4"/>
        <v>21</v>
      </c>
      <c r="W24" s="58" t="s">
        <v>167</v>
      </c>
      <c r="X24" s="58" t="s">
        <v>168</v>
      </c>
      <c r="Z24" s="70"/>
      <c r="AA24" s="71">
        <f t="shared" si="1"/>
        <v>0.24444444444444444</v>
      </c>
      <c r="AB24" s="70">
        <f t="shared" si="2"/>
        <v>0.22</v>
      </c>
      <c r="AC24" s="70">
        <f t="shared" si="3"/>
        <v>0.22</v>
      </c>
      <c r="AD24" s="53"/>
      <c r="AE24" s="53"/>
      <c r="AF24" s="72"/>
      <c r="AG24" s="70">
        <v>0.22</v>
      </c>
      <c r="AH24" s="70"/>
      <c r="AI24" s="70"/>
      <c r="AK24" s="58" t="s">
        <v>26</v>
      </c>
      <c r="AL24" s="58" t="s">
        <v>148</v>
      </c>
      <c r="AM24" s="58">
        <v>2.5000000000000001E-3</v>
      </c>
      <c r="AN24" s="58">
        <v>2.2000000000000001E-3</v>
      </c>
      <c r="AO24" s="58">
        <v>3.0999999999999999E-3</v>
      </c>
      <c r="AP24" s="58">
        <v>1.8599999999999998E-2</v>
      </c>
      <c r="AQ24" s="58">
        <v>2.5700000000000001E-2</v>
      </c>
      <c r="AR24" s="58">
        <v>2.7000000000000001E-3</v>
      </c>
    </row>
    <row r="25" spans="1:44" ht="12.75" customHeight="1" x14ac:dyDescent="0.2">
      <c r="A25" s="64" t="s">
        <v>131</v>
      </c>
      <c r="B25" s="65" t="s">
        <v>130</v>
      </c>
      <c r="C25" s="65">
        <v>3554247</v>
      </c>
      <c r="D25" s="66">
        <f>VLOOKUP(A25,'2.1 Termination Charges'!$B$4:$F$904,5,0)</f>
        <v>0.24242</v>
      </c>
      <c r="G25" s="67"/>
      <c r="H25" s="67"/>
      <c r="I25" s="58">
        <f t="shared" si="0"/>
        <v>0.2</v>
      </c>
      <c r="J25" s="67"/>
      <c r="P25" s="68"/>
      <c r="Q25" s="69"/>
      <c r="R25" s="69"/>
      <c r="V25" s="58">
        <f t="shared" si="4"/>
        <v>22</v>
      </c>
      <c r="W25" s="58" t="s">
        <v>169</v>
      </c>
      <c r="X25" s="58" t="s">
        <v>170</v>
      </c>
      <c r="Z25" s="70"/>
      <c r="AA25" s="71">
        <f t="shared" si="1"/>
        <v>0.2142222222222222</v>
      </c>
      <c r="AB25" s="70">
        <f t="shared" si="2"/>
        <v>0.1928</v>
      </c>
      <c r="AC25" s="70">
        <f t="shared" si="3"/>
        <v>0.1928</v>
      </c>
      <c r="AD25" s="53"/>
      <c r="AE25" s="53"/>
      <c r="AF25" s="72"/>
      <c r="AG25" s="70">
        <v>0.1928</v>
      </c>
      <c r="AH25" s="70"/>
      <c r="AI25" s="70"/>
      <c r="AK25" s="58" t="s">
        <v>27</v>
      </c>
      <c r="AL25" s="58" t="s">
        <v>151</v>
      </c>
      <c r="AM25" s="58">
        <v>2.3999999999999998E-3</v>
      </c>
      <c r="AN25" s="58">
        <v>2.0999999999999999E-3</v>
      </c>
      <c r="AO25" s="58">
        <v>2.8999999999999998E-3</v>
      </c>
      <c r="AP25" s="58">
        <v>1.78E-2</v>
      </c>
      <c r="AQ25" s="58">
        <v>2.4E-2</v>
      </c>
      <c r="AR25" s="58">
        <v>2.5999999999999999E-3</v>
      </c>
    </row>
    <row r="26" spans="1:44" ht="12.75" customHeight="1" x14ac:dyDescent="0.2">
      <c r="A26" s="64" t="s">
        <v>131</v>
      </c>
      <c r="B26" s="65" t="s">
        <v>130</v>
      </c>
      <c r="C26" s="65">
        <v>3554248</v>
      </c>
      <c r="D26" s="66">
        <f>VLOOKUP(A26,'2.1 Termination Charges'!$B$4:$F$904,5,0)</f>
        <v>0.24242</v>
      </c>
      <c r="G26" s="67"/>
      <c r="H26" s="67"/>
      <c r="I26" s="58">
        <f t="shared" si="0"/>
        <v>0.2</v>
      </c>
      <c r="J26" s="67"/>
      <c r="P26" s="68"/>
      <c r="Q26" s="69"/>
      <c r="R26" s="69"/>
      <c r="V26" s="58">
        <f t="shared" si="4"/>
        <v>23</v>
      </c>
      <c r="W26" s="58" t="s">
        <v>171</v>
      </c>
      <c r="X26" s="58" t="s">
        <v>172</v>
      </c>
      <c r="Z26" s="70"/>
      <c r="AA26" s="71">
        <f t="shared" si="1"/>
        <v>0.34444444444444444</v>
      </c>
      <c r="AB26" s="70">
        <f t="shared" si="2"/>
        <v>0.31</v>
      </c>
      <c r="AC26" s="70">
        <f t="shared" si="3"/>
        <v>0.31</v>
      </c>
      <c r="AD26" s="53"/>
      <c r="AE26" s="53"/>
      <c r="AF26" s="72"/>
      <c r="AG26" s="70">
        <v>0.31</v>
      </c>
      <c r="AH26" s="70"/>
      <c r="AI26" s="70"/>
    </row>
    <row r="27" spans="1:44" ht="12.75" customHeight="1" x14ac:dyDescent="0.2">
      <c r="A27" s="64" t="s">
        <v>131</v>
      </c>
      <c r="B27" s="65" t="s">
        <v>130</v>
      </c>
      <c r="C27" s="65">
        <v>3554249</v>
      </c>
      <c r="D27" s="66">
        <f>VLOOKUP(A27,'2.1 Termination Charges'!$B$4:$F$904,5,0)</f>
        <v>0.24242</v>
      </c>
      <c r="G27" s="67"/>
      <c r="H27" s="67"/>
      <c r="I27" s="58">
        <f t="shared" si="0"/>
        <v>0.2</v>
      </c>
      <c r="J27" s="67"/>
      <c r="P27" s="68"/>
      <c r="Q27" s="69"/>
      <c r="R27" s="69"/>
      <c r="V27" s="58">
        <f t="shared" si="4"/>
        <v>24</v>
      </c>
      <c r="W27" s="58" t="s">
        <v>173</v>
      </c>
      <c r="X27" s="58" t="s">
        <v>174</v>
      </c>
      <c r="Z27" s="70"/>
      <c r="AA27" s="71">
        <f t="shared" si="1"/>
        <v>0.34444444444444444</v>
      </c>
      <c r="AB27" s="70">
        <f t="shared" si="2"/>
        <v>0.31</v>
      </c>
      <c r="AC27" s="70">
        <f t="shared" si="3"/>
        <v>0.31</v>
      </c>
      <c r="AD27" s="53"/>
      <c r="AE27" s="53"/>
      <c r="AF27" s="72"/>
      <c r="AG27" s="70">
        <v>0.31</v>
      </c>
      <c r="AH27" s="70"/>
      <c r="AI27" s="70"/>
    </row>
    <row r="28" spans="1:44" ht="12.75" customHeight="1" x14ac:dyDescent="0.2">
      <c r="A28" s="64" t="s">
        <v>134</v>
      </c>
      <c r="B28" s="65" t="s">
        <v>133</v>
      </c>
      <c r="C28" s="65">
        <v>35568</v>
      </c>
      <c r="D28" s="66">
        <f>VLOOKUP(A28,'2.1 Termination Charges'!$B$4:$F$904,5,0)</f>
        <v>0.66664999999999996</v>
      </c>
      <c r="G28" s="67"/>
      <c r="H28" s="67"/>
      <c r="I28" s="58">
        <f t="shared" si="0"/>
        <v>0.55000000000000004</v>
      </c>
      <c r="J28" s="67"/>
      <c r="P28" s="68"/>
      <c r="Q28" s="69"/>
      <c r="R28" s="69"/>
      <c r="V28" s="58">
        <f t="shared" si="4"/>
        <v>25</v>
      </c>
      <c r="W28" s="58" t="s">
        <v>175</v>
      </c>
      <c r="X28" s="58" t="s">
        <v>176</v>
      </c>
      <c r="Z28" s="70"/>
      <c r="AA28" s="71">
        <f t="shared" si="1"/>
        <v>2.777777777777778E-2</v>
      </c>
      <c r="AB28" s="70">
        <f t="shared" si="2"/>
        <v>2.5000000000000001E-2</v>
      </c>
      <c r="AC28" s="70">
        <f t="shared" si="3"/>
        <v>2.5000000000000001E-2</v>
      </c>
      <c r="AD28" s="53"/>
      <c r="AE28" s="53"/>
      <c r="AF28" s="72"/>
      <c r="AG28" s="70">
        <v>2.5000000000000001E-2</v>
      </c>
      <c r="AH28" s="70"/>
      <c r="AI28" s="70"/>
    </row>
    <row r="29" spans="1:44" ht="12.75" customHeight="1" x14ac:dyDescent="0.2">
      <c r="A29" s="64" t="s">
        <v>139</v>
      </c>
      <c r="B29" s="65" t="s">
        <v>138</v>
      </c>
      <c r="C29" s="65">
        <v>35567</v>
      </c>
      <c r="D29" s="66">
        <f>VLOOKUP(A29,'2.1 Termination Charges'!$B$4:$F$904,5,0)</f>
        <v>0.66664999999999996</v>
      </c>
      <c r="G29" s="67"/>
      <c r="H29" s="67"/>
      <c r="I29" s="58">
        <f t="shared" si="0"/>
        <v>0.55000000000000004</v>
      </c>
      <c r="J29" s="67"/>
      <c r="P29" s="68"/>
      <c r="Q29" s="69"/>
      <c r="R29" s="69"/>
      <c r="V29" s="58">
        <f t="shared" si="4"/>
        <v>26</v>
      </c>
      <c r="W29" s="58" t="s">
        <v>177</v>
      </c>
      <c r="X29" s="58" t="s">
        <v>178</v>
      </c>
      <c r="Z29" s="70"/>
      <c r="AA29" s="71">
        <f t="shared" si="1"/>
        <v>6.3333333333333332E-3</v>
      </c>
      <c r="AB29" s="70">
        <f t="shared" si="2"/>
        <v>5.7000000000000002E-3</v>
      </c>
      <c r="AC29" s="70">
        <f t="shared" si="3"/>
        <v>5.7000000000000002E-3</v>
      </c>
      <c r="AD29" s="53"/>
      <c r="AE29" s="53"/>
      <c r="AF29" s="72"/>
      <c r="AG29" s="70">
        <v>5.7000000000000002E-3</v>
      </c>
      <c r="AH29" s="70"/>
      <c r="AI29" s="70"/>
    </row>
    <row r="30" spans="1:44" ht="12.75" customHeight="1" x14ac:dyDescent="0.2">
      <c r="A30" s="64" t="s">
        <v>143</v>
      </c>
      <c r="B30" s="65" t="s">
        <v>142</v>
      </c>
      <c r="C30" s="65">
        <v>35569</v>
      </c>
      <c r="D30" s="66">
        <f>VLOOKUP(A30,'2.1 Termination Charges'!$B$4:$F$904,5,0)</f>
        <v>0.66664999999999996</v>
      </c>
      <c r="G30" s="67"/>
      <c r="H30" s="67"/>
      <c r="I30" s="58">
        <f t="shared" si="0"/>
        <v>0.55000000000000004</v>
      </c>
      <c r="J30" s="67"/>
      <c r="P30" s="68"/>
      <c r="Q30" s="69"/>
      <c r="R30" s="69"/>
      <c r="V30" s="58">
        <f t="shared" si="4"/>
        <v>27</v>
      </c>
      <c r="W30" s="58" t="s">
        <v>179</v>
      </c>
      <c r="X30" s="58" t="s">
        <v>180</v>
      </c>
      <c r="Z30" s="70"/>
      <c r="AA30" s="71">
        <f t="shared" si="1"/>
        <v>7.6666666666666662E-3</v>
      </c>
      <c r="AB30" s="70">
        <f t="shared" si="2"/>
        <v>6.8999999999999999E-3</v>
      </c>
      <c r="AC30" s="70">
        <f t="shared" si="3"/>
        <v>6.8999999999999999E-3</v>
      </c>
      <c r="AD30" s="53"/>
      <c r="AE30" s="53"/>
      <c r="AF30" s="72"/>
      <c r="AG30" s="70">
        <v>6.8999999999999999E-3</v>
      </c>
      <c r="AH30" s="70"/>
      <c r="AI30" s="70"/>
    </row>
    <row r="31" spans="1:44" ht="12.75" customHeight="1" x14ac:dyDescent="0.2">
      <c r="A31" s="64" t="s">
        <v>147</v>
      </c>
      <c r="B31" s="65" t="s">
        <v>146</v>
      </c>
      <c r="C31" s="65">
        <v>35566</v>
      </c>
      <c r="D31" s="66">
        <f>VLOOKUP(A31,'2.1 Termination Charges'!$B$4:$F$904,5,0)</f>
        <v>0.66664999999999996</v>
      </c>
      <c r="G31" s="67"/>
      <c r="H31" s="67"/>
      <c r="I31" s="58">
        <f t="shared" si="0"/>
        <v>0.55000000000000004</v>
      </c>
      <c r="J31" s="67"/>
      <c r="P31" s="68"/>
      <c r="Q31" s="69"/>
      <c r="R31" s="69"/>
      <c r="V31" s="58">
        <f t="shared" si="4"/>
        <v>28</v>
      </c>
      <c r="W31" s="58" t="s">
        <v>181</v>
      </c>
      <c r="X31" s="58" t="s">
        <v>182</v>
      </c>
      <c r="Z31" s="70"/>
      <c r="AA31" s="71">
        <f t="shared" si="1"/>
        <v>0.21588888888888888</v>
      </c>
      <c r="AB31" s="70">
        <f t="shared" si="2"/>
        <v>0.1943</v>
      </c>
      <c r="AC31" s="70">
        <f t="shared" si="3"/>
        <v>0.1943</v>
      </c>
      <c r="AD31" s="53"/>
      <c r="AE31" s="53"/>
      <c r="AF31" s="72"/>
      <c r="AG31" s="70">
        <v>0.1943</v>
      </c>
      <c r="AH31" s="70"/>
      <c r="AI31" s="70"/>
    </row>
    <row r="32" spans="1:44" ht="12.75" customHeight="1" x14ac:dyDescent="0.2">
      <c r="A32" s="64" t="s">
        <v>150</v>
      </c>
      <c r="B32" s="65" t="s">
        <v>149</v>
      </c>
      <c r="C32" s="65">
        <v>213</v>
      </c>
      <c r="D32" s="66">
        <f>VLOOKUP(A32,'2.1 Termination Charges'!$B$4:$F$904,5,0)</f>
        <v>0.10909000000000001</v>
      </c>
      <c r="G32" s="67"/>
      <c r="H32" s="67"/>
      <c r="I32" s="58">
        <f t="shared" si="0"/>
        <v>0.09</v>
      </c>
      <c r="J32" s="67"/>
      <c r="P32" s="68"/>
      <c r="Q32" s="69"/>
      <c r="R32" s="69"/>
      <c r="V32" s="58">
        <f t="shared" si="4"/>
        <v>29</v>
      </c>
      <c r="W32" s="58" t="s">
        <v>183</v>
      </c>
      <c r="X32" s="58" t="s">
        <v>184</v>
      </c>
      <c r="Z32" s="70"/>
      <c r="AA32" s="71">
        <f t="shared" si="1"/>
        <v>0.27777777777777779</v>
      </c>
      <c r="AB32" s="70">
        <f t="shared" si="2"/>
        <v>0.25</v>
      </c>
      <c r="AC32" s="70">
        <f t="shared" si="3"/>
        <v>0.25</v>
      </c>
      <c r="AD32" s="53"/>
      <c r="AE32" s="53"/>
      <c r="AF32" s="72"/>
      <c r="AG32" s="70">
        <v>0.25</v>
      </c>
      <c r="AH32" s="70"/>
      <c r="AI32" s="70"/>
    </row>
    <row r="33" spans="1:35" ht="12.75" customHeight="1" x14ac:dyDescent="0.2">
      <c r="A33" s="64" t="s">
        <v>153</v>
      </c>
      <c r="B33" s="65" t="s">
        <v>152</v>
      </c>
      <c r="C33" s="65">
        <v>2137</v>
      </c>
      <c r="D33" s="66">
        <f>VLOOKUP(A33,'2.1 Termination Charges'!$B$4:$F$904,5,0)</f>
        <v>1.2021599999999999</v>
      </c>
      <c r="G33" s="67"/>
      <c r="H33" s="67"/>
      <c r="I33" s="58">
        <f t="shared" si="0"/>
        <v>0.99180000000000001</v>
      </c>
      <c r="J33" s="67"/>
      <c r="P33" s="68"/>
      <c r="Q33" s="69"/>
      <c r="R33" s="69"/>
      <c r="V33" s="58">
        <f t="shared" si="4"/>
        <v>30</v>
      </c>
      <c r="W33" s="58" t="s">
        <v>185</v>
      </c>
      <c r="X33" s="58" t="s">
        <v>186</v>
      </c>
      <c r="Z33" s="70"/>
      <c r="AA33" s="71">
        <f t="shared" si="1"/>
        <v>0.31999999999999995</v>
      </c>
      <c r="AB33" s="70">
        <f t="shared" si="2"/>
        <v>0.28799999999999998</v>
      </c>
      <c r="AC33" s="70">
        <f t="shared" si="3"/>
        <v>0.28799999999999998</v>
      </c>
      <c r="AD33" s="53"/>
      <c r="AE33" s="53"/>
      <c r="AF33" s="72"/>
      <c r="AG33" s="70">
        <v>0.28799999999999998</v>
      </c>
      <c r="AH33" s="70"/>
      <c r="AI33" s="70"/>
    </row>
    <row r="34" spans="1:35" ht="12.75" customHeight="1" x14ac:dyDescent="0.2">
      <c r="A34" s="64" t="s">
        <v>155</v>
      </c>
      <c r="B34" s="65" t="s">
        <v>154</v>
      </c>
      <c r="C34" s="65">
        <v>2136</v>
      </c>
      <c r="D34" s="66">
        <f>VLOOKUP(A34,'2.1 Termination Charges'!$B$4:$F$904,5,0)</f>
        <v>0.95755999999999997</v>
      </c>
      <c r="G34" s="67"/>
      <c r="H34" s="67"/>
      <c r="I34" s="58">
        <f t="shared" si="0"/>
        <v>0.79</v>
      </c>
      <c r="J34" s="67"/>
      <c r="P34" s="68"/>
      <c r="Q34" s="69"/>
      <c r="R34" s="69"/>
      <c r="V34" s="58">
        <f t="shared" si="4"/>
        <v>31</v>
      </c>
      <c r="W34" s="58" t="s">
        <v>187</v>
      </c>
      <c r="X34" s="58" t="s">
        <v>188</v>
      </c>
      <c r="Z34" s="70"/>
      <c r="AA34" s="71">
        <f t="shared" si="1"/>
        <v>0.16555555555555554</v>
      </c>
      <c r="AB34" s="70">
        <f t="shared" si="2"/>
        <v>0.14899999999999999</v>
      </c>
      <c r="AC34" s="70">
        <f t="shared" si="3"/>
        <v>0.14899999999999999</v>
      </c>
      <c r="AD34" s="53"/>
      <c r="AE34" s="53"/>
      <c r="AF34" s="72"/>
      <c r="AG34" s="70">
        <v>0.14899999999999999</v>
      </c>
      <c r="AH34" s="70"/>
      <c r="AI34" s="70"/>
    </row>
    <row r="35" spans="1:35" ht="12.75" customHeight="1" x14ac:dyDescent="0.2">
      <c r="A35" s="64" t="s">
        <v>158</v>
      </c>
      <c r="B35" s="65" t="s">
        <v>157</v>
      </c>
      <c r="C35" s="65">
        <v>2135</v>
      </c>
      <c r="D35" s="66">
        <f>VLOOKUP(A35,'2.1 Termination Charges'!$B$4:$F$904,5,0)</f>
        <v>1.0908899999999999</v>
      </c>
      <c r="G35" s="67"/>
      <c r="H35" s="67"/>
      <c r="I35" s="58">
        <f t="shared" si="0"/>
        <v>0.9</v>
      </c>
      <c r="J35" s="67"/>
      <c r="P35" s="68"/>
      <c r="Q35" s="69"/>
      <c r="R35" s="69"/>
      <c r="V35" s="58">
        <f t="shared" si="4"/>
        <v>32</v>
      </c>
      <c r="W35" s="58" t="s">
        <v>189</v>
      </c>
      <c r="X35" s="58" t="s">
        <v>190</v>
      </c>
      <c r="Z35" s="70"/>
      <c r="AA35" s="71">
        <f t="shared" si="1"/>
        <v>3.3314444444444442</v>
      </c>
      <c r="AB35" s="70">
        <f t="shared" si="2"/>
        <v>2.9983</v>
      </c>
      <c r="AC35" s="70">
        <f t="shared" si="3"/>
        <v>2.9983</v>
      </c>
      <c r="AD35" s="53"/>
      <c r="AE35" s="53"/>
      <c r="AF35" s="72"/>
      <c r="AG35" s="70">
        <v>2.9983</v>
      </c>
      <c r="AH35" s="70"/>
      <c r="AI35" s="70"/>
    </row>
    <row r="36" spans="1:35" ht="12.75" customHeight="1" x14ac:dyDescent="0.2">
      <c r="A36" s="64" t="s">
        <v>160</v>
      </c>
      <c r="B36" s="65" t="s">
        <v>159</v>
      </c>
      <c r="C36" s="65">
        <v>2131</v>
      </c>
      <c r="D36" s="66">
        <f>VLOOKUP(A36,'2.1 Termination Charges'!$B$4:$F$904,5,0)</f>
        <v>1.2021599999999999</v>
      </c>
      <c r="G36" s="67"/>
      <c r="H36" s="67"/>
      <c r="I36" s="58">
        <f t="shared" si="0"/>
        <v>0.99180000000000001</v>
      </c>
      <c r="J36" s="67"/>
      <c r="P36" s="68"/>
      <c r="Q36" s="69"/>
      <c r="R36" s="69"/>
      <c r="V36" s="58">
        <f t="shared" si="4"/>
        <v>33</v>
      </c>
      <c r="W36" s="58" t="s">
        <v>191</v>
      </c>
      <c r="X36" s="58" t="s">
        <v>192</v>
      </c>
      <c r="Z36" s="70"/>
      <c r="AA36" s="71">
        <f t="shared" si="1"/>
        <v>1.4888888888888889E-2</v>
      </c>
      <c r="AB36" s="70">
        <f t="shared" si="2"/>
        <v>1.34E-2</v>
      </c>
      <c r="AC36" s="70">
        <f t="shared" si="3"/>
        <v>1.34E-2</v>
      </c>
      <c r="AD36" s="53"/>
      <c r="AE36" s="53"/>
      <c r="AF36" s="72"/>
      <c r="AG36" s="70">
        <v>1.34E-2</v>
      </c>
      <c r="AH36" s="70"/>
      <c r="AI36" s="70"/>
    </row>
    <row r="37" spans="1:35" ht="12.75" customHeight="1" x14ac:dyDescent="0.2">
      <c r="A37" s="64" t="s">
        <v>160</v>
      </c>
      <c r="B37" s="65" t="s">
        <v>159</v>
      </c>
      <c r="C37" s="65">
        <v>2139</v>
      </c>
      <c r="D37" s="66">
        <f>VLOOKUP(A37,'2.1 Termination Charges'!$B$4:$F$904,5,0)</f>
        <v>1.2021599999999999</v>
      </c>
      <c r="G37" s="67"/>
      <c r="H37" s="67"/>
      <c r="I37" s="58">
        <f t="shared" si="0"/>
        <v>0.99180000000000001</v>
      </c>
      <c r="J37" s="67"/>
      <c r="P37" s="68"/>
      <c r="Q37" s="69"/>
      <c r="R37" s="69"/>
      <c r="V37" s="58">
        <f t="shared" si="4"/>
        <v>34</v>
      </c>
      <c r="W37" s="58" t="s">
        <v>193</v>
      </c>
      <c r="X37" s="58" t="s">
        <v>194</v>
      </c>
      <c r="Z37" s="70"/>
      <c r="AA37" s="71">
        <f t="shared" si="1"/>
        <v>1.4888888888888889E-2</v>
      </c>
      <c r="AB37" s="70">
        <f t="shared" si="2"/>
        <v>1.34E-2</v>
      </c>
      <c r="AC37" s="70">
        <f t="shared" si="3"/>
        <v>1.34E-2</v>
      </c>
      <c r="AD37" s="53"/>
      <c r="AE37" s="53"/>
      <c r="AF37" s="72"/>
      <c r="AG37" s="70">
        <v>1.34E-2</v>
      </c>
      <c r="AH37" s="70"/>
      <c r="AI37" s="70"/>
    </row>
    <row r="38" spans="1:35" ht="12.75" customHeight="1" x14ac:dyDescent="0.2">
      <c r="A38" s="64" t="s">
        <v>162</v>
      </c>
      <c r="B38" s="65" t="s">
        <v>161</v>
      </c>
      <c r="C38" s="65">
        <v>376</v>
      </c>
      <c r="D38" s="66">
        <f>VLOOKUP(A38,'2.1 Termination Charges'!$B$4:$F$904,5,0)</f>
        <v>3.8789999999999998E-2</v>
      </c>
      <c r="G38" s="67"/>
      <c r="H38" s="67"/>
      <c r="I38" s="58">
        <f t="shared" si="0"/>
        <v>3.2000000000000001E-2</v>
      </c>
      <c r="J38" s="67"/>
      <c r="P38" s="68"/>
      <c r="Q38" s="69"/>
      <c r="R38" s="69"/>
      <c r="V38" s="58">
        <f t="shared" si="4"/>
        <v>35</v>
      </c>
      <c r="W38" s="58" t="s">
        <v>195</v>
      </c>
      <c r="X38" s="58" t="s">
        <v>196</v>
      </c>
      <c r="Z38" s="70"/>
      <c r="AA38" s="71">
        <f t="shared" si="1"/>
        <v>1.4888888888888889E-2</v>
      </c>
      <c r="AB38" s="70">
        <f t="shared" si="2"/>
        <v>1.34E-2</v>
      </c>
      <c r="AC38" s="70">
        <f t="shared" si="3"/>
        <v>1.34E-2</v>
      </c>
      <c r="AD38" s="53"/>
      <c r="AE38" s="53"/>
      <c r="AF38" s="72"/>
      <c r="AG38" s="70">
        <v>1.34E-2</v>
      </c>
      <c r="AH38" s="70"/>
      <c r="AI38" s="70"/>
    </row>
    <row r="39" spans="1:35" ht="12.75" customHeight="1" x14ac:dyDescent="0.2">
      <c r="A39" s="64" t="s">
        <v>164</v>
      </c>
      <c r="B39" s="65" t="s">
        <v>163</v>
      </c>
      <c r="C39" s="65">
        <v>3763</v>
      </c>
      <c r="D39" s="66">
        <f>VLOOKUP(A39,'2.1 Termination Charges'!$B$4:$F$904,5,0)</f>
        <v>0.32545000000000002</v>
      </c>
      <c r="G39" s="67"/>
      <c r="H39" s="67"/>
      <c r="I39" s="58">
        <f t="shared" si="0"/>
        <v>0.26850000000000002</v>
      </c>
      <c r="J39" s="67"/>
      <c r="P39" s="68"/>
      <c r="Q39" s="69"/>
      <c r="R39" s="69"/>
      <c r="V39" s="58">
        <f t="shared" si="4"/>
        <v>36</v>
      </c>
      <c r="W39" s="58" t="s">
        <v>197</v>
      </c>
      <c r="X39" s="58" t="s">
        <v>198</v>
      </c>
      <c r="Z39" s="70"/>
      <c r="AA39" s="71">
        <f t="shared" si="1"/>
        <v>1.4888888888888889E-2</v>
      </c>
      <c r="AB39" s="70">
        <f t="shared" si="2"/>
        <v>1.34E-2</v>
      </c>
      <c r="AC39" s="70">
        <f t="shared" si="3"/>
        <v>1.34E-2</v>
      </c>
      <c r="AD39" s="53"/>
      <c r="AE39" s="53"/>
      <c r="AF39" s="72"/>
      <c r="AG39" s="70">
        <v>1.34E-2</v>
      </c>
      <c r="AH39" s="70"/>
      <c r="AI39" s="70"/>
    </row>
    <row r="40" spans="1:35" ht="12.75" customHeight="1" x14ac:dyDescent="0.2">
      <c r="A40" s="64" t="s">
        <v>164</v>
      </c>
      <c r="B40" s="65" t="s">
        <v>163</v>
      </c>
      <c r="C40" s="65">
        <v>3764</v>
      </c>
      <c r="D40" s="66">
        <f>VLOOKUP(A40,'2.1 Termination Charges'!$B$4:$F$904,5,0)</f>
        <v>0.32545000000000002</v>
      </c>
      <c r="G40" s="67"/>
      <c r="H40" s="67"/>
      <c r="I40" s="58">
        <f t="shared" si="0"/>
        <v>0.26850000000000002</v>
      </c>
      <c r="J40" s="67"/>
      <c r="P40" s="68"/>
      <c r="Q40" s="69"/>
      <c r="R40" s="69"/>
      <c r="V40" s="58">
        <f t="shared" si="4"/>
        <v>37</v>
      </c>
      <c r="W40" s="58" t="s">
        <v>199</v>
      </c>
      <c r="X40" s="58" t="s">
        <v>200</v>
      </c>
      <c r="Z40" s="70"/>
      <c r="AA40" s="71">
        <f t="shared" si="1"/>
        <v>4.9999999999999996E-2</v>
      </c>
      <c r="AB40" s="70">
        <f t="shared" si="2"/>
        <v>4.4999999999999998E-2</v>
      </c>
      <c r="AC40" s="70">
        <f t="shared" si="3"/>
        <v>4.4999999999999998E-2</v>
      </c>
      <c r="AD40" s="53"/>
      <c r="AE40" s="53"/>
      <c r="AF40" s="72"/>
      <c r="AG40" s="70">
        <v>4.4999999999999998E-2</v>
      </c>
      <c r="AH40" s="70"/>
      <c r="AI40" s="70"/>
    </row>
    <row r="41" spans="1:35" ht="12.75" customHeight="1" x14ac:dyDescent="0.2">
      <c r="A41" s="64" t="s">
        <v>164</v>
      </c>
      <c r="B41" s="65" t="s">
        <v>163</v>
      </c>
      <c r="C41" s="65">
        <v>3766</v>
      </c>
      <c r="D41" s="66">
        <f>VLOOKUP(A41,'2.1 Termination Charges'!$B$4:$F$904,5,0)</f>
        <v>0.32545000000000002</v>
      </c>
      <c r="G41" s="67"/>
      <c r="H41" s="67"/>
      <c r="I41" s="58">
        <f t="shared" si="0"/>
        <v>0.26850000000000002</v>
      </c>
      <c r="J41" s="67"/>
      <c r="P41" s="68"/>
      <c r="Q41" s="69"/>
      <c r="R41" s="69"/>
      <c r="V41" s="58">
        <f t="shared" si="4"/>
        <v>38</v>
      </c>
      <c r="W41" s="58" t="s">
        <v>201</v>
      </c>
      <c r="X41" s="58" t="s">
        <v>202</v>
      </c>
      <c r="Z41" s="70"/>
      <c r="AA41" s="71">
        <f t="shared" si="1"/>
        <v>3.4999999999999996E-2</v>
      </c>
      <c r="AB41" s="70">
        <f t="shared" si="2"/>
        <v>3.15E-2</v>
      </c>
      <c r="AC41" s="70">
        <f t="shared" si="3"/>
        <v>3.15E-2</v>
      </c>
      <c r="AD41" s="53"/>
      <c r="AE41" s="53"/>
      <c r="AF41" s="72"/>
      <c r="AG41" s="70">
        <v>3.15E-2</v>
      </c>
      <c r="AH41" s="70"/>
      <c r="AI41" s="70"/>
    </row>
    <row r="42" spans="1:35" ht="12.75" customHeight="1" x14ac:dyDescent="0.2">
      <c r="A42" s="64" t="s">
        <v>166</v>
      </c>
      <c r="B42" s="65" t="s">
        <v>165</v>
      </c>
      <c r="C42" s="65">
        <v>244</v>
      </c>
      <c r="D42" s="66">
        <f>VLOOKUP(A42,'2.1 Termination Charges'!$B$4:$F$904,5,0)</f>
        <v>7.2730000000000003E-2</v>
      </c>
      <c r="G42" s="67"/>
      <c r="H42" s="67"/>
      <c r="I42" s="58">
        <f t="shared" si="0"/>
        <v>0.06</v>
      </c>
      <c r="J42" s="67"/>
      <c r="P42" s="68"/>
      <c r="Q42" s="69"/>
      <c r="R42" s="69"/>
      <c r="V42" s="58">
        <f t="shared" si="4"/>
        <v>39</v>
      </c>
      <c r="W42" s="58" t="s">
        <v>203</v>
      </c>
      <c r="X42" s="58" t="s">
        <v>204</v>
      </c>
      <c r="Z42" s="70"/>
      <c r="AA42" s="71">
        <f t="shared" si="1"/>
        <v>3.4999999999999996E-2</v>
      </c>
      <c r="AB42" s="70">
        <f t="shared" si="2"/>
        <v>3.15E-2</v>
      </c>
      <c r="AC42" s="70">
        <f t="shared" si="3"/>
        <v>3.15E-2</v>
      </c>
      <c r="AD42" s="53"/>
      <c r="AE42" s="53"/>
      <c r="AF42" s="72"/>
      <c r="AG42" s="70">
        <v>3.15E-2</v>
      </c>
      <c r="AH42" s="70"/>
      <c r="AI42" s="70"/>
    </row>
    <row r="43" spans="1:35" ht="12.75" customHeight="1" x14ac:dyDescent="0.2">
      <c r="A43" s="64" t="s">
        <v>168</v>
      </c>
      <c r="B43" s="65" t="s">
        <v>167</v>
      </c>
      <c r="C43" s="65">
        <v>24492</v>
      </c>
      <c r="D43" s="66">
        <f>VLOOKUP(A43,'2.1 Termination Charges'!$B$4:$F$904,5,0)</f>
        <v>0.26666000000000001</v>
      </c>
      <c r="G43" s="67"/>
      <c r="H43" s="67"/>
      <c r="I43" s="58">
        <f t="shared" si="0"/>
        <v>0.22</v>
      </c>
      <c r="J43" s="67"/>
      <c r="P43" s="68"/>
      <c r="Q43" s="69"/>
      <c r="R43" s="69"/>
      <c r="V43" s="58">
        <f t="shared" si="4"/>
        <v>40</v>
      </c>
      <c r="W43" s="58" t="s">
        <v>205</v>
      </c>
      <c r="X43" s="58" t="s">
        <v>206</v>
      </c>
      <c r="Z43" s="70"/>
      <c r="AA43" s="71">
        <f t="shared" si="1"/>
        <v>3.4999999999999996E-2</v>
      </c>
      <c r="AB43" s="70">
        <f t="shared" si="2"/>
        <v>3.15E-2</v>
      </c>
      <c r="AC43" s="70">
        <f t="shared" si="3"/>
        <v>3.15E-2</v>
      </c>
      <c r="AD43" s="53"/>
      <c r="AE43" s="53"/>
      <c r="AF43" s="72"/>
      <c r="AG43" s="70">
        <v>3.15E-2</v>
      </c>
      <c r="AH43" s="70"/>
      <c r="AI43" s="70"/>
    </row>
    <row r="44" spans="1:35" ht="12.75" customHeight="1" x14ac:dyDescent="0.2">
      <c r="A44" s="64" t="s">
        <v>168</v>
      </c>
      <c r="B44" s="65" t="s">
        <v>167</v>
      </c>
      <c r="C44" s="65">
        <v>24493</v>
      </c>
      <c r="D44" s="66">
        <f>VLOOKUP(A44,'2.1 Termination Charges'!$B$4:$F$904,5,0)</f>
        <v>0.26666000000000001</v>
      </c>
      <c r="G44" s="67"/>
      <c r="H44" s="67"/>
      <c r="I44" s="58">
        <f t="shared" si="0"/>
        <v>0.22</v>
      </c>
      <c r="J44" s="67"/>
      <c r="P44" s="68"/>
      <c r="Q44" s="69"/>
      <c r="R44" s="69"/>
      <c r="V44" s="58">
        <f t="shared" si="4"/>
        <v>41</v>
      </c>
      <c r="W44" s="58" t="s">
        <v>207</v>
      </c>
      <c r="X44" s="58" t="s">
        <v>208</v>
      </c>
      <c r="Z44" s="70"/>
      <c r="AA44" s="71">
        <f t="shared" si="1"/>
        <v>2.9777777777777778E-2</v>
      </c>
      <c r="AB44" s="70">
        <f t="shared" si="2"/>
        <v>2.6800000000000001E-2</v>
      </c>
      <c r="AC44" s="70">
        <f t="shared" si="3"/>
        <v>2.6800000000000001E-2</v>
      </c>
      <c r="AD44" s="53"/>
      <c r="AE44" s="53"/>
      <c r="AF44" s="72"/>
      <c r="AG44" s="70">
        <v>2.6800000000000001E-2</v>
      </c>
      <c r="AH44" s="70"/>
      <c r="AI44" s="70"/>
    </row>
    <row r="45" spans="1:35" ht="12.75" customHeight="1" x14ac:dyDescent="0.2">
      <c r="A45" s="64" t="s">
        <v>168</v>
      </c>
      <c r="B45" s="65" t="s">
        <v>167</v>
      </c>
      <c r="C45" s="65">
        <v>24494</v>
      </c>
      <c r="D45" s="66">
        <f>VLOOKUP(A45,'2.1 Termination Charges'!$B$4:$F$904,5,0)</f>
        <v>0.26666000000000001</v>
      </c>
      <c r="G45" s="67"/>
      <c r="H45" s="67"/>
      <c r="I45" s="58">
        <f t="shared" si="0"/>
        <v>0.22</v>
      </c>
      <c r="J45" s="67"/>
      <c r="P45" s="68"/>
      <c r="Q45" s="69"/>
      <c r="R45" s="69"/>
      <c r="V45" s="58">
        <f t="shared" si="4"/>
        <v>42</v>
      </c>
      <c r="W45" s="58" t="s">
        <v>209</v>
      </c>
      <c r="X45" s="58" t="s">
        <v>210</v>
      </c>
      <c r="Z45" s="70"/>
      <c r="AA45" s="71">
        <f t="shared" si="1"/>
        <v>2</v>
      </c>
      <c r="AB45" s="70">
        <f t="shared" si="2"/>
        <v>1.8</v>
      </c>
      <c r="AC45" s="70">
        <f t="shared" si="3"/>
        <v>1.8</v>
      </c>
      <c r="AD45" s="53"/>
      <c r="AE45" s="53"/>
      <c r="AF45" s="72"/>
      <c r="AG45" s="70">
        <v>1.8</v>
      </c>
      <c r="AH45" s="70"/>
      <c r="AI45" s="70"/>
    </row>
    <row r="46" spans="1:35" ht="12.75" customHeight="1" x14ac:dyDescent="0.2">
      <c r="A46" s="64" t="s">
        <v>170</v>
      </c>
      <c r="B46" s="65" t="s">
        <v>169</v>
      </c>
      <c r="C46" s="65">
        <v>2449</v>
      </c>
      <c r="D46" s="66">
        <f>VLOOKUP(A46,'2.1 Termination Charges'!$B$4:$F$904,5,0)</f>
        <v>0.23369000000000001</v>
      </c>
      <c r="G46" s="67"/>
      <c r="H46" s="67"/>
      <c r="I46" s="58">
        <f t="shared" si="0"/>
        <v>0.1928</v>
      </c>
      <c r="J46" s="67"/>
      <c r="P46" s="68"/>
      <c r="Q46" s="69"/>
      <c r="R46" s="69"/>
      <c r="V46" s="58">
        <f t="shared" si="4"/>
        <v>43</v>
      </c>
      <c r="W46" s="58" t="s">
        <v>211</v>
      </c>
      <c r="X46" s="58" t="s">
        <v>212</v>
      </c>
      <c r="Z46" s="70"/>
      <c r="AA46" s="71">
        <f t="shared" si="1"/>
        <v>2.6111111111111112</v>
      </c>
      <c r="AB46" s="70">
        <f t="shared" si="2"/>
        <v>2.35</v>
      </c>
      <c r="AC46" s="70">
        <f t="shared" si="3"/>
        <v>2.35</v>
      </c>
      <c r="AD46" s="53"/>
      <c r="AE46" s="53"/>
      <c r="AF46" s="72"/>
      <c r="AG46" s="70">
        <v>2.35</v>
      </c>
      <c r="AH46" s="70"/>
      <c r="AI46" s="70"/>
    </row>
    <row r="47" spans="1:35" ht="12.75" customHeight="1" x14ac:dyDescent="0.2">
      <c r="A47" s="64" t="s">
        <v>170</v>
      </c>
      <c r="B47" s="65" t="s">
        <v>169</v>
      </c>
      <c r="C47" s="65">
        <v>24491</v>
      </c>
      <c r="D47" s="66">
        <f>VLOOKUP(A47,'2.1 Termination Charges'!$B$4:$F$904,5,0)</f>
        <v>0.23369000000000001</v>
      </c>
      <c r="G47" s="67"/>
      <c r="H47" s="67"/>
      <c r="I47" s="58">
        <f t="shared" si="0"/>
        <v>0.1928</v>
      </c>
      <c r="J47" s="67"/>
      <c r="P47" s="68"/>
      <c r="Q47" s="69"/>
      <c r="R47" s="69"/>
      <c r="V47" s="58">
        <f t="shared" si="4"/>
        <v>44</v>
      </c>
      <c r="W47" s="58" t="s">
        <v>14</v>
      </c>
      <c r="X47" s="58" t="s">
        <v>213</v>
      </c>
      <c r="Z47" s="70"/>
      <c r="AA47" s="71">
        <f t="shared" si="1"/>
        <v>4.3333333333333331E-3</v>
      </c>
      <c r="AB47" s="70">
        <f t="shared" si="2"/>
        <v>3.8999999999999998E-3</v>
      </c>
      <c r="AC47" s="70">
        <f t="shared" ref="AC47:AC51" si="5">AD47</f>
        <v>3.164705882352941E-3</v>
      </c>
      <c r="AD47" s="53">
        <v>3.164705882352941E-3</v>
      </c>
      <c r="AE47" s="53"/>
      <c r="AF47" s="72"/>
      <c r="AG47" s="70">
        <f t="shared" ref="AG47:AG51" si="6">AH47</f>
        <v>3.8999999999999998E-3</v>
      </c>
      <c r="AH47" s="70">
        <v>3.8999999999999998E-3</v>
      </c>
      <c r="AI47" s="70"/>
    </row>
    <row r="48" spans="1:35" ht="12.75" customHeight="1" x14ac:dyDescent="0.2">
      <c r="A48" s="64" t="s">
        <v>170</v>
      </c>
      <c r="B48" s="65" t="s">
        <v>169</v>
      </c>
      <c r="C48" s="65">
        <v>244949172</v>
      </c>
      <c r="D48" s="66">
        <f>VLOOKUP(A48,'2.1 Termination Charges'!$B$4:$F$904,5,0)</f>
        <v>0.23369000000000001</v>
      </c>
      <c r="G48" s="67"/>
      <c r="H48" s="67"/>
      <c r="I48" s="58">
        <f t="shared" si="0"/>
        <v>0.1928</v>
      </c>
      <c r="J48" s="67"/>
      <c r="P48" s="68"/>
      <c r="Q48" s="69"/>
      <c r="R48" s="69"/>
      <c r="V48" s="58">
        <f t="shared" si="4"/>
        <v>45</v>
      </c>
      <c r="W48" s="58" t="s">
        <v>214</v>
      </c>
      <c r="X48" s="58" t="s">
        <v>215</v>
      </c>
      <c r="Z48" s="70"/>
      <c r="AA48" s="71">
        <f t="shared" si="1"/>
        <v>1.4777777777777777E-2</v>
      </c>
      <c r="AB48" s="70">
        <f t="shared" si="2"/>
        <v>1.3299999999999999E-2</v>
      </c>
      <c r="AC48" s="70">
        <f t="shared" si="5"/>
        <v>9.4117647058823539E-3</v>
      </c>
      <c r="AD48" s="53">
        <v>9.4117647058823539E-3</v>
      </c>
      <c r="AE48" s="53"/>
      <c r="AF48" s="72"/>
      <c r="AG48" s="70">
        <f t="shared" si="6"/>
        <v>1.3299999999999999E-2</v>
      </c>
      <c r="AH48" s="70">
        <v>1.3299999999999999E-2</v>
      </c>
      <c r="AI48" s="70"/>
    </row>
    <row r="49" spans="1:35" ht="12.75" customHeight="1" x14ac:dyDescent="0.2">
      <c r="A49" s="64" t="s">
        <v>170</v>
      </c>
      <c r="B49" s="65" t="s">
        <v>169</v>
      </c>
      <c r="C49" s="65">
        <v>24499</v>
      </c>
      <c r="D49" s="66">
        <f>VLOOKUP(A49,'2.1 Termination Charges'!$B$4:$F$904,5,0)</f>
        <v>0.23369000000000001</v>
      </c>
      <c r="G49" s="67"/>
      <c r="H49" s="67"/>
      <c r="I49" s="58">
        <f t="shared" si="0"/>
        <v>0.1928</v>
      </c>
      <c r="J49" s="67"/>
      <c r="P49" s="68"/>
      <c r="Q49" s="69"/>
      <c r="R49" s="69"/>
      <c r="V49" s="58">
        <f t="shared" si="4"/>
        <v>46</v>
      </c>
      <c r="W49" s="58" t="s">
        <v>216</v>
      </c>
      <c r="X49" s="58" t="s">
        <v>217</v>
      </c>
      <c r="Z49" s="70"/>
      <c r="AA49" s="71">
        <f t="shared" si="1"/>
        <v>1.4777777777777777E-2</v>
      </c>
      <c r="AB49" s="70">
        <f t="shared" si="2"/>
        <v>1.3299999999999999E-2</v>
      </c>
      <c r="AC49" s="70">
        <f t="shared" si="5"/>
        <v>9.4117647058823539E-3</v>
      </c>
      <c r="AD49" s="53">
        <v>9.4117647058823539E-3</v>
      </c>
      <c r="AE49" s="53"/>
      <c r="AF49" s="72"/>
      <c r="AG49" s="70">
        <f t="shared" si="6"/>
        <v>1.3299999999999999E-2</v>
      </c>
      <c r="AH49" s="70">
        <v>1.3299999999999999E-2</v>
      </c>
      <c r="AI49" s="70"/>
    </row>
    <row r="50" spans="1:35" ht="12.75" customHeight="1" x14ac:dyDescent="0.2">
      <c r="A50" s="64" t="s">
        <v>172</v>
      </c>
      <c r="B50" s="65" t="s">
        <v>171</v>
      </c>
      <c r="C50" s="65">
        <v>1264</v>
      </c>
      <c r="D50" s="66">
        <f>VLOOKUP(A50,'2.1 Termination Charges'!$B$4:$F$904,5,0)</f>
        <v>0.37574999999999997</v>
      </c>
      <c r="G50" s="67"/>
      <c r="H50" s="67"/>
      <c r="I50" s="58">
        <f t="shared" si="0"/>
        <v>0.31</v>
      </c>
      <c r="J50" s="67"/>
      <c r="P50" s="68"/>
      <c r="Q50" s="69"/>
      <c r="R50" s="69"/>
      <c r="V50" s="58">
        <f t="shared" si="4"/>
        <v>47</v>
      </c>
      <c r="W50" s="58" t="s">
        <v>218</v>
      </c>
      <c r="X50" s="58" t="s">
        <v>219</v>
      </c>
      <c r="Z50" s="70"/>
      <c r="AA50" s="71">
        <f t="shared" si="1"/>
        <v>1.4777777777777777E-2</v>
      </c>
      <c r="AB50" s="70">
        <f t="shared" si="2"/>
        <v>1.3299999999999999E-2</v>
      </c>
      <c r="AC50" s="70">
        <f t="shared" si="5"/>
        <v>9.4117647058823539E-3</v>
      </c>
      <c r="AD50" s="53">
        <v>9.4117647058823539E-3</v>
      </c>
      <c r="AE50" s="53"/>
      <c r="AF50" s="72"/>
      <c r="AG50" s="70">
        <f t="shared" si="6"/>
        <v>1.3299999999999999E-2</v>
      </c>
      <c r="AH50" s="70">
        <v>1.3299999999999999E-2</v>
      </c>
      <c r="AI50" s="70"/>
    </row>
    <row r="51" spans="1:35" ht="12.75" customHeight="1" x14ac:dyDescent="0.2">
      <c r="A51" s="64" t="s">
        <v>174</v>
      </c>
      <c r="B51" s="65" t="s">
        <v>173</v>
      </c>
      <c r="C51" s="65">
        <v>1268</v>
      </c>
      <c r="D51" s="66">
        <f>VLOOKUP(A51,'2.1 Termination Charges'!$B$4:$F$904,5,0)</f>
        <v>0.37574999999999997</v>
      </c>
      <c r="G51" s="67"/>
      <c r="H51" s="67"/>
      <c r="I51" s="58">
        <f t="shared" si="0"/>
        <v>0.31</v>
      </c>
      <c r="J51" s="67"/>
      <c r="P51" s="68"/>
      <c r="Q51" s="69"/>
      <c r="R51" s="69"/>
      <c r="V51" s="58">
        <f t="shared" si="4"/>
        <v>48</v>
      </c>
      <c r="W51" s="58" t="s">
        <v>220</v>
      </c>
      <c r="X51" s="58" t="s">
        <v>221</v>
      </c>
      <c r="Z51" s="70"/>
      <c r="AA51" s="71">
        <f t="shared" si="1"/>
        <v>1.8555555555555554E-2</v>
      </c>
      <c r="AB51" s="70">
        <f t="shared" si="2"/>
        <v>1.67E-2</v>
      </c>
      <c r="AC51" s="70">
        <f t="shared" si="5"/>
        <v>1.3529411764705882E-2</v>
      </c>
      <c r="AD51" s="53">
        <v>1.3529411764705882E-2</v>
      </c>
      <c r="AE51" s="53"/>
      <c r="AF51" s="72"/>
      <c r="AG51" s="70">
        <f t="shared" si="6"/>
        <v>1.67E-2</v>
      </c>
      <c r="AH51" s="70">
        <v>1.67E-2</v>
      </c>
      <c r="AI51" s="70"/>
    </row>
    <row r="52" spans="1:35" ht="12.75" customHeight="1" x14ac:dyDescent="0.2">
      <c r="A52" s="64" t="s">
        <v>176</v>
      </c>
      <c r="B52" s="65" t="s">
        <v>175</v>
      </c>
      <c r="C52" s="65">
        <v>54</v>
      </c>
      <c r="D52" s="66">
        <f>VLOOKUP(A52,'2.1 Termination Charges'!$B$4:$F$904,5,0)</f>
        <v>3.0300000000000001E-2</v>
      </c>
      <c r="G52" s="67"/>
      <c r="H52" s="67"/>
      <c r="I52" s="58">
        <f t="shared" si="0"/>
        <v>2.5000000000000001E-2</v>
      </c>
      <c r="J52" s="67"/>
      <c r="P52" s="68"/>
      <c r="Q52" s="69"/>
      <c r="R52" s="69"/>
      <c r="V52" s="58">
        <f t="shared" si="4"/>
        <v>49</v>
      </c>
      <c r="W52" s="58" t="s">
        <v>222</v>
      </c>
      <c r="X52" s="58" t="s">
        <v>223</v>
      </c>
      <c r="Z52" s="70"/>
      <c r="AA52" s="71">
        <f t="shared" si="1"/>
        <v>0.35555555555555557</v>
      </c>
      <c r="AB52" s="70">
        <f t="shared" si="2"/>
        <v>0.32</v>
      </c>
      <c r="AC52" s="70">
        <f t="shared" ref="AC52:AC68" si="7">AB52</f>
        <v>0.32</v>
      </c>
      <c r="AD52" s="53"/>
      <c r="AE52" s="53"/>
      <c r="AF52" s="72"/>
      <c r="AG52" s="70">
        <v>0.32</v>
      </c>
      <c r="AH52" s="70"/>
      <c r="AI52" s="70"/>
    </row>
    <row r="53" spans="1:35" ht="12.75" customHeight="1" x14ac:dyDescent="0.2">
      <c r="A53" s="64" t="s">
        <v>178</v>
      </c>
      <c r="B53" s="65" t="s">
        <v>177</v>
      </c>
      <c r="C53" s="65">
        <v>5411</v>
      </c>
      <c r="D53" s="66">
        <f>VLOOKUP(A53,'2.1 Termination Charges'!$B$4:$F$904,5,0)</f>
        <v>6.9100000000000003E-3</v>
      </c>
      <c r="G53" s="67"/>
      <c r="H53" s="67"/>
      <c r="I53" s="58">
        <f t="shared" si="0"/>
        <v>5.7000000000000002E-3</v>
      </c>
      <c r="J53" s="67"/>
      <c r="P53" s="68"/>
      <c r="Q53" s="69"/>
      <c r="R53" s="69"/>
      <c r="V53" s="58">
        <f t="shared" si="4"/>
        <v>50</v>
      </c>
      <c r="W53" s="58" t="s">
        <v>224</v>
      </c>
      <c r="X53" s="58" t="s">
        <v>225</v>
      </c>
      <c r="Z53" s="70"/>
      <c r="AA53" s="71">
        <f t="shared" si="1"/>
        <v>0.52222222222222214</v>
      </c>
      <c r="AB53" s="70">
        <f t="shared" si="2"/>
        <v>0.47</v>
      </c>
      <c r="AC53" s="70">
        <f t="shared" si="7"/>
        <v>0.47</v>
      </c>
      <c r="AD53" s="53"/>
      <c r="AE53" s="53"/>
      <c r="AF53" s="72"/>
      <c r="AG53" s="70">
        <v>0.47</v>
      </c>
      <c r="AH53" s="70"/>
      <c r="AI53" s="70"/>
    </row>
    <row r="54" spans="1:35" ht="12.75" customHeight="1" x14ac:dyDescent="0.2">
      <c r="A54" s="64" t="s">
        <v>180</v>
      </c>
      <c r="B54" s="65" t="s">
        <v>179</v>
      </c>
      <c r="C54" s="65">
        <v>54351</v>
      </c>
      <c r="D54" s="66">
        <f>VLOOKUP(A54,'2.1 Termination Charges'!$B$4:$F$904,5,0)</f>
        <v>8.3599999999999994E-3</v>
      </c>
      <c r="G54" s="67"/>
      <c r="H54" s="67"/>
      <c r="I54" s="58">
        <f t="shared" si="0"/>
        <v>6.8999999999999999E-3</v>
      </c>
      <c r="J54" s="67"/>
      <c r="P54" s="68"/>
      <c r="Q54" s="69"/>
      <c r="R54" s="69"/>
      <c r="V54" s="58">
        <f t="shared" si="4"/>
        <v>51</v>
      </c>
      <c r="W54" s="58" t="s">
        <v>226</v>
      </c>
      <c r="X54" s="58" t="s">
        <v>227</v>
      </c>
      <c r="Z54" s="70"/>
      <c r="AA54" s="71">
        <f t="shared" si="1"/>
        <v>0.5</v>
      </c>
      <c r="AB54" s="70">
        <f t="shared" si="2"/>
        <v>0.45</v>
      </c>
      <c r="AC54" s="70">
        <f t="shared" si="7"/>
        <v>0.45</v>
      </c>
      <c r="AD54" s="53"/>
      <c r="AE54" s="53"/>
      <c r="AF54" s="72"/>
      <c r="AG54" s="70">
        <v>0.45</v>
      </c>
      <c r="AH54" s="70"/>
      <c r="AI54" s="70"/>
    </row>
    <row r="55" spans="1:35" ht="12.75" customHeight="1" x14ac:dyDescent="0.2">
      <c r="A55" s="64" t="s">
        <v>182</v>
      </c>
      <c r="B55" s="65" t="s">
        <v>181</v>
      </c>
      <c r="C55" s="65">
        <v>549</v>
      </c>
      <c r="D55" s="66">
        <f>VLOOKUP(A55,'2.1 Termination Charges'!$B$4:$F$904,5,0)</f>
        <v>0.23551</v>
      </c>
      <c r="G55" s="67"/>
      <c r="H55" s="67"/>
      <c r="I55" s="58">
        <f t="shared" si="0"/>
        <v>0.1943</v>
      </c>
      <c r="J55" s="67"/>
      <c r="P55" s="68"/>
      <c r="Q55" s="69"/>
      <c r="R55" s="69"/>
      <c r="V55" s="58">
        <f t="shared" si="4"/>
        <v>52</v>
      </c>
      <c r="W55" s="58" t="s">
        <v>228</v>
      </c>
      <c r="X55" s="58" t="s">
        <v>229</v>
      </c>
      <c r="Z55" s="70"/>
      <c r="AA55" s="71">
        <f t="shared" si="1"/>
        <v>0.55555555555555558</v>
      </c>
      <c r="AB55" s="70">
        <f t="shared" si="2"/>
        <v>0.5</v>
      </c>
      <c r="AC55" s="70">
        <f t="shared" si="7"/>
        <v>0.5</v>
      </c>
      <c r="AD55" s="53"/>
      <c r="AE55" s="53"/>
      <c r="AF55" s="72"/>
      <c r="AG55" s="70">
        <v>0.5</v>
      </c>
      <c r="AH55" s="70"/>
      <c r="AI55" s="70"/>
    </row>
    <row r="56" spans="1:35" ht="12.75" customHeight="1" x14ac:dyDescent="0.2">
      <c r="A56" s="64" t="s">
        <v>184</v>
      </c>
      <c r="B56" s="65" t="s">
        <v>183</v>
      </c>
      <c r="C56" s="65">
        <v>374</v>
      </c>
      <c r="D56" s="66">
        <f>VLOOKUP(A56,'2.1 Termination Charges'!$B$4:$F$904,5,0)</f>
        <v>0.30302000000000001</v>
      </c>
      <c r="G56" s="67"/>
      <c r="H56" s="67"/>
      <c r="I56" s="58">
        <f t="shared" si="0"/>
        <v>0.25</v>
      </c>
      <c r="J56" s="67"/>
      <c r="P56" s="68"/>
      <c r="Q56" s="69"/>
      <c r="R56" s="69"/>
      <c r="V56" s="58">
        <f t="shared" si="4"/>
        <v>53</v>
      </c>
      <c r="W56" s="58" t="s">
        <v>230</v>
      </c>
      <c r="X56" s="58" t="s">
        <v>231</v>
      </c>
      <c r="Z56" s="70"/>
      <c r="AA56" s="71">
        <f t="shared" si="1"/>
        <v>0.31</v>
      </c>
      <c r="AB56" s="70">
        <f t="shared" si="2"/>
        <v>0.27900000000000003</v>
      </c>
      <c r="AC56" s="70">
        <f t="shared" si="7"/>
        <v>0.27900000000000003</v>
      </c>
      <c r="AD56" s="53"/>
      <c r="AE56" s="53"/>
      <c r="AF56" s="72"/>
      <c r="AG56" s="70">
        <v>0.27900000000000003</v>
      </c>
      <c r="AH56" s="70"/>
      <c r="AI56" s="70"/>
    </row>
    <row r="57" spans="1:35" ht="12.75" customHeight="1" x14ac:dyDescent="0.2">
      <c r="A57" s="64" t="s">
        <v>186</v>
      </c>
      <c r="B57" s="65" t="s">
        <v>185</v>
      </c>
      <c r="C57" s="65">
        <v>37433</v>
      </c>
      <c r="D57" s="66">
        <f>VLOOKUP(A57,'2.1 Termination Charges'!$B$4:$F$904,5,0)</f>
        <v>0.34908</v>
      </c>
      <c r="G57" s="67"/>
      <c r="H57" s="67"/>
      <c r="I57" s="58">
        <f t="shared" si="0"/>
        <v>0.28799999999999998</v>
      </c>
      <c r="J57" s="67"/>
      <c r="P57" s="68"/>
      <c r="Q57" s="69"/>
      <c r="R57" s="69"/>
      <c r="V57" s="58">
        <f t="shared" si="4"/>
        <v>54</v>
      </c>
      <c r="W57" s="58" t="s">
        <v>232</v>
      </c>
      <c r="X57" s="58" t="s">
        <v>233</v>
      </c>
      <c r="Z57" s="70"/>
      <c r="AA57" s="71">
        <f t="shared" si="1"/>
        <v>0.18888888888888888</v>
      </c>
      <c r="AB57" s="70">
        <f t="shared" si="2"/>
        <v>0.17</v>
      </c>
      <c r="AC57" s="70">
        <f t="shared" si="7"/>
        <v>0.17</v>
      </c>
      <c r="AD57" s="53"/>
      <c r="AE57" s="53"/>
      <c r="AF57" s="72"/>
      <c r="AG57" s="70">
        <v>0.17</v>
      </c>
      <c r="AH57" s="70"/>
      <c r="AI57" s="70"/>
    </row>
    <row r="58" spans="1:35" ht="12.75" customHeight="1" x14ac:dyDescent="0.2">
      <c r="A58" s="64" t="s">
        <v>186</v>
      </c>
      <c r="B58" s="65" t="s">
        <v>185</v>
      </c>
      <c r="C58" s="65">
        <v>37441</v>
      </c>
      <c r="D58" s="66">
        <f>VLOOKUP(A58,'2.1 Termination Charges'!$B$4:$F$904,5,0)</f>
        <v>0.34908</v>
      </c>
      <c r="G58" s="67"/>
      <c r="H58" s="67"/>
      <c r="I58" s="58">
        <f t="shared" si="0"/>
        <v>0.28799999999999998</v>
      </c>
      <c r="J58" s="67"/>
      <c r="P58" s="68"/>
      <c r="Q58" s="69"/>
      <c r="R58" s="69"/>
      <c r="V58" s="58">
        <f t="shared" si="4"/>
        <v>55</v>
      </c>
      <c r="W58" s="58" t="s">
        <v>234</v>
      </c>
      <c r="X58" s="58" t="s">
        <v>235</v>
      </c>
      <c r="Z58" s="70"/>
      <c r="AA58" s="71">
        <f t="shared" si="1"/>
        <v>0.22222222222222224</v>
      </c>
      <c r="AB58" s="70">
        <f t="shared" si="2"/>
        <v>0.2</v>
      </c>
      <c r="AC58" s="70">
        <f t="shared" si="7"/>
        <v>0.2</v>
      </c>
      <c r="AD58" s="53"/>
      <c r="AE58" s="53"/>
      <c r="AF58" s="72"/>
      <c r="AG58" s="70">
        <v>0.2</v>
      </c>
      <c r="AH58" s="70"/>
      <c r="AI58" s="70"/>
    </row>
    <row r="59" spans="1:35" ht="12.75" customHeight="1" x14ac:dyDescent="0.2">
      <c r="A59" s="64" t="s">
        <v>186</v>
      </c>
      <c r="B59" s="65" t="s">
        <v>185</v>
      </c>
      <c r="C59" s="65">
        <v>37443</v>
      </c>
      <c r="D59" s="66">
        <f>VLOOKUP(A59,'2.1 Termination Charges'!$B$4:$F$904,5,0)</f>
        <v>0.34908</v>
      </c>
      <c r="G59" s="67"/>
      <c r="H59" s="67"/>
      <c r="I59" s="58">
        <f t="shared" si="0"/>
        <v>0.28799999999999998</v>
      </c>
      <c r="J59" s="67"/>
      <c r="P59" s="68"/>
      <c r="Q59" s="69"/>
      <c r="R59" s="69"/>
      <c r="V59" s="58">
        <f t="shared" si="4"/>
        <v>56</v>
      </c>
      <c r="W59" s="58" t="s">
        <v>236</v>
      </c>
      <c r="X59" s="58" t="s">
        <v>237</v>
      </c>
      <c r="Z59" s="70"/>
      <c r="AA59" s="71">
        <f t="shared" si="1"/>
        <v>0.22222222222222224</v>
      </c>
      <c r="AB59" s="70">
        <f t="shared" si="2"/>
        <v>0.2</v>
      </c>
      <c r="AC59" s="70">
        <f t="shared" si="7"/>
        <v>0.2</v>
      </c>
      <c r="AD59" s="53"/>
      <c r="AE59" s="53"/>
      <c r="AF59" s="72"/>
      <c r="AG59" s="70">
        <v>0.2</v>
      </c>
      <c r="AH59" s="70"/>
      <c r="AI59" s="70"/>
    </row>
    <row r="60" spans="1:35" ht="12.75" customHeight="1" x14ac:dyDescent="0.2">
      <c r="A60" s="64" t="s">
        <v>186</v>
      </c>
      <c r="B60" s="65" t="s">
        <v>185</v>
      </c>
      <c r="C60" s="65">
        <v>37444</v>
      </c>
      <c r="D60" s="66">
        <f>VLOOKUP(A60,'2.1 Termination Charges'!$B$4:$F$904,5,0)</f>
        <v>0.34908</v>
      </c>
      <c r="G60" s="67"/>
      <c r="H60" s="67"/>
      <c r="I60" s="58">
        <f t="shared" si="0"/>
        <v>0.28799999999999998</v>
      </c>
      <c r="J60" s="67"/>
      <c r="P60" s="68"/>
      <c r="Q60" s="69"/>
      <c r="R60" s="69"/>
      <c r="V60" s="58">
        <f t="shared" si="4"/>
        <v>57</v>
      </c>
      <c r="W60" s="58" t="s">
        <v>238</v>
      </c>
      <c r="X60" s="58" t="s">
        <v>239</v>
      </c>
      <c r="Z60" s="70"/>
      <c r="AA60" s="71">
        <f t="shared" si="1"/>
        <v>0.22222222222222224</v>
      </c>
      <c r="AB60" s="70">
        <f t="shared" si="2"/>
        <v>0.2</v>
      </c>
      <c r="AC60" s="70">
        <f t="shared" si="7"/>
        <v>0.2</v>
      </c>
      <c r="AD60" s="53"/>
      <c r="AE60" s="53"/>
      <c r="AF60" s="72"/>
      <c r="AG60" s="70">
        <v>0.2</v>
      </c>
      <c r="AH60" s="70"/>
      <c r="AI60" s="70"/>
    </row>
    <row r="61" spans="1:35" ht="12.75" customHeight="1" x14ac:dyDescent="0.2">
      <c r="A61" s="64" t="s">
        <v>186</v>
      </c>
      <c r="B61" s="65" t="s">
        <v>185</v>
      </c>
      <c r="C61" s="65">
        <v>37455</v>
      </c>
      <c r="D61" s="66">
        <f>VLOOKUP(A61,'2.1 Termination Charges'!$B$4:$F$904,5,0)</f>
        <v>0.34908</v>
      </c>
      <c r="G61" s="67"/>
      <c r="H61" s="67"/>
      <c r="I61" s="58">
        <f t="shared" si="0"/>
        <v>0.28799999999999998</v>
      </c>
      <c r="J61" s="67"/>
      <c r="P61" s="68"/>
      <c r="Q61" s="69"/>
      <c r="R61" s="69"/>
      <c r="V61" s="58">
        <f t="shared" si="4"/>
        <v>58</v>
      </c>
      <c r="W61" s="58" t="s">
        <v>240</v>
      </c>
      <c r="X61" s="58" t="s">
        <v>241</v>
      </c>
      <c r="Z61" s="70"/>
      <c r="AA61" s="71">
        <f t="shared" si="1"/>
        <v>0.22222222222222224</v>
      </c>
      <c r="AB61" s="70">
        <f t="shared" si="2"/>
        <v>0.2</v>
      </c>
      <c r="AC61" s="70">
        <f t="shared" si="7"/>
        <v>0.2</v>
      </c>
      <c r="AD61" s="53"/>
      <c r="AE61" s="53"/>
      <c r="AF61" s="72"/>
      <c r="AG61" s="70">
        <v>0.2</v>
      </c>
      <c r="AH61" s="70"/>
      <c r="AI61" s="70"/>
    </row>
    <row r="62" spans="1:35" ht="12.75" customHeight="1" x14ac:dyDescent="0.2">
      <c r="A62" s="64" t="s">
        <v>186</v>
      </c>
      <c r="B62" s="65" t="s">
        <v>185</v>
      </c>
      <c r="C62" s="65">
        <v>37477</v>
      </c>
      <c r="D62" s="66">
        <f>VLOOKUP(A62,'2.1 Termination Charges'!$B$4:$F$904,5,0)</f>
        <v>0.34908</v>
      </c>
      <c r="G62" s="67"/>
      <c r="H62" s="67"/>
      <c r="I62" s="58">
        <f t="shared" si="0"/>
        <v>0.28799999999999998</v>
      </c>
      <c r="J62" s="67"/>
      <c r="P62" s="68"/>
      <c r="Q62" s="69"/>
      <c r="R62" s="69"/>
      <c r="V62" s="58">
        <f t="shared" si="4"/>
        <v>59</v>
      </c>
      <c r="W62" s="58" t="s">
        <v>242</v>
      </c>
      <c r="X62" s="58" t="s">
        <v>243</v>
      </c>
      <c r="Z62" s="70"/>
      <c r="AA62" s="71">
        <f t="shared" si="1"/>
        <v>2.6666666666666665E-2</v>
      </c>
      <c r="AB62" s="70">
        <f t="shared" si="2"/>
        <v>2.4E-2</v>
      </c>
      <c r="AC62" s="70">
        <f t="shared" si="7"/>
        <v>2.4E-2</v>
      </c>
      <c r="AD62" s="53"/>
      <c r="AE62" s="53"/>
      <c r="AF62" s="72"/>
      <c r="AG62" s="70">
        <v>2.4E-2</v>
      </c>
      <c r="AH62" s="70"/>
      <c r="AI62" s="70"/>
    </row>
    <row r="63" spans="1:35" ht="12.75" customHeight="1" x14ac:dyDescent="0.2">
      <c r="A63" s="64" t="s">
        <v>186</v>
      </c>
      <c r="B63" s="65" t="s">
        <v>185</v>
      </c>
      <c r="C63" s="65">
        <v>37488</v>
      </c>
      <c r="D63" s="66">
        <f>VLOOKUP(A63,'2.1 Termination Charges'!$B$4:$F$904,5,0)</f>
        <v>0.34908</v>
      </c>
      <c r="G63" s="67"/>
      <c r="H63" s="67"/>
      <c r="I63" s="58">
        <f t="shared" si="0"/>
        <v>0.28799999999999998</v>
      </c>
      <c r="J63" s="67"/>
      <c r="P63" s="68"/>
      <c r="Q63" s="69"/>
      <c r="R63" s="69"/>
      <c r="V63" s="58">
        <f t="shared" si="4"/>
        <v>60</v>
      </c>
      <c r="W63" s="58" t="s">
        <v>244</v>
      </c>
      <c r="X63" s="58" t="s">
        <v>245</v>
      </c>
      <c r="Z63" s="70"/>
      <c r="AA63" s="71">
        <f t="shared" si="1"/>
        <v>2.3444444444444445E-2</v>
      </c>
      <c r="AB63" s="70">
        <f t="shared" si="2"/>
        <v>2.1100000000000001E-2</v>
      </c>
      <c r="AC63" s="70">
        <f t="shared" si="7"/>
        <v>2.1100000000000001E-2</v>
      </c>
      <c r="AD63" s="53"/>
      <c r="AE63" s="53"/>
      <c r="AF63" s="72"/>
      <c r="AG63" s="70">
        <v>2.1100000000000001E-2</v>
      </c>
      <c r="AH63" s="70"/>
      <c r="AI63" s="70"/>
    </row>
    <row r="64" spans="1:35" ht="12.75" customHeight="1" x14ac:dyDescent="0.2">
      <c r="A64" s="64" t="s">
        <v>186</v>
      </c>
      <c r="B64" s="65" t="s">
        <v>185</v>
      </c>
      <c r="C64" s="65">
        <v>37491</v>
      </c>
      <c r="D64" s="66">
        <f>VLOOKUP(A64,'2.1 Termination Charges'!$B$4:$F$904,5,0)</f>
        <v>0.34908</v>
      </c>
      <c r="G64" s="67"/>
      <c r="H64" s="67"/>
      <c r="I64" s="58">
        <f t="shared" si="0"/>
        <v>0.28799999999999998</v>
      </c>
      <c r="J64" s="67"/>
      <c r="P64" s="68"/>
      <c r="Q64" s="69"/>
      <c r="R64" s="69"/>
      <c r="V64" s="58">
        <f t="shared" si="4"/>
        <v>61</v>
      </c>
      <c r="W64" s="58" t="s">
        <v>246</v>
      </c>
      <c r="X64" s="58" t="s">
        <v>247</v>
      </c>
      <c r="Z64" s="70"/>
      <c r="AA64" s="71">
        <f t="shared" si="1"/>
        <v>2.2111111111111113E-2</v>
      </c>
      <c r="AB64" s="70">
        <f t="shared" si="2"/>
        <v>1.9900000000000001E-2</v>
      </c>
      <c r="AC64" s="70">
        <f t="shared" si="7"/>
        <v>1.9900000000000001E-2</v>
      </c>
      <c r="AD64" s="53"/>
      <c r="AE64" s="53"/>
      <c r="AF64" s="72"/>
      <c r="AG64" s="70">
        <v>1.9900000000000001E-2</v>
      </c>
      <c r="AH64" s="70"/>
      <c r="AI64" s="70"/>
    </row>
    <row r="65" spans="1:35" ht="12.75" customHeight="1" x14ac:dyDescent="0.2">
      <c r="A65" s="64" t="s">
        <v>186</v>
      </c>
      <c r="B65" s="65" t="s">
        <v>185</v>
      </c>
      <c r="C65" s="65">
        <v>37493</v>
      </c>
      <c r="D65" s="66">
        <f>VLOOKUP(A65,'2.1 Termination Charges'!$B$4:$F$904,5,0)</f>
        <v>0.34908</v>
      </c>
      <c r="G65" s="67"/>
      <c r="H65" s="67"/>
      <c r="I65" s="58">
        <f t="shared" si="0"/>
        <v>0.28799999999999998</v>
      </c>
      <c r="J65" s="67"/>
      <c r="P65" s="68"/>
      <c r="Q65" s="69"/>
      <c r="R65" s="69"/>
      <c r="V65" s="58">
        <f t="shared" si="4"/>
        <v>62</v>
      </c>
      <c r="W65" s="58" t="s">
        <v>248</v>
      </c>
      <c r="X65" s="58" t="s">
        <v>249</v>
      </c>
      <c r="Z65" s="70"/>
      <c r="AA65" s="71">
        <f t="shared" si="1"/>
        <v>2.2222222222222223E-2</v>
      </c>
      <c r="AB65" s="70">
        <f t="shared" si="2"/>
        <v>0.02</v>
      </c>
      <c r="AC65" s="70">
        <f t="shared" si="7"/>
        <v>0.02</v>
      </c>
      <c r="AD65" s="53"/>
      <c r="AE65" s="53"/>
      <c r="AF65" s="72"/>
      <c r="AG65" s="70">
        <v>0.02</v>
      </c>
      <c r="AH65" s="70"/>
      <c r="AI65" s="70"/>
    </row>
    <row r="66" spans="1:35" ht="12.75" customHeight="1" x14ac:dyDescent="0.2">
      <c r="A66" s="64" t="s">
        <v>186</v>
      </c>
      <c r="B66" s="65" t="s">
        <v>185</v>
      </c>
      <c r="C66" s="65">
        <v>37494</v>
      </c>
      <c r="D66" s="66">
        <f>VLOOKUP(A66,'2.1 Termination Charges'!$B$4:$F$904,5,0)</f>
        <v>0.34908</v>
      </c>
      <c r="G66" s="67"/>
      <c r="H66" s="67"/>
      <c r="I66" s="58">
        <f t="shared" si="0"/>
        <v>0.28799999999999998</v>
      </c>
      <c r="J66" s="67"/>
      <c r="P66" s="68"/>
      <c r="Q66" s="69"/>
      <c r="R66" s="69"/>
      <c r="V66" s="58">
        <f t="shared" si="4"/>
        <v>63</v>
      </c>
      <c r="W66" s="58" t="s">
        <v>250</v>
      </c>
      <c r="X66" s="58" t="s">
        <v>251</v>
      </c>
      <c r="Z66" s="70"/>
      <c r="AA66" s="71">
        <f t="shared" si="1"/>
        <v>0.11111111111111112</v>
      </c>
      <c r="AB66" s="70">
        <f t="shared" si="2"/>
        <v>0.1</v>
      </c>
      <c r="AC66" s="70">
        <f t="shared" si="7"/>
        <v>0.1</v>
      </c>
      <c r="AD66" s="53"/>
      <c r="AE66" s="53"/>
      <c r="AF66" s="72"/>
      <c r="AG66" s="70">
        <v>0.1</v>
      </c>
      <c r="AH66" s="70"/>
      <c r="AI66" s="70"/>
    </row>
    <row r="67" spans="1:35" ht="12.75" customHeight="1" x14ac:dyDescent="0.2">
      <c r="A67" s="64" t="s">
        <v>186</v>
      </c>
      <c r="B67" s="65" t="s">
        <v>185</v>
      </c>
      <c r="C67" s="65">
        <v>37495</v>
      </c>
      <c r="D67" s="66">
        <f>VLOOKUP(A67,'2.1 Termination Charges'!$B$4:$F$904,5,0)</f>
        <v>0.34908</v>
      </c>
      <c r="G67" s="67"/>
      <c r="H67" s="67"/>
      <c r="I67" s="58">
        <f t="shared" si="0"/>
        <v>0.28799999999999998</v>
      </c>
      <c r="J67" s="67"/>
      <c r="P67" s="68"/>
      <c r="Q67" s="69"/>
      <c r="R67" s="69"/>
      <c r="V67" s="58">
        <f t="shared" si="4"/>
        <v>64</v>
      </c>
      <c r="W67" s="58" t="s">
        <v>252</v>
      </c>
      <c r="X67" s="58" t="s">
        <v>253</v>
      </c>
      <c r="Z67" s="70"/>
      <c r="AA67" s="71">
        <f t="shared" si="1"/>
        <v>0.55555555555555558</v>
      </c>
      <c r="AB67" s="70">
        <f t="shared" si="2"/>
        <v>0.5</v>
      </c>
      <c r="AC67" s="70">
        <f t="shared" si="7"/>
        <v>0.5</v>
      </c>
      <c r="AD67" s="53"/>
      <c r="AE67" s="53"/>
      <c r="AF67" s="72"/>
      <c r="AG67" s="70">
        <v>0.5</v>
      </c>
      <c r="AH67" s="70"/>
      <c r="AI67" s="70"/>
    </row>
    <row r="68" spans="1:35" ht="12.75" customHeight="1" x14ac:dyDescent="0.2">
      <c r="A68" s="64" t="s">
        <v>186</v>
      </c>
      <c r="B68" s="65" t="s">
        <v>185</v>
      </c>
      <c r="C68" s="65">
        <v>37496</v>
      </c>
      <c r="D68" s="66">
        <f>VLOOKUP(A68,'2.1 Termination Charges'!$B$4:$F$904,5,0)</f>
        <v>0.34908</v>
      </c>
      <c r="G68" s="67"/>
      <c r="H68" s="67"/>
      <c r="I68" s="58">
        <f t="shared" si="0"/>
        <v>0.28799999999999998</v>
      </c>
      <c r="J68" s="67"/>
      <c r="P68" s="68"/>
      <c r="Q68" s="69"/>
      <c r="R68" s="69"/>
      <c r="V68" s="58">
        <f t="shared" si="4"/>
        <v>65</v>
      </c>
      <c r="W68" s="58" t="s">
        <v>254</v>
      </c>
      <c r="X68" s="58" t="s">
        <v>255</v>
      </c>
      <c r="Z68" s="70"/>
      <c r="AA68" s="71">
        <f t="shared" si="1"/>
        <v>0.55555555555555558</v>
      </c>
      <c r="AB68" s="70">
        <f t="shared" si="2"/>
        <v>0.5</v>
      </c>
      <c r="AC68" s="70">
        <f t="shared" si="7"/>
        <v>0.5</v>
      </c>
      <c r="AD68" s="53"/>
      <c r="AE68" s="53"/>
      <c r="AF68" s="72"/>
      <c r="AG68" s="70">
        <v>0.5</v>
      </c>
      <c r="AH68" s="70"/>
      <c r="AI68" s="70"/>
    </row>
    <row r="69" spans="1:35" ht="12.75" customHeight="1" x14ac:dyDescent="0.2">
      <c r="A69" s="64" t="s">
        <v>186</v>
      </c>
      <c r="B69" s="65" t="s">
        <v>185</v>
      </c>
      <c r="C69" s="65">
        <v>37498</v>
      </c>
      <c r="D69" s="66">
        <f>VLOOKUP(A69,'2.1 Termination Charges'!$B$4:$F$904,5,0)</f>
        <v>0.34908</v>
      </c>
      <c r="G69" s="67"/>
      <c r="H69" s="67"/>
      <c r="I69" s="58">
        <f t="shared" si="0"/>
        <v>0.28799999999999998</v>
      </c>
      <c r="J69" s="67"/>
      <c r="P69" s="68"/>
      <c r="Q69" s="69"/>
      <c r="R69" s="69"/>
      <c r="V69" s="58">
        <f t="shared" si="4"/>
        <v>66</v>
      </c>
      <c r="W69" s="58" t="s">
        <v>18</v>
      </c>
      <c r="X69" s="58" t="s">
        <v>256</v>
      </c>
      <c r="Z69" s="70"/>
      <c r="AA69" s="71">
        <f t="shared" si="1"/>
        <v>3.7777777777777775E-3</v>
      </c>
      <c r="AB69" s="70">
        <f t="shared" si="2"/>
        <v>3.3999999999999998E-3</v>
      </c>
      <c r="AC69" s="70">
        <f t="shared" ref="AC69:AC74" si="8">AD69</f>
        <v>2.4823529411764707E-3</v>
      </c>
      <c r="AD69" s="53">
        <v>2.4823529411764707E-3</v>
      </c>
      <c r="AE69" s="53"/>
      <c r="AF69" s="72"/>
      <c r="AG69" s="70">
        <f t="shared" ref="AG69:AG74" si="9">AH69</f>
        <v>3.3999999999999998E-3</v>
      </c>
      <c r="AH69" s="70">
        <v>3.3999999999999998E-3</v>
      </c>
      <c r="AI69" s="70"/>
    </row>
    <row r="70" spans="1:35" ht="12.75" customHeight="1" x14ac:dyDescent="0.2">
      <c r="A70" s="64" t="s">
        <v>186</v>
      </c>
      <c r="B70" s="65" t="s">
        <v>185</v>
      </c>
      <c r="C70" s="65">
        <v>37499</v>
      </c>
      <c r="D70" s="66">
        <f>VLOOKUP(A70,'2.1 Termination Charges'!$B$4:$F$904,5,0)</f>
        <v>0.34908</v>
      </c>
      <c r="G70" s="67"/>
      <c r="H70" s="67"/>
      <c r="I70" s="58">
        <f t="shared" si="0"/>
        <v>0.28799999999999998</v>
      </c>
      <c r="J70" s="67"/>
      <c r="P70" s="68"/>
      <c r="Q70" s="69"/>
      <c r="R70" s="69"/>
      <c r="V70" s="58">
        <f t="shared" si="4"/>
        <v>67</v>
      </c>
      <c r="W70" s="58" t="s">
        <v>257</v>
      </c>
      <c r="X70" s="58" t="s">
        <v>258</v>
      </c>
      <c r="Z70" s="70"/>
      <c r="AA70" s="71">
        <f t="shared" si="1"/>
        <v>2.2222222222222223E-2</v>
      </c>
      <c r="AB70" s="70">
        <f t="shared" si="2"/>
        <v>0.02</v>
      </c>
      <c r="AC70" s="70">
        <f t="shared" si="8"/>
        <v>1.5882352941176472E-2</v>
      </c>
      <c r="AD70" s="53">
        <v>1.5882352941176472E-2</v>
      </c>
      <c r="AE70" s="53"/>
      <c r="AF70" s="72"/>
      <c r="AG70" s="70">
        <f t="shared" si="9"/>
        <v>0.02</v>
      </c>
      <c r="AH70" s="70">
        <v>0.02</v>
      </c>
      <c r="AI70" s="70"/>
    </row>
    <row r="71" spans="1:35" ht="12.75" customHeight="1" x14ac:dyDescent="0.2">
      <c r="A71" s="64" t="s">
        <v>188</v>
      </c>
      <c r="B71" s="65" t="s">
        <v>187</v>
      </c>
      <c r="C71" s="65">
        <v>297</v>
      </c>
      <c r="D71" s="66">
        <f>VLOOKUP(A71,'2.1 Termination Charges'!$B$4:$F$904,5,0)</f>
        <v>0.18060000000000001</v>
      </c>
      <c r="G71" s="67"/>
      <c r="H71" s="67"/>
      <c r="I71" s="58">
        <f t="shared" si="0"/>
        <v>0.14899999999999999</v>
      </c>
      <c r="J71" s="67"/>
      <c r="P71" s="68"/>
      <c r="Q71" s="69"/>
      <c r="R71" s="69"/>
      <c r="V71" s="58">
        <f t="shared" si="4"/>
        <v>68</v>
      </c>
      <c r="W71" s="58" t="s">
        <v>259</v>
      </c>
      <c r="X71" s="58" t="s">
        <v>260</v>
      </c>
      <c r="Z71" s="70"/>
      <c r="AA71" s="71">
        <f t="shared" si="1"/>
        <v>1.6111111111111111E-2</v>
      </c>
      <c r="AB71" s="70">
        <f t="shared" si="2"/>
        <v>1.4500000000000001E-2</v>
      </c>
      <c r="AC71" s="70">
        <f t="shared" si="8"/>
        <v>1.1647058823529413E-2</v>
      </c>
      <c r="AD71" s="53">
        <v>1.1647058823529413E-2</v>
      </c>
      <c r="AE71" s="53"/>
      <c r="AF71" s="72"/>
      <c r="AG71" s="70">
        <f t="shared" si="9"/>
        <v>1.4500000000000001E-2</v>
      </c>
      <c r="AH71" s="70">
        <v>1.4500000000000001E-2</v>
      </c>
      <c r="AI71" s="70"/>
    </row>
    <row r="72" spans="1:35" ht="12.75" customHeight="1" x14ac:dyDescent="0.2">
      <c r="A72" s="64" t="s">
        <v>190</v>
      </c>
      <c r="B72" s="65" t="s">
        <v>189</v>
      </c>
      <c r="C72" s="65">
        <v>247</v>
      </c>
      <c r="D72" s="66">
        <f>VLOOKUP(A72,'2.1 Termination Charges'!$B$4:$F$904,5,0)</f>
        <v>3.6342400000000001</v>
      </c>
      <c r="G72" s="67"/>
      <c r="H72" s="67"/>
      <c r="I72" s="58">
        <f t="shared" si="0"/>
        <v>2.9983</v>
      </c>
      <c r="J72" s="67"/>
      <c r="P72" s="68"/>
      <c r="Q72" s="69"/>
      <c r="R72" s="69"/>
      <c r="V72" s="58">
        <f t="shared" si="4"/>
        <v>69</v>
      </c>
      <c r="W72" s="58" t="s">
        <v>261</v>
      </c>
      <c r="X72" s="58" t="s">
        <v>262</v>
      </c>
      <c r="Z72" s="70"/>
      <c r="AA72" s="71">
        <f t="shared" si="1"/>
        <v>1.6111111111111111E-2</v>
      </c>
      <c r="AB72" s="70">
        <f t="shared" si="2"/>
        <v>1.4500000000000001E-2</v>
      </c>
      <c r="AC72" s="70">
        <f t="shared" si="8"/>
        <v>1.1647058823529413E-2</v>
      </c>
      <c r="AD72" s="53">
        <v>1.1647058823529413E-2</v>
      </c>
      <c r="AE72" s="53"/>
      <c r="AF72" s="72"/>
      <c r="AG72" s="70">
        <f t="shared" si="9"/>
        <v>1.4500000000000001E-2</v>
      </c>
      <c r="AH72" s="70">
        <v>1.4500000000000001E-2</v>
      </c>
      <c r="AI72" s="70"/>
    </row>
    <row r="73" spans="1:35" ht="12.75" customHeight="1" x14ac:dyDescent="0.2">
      <c r="A73" s="64" t="s">
        <v>192</v>
      </c>
      <c r="B73" s="65" t="s">
        <v>191</v>
      </c>
      <c r="C73" s="65">
        <v>61</v>
      </c>
      <c r="D73" s="66">
        <f>VLOOKUP(A73,'2.1 Termination Charges'!$B$4:$F$904,5,0)</f>
        <v>1.6240000000000001E-2</v>
      </c>
      <c r="G73" s="67"/>
      <c r="H73" s="67"/>
      <c r="I73" s="58">
        <f t="shared" si="0"/>
        <v>1.34E-2</v>
      </c>
      <c r="J73" s="67"/>
      <c r="P73" s="68"/>
      <c r="Q73" s="69"/>
      <c r="R73" s="69"/>
      <c r="V73" s="58">
        <f t="shared" si="4"/>
        <v>70</v>
      </c>
      <c r="W73" s="58" t="s">
        <v>263</v>
      </c>
      <c r="X73" s="58" t="s">
        <v>264</v>
      </c>
      <c r="Z73" s="70"/>
      <c r="AA73" s="71">
        <f t="shared" si="1"/>
        <v>1.6111111111111111E-2</v>
      </c>
      <c r="AB73" s="70">
        <f t="shared" si="2"/>
        <v>1.4500000000000001E-2</v>
      </c>
      <c r="AC73" s="70">
        <f t="shared" si="8"/>
        <v>1.1647058823529413E-2</v>
      </c>
      <c r="AD73" s="53">
        <v>1.1647058823529413E-2</v>
      </c>
      <c r="AE73" s="53"/>
      <c r="AF73" s="72"/>
      <c r="AG73" s="70">
        <f t="shared" si="9"/>
        <v>1.4500000000000001E-2</v>
      </c>
      <c r="AH73" s="70">
        <v>1.4500000000000001E-2</v>
      </c>
      <c r="AI73" s="70"/>
    </row>
    <row r="74" spans="1:35" ht="12.75" customHeight="1" x14ac:dyDescent="0.2">
      <c r="A74" s="64" t="s">
        <v>194</v>
      </c>
      <c r="B74" s="65" t="s">
        <v>193</v>
      </c>
      <c r="C74" s="65">
        <v>6189100</v>
      </c>
      <c r="D74" s="66">
        <f>VLOOKUP(A74,'2.1 Termination Charges'!$B$4:$F$904,5,0)</f>
        <v>1.6240000000000001E-2</v>
      </c>
      <c r="G74" s="67"/>
      <c r="H74" s="67"/>
      <c r="I74" s="58">
        <f t="shared" si="0"/>
        <v>1.34E-2</v>
      </c>
      <c r="J74" s="67"/>
      <c r="P74" s="68"/>
      <c r="Q74" s="69"/>
      <c r="R74" s="69"/>
      <c r="V74" s="58">
        <f t="shared" si="4"/>
        <v>71</v>
      </c>
      <c r="W74" s="58" t="s">
        <v>265</v>
      </c>
      <c r="X74" s="58" t="s">
        <v>266</v>
      </c>
      <c r="Z74" s="70"/>
      <c r="AA74" s="71">
        <f t="shared" si="1"/>
        <v>2.2222222222222223E-2</v>
      </c>
      <c r="AB74" s="70">
        <f t="shared" si="2"/>
        <v>0.02</v>
      </c>
      <c r="AC74" s="70">
        <f t="shared" si="8"/>
        <v>1.5882352941176472E-2</v>
      </c>
      <c r="AD74" s="53">
        <v>1.5882352941176472E-2</v>
      </c>
      <c r="AE74" s="53"/>
      <c r="AF74" s="72"/>
      <c r="AG74" s="70">
        <f t="shared" si="9"/>
        <v>0.02</v>
      </c>
      <c r="AH74" s="70">
        <v>0.02</v>
      </c>
      <c r="AI74" s="70"/>
    </row>
    <row r="75" spans="1:35" ht="12.75" customHeight="1" x14ac:dyDescent="0.2">
      <c r="A75" s="64" t="s">
        <v>194</v>
      </c>
      <c r="B75" s="65" t="s">
        <v>193</v>
      </c>
      <c r="C75" s="65">
        <v>6189101</v>
      </c>
      <c r="D75" s="66">
        <f>VLOOKUP(A75,'2.1 Termination Charges'!$B$4:$F$904,5,0)</f>
        <v>1.6240000000000001E-2</v>
      </c>
      <c r="G75" s="67"/>
      <c r="H75" s="67"/>
      <c r="I75" s="58">
        <f t="shared" si="0"/>
        <v>1.34E-2</v>
      </c>
      <c r="J75" s="67"/>
      <c r="P75" s="68"/>
      <c r="Q75" s="69"/>
      <c r="R75" s="69"/>
      <c r="V75" s="58">
        <f t="shared" si="4"/>
        <v>72</v>
      </c>
      <c r="W75" s="58" t="s">
        <v>267</v>
      </c>
      <c r="X75" s="58" t="s">
        <v>268</v>
      </c>
      <c r="Z75" s="70"/>
      <c r="AA75" s="71">
        <f t="shared" si="1"/>
        <v>8.8888888888888889E-3</v>
      </c>
      <c r="AB75" s="70">
        <f t="shared" si="2"/>
        <v>8.0000000000000002E-3</v>
      </c>
      <c r="AC75" s="70">
        <f t="shared" ref="AC75:AC198" si="10">AB75</f>
        <v>8.0000000000000002E-3</v>
      </c>
      <c r="AD75" s="53"/>
      <c r="AE75" s="53"/>
      <c r="AF75" s="72"/>
      <c r="AG75" s="70">
        <v>8.0000000000000002E-3</v>
      </c>
      <c r="AH75" s="70"/>
      <c r="AI75" s="70"/>
    </row>
    <row r="76" spans="1:35" ht="12.75" customHeight="1" x14ac:dyDescent="0.2">
      <c r="A76" s="64" t="s">
        <v>194</v>
      </c>
      <c r="B76" s="65" t="s">
        <v>193</v>
      </c>
      <c r="C76" s="65">
        <v>6189162</v>
      </c>
      <c r="D76" s="66">
        <f>VLOOKUP(A76,'2.1 Termination Charges'!$B$4:$F$904,5,0)</f>
        <v>1.6240000000000001E-2</v>
      </c>
      <c r="G76" s="67"/>
      <c r="H76" s="67"/>
      <c r="I76" s="58">
        <f t="shared" si="0"/>
        <v>1.34E-2</v>
      </c>
      <c r="J76" s="67"/>
      <c r="P76" s="68"/>
      <c r="Q76" s="69"/>
      <c r="R76" s="69"/>
      <c r="V76" s="58">
        <f t="shared" si="4"/>
        <v>73</v>
      </c>
      <c r="W76" s="58" t="s">
        <v>269</v>
      </c>
      <c r="X76" s="58" t="s">
        <v>270</v>
      </c>
      <c r="Z76" s="70"/>
      <c r="AA76" s="71">
        <f t="shared" si="1"/>
        <v>0.45911111111111114</v>
      </c>
      <c r="AB76" s="70">
        <f t="shared" si="2"/>
        <v>0.41320000000000001</v>
      </c>
      <c r="AC76" s="70">
        <f t="shared" si="10"/>
        <v>0.41320000000000001</v>
      </c>
      <c r="AD76" s="53"/>
      <c r="AE76" s="53"/>
      <c r="AF76" s="72"/>
      <c r="AG76" s="70">
        <v>0.41320000000000001</v>
      </c>
      <c r="AH76" s="70"/>
      <c r="AI76" s="70"/>
    </row>
    <row r="77" spans="1:35" ht="12.75" customHeight="1" x14ac:dyDescent="0.2">
      <c r="A77" s="64" t="s">
        <v>194</v>
      </c>
      <c r="B77" s="65" t="s">
        <v>193</v>
      </c>
      <c r="C77" s="65">
        <v>6189164</v>
      </c>
      <c r="D77" s="66">
        <f>VLOOKUP(A77,'2.1 Termination Charges'!$B$4:$F$904,5,0)</f>
        <v>1.6240000000000001E-2</v>
      </c>
      <c r="G77" s="67"/>
      <c r="H77" s="67"/>
      <c r="I77" s="58">
        <f t="shared" si="0"/>
        <v>1.34E-2</v>
      </c>
      <c r="J77" s="67"/>
      <c r="P77" s="68"/>
      <c r="Q77" s="69"/>
      <c r="R77" s="69"/>
      <c r="V77" s="58">
        <f t="shared" si="4"/>
        <v>74</v>
      </c>
      <c r="W77" s="58" t="s">
        <v>271</v>
      </c>
      <c r="X77" s="58" t="s">
        <v>272</v>
      </c>
      <c r="Z77" s="70"/>
      <c r="AA77" s="71">
        <f t="shared" si="1"/>
        <v>0.39999999999999997</v>
      </c>
      <c r="AB77" s="70">
        <f t="shared" si="2"/>
        <v>0.36</v>
      </c>
      <c r="AC77" s="70">
        <f t="shared" si="10"/>
        <v>0.36</v>
      </c>
      <c r="AD77" s="53"/>
      <c r="AE77" s="53"/>
      <c r="AF77" s="72"/>
      <c r="AG77" s="70">
        <v>0.36</v>
      </c>
      <c r="AH77" s="70"/>
      <c r="AI77" s="70"/>
    </row>
    <row r="78" spans="1:35" ht="12.75" customHeight="1" x14ac:dyDescent="0.2">
      <c r="A78" s="64" t="s">
        <v>196</v>
      </c>
      <c r="B78" s="65" t="s">
        <v>195</v>
      </c>
      <c r="C78" s="65">
        <v>6128</v>
      </c>
      <c r="D78" s="66">
        <f>VLOOKUP(A78,'2.1 Termination Charges'!$B$4:$F$904,5,0)</f>
        <v>1.6240000000000001E-2</v>
      </c>
      <c r="G78" s="67"/>
      <c r="H78" s="67"/>
      <c r="I78" s="58">
        <f t="shared" si="0"/>
        <v>1.34E-2</v>
      </c>
      <c r="J78" s="67"/>
      <c r="P78" s="68"/>
      <c r="Q78" s="69"/>
      <c r="R78" s="69"/>
      <c r="V78" s="58">
        <f t="shared" si="4"/>
        <v>75</v>
      </c>
      <c r="W78" s="58" t="s">
        <v>273</v>
      </c>
      <c r="X78" s="58" t="s">
        <v>274</v>
      </c>
      <c r="Z78" s="70"/>
      <c r="AA78" s="71">
        <f t="shared" si="1"/>
        <v>0.61111111111111116</v>
      </c>
      <c r="AB78" s="70">
        <f t="shared" si="2"/>
        <v>0.55000000000000004</v>
      </c>
      <c r="AC78" s="70">
        <f t="shared" si="10"/>
        <v>0.55000000000000004</v>
      </c>
      <c r="AD78" s="53"/>
      <c r="AE78" s="53"/>
      <c r="AF78" s="72"/>
      <c r="AG78" s="70">
        <v>0.55000000000000004</v>
      </c>
      <c r="AH78" s="70"/>
      <c r="AI78" s="70"/>
    </row>
    <row r="79" spans="1:35" ht="12.75" customHeight="1" x14ac:dyDescent="0.2">
      <c r="A79" s="64" t="s">
        <v>196</v>
      </c>
      <c r="B79" s="65" t="s">
        <v>195</v>
      </c>
      <c r="C79" s="65">
        <v>6129</v>
      </c>
      <c r="D79" s="66">
        <f>VLOOKUP(A79,'2.1 Termination Charges'!$B$4:$F$904,5,0)</f>
        <v>1.6240000000000001E-2</v>
      </c>
      <c r="G79" s="67"/>
      <c r="H79" s="67"/>
      <c r="I79" s="58">
        <f t="shared" si="0"/>
        <v>1.34E-2</v>
      </c>
      <c r="J79" s="67"/>
      <c r="P79" s="68"/>
      <c r="Q79" s="69"/>
      <c r="R79" s="69"/>
      <c r="V79" s="58">
        <f t="shared" si="4"/>
        <v>76</v>
      </c>
      <c r="W79" s="58" t="s">
        <v>275</v>
      </c>
      <c r="X79" s="58" t="s">
        <v>276</v>
      </c>
      <c r="Z79" s="70"/>
      <c r="AA79" s="71">
        <f t="shared" si="1"/>
        <v>0.53700000000000003</v>
      </c>
      <c r="AB79" s="70">
        <f t="shared" si="2"/>
        <v>0.48330000000000001</v>
      </c>
      <c r="AC79" s="70">
        <f t="shared" si="10"/>
        <v>0.48330000000000001</v>
      </c>
      <c r="AD79" s="53"/>
      <c r="AE79" s="53"/>
      <c r="AF79" s="72"/>
      <c r="AG79" s="70">
        <v>0.48330000000000001</v>
      </c>
      <c r="AH79" s="70"/>
      <c r="AI79" s="70"/>
    </row>
    <row r="80" spans="1:35" ht="12.75" customHeight="1" x14ac:dyDescent="0.2">
      <c r="A80" s="64" t="s">
        <v>198</v>
      </c>
      <c r="B80" s="65" t="s">
        <v>197</v>
      </c>
      <c r="C80" s="65">
        <v>61261</v>
      </c>
      <c r="D80" s="66">
        <f>VLOOKUP(A80,'2.1 Termination Charges'!$B$4:$F$904,5,0)</f>
        <v>1.6240000000000001E-2</v>
      </c>
      <c r="G80" s="67"/>
      <c r="H80" s="67"/>
      <c r="I80" s="58">
        <f t="shared" si="0"/>
        <v>1.34E-2</v>
      </c>
      <c r="J80" s="67"/>
      <c r="P80" s="68"/>
      <c r="Q80" s="69"/>
      <c r="R80" s="69"/>
      <c r="V80" s="58">
        <f t="shared" si="4"/>
        <v>77</v>
      </c>
      <c r="W80" s="58" t="s">
        <v>277</v>
      </c>
      <c r="X80" s="58" t="s">
        <v>278</v>
      </c>
      <c r="Z80" s="70"/>
      <c r="AA80" s="71">
        <f t="shared" si="1"/>
        <v>0.63611111111111107</v>
      </c>
      <c r="AB80" s="70">
        <f t="shared" si="2"/>
        <v>0.57250000000000001</v>
      </c>
      <c r="AC80" s="70">
        <f t="shared" si="10"/>
        <v>0.57250000000000001</v>
      </c>
      <c r="AD80" s="53"/>
      <c r="AE80" s="53"/>
      <c r="AF80" s="72"/>
      <c r="AG80" s="70">
        <v>0.57250000000000001</v>
      </c>
      <c r="AH80" s="70"/>
      <c r="AI80" s="70"/>
    </row>
    <row r="81" spans="1:35" ht="12.75" customHeight="1" x14ac:dyDescent="0.2">
      <c r="A81" s="64" t="s">
        <v>198</v>
      </c>
      <c r="B81" s="65" t="s">
        <v>197</v>
      </c>
      <c r="C81" s="65">
        <v>61262</v>
      </c>
      <c r="D81" s="66">
        <f>VLOOKUP(A81,'2.1 Termination Charges'!$B$4:$F$904,5,0)</f>
        <v>1.6240000000000001E-2</v>
      </c>
      <c r="G81" s="67"/>
      <c r="H81" s="67"/>
      <c r="I81" s="58">
        <f t="shared" si="0"/>
        <v>1.34E-2</v>
      </c>
      <c r="J81" s="67"/>
      <c r="P81" s="68"/>
      <c r="Q81" s="69"/>
      <c r="R81" s="69"/>
      <c r="V81" s="58">
        <f t="shared" si="4"/>
        <v>78</v>
      </c>
      <c r="W81" s="58" t="s">
        <v>279</v>
      </c>
      <c r="X81" s="58" t="s">
        <v>280</v>
      </c>
      <c r="Z81" s="70"/>
      <c r="AA81" s="71">
        <f t="shared" si="1"/>
        <v>0.52266666666666661</v>
      </c>
      <c r="AB81" s="70">
        <f t="shared" si="2"/>
        <v>0.47039999999999998</v>
      </c>
      <c r="AC81" s="70">
        <f t="shared" si="10"/>
        <v>0.47039999999999998</v>
      </c>
      <c r="AD81" s="53"/>
      <c r="AE81" s="53"/>
      <c r="AF81" s="72"/>
      <c r="AG81" s="70">
        <v>0.47039999999999998</v>
      </c>
      <c r="AH81" s="70"/>
      <c r="AI81" s="70"/>
    </row>
    <row r="82" spans="1:35" ht="12.75" customHeight="1" x14ac:dyDescent="0.2">
      <c r="A82" s="64" t="s">
        <v>198</v>
      </c>
      <c r="B82" s="65" t="s">
        <v>197</v>
      </c>
      <c r="C82" s="65">
        <v>6138</v>
      </c>
      <c r="D82" s="66">
        <f>VLOOKUP(A82,'2.1 Termination Charges'!$B$4:$F$904,5,0)</f>
        <v>1.6240000000000001E-2</v>
      </c>
      <c r="G82" s="67"/>
      <c r="H82" s="67"/>
      <c r="I82" s="58">
        <f t="shared" si="0"/>
        <v>1.34E-2</v>
      </c>
      <c r="J82" s="67"/>
      <c r="P82" s="68"/>
      <c r="Q82" s="69"/>
      <c r="R82" s="69"/>
      <c r="V82" s="58">
        <f t="shared" si="4"/>
        <v>79</v>
      </c>
      <c r="W82" s="58" t="s">
        <v>281</v>
      </c>
      <c r="X82" s="58" t="s">
        <v>282</v>
      </c>
      <c r="Z82" s="70"/>
      <c r="AA82" s="71">
        <f t="shared" si="1"/>
        <v>0.56711111111111101</v>
      </c>
      <c r="AB82" s="70">
        <f t="shared" si="2"/>
        <v>0.51039999999999996</v>
      </c>
      <c r="AC82" s="70">
        <f t="shared" si="10"/>
        <v>0.51039999999999996</v>
      </c>
      <c r="AD82" s="53"/>
      <c r="AE82" s="53"/>
      <c r="AF82" s="72"/>
      <c r="AG82" s="70">
        <v>0.51039999999999996</v>
      </c>
      <c r="AH82" s="70"/>
      <c r="AI82" s="70"/>
    </row>
    <row r="83" spans="1:35" ht="12.75" customHeight="1" x14ac:dyDescent="0.2">
      <c r="A83" s="64" t="s">
        <v>198</v>
      </c>
      <c r="B83" s="65" t="s">
        <v>197</v>
      </c>
      <c r="C83" s="65">
        <v>61380</v>
      </c>
      <c r="D83" s="66">
        <f>VLOOKUP(A83,'2.1 Termination Charges'!$B$4:$F$904,5,0)</f>
        <v>1.6240000000000001E-2</v>
      </c>
      <c r="G83" s="67"/>
      <c r="H83" s="67"/>
      <c r="I83" s="58">
        <f t="shared" si="0"/>
        <v>1.34E-2</v>
      </c>
      <c r="J83" s="67"/>
      <c r="P83" s="68"/>
      <c r="Q83" s="69"/>
      <c r="R83" s="69"/>
      <c r="V83" s="58">
        <f t="shared" si="4"/>
        <v>80</v>
      </c>
      <c r="W83" s="58" t="s">
        <v>283</v>
      </c>
      <c r="X83" s="58" t="s">
        <v>284</v>
      </c>
      <c r="Z83" s="70"/>
      <c r="AA83" s="71">
        <f t="shared" si="1"/>
        <v>0.63611111111111107</v>
      </c>
      <c r="AB83" s="70">
        <f t="shared" si="2"/>
        <v>0.57250000000000001</v>
      </c>
      <c r="AC83" s="70">
        <f t="shared" si="10"/>
        <v>0.57250000000000001</v>
      </c>
      <c r="AD83" s="53"/>
      <c r="AE83" s="53"/>
      <c r="AF83" s="72"/>
      <c r="AG83" s="70">
        <v>0.57250000000000001</v>
      </c>
      <c r="AH83" s="70"/>
      <c r="AI83" s="70"/>
    </row>
    <row r="84" spans="1:35" ht="12.75" customHeight="1" x14ac:dyDescent="0.2">
      <c r="A84" s="64" t="s">
        <v>198</v>
      </c>
      <c r="B84" s="65" t="s">
        <v>197</v>
      </c>
      <c r="C84" s="65">
        <v>61381</v>
      </c>
      <c r="D84" s="66">
        <f>VLOOKUP(A84,'2.1 Termination Charges'!$B$4:$F$904,5,0)</f>
        <v>1.6240000000000001E-2</v>
      </c>
      <c r="G84" s="67"/>
      <c r="H84" s="67"/>
      <c r="I84" s="58">
        <f t="shared" si="0"/>
        <v>1.34E-2</v>
      </c>
      <c r="J84" s="67"/>
      <c r="P84" s="68"/>
      <c r="Q84" s="69"/>
      <c r="R84" s="69"/>
      <c r="V84" s="58">
        <f t="shared" si="4"/>
        <v>81</v>
      </c>
      <c r="W84" s="58" t="s">
        <v>285</v>
      </c>
      <c r="X84" s="58" t="s">
        <v>286</v>
      </c>
      <c r="Z84" s="70"/>
      <c r="AA84" s="71">
        <f t="shared" si="1"/>
        <v>3.9222222222222221E-2</v>
      </c>
      <c r="AB84" s="70">
        <f t="shared" si="2"/>
        <v>3.5299999999999998E-2</v>
      </c>
      <c r="AC84" s="70">
        <f t="shared" si="10"/>
        <v>3.5299999999999998E-2</v>
      </c>
      <c r="AD84" s="53"/>
      <c r="AE84" s="53"/>
      <c r="AF84" s="72"/>
      <c r="AG84" s="70">
        <v>3.5299999999999998E-2</v>
      </c>
      <c r="AH84" s="70"/>
      <c r="AI84" s="70"/>
    </row>
    <row r="85" spans="1:35" ht="12.75" customHeight="1" x14ac:dyDescent="0.2">
      <c r="A85" s="64" t="s">
        <v>198</v>
      </c>
      <c r="B85" s="65" t="s">
        <v>197</v>
      </c>
      <c r="C85" s="65">
        <v>61382</v>
      </c>
      <c r="D85" s="66">
        <f>VLOOKUP(A85,'2.1 Termination Charges'!$B$4:$F$904,5,0)</f>
        <v>1.6240000000000001E-2</v>
      </c>
      <c r="G85" s="67"/>
      <c r="H85" s="67"/>
      <c r="I85" s="58">
        <f t="shared" si="0"/>
        <v>1.34E-2</v>
      </c>
      <c r="J85" s="67"/>
      <c r="P85" s="68"/>
      <c r="Q85" s="69"/>
      <c r="R85" s="69"/>
      <c r="V85" s="58">
        <f t="shared" si="4"/>
        <v>82</v>
      </c>
      <c r="W85" s="58" t="s">
        <v>287</v>
      </c>
      <c r="X85" s="58" t="s">
        <v>288</v>
      </c>
      <c r="Z85" s="70"/>
      <c r="AA85" s="71">
        <f t="shared" si="1"/>
        <v>9.6666666666666651E-2</v>
      </c>
      <c r="AB85" s="70">
        <f t="shared" si="2"/>
        <v>8.6999999999999994E-2</v>
      </c>
      <c r="AC85" s="70">
        <f t="shared" si="10"/>
        <v>8.6999999999999994E-2</v>
      </c>
      <c r="AD85" s="53"/>
      <c r="AE85" s="53"/>
      <c r="AF85" s="72"/>
      <c r="AG85" s="70">
        <v>8.6999999999999994E-2</v>
      </c>
      <c r="AH85" s="70"/>
      <c r="AI85" s="70"/>
    </row>
    <row r="86" spans="1:35" ht="12.75" customHeight="1" x14ac:dyDescent="0.2">
      <c r="A86" s="64" t="s">
        <v>198</v>
      </c>
      <c r="B86" s="65" t="s">
        <v>197</v>
      </c>
      <c r="C86" s="65">
        <v>61383</v>
      </c>
      <c r="D86" s="66">
        <f>VLOOKUP(A86,'2.1 Termination Charges'!$B$4:$F$904,5,0)</f>
        <v>1.6240000000000001E-2</v>
      </c>
      <c r="G86" s="67"/>
      <c r="H86" s="67"/>
      <c r="I86" s="58">
        <f t="shared" si="0"/>
        <v>1.34E-2</v>
      </c>
      <c r="J86" s="67"/>
      <c r="P86" s="68"/>
      <c r="Q86" s="69"/>
      <c r="R86" s="69"/>
      <c r="V86" s="58">
        <f t="shared" si="4"/>
        <v>83</v>
      </c>
      <c r="W86" s="58" t="s">
        <v>289</v>
      </c>
      <c r="X86" s="58" t="s">
        <v>290</v>
      </c>
      <c r="Z86" s="70"/>
      <c r="AA86" s="71">
        <f t="shared" si="1"/>
        <v>0.25700000000000001</v>
      </c>
      <c r="AB86" s="70">
        <f t="shared" si="2"/>
        <v>0.23130000000000001</v>
      </c>
      <c r="AC86" s="70">
        <f t="shared" si="10"/>
        <v>0.23130000000000001</v>
      </c>
      <c r="AD86" s="53"/>
      <c r="AE86" s="53"/>
      <c r="AF86" s="72"/>
      <c r="AG86" s="70">
        <v>0.23130000000000001</v>
      </c>
      <c r="AH86" s="70"/>
      <c r="AI86" s="70"/>
    </row>
    <row r="87" spans="1:35" ht="12.75" customHeight="1" x14ac:dyDescent="0.2">
      <c r="A87" s="64" t="s">
        <v>198</v>
      </c>
      <c r="B87" s="65" t="s">
        <v>197</v>
      </c>
      <c r="C87" s="65">
        <v>61384</v>
      </c>
      <c r="D87" s="66">
        <f>VLOOKUP(A87,'2.1 Termination Charges'!$B$4:$F$904,5,0)</f>
        <v>1.6240000000000001E-2</v>
      </c>
      <c r="G87" s="67"/>
      <c r="H87" s="67"/>
      <c r="I87" s="58">
        <f t="shared" si="0"/>
        <v>1.34E-2</v>
      </c>
      <c r="J87" s="67"/>
      <c r="P87" s="68"/>
      <c r="Q87" s="69"/>
      <c r="R87" s="69"/>
      <c r="V87" s="58">
        <f t="shared" si="4"/>
        <v>84</v>
      </c>
      <c r="W87" s="58" t="s">
        <v>291</v>
      </c>
      <c r="X87" s="58" t="s">
        <v>292</v>
      </c>
      <c r="Z87" s="70"/>
      <c r="AA87" s="71">
        <f t="shared" si="1"/>
        <v>0.17511111111111111</v>
      </c>
      <c r="AB87" s="70">
        <f t="shared" si="2"/>
        <v>0.15759999999999999</v>
      </c>
      <c r="AC87" s="70">
        <f t="shared" si="10"/>
        <v>0.15759999999999999</v>
      </c>
      <c r="AD87" s="53"/>
      <c r="AE87" s="53"/>
      <c r="AF87" s="72"/>
      <c r="AG87" s="70">
        <v>0.15759999999999999</v>
      </c>
      <c r="AH87" s="70"/>
      <c r="AI87" s="70"/>
    </row>
    <row r="88" spans="1:35" ht="12.75" customHeight="1" x14ac:dyDescent="0.2">
      <c r="A88" s="64" t="s">
        <v>198</v>
      </c>
      <c r="B88" s="65" t="s">
        <v>197</v>
      </c>
      <c r="C88" s="65">
        <v>61385</v>
      </c>
      <c r="D88" s="66">
        <f>VLOOKUP(A88,'2.1 Termination Charges'!$B$4:$F$904,5,0)</f>
        <v>1.6240000000000001E-2</v>
      </c>
      <c r="G88" s="67"/>
      <c r="H88" s="67"/>
      <c r="I88" s="58">
        <f t="shared" si="0"/>
        <v>1.34E-2</v>
      </c>
      <c r="J88" s="67"/>
      <c r="P88" s="68"/>
      <c r="Q88" s="69"/>
      <c r="R88" s="69"/>
      <c r="V88" s="58">
        <f t="shared" si="4"/>
        <v>85</v>
      </c>
      <c r="W88" s="58" t="s">
        <v>293</v>
      </c>
      <c r="X88" s="58" t="s">
        <v>294</v>
      </c>
      <c r="Z88" s="70"/>
      <c r="AA88" s="71">
        <f t="shared" si="1"/>
        <v>0.17511111111111111</v>
      </c>
      <c r="AB88" s="70">
        <f t="shared" si="2"/>
        <v>0.15759999999999999</v>
      </c>
      <c r="AC88" s="70">
        <f t="shared" si="10"/>
        <v>0.15759999999999999</v>
      </c>
      <c r="AD88" s="53"/>
      <c r="AE88" s="53"/>
      <c r="AF88" s="72"/>
      <c r="AG88" s="70">
        <v>0.15759999999999999</v>
      </c>
      <c r="AH88" s="70"/>
      <c r="AI88" s="70"/>
    </row>
    <row r="89" spans="1:35" ht="12.75" customHeight="1" x14ac:dyDescent="0.2">
      <c r="A89" s="64" t="s">
        <v>198</v>
      </c>
      <c r="B89" s="65" t="s">
        <v>197</v>
      </c>
      <c r="C89" s="65">
        <v>61386</v>
      </c>
      <c r="D89" s="66">
        <f>VLOOKUP(A89,'2.1 Termination Charges'!$B$4:$F$904,5,0)</f>
        <v>1.6240000000000001E-2</v>
      </c>
      <c r="G89" s="67"/>
      <c r="H89" s="67"/>
      <c r="I89" s="58">
        <f t="shared" si="0"/>
        <v>1.34E-2</v>
      </c>
      <c r="J89" s="67"/>
      <c r="P89" s="68"/>
      <c r="Q89" s="69"/>
      <c r="R89" s="69"/>
      <c r="V89" s="58">
        <f t="shared" si="4"/>
        <v>86</v>
      </c>
      <c r="W89" s="58" t="s">
        <v>295</v>
      </c>
      <c r="X89" s="58" t="s">
        <v>296</v>
      </c>
      <c r="Z89" s="70"/>
      <c r="AA89" s="71">
        <f t="shared" si="1"/>
        <v>0.22222222222222224</v>
      </c>
      <c r="AB89" s="70">
        <f t="shared" si="2"/>
        <v>0.2</v>
      </c>
      <c r="AC89" s="70">
        <f t="shared" si="10"/>
        <v>0.2</v>
      </c>
      <c r="AD89" s="53"/>
      <c r="AE89" s="53"/>
      <c r="AF89" s="72"/>
      <c r="AG89" s="70">
        <v>0.2</v>
      </c>
      <c r="AH89" s="70"/>
      <c r="AI89" s="70"/>
    </row>
    <row r="90" spans="1:35" ht="12.75" customHeight="1" x14ac:dyDescent="0.2">
      <c r="A90" s="64" t="s">
        <v>198</v>
      </c>
      <c r="B90" s="65" t="s">
        <v>197</v>
      </c>
      <c r="C90" s="65">
        <v>61387</v>
      </c>
      <c r="D90" s="66">
        <f>VLOOKUP(A90,'2.1 Termination Charges'!$B$4:$F$904,5,0)</f>
        <v>1.6240000000000001E-2</v>
      </c>
      <c r="G90" s="67"/>
      <c r="H90" s="67"/>
      <c r="I90" s="58">
        <f t="shared" si="0"/>
        <v>1.34E-2</v>
      </c>
      <c r="J90" s="67"/>
      <c r="P90" s="68"/>
      <c r="Q90" s="69"/>
      <c r="R90" s="69"/>
      <c r="V90" s="58">
        <f t="shared" si="4"/>
        <v>87</v>
      </c>
      <c r="W90" s="58" t="s">
        <v>297</v>
      </c>
      <c r="X90" s="58" t="s">
        <v>298</v>
      </c>
      <c r="Z90" s="70"/>
      <c r="AA90" s="71">
        <f t="shared" si="1"/>
        <v>0.15422222222222223</v>
      </c>
      <c r="AB90" s="70">
        <f t="shared" si="2"/>
        <v>0.13880000000000001</v>
      </c>
      <c r="AC90" s="70">
        <f t="shared" si="10"/>
        <v>0.13880000000000001</v>
      </c>
      <c r="AD90" s="53"/>
      <c r="AE90" s="53"/>
      <c r="AF90" s="72"/>
      <c r="AG90" s="70">
        <v>0.13880000000000001</v>
      </c>
      <c r="AH90" s="70"/>
      <c r="AI90" s="70"/>
    </row>
    <row r="91" spans="1:35" ht="12.75" customHeight="1" x14ac:dyDescent="0.2">
      <c r="A91" s="64" t="s">
        <v>198</v>
      </c>
      <c r="B91" s="65" t="s">
        <v>197</v>
      </c>
      <c r="C91" s="65">
        <v>61388</v>
      </c>
      <c r="D91" s="66">
        <f>VLOOKUP(A91,'2.1 Termination Charges'!$B$4:$F$904,5,0)</f>
        <v>1.6240000000000001E-2</v>
      </c>
      <c r="G91" s="67"/>
      <c r="H91" s="67"/>
      <c r="I91" s="58">
        <f t="shared" si="0"/>
        <v>1.34E-2</v>
      </c>
      <c r="J91" s="67"/>
      <c r="P91" s="68"/>
      <c r="Q91" s="69"/>
      <c r="R91" s="69"/>
      <c r="V91" s="58">
        <f t="shared" si="4"/>
        <v>88</v>
      </c>
      <c r="W91" s="58" t="s">
        <v>299</v>
      </c>
      <c r="X91" s="58" t="s">
        <v>300</v>
      </c>
      <c r="Z91" s="70"/>
      <c r="AA91" s="71">
        <f t="shared" si="1"/>
        <v>0.23333333333333331</v>
      </c>
      <c r="AB91" s="70">
        <f t="shared" si="2"/>
        <v>0.21</v>
      </c>
      <c r="AC91" s="70">
        <f t="shared" si="10"/>
        <v>0.21</v>
      </c>
      <c r="AD91" s="53"/>
      <c r="AE91" s="53"/>
      <c r="AF91" s="72"/>
      <c r="AG91" s="70">
        <v>0.21</v>
      </c>
      <c r="AH91" s="70"/>
      <c r="AI91" s="70"/>
    </row>
    <row r="92" spans="1:35" ht="12.75" customHeight="1" x14ac:dyDescent="0.2">
      <c r="A92" s="64" t="s">
        <v>198</v>
      </c>
      <c r="B92" s="65" t="s">
        <v>197</v>
      </c>
      <c r="C92" s="65">
        <v>6139</v>
      </c>
      <c r="D92" s="66">
        <f>VLOOKUP(A92,'2.1 Termination Charges'!$B$4:$F$904,5,0)</f>
        <v>1.6240000000000001E-2</v>
      </c>
      <c r="G92" s="67"/>
      <c r="H92" s="67"/>
      <c r="I92" s="58">
        <f t="shared" si="0"/>
        <v>1.34E-2</v>
      </c>
      <c r="J92" s="67"/>
      <c r="P92" s="68"/>
      <c r="Q92" s="69"/>
      <c r="R92" s="69"/>
      <c r="V92" s="58">
        <f t="shared" si="4"/>
        <v>89</v>
      </c>
      <c r="W92" s="58" t="s">
        <v>301</v>
      </c>
      <c r="X92" s="58" t="s">
        <v>302</v>
      </c>
      <c r="Z92" s="70"/>
      <c r="AA92" s="71">
        <f t="shared" si="1"/>
        <v>0.23333333333333331</v>
      </c>
      <c r="AB92" s="70">
        <f t="shared" si="2"/>
        <v>0.21</v>
      </c>
      <c r="AC92" s="70">
        <f t="shared" si="10"/>
        <v>0.21</v>
      </c>
      <c r="AD92" s="53"/>
      <c r="AE92" s="53"/>
      <c r="AF92" s="72"/>
      <c r="AG92" s="70">
        <v>0.21</v>
      </c>
      <c r="AH92" s="70"/>
      <c r="AI92" s="70"/>
    </row>
    <row r="93" spans="1:35" ht="12.75" customHeight="1" x14ac:dyDescent="0.2">
      <c r="A93" s="64" t="s">
        <v>198</v>
      </c>
      <c r="B93" s="65" t="s">
        <v>197</v>
      </c>
      <c r="C93" s="65">
        <v>6173</v>
      </c>
      <c r="D93" s="66">
        <f>VLOOKUP(A93,'2.1 Termination Charges'!$B$4:$F$904,5,0)</f>
        <v>1.6240000000000001E-2</v>
      </c>
      <c r="G93" s="67"/>
      <c r="H93" s="67"/>
      <c r="I93" s="58">
        <f t="shared" si="0"/>
        <v>1.34E-2</v>
      </c>
      <c r="J93" s="67"/>
      <c r="P93" s="68"/>
      <c r="Q93" s="69"/>
      <c r="R93" s="69"/>
      <c r="V93" s="58">
        <f t="shared" si="4"/>
        <v>90</v>
      </c>
      <c r="W93" s="58" t="s">
        <v>303</v>
      </c>
      <c r="X93" s="58" t="s">
        <v>304</v>
      </c>
      <c r="Z93" s="70"/>
      <c r="AA93" s="71">
        <f t="shared" si="1"/>
        <v>0.23333333333333331</v>
      </c>
      <c r="AB93" s="70">
        <f t="shared" si="2"/>
        <v>0.21</v>
      </c>
      <c r="AC93" s="70">
        <f t="shared" si="10"/>
        <v>0.21</v>
      </c>
      <c r="AD93" s="53"/>
      <c r="AE93" s="53"/>
      <c r="AF93" s="72"/>
      <c r="AG93" s="70">
        <v>0.21</v>
      </c>
      <c r="AH93" s="70"/>
      <c r="AI93" s="70"/>
    </row>
    <row r="94" spans="1:35" ht="12.75" customHeight="1" x14ac:dyDescent="0.2">
      <c r="A94" s="64" t="s">
        <v>198</v>
      </c>
      <c r="B94" s="65" t="s">
        <v>197</v>
      </c>
      <c r="C94" s="65">
        <v>61860</v>
      </c>
      <c r="D94" s="66">
        <f>VLOOKUP(A94,'2.1 Termination Charges'!$B$4:$F$904,5,0)</f>
        <v>1.6240000000000001E-2</v>
      </c>
      <c r="G94" s="67"/>
      <c r="H94" s="67"/>
      <c r="I94" s="58">
        <f t="shared" si="0"/>
        <v>1.34E-2</v>
      </c>
      <c r="J94" s="67"/>
      <c r="P94" s="68"/>
      <c r="Q94" s="69"/>
      <c r="R94" s="69"/>
      <c r="V94" s="58">
        <f t="shared" si="4"/>
        <v>91</v>
      </c>
      <c r="W94" s="58" t="s">
        <v>305</v>
      </c>
      <c r="X94" s="58" t="s">
        <v>306</v>
      </c>
      <c r="Z94" s="70"/>
      <c r="AA94" s="71">
        <f t="shared" si="1"/>
        <v>0.23333333333333331</v>
      </c>
      <c r="AB94" s="70">
        <f t="shared" si="2"/>
        <v>0.21</v>
      </c>
      <c r="AC94" s="70">
        <f t="shared" si="10"/>
        <v>0.21</v>
      </c>
      <c r="AD94" s="53"/>
      <c r="AE94" s="53"/>
      <c r="AF94" s="72"/>
      <c r="AG94" s="70">
        <v>0.21</v>
      </c>
      <c r="AH94" s="70"/>
      <c r="AI94" s="70"/>
    </row>
    <row r="95" spans="1:35" ht="12.75" customHeight="1" x14ac:dyDescent="0.2">
      <c r="A95" s="64" t="s">
        <v>198</v>
      </c>
      <c r="B95" s="65" t="s">
        <v>197</v>
      </c>
      <c r="C95" s="65">
        <v>61861</v>
      </c>
      <c r="D95" s="66">
        <f>VLOOKUP(A95,'2.1 Termination Charges'!$B$4:$F$904,5,0)</f>
        <v>1.6240000000000001E-2</v>
      </c>
      <c r="G95" s="67"/>
      <c r="H95" s="67"/>
      <c r="I95" s="58">
        <f t="shared" si="0"/>
        <v>1.34E-2</v>
      </c>
      <c r="J95" s="67"/>
      <c r="P95" s="68"/>
      <c r="Q95" s="69"/>
      <c r="R95" s="69"/>
      <c r="V95" s="58">
        <f t="shared" si="4"/>
        <v>92</v>
      </c>
      <c r="W95" s="58" t="s">
        <v>307</v>
      </c>
      <c r="X95" s="58" t="s">
        <v>308</v>
      </c>
      <c r="Z95" s="70"/>
      <c r="AA95" s="71">
        <f t="shared" si="1"/>
        <v>0.23333333333333331</v>
      </c>
      <c r="AB95" s="70">
        <f t="shared" si="2"/>
        <v>0.21</v>
      </c>
      <c r="AC95" s="70">
        <f t="shared" si="10"/>
        <v>0.21</v>
      </c>
      <c r="AD95" s="53"/>
      <c r="AE95" s="53"/>
      <c r="AF95" s="72"/>
      <c r="AG95" s="70">
        <v>0.21</v>
      </c>
      <c r="AH95" s="70"/>
      <c r="AI95" s="70"/>
    </row>
    <row r="96" spans="1:35" ht="12.75" customHeight="1" x14ac:dyDescent="0.2">
      <c r="A96" s="64" t="s">
        <v>198</v>
      </c>
      <c r="B96" s="65" t="s">
        <v>197</v>
      </c>
      <c r="C96" s="65">
        <v>61862</v>
      </c>
      <c r="D96" s="66">
        <f>VLOOKUP(A96,'2.1 Termination Charges'!$B$4:$F$904,5,0)</f>
        <v>1.6240000000000001E-2</v>
      </c>
      <c r="G96" s="67"/>
      <c r="H96" s="67"/>
      <c r="I96" s="58">
        <f t="shared" si="0"/>
        <v>1.34E-2</v>
      </c>
      <c r="J96" s="67"/>
      <c r="P96" s="68"/>
      <c r="Q96" s="69"/>
      <c r="R96" s="69"/>
      <c r="V96" s="58">
        <f t="shared" si="4"/>
        <v>93</v>
      </c>
      <c r="W96" s="58" t="s">
        <v>309</v>
      </c>
      <c r="X96" s="58" t="s">
        <v>310</v>
      </c>
      <c r="Z96" s="70"/>
      <c r="AA96" s="71">
        <f t="shared" si="1"/>
        <v>0.57777777777777783</v>
      </c>
      <c r="AB96" s="70">
        <f t="shared" si="2"/>
        <v>0.52</v>
      </c>
      <c r="AC96" s="70">
        <f t="shared" si="10"/>
        <v>0.52</v>
      </c>
      <c r="AD96" s="53"/>
      <c r="AE96" s="53"/>
      <c r="AF96" s="72"/>
      <c r="AG96" s="70">
        <v>0.52</v>
      </c>
      <c r="AH96" s="70"/>
      <c r="AI96" s="70"/>
    </row>
    <row r="97" spans="1:35" ht="12.75" customHeight="1" x14ac:dyDescent="0.2">
      <c r="A97" s="64" t="s">
        <v>198</v>
      </c>
      <c r="B97" s="65" t="s">
        <v>197</v>
      </c>
      <c r="C97" s="65">
        <v>61863</v>
      </c>
      <c r="D97" s="66">
        <f>VLOOKUP(A97,'2.1 Termination Charges'!$B$4:$F$904,5,0)</f>
        <v>1.6240000000000001E-2</v>
      </c>
      <c r="G97" s="67"/>
      <c r="H97" s="67"/>
      <c r="I97" s="58">
        <f t="shared" si="0"/>
        <v>1.34E-2</v>
      </c>
      <c r="J97" s="67"/>
      <c r="P97" s="68"/>
      <c r="Q97" s="69"/>
      <c r="R97" s="69"/>
      <c r="V97" s="58">
        <f t="shared" si="4"/>
        <v>94</v>
      </c>
      <c r="W97" s="58" t="s">
        <v>311</v>
      </c>
      <c r="X97" s="58" t="s">
        <v>312</v>
      </c>
      <c r="Z97" s="70"/>
      <c r="AA97" s="71">
        <f t="shared" si="1"/>
        <v>0.56666666666666665</v>
      </c>
      <c r="AB97" s="70">
        <f t="shared" si="2"/>
        <v>0.51</v>
      </c>
      <c r="AC97" s="70">
        <f t="shared" si="10"/>
        <v>0.51</v>
      </c>
      <c r="AD97" s="53"/>
      <c r="AE97" s="53"/>
      <c r="AF97" s="72"/>
      <c r="AG97" s="70">
        <v>0.51</v>
      </c>
      <c r="AH97" s="70"/>
      <c r="AI97" s="70"/>
    </row>
    <row r="98" spans="1:35" ht="12.75" customHeight="1" x14ac:dyDescent="0.2">
      <c r="A98" s="64" t="s">
        <v>198</v>
      </c>
      <c r="B98" s="65" t="s">
        <v>197</v>
      </c>
      <c r="C98" s="65">
        <v>61864</v>
      </c>
      <c r="D98" s="66">
        <f>VLOOKUP(A98,'2.1 Termination Charges'!$B$4:$F$904,5,0)</f>
        <v>1.6240000000000001E-2</v>
      </c>
      <c r="G98" s="67"/>
      <c r="H98" s="67"/>
      <c r="I98" s="58">
        <f t="shared" si="0"/>
        <v>1.34E-2</v>
      </c>
      <c r="J98" s="67"/>
      <c r="P98" s="68"/>
      <c r="Q98" s="69"/>
      <c r="R98" s="69"/>
      <c r="V98" s="58">
        <f t="shared" si="4"/>
        <v>95</v>
      </c>
      <c r="W98" s="58" t="s">
        <v>313</v>
      </c>
      <c r="X98" s="58" t="s">
        <v>314</v>
      </c>
      <c r="Z98" s="70"/>
      <c r="AA98" s="71">
        <f t="shared" si="1"/>
        <v>0.57777777777777783</v>
      </c>
      <c r="AB98" s="70">
        <f t="shared" si="2"/>
        <v>0.52</v>
      </c>
      <c r="AC98" s="70">
        <f t="shared" si="10"/>
        <v>0.52</v>
      </c>
      <c r="AD98" s="53"/>
      <c r="AE98" s="53"/>
      <c r="AF98" s="72"/>
      <c r="AG98" s="70">
        <v>0.52</v>
      </c>
      <c r="AH98" s="70"/>
      <c r="AI98" s="70"/>
    </row>
    <row r="99" spans="1:35" ht="12.75" customHeight="1" x14ac:dyDescent="0.2">
      <c r="A99" s="64" t="s">
        <v>198</v>
      </c>
      <c r="B99" s="65" t="s">
        <v>197</v>
      </c>
      <c r="C99" s="65">
        <v>61865</v>
      </c>
      <c r="D99" s="66">
        <f>VLOOKUP(A99,'2.1 Termination Charges'!$B$4:$F$904,5,0)</f>
        <v>1.6240000000000001E-2</v>
      </c>
      <c r="G99" s="67"/>
      <c r="H99" s="67"/>
      <c r="I99" s="58">
        <f t="shared" si="0"/>
        <v>1.34E-2</v>
      </c>
      <c r="J99" s="67"/>
      <c r="P99" s="68"/>
      <c r="Q99" s="69"/>
      <c r="R99" s="69"/>
      <c r="V99" s="58">
        <f t="shared" si="4"/>
        <v>96</v>
      </c>
      <c r="W99" s="58" t="s">
        <v>315</v>
      </c>
      <c r="X99" s="58" t="s">
        <v>316</v>
      </c>
      <c r="Z99" s="70"/>
      <c r="AA99" s="71">
        <f t="shared" si="1"/>
        <v>0.57777777777777783</v>
      </c>
      <c r="AB99" s="70">
        <f t="shared" si="2"/>
        <v>0.52</v>
      </c>
      <c r="AC99" s="70">
        <f t="shared" si="10"/>
        <v>0.52</v>
      </c>
      <c r="AD99" s="53"/>
      <c r="AE99" s="53"/>
      <c r="AF99" s="72"/>
      <c r="AG99" s="70">
        <v>0.52</v>
      </c>
      <c r="AH99" s="70"/>
      <c r="AI99" s="70"/>
    </row>
    <row r="100" spans="1:35" ht="12.75" customHeight="1" x14ac:dyDescent="0.2">
      <c r="A100" s="64" t="s">
        <v>198</v>
      </c>
      <c r="B100" s="65" t="s">
        <v>197</v>
      </c>
      <c r="C100" s="65">
        <v>61870</v>
      </c>
      <c r="D100" s="66">
        <f>VLOOKUP(A100,'2.1 Termination Charges'!$B$4:$F$904,5,0)</f>
        <v>1.6240000000000001E-2</v>
      </c>
      <c r="G100" s="67"/>
      <c r="H100" s="67"/>
      <c r="I100" s="58">
        <f t="shared" si="0"/>
        <v>1.34E-2</v>
      </c>
      <c r="J100" s="67"/>
      <c r="P100" s="68"/>
      <c r="Q100" s="69"/>
      <c r="R100" s="69"/>
      <c r="V100" s="58">
        <f t="shared" si="4"/>
        <v>97</v>
      </c>
      <c r="W100" s="58" t="s">
        <v>317</v>
      </c>
      <c r="X100" s="58" t="s">
        <v>318</v>
      </c>
      <c r="Z100" s="70"/>
      <c r="AA100" s="71">
        <f t="shared" si="1"/>
        <v>0.24444444444444444</v>
      </c>
      <c r="AB100" s="70">
        <f t="shared" si="2"/>
        <v>0.22</v>
      </c>
      <c r="AC100" s="70">
        <f t="shared" si="10"/>
        <v>0.22</v>
      </c>
      <c r="AD100" s="53"/>
      <c r="AE100" s="53"/>
      <c r="AF100" s="72"/>
      <c r="AG100" s="70">
        <v>0.22</v>
      </c>
      <c r="AH100" s="70"/>
      <c r="AI100" s="70"/>
    </row>
    <row r="101" spans="1:35" ht="12.75" customHeight="1" x14ac:dyDescent="0.2">
      <c r="A101" s="64" t="s">
        <v>198</v>
      </c>
      <c r="B101" s="65" t="s">
        <v>197</v>
      </c>
      <c r="C101" s="65">
        <v>61871</v>
      </c>
      <c r="D101" s="66">
        <f>VLOOKUP(A101,'2.1 Termination Charges'!$B$4:$F$904,5,0)</f>
        <v>1.6240000000000001E-2</v>
      </c>
      <c r="G101" s="67"/>
      <c r="H101" s="67"/>
      <c r="I101" s="58">
        <f t="shared" si="0"/>
        <v>1.34E-2</v>
      </c>
      <c r="J101" s="67"/>
      <c r="P101" s="68"/>
      <c r="Q101" s="69"/>
      <c r="R101" s="69"/>
      <c r="V101" s="58">
        <f t="shared" si="4"/>
        <v>98</v>
      </c>
      <c r="W101" s="58" t="s">
        <v>319</v>
      </c>
      <c r="X101" s="58" t="s">
        <v>320</v>
      </c>
      <c r="Z101" s="70"/>
      <c r="AA101" s="71">
        <f t="shared" si="1"/>
        <v>0.35</v>
      </c>
      <c r="AB101" s="70">
        <f t="shared" si="2"/>
        <v>0.315</v>
      </c>
      <c r="AC101" s="70">
        <f t="shared" si="10"/>
        <v>0.315</v>
      </c>
      <c r="AD101" s="53"/>
      <c r="AE101" s="53"/>
      <c r="AF101" s="72"/>
      <c r="AG101" s="70">
        <v>0.315</v>
      </c>
      <c r="AH101" s="70"/>
      <c r="AI101" s="70"/>
    </row>
    <row r="102" spans="1:35" ht="12.75" customHeight="1" x14ac:dyDescent="0.2">
      <c r="A102" s="64" t="s">
        <v>198</v>
      </c>
      <c r="B102" s="65" t="s">
        <v>197</v>
      </c>
      <c r="C102" s="65">
        <v>61872</v>
      </c>
      <c r="D102" s="66">
        <f>VLOOKUP(A102,'2.1 Termination Charges'!$B$4:$F$904,5,0)</f>
        <v>1.6240000000000001E-2</v>
      </c>
      <c r="G102" s="67"/>
      <c r="H102" s="67"/>
      <c r="I102" s="58">
        <f t="shared" si="0"/>
        <v>1.34E-2</v>
      </c>
      <c r="J102" s="67"/>
      <c r="P102" s="68"/>
      <c r="Q102" s="69"/>
      <c r="R102" s="69"/>
      <c r="V102" s="58">
        <f t="shared" si="4"/>
        <v>99</v>
      </c>
      <c r="W102" s="58" t="s">
        <v>321</v>
      </c>
      <c r="X102" s="58" t="s">
        <v>322</v>
      </c>
      <c r="Z102" s="70"/>
      <c r="AA102" s="71">
        <f t="shared" si="1"/>
        <v>0.43333333333333335</v>
      </c>
      <c r="AB102" s="70">
        <f t="shared" si="2"/>
        <v>0.39</v>
      </c>
      <c r="AC102" s="70">
        <f t="shared" si="10"/>
        <v>0.39</v>
      </c>
      <c r="AD102" s="53"/>
      <c r="AE102" s="53"/>
      <c r="AF102" s="72"/>
      <c r="AG102" s="70">
        <v>0.39</v>
      </c>
      <c r="AH102" s="70"/>
      <c r="AI102" s="70"/>
    </row>
    <row r="103" spans="1:35" ht="12.75" customHeight="1" x14ac:dyDescent="0.2">
      <c r="A103" s="64" t="s">
        <v>198</v>
      </c>
      <c r="B103" s="65" t="s">
        <v>197</v>
      </c>
      <c r="C103" s="65">
        <v>61873</v>
      </c>
      <c r="D103" s="66">
        <f>VLOOKUP(A103,'2.1 Termination Charges'!$B$4:$F$904,5,0)</f>
        <v>1.6240000000000001E-2</v>
      </c>
      <c r="G103" s="67"/>
      <c r="H103" s="67"/>
      <c r="I103" s="58">
        <f t="shared" si="0"/>
        <v>1.34E-2</v>
      </c>
      <c r="J103" s="67"/>
      <c r="P103" s="68"/>
      <c r="Q103" s="69"/>
      <c r="R103" s="69"/>
      <c r="V103" s="58">
        <f t="shared" si="4"/>
        <v>100</v>
      </c>
      <c r="W103" s="58" t="s">
        <v>323</v>
      </c>
      <c r="X103" s="58" t="s">
        <v>324</v>
      </c>
      <c r="Z103" s="70"/>
      <c r="AA103" s="71">
        <f t="shared" si="1"/>
        <v>0.32777777777777778</v>
      </c>
      <c r="AB103" s="70">
        <f t="shared" si="2"/>
        <v>0.29499999999999998</v>
      </c>
      <c r="AC103" s="70">
        <f t="shared" si="10"/>
        <v>0.29499999999999998</v>
      </c>
      <c r="AD103" s="53"/>
      <c r="AE103" s="53"/>
      <c r="AF103" s="72"/>
      <c r="AG103" s="70">
        <v>0.29499999999999998</v>
      </c>
      <c r="AH103" s="70"/>
      <c r="AI103" s="70"/>
    </row>
    <row r="104" spans="1:35" ht="12.75" customHeight="1" x14ac:dyDescent="0.2">
      <c r="A104" s="64" t="s">
        <v>198</v>
      </c>
      <c r="B104" s="65" t="s">
        <v>197</v>
      </c>
      <c r="C104" s="65">
        <v>61874</v>
      </c>
      <c r="D104" s="66">
        <f>VLOOKUP(A104,'2.1 Termination Charges'!$B$4:$F$904,5,0)</f>
        <v>1.6240000000000001E-2</v>
      </c>
      <c r="G104" s="67"/>
      <c r="H104" s="67"/>
      <c r="I104" s="58">
        <f t="shared" si="0"/>
        <v>1.34E-2</v>
      </c>
      <c r="J104" s="67"/>
      <c r="P104" s="68"/>
      <c r="Q104" s="69"/>
      <c r="R104" s="69"/>
      <c r="V104" s="58">
        <f t="shared" si="4"/>
        <v>101</v>
      </c>
      <c r="W104" s="58" t="s">
        <v>325</v>
      </c>
      <c r="X104" s="58" t="s">
        <v>326</v>
      </c>
      <c r="Z104" s="70"/>
      <c r="AA104" s="71">
        <f t="shared" si="1"/>
        <v>4.8888888888888888E-3</v>
      </c>
      <c r="AB104" s="70">
        <f t="shared" si="2"/>
        <v>4.4000000000000003E-3</v>
      </c>
      <c r="AC104" s="70">
        <f t="shared" si="10"/>
        <v>4.4000000000000003E-3</v>
      </c>
      <c r="AD104" s="53"/>
      <c r="AE104" s="53"/>
      <c r="AF104" s="72"/>
      <c r="AG104" s="70">
        <v>4.4000000000000003E-3</v>
      </c>
      <c r="AH104" s="70"/>
      <c r="AI104" s="70"/>
    </row>
    <row r="105" spans="1:35" ht="12.75" customHeight="1" x14ac:dyDescent="0.2">
      <c r="A105" s="64" t="s">
        <v>198</v>
      </c>
      <c r="B105" s="65" t="s">
        <v>197</v>
      </c>
      <c r="C105" s="65">
        <v>61881</v>
      </c>
      <c r="D105" s="66">
        <f>VLOOKUP(A105,'2.1 Termination Charges'!$B$4:$F$904,5,0)</f>
        <v>1.6240000000000001E-2</v>
      </c>
      <c r="G105" s="67"/>
      <c r="H105" s="67"/>
      <c r="I105" s="58">
        <f t="shared" si="0"/>
        <v>1.34E-2</v>
      </c>
      <c r="J105" s="67"/>
      <c r="P105" s="68"/>
      <c r="Q105" s="69"/>
      <c r="R105" s="69"/>
      <c r="V105" s="58">
        <f t="shared" si="4"/>
        <v>102</v>
      </c>
      <c r="W105" s="58" t="s">
        <v>327</v>
      </c>
      <c r="X105" s="58" t="s">
        <v>328</v>
      </c>
      <c r="Z105" s="70"/>
      <c r="AA105" s="71">
        <f t="shared" si="1"/>
        <v>4.8888888888888888E-3</v>
      </c>
      <c r="AB105" s="70">
        <f t="shared" si="2"/>
        <v>4.4000000000000003E-3</v>
      </c>
      <c r="AC105" s="70">
        <f t="shared" si="10"/>
        <v>4.4000000000000003E-3</v>
      </c>
      <c r="AD105" s="53"/>
      <c r="AE105" s="53"/>
      <c r="AF105" s="72"/>
      <c r="AG105" s="70">
        <v>4.4000000000000003E-3</v>
      </c>
      <c r="AH105" s="70"/>
      <c r="AI105" s="70"/>
    </row>
    <row r="106" spans="1:35" ht="12.75" customHeight="1" x14ac:dyDescent="0.2">
      <c r="A106" s="64" t="s">
        <v>198</v>
      </c>
      <c r="B106" s="65" t="s">
        <v>197</v>
      </c>
      <c r="C106" s="65">
        <v>61882</v>
      </c>
      <c r="D106" s="66">
        <f>VLOOKUP(A106,'2.1 Termination Charges'!$B$4:$F$904,5,0)</f>
        <v>1.6240000000000001E-2</v>
      </c>
      <c r="G106" s="67"/>
      <c r="H106" s="67"/>
      <c r="I106" s="58">
        <f t="shared" si="0"/>
        <v>1.34E-2</v>
      </c>
      <c r="J106" s="67"/>
      <c r="P106" s="68"/>
      <c r="Q106" s="69"/>
      <c r="R106" s="69"/>
      <c r="V106" s="58">
        <f t="shared" si="4"/>
        <v>103</v>
      </c>
      <c r="W106" s="58" t="s">
        <v>329</v>
      </c>
      <c r="X106" s="58" t="s">
        <v>330</v>
      </c>
      <c r="Z106" s="70"/>
      <c r="AA106" s="71">
        <f t="shared" si="1"/>
        <v>4.8888888888888888E-3</v>
      </c>
      <c r="AB106" s="70">
        <f t="shared" si="2"/>
        <v>4.4000000000000003E-3</v>
      </c>
      <c r="AC106" s="70">
        <f t="shared" si="10"/>
        <v>4.4000000000000003E-3</v>
      </c>
      <c r="AD106" s="53"/>
      <c r="AE106" s="53"/>
      <c r="AF106" s="72"/>
      <c r="AG106" s="70">
        <v>4.4000000000000003E-3</v>
      </c>
      <c r="AH106" s="70"/>
      <c r="AI106" s="70"/>
    </row>
    <row r="107" spans="1:35" ht="12.75" customHeight="1" x14ac:dyDescent="0.2">
      <c r="A107" s="64" t="s">
        <v>198</v>
      </c>
      <c r="B107" s="65" t="s">
        <v>197</v>
      </c>
      <c r="C107" s="65">
        <v>61883</v>
      </c>
      <c r="D107" s="66">
        <f>VLOOKUP(A107,'2.1 Termination Charges'!$B$4:$F$904,5,0)</f>
        <v>1.6240000000000001E-2</v>
      </c>
      <c r="G107" s="67"/>
      <c r="H107" s="67"/>
      <c r="I107" s="58">
        <f t="shared" si="0"/>
        <v>1.34E-2</v>
      </c>
      <c r="J107" s="67"/>
      <c r="P107" s="68"/>
      <c r="Q107" s="69"/>
      <c r="R107" s="69"/>
      <c r="V107" s="58">
        <f t="shared" si="4"/>
        <v>104</v>
      </c>
      <c r="W107" s="58" t="s">
        <v>331</v>
      </c>
      <c r="X107" s="58" t="s">
        <v>332</v>
      </c>
      <c r="Z107" s="70"/>
      <c r="AA107" s="71">
        <f t="shared" si="1"/>
        <v>4.8888888888888888E-3</v>
      </c>
      <c r="AB107" s="70">
        <f t="shared" si="2"/>
        <v>4.4000000000000003E-3</v>
      </c>
      <c r="AC107" s="70">
        <f t="shared" si="10"/>
        <v>4.4000000000000003E-3</v>
      </c>
      <c r="AD107" s="53"/>
      <c r="AE107" s="53"/>
      <c r="AF107" s="72"/>
      <c r="AG107" s="70">
        <v>4.4000000000000003E-3</v>
      </c>
      <c r="AH107" s="70"/>
      <c r="AI107" s="70"/>
    </row>
    <row r="108" spans="1:35" ht="12.75" customHeight="1" x14ac:dyDescent="0.2">
      <c r="A108" s="64" t="s">
        <v>198</v>
      </c>
      <c r="B108" s="65" t="s">
        <v>197</v>
      </c>
      <c r="C108" s="65">
        <v>61884</v>
      </c>
      <c r="D108" s="66">
        <f>VLOOKUP(A108,'2.1 Termination Charges'!$B$4:$F$904,5,0)</f>
        <v>1.6240000000000001E-2</v>
      </c>
      <c r="G108" s="67"/>
      <c r="H108" s="67"/>
      <c r="I108" s="58">
        <f t="shared" si="0"/>
        <v>1.34E-2</v>
      </c>
      <c r="J108" s="67"/>
      <c r="P108" s="68"/>
      <c r="Q108" s="69"/>
      <c r="R108" s="69"/>
      <c r="V108" s="58">
        <f t="shared" si="4"/>
        <v>105</v>
      </c>
      <c r="W108" s="58" t="s">
        <v>333</v>
      </c>
      <c r="X108" s="58" t="s">
        <v>334</v>
      </c>
      <c r="Z108" s="70"/>
      <c r="AA108" s="71">
        <f t="shared" si="1"/>
        <v>4.8888888888888888E-3</v>
      </c>
      <c r="AB108" s="70">
        <f t="shared" si="2"/>
        <v>4.4000000000000003E-3</v>
      </c>
      <c r="AC108" s="70">
        <f t="shared" si="10"/>
        <v>4.4000000000000003E-3</v>
      </c>
      <c r="AD108" s="53"/>
      <c r="AE108" s="53"/>
      <c r="AF108" s="72"/>
      <c r="AG108" s="70">
        <v>4.4000000000000003E-3</v>
      </c>
      <c r="AH108" s="70"/>
      <c r="AI108" s="70"/>
    </row>
    <row r="109" spans="1:35" ht="12.75" customHeight="1" x14ac:dyDescent="0.2">
      <c r="A109" s="64" t="s">
        <v>198</v>
      </c>
      <c r="B109" s="65" t="s">
        <v>197</v>
      </c>
      <c r="C109" s="65">
        <v>61892</v>
      </c>
      <c r="D109" s="66">
        <f>VLOOKUP(A109,'2.1 Termination Charges'!$B$4:$F$904,5,0)</f>
        <v>1.6240000000000001E-2</v>
      </c>
      <c r="G109" s="67"/>
      <c r="H109" s="67"/>
      <c r="I109" s="58">
        <f t="shared" si="0"/>
        <v>1.34E-2</v>
      </c>
      <c r="J109" s="67"/>
      <c r="P109" s="68"/>
      <c r="Q109" s="69"/>
      <c r="R109" s="69"/>
      <c r="V109" s="58">
        <f t="shared" si="4"/>
        <v>106</v>
      </c>
      <c r="W109" s="58" t="s">
        <v>335</v>
      </c>
      <c r="X109" s="58" t="s">
        <v>336</v>
      </c>
      <c r="Z109" s="70"/>
      <c r="AA109" s="71">
        <f t="shared" si="1"/>
        <v>4.8888888888888888E-3</v>
      </c>
      <c r="AB109" s="70">
        <f t="shared" si="2"/>
        <v>4.4000000000000003E-3</v>
      </c>
      <c r="AC109" s="70">
        <f t="shared" si="10"/>
        <v>4.4000000000000003E-3</v>
      </c>
      <c r="AD109" s="53"/>
      <c r="AE109" s="53"/>
      <c r="AF109" s="72"/>
      <c r="AG109" s="70">
        <v>4.4000000000000003E-3</v>
      </c>
      <c r="AH109" s="70"/>
      <c r="AI109" s="70"/>
    </row>
    <row r="110" spans="1:35" ht="12.75" customHeight="1" x14ac:dyDescent="0.2">
      <c r="A110" s="64" t="s">
        <v>198</v>
      </c>
      <c r="B110" s="65" t="s">
        <v>197</v>
      </c>
      <c r="C110" s="65">
        <v>61893</v>
      </c>
      <c r="D110" s="66">
        <f>VLOOKUP(A110,'2.1 Termination Charges'!$B$4:$F$904,5,0)</f>
        <v>1.6240000000000001E-2</v>
      </c>
      <c r="G110" s="67"/>
      <c r="H110" s="67"/>
      <c r="I110" s="58">
        <f t="shared" si="0"/>
        <v>1.34E-2</v>
      </c>
      <c r="J110" s="67"/>
      <c r="P110" s="68"/>
      <c r="Q110" s="69"/>
      <c r="R110" s="69"/>
      <c r="V110" s="58">
        <f t="shared" si="4"/>
        <v>107</v>
      </c>
      <c r="W110" s="58" t="s">
        <v>337</v>
      </c>
      <c r="X110" s="58" t="s">
        <v>338</v>
      </c>
      <c r="Z110" s="70"/>
      <c r="AA110" s="71">
        <f t="shared" si="1"/>
        <v>2.4444444444444442E-2</v>
      </c>
      <c r="AB110" s="70">
        <f t="shared" si="2"/>
        <v>2.1999999999999999E-2</v>
      </c>
      <c r="AC110" s="70">
        <f t="shared" si="10"/>
        <v>2.1999999999999999E-2</v>
      </c>
      <c r="AD110" s="53"/>
      <c r="AE110" s="53"/>
      <c r="AF110" s="72"/>
      <c r="AG110" s="70">
        <v>2.1999999999999999E-2</v>
      </c>
      <c r="AH110" s="70"/>
      <c r="AI110" s="70"/>
    </row>
    <row r="111" spans="1:35" ht="12.75" customHeight="1" x14ac:dyDescent="0.2">
      <c r="A111" s="64" t="s">
        <v>198</v>
      </c>
      <c r="B111" s="65" t="s">
        <v>197</v>
      </c>
      <c r="C111" s="65">
        <v>61894</v>
      </c>
      <c r="D111" s="66">
        <f>VLOOKUP(A111,'2.1 Termination Charges'!$B$4:$F$904,5,0)</f>
        <v>1.6240000000000001E-2</v>
      </c>
      <c r="G111" s="67"/>
      <c r="H111" s="67"/>
      <c r="I111" s="58">
        <f t="shared" si="0"/>
        <v>1.34E-2</v>
      </c>
      <c r="J111" s="67"/>
      <c r="P111" s="68"/>
      <c r="Q111" s="69"/>
      <c r="R111" s="69"/>
      <c r="V111" s="58">
        <f t="shared" si="4"/>
        <v>108</v>
      </c>
      <c r="W111" s="58" t="s">
        <v>339</v>
      </c>
      <c r="X111" s="58" t="s">
        <v>340</v>
      </c>
      <c r="Z111" s="70"/>
      <c r="AA111" s="71">
        <f t="shared" si="1"/>
        <v>5.4444444444444448E-2</v>
      </c>
      <c r="AB111" s="70">
        <f t="shared" si="2"/>
        <v>4.9000000000000002E-2</v>
      </c>
      <c r="AC111" s="70">
        <f t="shared" si="10"/>
        <v>4.9000000000000002E-2</v>
      </c>
      <c r="AD111" s="53"/>
      <c r="AE111" s="53"/>
      <c r="AF111" s="72"/>
      <c r="AG111" s="70">
        <v>4.9000000000000002E-2</v>
      </c>
      <c r="AH111" s="70"/>
      <c r="AI111" s="70"/>
    </row>
    <row r="112" spans="1:35" ht="12.75" customHeight="1" x14ac:dyDescent="0.2">
      <c r="A112" s="64" t="s">
        <v>200</v>
      </c>
      <c r="B112" s="65" t="s">
        <v>199</v>
      </c>
      <c r="C112" s="65">
        <v>61469</v>
      </c>
      <c r="D112" s="66">
        <f>VLOOKUP(A112,'2.1 Termination Charges'!$B$4:$F$904,5,0)</f>
        <v>5.4539999999999998E-2</v>
      </c>
      <c r="G112" s="67"/>
      <c r="H112" s="67"/>
      <c r="I112" s="58">
        <f t="shared" si="0"/>
        <v>4.4999999999999998E-2</v>
      </c>
      <c r="J112" s="67"/>
      <c r="P112" s="68"/>
      <c r="Q112" s="69"/>
      <c r="R112" s="69"/>
      <c r="V112" s="58">
        <f t="shared" si="4"/>
        <v>109</v>
      </c>
      <c r="W112" s="58" t="s">
        <v>341</v>
      </c>
      <c r="X112" s="58" t="s">
        <v>342</v>
      </c>
      <c r="Z112" s="70"/>
      <c r="AA112" s="71">
        <f t="shared" si="1"/>
        <v>4.5555555555555557E-2</v>
      </c>
      <c r="AB112" s="70">
        <f t="shared" si="2"/>
        <v>4.1000000000000002E-2</v>
      </c>
      <c r="AC112" s="70">
        <f t="shared" si="10"/>
        <v>4.1000000000000002E-2</v>
      </c>
      <c r="AD112" s="53"/>
      <c r="AE112" s="53"/>
      <c r="AF112" s="72"/>
      <c r="AG112" s="70">
        <v>4.1000000000000002E-2</v>
      </c>
      <c r="AH112" s="70"/>
      <c r="AI112" s="70"/>
    </row>
    <row r="113" spans="1:35" ht="12.75" customHeight="1" x14ac:dyDescent="0.2">
      <c r="A113" s="64" t="s">
        <v>200</v>
      </c>
      <c r="B113" s="65" t="s">
        <v>199</v>
      </c>
      <c r="C113" s="65">
        <v>61470</v>
      </c>
      <c r="D113" s="66">
        <f>VLOOKUP(A113,'2.1 Termination Charges'!$B$4:$F$904,5,0)</f>
        <v>5.4539999999999998E-2</v>
      </c>
      <c r="G113" s="67"/>
      <c r="H113" s="67"/>
      <c r="I113" s="58">
        <f t="shared" si="0"/>
        <v>4.4999999999999998E-2</v>
      </c>
      <c r="J113" s="67"/>
      <c r="P113" s="68"/>
      <c r="Q113" s="69"/>
      <c r="R113" s="69"/>
      <c r="V113" s="58">
        <f t="shared" si="4"/>
        <v>110</v>
      </c>
      <c r="W113" s="58" t="s">
        <v>343</v>
      </c>
      <c r="X113" s="58" t="s">
        <v>344</v>
      </c>
      <c r="Z113" s="70"/>
      <c r="AA113" s="71">
        <f t="shared" si="1"/>
        <v>4.3333333333333331E-3</v>
      </c>
      <c r="AB113" s="70">
        <f t="shared" si="2"/>
        <v>3.8999999999999998E-3</v>
      </c>
      <c r="AC113" s="70">
        <f t="shared" si="10"/>
        <v>3.8999999999999998E-3</v>
      </c>
      <c r="AD113" s="53"/>
      <c r="AE113" s="53"/>
      <c r="AF113" s="72"/>
      <c r="AG113" s="70">
        <v>3.8999999999999998E-3</v>
      </c>
      <c r="AH113" s="70"/>
      <c r="AI113" s="70"/>
    </row>
    <row r="114" spans="1:35" ht="12.75" customHeight="1" x14ac:dyDescent="0.2">
      <c r="A114" s="64" t="s">
        <v>202</v>
      </c>
      <c r="B114" s="65" t="s">
        <v>201</v>
      </c>
      <c r="C114" s="65">
        <v>61400</v>
      </c>
      <c r="D114" s="66">
        <f>VLOOKUP(A114,'2.1 Termination Charges'!$B$4:$F$904,5,0)</f>
        <v>3.8179999999999999E-2</v>
      </c>
      <c r="G114" s="67"/>
      <c r="H114" s="67"/>
      <c r="I114" s="58">
        <f t="shared" si="0"/>
        <v>3.15E-2</v>
      </c>
      <c r="J114" s="67"/>
      <c r="P114" s="68"/>
      <c r="Q114" s="69"/>
      <c r="R114" s="69"/>
      <c r="V114" s="58">
        <f t="shared" si="4"/>
        <v>111</v>
      </c>
      <c r="W114" s="58" t="s">
        <v>345</v>
      </c>
      <c r="X114" s="58" t="s">
        <v>346</v>
      </c>
      <c r="Z114" s="70"/>
      <c r="AA114" s="71">
        <f t="shared" si="1"/>
        <v>3.4666666666666665E-2</v>
      </c>
      <c r="AB114" s="70">
        <f t="shared" si="2"/>
        <v>3.1199999999999999E-2</v>
      </c>
      <c r="AC114" s="70">
        <f t="shared" si="10"/>
        <v>3.1199999999999999E-2</v>
      </c>
      <c r="AD114" s="53"/>
      <c r="AE114" s="53"/>
      <c r="AF114" s="72"/>
      <c r="AG114" s="70">
        <v>3.1199999999999999E-2</v>
      </c>
      <c r="AH114" s="70"/>
      <c r="AI114" s="70"/>
    </row>
    <row r="115" spans="1:35" ht="12.75" customHeight="1" x14ac:dyDescent="0.2">
      <c r="A115" s="64" t="s">
        <v>202</v>
      </c>
      <c r="B115" s="65" t="s">
        <v>201</v>
      </c>
      <c r="C115" s="65">
        <v>61407</v>
      </c>
      <c r="D115" s="66">
        <f>VLOOKUP(A115,'2.1 Termination Charges'!$B$4:$F$904,5,0)</f>
        <v>3.8179999999999999E-2</v>
      </c>
      <c r="G115" s="67"/>
      <c r="H115" s="67"/>
      <c r="I115" s="58">
        <f t="shared" si="0"/>
        <v>3.15E-2</v>
      </c>
      <c r="J115" s="67"/>
      <c r="P115" s="68"/>
      <c r="Q115" s="69"/>
      <c r="R115" s="69"/>
      <c r="V115" s="58">
        <f t="shared" si="4"/>
        <v>112</v>
      </c>
      <c r="W115" s="58" t="s">
        <v>347</v>
      </c>
      <c r="X115" s="58" t="s">
        <v>348</v>
      </c>
      <c r="Z115" s="70"/>
      <c r="AA115" s="71">
        <f t="shared" si="1"/>
        <v>3.4666666666666665E-2</v>
      </c>
      <c r="AB115" s="70">
        <f t="shared" si="2"/>
        <v>3.1199999999999999E-2</v>
      </c>
      <c r="AC115" s="70">
        <f t="shared" si="10"/>
        <v>3.1199999999999999E-2</v>
      </c>
      <c r="AD115" s="53"/>
      <c r="AE115" s="53"/>
      <c r="AF115" s="72"/>
      <c r="AG115" s="70">
        <v>3.1199999999999999E-2</v>
      </c>
      <c r="AH115" s="70"/>
      <c r="AI115" s="70"/>
    </row>
    <row r="116" spans="1:35" ht="12.75" customHeight="1" x14ac:dyDescent="0.2">
      <c r="A116" s="64" t="s">
        <v>202</v>
      </c>
      <c r="B116" s="65" t="s">
        <v>201</v>
      </c>
      <c r="C116" s="65">
        <v>61408</v>
      </c>
      <c r="D116" s="66">
        <f>VLOOKUP(A116,'2.1 Termination Charges'!$B$4:$F$904,5,0)</f>
        <v>3.8179999999999999E-2</v>
      </c>
      <c r="G116" s="67"/>
      <c r="H116" s="67"/>
      <c r="I116" s="58">
        <f t="shared" si="0"/>
        <v>3.15E-2</v>
      </c>
      <c r="J116" s="67"/>
      <c r="P116" s="68"/>
      <c r="Q116" s="69"/>
      <c r="R116" s="69"/>
      <c r="V116" s="58">
        <f t="shared" si="4"/>
        <v>113</v>
      </c>
      <c r="W116" s="58" t="s">
        <v>349</v>
      </c>
      <c r="X116" s="58" t="s">
        <v>350</v>
      </c>
      <c r="Z116" s="70"/>
      <c r="AA116" s="71">
        <f t="shared" si="1"/>
        <v>3.4666666666666665E-2</v>
      </c>
      <c r="AB116" s="70">
        <f t="shared" si="2"/>
        <v>3.1199999999999999E-2</v>
      </c>
      <c r="AC116" s="70">
        <f t="shared" si="10"/>
        <v>3.1199999999999999E-2</v>
      </c>
      <c r="AD116" s="53"/>
      <c r="AE116" s="53"/>
      <c r="AF116" s="72"/>
      <c r="AG116" s="70">
        <v>3.1199999999999999E-2</v>
      </c>
      <c r="AH116" s="70"/>
      <c r="AI116" s="70"/>
    </row>
    <row r="117" spans="1:35" ht="12.75" customHeight="1" x14ac:dyDescent="0.2">
      <c r="A117" s="64" t="s">
        <v>202</v>
      </c>
      <c r="B117" s="65" t="s">
        <v>201</v>
      </c>
      <c r="C117" s="65">
        <v>61409</v>
      </c>
      <c r="D117" s="66">
        <f>VLOOKUP(A117,'2.1 Termination Charges'!$B$4:$F$904,5,0)</f>
        <v>3.8179999999999999E-2</v>
      </c>
      <c r="G117" s="67"/>
      <c r="H117" s="67"/>
      <c r="I117" s="58">
        <f t="shared" si="0"/>
        <v>3.15E-2</v>
      </c>
      <c r="J117" s="67"/>
      <c r="P117" s="68"/>
      <c r="Q117" s="69"/>
      <c r="R117" s="69"/>
      <c r="V117" s="58">
        <f t="shared" si="4"/>
        <v>114</v>
      </c>
      <c r="W117" s="58" t="s">
        <v>351</v>
      </c>
      <c r="X117" s="58" t="s">
        <v>352</v>
      </c>
      <c r="Z117" s="70"/>
      <c r="AA117" s="71">
        <f t="shared" si="1"/>
        <v>3.4666666666666665E-2</v>
      </c>
      <c r="AB117" s="70">
        <f t="shared" si="2"/>
        <v>3.1199999999999999E-2</v>
      </c>
      <c r="AC117" s="70">
        <f t="shared" si="10"/>
        <v>3.1199999999999999E-2</v>
      </c>
      <c r="AD117" s="53"/>
      <c r="AE117" s="53"/>
      <c r="AF117" s="72"/>
      <c r="AG117" s="70">
        <v>3.1199999999999999E-2</v>
      </c>
      <c r="AH117" s="70"/>
      <c r="AI117" s="70"/>
    </row>
    <row r="118" spans="1:35" ht="12.75" customHeight="1" x14ac:dyDescent="0.2">
      <c r="A118" s="64" t="s">
        <v>202</v>
      </c>
      <c r="B118" s="65" t="s">
        <v>201</v>
      </c>
      <c r="C118" s="65">
        <v>61417</v>
      </c>
      <c r="D118" s="66">
        <f>VLOOKUP(A118,'2.1 Termination Charges'!$B$4:$F$904,5,0)</f>
        <v>3.8179999999999999E-2</v>
      </c>
      <c r="G118" s="67"/>
      <c r="H118" s="67"/>
      <c r="I118" s="58">
        <f t="shared" si="0"/>
        <v>3.15E-2</v>
      </c>
      <c r="J118" s="67"/>
      <c r="P118" s="68"/>
      <c r="Q118" s="69"/>
      <c r="R118" s="69"/>
      <c r="V118" s="58">
        <f t="shared" si="4"/>
        <v>115</v>
      </c>
      <c r="W118" s="58" t="s">
        <v>353</v>
      </c>
      <c r="X118" s="58" t="s">
        <v>354</v>
      </c>
      <c r="Z118" s="70"/>
      <c r="AA118" s="71">
        <f t="shared" si="1"/>
        <v>0.51666666666666672</v>
      </c>
      <c r="AB118" s="70">
        <f t="shared" si="2"/>
        <v>0.46500000000000002</v>
      </c>
      <c r="AC118" s="70">
        <f t="shared" si="10"/>
        <v>0.46500000000000002</v>
      </c>
      <c r="AD118" s="53"/>
      <c r="AE118" s="53"/>
      <c r="AF118" s="72"/>
      <c r="AG118" s="70">
        <v>0.46500000000000002</v>
      </c>
      <c r="AH118" s="70"/>
      <c r="AI118" s="70"/>
    </row>
    <row r="119" spans="1:35" ht="12.75" customHeight="1" x14ac:dyDescent="0.2">
      <c r="A119" s="64" t="s">
        <v>202</v>
      </c>
      <c r="B119" s="65" t="s">
        <v>201</v>
      </c>
      <c r="C119" s="65">
        <v>61418</v>
      </c>
      <c r="D119" s="66">
        <f>VLOOKUP(A119,'2.1 Termination Charges'!$B$4:$F$904,5,0)</f>
        <v>3.8179999999999999E-2</v>
      </c>
      <c r="G119" s="67"/>
      <c r="H119" s="67"/>
      <c r="I119" s="58">
        <f t="shared" si="0"/>
        <v>3.15E-2</v>
      </c>
      <c r="J119" s="67"/>
      <c r="P119" s="68"/>
      <c r="Q119" s="69"/>
      <c r="R119" s="69"/>
      <c r="V119" s="58">
        <f t="shared" si="4"/>
        <v>116</v>
      </c>
      <c r="W119" s="58" t="s">
        <v>355</v>
      </c>
      <c r="X119" s="58" t="s">
        <v>356</v>
      </c>
      <c r="Z119" s="70"/>
      <c r="AA119" s="71">
        <f t="shared" si="1"/>
        <v>0.56666666666666665</v>
      </c>
      <c r="AB119" s="70">
        <f t="shared" si="2"/>
        <v>0.51</v>
      </c>
      <c r="AC119" s="70">
        <f t="shared" si="10"/>
        <v>0.51</v>
      </c>
      <c r="AD119" s="53"/>
      <c r="AE119" s="53"/>
      <c r="AF119" s="72"/>
      <c r="AG119" s="70">
        <v>0.51</v>
      </c>
      <c r="AH119" s="70"/>
      <c r="AI119" s="70"/>
    </row>
    <row r="120" spans="1:35" ht="12.75" customHeight="1" x14ac:dyDescent="0.2">
      <c r="A120" s="64" t="s">
        <v>202</v>
      </c>
      <c r="B120" s="65" t="s">
        <v>201</v>
      </c>
      <c r="C120" s="65">
        <v>61419</v>
      </c>
      <c r="D120" s="66">
        <f>VLOOKUP(A120,'2.1 Termination Charges'!$B$4:$F$904,5,0)</f>
        <v>3.8179999999999999E-2</v>
      </c>
      <c r="G120" s="67"/>
      <c r="H120" s="67"/>
      <c r="I120" s="58">
        <f t="shared" si="0"/>
        <v>3.15E-2</v>
      </c>
      <c r="J120" s="67"/>
      <c r="P120" s="68"/>
      <c r="Q120" s="69"/>
      <c r="R120" s="69"/>
      <c r="V120" s="58">
        <f t="shared" si="4"/>
        <v>117</v>
      </c>
      <c r="W120" s="58" t="s">
        <v>357</v>
      </c>
      <c r="X120" s="58" t="s">
        <v>358</v>
      </c>
      <c r="Z120" s="70"/>
      <c r="AA120" s="71">
        <f t="shared" si="1"/>
        <v>0.56666666666666665</v>
      </c>
      <c r="AB120" s="70">
        <f t="shared" si="2"/>
        <v>0.51</v>
      </c>
      <c r="AC120" s="70">
        <f t="shared" si="10"/>
        <v>0.51</v>
      </c>
      <c r="AD120" s="53"/>
      <c r="AE120" s="53"/>
      <c r="AF120" s="72"/>
      <c r="AG120" s="70">
        <v>0.51</v>
      </c>
      <c r="AH120" s="70"/>
      <c r="AI120" s="70"/>
    </row>
    <row r="121" spans="1:35" ht="12.75" customHeight="1" x14ac:dyDescent="0.2">
      <c r="A121" s="64" t="s">
        <v>202</v>
      </c>
      <c r="B121" s="65" t="s">
        <v>201</v>
      </c>
      <c r="C121" s="65">
        <v>614200</v>
      </c>
      <c r="D121" s="66">
        <f>VLOOKUP(A121,'2.1 Termination Charges'!$B$4:$F$904,5,0)</f>
        <v>3.8179999999999999E-2</v>
      </c>
      <c r="G121" s="67"/>
      <c r="H121" s="67"/>
      <c r="I121" s="58">
        <f t="shared" si="0"/>
        <v>3.15E-2</v>
      </c>
      <c r="J121" s="67"/>
      <c r="P121" s="68"/>
      <c r="Q121" s="69"/>
      <c r="R121" s="69"/>
      <c r="V121" s="58">
        <f t="shared" si="4"/>
        <v>118</v>
      </c>
      <c r="W121" s="58" t="s">
        <v>359</v>
      </c>
      <c r="X121" s="58" t="s">
        <v>360</v>
      </c>
      <c r="Z121" s="70"/>
      <c r="AA121" s="71">
        <f t="shared" si="1"/>
        <v>0.56666666666666665</v>
      </c>
      <c r="AB121" s="70">
        <f t="shared" si="2"/>
        <v>0.51</v>
      </c>
      <c r="AC121" s="70">
        <f t="shared" si="10"/>
        <v>0.51</v>
      </c>
      <c r="AD121" s="53"/>
      <c r="AE121" s="53"/>
      <c r="AF121" s="72"/>
      <c r="AG121" s="70">
        <v>0.51</v>
      </c>
      <c r="AH121" s="70"/>
      <c r="AI121" s="70"/>
    </row>
    <row r="122" spans="1:35" ht="12.75" customHeight="1" x14ac:dyDescent="0.2">
      <c r="A122" s="64" t="s">
        <v>202</v>
      </c>
      <c r="B122" s="65" t="s">
        <v>201</v>
      </c>
      <c r="C122" s="65">
        <v>614201</v>
      </c>
      <c r="D122" s="66">
        <f>VLOOKUP(A122,'2.1 Termination Charges'!$B$4:$F$904,5,0)</f>
        <v>3.8179999999999999E-2</v>
      </c>
      <c r="G122" s="67"/>
      <c r="H122" s="67"/>
      <c r="I122" s="58">
        <f t="shared" si="0"/>
        <v>3.15E-2</v>
      </c>
      <c r="J122" s="67"/>
      <c r="P122" s="68"/>
      <c r="Q122" s="69"/>
      <c r="R122" s="69"/>
      <c r="V122" s="58">
        <f t="shared" si="4"/>
        <v>119</v>
      </c>
      <c r="W122" s="58" t="s">
        <v>361</v>
      </c>
      <c r="X122" s="58" t="s">
        <v>362</v>
      </c>
      <c r="Z122" s="70"/>
      <c r="AA122" s="71">
        <f t="shared" si="1"/>
        <v>0.56666666666666665</v>
      </c>
      <c r="AB122" s="70">
        <f t="shared" si="2"/>
        <v>0.51</v>
      </c>
      <c r="AC122" s="70">
        <f t="shared" si="10"/>
        <v>0.51</v>
      </c>
      <c r="AD122" s="53"/>
      <c r="AE122" s="53"/>
      <c r="AF122" s="72"/>
      <c r="AG122" s="70">
        <v>0.51</v>
      </c>
      <c r="AH122" s="70"/>
      <c r="AI122" s="70"/>
    </row>
    <row r="123" spans="1:35" ht="12.75" customHeight="1" x14ac:dyDescent="0.2">
      <c r="A123" s="64" t="s">
        <v>202</v>
      </c>
      <c r="B123" s="65" t="s">
        <v>201</v>
      </c>
      <c r="C123" s="65">
        <v>61427</v>
      </c>
      <c r="D123" s="66">
        <f>VLOOKUP(A123,'2.1 Termination Charges'!$B$4:$F$904,5,0)</f>
        <v>3.8179999999999999E-2</v>
      </c>
      <c r="G123" s="67"/>
      <c r="H123" s="67"/>
      <c r="I123" s="58">
        <f t="shared" si="0"/>
        <v>3.15E-2</v>
      </c>
      <c r="J123" s="67"/>
      <c r="P123" s="68"/>
      <c r="Q123" s="69"/>
      <c r="R123" s="69"/>
      <c r="V123" s="58">
        <f t="shared" si="4"/>
        <v>120</v>
      </c>
      <c r="W123" s="58" t="s">
        <v>363</v>
      </c>
      <c r="X123" s="58" t="s">
        <v>364</v>
      </c>
      <c r="Z123" s="70"/>
      <c r="AA123" s="71">
        <f t="shared" si="1"/>
        <v>0.92244444444444451</v>
      </c>
      <c r="AB123" s="70">
        <f t="shared" si="2"/>
        <v>0.83020000000000005</v>
      </c>
      <c r="AC123" s="70">
        <f t="shared" si="10"/>
        <v>0.83020000000000005</v>
      </c>
      <c r="AD123" s="53"/>
      <c r="AE123" s="53"/>
      <c r="AF123" s="72"/>
      <c r="AG123" s="70">
        <v>0.83020000000000005</v>
      </c>
      <c r="AH123" s="70"/>
      <c r="AI123" s="70"/>
    </row>
    <row r="124" spans="1:35" ht="12.75" customHeight="1" x14ac:dyDescent="0.2">
      <c r="A124" s="64" t="s">
        <v>202</v>
      </c>
      <c r="B124" s="65" t="s">
        <v>201</v>
      </c>
      <c r="C124" s="65">
        <v>61428</v>
      </c>
      <c r="D124" s="66">
        <f>VLOOKUP(A124,'2.1 Termination Charges'!$B$4:$F$904,5,0)</f>
        <v>3.8179999999999999E-2</v>
      </c>
      <c r="G124" s="67"/>
      <c r="H124" s="67"/>
      <c r="I124" s="58">
        <f t="shared" si="0"/>
        <v>3.15E-2</v>
      </c>
      <c r="J124" s="67"/>
      <c r="P124" s="68"/>
      <c r="Q124" s="69"/>
      <c r="R124" s="69"/>
      <c r="V124" s="58">
        <f t="shared" si="4"/>
        <v>121</v>
      </c>
      <c r="W124" s="58" t="s">
        <v>365</v>
      </c>
      <c r="X124" s="58" t="s">
        <v>366</v>
      </c>
      <c r="Z124" s="70"/>
      <c r="AA124" s="71">
        <f t="shared" si="1"/>
        <v>0.92566666666666664</v>
      </c>
      <c r="AB124" s="70">
        <f t="shared" si="2"/>
        <v>0.83309999999999995</v>
      </c>
      <c r="AC124" s="70">
        <f t="shared" si="10"/>
        <v>0.83309999999999995</v>
      </c>
      <c r="AD124" s="53"/>
      <c r="AE124" s="53"/>
      <c r="AF124" s="72"/>
      <c r="AG124" s="70">
        <v>0.83309999999999995</v>
      </c>
      <c r="AH124" s="70"/>
      <c r="AI124" s="70"/>
    </row>
    <row r="125" spans="1:35" ht="12.75" customHeight="1" x14ac:dyDescent="0.2">
      <c r="A125" s="64" t="s">
        <v>202</v>
      </c>
      <c r="B125" s="65" t="s">
        <v>201</v>
      </c>
      <c r="C125" s="65">
        <v>61429</v>
      </c>
      <c r="D125" s="66">
        <f>VLOOKUP(A125,'2.1 Termination Charges'!$B$4:$F$904,5,0)</f>
        <v>3.8179999999999999E-2</v>
      </c>
      <c r="G125" s="67"/>
      <c r="H125" s="67"/>
      <c r="I125" s="58">
        <f t="shared" si="0"/>
        <v>3.15E-2</v>
      </c>
      <c r="J125" s="67"/>
      <c r="P125" s="68"/>
      <c r="Q125" s="69"/>
      <c r="R125" s="69"/>
      <c r="V125" s="58">
        <f t="shared" si="4"/>
        <v>122</v>
      </c>
      <c r="W125" s="58" t="s">
        <v>367</v>
      </c>
      <c r="X125" s="58" t="s">
        <v>368</v>
      </c>
      <c r="Z125" s="70"/>
      <c r="AA125" s="71">
        <f t="shared" si="1"/>
        <v>0.91999999999999993</v>
      </c>
      <c r="AB125" s="70">
        <f t="shared" si="2"/>
        <v>0.82799999999999996</v>
      </c>
      <c r="AC125" s="70">
        <f t="shared" si="10"/>
        <v>0.82799999999999996</v>
      </c>
      <c r="AD125" s="53"/>
      <c r="AE125" s="53"/>
      <c r="AF125" s="72"/>
      <c r="AG125" s="70">
        <v>0.82799999999999996</v>
      </c>
      <c r="AH125" s="70"/>
      <c r="AI125" s="70"/>
    </row>
    <row r="126" spans="1:35" ht="12.75" customHeight="1" x14ac:dyDescent="0.2">
      <c r="A126" s="64" t="s">
        <v>202</v>
      </c>
      <c r="B126" s="65" t="s">
        <v>201</v>
      </c>
      <c r="C126" s="65">
        <v>61437</v>
      </c>
      <c r="D126" s="66">
        <f>VLOOKUP(A126,'2.1 Termination Charges'!$B$4:$F$904,5,0)</f>
        <v>3.8179999999999999E-2</v>
      </c>
      <c r="G126" s="67"/>
      <c r="H126" s="67"/>
      <c r="I126" s="58">
        <f t="shared" si="0"/>
        <v>3.15E-2</v>
      </c>
      <c r="J126" s="67"/>
      <c r="P126" s="68"/>
      <c r="Q126" s="69"/>
      <c r="R126" s="69"/>
      <c r="V126" s="58">
        <f t="shared" si="4"/>
        <v>123</v>
      </c>
      <c r="W126" s="58" t="s">
        <v>369</v>
      </c>
      <c r="X126" s="58" t="s">
        <v>370</v>
      </c>
      <c r="Z126" s="70"/>
      <c r="AA126" s="71">
        <f t="shared" si="1"/>
        <v>0.98544444444444446</v>
      </c>
      <c r="AB126" s="70">
        <f t="shared" si="2"/>
        <v>0.88690000000000002</v>
      </c>
      <c r="AC126" s="70">
        <f t="shared" si="10"/>
        <v>0.88690000000000002</v>
      </c>
      <c r="AD126" s="53"/>
      <c r="AE126" s="53"/>
      <c r="AF126" s="72"/>
      <c r="AG126" s="70">
        <v>0.88690000000000002</v>
      </c>
      <c r="AH126" s="70"/>
      <c r="AI126" s="70"/>
    </row>
    <row r="127" spans="1:35" ht="12.75" customHeight="1" x14ac:dyDescent="0.2">
      <c r="A127" s="64" t="s">
        <v>202</v>
      </c>
      <c r="B127" s="65" t="s">
        <v>201</v>
      </c>
      <c r="C127" s="65">
        <v>61438</v>
      </c>
      <c r="D127" s="66">
        <f>VLOOKUP(A127,'2.1 Termination Charges'!$B$4:$F$904,5,0)</f>
        <v>3.8179999999999999E-2</v>
      </c>
      <c r="G127" s="67"/>
      <c r="H127" s="67"/>
      <c r="I127" s="58">
        <f t="shared" si="0"/>
        <v>3.15E-2</v>
      </c>
      <c r="J127" s="67"/>
      <c r="P127" s="68"/>
      <c r="Q127" s="69"/>
      <c r="R127" s="69"/>
      <c r="V127" s="58">
        <f t="shared" si="4"/>
        <v>124</v>
      </c>
      <c r="W127" s="58" t="s">
        <v>371</v>
      </c>
      <c r="X127" s="58" t="s">
        <v>372</v>
      </c>
      <c r="Z127" s="70"/>
      <c r="AA127" s="71">
        <f t="shared" si="1"/>
        <v>0.10133333333333333</v>
      </c>
      <c r="AB127" s="70">
        <f t="shared" si="2"/>
        <v>9.1200000000000003E-2</v>
      </c>
      <c r="AC127" s="70">
        <f t="shared" si="10"/>
        <v>9.1200000000000003E-2</v>
      </c>
      <c r="AD127" s="53"/>
      <c r="AE127" s="53"/>
      <c r="AF127" s="72"/>
      <c r="AG127" s="70">
        <v>9.1200000000000003E-2</v>
      </c>
      <c r="AH127" s="70"/>
      <c r="AI127" s="70"/>
    </row>
    <row r="128" spans="1:35" ht="12.75" customHeight="1" x14ac:dyDescent="0.2">
      <c r="A128" s="64" t="s">
        <v>202</v>
      </c>
      <c r="B128" s="65" t="s">
        <v>201</v>
      </c>
      <c r="C128" s="65">
        <v>61439</v>
      </c>
      <c r="D128" s="66">
        <f>VLOOKUP(A128,'2.1 Termination Charges'!$B$4:$F$904,5,0)</f>
        <v>3.8179999999999999E-2</v>
      </c>
      <c r="G128" s="67"/>
      <c r="H128" s="67"/>
      <c r="I128" s="58">
        <f t="shared" si="0"/>
        <v>3.15E-2</v>
      </c>
      <c r="J128" s="67"/>
      <c r="P128" s="68"/>
      <c r="Q128" s="69"/>
      <c r="R128" s="69"/>
      <c r="V128" s="58">
        <f t="shared" si="4"/>
        <v>125</v>
      </c>
      <c r="W128" s="58" t="s">
        <v>373</v>
      </c>
      <c r="X128" s="58" t="s">
        <v>374</v>
      </c>
      <c r="Z128" s="70"/>
      <c r="AA128" s="71">
        <f t="shared" si="1"/>
        <v>8.9444444444444451E-2</v>
      </c>
      <c r="AB128" s="70">
        <f t="shared" si="2"/>
        <v>8.0500000000000002E-2</v>
      </c>
      <c r="AC128" s="70">
        <f t="shared" si="10"/>
        <v>8.0500000000000002E-2</v>
      </c>
      <c r="AD128" s="53"/>
      <c r="AE128" s="53"/>
      <c r="AF128" s="72"/>
      <c r="AG128" s="70">
        <v>8.0500000000000002E-2</v>
      </c>
      <c r="AH128" s="70"/>
      <c r="AI128" s="70"/>
    </row>
    <row r="129" spans="1:35" ht="12.75" customHeight="1" x14ac:dyDescent="0.2">
      <c r="A129" s="64" t="s">
        <v>202</v>
      </c>
      <c r="B129" s="65" t="s">
        <v>201</v>
      </c>
      <c r="C129" s="65">
        <v>614444</v>
      </c>
      <c r="D129" s="66">
        <f>VLOOKUP(A129,'2.1 Termination Charges'!$B$4:$F$904,5,0)</f>
        <v>3.8179999999999999E-2</v>
      </c>
      <c r="G129" s="67"/>
      <c r="H129" s="67"/>
      <c r="I129" s="58">
        <f t="shared" si="0"/>
        <v>3.15E-2</v>
      </c>
      <c r="J129" s="67"/>
      <c r="P129" s="68"/>
      <c r="Q129" s="69"/>
      <c r="R129" s="69"/>
      <c r="V129" s="58">
        <f t="shared" si="4"/>
        <v>126</v>
      </c>
      <c r="W129" s="58" t="s">
        <v>375</v>
      </c>
      <c r="X129" s="58" t="s">
        <v>376</v>
      </c>
      <c r="Z129" s="70"/>
      <c r="AA129" s="71">
        <f t="shared" si="1"/>
        <v>0.20177777777777778</v>
      </c>
      <c r="AB129" s="70">
        <f t="shared" si="2"/>
        <v>0.18160000000000001</v>
      </c>
      <c r="AC129" s="70">
        <f t="shared" si="10"/>
        <v>0.18160000000000001</v>
      </c>
      <c r="AD129" s="53"/>
      <c r="AE129" s="53"/>
      <c r="AF129" s="72"/>
      <c r="AG129" s="70">
        <v>0.18160000000000001</v>
      </c>
      <c r="AH129" s="70"/>
      <c r="AI129" s="70"/>
    </row>
    <row r="130" spans="1:35" ht="12.75" customHeight="1" x14ac:dyDescent="0.2">
      <c r="A130" s="64" t="s">
        <v>202</v>
      </c>
      <c r="B130" s="65" t="s">
        <v>201</v>
      </c>
      <c r="C130" s="65">
        <v>61447</v>
      </c>
      <c r="D130" s="66">
        <f>VLOOKUP(A130,'2.1 Termination Charges'!$B$4:$F$904,5,0)</f>
        <v>3.8179999999999999E-2</v>
      </c>
      <c r="G130" s="67"/>
      <c r="H130" s="67"/>
      <c r="I130" s="58">
        <f t="shared" si="0"/>
        <v>3.15E-2</v>
      </c>
      <c r="J130" s="67"/>
      <c r="P130" s="68"/>
      <c r="Q130" s="69"/>
      <c r="R130" s="69"/>
      <c r="V130" s="58">
        <f t="shared" si="4"/>
        <v>127</v>
      </c>
      <c r="W130" s="58" t="s">
        <v>377</v>
      </c>
      <c r="X130" s="58" t="s">
        <v>378</v>
      </c>
      <c r="Z130" s="70"/>
      <c r="AA130" s="71">
        <f t="shared" si="1"/>
        <v>0.47599999999999998</v>
      </c>
      <c r="AB130" s="70">
        <f t="shared" si="2"/>
        <v>0.4284</v>
      </c>
      <c r="AC130" s="70">
        <f t="shared" si="10"/>
        <v>0.4284</v>
      </c>
      <c r="AD130" s="53"/>
      <c r="AE130" s="53"/>
      <c r="AF130" s="72"/>
      <c r="AG130" s="70">
        <v>0.4284</v>
      </c>
      <c r="AH130" s="70"/>
      <c r="AI130" s="70"/>
    </row>
    <row r="131" spans="1:35" ht="12.75" customHeight="1" x14ac:dyDescent="0.2">
      <c r="A131" s="64" t="s">
        <v>202</v>
      </c>
      <c r="B131" s="65" t="s">
        <v>201</v>
      </c>
      <c r="C131" s="65">
        <v>61448</v>
      </c>
      <c r="D131" s="66">
        <f>VLOOKUP(A131,'2.1 Termination Charges'!$B$4:$F$904,5,0)</f>
        <v>3.8179999999999999E-2</v>
      </c>
      <c r="G131" s="67"/>
      <c r="H131" s="67"/>
      <c r="I131" s="58">
        <f t="shared" si="0"/>
        <v>3.15E-2</v>
      </c>
      <c r="J131" s="67"/>
      <c r="P131" s="68"/>
      <c r="Q131" s="69"/>
      <c r="R131" s="69"/>
      <c r="V131" s="58">
        <f t="shared" si="4"/>
        <v>128</v>
      </c>
      <c r="W131" s="58" t="s">
        <v>379</v>
      </c>
      <c r="X131" s="58" t="s">
        <v>380</v>
      </c>
      <c r="Z131" s="70"/>
      <c r="AA131" s="71">
        <f t="shared" si="1"/>
        <v>0.5444444444444444</v>
      </c>
      <c r="AB131" s="70">
        <f t="shared" si="2"/>
        <v>0.49</v>
      </c>
      <c r="AC131" s="70">
        <f t="shared" si="10"/>
        <v>0.49</v>
      </c>
      <c r="AD131" s="53"/>
      <c r="AE131" s="53"/>
      <c r="AF131" s="72"/>
      <c r="AG131" s="70">
        <v>0.49</v>
      </c>
      <c r="AH131" s="70"/>
      <c r="AI131" s="70"/>
    </row>
    <row r="132" spans="1:35" ht="12.75" customHeight="1" x14ac:dyDescent="0.2">
      <c r="A132" s="64" t="s">
        <v>202</v>
      </c>
      <c r="B132" s="65" t="s">
        <v>201</v>
      </c>
      <c r="C132" s="65">
        <v>61457</v>
      </c>
      <c r="D132" s="66">
        <f>VLOOKUP(A132,'2.1 Termination Charges'!$B$4:$F$904,5,0)</f>
        <v>3.8179999999999999E-2</v>
      </c>
      <c r="G132" s="67"/>
      <c r="H132" s="67"/>
      <c r="I132" s="58">
        <f t="shared" si="0"/>
        <v>3.15E-2</v>
      </c>
      <c r="J132" s="67"/>
      <c r="P132" s="68"/>
      <c r="Q132" s="69"/>
      <c r="R132" s="69"/>
      <c r="V132" s="58">
        <f t="shared" si="4"/>
        <v>129</v>
      </c>
      <c r="W132" s="58" t="s">
        <v>381</v>
      </c>
      <c r="X132" s="58" t="s">
        <v>382</v>
      </c>
      <c r="Z132" s="70"/>
      <c r="AA132" s="71">
        <f t="shared" si="1"/>
        <v>0.5444444444444444</v>
      </c>
      <c r="AB132" s="70">
        <f t="shared" si="2"/>
        <v>0.49</v>
      </c>
      <c r="AC132" s="70">
        <f t="shared" si="10"/>
        <v>0.49</v>
      </c>
      <c r="AD132" s="53"/>
      <c r="AE132" s="53"/>
      <c r="AF132" s="72"/>
      <c r="AG132" s="70">
        <v>0.49</v>
      </c>
      <c r="AH132" s="70"/>
      <c r="AI132" s="70"/>
    </row>
    <row r="133" spans="1:35" ht="12.75" customHeight="1" x14ac:dyDescent="0.2">
      <c r="A133" s="64" t="s">
        <v>202</v>
      </c>
      <c r="B133" s="65" t="s">
        <v>201</v>
      </c>
      <c r="C133" s="65">
        <v>61458</v>
      </c>
      <c r="D133" s="66">
        <f>VLOOKUP(A133,'2.1 Termination Charges'!$B$4:$F$904,5,0)</f>
        <v>3.8179999999999999E-2</v>
      </c>
      <c r="G133" s="67"/>
      <c r="H133" s="67"/>
      <c r="I133" s="58">
        <f t="shared" si="0"/>
        <v>3.15E-2</v>
      </c>
      <c r="J133" s="67"/>
      <c r="P133" s="68"/>
      <c r="Q133" s="69"/>
      <c r="R133" s="69"/>
      <c r="V133" s="58">
        <f t="shared" si="4"/>
        <v>130</v>
      </c>
      <c r="W133" s="58" t="s">
        <v>383</v>
      </c>
      <c r="X133" s="58" t="s">
        <v>384</v>
      </c>
      <c r="Z133" s="70"/>
      <c r="AA133" s="71">
        <f t="shared" si="1"/>
        <v>1.0999999999999999</v>
      </c>
      <c r="AB133" s="70">
        <f t="shared" si="2"/>
        <v>0.99</v>
      </c>
      <c r="AC133" s="70">
        <f t="shared" si="10"/>
        <v>0.99</v>
      </c>
      <c r="AD133" s="53"/>
      <c r="AE133" s="53"/>
      <c r="AF133" s="72"/>
      <c r="AG133" s="70">
        <v>0.99</v>
      </c>
      <c r="AH133" s="70"/>
      <c r="AI133" s="70"/>
    </row>
    <row r="134" spans="1:35" ht="12.75" customHeight="1" x14ac:dyDescent="0.2">
      <c r="A134" s="64" t="s">
        <v>202</v>
      </c>
      <c r="B134" s="65" t="s">
        <v>201</v>
      </c>
      <c r="C134" s="65">
        <v>61459</v>
      </c>
      <c r="D134" s="66">
        <f>VLOOKUP(A134,'2.1 Termination Charges'!$B$4:$F$904,5,0)</f>
        <v>3.8179999999999999E-2</v>
      </c>
      <c r="G134" s="67"/>
      <c r="H134" s="67"/>
      <c r="I134" s="58">
        <f t="shared" si="0"/>
        <v>3.15E-2</v>
      </c>
      <c r="J134" s="67"/>
      <c r="P134" s="68"/>
      <c r="Q134" s="69"/>
      <c r="R134" s="69"/>
      <c r="V134" s="58">
        <f t="shared" si="4"/>
        <v>131</v>
      </c>
      <c r="W134" s="58" t="s">
        <v>385</v>
      </c>
      <c r="X134" s="58" t="s">
        <v>386</v>
      </c>
      <c r="Z134" s="70"/>
      <c r="AA134" s="71">
        <f t="shared" si="1"/>
        <v>2.1111111111111109E-3</v>
      </c>
      <c r="AB134" s="70">
        <f t="shared" si="2"/>
        <v>1.9E-3</v>
      </c>
      <c r="AC134" s="70">
        <f t="shared" si="10"/>
        <v>1.9E-3</v>
      </c>
      <c r="AD134" s="53"/>
      <c r="AE134" s="53"/>
      <c r="AF134" s="72"/>
      <c r="AG134" s="70">
        <v>1.9E-3</v>
      </c>
      <c r="AH134" s="70"/>
      <c r="AI134" s="70"/>
    </row>
    <row r="135" spans="1:35" ht="12.75" customHeight="1" x14ac:dyDescent="0.2">
      <c r="A135" s="64" t="s">
        <v>202</v>
      </c>
      <c r="B135" s="65" t="s">
        <v>201</v>
      </c>
      <c r="C135" s="65">
        <v>61467</v>
      </c>
      <c r="D135" s="66">
        <f>VLOOKUP(A135,'2.1 Termination Charges'!$B$4:$F$904,5,0)</f>
        <v>3.8179999999999999E-2</v>
      </c>
      <c r="G135" s="67"/>
      <c r="H135" s="67"/>
      <c r="I135" s="58">
        <f t="shared" si="0"/>
        <v>3.15E-2</v>
      </c>
      <c r="J135" s="67"/>
      <c r="P135" s="68"/>
      <c r="Q135" s="69"/>
      <c r="R135" s="69"/>
      <c r="V135" s="58">
        <f t="shared" si="4"/>
        <v>132</v>
      </c>
      <c r="W135" s="58" t="s">
        <v>387</v>
      </c>
      <c r="X135" s="58" t="s">
        <v>388</v>
      </c>
      <c r="Z135" s="70"/>
      <c r="AA135" s="71">
        <f t="shared" si="1"/>
        <v>0.17800000000000002</v>
      </c>
      <c r="AB135" s="70">
        <f t="shared" si="2"/>
        <v>0.16020000000000001</v>
      </c>
      <c r="AC135" s="70">
        <f t="shared" si="10"/>
        <v>0.16020000000000001</v>
      </c>
      <c r="AD135" s="53"/>
      <c r="AE135" s="53"/>
      <c r="AF135" s="72"/>
      <c r="AG135" s="70">
        <v>0.16020000000000001</v>
      </c>
      <c r="AH135" s="70"/>
      <c r="AI135" s="70"/>
    </row>
    <row r="136" spans="1:35" ht="12.75" customHeight="1" x14ac:dyDescent="0.2">
      <c r="A136" s="64" t="s">
        <v>202</v>
      </c>
      <c r="B136" s="65" t="s">
        <v>201</v>
      </c>
      <c r="C136" s="65">
        <v>61473</v>
      </c>
      <c r="D136" s="66">
        <f>VLOOKUP(A136,'2.1 Termination Charges'!$B$4:$F$904,5,0)</f>
        <v>3.8179999999999999E-2</v>
      </c>
      <c r="G136" s="67"/>
      <c r="H136" s="67"/>
      <c r="I136" s="58">
        <f t="shared" si="0"/>
        <v>3.15E-2</v>
      </c>
      <c r="J136" s="67"/>
      <c r="P136" s="68"/>
      <c r="Q136" s="69"/>
      <c r="R136" s="69"/>
      <c r="V136" s="58">
        <f t="shared" si="4"/>
        <v>133</v>
      </c>
      <c r="W136" s="58" t="s">
        <v>389</v>
      </c>
      <c r="X136" s="58" t="s">
        <v>390</v>
      </c>
      <c r="Z136" s="70"/>
      <c r="AA136" s="71">
        <f t="shared" si="1"/>
        <v>0.2964444444444444</v>
      </c>
      <c r="AB136" s="70">
        <f t="shared" si="2"/>
        <v>0.26679999999999998</v>
      </c>
      <c r="AC136" s="70">
        <f t="shared" si="10"/>
        <v>0.26679999999999998</v>
      </c>
      <c r="AD136" s="53"/>
      <c r="AE136" s="53"/>
      <c r="AF136" s="72"/>
      <c r="AG136" s="70">
        <v>0.26679999999999998</v>
      </c>
      <c r="AH136" s="70"/>
      <c r="AI136" s="70"/>
    </row>
    <row r="137" spans="1:35" ht="12.75" customHeight="1" x14ac:dyDescent="0.2">
      <c r="A137" s="64" t="s">
        <v>202</v>
      </c>
      <c r="B137" s="65" t="s">
        <v>201</v>
      </c>
      <c r="C137" s="65">
        <v>61475</v>
      </c>
      <c r="D137" s="66">
        <f>VLOOKUP(A137,'2.1 Termination Charges'!$B$4:$F$904,5,0)</f>
        <v>3.8179999999999999E-2</v>
      </c>
      <c r="G137" s="67"/>
      <c r="H137" s="67"/>
      <c r="I137" s="58">
        <f t="shared" si="0"/>
        <v>3.15E-2</v>
      </c>
      <c r="J137" s="67"/>
      <c r="P137" s="68"/>
      <c r="Q137" s="69"/>
      <c r="R137" s="69"/>
      <c r="V137" s="58">
        <f t="shared" si="4"/>
        <v>134</v>
      </c>
      <c r="W137" s="58" t="s">
        <v>391</v>
      </c>
      <c r="X137" s="58" t="s">
        <v>392</v>
      </c>
      <c r="Z137" s="70"/>
      <c r="AA137" s="71">
        <f t="shared" si="1"/>
        <v>0.42222222222222222</v>
      </c>
      <c r="AB137" s="70">
        <f t="shared" si="2"/>
        <v>0.38</v>
      </c>
      <c r="AC137" s="70">
        <f t="shared" si="10"/>
        <v>0.38</v>
      </c>
      <c r="AD137" s="53"/>
      <c r="AE137" s="53"/>
      <c r="AF137" s="72"/>
      <c r="AG137" s="70">
        <v>0.38</v>
      </c>
      <c r="AH137" s="70"/>
      <c r="AI137" s="70"/>
    </row>
    <row r="138" spans="1:35" ht="12.75" customHeight="1" x14ac:dyDescent="0.2">
      <c r="A138" s="64" t="s">
        <v>202</v>
      </c>
      <c r="B138" s="65" t="s">
        <v>201</v>
      </c>
      <c r="C138" s="65">
        <v>61476</v>
      </c>
      <c r="D138" s="66">
        <f>VLOOKUP(A138,'2.1 Termination Charges'!$B$4:$F$904,5,0)</f>
        <v>3.8179999999999999E-2</v>
      </c>
      <c r="G138" s="67"/>
      <c r="H138" s="67"/>
      <c r="I138" s="58">
        <f t="shared" si="0"/>
        <v>3.15E-2</v>
      </c>
      <c r="J138" s="67"/>
      <c r="P138" s="68"/>
      <c r="Q138" s="69"/>
      <c r="R138" s="69"/>
      <c r="V138" s="58">
        <f t="shared" si="4"/>
        <v>135</v>
      </c>
      <c r="W138" s="58" t="s">
        <v>393</v>
      </c>
      <c r="X138" s="58" t="s">
        <v>394</v>
      </c>
      <c r="Z138" s="70"/>
      <c r="AA138" s="71">
        <f t="shared" si="1"/>
        <v>9.5666666666666664E-2</v>
      </c>
      <c r="AB138" s="70">
        <f t="shared" si="2"/>
        <v>8.6099999999999996E-2</v>
      </c>
      <c r="AC138" s="70">
        <f t="shared" si="10"/>
        <v>8.6099999999999996E-2</v>
      </c>
      <c r="AD138" s="53"/>
      <c r="AE138" s="53"/>
      <c r="AF138" s="72"/>
      <c r="AG138" s="70">
        <v>8.6099999999999996E-2</v>
      </c>
      <c r="AH138" s="70"/>
      <c r="AI138" s="70"/>
    </row>
    <row r="139" spans="1:35" ht="12.75" customHeight="1" x14ac:dyDescent="0.2">
      <c r="A139" s="64" t="s">
        <v>202</v>
      </c>
      <c r="B139" s="65" t="s">
        <v>201</v>
      </c>
      <c r="C139" s="65">
        <v>61477</v>
      </c>
      <c r="D139" s="66">
        <f>VLOOKUP(A139,'2.1 Termination Charges'!$B$4:$F$904,5,0)</f>
        <v>3.8179999999999999E-2</v>
      </c>
      <c r="G139" s="67"/>
      <c r="H139" s="67"/>
      <c r="I139" s="58">
        <f t="shared" si="0"/>
        <v>3.15E-2</v>
      </c>
      <c r="J139" s="67"/>
      <c r="P139" s="68"/>
      <c r="Q139" s="69"/>
      <c r="R139" s="69"/>
      <c r="V139" s="58">
        <f t="shared" si="4"/>
        <v>136</v>
      </c>
      <c r="W139" s="58" t="s">
        <v>395</v>
      </c>
      <c r="X139" s="58" t="s">
        <v>396</v>
      </c>
      <c r="Z139" s="70"/>
      <c r="AA139" s="71">
        <f t="shared" si="1"/>
        <v>0.6273333333333333</v>
      </c>
      <c r="AB139" s="70">
        <f t="shared" si="2"/>
        <v>0.56459999999999999</v>
      </c>
      <c r="AC139" s="70">
        <f t="shared" si="10"/>
        <v>0.56459999999999999</v>
      </c>
      <c r="AD139" s="53"/>
      <c r="AE139" s="53"/>
      <c r="AF139" s="72"/>
      <c r="AG139" s="70">
        <v>0.56459999999999999</v>
      </c>
      <c r="AH139" s="70"/>
      <c r="AI139" s="70"/>
    </row>
    <row r="140" spans="1:35" ht="12.75" customHeight="1" x14ac:dyDescent="0.2">
      <c r="A140" s="64" t="s">
        <v>202</v>
      </c>
      <c r="B140" s="65" t="s">
        <v>201</v>
      </c>
      <c r="C140" s="65">
        <v>61487</v>
      </c>
      <c r="D140" s="66">
        <f>VLOOKUP(A140,'2.1 Termination Charges'!$B$4:$F$904,5,0)</f>
        <v>3.8179999999999999E-2</v>
      </c>
      <c r="G140" s="67"/>
      <c r="H140" s="67"/>
      <c r="I140" s="58">
        <f t="shared" si="0"/>
        <v>3.15E-2</v>
      </c>
      <c r="J140" s="67"/>
      <c r="P140" s="68"/>
      <c r="Q140" s="69"/>
      <c r="R140" s="69"/>
      <c r="V140" s="58">
        <f t="shared" si="4"/>
        <v>137</v>
      </c>
      <c r="W140" s="58" t="s">
        <v>397</v>
      </c>
      <c r="X140" s="58" t="s">
        <v>398</v>
      </c>
      <c r="Z140" s="70"/>
      <c r="AA140" s="71">
        <f t="shared" si="1"/>
        <v>1.0095555555555555</v>
      </c>
      <c r="AB140" s="70">
        <f t="shared" si="2"/>
        <v>0.90859999999999996</v>
      </c>
      <c r="AC140" s="70">
        <f t="shared" si="10"/>
        <v>0.90859999999999996</v>
      </c>
      <c r="AD140" s="53"/>
      <c r="AE140" s="53"/>
      <c r="AF140" s="72"/>
      <c r="AG140" s="70">
        <v>0.90859999999999996</v>
      </c>
      <c r="AH140" s="70"/>
      <c r="AI140" s="70"/>
    </row>
    <row r="141" spans="1:35" ht="12.75" customHeight="1" x14ac:dyDescent="0.2">
      <c r="A141" s="64" t="s">
        <v>202</v>
      </c>
      <c r="B141" s="65" t="s">
        <v>201</v>
      </c>
      <c r="C141" s="65">
        <v>61488</v>
      </c>
      <c r="D141" s="66">
        <f>VLOOKUP(A141,'2.1 Termination Charges'!$B$4:$F$904,5,0)</f>
        <v>3.8179999999999999E-2</v>
      </c>
      <c r="G141" s="67"/>
      <c r="H141" s="67"/>
      <c r="I141" s="58">
        <f t="shared" si="0"/>
        <v>3.15E-2</v>
      </c>
      <c r="J141" s="67"/>
      <c r="P141" s="68"/>
      <c r="Q141" s="69"/>
      <c r="R141" s="69"/>
      <c r="V141" s="58">
        <f t="shared" si="4"/>
        <v>138</v>
      </c>
      <c r="W141" s="58" t="s">
        <v>399</v>
      </c>
      <c r="X141" s="58" t="s">
        <v>400</v>
      </c>
      <c r="Z141" s="70"/>
      <c r="AA141" s="71">
        <f t="shared" si="1"/>
        <v>0.88888888888888895</v>
      </c>
      <c r="AB141" s="70">
        <f t="shared" si="2"/>
        <v>0.8</v>
      </c>
      <c r="AC141" s="70">
        <f t="shared" si="10"/>
        <v>0.8</v>
      </c>
      <c r="AD141" s="53"/>
      <c r="AE141" s="53"/>
      <c r="AF141" s="72"/>
      <c r="AG141" s="70">
        <v>0.8</v>
      </c>
      <c r="AH141" s="70"/>
      <c r="AI141" s="70"/>
    </row>
    <row r="142" spans="1:35" ht="12.75" customHeight="1" x14ac:dyDescent="0.2">
      <c r="A142" s="64" t="s">
        <v>202</v>
      </c>
      <c r="B142" s="65" t="s">
        <v>201</v>
      </c>
      <c r="C142" s="65">
        <v>61490</v>
      </c>
      <c r="D142" s="66">
        <f>VLOOKUP(A142,'2.1 Termination Charges'!$B$4:$F$904,5,0)</f>
        <v>3.8179999999999999E-2</v>
      </c>
      <c r="G142" s="67"/>
      <c r="H142" s="67"/>
      <c r="I142" s="58">
        <f t="shared" si="0"/>
        <v>3.15E-2</v>
      </c>
      <c r="J142" s="67"/>
      <c r="P142" s="68"/>
      <c r="Q142" s="69"/>
      <c r="R142" s="69"/>
      <c r="V142" s="58">
        <f t="shared" si="4"/>
        <v>139</v>
      </c>
      <c r="W142" s="58" t="s">
        <v>401</v>
      </c>
      <c r="X142" s="58" t="s">
        <v>402</v>
      </c>
      <c r="Z142" s="70"/>
      <c r="AA142" s="71">
        <f t="shared" si="1"/>
        <v>0.88888888888888895</v>
      </c>
      <c r="AB142" s="70">
        <f t="shared" si="2"/>
        <v>0.8</v>
      </c>
      <c r="AC142" s="70">
        <f t="shared" si="10"/>
        <v>0.8</v>
      </c>
      <c r="AD142" s="53"/>
      <c r="AE142" s="53"/>
      <c r="AF142" s="72"/>
      <c r="AG142" s="70">
        <v>0.8</v>
      </c>
      <c r="AH142" s="70"/>
      <c r="AI142" s="70"/>
    </row>
    <row r="143" spans="1:35" ht="12.75" customHeight="1" x14ac:dyDescent="0.2">
      <c r="A143" s="64" t="s">
        <v>202</v>
      </c>
      <c r="B143" s="65" t="s">
        <v>201</v>
      </c>
      <c r="C143" s="65">
        <v>614910</v>
      </c>
      <c r="D143" s="66">
        <f>VLOOKUP(A143,'2.1 Termination Charges'!$B$4:$F$904,5,0)</f>
        <v>3.8179999999999999E-2</v>
      </c>
      <c r="G143" s="67"/>
      <c r="H143" s="67"/>
      <c r="I143" s="58">
        <f t="shared" si="0"/>
        <v>3.15E-2</v>
      </c>
      <c r="J143" s="67"/>
      <c r="P143" s="68"/>
      <c r="Q143" s="69"/>
      <c r="R143" s="69"/>
      <c r="V143" s="58">
        <f t="shared" si="4"/>
        <v>140</v>
      </c>
      <c r="W143" s="58" t="s">
        <v>403</v>
      </c>
      <c r="X143" s="58" t="s">
        <v>404</v>
      </c>
      <c r="Z143" s="70"/>
      <c r="AA143" s="71">
        <f t="shared" si="1"/>
        <v>0.88888888888888895</v>
      </c>
      <c r="AB143" s="70">
        <f t="shared" si="2"/>
        <v>0.8</v>
      </c>
      <c r="AC143" s="70">
        <f t="shared" si="10"/>
        <v>0.8</v>
      </c>
      <c r="AD143" s="53"/>
      <c r="AE143" s="53"/>
      <c r="AF143" s="72"/>
      <c r="AG143" s="70">
        <v>0.8</v>
      </c>
      <c r="AH143" s="70"/>
      <c r="AI143" s="70"/>
    </row>
    <row r="144" spans="1:35" ht="12.75" customHeight="1" x14ac:dyDescent="0.2">
      <c r="A144" s="64" t="s">
        <v>202</v>
      </c>
      <c r="B144" s="65" t="s">
        <v>201</v>
      </c>
      <c r="C144" s="65">
        <v>614911</v>
      </c>
      <c r="D144" s="66">
        <f>VLOOKUP(A144,'2.1 Termination Charges'!$B$4:$F$904,5,0)</f>
        <v>3.8179999999999999E-2</v>
      </c>
      <c r="G144" s="67"/>
      <c r="H144" s="67"/>
      <c r="I144" s="58">
        <f t="shared" si="0"/>
        <v>3.15E-2</v>
      </c>
      <c r="J144" s="67"/>
      <c r="P144" s="68"/>
      <c r="Q144" s="69"/>
      <c r="R144" s="69"/>
      <c r="V144" s="58">
        <f t="shared" si="4"/>
        <v>141</v>
      </c>
      <c r="W144" s="58" t="s">
        <v>405</v>
      </c>
      <c r="X144" s="58" t="s">
        <v>406</v>
      </c>
      <c r="Z144" s="70"/>
      <c r="AA144" s="71">
        <f t="shared" si="1"/>
        <v>2.4444444444444442E-2</v>
      </c>
      <c r="AB144" s="70">
        <f t="shared" si="2"/>
        <v>2.1999999999999999E-2</v>
      </c>
      <c r="AC144" s="70">
        <f t="shared" si="10"/>
        <v>2.1999999999999999E-2</v>
      </c>
      <c r="AD144" s="53"/>
      <c r="AE144" s="53"/>
      <c r="AF144" s="72"/>
      <c r="AG144" s="70">
        <v>2.1999999999999999E-2</v>
      </c>
      <c r="AH144" s="70"/>
      <c r="AI144" s="70"/>
    </row>
    <row r="145" spans="1:35" ht="12.75" customHeight="1" x14ac:dyDescent="0.2">
      <c r="A145" s="64" t="s">
        <v>202</v>
      </c>
      <c r="B145" s="65" t="s">
        <v>201</v>
      </c>
      <c r="C145" s="65">
        <v>614912</v>
      </c>
      <c r="D145" s="66">
        <f>VLOOKUP(A145,'2.1 Termination Charges'!$B$4:$F$904,5,0)</f>
        <v>3.8179999999999999E-2</v>
      </c>
      <c r="G145" s="67"/>
      <c r="H145" s="67"/>
      <c r="I145" s="58">
        <f t="shared" si="0"/>
        <v>3.15E-2</v>
      </c>
      <c r="J145" s="67"/>
      <c r="P145" s="68"/>
      <c r="Q145" s="69"/>
      <c r="R145" s="69"/>
      <c r="V145" s="58">
        <f t="shared" si="4"/>
        <v>142</v>
      </c>
      <c r="W145" s="58" t="s">
        <v>407</v>
      </c>
      <c r="X145" s="58" t="s">
        <v>408</v>
      </c>
      <c r="Z145" s="70"/>
      <c r="AA145" s="71">
        <f t="shared" si="1"/>
        <v>1.0999999999999999</v>
      </c>
      <c r="AB145" s="70">
        <f t="shared" si="2"/>
        <v>0.99</v>
      </c>
      <c r="AC145" s="70">
        <f t="shared" si="10"/>
        <v>0.99</v>
      </c>
      <c r="AD145" s="53"/>
      <c r="AE145" s="53"/>
      <c r="AF145" s="72"/>
      <c r="AG145" s="70">
        <v>0.99</v>
      </c>
      <c r="AH145" s="70"/>
      <c r="AI145" s="70"/>
    </row>
    <row r="146" spans="1:35" ht="12.75" customHeight="1" x14ac:dyDescent="0.2">
      <c r="A146" s="64" t="s">
        <v>202</v>
      </c>
      <c r="B146" s="65" t="s">
        <v>201</v>
      </c>
      <c r="C146" s="65">
        <v>614913</v>
      </c>
      <c r="D146" s="66">
        <f>VLOOKUP(A146,'2.1 Termination Charges'!$B$4:$F$904,5,0)</f>
        <v>3.8179999999999999E-2</v>
      </c>
      <c r="G146" s="67"/>
      <c r="H146" s="67"/>
      <c r="I146" s="58">
        <f t="shared" si="0"/>
        <v>3.15E-2</v>
      </c>
      <c r="J146" s="67"/>
      <c r="P146" s="68"/>
      <c r="Q146" s="69"/>
      <c r="R146" s="69"/>
      <c r="V146" s="58">
        <f t="shared" si="4"/>
        <v>143</v>
      </c>
      <c r="W146" s="58" t="s">
        <v>409</v>
      </c>
      <c r="X146" s="58" t="s">
        <v>410</v>
      </c>
      <c r="Z146" s="70"/>
      <c r="AA146" s="71">
        <f t="shared" si="1"/>
        <v>2.2111111111111113E-2</v>
      </c>
      <c r="AB146" s="70">
        <f t="shared" si="2"/>
        <v>1.9900000000000001E-2</v>
      </c>
      <c r="AC146" s="70">
        <f t="shared" si="10"/>
        <v>1.9900000000000001E-2</v>
      </c>
      <c r="AD146" s="53"/>
      <c r="AE146" s="53"/>
      <c r="AF146" s="72"/>
      <c r="AG146" s="70">
        <v>1.9900000000000001E-2</v>
      </c>
      <c r="AH146" s="70"/>
      <c r="AI146" s="70"/>
    </row>
    <row r="147" spans="1:35" ht="12.75" customHeight="1" x14ac:dyDescent="0.2">
      <c r="A147" s="64" t="s">
        <v>202</v>
      </c>
      <c r="B147" s="65" t="s">
        <v>201</v>
      </c>
      <c r="C147" s="65">
        <v>614914</v>
      </c>
      <c r="D147" s="66">
        <f>VLOOKUP(A147,'2.1 Termination Charges'!$B$4:$F$904,5,0)</f>
        <v>3.8179999999999999E-2</v>
      </c>
      <c r="G147" s="67"/>
      <c r="H147" s="67"/>
      <c r="I147" s="58">
        <f t="shared" si="0"/>
        <v>3.15E-2</v>
      </c>
      <c r="J147" s="67"/>
      <c r="P147" s="68"/>
      <c r="Q147" s="69"/>
      <c r="R147" s="69"/>
      <c r="V147" s="58">
        <f t="shared" si="4"/>
        <v>144</v>
      </c>
      <c r="W147" s="58" t="s">
        <v>411</v>
      </c>
      <c r="X147" s="58" t="s">
        <v>412</v>
      </c>
      <c r="Z147" s="70"/>
      <c r="AA147" s="71">
        <f t="shared" si="1"/>
        <v>1.0111111111111111</v>
      </c>
      <c r="AB147" s="70">
        <f t="shared" si="2"/>
        <v>0.91</v>
      </c>
      <c r="AC147" s="70">
        <f t="shared" si="10"/>
        <v>0.91</v>
      </c>
      <c r="AD147" s="53"/>
      <c r="AE147" s="53"/>
      <c r="AF147" s="72"/>
      <c r="AG147" s="70">
        <v>0.91</v>
      </c>
      <c r="AH147" s="70"/>
      <c r="AI147" s="70"/>
    </row>
    <row r="148" spans="1:35" ht="12.75" customHeight="1" x14ac:dyDescent="0.2">
      <c r="A148" s="64" t="s">
        <v>202</v>
      </c>
      <c r="B148" s="65" t="s">
        <v>201</v>
      </c>
      <c r="C148" s="65">
        <v>61498</v>
      </c>
      <c r="D148" s="66">
        <f>VLOOKUP(A148,'2.1 Termination Charges'!$B$4:$F$904,5,0)</f>
        <v>3.8179999999999999E-2</v>
      </c>
      <c r="G148" s="67"/>
      <c r="H148" s="67"/>
      <c r="I148" s="58">
        <f t="shared" si="0"/>
        <v>3.15E-2</v>
      </c>
      <c r="J148" s="67"/>
      <c r="P148" s="68"/>
      <c r="Q148" s="69"/>
      <c r="R148" s="69"/>
      <c r="V148" s="58">
        <f t="shared" si="4"/>
        <v>145</v>
      </c>
      <c r="W148" s="58" t="s">
        <v>413</v>
      </c>
      <c r="X148" s="58" t="s">
        <v>414</v>
      </c>
      <c r="Z148" s="70"/>
      <c r="AA148" s="71">
        <f t="shared" si="1"/>
        <v>1.6666666666666666E-2</v>
      </c>
      <c r="AB148" s="70">
        <f t="shared" si="2"/>
        <v>1.4999999999999999E-2</v>
      </c>
      <c r="AC148" s="70">
        <f t="shared" si="10"/>
        <v>1.4999999999999999E-2</v>
      </c>
      <c r="AD148" s="53"/>
      <c r="AE148" s="53"/>
      <c r="AF148" s="72"/>
      <c r="AG148" s="70">
        <v>1.4999999999999999E-2</v>
      </c>
      <c r="AH148" s="70"/>
      <c r="AI148" s="70"/>
    </row>
    <row r="149" spans="1:35" ht="12.75" customHeight="1" x14ac:dyDescent="0.2">
      <c r="A149" s="64" t="s">
        <v>202</v>
      </c>
      <c r="B149" s="65" t="s">
        <v>201</v>
      </c>
      <c r="C149" s="65">
        <v>61499</v>
      </c>
      <c r="D149" s="66">
        <f>VLOOKUP(A149,'2.1 Termination Charges'!$B$4:$F$904,5,0)</f>
        <v>3.8179999999999999E-2</v>
      </c>
      <c r="G149" s="67"/>
      <c r="H149" s="67"/>
      <c r="I149" s="58">
        <f t="shared" si="0"/>
        <v>3.15E-2</v>
      </c>
      <c r="J149" s="67"/>
      <c r="P149" s="68"/>
      <c r="Q149" s="69"/>
      <c r="R149" s="69"/>
      <c r="V149" s="58">
        <f t="shared" si="4"/>
        <v>146</v>
      </c>
      <c r="W149" s="58" t="s">
        <v>415</v>
      </c>
      <c r="X149" s="58" t="s">
        <v>416</v>
      </c>
      <c r="Z149" s="70"/>
      <c r="AA149" s="71">
        <f t="shared" si="1"/>
        <v>1.4888888888888889E-2</v>
      </c>
      <c r="AB149" s="70">
        <f t="shared" si="2"/>
        <v>1.34E-2</v>
      </c>
      <c r="AC149" s="70">
        <f t="shared" si="10"/>
        <v>1.34E-2</v>
      </c>
      <c r="AD149" s="53"/>
      <c r="AE149" s="53"/>
      <c r="AF149" s="72"/>
      <c r="AG149" s="70">
        <v>1.34E-2</v>
      </c>
      <c r="AH149" s="70"/>
      <c r="AI149" s="70"/>
    </row>
    <row r="150" spans="1:35" ht="12.75" customHeight="1" x14ac:dyDescent="0.2">
      <c r="A150" s="64" t="s">
        <v>204</v>
      </c>
      <c r="B150" s="65" t="s">
        <v>203</v>
      </c>
      <c r="C150" s="65">
        <v>61404</v>
      </c>
      <c r="D150" s="66">
        <f>VLOOKUP(A150,'2.1 Termination Charges'!$B$4:$F$904,5,0)</f>
        <v>3.8179999999999999E-2</v>
      </c>
      <c r="G150" s="67"/>
      <c r="H150" s="67"/>
      <c r="I150" s="58">
        <f t="shared" si="0"/>
        <v>3.15E-2</v>
      </c>
      <c r="J150" s="67"/>
      <c r="P150" s="68"/>
      <c r="Q150" s="69"/>
      <c r="R150" s="69"/>
      <c r="V150" s="58">
        <f t="shared" si="4"/>
        <v>147</v>
      </c>
      <c r="W150" s="58" t="s">
        <v>417</v>
      </c>
      <c r="X150" s="58" t="s">
        <v>418</v>
      </c>
      <c r="Z150" s="70"/>
      <c r="AA150" s="71">
        <f t="shared" si="1"/>
        <v>1.4888888888888889E-2</v>
      </c>
      <c r="AB150" s="70">
        <f t="shared" si="2"/>
        <v>1.34E-2</v>
      </c>
      <c r="AC150" s="70">
        <f t="shared" si="10"/>
        <v>1.34E-2</v>
      </c>
      <c r="AD150" s="53"/>
      <c r="AE150" s="53"/>
      <c r="AF150" s="72"/>
      <c r="AG150" s="70">
        <v>1.34E-2</v>
      </c>
      <c r="AH150" s="70"/>
      <c r="AI150" s="70"/>
    </row>
    <row r="151" spans="1:35" ht="12.75" customHeight="1" x14ac:dyDescent="0.2">
      <c r="A151" s="64" t="s">
        <v>204</v>
      </c>
      <c r="B151" s="65" t="s">
        <v>203</v>
      </c>
      <c r="C151" s="65">
        <v>61405</v>
      </c>
      <c r="D151" s="66">
        <f>VLOOKUP(A151,'2.1 Termination Charges'!$B$4:$F$904,5,0)</f>
        <v>3.8179999999999999E-2</v>
      </c>
      <c r="G151" s="67"/>
      <c r="H151" s="67"/>
      <c r="I151" s="58">
        <f t="shared" si="0"/>
        <v>3.15E-2</v>
      </c>
      <c r="J151" s="67"/>
      <c r="P151" s="68"/>
      <c r="Q151" s="69"/>
      <c r="R151" s="69"/>
      <c r="V151" s="58">
        <f t="shared" si="4"/>
        <v>148</v>
      </c>
      <c r="W151" s="58" t="s">
        <v>419</v>
      </c>
      <c r="X151" s="58" t="s">
        <v>420</v>
      </c>
      <c r="Z151" s="70"/>
      <c r="AA151" s="71">
        <f t="shared" si="1"/>
        <v>2.2222222222222223E-2</v>
      </c>
      <c r="AB151" s="70">
        <f t="shared" si="2"/>
        <v>0.02</v>
      </c>
      <c r="AC151" s="70">
        <f t="shared" si="10"/>
        <v>0.02</v>
      </c>
      <c r="AD151" s="53"/>
      <c r="AE151" s="53"/>
      <c r="AF151" s="72"/>
      <c r="AG151" s="70">
        <v>0.02</v>
      </c>
      <c r="AH151" s="70"/>
      <c r="AI151" s="70"/>
    </row>
    <row r="152" spans="1:35" ht="12.75" customHeight="1" x14ac:dyDescent="0.2">
      <c r="A152" s="64" t="s">
        <v>204</v>
      </c>
      <c r="B152" s="65" t="s">
        <v>203</v>
      </c>
      <c r="C152" s="65">
        <v>61406</v>
      </c>
      <c r="D152" s="66">
        <f>VLOOKUP(A152,'2.1 Termination Charges'!$B$4:$F$904,5,0)</f>
        <v>3.8179999999999999E-2</v>
      </c>
      <c r="G152" s="67"/>
      <c r="H152" s="67"/>
      <c r="I152" s="58">
        <f t="shared" si="0"/>
        <v>3.15E-2</v>
      </c>
      <c r="J152" s="67"/>
      <c r="P152" s="68"/>
      <c r="Q152" s="69"/>
      <c r="R152" s="69"/>
      <c r="V152" s="58">
        <f t="shared" si="4"/>
        <v>149</v>
      </c>
      <c r="W152" s="58" t="s">
        <v>421</v>
      </c>
      <c r="X152" s="58" t="s">
        <v>422</v>
      </c>
      <c r="Z152" s="70"/>
      <c r="AA152" s="71">
        <f t="shared" si="1"/>
        <v>2.2222222222222223E-2</v>
      </c>
      <c r="AB152" s="70">
        <f t="shared" si="2"/>
        <v>0.02</v>
      </c>
      <c r="AC152" s="70">
        <f t="shared" si="10"/>
        <v>0.02</v>
      </c>
      <c r="AD152" s="53"/>
      <c r="AE152" s="53"/>
      <c r="AF152" s="72"/>
      <c r="AG152" s="70">
        <v>0.02</v>
      </c>
      <c r="AH152" s="70"/>
      <c r="AI152" s="70"/>
    </row>
    <row r="153" spans="1:35" ht="12.75" customHeight="1" x14ac:dyDescent="0.2">
      <c r="A153" s="64" t="s">
        <v>204</v>
      </c>
      <c r="B153" s="65" t="s">
        <v>203</v>
      </c>
      <c r="C153" s="65">
        <v>61410</v>
      </c>
      <c r="D153" s="66">
        <f>VLOOKUP(A153,'2.1 Termination Charges'!$B$4:$F$904,5,0)</f>
        <v>3.8179999999999999E-2</v>
      </c>
      <c r="G153" s="67"/>
      <c r="H153" s="67"/>
      <c r="I153" s="58">
        <f t="shared" si="0"/>
        <v>3.15E-2</v>
      </c>
      <c r="J153" s="67"/>
      <c r="P153" s="68"/>
      <c r="Q153" s="69"/>
      <c r="R153" s="69"/>
      <c r="V153" s="58">
        <f t="shared" si="4"/>
        <v>150</v>
      </c>
      <c r="W153" s="58" t="s">
        <v>423</v>
      </c>
      <c r="X153" s="58" t="s">
        <v>424</v>
      </c>
      <c r="Z153" s="70"/>
      <c r="AA153" s="71">
        <f t="shared" si="1"/>
        <v>2.2222222222222223E-2</v>
      </c>
      <c r="AB153" s="70">
        <f t="shared" si="2"/>
        <v>0.02</v>
      </c>
      <c r="AC153" s="70">
        <f t="shared" si="10"/>
        <v>0.02</v>
      </c>
      <c r="AD153" s="53"/>
      <c r="AE153" s="53"/>
      <c r="AF153" s="72"/>
      <c r="AG153" s="70">
        <v>0.02</v>
      </c>
      <c r="AH153" s="70"/>
      <c r="AI153" s="70"/>
    </row>
    <row r="154" spans="1:35" ht="12.75" customHeight="1" x14ac:dyDescent="0.2">
      <c r="A154" s="64" t="s">
        <v>204</v>
      </c>
      <c r="B154" s="65" t="s">
        <v>203</v>
      </c>
      <c r="C154" s="65">
        <v>61414</v>
      </c>
      <c r="D154" s="66">
        <f>VLOOKUP(A154,'2.1 Termination Charges'!$B$4:$F$904,5,0)</f>
        <v>3.8179999999999999E-2</v>
      </c>
      <c r="G154" s="67"/>
      <c r="H154" s="67"/>
      <c r="I154" s="58">
        <f t="shared" si="0"/>
        <v>3.15E-2</v>
      </c>
      <c r="J154" s="67"/>
      <c r="P154" s="68"/>
      <c r="Q154" s="69"/>
      <c r="R154" s="69"/>
      <c r="V154" s="58">
        <f t="shared" si="4"/>
        <v>151</v>
      </c>
      <c r="W154" s="58" t="s">
        <v>425</v>
      </c>
      <c r="X154" s="58" t="s">
        <v>426</v>
      </c>
      <c r="Z154" s="70"/>
      <c r="AA154" s="71">
        <f t="shared" si="1"/>
        <v>2.2222222222222223E-2</v>
      </c>
      <c r="AB154" s="70">
        <f t="shared" si="2"/>
        <v>0.02</v>
      </c>
      <c r="AC154" s="70">
        <f t="shared" si="10"/>
        <v>0.02</v>
      </c>
      <c r="AD154" s="53"/>
      <c r="AE154" s="53"/>
      <c r="AF154" s="72"/>
      <c r="AG154" s="70">
        <v>0.02</v>
      </c>
      <c r="AH154" s="70"/>
      <c r="AI154" s="70"/>
    </row>
    <row r="155" spans="1:35" ht="12.75" customHeight="1" x14ac:dyDescent="0.2">
      <c r="A155" s="64" t="s">
        <v>204</v>
      </c>
      <c r="B155" s="65" t="s">
        <v>203</v>
      </c>
      <c r="C155" s="65">
        <v>61415</v>
      </c>
      <c r="D155" s="66">
        <f>VLOOKUP(A155,'2.1 Termination Charges'!$B$4:$F$904,5,0)</f>
        <v>3.8179999999999999E-2</v>
      </c>
      <c r="G155" s="67"/>
      <c r="H155" s="67"/>
      <c r="I155" s="58">
        <f t="shared" si="0"/>
        <v>3.15E-2</v>
      </c>
      <c r="J155" s="67"/>
      <c r="P155" s="68"/>
      <c r="Q155" s="69"/>
      <c r="R155" s="69"/>
      <c r="V155" s="58">
        <f t="shared" si="4"/>
        <v>152</v>
      </c>
      <c r="W155" s="58" t="s">
        <v>427</v>
      </c>
      <c r="X155" s="58" t="s">
        <v>428</v>
      </c>
      <c r="Z155" s="70"/>
      <c r="AA155" s="71">
        <f t="shared" si="1"/>
        <v>2.2222222222222223E-2</v>
      </c>
      <c r="AB155" s="70">
        <f t="shared" si="2"/>
        <v>0.02</v>
      </c>
      <c r="AC155" s="70">
        <f t="shared" si="10"/>
        <v>0.02</v>
      </c>
      <c r="AD155" s="53"/>
      <c r="AE155" s="53"/>
      <c r="AF155" s="72"/>
      <c r="AG155" s="70">
        <v>0.02</v>
      </c>
      <c r="AH155" s="70"/>
      <c r="AI155" s="70"/>
    </row>
    <row r="156" spans="1:35" ht="12.75" customHeight="1" x14ac:dyDescent="0.2">
      <c r="A156" s="64" t="s">
        <v>204</v>
      </c>
      <c r="B156" s="65" t="s">
        <v>203</v>
      </c>
      <c r="C156" s="65">
        <v>61416</v>
      </c>
      <c r="D156" s="66">
        <f>VLOOKUP(A156,'2.1 Termination Charges'!$B$4:$F$904,5,0)</f>
        <v>3.8179999999999999E-2</v>
      </c>
      <c r="G156" s="67"/>
      <c r="H156" s="67"/>
      <c r="I156" s="58">
        <f t="shared" si="0"/>
        <v>3.15E-2</v>
      </c>
      <c r="J156" s="67"/>
      <c r="P156" s="68"/>
      <c r="Q156" s="69"/>
      <c r="R156" s="69"/>
      <c r="V156" s="58">
        <f t="shared" si="4"/>
        <v>153</v>
      </c>
      <c r="W156" s="58" t="s">
        <v>429</v>
      </c>
      <c r="X156" s="58" t="s">
        <v>430</v>
      </c>
      <c r="Z156" s="70"/>
      <c r="AA156" s="71">
        <f t="shared" si="1"/>
        <v>2.2222222222222223E-2</v>
      </c>
      <c r="AB156" s="70">
        <f t="shared" si="2"/>
        <v>0.02</v>
      </c>
      <c r="AC156" s="70">
        <f t="shared" si="10"/>
        <v>0.02</v>
      </c>
      <c r="AD156" s="53"/>
      <c r="AE156" s="53"/>
      <c r="AF156" s="72"/>
      <c r="AG156" s="70">
        <v>0.02</v>
      </c>
      <c r="AH156" s="70"/>
      <c r="AI156" s="70"/>
    </row>
    <row r="157" spans="1:35" ht="12.75" customHeight="1" x14ac:dyDescent="0.2">
      <c r="A157" s="64" t="s">
        <v>204</v>
      </c>
      <c r="B157" s="65" t="s">
        <v>203</v>
      </c>
      <c r="C157" s="65">
        <v>614202</v>
      </c>
      <c r="D157" s="66">
        <f>VLOOKUP(A157,'2.1 Termination Charges'!$B$4:$F$904,5,0)</f>
        <v>3.8179999999999999E-2</v>
      </c>
      <c r="G157" s="67"/>
      <c r="H157" s="67"/>
      <c r="I157" s="58">
        <f t="shared" si="0"/>
        <v>3.15E-2</v>
      </c>
      <c r="J157" s="67"/>
      <c r="P157" s="68"/>
      <c r="Q157" s="69"/>
      <c r="R157" s="69"/>
      <c r="V157" s="58">
        <f t="shared" si="4"/>
        <v>154</v>
      </c>
      <c r="W157" s="58" t="s">
        <v>431</v>
      </c>
      <c r="X157" s="58" t="s">
        <v>432</v>
      </c>
      <c r="Z157" s="70"/>
      <c r="AA157" s="71">
        <f t="shared" si="1"/>
        <v>2.2222222222222223E-2</v>
      </c>
      <c r="AB157" s="70">
        <f t="shared" si="2"/>
        <v>0.02</v>
      </c>
      <c r="AC157" s="70">
        <f t="shared" si="10"/>
        <v>0.02</v>
      </c>
      <c r="AD157" s="53"/>
      <c r="AE157" s="53"/>
      <c r="AF157" s="72"/>
      <c r="AG157" s="70">
        <v>0.02</v>
      </c>
      <c r="AH157" s="70"/>
      <c r="AI157" s="70"/>
    </row>
    <row r="158" spans="1:35" ht="12.75" customHeight="1" x14ac:dyDescent="0.2">
      <c r="A158" s="64" t="s">
        <v>204</v>
      </c>
      <c r="B158" s="65" t="s">
        <v>203</v>
      </c>
      <c r="C158" s="65">
        <v>614203</v>
      </c>
      <c r="D158" s="66">
        <f>VLOOKUP(A158,'2.1 Termination Charges'!$B$4:$F$904,5,0)</f>
        <v>3.8179999999999999E-2</v>
      </c>
      <c r="G158" s="67"/>
      <c r="H158" s="67"/>
      <c r="I158" s="58">
        <f t="shared" si="0"/>
        <v>3.15E-2</v>
      </c>
      <c r="J158" s="67"/>
      <c r="P158" s="68"/>
      <c r="Q158" s="69"/>
      <c r="R158" s="69"/>
      <c r="V158" s="58">
        <f t="shared" si="4"/>
        <v>155</v>
      </c>
      <c r="W158" s="58" t="s">
        <v>433</v>
      </c>
      <c r="X158" s="58" t="s">
        <v>434</v>
      </c>
      <c r="Z158" s="70"/>
      <c r="AA158" s="71">
        <f t="shared" si="1"/>
        <v>2.2222222222222223E-2</v>
      </c>
      <c r="AB158" s="70">
        <f t="shared" si="2"/>
        <v>0.02</v>
      </c>
      <c r="AC158" s="70">
        <f t="shared" si="10"/>
        <v>0.02</v>
      </c>
      <c r="AD158" s="53"/>
      <c r="AE158" s="53"/>
      <c r="AF158" s="72"/>
      <c r="AG158" s="70">
        <v>0.02</v>
      </c>
      <c r="AH158" s="70"/>
      <c r="AI158" s="70"/>
    </row>
    <row r="159" spans="1:35" ht="12.75" customHeight="1" x14ac:dyDescent="0.2">
      <c r="A159" s="64" t="s">
        <v>204</v>
      </c>
      <c r="B159" s="65" t="s">
        <v>203</v>
      </c>
      <c r="C159" s="65">
        <v>614204</v>
      </c>
      <c r="D159" s="66">
        <f>VLOOKUP(A159,'2.1 Termination Charges'!$B$4:$F$904,5,0)</f>
        <v>3.8179999999999999E-2</v>
      </c>
      <c r="G159" s="67"/>
      <c r="H159" s="67"/>
      <c r="I159" s="58">
        <f t="shared" si="0"/>
        <v>3.15E-2</v>
      </c>
      <c r="J159" s="67"/>
      <c r="P159" s="68"/>
      <c r="Q159" s="69"/>
      <c r="R159" s="69"/>
      <c r="V159" s="58">
        <f t="shared" si="4"/>
        <v>156</v>
      </c>
      <c r="W159" s="58" t="s">
        <v>435</v>
      </c>
      <c r="X159" s="58" t="s">
        <v>436</v>
      </c>
      <c r="Z159" s="70"/>
      <c r="AA159" s="71">
        <f t="shared" si="1"/>
        <v>2.2222222222222223E-2</v>
      </c>
      <c r="AB159" s="70">
        <f t="shared" si="2"/>
        <v>0.02</v>
      </c>
      <c r="AC159" s="70">
        <f t="shared" si="10"/>
        <v>0.02</v>
      </c>
      <c r="AD159" s="53"/>
      <c r="AE159" s="53"/>
      <c r="AF159" s="72"/>
      <c r="AG159" s="70">
        <v>0.02</v>
      </c>
      <c r="AH159" s="70"/>
      <c r="AI159" s="70"/>
    </row>
    <row r="160" spans="1:35" ht="12.75" customHeight="1" x14ac:dyDescent="0.2">
      <c r="A160" s="64" t="s">
        <v>204</v>
      </c>
      <c r="B160" s="65" t="s">
        <v>203</v>
      </c>
      <c r="C160" s="65">
        <v>614205</v>
      </c>
      <c r="D160" s="66">
        <f>VLOOKUP(A160,'2.1 Termination Charges'!$B$4:$F$904,5,0)</f>
        <v>3.8179999999999999E-2</v>
      </c>
      <c r="G160" s="67"/>
      <c r="H160" s="67"/>
      <c r="I160" s="58">
        <f t="shared" si="0"/>
        <v>3.15E-2</v>
      </c>
      <c r="J160" s="67"/>
      <c r="P160" s="68"/>
      <c r="Q160" s="69"/>
      <c r="R160" s="69"/>
      <c r="V160" s="58">
        <f t="shared" si="4"/>
        <v>157</v>
      </c>
      <c r="W160" s="58" t="s">
        <v>437</v>
      </c>
      <c r="X160" s="58" t="s">
        <v>438</v>
      </c>
      <c r="Z160" s="70"/>
      <c r="AA160" s="71">
        <f t="shared" si="1"/>
        <v>1.3333333333333332E-2</v>
      </c>
      <c r="AB160" s="70">
        <f t="shared" si="2"/>
        <v>1.2E-2</v>
      </c>
      <c r="AC160" s="70">
        <f t="shared" si="10"/>
        <v>1.2E-2</v>
      </c>
      <c r="AD160" s="53"/>
      <c r="AE160" s="53"/>
      <c r="AF160" s="72"/>
      <c r="AG160" s="70">
        <v>1.2E-2</v>
      </c>
      <c r="AH160" s="70"/>
      <c r="AI160" s="70"/>
    </row>
    <row r="161" spans="1:35" ht="12.75" customHeight="1" x14ac:dyDescent="0.2">
      <c r="A161" s="64" t="s">
        <v>204</v>
      </c>
      <c r="B161" s="65" t="s">
        <v>203</v>
      </c>
      <c r="C161" s="65">
        <v>614206</v>
      </c>
      <c r="D161" s="66">
        <f>VLOOKUP(A161,'2.1 Termination Charges'!$B$4:$F$904,5,0)</f>
        <v>3.8179999999999999E-2</v>
      </c>
      <c r="G161" s="67"/>
      <c r="H161" s="67"/>
      <c r="I161" s="58">
        <f t="shared" si="0"/>
        <v>3.15E-2</v>
      </c>
      <c r="J161" s="67"/>
      <c r="P161" s="68"/>
      <c r="Q161" s="69"/>
      <c r="R161" s="69"/>
      <c r="V161" s="58">
        <f t="shared" si="4"/>
        <v>158</v>
      </c>
      <c r="W161" s="58" t="s">
        <v>439</v>
      </c>
      <c r="X161" s="58" t="s">
        <v>440</v>
      </c>
      <c r="Z161" s="70"/>
      <c r="AA161" s="71">
        <f t="shared" si="1"/>
        <v>1.3333333333333332E-2</v>
      </c>
      <c r="AB161" s="70">
        <f t="shared" si="2"/>
        <v>1.2E-2</v>
      </c>
      <c r="AC161" s="70">
        <f t="shared" si="10"/>
        <v>1.2E-2</v>
      </c>
      <c r="AD161" s="53"/>
      <c r="AE161" s="53"/>
      <c r="AF161" s="72"/>
      <c r="AG161" s="70">
        <v>1.2E-2</v>
      </c>
      <c r="AH161" s="70"/>
      <c r="AI161" s="70"/>
    </row>
    <row r="162" spans="1:35" ht="12.75" customHeight="1" x14ac:dyDescent="0.2">
      <c r="A162" s="64" t="s">
        <v>204</v>
      </c>
      <c r="B162" s="65" t="s">
        <v>203</v>
      </c>
      <c r="C162" s="65">
        <v>614207</v>
      </c>
      <c r="D162" s="66">
        <f>VLOOKUP(A162,'2.1 Termination Charges'!$B$4:$F$904,5,0)</f>
        <v>3.8179999999999999E-2</v>
      </c>
      <c r="G162" s="67"/>
      <c r="H162" s="67"/>
      <c r="I162" s="58">
        <f t="shared" si="0"/>
        <v>3.15E-2</v>
      </c>
      <c r="J162" s="67"/>
      <c r="P162" s="68"/>
      <c r="Q162" s="69"/>
      <c r="R162" s="69"/>
      <c r="V162" s="58">
        <f t="shared" si="4"/>
        <v>159</v>
      </c>
      <c r="W162" s="58" t="s">
        <v>441</v>
      </c>
      <c r="X162" s="58" t="s">
        <v>442</v>
      </c>
      <c r="Z162" s="70"/>
      <c r="AA162" s="71">
        <f t="shared" si="1"/>
        <v>1.3333333333333332E-2</v>
      </c>
      <c r="AB162" s="70">
        <f t="shared" si="2"/>
        <v>1.2E-2</v>
      </c>
      <c r="AC162" s="70">
        <f t="shared" si="10"/>
        <v>1.2E-2</v>
      </c>
      <c r="AD162" s="53"/>
      <c r="AE162" s="53"/>
      <c r="AF162" s="72"/>
      <c r="AG162" s="70">
        <v>1.2E-2</v>
      </c>
      <c r="AH162" s="70"/>
      <c r="AI162" s="70"/>
    </row>
    <row r="163" spans="1:35" ht="12.75" customHeight="1" x14ac:dyDescent="0.2">
      <c r="A163" s="64" t="s">
        <v>204</v>
      </c>
      <c r="B163" s="65" t="s">
        <v>203</v>
      </c>
      <c r="C163" s="65">
        <v>614208</v>
      </c>
      <c r="D163" s="66">
        <f>VLOOKUP(A163,'2.1 Termination Charges'!$B$4:$F$904,5,0)</f>
        <v>3.8179999999999999E-2</v>
      </c>
      <c r="G163" s="67"/>
      <c r="H163" s="67"/>
      <c r="I163" s="58">
        <f t="shared" si="0"/>
        <v>3.15E-2</v>
      </c>
      <c r="J163" s="67"/>
      <c r="P163" s="68"/>
      <c r="Q163" s="69"/>
      <c r="R163" s="69"/>
      <c r="V163" s="58">
        <f t="shared" si="4"/>
        <v>160</v>
      </c>
      <c r="W163" s="58" t="s">
        <v>443</v>
      </c>
      <c r="X163" s="58" t="s">
        <v>444</v>
      </c>
      <c r="Z163" s="70"/>
      <c r="AA163" s="71">
        <f t="shared" si="1"/>
        <v>1.3333333333333332E-2</v>
      </c>
      <c r="AB163" s="70">
        <f t="shared" si="2"/>
        <v>1.2E-2</v>
      </c>
      <c r="AC163" s="70">
        <f t="shared" si="10"/>
        <v>1.2E-2</v>
      </c>
      <c r="AD163" s="53"/>
      <c r="AE163" s="53"/>
      <c r="AF163" s="72"/>
      <c r="AG163" s="70">
        <v>1.2E-2</v>
      </c>
      <c r="AH163" s="70"/>
      <c r="AI163" s="70"/>
    </row>
    <row r="164" spans="1:35" ht="12.75" customHeight="1" x14ac:dyDescent="0.2">
      <c r="A164" s="64" t="s">
        <v>204</v>
      </c>
      <c r="B164" s="65" t="s">
        <v>203</v>
      </c>
      <c r="C164" s="65">
        <v>614209</v>
      </c>
      <c r="D164" s="66">
        <f>VLOOKUP(A164,'2.1 Termination Charges'!$B$4:$F$904,5,0)</f>
        <v>3.8179999999999999E-2</v>
      </c>
      <c r="G164" s="67"/>
      <c r="H164" s="67"/>
      <c r="I164" s="58">
        <f t="shared" si="0"/>
        <v>3.15E-2</v>
      </c>
      <c r="J164" s="67"/>
      <c r="P164" s="68"/>
      <c r="Q164" s="69"/>
      <c r="R164" s="69"/>
      <c r="V164" s="58">
        <f t="shared" si="4"/>
        <v>161</v>
      </c>
      <c r="W164" s="58" t="s">
        <v>445</v>
      </c>
      <c r="X164" s="58" t="s">
        <v>446</v>
      </c>
      <c r="Z164" s="70"/>
      <c r="AA164" s="71">
        <f t="shared" si="1"/>
        <v>0.98144444444444434</v>
      </c>
      <c r="AB164" s="70">
        <f t="shared" si="2"/>
        <v>0.88329999999999997</v>
      </c>
      <c r="AC164" s="70">
        <f t="shared" si="10"/>
        <v>0.88329999999999997</v>
      </c>
      <c r="AD164" s="53"/>
      <c r="AE164" s="53"/>
      <c r="AF164" s="72"/>
      <c r="AG164" s="70">
        <v>0.88329999999999997</v>
      </c>
      <c r="AH164" s="70"/>
      <c r="AI164" s="70"/>
    </row>
    <row r="165" spans="1:35" ht="12.75" customHeight="1" x14ac:dyDescent="0.2">
      <c r="A165" s="64" t="s">
        <v>204</v>
      </c>
      <c r="B165" s="65" t="s">
        <v>203</v>
      </c>
      <c r="C165" s="65">
        <v>61424</v>
      </c>
      <c r="D165" s="66">
        <f>VLOOKUP(A165,'2.1 Termination Charges'!$B$4:$F$904,5,0)</f>
        <v>3.8179999999999999E-2</v>
      </c>
      <c r="G165" s="67"/>
      <c r="H165" s="67"/>
      <c r="I165" s="58">
        <f t="shared" si="0"/>
        <v>3.15E-2</v>
      </c>
      <c r="J165" s="67"/>
      <c r="P165" s="68"/>
      <c r="Q165" s="69"/>
      <c r="R165" s="69"/>
      <c r="V165" s="58">
        <f t="shared" si="4"/>
        <v>162</v>
      </c>
      <c r="W165" s="58" t="s">
        <v>447</v>
      </c>
      <c r="X165" s="58" t="s">
        <v>448</v>
      </c>
      <c r="Z165" s="70"/>
      <c r="AA165" s="71">
        <f t="shared" si="1"/>
        <v>0.77666666666666662</v>
      </c>
      <c r="AB165" s="70">
        <f t="shared" si="2"/>
        <v>0.69899999999999995</v>
      </c>
      <c r="AC165" s="70">
        <f t="shared" si="10"/>
        <v>0.69899999999999995</v>
      </c>
      <c r="AD165" s="53"/>
      <c r="AE165" s="53"/>
      <c r="AF165" s="72"/>
      <c r="AG165" s="70">
        <v>0.69899999999999995</v>
      </c>
      <c r="AH165" s="70"/>
      <c r="AI165" s="70"/>
    </row>
    <row r="166" spans="1:35" ht="12.75" customHeight="1" x14ac:dyDescent="0.2">
      <c r="A166" s="64" t="s">
        <v>204</v>
      </c>
      <c r="B166" s="65" t="s">
        <v>203</v>
      </c>
      <c r="C166" s="65">
        <v>61426</v>
      </c>
      <c r="D166" s="66">
        <f>VLOOKUP(A166,'2.1 Termination Charges'!$B$4:$F$904,5,0)</f>
        <v>3.8179999999999999E-2</v>
      </c>
      <c r="G166" s="67"/>
      <c r="H166" s="67"/>
      <c r="I166" s="58">
        <f t="shared" si="0"/>
        <v>3.15E-2</v>
      </c>
      <c r="J166" s="67"/>
      <c r="P166" s="68"/>
      <c r="Q166" s="69"/>
      <c r="R166" s="69"/>
      <c r="V166" s="58">
        <f t="shared" si="4"/>
        <v>163</v>
      </c>
      <c r="W166" s="58" t="s">
        <v>449</v>
      </c>
      <c r="X166" s="58" t="s">
        <v>450</v>
      </c>
      <c r="Z166" s="70"/>
      <c r="AA166" s="71">
        <f t="shared" si="1"/>
        <v>0.7857777777777778</v>
      </c>
      <c r="AB166" s="70">
        <f t="shared" si="2"/>
        <v>0.70720000000000005</v>
      </c>
      <c r="AC166" s="70">
        <f t="shared" si="10"/>
        <v>0.70720000000000005</v>
      </c>
      <c r="AD166" s="53"/>
      <c r="AE166" s="53"/>
      <c r="AF166" s="72"/>
      <c r="AG166" s="70">
        <v>0.70720000000000005</v>
      </c>
      <c r="AH166" s="70"/>
      <c r="AI166" s="70"/>
    </row>
    <row r="167" spans="1:35" ht="12.75" customHeight="1" x14ac:dyDescent="0.2">
      <c r="A167" s="64" t="s">
        <v>204</v>
      </c>
      <c r="B167" s="65" t="s">
        <v>203</v>
      </c>
      <c r="C167" s="65">
        <v>61449</v>
      </c>
      <c r="D167" s="66">
        <f>VLOOKUP(A167,'2.1 Termination Charges'!$B$4:$F$904,5,0)</f>
        <v>3.8179999999999999E-2</v>
      </c>
      <c r="G167" s="67"/>
      <c r="H167" s="67"/>
      <c r="I167" s="58">
        <f t="shared" si="0"/>
        <v>3.15E-2</v>
      </c>
      <c r="J167" s="67"/>
      <c r="P167" s="68"/>
      <c r="Q167" s="69"/>
      <c r="R167" s="69"/>
      <c r="V167" s="58">
        <f t="shared" si="4"/>
        <v>164</v>
      </c>
      <c r="W167" s="58" t="s">
        <v>451</v>
      </c>
      <c r="X167" s="58" t="s">
        <v>452</v>
      </c>
      <c r="Z167" s="70"/>
      <c r="AA167" s="71">
        <f t="shared" si="1"/>
        <v>0.61699999999999999</v>
      </c>
      <c r="AB167" s="70">
        <f t="shared" si="2"/>
        <v>0.55530000000000002</v>
      </c>
      <c r="AC167" s="70">
        <f t="shared" si="10"/>
        <v>0.55530000000000002</v>
      </c>
      <c r="AD167" s="53"/>
      <c r="AE167" s="53"/>
      <c r="AF167" s="72"/>
      <c r="AG167" s="70">
        <v>0.55530000000000002</v>
      </c>
      <c r="AH167" s="70"/>
      <c r="AI167" s="70"/>
    </row>
    <row r="168" spans="1:35" ht="12.75" customHeight="1" x14ac:dyDescent="0.2">
      <c r="A168" s="64" t="s">
        <v>204</v>
      </c>
      <c r="B168" s="65" t="s">
        <v>203</v>
      </c>
      <c r="C168" s="65">
        <v>61450</v>
      </c>
      <c r="D168" s="66">
        <f>VLOOKUP(A168,'2.1 Termination Charges'!$B$4:$F$904,5,0)</f>
        <v>3.8179999999999999E-2</v>
      </c>
      <c r="G168" s="67"/>
      <c r="H168" s="67"/>
      <c r="I168" s="58">
        <f t="shared" si="0"/>
        <v>3.15E-2</v>
      </c>
      <c r="J168" s="67"/>
      <c r="P168" s="68"/>
      <c r="Q168" s="69"/>
      <c r="R168" s="69"/>
      <c r="V168" s="58">
        <f t="shared" si="4"/>
        <v>165</v>
      </c>
      <c r="W168" s="58" t="s">
        <v>453</v>
      </c>
      <c r="X168" s="58" t="s">
        <v>454</v>
      </c>
      <c r="Z168" s="70"/>
      <c r="AA168" s="71">
        <f t="shared" si="1"/>
        <v>0.61699999999999999</v>
      </c>
      <c r="AB168" s="70">
        <f t="shared" si="2"/>
        <v>0.55530000000000002</v>
      </c>
      <c r="AC168" s="70">
        <f t="shared" si="10"/>
        <v>0.55530000000000002</v>
      </c>
      <c r="AD168" s="53"/>
      <c r="AE168" s="53"/>
      <c r="AF168" s="72"/>
      <c r="AG168" s="70">
        <v>0.55530000000000002</v>
      </c>
      <c r="AH168" s="70"/>
      <c r="AI168" s="70"/>
    </row>
    <row r="169" spans="1:35" ht="12.75" customHeight="1" x14ac:dyDescent="0.2">
      <c r="A169" s="64" t="s">
        <v>204</v>
      </c>
      <c r="B169" s="65" t="s">
        <v>203</v>
      </c>
      <c r="C169" s="65">
        <v>61451</v>
      </c>
      <c r="D169" s="66">
        <f>VLOOKUP(A169,'2.1 Termination Charges'!$B$4:$F$904,5,0)</f>
        <v>3.8179999999999999E-2</v>
      </c>
      <c r="G169" s="67"/>
      <c r="H169" s="67"/>
      <c r="I169" s="58">
        <f t="shared" si="0"/>
        <v>3.15E-2</v>
      </c>
      <c r="J169" s="67"/>
      <c r="P169" s="68"/>
      <c r="Q169" s="69"/>
      <c r="R169" s="69"/>
      <c r="V169" s="58">
        <f t="shared" si="4"/>
        <v>166</v>
      </c>
      <c r="W169" s="58" t="s">
        <v>455</v>
      </c>
      <c r="X169" s="58" t="s">
        <v>456</v>
      </c>
      <c r="Z169" s="70"/>
      <c r="AA169" s="71">
        <f t="shared" si="1"/>
        <v>0.58799999999999997</v>
      </c>
      <c r="AB169" s="70">
        <f t="shared" si="2"/>
        <v>0.5292</v>
      </c>
      <c r="AC169" s="70">
        <f t="shared" si="10"/>
        <v>0.5292</v>
      </c>
      <c r="AD169" s="53"/>
      <c r="AE169" s="53"/>
      <c r="AF169" s="72"/>
      <c r="AG169" s="70">
        <v>0.5292</v>
      </c>
      <c r="AH169" s="70"/>
      <c r="AI169" s="70"/>
    </row>
    <row r="170" spans="1:35" ht="12.75" customHeight="1" x14ac:dyDescent="0.2">
      <c r="A170" s="64" t="s">
        <v>204</v>
      </c>
      <c r="B170" s="65" t="s">
        <v>203</v>
      </c>
      <c r="C170" s="65">
        <v>61452</v>
      </c>
      <c r="D170" s="66">
        <f>VLOOKUP(A170,'2.1 Termination Charges'!$B$4:$F$904,5,0)</f>
        <v>3.8179999999999999E-2</v>
      </c>
      <c r="G170" s="67"/>
      <c r="H170" s="67"/>
      <c r="I170" s="58">
        <f t="shared" si="0"/>
        <v>3.15E-2</v>
      </c>
      <c r="J170" s="67"/>
      <c r="P170" s="68"/>
      <c r="Q170" s="69"/>
      <c r="R170" s="69"/>
      <c r="V170" s="58">
        <f t="shared" si="4"/>
        <v>167</v>
      </c>
      <c r="W170" s="58" t="s">
        <v>457</v>
      </c>
      <c r="X170" s="58" t="s">
        <v>458</v>
      </c>
      <c r="Z170" s="70"/>
      <c r="AA170" s="71">
        <f t="shared" si="1"/>
        <v>0.73444444444444446</v>
      </c>
      <c r="AB170" s="70">
        <f t="shared" si="2"/>
        <v>0.66100000000000003</v>
      </c>
      <c r="AC170" s="70">
        <f t="shared" si="10"/>
        <v>0.66100000000000003</v>
      </c>
      <c r="AD170" s="53"/>
      <c r="AE170" s="53"/>
      <c r="AF170" s="72"/>
      <c r="AG170" s="70">
        <v>0.66100000000000003</v>
      </c>
      <c r="AH170" s="70"/>
      <c r="AI170" s="70"/>
    </row>
    <row r="171" spans="1:35" ht="12.75" customHeight="1" x14ac:dyDescent="0.2">
      <c r="A171" s="64" t="s">
        <v>204</v>
      </c>
      <c r="B171" s="65" t="s">
        <v>203</v>
      </c>
      <c r="C171" s="65">
        <v>61453</v>
      </c>
      <c r="D171" s="66">
        <f>VLOOKUP(A171,'2.1 Termination Charges'!$B$4:$F$904,5,0)</f>
        <v>3.8179999999999999E-2</v>
      </c>
      <c r="G171" s="67"/>
      <c r="H171" s="67"/>
      <c r="I171" s="58">
        <f t="shared" si="0"/>
        <v>3.15E-2</v>
      </c>
      <c r="J171" s="67"/>
      <c r="P171" s="68"/>
      <c r="Q171" s="69"/>
      <c r="R171" s="69"/>
      <c r="V171" s="58">
        <f t="shared" si="4"/>
        <v>168</v>
      </c>
      <c r="W171" s="58" t="s">
        <v>459</v>
      </c>
      <c r="X171" s="58" t="s">
        <v>460</v>
      </c>
      <c r="Z171" s="70"/>
      <c r="AA171" s="71">
        <f t="shared" si="1"/>
        <v>0.77777777777777768</v>
      </c>
      <c r="AB171" s="70">
        <f t="shared" si="2"/>
        <v>0.7</v>
      </c>
      <c r="AC171" s="70">
        <f t="shared" si="10"/>
        <v>0.7</v>
      </c>
      <c r="AD171" s="53"/>
      <c r="AE171" s="53"/>
      <c r="AF171" s="72"/>
      <c r="AG171" s="70">
        <v>0.7</v>
      </c>
      <c r="AH171" s="70"/>
      <c r="AI171" s="70"/>
    </row>
    <row r="172" spans="1:35" ht="12.75" customHeight="1" x14ac:dyDescent="0.2">
      <c r="A172" s="64" t="s">
        <v>206</v>
      </c>
      <c r="B172" s="65" t="s">
        <v>205</v>
      </c>
      <c r="C172" s="65">
        <v>6114</v>
      </c>
      <c r="D172" s="66">
        <f>VLOOKUP(A172,'2.1 Termination Charges'!$B$4:$F$904,5,0)</f>
        <v>3.8179999999999999E-2</v>
      </c>
      <c r="G172" s="67"/>
      <c r="H172" s="67"/>
      <c r="I172" s="58">
        <f t="shared" si="0"/>
        <v>3.15E-2</v>
      </c>
      <c r="J172" s="67"/>
      <c r="P172" s="68"/>
      <c r="Q172" s="69"/>
      <c r="R172" s="69"/>
      <c r="V172" s="58">
        <f t="shared" si="4"/>
        <v>169</v>
      </c>
      <c r="W172" s="58" t="s">
        <v>461</v>
      </c>
      <c r="X172" s="58" t="s">
        <v>462</v>
      </c>
      <c r="Z172" s="70"/>
      <c r="AA172" s="71">
        <f t="shared" si="1"/>
        <v>0.77777777777777768</v>
      </c>
      <c r="AB172" s="70">
        <f t="shared" si="2"/>
        <v>0.7</v>
      </c>
      <c r="AC172" s="70">
        <f t="shared" si="10"/>
        <v>0.7</v>
      </c>
      <c r="AD172" s="53"/>
      <c r="AE172" s="53"/>
      <c r="AF172" s="72"/>
      <c r="AG172" s="70">
        <v>0.7</v>
      </c>
      <c r="AH172" s="70"/>
      <c r="AI172" s="70"/>
    </row>
    <row r="173" spans="1:35" ht="12.75" customHeight="1" x14ac:dyDescent="0.2">
      <c r="A173" s="64" t="s">
        <v>206</v>
      </c>
      <c r="B173" s="65" t="s">
        <v>205</v>
      </c>
      <c r="C173" s="65">
        <v>6115</v>
      </c>
      <c r="D173" s="66">
        <f>VLOOKUP(A173,'2.1 Termination Charges'!$B$4:$F$904,5,0)</f>
        <v>3.8179999999999999E-2</v>
      </c>
      <c r="G173" s="67"/>
      <c r="H173" s="67"/>
      <c r="I173" s="58">
        <f t="shared" si="0"/>
        <v>3.15E-2</v>
      </c>
      <c r="J173" s="67"/>
      <c r="P173" s="68"/>
      <c r="Q173" s="69"/>
      <c r="R173" s="69"/>
      <c r="V173" s="58">
        <f t="shared" si="4"/>
        <v>170</v>
      </c>
      <c r="W173" s="58" t="s">
        <v>463</v>
      </c>
      <c r="X173" s="58" t="s">
        <v>464</v>
      </c>
      <c r="Z173" s="70"/>
      <c r="AA173" s="71">
        <f t="shared" si="1"/>
        <v>0.77088888888888885</v>
      </c>
      <c r="AB173" s="70">
        <f t="shared" si="2"/>
        <v>0.69379999999999997</v>
      </c>
      <c r="AC173" s="70">
        <f t="shared" si="10"/>
        <v>0.69379999999999997</v>
      </c>
      <c r="AD173" s="53"/>
      <c r="AE173" s="53"/>
      <c r="AF173" s="72"/>
      <c r="AG173" s="70">
        <v>0.69379999999999997</v>
      </c>
      <c r="AH173" s="70"/>
      <c r="AI173" s="70"/>
    </row>
    <row r="174" spans="1:35" ht="12.75" customHeight="1" x14ac:dyDescent="0.2">
      <c r="A174" s="64" t="s">
        <v>206</v>
      </c>
      <c r="B174" s="65" t="s">
        <v>205</v>
      </c>
      <c r="C174" s="65">
        <v>6116</v>
      </c>
      <c r="D174" s="66">
        <f>VLOOKUP(A174,'2.1 Termination Charges'!$B$4:$F$904,5,0)</f>
        <v>3.8179999999999999E-2</v>
      </c>
      <c r="G174" s="67"/>
      <c r="H174" s="67"/>
      <c r="I174" s="58">
        <f t="shared" si="0"/>
        <v>3.15E-2</v>
      </c>
      <c r="J174" s="67"/>
      <c r="P174" s="68"/>
      <c r="Q174" s="69"/>
      <c r="R174" s="69"/>
      <c r="V174" s="58">
        <f t="shared" si="4"/>
        <v>171</v>
      </c>
      <c r="W174" s="58" t="s">
        <v>465</v>
      </c>
      <c r="X174" s="58" t="s">
        <v>466</v>
      </c>
      <c r="Z174" s="70"/>
      <c r="AA174" s="71">
        <f t="shared" si="1"/>
        <v>0.7994444444444444</v>
      </c>
      <c r="AB174" s="70">
        <f t="shared" si="2"/>
        <v>0.71950000000000003</v>
      </c>
      <c r="AC174" s="70">
        <f t="shared" si="10"/>
        <v>0.71950000000000003</v>
      </c>
      <c r="AD174" s="53"/>
      <c r="AE174" s="53"/>
      <c r="AF174" s="72"/>
      <c r="AG174" s="70">
        <v>0.71950000000000003</v>
      </c>
      <c r="AH174" s="70"/>
      <c r="AI174" s="70"/>
    </row>
    <row r="175" spans="1:35" ht="12.75" customHeight="1" x14ac:dyDescent="0.2">
      <c r="A175" s="64" t="s">
        <v>206</v>
      </c>
      <c r="B175" s="65" t="s">
        <v>205</v>
      </c>
      <c r="C175" s="65">
        <v>6117</v>
      </c>
      <c r="D175" s="66">
        <f>VLOOKUP(A175,'2.1 Termination Charges'!$B$4:$F$904,5,0)</f>
        <v>3.8179999999999999E-2</v>
      </c>
      <c r="G175" s="67"/>
      <c r="H175" s="67"/>
      <c r="I175" s="58">
        <f t="shared" si="0"/>
        <v>3.15E-2</v>
      </c>
      <c r="J175" s="67"/>
      <c r="P175" s="68"/>
      <c r="Q175" s="69"/>
      <c r="R175" s="69"/>
      <c r="V175" s="58">
        <f t="shared" si="4"/>
        <v>172</v>
      </c>
      <c r="W175" s="58" t="s">
        <v>467</v>
      </c>
      <c r="X175" s="58" t="s">
        <v>468</v>
      </c>
      <c r="Z175" s="70"/>
      <c r="AA175" s="71">
        <f t="shared" si="1"/>
        <v>1.3230000000000002</v>
      </c>
      <c r="AB175" s="70">
        <f t="shared" si="2"/>
        <v>1.1907000000000001</v>
      </c>
      <c r="AC175" s="70">
        <f t="shared" si="10"/>
        <v>1.1907000000000001</v>
      </c>
      <c r="AD175" s="53"/>
      <c r="AE175" s="53"/>
      <c r="AF175" s="72"/>
      <c r="AG175" s="70">
        <v>1.1907000000000001</v>
      </c>
      <c r="AH175" s="70"/>
      <c r="AI175" s="70"/>
    </row>
    <row r="176" spans="1:35" ht="12.75" customHeight="1" x14ac:dyDescent="0.2">
      <c r="A176" s="64" t="s">
        <v>206</v>
      </c>
      <c r="B176" s="65" t="s">
        <v>205</v>
      </c>
      <c r="C176" s="65">
        <v>6118</v>
      </c>
      <c r="D176" s="66">
        <f>VLOOKUP(A176,'2.1 Termination Charges'!$B$4:$F$904,5,0)</f>
        <v>3.8179999999999999E-2</v>
      </c>
      <c r="G176" s="67"/>
      <c r="H176" s="67"/>
      <c r="I176" s="58">
        <f t="shared" si="0"/>
        <v>3.15E-2</v>
      </c>
      <c r="J176" s="67"/>
      <c r="P176" s="68"/>
      <c r="Q176" s="69"/>
      <c r="R176" s="69"/>
      <c r="V176" s="58">
        <f t="shared" si="4"/>
        <v>173</v>
      </c>
      <c r="W176" s="58" t="s">
        <v>469</v>
      </c>
      <c r="X176" s="58" t="s">
        <v>470</v>
      </c>
      <c r="Z176" s="70"/>
      <c r="AA176" s="71">
        <f t="shared" si="1"/>
        <v>2.8111111111111111E-2</v>
      </c>
      <c r="AB176" s="70">
        <f t="shared" si="2"/>
        <v>2.53E-2</v>
      </c>
      <c r="AC176" s="70">
        <f t="shared" si="10"/>
        <v>2.53E-2</v>
      </c>
      <c r="AD176" s="53"/>
      <c r="AE176" s="53"/>
      <c r="AF176" s="72"/>
      <c r="AG176" s="70">
        <v>2.53E-2</v>
      </c>
      <c r="AH176" s="70"/>
      <c r="AI176" s="70"/>
    </row>
    <row r="177" spans="1:35" ht="12.75" customHeight="1" x14ac:dyDescent="0.2">
      <c r="A177" s="64" t="s">
        <v>206</v>
      </c>
      <c r="B177" s="65" t="s">
        <v>205</v>
      </c>
      <c r="C177" s="65">
        <v>6119</v>
      </c>
      <c r="D177" s="66">
        <f>VLOOKUP(A177,'2.1 Termination Charges'!$B$4:$F$904,5,0)</f>
        <v>3.8179999999999999E-2</v>
      </c>
      <c r="G177" s="67"/>
      <c r="H177" s="67"/>
      <c r="I177" s="58">
        <f t="shared" si="0"/>
        <v>3.15E-2</v>
      </c>
      <c r="J177" s="67"/>
      <c r="P177" s="68"/>
      <c r="Q177" s="69"/>
      <c r="R177" s="69"/>
      <c r="V177" s="58">
        <f t="shared" si="4"/>
        <v>174</v>
      </c>
      <c r="W177" s="58" t="s">
        <v>471</v>
      </c>
      <c r="X177" s="58" t="s">
        <v>472</v>
      </c>
      <c r="Z177" s="70"/>
      <c r="AA177" s="71">
        <f t="shared" si="1"/>
        <v>9.8888888888888887E-2</v>
      </c>
      <c r="AB177" s="70">
        <f t="shared" si="2"/>
        <v>8.8999999999999996E-2</v>
      </c>
      <c r="AC177" s="70">
        <f t="shared" si="10"/>
        <v>8.8999999999999996E-2</v>
      </c>
      <c r="AD177" s="53"/>
      <c r="AE177" s="53"/>
      <c r="AF177" s="72"/>
      <c r="AG177" s="70">
        <v>8.8999999999999996E-2</v>
      </c>
      <c r="AH177" s="70"/>
      <c r="AI177" s="70"/>
    </row>
    <row r="178" spans="1:35" ht="12.75" customHeight="1" x14ac:dyDescent="0.2">
      <c r="A178" s="64" t="s">
        <v>206</v>
      </c>
      <c r="B178" s="65" t="s">
        <v>205</v>
      </c>
      <c r="C178" s="65">
        <v>614</v>
      </c>
      <c r="D178" s="66">
        <f>VLOOKUP(A178,'2.1 Termination Charges'!$B$4:$F$904,5,0)</f>
        <v>3.8179999999999999E-2</v>
      </c>
      <c r="G178" s="67"/>
      <c r="H178" s="67"/>
      <c r="I178" s="58">
        <f t="shared" si="0"/>
        <v>3.15E-2</v>
      </c>
      <c r="J178" s="67"/>
      <c r="P178" s="68"/>
      <c r="Q178" s="69"/>
      <c r="R178" s="69"/>
      <c r="V178" s="58">
        <f t="shared" si="4"/>
        <v>175</v>
      </c>
      <c r="W178" s="58" t="s">
        <v>473</v>
      </c>
      <c r="X178" s="58" t="s">
        <v>474</v>
      </c>
      <c r="Z178" s="70"/>
      <c r="AA178" s="71">
        <f t="shared" si="1"/>
        <v>0.63022222222222224</v>
      </c>
      <c r="AB178" s="70">
        <f t="shared" si="2"/>
        <v>0.56720000000000004</v>
      </c>
      <c r="AC178" s="70">
        <f t="shared" si="10"/>
        <v>0.56720000000000004</v>
      </c>
      <c r="AD178" s="53"/>
      <c r="AE178" s="53"/>
      <c r="AF178" s="72"/>
      <c r="AG178" s="70">
        <v>0.56720000000000004</v>
      </c>
      <c r="AH178" s="70"/>
      <c r="AI178" s="70"/>
    </row>
    <row r="179" spans="1:35" ht="12.75" customHeight="1" x14ac:dyDescent="0.2">
      <c r="A179" s="64" t="s">
        <v>206</v>
      </c>
      <c r="B179" s="65" t="s">
        <v>205</v>
      </c>
      <c r="C179" s="65">
        <v>61401</v>
      </c>
      <c r="D179" s="66">
        <f>VLOOKUP(A179,'2.1 Termination Charges'!$B$4:$F$904,5,0)</f>
        <v>3.8179999999999999E-2</v>
      </c>
      <c r="G179" s="67"/>
      <c r="H179" s="67"/>
      <c r="I179" s="58">
        <f t="shared" si="0"/>
        <v>3.15E-2</v>
      </c>
      <c r="J179" s="67"/>
      <c r="P179" s="68"/>
      <c r="Q179" s="69"/>
      <c r="R179" s="69"/>
      <c r="V179" s="58">
        <f t="shared" si="4"/>
        <v>176</v>
      </c>
      <c r="W179" s="58" t="s">
        <v>475</v>
      </c>
      <c r="X179" s="58" t="s">
        <v>476</v>
      </c>
      <c r="Z179" s="70"/>
      <c r="AA179" s="71">
        <f t="shared" si="1"/>
        <v>0.61111111111111116</v>
      </c>
      <c r="AB179" s="70">
        <f t="shared" si="2"/>
        <v>0.55000000000000004</v>
      </c>
      <c r="AC179" s="70">
        <f t="shared" si="10"/>
        <v>0.55000000000000004</v>
      </c>
      <c r="AD179" s="53"/>
      <c r="AE179" s="53"/>
      <c r="AF179" s="72"/>
      <c r="AG179" s="70">
        <v>0.55000000000000004</v>
      </c>
      <c r="AH179" s="70"/>
      <c r="AI179" s="70"/>
    </row>
    <row r="180" spans="1:35" ht="12.75" customHeight="1" x14ac:dyDescent="0.2">
      <c r="A180" s="64" t="s">
        <v>206</v>
      </c>
      <c r="B180" s="65" t="s">
        <v>205</v>
      </c>
      <c r="C180" s="65">
        <v>61402</v>
      </c>
      <c r="D180" s="66">
        <f>VLOOKUP(A180,'2.1 Termination Charges'!$B$4:$F$904,5,0)</f>
        <v>3.8179999999999999E-2</v>
      </c>
      <c r="G180" s="67"/>
      <c r="H180" s="67"/>
      <c r="I180" s="58">
        <f t="shared" si="0"/>
        <v>3.15E-2</v>
      </c>
      <c r="J180" s="67"/>
      <c r="P180" s="68"/>
      <c r="Q180" s="69"/>
      <c r="R180" s="69"/>
      <c r="V180" s="58">
        <f t="shared" si="4"/>
        <v>177</v>
      </c>
      <c r="W180" s="58" t="s">
        <v>477</v>
      </c>
      <c r="X180" s="58" t="s">
        <v>478</v>
      </c>
      <c r="Z180" s="70"/>
      <c r="AA180" s="71">
        <f t="shared" si="1"/>
        <v>0.61111111111111116</v>
      </c>
      <c r="AB180" s="70">
        <f t="shared" si="2"/>
        <v>0.55000000000000004</v>
      </c>
      <c r="AC180" s="70">
        <f t="shared" si="10"/>
        <v>0.55000000000000004</v>
      </c>
      <c r="AD180" s="53"/>
      <c r="AE180" s="53"/>
      <c r="AF180" s="72"/>
      <c r="AG180" s="70">
        <v>0.55000000000000004</v>
      </c>
      <c r="AH180" s="70"/>
      <c r="AI180" s="70"/>
    </row>
    <row r="181" spans="1:35" ht="12.75" customHeight="1" x14ac:dyDescent="0.2">
      <c r="A181" s="64" t="s">
        <v>206</v>
      </c>
      <c r="B181" s="65" t="s">
        <v>205</v>
      </c>
      <c r="C181" s="65">
        <v>61403</v>
      </c>
      <c r="D181" s="66">
        <f>VLOOKUP(A181,'2.1 Termination Charges'!$B$4:$F$904,5,0)</f>
        <v>3.8179999999999999E-2</v>
      </c>
      <c r="G181" s="67"/>
      <c r="H181" s="67"/>
      <c r="I181" s="58">
        <f t="shared" si="0"/>
        <v>3.15E-2</v>
      </c>
      <c r="J181" s="67"/>
      <c r="P181" s="68"/>
      <c r="Q181" s="69"/>
      <c r="R181" s="69"/>
      <c r="V181" s="58">
        <f t="shared" si="4"/>
        <v>178</v>
      </c>
      <c r="W181" s="58" t="s">
        <v>479</v>
      </c>
      <c r="X181" s="58" t="s">
        <v>480</v>
      </c>
      <c r="Z181" s="70"/>
      <c r="AA181" s="71">
        <f t="shared" si="1"/>
        <v>0.55555555555555558</v>
      </c>
      <c r="AB181" s="70">
        <f t="shared" si="2"/>
        <v>0.5</v>
      </c>
      <c r="AC181" s="70">
        <f t="shared" si="10"/>
        <v>0.5</v>
      </c>
      <c r="AD181" s="53"/>
      <c r="AE181" s="53"/>
      <c r="AF181" s="72"/>
      <c r="AG181" s="70">
        <v>0.5</v>
      </c>
      <c r="AH181" s="70"/>
      <c r="AI181" s="70"/>
    </row>
    <row r="182" spans="1:35" ht="12.75" customHeight="1" x14ac:dyDescent="0.2">
      <c r="A182" s="64" t="s">
        <v>206</v>
      </c>
      <c r="B182" s="65" t="s">
        <v>205</v>
      </c>
      <c r="C182" s="65">
        <v>61411</v>
      </c>
      <c r="D182" s="66">
        <f>VLOOKUP(A182,'2.1 Termination Charges'!$B$4:$F$904,5,0)</f>
        <v>3.8179999999999999E-2</v>
      </c>
      <c r="G182" s="67"/>
      <c r="H182" s="67"/>
      <c r="I182" s="58">
        <f t="shared" si="0"/>
        <v>3.15E-2</v>
      </c>
      <c r="J182" s="67"/>
      <c r="P182" s="68"/>
      <c r="Q182" s="69"/>
      <c r="R182" s="69"/>
      <c r="V182" s="58">
        <f t="shared" si="4"/>
        <v>179</v>
      </c>
      <c r="W182" s="58" t="s">
        <v>481</v>
      </c>
      <c r="X182" s="58" t="s">
        <v>482</v>
      </c>
      <c r="Z182" s="70"/>
      <c r="AA182" s="71">
        <f t="shared" si="1"/>
        <v>0.83366666666666656</v>
      </c>
      <c r="AB182" s="70">
        <f t="shared" si="2"/>
        <v>0.75029999999999997</v>
      </c>
      <c r="AC182" s="70">
        <f t="shared" si="10"/>
        <v>0.75029999999999997</v>
      </c>
      <c r="AD182" s="53"/>
      <c r="AE182" s="53"/>
      <c r="AF182" s="72"/>
      <c r="AG182" s="70">
        <v>0.75029999999999997</v>
      </c>
      <c r="AH182" s="70"/>
      <c r="AI182" s="70"/>
    </row>
    <row r="183" spans="1:35" ht="12.75" customHeight="1" x14ac:dyDescent="0.2">
      <c r="A183" s="64" t="s">
        <v>206</v>
      </c>
      <c r="B183" s="65" t="s">
        <v>205</v>
      </c>
      <c r="C183" s="65">
        <v>61412</v>
      </c>
      <c r="D183" s="66">
        <f>VLOOKUP(A183,'2.1 Termination Charges'!$B$4:$F$904,5,0)</f>
        <v>3.8179999999999999E-2</v>
      </c>
      <c r="G183" s="67"/>
      <c r="H183" s="67"/>
      <c r="I183" s="58">
        <f t="shared" si="0"/>
        <v>3.15E-2</v>
      </c>
      <c r="J183" s="67"/>
      <c r="P183" s="68"/>
      <c r="Q183" s="69"/>
      <c r="R183" s="69"/>
      <c r="V183" s="58">
        <f t="shared" si="4"/>
        <v>180</v>
      </c>
      <c r="W183" s="58" t="s">
        <v>483</v>
      </c>
      <c r="X183" s="58" t="s">
        <v>484</v>
      </c>
      <c r="Z183" s="70"/>
      <c r="AA183" s="71">
        <f t="shared" si="1"/>
        <v>1.9888888888888889</v>
      </c>
      <c r="AB183" s="70">
        <f t="shared" si="2"/>
        <v>1.79</v>
      </c>
      <c r="AC183" s="70">
        <f t="shared" si="10"/>
        <v>1.79</v>
      </c>
      <c r="AD183" s="53"/>
      <c r="AE183" s="53"/>
      <c r="AF183" s="72"/>
      <c r="AG183" s="70">
        <v>1.79</v>
      </c>
      <c r="AH183" s="70"/>
      <c r="AI183" s="70"/>
    </row>
    <row r="184" spans="1:35" ht="12.75" customHeight="1" x14ac:dyDescent="0.2">
      <c r="A184" s="64" t="s">
        <v>206</v>
      </c>
      <c r="B184" s="65" t="s">
        <v>205</v>
      </c>
      <c r="C184" s="65">
        <v>61413</v>
      </c>
      <c r="D184" s="66">
        <f>VLOOKUP(A184,'2.1 Termination Charges'!$B$4:$F$904,5,0)</f>
        <v>3.8179999999999999E-2</v>
      </c>
      <c r="G184" s="67"/>
      <c r="H184" s="67"/>
      <c r="I184" s="58">
        <f t="shared" si="0"/>
        <v>3.15E-2</v>
      </c>
      <c r="J184" s="67"/>
      <c r="P184" s="68"/>
      <c r="Q184" s="69"/>
      <c r="R184" s="69"/>
      <c r="V184" s="58">
        <f t="shared" si="4"/>
        <v>181</v>
      </c>
      <c r="W184" s="58" t="s">
        <v>485</v>
      </c>
      <c r="X184" s="58" t="s">
        <v>486</v>
      </c>
      <c r="Z184" s="70"/>
      <c r="AA184" s="71">
        <f t="shared" si="1"/>
        <v>4.3333333333333331E-3</v>
      </c>
      <c r="AB184" s="70">
        <f t="shared" si="2"/>
        <v>3.8999999999999998E-3</v>
      </c>
      <c r="AC184" s="70">
        <f t="shared" si="10"/>
        <v>3.8999999999999998E-3</v>
      </c>
      <c r="AD184" s="53"/>
      <c r="AE184" s="53"/>
      <c r="AF184" s="72"/>
      <c r="AG184" s="70">
        <v>3.8999999999999998E-3</v>
      </c>
      <c r="AH184" s="70"/>
      <c r="AI184" s="70"/>
    </row>
    <row r="185" spans="1:35" ht="12.75" customHeight="1" x14ac:dyDescent="0.2">
      <c r="A185" s="64" t="s">
        <v>206</v>
      </c>
      <c r="B185" s="65" t="s">
        <v>205</v>
      </c>
      <c r="C185" s="65">
        <v>61421</v>
      </c>
      <c r="D185" s="66">
        <f>VLOOKUP(A185,'2.1 Termination Charges'!$B$4:$F$904,5,0)</f>
        <v>3.8179999999999999E-2</v>
      </c>
      <c r="G185" s="67"/>
      <c r="H185" s="67"/>
      <c r="I185" s="58">
        <f t="shared" si="0"/>
        <v>3.15E-2</v>
      </c>
      <c r="J185" s="67"/>
      <c r="P185" s="68"/>
      <c r="Q185" s="69"/>
      <c r="R185" s="69"/>
      <c r="V185" s="58">
        <f t="shared" si="4"/>
        <v>182</v>
      </c>
      <c r="W185" s="58" t="s">
        <v>487</v>
      </c>
      <c r="X185" s="58" t="s">
        <v>488</v>
      </c>
      <c r="Z185" s="70"/>
      <c r="AA185" s="71">
        <f t="shared" si="1"/>
        <v>2.4444444444444442E-2</v>
      </c>
      <c r="AB185" s="70">
        <f t="shared" si="2"/>
        <v>2.1999999999999999E-2</v>
      </c>
      <c r="AC185" s="70">
        <f t="shared" si="10"/>
        <v>2.1999999999999999E-2</v>
      </c>
      <c r="AD185" s="53"/>
      <c r="AE185" s="53"/>
      <c r="AF185" s="72"/>
      <c r="AG185" s="70">
        <v>2.1999999999999999E-2</v>
      </c>
      <c r="AH185" s="70"/>
      <c r="AI185" s="70"/>
    </row>
    <row r="186" spans="1:35" ht="12.75" customHeight="1" x14ac:dyDescent="0.2">
      <c r="A186" s="64" t="s">
        <v>206</v>
      </c>
      <c r="B186" s="65" t="s">
        <v>205</v>
      </c>
      <c r="C186" s="65">
        <v>61422</v>
      </c>
      <c r="D186" s="66">
        <f>VLOOKUP(A186,'2.1 Termination Charges'!$B$4:$F$904,5,0)</f>
        <v>3.8179999999999999E-2</v>
      </c>
      <c r="G186" s="67"/>
      <c r="H186" s="67"/>
      <c r="I186" s="58">
        <f t="shared" si="0"/>
        <v>3.15E-2</v>
      </c>
      <c r="J186" s="67"/>
      <c r="P186" s="68"/>
      <c r="Q186" s="69"/>
      <c r="R186" s="69"/>
      <c r="V186" s="58">
        <f t="shared" si="4"/>
        <v>183</v>
      </c>
      <c r="W186" s="58" t="s">
        <v>489</v>
      </c>
      <c r="X186" s="58" t="s">
        <v>490</v>
      </c>
      <c r="Z186" s="70"/>
      <c r="AA186" s="71">
        <f t="shared" si="1"/>
        <v>2.4444444444444442E-2</v>
      </c>
      <c r="AB186" s="70">
        <f t="shared" si="2"/>
        <v>2.1999999999999999E-2</v>
      </c>
      <c r="AC186" s="70">
        <f t="shared" si="10"/>
        <v>2.1999999999999999E-2</v>
      </c>
      <c r="AD186" s="53"/>
      <c r="AE186" s="53"/>
      <c r="AF186" s="72"/>
      <c r="AG186" s="70">
        <v>2.1999999999999999E-2</v>
      </c>
      <c r="AH186" s="70"/>
      <c r="AI186" s="70"/>
    </row>
    <row r="187" spans="1:35" ht="12.75" customHeight="1" x14ac:dyDescent="0.2">
      <c r="A187" s="64" t="s">
        <v>206</v>
      </c>
      <c r="B187" s="65" t="s">
        <v>205</v>
      </c>
      <c r="C187" s="65">
        <v>61423</v>
      </c>
      <c r="D187" s="66">
        <f>VLOOKUP(A187,'2.1 Termination Charges'!$B$4:$F$904,5,0)</f>
        <v>3.8179999999999999E-2</v>
      </c>
      <c r="G187" s="67"/>
      <c r="H187" s="67"/>
      <c r="I187" s="58">
        <f t="shared" si="0"/>
        <v>3.15E-2</v>
      </c>
      <c r="J187" s="67"/>
      <c r="P187" s="68"/>
      <c r="Q187" s="69"/>
      <c r="R187" s="69"/>
      <c r="V187" s="58">
        <f t="shared" si="4"/>
        <v>184</v>
      </c>
      <c r="W187" s="58" t="s">
        <v>491</v>
      </c>
      <c r="X187" s="58" t="s">
        <v>492</v>
      </c>
      <c r="Z187" s="70"/>
      <c r="AA187" s="71">
        <f t="shared" si="1"/>
        <v>2.4444444444444442E-2</v>
      </c>
      <c r="AB187" s="70">
        <f t="shared" si="2"/>
        <v>2.1999999999999999E-2</v>
      </c>
      <c r="AC187" s="70">
        <f t="shared" si="10"/>
        <v>2.1999999999999999E-2</v>
      </c>
      <c r="AD187" s="53"/>
      <c r="AE187" s="53"/>
      <c r="AF187" s="72"/>
      <c r="AG187" s="70">
        <v>2.1999999999999999E-2</v>
      </c>
      <c r="AH187" s="70"/>
      <c r="AI187" s="70"/>
    </row>
    <row r="188" spans="1:35" ht="12.75" customHeight="1" x14ac:dyDescent="0.2">
      <c r="A188" s="64" t="s">
        <v>206</v>
      </c>
      <c r="B188" s="65" t="s">
        <v>205</v>
      </c>
      <c r="C188" s="65">
        <v>61425</v>
      </c>
      <c r="D188" s="66">
        <f>VLOOKUP(A188,'2.1 Termination Charges'!$B$4:$F$904,5,0)</f>
        <v>3.8179999999999999E-2</v>
      </c>
      <c r="G188" s="67"/>
      <c r="H188" s="67"/>
      <c r="I188" s="58">
        <f t="shared" si="0"/>
        <v>3.15E-2</v>
      </c>
      <c r="J188" s="67"/>
      <c r="P188" s="68"/>
      <c r="Q188" s="69"/>
      <c r="R188" s="69"/>
      <c r="V188" s="58">
        <f t="shared" si="4"/>
        <v>185</v>
      </c>
      <c r="W188" s="58" t="s">
        <v>493</v>
      </c>
      <c r="X188" s="58" t="s">
        <v>494</v>
      </c>
      <c r="Z188" s="70"/>
      <c r="AA188" s="71">
        <f t="shared" si="1"/>
        <v>1.1717777777777778</v>
      </c>
      <c r="AB188" s="70">
        <f t="shared" si="2"/>
        <v>1.0546</v>
      </c>
      <c r="AC188" s="70">
        <f t="shared" si="10"/>
        <v>1.0546</v>
      </c>
      <c r="AD188" s="53"/>
      <c r="AE188" s="53"/>
      <c r="AF188" s="72"/>
      <c r="AG188" s="70">
        <v>1.0546</v>
      </c>
      <c r="AH188" s="70"/>
      <c r="AI188" s="70"/>
    </row>
    <row r="189" spans="1:35" ht="12.75" customHeight="1" x14ac:dyDescent="0.2">
      <c r="A189" s="64" t="s">
        <v>206</v>
      </c>
      <c r="B189" s="65" t="s">
        <v>205</v>
      </c>
      <c r="C189" s="65">
        <v>61430</v>
      </c>
      <c r="D189" s="66">
        <f>VLOOKUP(A189,'2.1 Termination Charges'!$B$4:$F$904,5,0)</f>
        <v>3.8179999999999999E-2</v>
      </c>
      <c r="G189" s="67"/>
      <c r="H189" s="67"/>
      <c r="I189" s="58">
        <f t="shared" si="0"/>
        <v>3.15E-2</v>
      </c>
      <c r="J189" s="67"/>
      <c r="P189" s="68"/>
      <c r="Q189" s="69"/>
      <c r="R189" s="69"/>
      <c r="V189" s="58">
        <f t="shared" si="4"/>
        <v>186</v>
      </c>
      <c r="W189" s="58" t="s">
        <v>495</v>
      </c>
      <c r="X189" s="58" t="s">
        <v>496</v>
      </c>
      <c r="Z189" s="70"/>
      <c r="AA189" s="71">
        <f t="shared" si="1"/>
        <v>1.2697777777777779</v>
      </c>
      <c r="AB189" s="70">
        <f t="shared" si="2"/>
        <v>1.1428</v>
      </c>
      <c r="AC189" s="70">
        <f t="shared" si="10"/>
        <v>1.1428</v>
      </c>
      <c r="AD189" s="53"/>
      <c r="AE189" s="53"/>
      <c r="AF189" s="72"/>
      <c r="AG189" s="70">
        <v>1.1428</v>
      </c>
      <c r="AH189" s="70"/>
      <c r="AI189" s="70"/>
    </row>
    <row r="190" spans="1:35" ht="12.75" customHeight="1" x14ac:dyDescent="0.2">
      <c r="A190" s="64" t="s">
        <v>206</v>
      </c>
      <c r="B190" s="65" t="s">
        <v>205</v>
      </c>
      <c r="C190" s="65">
        <v>61431</v>
      </c>
      <c r="D190" s="66">
        <f>VLOOKUP(A190,'2.1 Termination Charges'!$B$4:$F$904,5,0)</f>
        <v>3.8179999999999999E-2</v>
      </c>
      <c r="G190" s="67"/>
      <c r="H190" s="67"/>
      <c r="I190" s="58">
        <f t="shared" si="0"/>
        <v>3.15E-2</v>
      </c>
      <c r="J190" s="67"/>
      <c r="P190" s="68"/>
      <c r="Q190" s="69"/>
      <c r="R190" s="69"/>
      <c r="V190" s="58">
        <f t="shared" si="4"/>
        <v>187</v>
      </c>
      <c r="W190" s="58" t="s">
        <v>497</v>
      </c>
      <c r="X190" s="58" t="s">
        <v>498</v>
      </c>
      <c r="Z190" s="70"/>
      <c r="AA190" s="71">
        <f t="shared" si="1"/>
        <v>1.1717777777777778</v>
      </c>
      <c r="AB190" s="70">
        <f t="shared" si="2"/>
        <v>1.0546</v>
      </c>
      <c r="AC190" s="70">
        <f t="shared" si="10"/>
        <v>1.0546</v>
      </c>
      <c r="AD190" s="53"/>
      <c r="AE190" s="53"/>
      <c r="AF190" s="72"/>
      <c r="AG190" s="70">
        <v>1.0546</v>
      </c>
      <c r="AH190" s="70"/>
      <c r="AI190" s="70"/>
    </row>
    <row r="191" spans="1:35" ht="12.75" customHeight="1" x14ac:dyDescent="0.2">
      <c r="A191" s="64" t="s">
        <v>206</v>
      </c>
      <c r="B191" s="65" t="s">
        <v>205</v>
      </c>
      <c r="C191" s="65">
        <v>61432</v>
      </c>
      <c r="D191" s="66">
        <f>VLOOKUP(A191,'2.1 Termination Charges'!$B$4:$F$904,5,0)</f>
        <v>3.8179999999999999E-2</v>
      </c>
      <c r="G191" s="67"/>
      <c r="H191" s="67"/>
      <c r="I191" s="58">
        <f t="shared" si="0"/>
        <v>3.15E-2</v>
      </c>
      <c r="J191" s="67"/>
      <c r="P191" s="68"/>
      <c r="Q191" s="69"/>
      <c r="R191" s="69"/>
      <c r="V191" s="58">
        <f t="shared" si="4"/>
        <v>188</v>
      </c>
      <c r="W191" s="58" t="s">
        <v>499</v>
      </c>
      <c r="X191" s="58" t="s">
        <v>500</v>
      </c>
      <c r="Z191" s="70"/>
      <c r="AA191" s="71">
        <f t="shared" si="1"/>
        <v>9.1111111111111115E-3</v>
      </c>
      <c r="AB191" s="70">
        <f t="shared" si="2"/>
        <v>8.2000000000000007E-3</v>
      </c>
      <c r="AC191" s="70">
        <f t="shared" si="10"/>
        <v>8.2000000000000007E-3</v>
      </c>
      <c r="AD191" s="53"/>
      <c r="AE191" s="53"/>
      <c r="AF191" s="72"/>
      <c r="AG191" s="70">
        <v>8.2000000000000007E-3</v>
      </c>
      <c r="AH191" s="70"/>
      <c r="AI191" s="70"/>
    </row>
    <row r="192" spans="1:35" ht="12.75" customHeight="1" x14ac:dyDescent="0.2">
      <c r="A192" s="64" t="s">
        <v>206</v>
      </c>
      <c r="B192" s="65" t="s">
        <v>205</v>
      </c>
      <c r="C192" s="65">
        <v>61433</v>
      </c>
      <c r="D192" s="66">
        <f>VLOOKUP(A192,'2.1 Termination Charges'!$B$4:$F$904,5,0)</f>
        <v>3.8179999999999999E-2</v>
      </c>
      <c r="G192" s="67"/>
      <c r="H192" s="67"/>
      <c r="I192" s="58">
        <f t="shared" si="0"/>
        <v>3.15E-2</v>
      </c>
      <c r="J192" s="67"/>
      <c r="P192" s="68"/>
      <c r="Q192" s="69"/>
      <c r="R192" s="69"/>
      <c r="V192" s="58">
        <f t="shared" si="4"/>
        <v>189</v>
      </c>
      <c r="W192" s="58" t="s">
        <v>501</v>
      </c>
      <c r="X192" s="58" t="s">
        <v>502</v>
      </c>
      <c r="Z192" s="70"/>
      <c r="AA192" s="71">
        <f t="shared" si="1"/>
        <v>3.3333333333333333E-2</v>
      </c>
      <c r="AB192" s="70">
        <f t="shared" si="2"/>
        <v>0.03</v>
      </c>
      <c r="AC192" s="70">
        <f t="shared" si="10"/>
        <v>0.03</v>
      </c>
      <c r="AD192" s="53"/>
      <c r="AE192" s="53"/>
      <c r="AF192" s="72"/>
      <c r="AG192" s="70">
        <v>0.03</v>
      </c>
      <c r="AH192" s="70"/>
      <c r="AI192" s="70"/>
    </row>
    <row r="193" spans="1:35" ht="12.75" customHeight="1" x14ac:dyDescent="0.2">
      <c r="A193" s="64" t="s">
        <v>206</v>
      </c>
      <c r="B193" s="65" t="s">
        <v>205</v>
      </c>
      <c r="C193" s="65">
        <v>61434</v>
      </c>
      <c r="D193" s="66">
        <f>VLOOKUP(A193,'2.1 Termination Charges'!$B$4:$F$904,5,0)</f>
        <v>3.8179999999999999E-2</v>
      </c>
      <c r="G193" s="67"/>
      <c r="H193" s="67"/>
      <c r="I193" s="58">
        <f t="shared" si="0"/>
        <v>3.15E-2</v>
      </c>
      <c r="J193" s="67"/>
      <c r="P193" s="68"/>
      <c r="Q193" s="69"/>
      <c r="R193" s="69"/>
      <c r="V193" s="58">
        <f t="shared" si="4"/>
        <v>190</v>
      </c>
      <c r="W193" s="58" t="s">
        <v>503</v>
      </c>
      <c r="X193" s="58" t="s">
        <v>504</v>
      </c>
      <c r="Z193" s="70"/>
      <c r="AA193" s="71">
        <f t="shared" si="1"/>
        <v>3.3333333333333331E-3</v>
      </c>
      <c r="AB193" s="70">
        <f t="shared" si="2"/>
        <v>3.0000000000000001E-3</v>
      </c>
      <c r="AC193" s="70">
        <f t="shared" si="10"/>
        <v>3.0000000000000001E-3</v>
      </c>
      <c r="AD193" s="53"/>
      <c r="AE193" s="53"/>
      <c r="AF193" s="72"/>
      <c r="AG193" s="70">
        <v>3.0000000000000001E-3</v>
      </c>
      <c r="AH193" s="70"/>
      <c r="AI193" s="70"/>
    </row>
    <row r="194" spans="1:35" ht="12.75" customHeight="1" x14ac:dyDescent="0.2">
      <c r="A194" s="64" t="s">
        <v>206</v>
      </c>
      <c r="B194" s="65" t="s">
        <v>205</v>
      </c>
      <c r="C194" s="65">
        <v>61435</v>
      </c>
      <c r="D194" s="66">
        <f>VLOOKUP(A194,'2.1 Termination Charges'!$B$4:$F$904,5,0)</f>
        <v>3.8179999999999999E-2</v>
      </c>
      <c r="G194" s="67"/>
      <c r="H194" s="67"/>
      <c r="I194" s="58">
        <f t="shared" si="0"/>
        <v>3.15E-2</v>
      </c>
      <c r="J194" s="67"/>
      <c r="P194" s="68"/>
      <c r="Q194" s="69"/>
      <c r="R194" s="69"/>
      <c r="V194" s="58">
        <f t="shared" si="4"/>
        <v>191</v>
      </c>
      <c r="W194" s="58" t="s">
        <v>505</v>
      </c>
      <c r="X194" s="58" t="s">
        <v>506</v>
      </c>
      <c r="Z194" s="70"/>
      <c r="AA194" s="71">
        <f t="shared" si="1"/>
        <v>1.7777777777777778E-2</v>
      </c>
      <c r="AB194" s="70">
        <f t="shared" si="2"/>
        <v>1.6E-2</v>
      </c>
      <c r="AC194" s="70">
        <f t="shared" si="10"/>
        <v>1.6E-2</v>
      </c>
      <c r="AD194" s="53"/>
      <c r="AE194" s="53"/>
      <c r="AF194" s="72"/>
      <c r="AG194" s="70">
        <v>1.6E-2</v>
      </c>
      <c r="AH194" s="70"/>
      <c r="AI194" s="70"/>
    </row>
    <row r="195" spans="1:35" ht="12.75" customHeight="1" x14ac:dyDescent="0.2">
      <c r="A195" s="64" t="s">
        <v>206</v>
      </c>
      <c r="B195" s="65" t="s">
        <v>205</v>
      </c>
      <c r="C195" s="65">
        <v>61436</v>
      </c>
      <c r="D195" s="66">
        <f>VLOOKUP(A195,'2.1 Termination Charges'!$B$4:$F$904,5,0)</f>
        <v>3.8179999999999999E-2</v>
      </c>
      <c r="G195" s="67"/>
      <c r="H195" s="67"/>
      <c r="I195" s="58">
        <f t="shared" si="0"/>
        <v>3.15E-2</v>
      </c>
      <c r="J195" s="67"/>
      <c r="P195" s="68"/>
      <c r="Q195" s="69"/>
      <c r="R195" s="69"/>
      <c r="V195" s="58">
        <f t="shared" si="4"/>
        <v>192</v>
      </c>
      <c r="W195" s="58" t="s">
        <v>507</v>
      </c>
      <c r="X195" s="58" t="s">
        <v>508</v>
      </c>
      <c r="Z195" s="70"/>
      <c r="AA195" s="71">
        <f t="shared" si="1"/>
        <v>1.7777777777777778E-2</v>
      </c>
      <c r="AB195" s="70">
        <f t="shared" si="2"/>
        <v>1.6E-2</v>
      </c>
      <c r="AC195" s="70">
        <f t="shared" si="10"/>
        <v>1.6E-2</v>
      </c>
      <c r="AD195" s="53"/>
      <c r="AE195" s="53"/>
      <c r="AF195" s="72"/>
      <c r="AG195" s="70">
        <v>1.6E-2</v>
      </c>
      <c r="AH195" s="70"/>
      <c r="AI195" s="70"/>
    </row>
    <row r="196" spans="1:35" ht="12.75" customHeight="1" x14ac:dyDescent="0.2">
      <c r="A196" s="64" t="s">
        <v>206</v>
      </c>
      <c r="B196" s="65" t="s">
        <v>205</v>
      </c>
      <c r="C196" s="65">
        <v>61440</v>
      </c>
      <c r="D196" s="66">
        <f>VLOOKUP(A196,'2.1 Termination Charges'!$B$4:$F$904,5,0)</f>
        <v>3.8179999999999999E-2</v>
      </c>
      <c r="G196" s="67"/>
      <c r="H196" s="67"/>
      <c r="I196" s="58">
        <f t="shared" si="0"/>
        <v>3.15E-2</v>
      </c>
      <c r="J196" s="67"/>
      <c r="P196" s="68"/>
      <c r="Q196" s="69"/>
      <c r="R196" s="69"/>
      <c r="V196" s="58">
        <f t="shared" si="4"/>
        <v>193</v>
      </c>
      <c r="W196" s="58" t="s">
        <v>509</v>
      </c>
      <c r="X196" s="58" t="s">
        <v>510</v>
      </c>
      <c r="Z196" s="70"/>
      <c r="AA196" s="71">
        <f t="shared" si="1"/>
        <v>1.7777777777777778E-2</v>
      </c>
      <c r="AB196" s="70">
        <f t="shared" si="2"/>
        <v>1.6E-2</v>
      </c>
      <c r="AC196" s="70">
        <f t="shared" si="10"/>
        <v>1.6E-2</v>
      </c>
      <c r="AD196" s="53"/>
      <c r="AE196" s="53"/>
      <c r="AF196" s="72"/>
      <c r="AG196" s="70">
        <v>1.6E-2</v>
      </c>
      <c r="AH196" s="70"/>
      <c r="AI196" s="70"/>
    </row>
    <row r="197" spans="1:35" ht="12.75" customHeight="1" x14ac:dyDescent="0.2">
      <c r="A197" s="64" t="s">
        <v>206</v>
      </c>
      <c r="B197" s="65" t="s">
        <v>205</v>
      </c>
      <c r="C197" s="65">
        <v>61441</v>
      </c>
      <c r="D197" s="66">
        <f>VLOOKUP(A197,'2.1 Termination Charges'!$B$4:$F$904,5,0)</f>
        <v>3.8179999999999999E-2</v>
      </c>
      <c r="G197" s="67"/>
      <c r="H197" s="67"/>
      <c r="I197" s="58">
        <f t="shared" si="0"/>
        <v>3.15E-2</v>
      </c>
      <c r="J197" s="67"/>
      <c r="P197" s="68"/>
      <c r="Q197" s="69"/>
      <c r="R197" s="69"/>
      <c r="V197" s="58">
        <f t="shared" si="4"/>
        <v>194</v>
      </c>
      <c r="W197" s="58" t="s">
        <v>511</v>
      </c>
      <c r="X197" s="58" t="s">
        <v>512</v>
      </c>
      <c r="Z197" s="70"/>
      <c r="AA197" s="71">
        <f t="shared" si="1"/>
        <v>1.7777777777777778E-2</v>
      </c>
      <c r="AB197" s="70">
        <f t="shared" si="2"/>
        <v>1.6E-2</v>
      </c>
      <c r="AC197" s="70">
        <f t="shared" si="10"/>
        <v>1.6E-2</v>
      </c>
      <c r="AD197" s="53"/>
      <c r="AE197" s="53"/>
      <c r="AF197" s="72"/>
      <c r="AG197" s="70">
        <v>1.6E-2</v>
      </c>
      <c r="AH197" s="70"/>
      <c r="AI197" s="70"/>
    </row>
    <row r="198" spans="1:35" ht="12.75" customHeight="1" x14ac:dyDescent="0.2">
      <c r="A198" s="64" t="s">
        <v>206</v>
      </c>
      <c r="B198" s="65" t="s">
        <v>205</v>
      </c>
      <c r="C198" s="65">
        <v>61442</v>
      </c>
      <c r="D198" s="66">
        <f>VLOOKUP(A198,'2.1 Termination Charges'!$B$4:$F$904,5,0)</f>
        <v>3.8179999999999999E-2</v>
      </c>
      <c r="G198" s="67"/>
      <c r="H198" s="67"/>
      <c r="I198" s="58">
        <f t="shared" si="0"/>
        <v>3.15E-2</v>
      </c>
      <c r="J198" s="67"/>
      <c r="P198" s="68"/>
      <c r="Q198" s="69"/>
      <c r="R198" s="69"/>
      <c r="V198" s="58">
        <f t="shared" si="4"/>
        <v>195</v>
      </c>
      <c r="W198" s="58" t="s">
        <v>513</v>
      </c>
      <c r="X198" s="58" t="s">
        <v>514</v>
      </c>
      <c r="Z198" s="70"/>
      <c r="AA198" s="71">
        <f t="shared" si="1"/>
        <v>9.9999999999999992E-2</v>
      </c>
      <c r="AB198" s="70">
        <f t="shared" si="2"/>
        <v>0.09</v>
      </c>
      <c r="AC198" s="70">
        <f t="shared" si="10"/>
        <v>0.09</v>
      </c>
      <c r="AD198" s="53"/>
      <c r="AE198" s="53"/>
      <c r="AF198" s="72"/>
      <c r="AG198" s="70">
        <v>0.09</v>
      </c>
      <c r="AH198" s="70"/>
      <c r="AI198" s="70"/>
    </row>
    <row r="199" spans="1:35" ht="12.75" customHeight="1" x14ac:dyDescent="0.2">
      <c r="A199" s="64" t="s">
        <v>206</v>
      </c>
      <c r="B199" s="65" t="s">
        <v>205</v>
      </c>
      <c r="C199" s="65">
        <v>61443</v>
      </c>
      <c r="D199" s="66">
        <f>VLOOKUP(A199,'2.1 Termination Charges'!$B$4:$F$904,5,0)</f>
        <v>3.8179999999999999E-2</v>
      </c>
      <c r="G199" s="67"/>
      <c r="H199" s="67"/>
      <c r="I199" s="58">
        <f t="shared" si="0"/>
        <v>3.15E-2</v>
      </c>
      <c r="J199" s="67"/>
      <c r="P199" s="68"/>
      <c r="Q199" s="69"/>
      <c r="R199" s="69"/>
      <c r="V199" s="58">
        <f t="shared" si="4"/>
        <v>196</v>
      </c>
      <c r="W199" s="58" t="s">
        <v>19</v>
      </c>
      <c r="X199" s="58" t="s">
        <v>515</v>
      </c>
      <c r="Z199" s="70"/>
      <c r="AA199" s="71">
        <f t="shared" si="1"/>
        <v>7.370799207912E-3</v>
      </c>
      <c r="AB199" s="70">
        <f t="shared" si="2"/>
        <v>6.6337192871208E-3</v>
      </c>
      <c r="AC199" s="70">
        <f t="shared" ref="AC199:AC203" si="11">AE199</f>
        <v>3.7337725255529417E-3</v>
      </c>
      <c r="AD199" s="53">
        <v>2.7764705882352941E-2</v>
      </c>
      <c r="AE199" s="53">
        <f t="shared" ref="AE199:AE203" si="12">AD199*$Q$9</f>
        <v>3.7337725255529417E-3</v>
      </c>
      <c r="AF199" s="72"/>
      <c r="AG199" s="70">
        <f t="shared" ref="AG199:AG203" si="13">AI199</f>
        <v>6.6337192871208E-3</v>
      </c>
      <c r="AH199" s="70">
        <v>4.9328999999999998E-2</v>
      </c>
      <c r="AI199" s="70">
        <f t="shared" ref="AI199:AI203" si="14">AH199*$Q$9</f>
        <v>6.6337192871208E-3</v>
      </c>
    </row>
    <row r="200" spans="1:35" ht="12.75" customHeight="1" x14ac:dyDescent="0.2">
      <c r="A200" s="64" t="s">
        <v>206</v>
      </c>
      <c r="B200" s="65" t="s">
        <v>205</v>
      </c>
      <c r="C200" s="65">
        <v>614440</v>
      </c>
      <c r="D200" s="66">
        <f>VLOOKUP(A200,'2.1 Termination Charges'!$B$4:$F$904,5,0)</f>
        <v>3.8179999999999999E-2</v>
      </c>
      <c r="G200" s="67"/>
      <c r="H200" s="67"/>
      <c r="I200" s="58">
        <f t="shared" si="0"/>
        <v>3.15E-2</v>
      </c>
      <c r="J200" s="67"/>
      <c r="P200" s="68"/>
      <c r="Q200" s="69"/>
      <c r="R200" s="69"/>
      <c r="V200" s="58">
        <f t="shared" si="4"/>
        <v>197</v>
      </c>
      <c r="W200" s="58" t="s">
        <v>516</v>
      </c>
      <c r="X200" s="58" t="s">
        <v>517</v>
      </c>
      <c r="Z200" s="70"/>
      <c r="AA200" s="71">
        <f t="shared" si="1"/>
        <v>1.6017428487805442E-2</v>
      </c>
      <c r="AB200" s="70">
        <f t="shared" si="2"/>
        <v>1.4415685639024898E-2</v>
      </c>
      <c r="AC200" s="70">
        <f t="shared" si="11"/>
        <v>6.5657440597647072E-3</v>
      </c>
      <c r="AD200" s="53">
        <v>4.882352941176471E-2</v>
      </c>
      <c r="AE200" s="53">
        <f t="shared" si="12"/>
        <v>6.5657440597647072E-3</v>
      </c>
      <c r="AF200" s="72"/>
      <c r="AG200" s="70">
        <f t="shared" si="13"/>
        <v>1.4415685639024898E-2</v>
      </c>
      <c r="AH200" s="70">
        <v>0.10719648000000001</v>
      </c>
      <c r="AI200" s="70">
        <f t="shared" si="14"/>
        <v>1.4415685639024898E-2</v>
      </c>
    </row>
    <row r="201" spans="1:35" ht="12.75" customHeight="1" x14ac:dyDescent="0.2">
      <c r="A201" s="64" t="s">
        <v>206</v>
      </c>
      <c r="B201" s="65" t="s">
        <v>205</v>
      </c>
      <c r="C201" s="65">
        <v>614441</v>
      </c>
      <c r="D201" s="66">
        <f>VLOOKUP(A201,'2.1 Termination Charges'!$B$4:$F$904,5,0)</f>
        <v>3.8179999999999999E-2</v>
      </c>
      <c r="G201" s="67"/>
      <c r="H201" s="67"/>
      <c r="I201" s="58">
        <f t="shared" si="0"/>
        <v>3.15E-2</v>
      </c>
      <c r="J201" s="67"/>
      <c r="P201" s="68"/>
      <c r="Q201" s="69"/>
      <c r="R201" s="69"/>
      <c r="V201" s="58">
        <f t="shared" si="4"/>
        <v>198</v>
      </c>
      <c r="W201" s="58" t="s">
        <v>518</v>
      </c>
      <c r="X201" s="58" t="s">
        <v>519</v>
      </c>
      <c r="Z201" s="70"/>
      <c r="AA201" s="71">
        <f t="shared" si="1"/>
        <v>1.4415685639024898E-2</v>
      </c>
      <c r="AB201" s="70">
        <f t="shared" si="2"/>
        <v>1.2974117075122409E-2</v>
      </c>
      <c r="AC201" s="70">
        <f t="shared" si="11"/>
        <v>6.5657440597647072E-3</v>
      </c>
      <c r="AD201" s="53">
        <v>4.882352941176471E-2</v>
      </c>
      <c r="AE201" s="53">
        <f t="shared" si="12"/>
        <v>6.5657440597647072E-3</v>
      </c>
      <c r="AF201" s="72"/>
      <c r="AG201" s="70">
        <f t="shared" si="13"/>
        <v>1.2974117075122409E-2</v>
      </c>
      <c r="AH201" s="70">
        <v>9.6476832000000012E-2</v>
      </c>
      <c r="AI201" s="70">
        <f t="shared" si="14"/>
        <v>1.2974117075122409E-2</v>
      </c>
    </row>
    <row r="202" spans="1:35" ht="12.75" customHeight="1" x14ac:dyDescent="0.2">
      <c r="A202" s="64" t="s">
        <v>206</v>
      </c>
      <c r="B202" s="65" t="s">
        <v>205</v>
      </c>
      <c r="C202" s="65">
        <v>614442</v>
      </c>
      <c r="D202" s="66">
        <f>VLOOKUP(A202,'2.1 Termination Charges'!$B$4:$F$904,5,0)</f>
        <v>3.8179999999999999E-2</v>
      </c>
      <c r="G202" s="67"/>
      <c r="H202" s="67"/>
      <c r="I202" s="58">
        <f t="shared" si="0"/>
        <v>3.15E-2</v>
      </c>
      <c r="J202" s="67"/>
      <c r="P202" s="68"/>
      <c r="Q202" s="69"/>
      <c r="R202" s="69"/>
      <c r="V202" s="58">
        <f t="shared" si="4"/>
        <v>199</v>
      </c>
      <c r="W202" s="58" t="s">
        <v>520</v>
      </c>
      <c r="X202" s="58" t="s">
        <v>521</v>
      </c>
      <c r="Z202" s="70"/>
      <c r="AA202" s="71">
        <f t="shared" si="1"/>
        <v>1.6017428487805442E-2</v>
      </c>
      <c r="AB202" s="70">
        <f t="shared" si="2"/>
        <v>1.4415685639024898E-2</v>
      </c>
      <c r="AC202" s="70">
        <f t="shared" si="11"/>
        <v>6.0911119590588243E-3</v>
      </c>
      <c r="AD202" s="53">
        <v>4.5294117647058825E-2</v>
      </c>
      <c r="AE202" s="53">
        <f t="shared" si="12"/>
        <v>6.0911119590588243E-3</v>
      </c>
      <c r="AF202" s="72"/>
      <c r="AG202" s="70">
        <f t="shared" si="13"/>
        <v>1.4415685639024898E-2</v>
      </c>
      <c r="AH202" s="70">
        <v>0.10719648000000001</v>
      </c>
      <c r="AI202" s="70">
        <f t="shared" si="14"/>
        <v>1.4415685639024898E-2</v>
      </c>
    </row>
    <row r="203" spans="1:35" ht="12.75" customHeight="1" x14ac:dyDescent="0.2">
      <c r="A203" s="64" t="s">
        <v>206</v>
      </c>
      <c r="B203" s="65" t="s">
        <v>205</v>
      </c>
      <c r="C203" s="65">
        <v>614443</v>
      </c>
      <c r="D203" s="66">
        <f>VLOOKUP(A203,'2.1 Termination Charges'!$B$4:$F$904,5,0)</f>
        <v>3.8179999999999999E-2</v>
      </c>
      <c r="G203" s="67"/>
      <c r="H203" s="67"/>
      <c r="I203" s="58">
        <f t="shared" si="0"/>
        <v>3.15E-2</v>
      </c>
      <c r="J203" s="67"/>
      <c r="P203" s="68"/>
      <c r="Q203" s="69"/>
      <c r="R203" s="69"/>
      <c r="V203" s="58">
        <f t="shared" si="4"/>
        <v>200</v>
      </c>
      <c r="W203" s="58" t="s">
        <v>522</v>
      </c>
      <c r="X203" s="58" t="s">
        <v>523</v>
      </c>
      <c r="Z203" s="70"/>
      <c r="AA203" s="71">
        <f t="shared" si="1"/>
        <v>1.6017428487805442E-2</v>
      </c>
      <c r="AB203" s="70">
        <f t="shared" si="2"/>
        <v>1.4415685639024898E-2</v>
      </c>
      <c r="AC203" s="70">
        <f t="shared" si="11"/>
        <v>6.5657440597647072E-3</v>
      </c>
      <c r="AD203" s="53">
        <v>4.882352941176471E-2</v>
      </c>
      <c r="AE203" s="53">
        <f t="shared" si="12"/>
        <v>6.5657440597647072E-3</v>
      </c>
      <c r="AF203" s="72"/>
      <c r="AG203" s="70">
        <f t="shared" si="13"/>
        <v>1.4415685639024898E-2</v>
      </c>
      <c r="AH203" s="70">
        <v>0.10719648000000001</v>
      </c>
      <c r="AI203" s="70">
        <f t="shared" si="14"/>
        <v>1.4415685639024898E-2</v>
      </c>
    </row>
    <row r="204" spans="1:35" ht="12.75" customHeight="1" x14ac:dyDescent="0.2">
      <c r="A204" s="64" t="s">
        <v>206</v>
      </c>
      <c r="B204" s="65" t="s">
        <v>205</v>
      </c>
      <c r="C204" s="65">
        <v>614445</v>
      </c>
      <c r="D204" s="66">
        <f>VLOOKUP(A204,'2.1 Termination Charges'!$B$4:$F$904,5,0)</f>
        <v>3.8179999999999999E-2</v>
      </c>
      <c r="G204" s="67"/>
      <c r="H204" s="67"/>
      <c r="I204" s="58">
        <f t="shared" si="0"/>
        <v>3.15E-2</v>
      </c>
      <c r="J204" s="67"/>
      <c r="P204" s="68"/>
      <c r="Q204" s="69"/>
      <c r="R204" s="69"/>
      <c r="V204" s="58">
        <f t="shared" si="4"/>
        <v>201</v>
      </c>
      <c r="W204" s="58" t="s">
        <v>524</v>
      </c>
      <c r="X204" s="58" t="s">
        <v>525</v>
      </c>
      <c r="Z204" s="70"/>
      <c r="AA204" s="71">
        <f t="shared" si="1"/>
        <v>2.5550000000000002</v>
      </c>
      <c r="AB204" s="70">
        <f t="shared" si="2"/>
        <v>2.2995000000000001</v>
      </c>
      <c r="AC204" s="70">
        <f t="shared" ref="AC204:AC252" si="15">AB204</f>
        <v>2.2995000000000001</v>
      </c>
      <c r="AD204" s="53"/>
      <c r="AE204" s="53"/>
      <c r="AF204" s="72"/>
      <c r="AG204" s="70">
        <v>2.2995000000000001</v>
      </c>
      <c r="AH204" s="70"/>
      <c r="AI204" s="70"/>
    </row>
    <row r="205" spans="1:35" ht="12.75" customHeight="1" x14ac:dyDescent="0.2">
      <c r="A205" s="64" t="s">
        <v>206</v>
      </c>
      <c r="B205" s="65" t="s">
        <v>205</v>
      </c>
      <c r="C205" s="65">
        <v>614446</v>
      </c>
      <c r="D205" s="66">
        <f>VLOOKUP(A205,'2.1 Termination Charges'!$B$4:$F$904,5,0)</f>
        <v>3.8179999999999999E-2</v>
      </c>
      <c r="G205" s="67"/>
      <c r="H205" s="67"/>
      <c r="I205" s="58">
        <f t="shared" si="0"/>
        <v>3.15E-2</v>
      </c>
      <c r="J205" s="67"/>
      <c r="P205" s="68"/>
      <c r="Q205" s="69"/>
      <c r="R205" s="69"/>
      <c r="V205" s="58">
        <f t="shared" si="4"/>
        <v>202</v>
      </c>
      <c r="W205" s="58" t="s">
        <v>526</v>
      </c>
      <c r="X205" s="58" t="s">
        <v>527</v>
      </c>
      <c r="Z205" s="70"/>
      <c r="AA205" s="71">
        <f t="shared" si="1"/>
        <v>0.55555555555555558</v>
      </c>
      <c r="AB205" s="70">
        <f t="shared" si="2"/>
        <v>0.5</v>
      </c>
      <c r="AC205" s="70">
        <f t="shared" si="15"/>
        <v>0.5</v>
      </c>
      <c r="AD205" s="53"/>
      <c r="AE205" s="53"/>
      <c r="AF205" s="72"/>
      <c r="AG205" s="70">
        <v>0.5</v>
      </c>
      <c r="AH205" s="70"/>
      <c r="AI205" s="70"/>
    </row>
    <row r="206" spans="1:35" ht="12.75" customHeight="1" x14ac:dyDescent="0.2">
      <c r="A206" s="64" t="s">
        <v>206</v>
      </c>
      <c r="B206" s="65" t="s">
        <v>205</v>
      </c>
      <c r="C206" s="65">
        <v>614447</v>
      </c>
      <c r="D206" s="66">
        <f>VLOOKUP(A206,'2.1 Termination Charges'!$B$4:$F$904,5,0)</f>
        <v>3.8179999999999999E-2</v>
      </c>
      <c r="G206" s="67"/>
      <c r="H206" s="67"/>
      <c r="I206" s="58">
        <f t="shared" si="0"/>
        <v>3.15E-2</v>
      </c>
      <c r="J206" s="67"/>
      <c r="P206" s="68"/>
      <c r="Q206" s="69"/>
      <c r="R206" s="69"/>
      <c r="V206" s="58">
        <f t="shared" si="4"/>
        <v>203</v>
      </c>
      <c r="W206" s="58" t="s">
        <v>528</v>
      </c>
      <c r="X206" s="58" t="s">
        <v>529</v>
      </c>
      <c r="Z206" s="70"/>
      <c r="AA206" s="71">
        <f t="shared" si="1"/>
        <v>0.55555555555555558</v>
      </c>
      <c r="AB206" s="70">
        <f t="shared" si="2"/>
        <v>0.5</v>
      </c>
      <c r="AC206" s="70">
        <f t="shared" si="15"/>
        <v>0.5</v>
      </c>
      <c r="AD206" s="53"/>
      <c r="AE206" s="53"/>
      <c r="AF206" s="72"/>
      <c r="AG206" s="70">
        <v>0.5</v>
      </c>
      <c r="AH206" s="70"/>
      <c r="AI206" s="70"/>
    </row>
    <row r="207" spans="1:35" ht="12.75" customHeight="1" x14ac:dyDescent="0.2">
      <c r="A207" s="64" t="s">
        <v>206</v>
      </c>
      <c r="B207" s="65" t="s">
        <v>205</v>
      </c>
      <c r="C207" s="65">
        <v>614448</v>
      </c>
      <c r="D207" s="66">
        <f>VLOOKUP(A207,'2.1 Termination Charges'!$B$4:$F$904,5,0)</f>
        <v>3.8179999999999999E-2</v>
      </c>
      <c r="G207" s="67"/>
      <c r="H207" s="67"/>
      <c r="I207" s="58">
        <f t="shared" si="0"/>
        <v>3.15E-2</v>
      </c>
      <c r="J207" s="67"/>
      <c r="P207" s="68"/>
      <c r="Q207" s="69"/>
      <c r="R207" s="69"/>
      <c r="V207" s="58">
        <f t="shared" si="4"/>
        <v>204</v>
      </c>
      <c r="W207" s="58" t="s">
        <v>530</v>
      </c>
      <c r="X207" s="58" t="s">
        <v>531</v>
      </c>
      <c r="Z207" s="70"/>
      <c r="AA207" s="71">
        <f t="shared" si="1"/>
        <v>0.35977777777777775</v>
      </c>
      <c r="AB207" s="70">
        <f t="shared" si="2"/>
        <v>0.32379999999999998</v>
      </c>
      <c r="AC207" s="70">
        <f t="shared" si="15"/>
        <v>0.32379999999999998</v>
      </c>
      <c r="AD207" s="53"/>
      <c r="AE207" s="53"/>
      <c r="AF207" s="72"/>
      <c r="AG207" s="70">
        <v>0.32379999999999998</v>
      </c>
      <c r="AH207" s="70"/>
      <c r="AI207" s="70"/>
    </row>
    <row r="208" spans="1:35" ht="12.75" customHeight="1" x14ac:dyDescent="0.2">
      <c r="A208" s="64" t="s">
        <v>206</v>
      </c>
      <c r="B208" s="65" t="s">
        <v>205</v>
      </c>
      <c r="C208" s="65">
        <v>614449</v>
      </c>
      <c r="D208" s="66">
        <f>VLOOKUP(A208,'2.1 Termination Charges'!$B$4:$F$904,5,0)</f>
        <v>3.8179999999999999E-2</v>
      </c>
      <c r="G208" s="67"/>
      <c r="H208" s="67"/>
      <c r="I208" s="58">
        <f t="shared" si="0"/>
        <v>3.15E-2</v>
      </c>
      <c r="J208" s="67"/>
      <c r="P208" s="68"/>
      <c r="Q208" s="69"/>
      <c r="R208" s="69"/>
      <c r="V208" s="58">
        <f t="shared" si="4"/>
        <v>205</v>
      </c>
      <c r="W208" s="58" t="s">
        <v>532</v>
      </c>
      <c r="X208" s="58" t="s">
        <v>533</v>
      </c>
      <c r="Z208" s="70"/>
      <c r="AA208" s="71">
        <f t="shared" si="1"/>
        <v>5.1999999999999998E-2</v>
      </c>
      <c r="AB208" s="70">
        <f t="shared" si="2"/>
        <v>4.6800000000000001E-2</v>
      </c>
      <c r="AC208" s="70">
        <f t="shared" si="15"/>
        <v>4.6800000000000001E-2</v>
      </c>
      <c r="AD208" s="53"/>
      <c r="AE208" s="53"/>
      <c r="AF208" s="72"/>
      <c r="AG208" s="70">
        <v>4.6800000000000001E-2</v>
      </c>
      <c r="AH208" s="70"/>
      <c r="AI208" s="70"/>
    </row>
    <row r="209" spans="1:35" ht="12.75" customHeight="1" x14ac:dyDescent="0.2">
      <c r="A209" s="64" t="s">
        <v>206</v>
      </c>
      <c r="B209" s="65" t="s">
        <v>205</v>
      </c>
      <c r="C209" s="65">
        <v>61445</v>
      </c>
      <c r="D209" s="66">
        <f>VLOOKUP(A209,'2.1 Termination Charges'!$B$4:$F$904,5,0)</f>
        <v>3.8179999999999999E-2</v>
      </c>
      <c r="G209" s="67"/>
      <c r="H209" s="67"/>
      <c r="I209" s="58">
        <f t="shared" si="0"/>
        <v>3.15E-2</v>
      </c>
      <c r="J209" s="67"/>
      <c r="P209" s="68"/>
      <c r="Q209" s="69"/>
      <c r="R209" s="69"/>
      <c r="V209" s="58">
        <f t="shared" si="4"/>
        <v>206</v>
      </c>
      <c r="W209" s="58" t="s">
        <v>534</v>
      </c>
      <c r="X209" s="58" t="s">
        <v>535</v>
      </c>
      <c r="Z209" s="70"/>
      <c r="AA209" s="71">
        <f t="shared" si="1"/>
        <v>0.15</v>
      </c>
      <c r="AB209" s="70">
        <f t="shared" si="2"/>
        <v>0.13500000000000001</v>
      </c>
      <c r="AC209" s="70">
        <f t="shared" si="15"/>
        <v>0.13500000000000001</v>
      </c>
      <c r="AD209" s="53"/>
      <c r="AE209" s="53"/>
      <c r="AF209" s="72"/>
      <c r="AG209" s="70">
        <v>0.13500000000000001</v>
      </c>
      <c r="AH209" s="70"/>
      <c r="AI209" s="70"/>
    </row>
    <row r="210" spans="1:35" ht="12.75" customHeight="1" x14ac:dyDescent="0.2">
      <c r="A210" s="64" t="s">
        <v>206</v>
      </c>
      <c r="B210" s="65" t="s">
        <v>205</v>
      </c>
      <c r="C210" s="65">
        <v>61446</v>
      </c>
      <c r="D210" s="66">
        <f>VLOOKUP(A210,'2.1 Termination Charges'!$B$4:$F$904,5,0)</f>
        <v>3.8179999999999999E-2</v>
      </c>
      <c r="G210" s="67"/>
      <c r="H210" s="67"/>
      <c r="I210" s="58">
        <f t="shared" si="0"/>
        <v>3.15E-2</v>
      </c>
      <c r="J210" s="67"/>
      <c r="P210" s="68"/>
      <c r="Q210" s="69"/>
      <c r="R210" s="69"/>
      <c r="V210" s="58">
        <f t="shared" si="4"/>
        <v>207</v>
      </c>
      <c r="W210" s="58" t="s">
        <v>536</v>
      </c>
      <c r="X210" s="58" t="s">
        <v>537</v>
      </c>
      <c r="Z210" s="70"/>
      <c r="AA210" s="71">
        <f t="shared" si="1"/>
        <v>0.15</v>
      </c>
      <c r="AB210" s="70">
        <f t="shared" si="2"/>
        <v>0.13500000000000001</v>
      </c>
      <c r="AC210" s="70">
        <f t="shared" si="15"/>
        <v>0.13500000000000001</v>
      </c>
      <c r="AD210" s="53"/>
      <c r="AE210" s="53"/>
      <c r="AF210" s="72"/>
      <c r="AG210" s="70">
        <v>0.13500000000000001</v>
      </c>
      <c r="AH210" s="70"/>
      <c r="AI210" s="70"/>
    </row>
    <row r="211" spans="1:35" ht="12.75" customHeight="1" x14ac:dyDescent="0.2">
      <c r="A211" s="64" t="s">
        <v>206</v>
      </c>
      <c r="B211" s="65" t="s">
        <v>205</v>
      </c>
      <c r="C211" s="65">
        <v>61454</v>
      </c>
      <c r="D211" s="66">
        <f>VLOOKUP(A211,'2.1 Termination Charges'!$B$4:$F$904,5,0)</f>
        <v>3.8179999999999999E-2</v>
      </c>
      <c r="G211" s="67"/>
      <c r="H211" s="67"/>
      <c r="I211" s="58">
        <f t="shared" si="0"/>
        <v>3.15E-2</v>
      </c>
      <c r="J211" s="67"/>
      <c r="P211" s="68"/>
      <c r="Q211" s="69"/>
      <c r="R211" s="69"/>
      <c r="V211" s="58">
        <f t="shared" si="4"/>
        <v>208</v>
      </c>
      <c r="W211" s="58" t="s">
        <v>538</v>
      </c>
      <c r="X211" s="58" t="s">
        <v>539</v>
      </c>
      <c r="Z211" s="70"/>
      <c r="AA211" s="71">
        <f t="shared" si="1"/>
        <v>0.59511111111111104</v>
      </c>
      <c r="AB211" s="70">
        <f t="shared" si="2"/>
        <v>0.53559999999999997</v>
      </c>
      <c r="AC211" s="70">
        <f t="shared" si="15"/>
        <v>0.53559999999999997</v>
      </c>
      <c r="AD211" s="53"/>
      <c r="AE211" s="53"/>
      <c r="AF211" s="72"/>
      <c r="AG211" s="70">
        <v>0.53559999999999997</v>
      </c>
      <c r="AH211" s="70"/>
      <c r="AI211" s="70"/>
    </row>
    <row r="212" spans="1:35" ht="12.75" customHeight="1" x14ac:dyDescent="0.2">
      <c r="A212" s="64" t="s">
        <v>206</v>
      </c>
      <c r="B212" s="65" t="s">
        <v>205</v>
      </c>
      <c r="C212" s="65">
        <v>61455</v>
      </c>
      <c r="D212" s="66">
        <f>VLOOKUP(A212,'2.1 Termination Charges'!$B$4:$F$904,5,0)</f>
        <v>3.8179999999999999E-2</v>
      </c>
      <c r="G212" s="67"/>
      <c r="H212" s="67"/>
      <c r="I212" s="58">
        <f t="shared" si="0"/>
        <v>3.15E-2</v>
      </c>
      <c r="J212" s="67"/>
      <c r="P212" s="68"/>
      <c r="Q212" s="69"/>
      <c r="R212" s="69"/>
      <c r="V212" s="58">
        <f t="shared" si="4"/>
        <v>209</v>
      </c>
      <c r="W212" s="58" t="s">
        <v>540</v>
      </c>
      <c r="X212" s="58" t="s">
        <v>541</v>
      </c>
      <c r="Z212" s="70"/>
      <c r="AA212" s="71">
        <f t="shared" si="1"/>
        <v>0.19044444444444444</v>
      </c>
      <c r="AB212" s="70">
        <f t="shared" si="2"/>
        <v>0.1714</v>
      </c>
      <c r="AC212" s="70">
        <f t="shared" si="15"/>
        <v>0.1714</v>
      </c>
      <c r="AD212" s="53"/>
      <c r="AE212" s="53"/>
      <c r="AF212" s="72"/>
      <c r="AG212" s="70">
        <v>0.1714</v>
      </c>
      <c r="AH212" s="70"/>
      <c r="AI212" s="70"/>
    </row>
    <row r="213" spans="1:35" ht="12.75" customHeight="1" x14ac:dyDescent="0.2">
      <c r="A213" s="64" t="s">
        <v>206</v>
      </c>
      <c r="B213" s="65" t="s">
        <v>205</v>
      </c>
      <c r="C213" s="65">
        <v>61456</v>
      </c>
      <c r="D213" s="66">
        <f>VLOOKUP(A213,'2.1 Termination Charges'!$B$4:$F$904,5,0)</f>
        <v>3.8179999999999999E-2</v>
      </c>
      <c r="G213" s="67"/>
      <c r="H213" s="67"/>
      <c r="I213" s="58">
        <f t="shared" si="0"/>
        <v>3.15E-2</v>
      </c>
      <c r="J213" s="67"/>
      <c r="P213" s="68"/>
      <c r="Q213" s="69"/>
      <c r="R213" s="69"/>
      <c r="V213" s="58">
        <f t="shared" si="4"/>
        <v>210</v>
      </c>
      <c r="W213" s="58" t="s">
        <v>542</v>
      </c>
      <c r="X213" s="58" t="s">
        <v>543</v>
      </c>
      <c r="Z213" s="70"/>
      <c r="AA213" s="71">
        <f t="shared" si="1"/>
        <v>0.19033333333333333</v>
      </c>
      <c r="AB213" s="70">
        <f t="shared" si="2"/>
        <v>0.17130000000000001</v>
      </c>
      <c r="AC213" s="70">
        <f t="shared" si="15"/>
        <v>0.17130000000000001</v>
      </c>
      <c r="AD213" s="53"/>
      <c r="AE213" s="53"/>
      <c r="AF213" s="72"/>
      <c r="AG213" s="70">
        <v>0.17130000000000001</v>
      </c>
      <c r="AH213" s="70"/>
      <c r="AI213" s="70"/>
    </row>
    <row r="214" spans="1:35" ht="12.75" customHeight="1" x14ac:dyDescent="0.2">
      <c r="A214" s="64" t="s">
        <v>206</v>
      </c>
      <c r="B214" s="65" t="s">
        <v>205</v>
      </c>
      <c r="C214" s="65">
        <v>61460</v>
      </c>
      <c r="D214" s="66">
        <f>VLOOKUP(A214,'2.1 Termination Charges'!$B$4:$F$904,5,0)</f>
        <v>3.8179999999999999E-2</v>
      </c>
      <c r="G214" s="67"/>
      <c r="H214" s="67"/>
      <c r="I214" s="58">
        <f t="shared" si="0"/>
        <v>3.15E-2</v>
      </c>
      <c r="J214" s="67"/>
      <c r="P214" s="68"/>
      <c r="Q214" s="69"/>
      <c r="R214" s="69"/>
      <c r="V214" s="58">
        <f t="shared" si="4"/>
        <v>211</v>
      </c>
      <c r="W214" s="58" t="s">
        <v>544</v>
      </c>
      <c r="X214" s="58" t="s">
        <v>545</v>
      </c>
      <c r="Z214" s="70"/>
      <c r="AA214" s="71">
        <f t="shared" si="1"/>
        <v>0.19044444444444444</v>
      </c>
      <c r="AB214" s="70">
        <f t="shared" si="2"/>
        <v>0.1714</v>
      </c>
      <c r="AC214" s="70">
        <f t="shared" si="15"/>
        <v>0.1714</v>
      </c>
      <c r="AD214" s="53"/>
      <c r="AE214" s="53"/>
      <c r="AF214" s="72"/>
      <c r="AG214" s="70">
        <v>0.1714</v>
      </c>
      <c r="AH214" s="70"/>
      <c r="AI214" s="70"/>
    </row>
    <row r="215" spans="1:35" ht="12.75" customHeight="1" x14ac:dyDescent="0.2">
      <c r="A215" s="64" t="s">
        <v>206</v>
      </c>
      <c r="B215" s="65" t="s">
        <v>205</v>
      </c>
      <c r="C215" s="65">
        <v>61461</v>
      </c>
      <c r="D215" s="66">
        <f>VLOOKUP(A215,'2.1 Termination Charges'!$B$4:$F$904,5,0)</f>
        <v>3.8179999999999999E-2</v>
      </c>
      <c r="G215" s="67"/>
      <c r="H215" s="67"/>
      <c r="I215" s="58">
        <f t="shared" si="0"/>
        <v>3.15E-2</v>
      </c>
      <c r="J215" s="67"/>
      <c r="P215" s="68"/>
      <c r="Q215" s="69"/>
      <c r="R215" s="69"/>
      <c r="V215" s="58">
        <f t="shared" si="4"/>
        <v>212</v>
      </c>
      <c r="W215" s="58" t="s">
        <v>546</v>
      </c>
      <c r="X215" s="58" t="s">
        <v>547</v>
      </c>
      <c r="Z215" s="70"/>
      <c r="AA215" s="71">
        <f t="shared" si="1"/>
        <v>0.18444444444444444</v>
      </c>
      <c r="AB215" s="70">
        <f t="shared" si="2"/>
        <v>0.16600000000000001</v>
      </c>
      <c r="AC215" s="70">
        <f t="shared" si="15"/>
        <v>0.16600000000000001</v>
      </c>
      <c r="AD215" s="53"/>
      <c r="AE215" s="53"/>
      <c r="AF215" s="72"/>
      <c r="AG215" s="70">
        <v>0.16600000000000001</v>
      </c>
      <c r="AH215" s="70"/>
      <c r="AI215" s="70"/>
    </row>
    <row r="216" spans="1:35" ht="12.75" customHeight="1" x14ac:dyDescent="0.2">
      <c r="A216" s="64" t="s">
        <v>206</v>
      </c>
      <c r="B216" s="65" t="s">
        <v>205</v>
      </c>
      <c r="C216" s="65">
        <v>61462</v>
      </c>
      <c r="D216" s="66">
        <f>VLOOKUP(A216,'2.1 Termination Charges'!$B$4:$F$904,5,0)</f>
        <v>3.8179999999999999E-2</v>
      </c>
      <c r="G216" s="67"/>
      <c r="H216" s="67"/>
      <c r="I216" s="58">
        <f t="shared" si="0"/>
        <v>3.15E-2</v>
      </c>
      <c r="J216" s="67"/>
      <c r="P216" s="68"/>
      <c r="Q216" s="69"/>
      <c r="R216" s="69"/>
      <c r="V216" s="58">
        <f t="shared" si="4"/>
        <v>213</v>
      </c>
      <c r="W216" s="58" t="s">
        <v>548</v>
      </c>
      <c r="X216" s="58" t="s">
        <v>549</v>
      </c>
      <c r="Z216" s="70"/>
      <c r="AA216" s="71">
        <f t="shared" si="1"/>
        <v>0.28533333333333327</v>
      </c>
      <c r="AB216" s="70">
        <f t="shared" si="2"/>
        <v>0.25679999999999997</v>
      </c>
      <c r="AC216" s="70">
        <f t="shared" si="15"/>
        <v>0.25679999999999997</v>
      </c>
      <c r="AD216" s="53"/>
      <c r="AE216" s="53"/>
      <c r="AF216" s="72"/>
      <c r="AG216" s="70">
        <v>0.25679999999999997</v>
      </c>
      <c r="AH216" s="70"/>
      <c r="AI216" s="70"/>
    </row>
    <row r="217" spans="1:35" ht="12.75" customHeight="1" x14ac:dyDescent="0.2">
      <c r="A217" s="64" t="s">
        <v>206</v>
      </c>
      <c r="B217" s="65" t="s">
        <v>205</v>
      </c>
      <c r="C217" s="65">
        <v>61463</v>
      </c>
      <c r="D217" s="66">
        <f>VLOOKUP(A217,'2.1 Termination Charges'!$B$4:$F$904,5,0)</f>
        <v>3.8179999999999999E-2</v>
      </c>
      <c r="G217" s="67"/>
      <c r="H217" s="67"/>
      <c r="I217" s="58">
        <f t="shared" si="0"/>
        <v>3.15E-2</v>
      </c>
      <c r="J217" s="67"/>
      <c r="P217" s="68"/>
      <c r="Q217" s="69"/>
      <c r="R217" s="69"/>
      <c r="V217" s="58">
        <f t="shared" si="4"/>
        <v>214</v>
      </c>
      <c r="W217" s="58" t="s">
        <v>550</v>
      </c>
      <c r="X217" s="58" t="s">
        <v>551</v>
      </c>
      <c r="Z217" s="70"/>
      <c r="AA217" s="71">
        <f t="shared" si="1"/>
        <v>0.24666666666666667</v>
      </c>
      <c r="AB217" s="70">
        <f t="shared" si="2"/>
        <v>0.222</v>
      </c>
      <c r="AC217" s="70">
        <f t="shared" si="15"/>
        <v>0.222</v>
      </c>
      <c r="AD217" s="53"/>
      <c r="AE217" s="53"/>
      <c r="AF217" s="72"/>
      <c r="AG217" s="70">
        <v>0.222</v>
      </c>
      <c r="AH217" s="70"/>
      <c r="AI217" s="70"/>
    </row>
    <row r="218" spans="1:35" ht="12.75" customHeight="1" x14ac:dyDescent="0.2">
      <c r="A218" s="64" t="s">
        <v>206</v>
      </c>
      <c r="B218" s="65" t="s">
        <v>205</v>
      </c>
      <c r="C218" s="65">
        <v>61464</v>
      </c>
      <c r="D218" s="66">
        <f>VLOOKUP(A218,'2.1 Termination Charges'!$B$4:$F$904,5,0)</f>
        <v>3.8179999999999999E-2</v>
      </c>
      <c r="G218" s="67"/>
      <c r="H218" s="67"/>
      <c r="I218" s="58">
        <f t="shared" si="0"/>
        <v>3.15E-2</v>
      </c>
      <c r="J218" s="67"/>
      <c r="P218" s="68"/>
      <c r="Q218" s="69"/>
      <c r="R218" s="69"/>
      <c r="V218" s="58">
        <f t="shared" si="4"/>
        <v>215</v>
      </c>
      <c r="W218" s="58" t="s">
        <v>552</v>
      </c>
      <c r="X218" s="58" t="s">
        <v>553</v>
      </c>
      <c r="Z218" s="70"/>
      <c r="AA218" s="71">
        <f t="shared" si="1"/>
        <v>0.2877777777777778</v>
      </c>
      <c r="AB218" s="70">
        <f t="shared" si="2"/>
        <v>0.25900000000000001</v>
      </c>
      <c r="AC218" s="70">
        <f t="shared" si="15"/>
        <v>0.25900000000000001</v>
      </c>
      <c r="AD218" s="53"/>
      <c r="AE218" s="53"/>
      <c r="AF218" s="72"/>
      <c r="AG218" s="70">
        <v>0.25900000000000001</v>
      </c>
      <c r="AH218" s="70"/>
      <c r="AI218" s="70"/>
    </row>
    <row r="219" spans="1:35" ht="12.75" customHeight="1" x14ac:dyDescent="0.2">
      <c r="A219" s="64" t="s">
        <v>206</v>
      </c>
      <c r="B219" s="65" t="s">
        <v>205</v>
      </c>
      <c r="C219" s="65">
        <v>61465</v>
      </c>
      <c r="D219" s="66">
        <f>VLOOKUP(A219,'2.1 Termination Charges'!$B$4:$F$904,5,0)</f>
        <v>3.8179999999999999E-2</v>
      </c>
      <c r="G219" s="67"/>
      <c r="H219" s="67"/>
      <c r="I219" s="58">
        <f t="shared" si="0"/>
        <v>3.15E-2</v>
      </c>
      <c r="J219" s="67"/>
      <c r="P219" s="68"/>
      <c r="Q219" s="69"/>
      <c r="R219" s="69"/>
      <c r="V219" s="58">
        <f t="shared" si="4"/>
        <v>216</v>
      </c>
      <c r="W219" s="58" t="s">
        <v>554</v>
      </c>
      <c r="X219" s="58" t="s">
        <v>555</v>
      </c>
      <c r="Z219" s="70"/>
      <c r="AA219" s="71">
        <f t="shared" si="1"/>
        <v>0.15944444444444442</v>
      </c>
      <c r="AB219" s="70">
        <f t="shared" si="2"/>
        <v>0.14349999999999999</v>
      </c>
      <c r="AC219" s="70">
        <f t="shared" si="15"/>
        <v>0.14349999999999999</v>
      </c>
      <c r="AD219" s="53"/>
      <c r="AE219" s="53"/>
      <c r="AF219" s="72"/>
      <c r="AG219" s="70">
        <v>0.14349999999999999</v>
      </c>
      <c r="AH219" s="70"/>
      <c r="AI219" s="70"/>
    </row>
    <row r="220" spans="1:35" ht="12.75" customHeight="1" x14ac:dyDescent="0.2">
      <c r="A220" s="64" t="s">
        <v>206</v>
      </c>
      <c r="B220" s="65" t="s">
        <v>205</v>
      </c>
      <c r="C220" s="65">
        <v>61466</v>
      </c>
      <c r="D220" s="66">
        <f>VLOOKUP(A220,'2.1 Termination Charges'!$B$4:$F$904,5,0)</f>
        <v>3.8179999999999999E-2</v>
      </c>
      <c r="G220" s="67"/>
      <c r="H220" s="67"/>
      <c r="I220" s="58">
        <f t="shared" si="0"/>
        <v>3.15E-2</v>
      </c>
      <c r="J220" s="67"/>
      <c r="P220" s="68"/>
      <c r="Q220" s="69"/>
      <c r="R220" s="69"/>
      <c r="V220" s="58">
        <f t="shared" si="4"/>
        <v>217</v>
      </c>
      <c r="W220" s="58" t="s">
        <v>556</v>
      </c>
      <c r="X220" s="58" t="s">
        <v>557</v>
      </c>
      <c r="Z220" s="70"/>
      <c r="AA220" s="71">
        <f t="shared" si="1"/>
        <v>0.15111111111111111</v>
      </c>
      <c r="AB220" s="70">
        <f t="shared" si="2"/>
        <v>0.13600000000000001</v>
      </c>
      <c r="AC220" s="70">
        <f t="shared" si="15"/>
        <v>0.13600000000000001</v>
      </c>
      <c r="AD220" s="53"/>
      <c r="AE220" s="53"/>
      <c r="AF220" s="72"/>
      <c r="AG220" s="70">
        <v>0.13600000000000001</v>
      </c>
      <c r="AH220" s="70"/>
      <c r="AI220" s="70"/>
    </row>
    <row r="221" spans="1:35" ht="12.75" customHeight="1" x14ac:dyDescent="0.2">
      <c r="A221" s="64" t="s">
        <v>206</v>
      </c>
      <c r="B221" s="65" t="s">
        <v>205</v>
      </c>
      <c r="C221" s="65">
        <v>61468</v>
      </c>
      <c r="D221" s="66">
        <f>VLOOKUP(A221,'2.1 Termination Charges'!$B$4:$F$904,5,0)</f>
        <v>3.8179999999999999E-2</v>
      </c>
      <c r="G221" s="67"/>
      <c r="H221" s="67"/>
      <c r="I221" s="58">
        <f t="shared" si="0"/>
        <v>3.15E-2</v>
      </c>
      <c r="J221" s="67"/>
      <c r="P221" s="68"/>
      <c r="Q221" s="69"/>
      <c r="R221" s="69"/>
      <c r="V221" s="58">
        <f t="shared" si="4"/>
        <v>218</v>
      </c>
      <c r="W221" s="58" t="s">
        <v>558</v>
      </c>
      <c r="X221" s="58" t="s">
        <v>559</v>
      </c>
      <c r="Z221" s="70"/>
      <c r="AA221" s="71">
        <f t="shared" si="1"/>
        <v>0.19444444444444442</v>
      </c>
      <c r="AB221" s="70">
        <f t="shared" si="2"/>
        <v>0.17499999999999999</v>
      </c>
      <c r="AC221" s="70">
        <f t="shared" si="15"/>
        <v>0.17499999999999999</v>
      </c>
      <c r="AD221" s="53"/>
      <c r="AE221" s="53"/>
      <c r="AF221" s="72"/>
      <c r="AG221" s="70">
        <v>0.17499999999999999</v>
      </c>
      <c r="AH221" s="70"/>
      <c r="AI221" s="70"/>
    </row>
    <row r="222" spans="1:35" ht="12.75" customHeight="1" x14ac:dyDescent="0.2">
      <c r="A222" s="64" t="s">
        <v>206</v>
      </c>
      <c r="B222" s="65" t="s">
        <v>205</v>
      </c>
      <c r="C222" s="65">
        <v>61471</v>
      </c>
      <c r="D222" s="66">
        <f>VLOOKUP(A222,'2.1 Termination Charges'!$B$4:$F$904,5,0)</f>
        <v>3.8179999999999999E-2</v>
      </c>
      <c r="G222" s="67"/>
      <c r="H222" s="67"/>
      <c r="I222" s="58">
        <f t="shared" si="0"/>
        <v>3.15E-2</v>
      </c>
      <c r="J222" s="67"/>
      <c r="P222" s="68"/>
      <c r="Q222" s="69"/>
      <c r="R222" s="69"/>
      <c r="V222" s="58">
        <f t="shared" si="4"/>
        <v>219</v>
      </c>
      <c r="W222" s="58" t="s">
        <v>560</v>
      </c>
      <c r="X222" s="58" t="s">
        <v>561</v>
      </c>
      <c r="Z222" s="70"/>
      <c r="AA222" s="71">
        <f t="shared" si="1"/>
        <v>0.24311111111111111</v>
      </c>
      <c r="AB222" s="70">
        <f t="shared" si="2"/>
        <v>0.21879999999999999</v>
      </c>
      <c r="AC222" s="70">
        <f t="shared" si="15"/>
        <v>0.21879999999999999</v>
      </c>
      <c r="AD222" s="53"/>
      <c r="AE222" s="53"/>
      <c r="AF222" s="72"/>
      <c r="AG222" s="70">
        <v>0.21879999999999999</v>
      </c>
      <c r="AH222" s="70"/>
      <c r="AI222" s="70"/>
    </row>
    <row r="223" spans="1:35" ht="12.75" customHeight="1" x14ac:dyDescent="0.2">
      <c r="A223" s="64" t="s">
        <v>206</v>
      </c>
      <c r="B223" s="65" t="s">
        <v>205</v>
      </c>
      <c r="C223" s="65">
        <v>61472</v>
      </c>
      <c r="D223" s="66">
        <f>VLOOKUP(A223,'2.1 Termination Charges'!$B$4:$F$904,5,0)</f>
        <v>3.8179999999999999E-2</v>
      </c>
      <c r="G223" s="67"/>
      <c r="H223" s="67"/>
      <c r="I223" s="58">
        <f t="shared" si="0"/>
        <v>3.15E-2</v>
      </c>
      <c r="J223" s="67"/>
      <c r="P223" s="68"/>
      <c r="Q223" s="69"/>
      <c r="R223" s="69"/>
      <c r="V223" s="58">
        <f t="shared" si="4"/>
        <v>220</v>
      </c>
      <c r="W223" s="58" t="s">
        <v>562</v>
      </c>
      <c r="X223" s="58" t="s">
        <v>563</v>
      </c>
      <c r="Z223" s="70"/>
      <c r="AA223" s="71">
        <f t="shared" si="1"/>
        <v>0.22366666666666668</v>
      </c>
      <c r="AB223" s="70">
        <f t="shared" si="2"/>
        <v>0.20130000000000001</v>
      </c>
      <c r="AC223" s="70">
        <f t="shared" si="15"/>
        <v>0.20130000000000001</v>
      </c>
      <c r="AD223" s="53"/>
      <c r="AE223" s="53"/>
      <c r="AF223" s="72"/>
      <c r="AG223" s="70">
        <v>0.20130000000000001</v>
      </c>
      <c r="AH223" s="70"/>
      <c r="AI223" s="70"/>
    </row>
    <row r="224" spans="1:35" ht="12.75" customHeight="1" x14ac:dyDescent="0.2">
      <c r="A224" s="64" t="s">
        <v>206</v>
      </c>
      <c r="B224" s="65" t="s">
        <v>205</v>
      </c>
      <c r="C224" s="65">
        <v>61474</v>
      </c>
      <c r="D224" s="66">
        <f>VLOOKUP(A224,'2.1 Termination Charges'!$B$4:$F$904,5,0)</f>
        <v>3.8179999999999999E-2</v>
      </c>
      <c r="G224" s="67"/>
      <c r="H224" s="67"/>
      <c r="I224" s="58">
        <f t="shared" si="0"/>
        <v>3.15E-2</v>
      </c>
      <c r="J224" s="67"/>
      <c r="P224" s="68"/>
      <c r="Q224" s="69"/>
      <c r="R224" s="69"/>
      <c r="V224" s="58">
        <f t="shared" si="4"/>
        <v>221</v>
      </c>
      <c r="W224" s="58" t="s">
        <v>564</v>
      </c>
      <c r="X224" s="58" t="s">
        <v>565</v>
      </c>
      <c r="Z224" s="70"/>
      <c r="AA224" s="71">
        <f t="shared" si="1"/>
        <v>0.22222222222222224</v>
      </c>
      <c r="AB224" s="70">
        <f t="shared" si="2"/>
        <v>0.2</v>
      </c>
      <c r="AC224" s="70">
        <f t="shared" si="15"/>
        <v>0.2</v>
      </c>
      <c r="AD224" s="53"/>
      <c r="AE224" s="53"/>
      <c r="AF224" s="72"/>
      <c r="AG224" s="70">
        <v>0.2</v>
      </c>
      <c r="AH224" s="70"/>
      <c r="AI224" s="70"/>
    </row>
    <row r="225" spans="1:35" ht="12.75" customHeight="1" x14ac:dyDescent="0.2">
      <c r="A225" s="64" t="s">
        <v>206</v>
      </c>
      <c r="B225" s="65" t="s">
        <v>205</v>
      </c>
      <c r="C225" s="65">
        <v>61478</v>
      </c>
      <c r="D225" s="66">
        <f>VLOOKUP(A225,'2.1 Termination Charges'!$B$4:$F$904,5,0)</f>
        <v>3.8179999999999999E-2</v>
      </c>
      <c r="G225" s="67"/>
      <c r="H225" s="67"/>
      <c r="I225" s="58">
        <f t="shared" si="0"/>
        <v>3.15E-2</v>
      </c>
      <c r="J225" s="67"/>
      <c r="P225" s="68"/>
      <c r="Q225" s="69"/>
      <c r="R225" s="69"/>
      <c r="V225" s="58">
        <f t="shared" si="4"/>
        <v>222</v>
      </c>
      <c r="W225" s="58" t="s">
        <v>566</v>
      </c>
      <c r="X225" s="58" t="s">
        <v>567</v>
      </c>
      <c r="Z225" s="70"/>
      <c r="AA225" s="71">
        <f t="shared" si="1"/>
        <v>0.19999999999999998</v>
      </c>
      <c r="AB225" s="70">
        <f t="shared" si="2"/>
        <v>0.18</v>
      </c>
      <c r="AC225" s="70">
        <f t="shared" si="15"/>
        <v>0.18</v>
      </c>
      <c r="AD225" s="53"/>
      <c r="AE225" s="53"/>
      <c r="AF225" s="72"/>
      <c r="AG225" s="70">
        <v>0.18</v>
      </c>
      <c r="AH225" s="70"/>
      <c r="AI225" s="70"/>
    </row>
    <row r="226" spans="1:35" ht="12.75" customHeight="1" x14ac:dyDescent="0.2">
      <c r="A226" s="64" t="s">
        <v>206</v>
      </c>
      <c r="B226" s="65" t="s">
        <v>205</v>
      </c>
      <c r="C226" s="65">
        <v>61479</v>
      </c>
      <c r="D226" s="66">
        <f>VLOOKUP(A226,'2.1 Termination Charges'!$B$4:$F$904,5,0)</f>
        <v>3.8179999999999999E-2</v>
      </c>
      <c r="G226" s="67"/>
      <c r="H226" s="67"/>
      <c r="I226" s="58">
        <f t="shared" si="0"/>
        <v>3.15E-2</v>
      </c>
      <c r="J226" s="67"/>
      <c r="P226" s="68"/>
      <c r="Q226" s="69"/>
      <c r="R226" s="69"/>
      <c r="V226" s="58">
        <f t="shared" si="4"/>
        <v>223</v>
      </c>
      <c r="W226" s="58" t="s">
        <v>568</v>
      </c>
      <c r="X226" s="58" t="s">
        <v>569</v>
      </c>
      <c r="Z226" s="70"/>
      <c r="AA226" s="71">
        <f t="shared" si="1"/>
        <v>0.21811111111111112</v>
      </c>
      <c r="AB226" s="70">
        <f t="shared" si="2"/>
        <v>0.1963</v>
      </c>
      <c r="AC226" s="70">
        <f t="shared" si="15"/>
        <v>0.1963</v>
      </c>
      <c r="AD226" s="53"/>
      <c r="AE226" s="53"/>
      <c r="AF226" s="72"/>
      <c r="AG226" s="70">
        <v>0.1963</v>
      </c>
      <c r="AH226" s="70"/>
      <c r="AI226" s="70"/>
    </row>
    <row r="227" spans="1:35" ht="12.75" customHeight="1" x14ac:dyDescent="0.2">
      <c r="A227" s="64" t="s">
        <v>206</v>
      </c>
      <c r="B227" s="65" t="s">
        <v>205</v>
      </c>
      <c r="C227" s="65">
        <v>61480</v>
      </c>
      <c r="D227" s="66">
        <f>VLOOKUP(A227,'2.1 Termination Charges'!$B$4:$F$904,5,0)</f>
        <v>3.8179999999999999E-2</v>
      </c>
      <c r="G227" s="67"/>
      <c r="H227" s="67"/>
      <c r="I227" s="58">
        <f t="shared" si="0"/>
        <v>3.15E-2</v>
      </c>
      <c r="J227" s="67"/>
      <c r="P227" s="68"/>
      <c r="Q227" s="69"/>
      <c r="R227" s="69"/>
      <c r="V227" s="58">
        <f t="shared" si="4"/>
        <v>224</v>
      </c>
      <c r="W227" s="58" t="s">
        <v>570</v>
      </c>
      <c r="X227" s="58" t="s">
        <v>571</v>
      </c>
      <c r="Z227" s="70"/>
      <c r="AA227" s="71">
        <f t="shared" si="1"/>
        <v>0.21588888888888888</v>
      </c>
      <c r="AB227" s="70">
        <f t="shared" si="2"/>
        <v>0.1943</v>
      </c>
      <c r="AC227" s="70">
        <f t="shared" si="15"/>
        <v>0.1943</v>
      </c>
      <c r="AD227" s="53"/>
      <c r="AE227" s="53"/>
      <c r="AF227" s="72"/>
      <c r="AG227" s="70">
        <v>0.1943</v>
      </c>
      <c r="AH227" s="70"/>
      <c r="AI227" s="70"/>
    </row>
    <row r="228" spans="1:35" ht="12.75" customHeight="1" x14ac:dyDescent="0.2">
      <c r="A228" s="64" t="s">
        <v>206</v>
      </c>
      <c r="B228" s="65" t="s">
        <v>205</v>
      </c>
      <c r="C228" s="65">
        <v>61481</v>
      </c>
      <c r="D228" s="66">
        <f>VLOOKUP(A228,'2.1 Termination Charges'!$B$4:$F$904,5,0)</f>
        <v>3.8179999999999999E-2</v>
      </c>
      <c r="G228" s="67"/>
      <c r="H228" s="67"/>
      <c r="I228" s="58">
        <f t="shared" si="0"/>
        <v>3.15E-2</v>
      </c>
      <c r="J228" s="67"/>
      <c r="P228" s="68"/>
      <c r="Q228" s="69"/>
      <c r="R228" s="69"/>
      <c r="V228" s="58">
        <f t="shared" si="4"/>
        <v>225</v>
      </c>
      <c r="W228" s="58" t="s">
        <v>572</v>
      </c>
      <c r="X228" s="58" t="s">
        <v>573</v>
      </c>
      <c r="Z228" s="70"/>
      <c r="AA228" s="71">
        <f t="shared" si="1"/>
        <v>0.22088888888888888</v>
      </c>
      <c r="AB228" s="70">
        <f t="shared" si="2"/>
        <v>0.1988</v>
      </c>
      <c r="AC228" s="70">
        <f t="shared" si="15"/>
        <v>0.1988</v>
      </c>
      <c r="AD228" s="53"/>
      <c r="AE228" s="53"/>
      <c r="AF228" s="72"/>
      <c r="AG228" s="70">
        <v>0.1988</v>
      </c>
      <c r="AH228" s="70"/>
      <c r="AI228" s="70"/>
    </row>
    <row r="229" spans="1:35" ht="12.75" customHeight="1" x14ac:dyDescent="0.2">
      <c r="A229" s="64" t="s">
        <v>206</v>
      </c>
      <c r="B229" s="65" t="s">
        <v>205</v>
      </c>
      <c r="C229" s="65">
        <v>61482</v>
      </c>
      <c r="D229" s="66">
        <f>VLOOKUP(A229,'2.1 Termination Charges'!$B$4:$F$904,5,0)</f>
        <v>3.8179999999999999E-2</v>
      </c>
      <c r="G229" s="67"/>
      <c r="H229" s="67"/>
      <c r="I229" s="58">
        <f t="shared" si="0"/>
        <v>3.15E-2</v>
      </c>
      <c r="J229" s="67"/>
      <c r="P229" s="68"/>
      <c r="Q229" s="69"/>
      <c r="R229" s="69"/>
      <c r="V229" s="58">
        <f t="shared" si="4"/>
        <v>226</v>
      </c>
      <c r="W229" s="58" t="s">
        <v>574</v>
      </c>
      <c r="X229" s="58" t="s">
        <v>575</v>
      </c>
      <c r="Z229" s="70"/>
      <c r="AA229" s="71">
        <f t="shared" si="1"/>
        <v>0.25922222222222224</v>
      </c>
      <c r="AB229" s="70">
        <f t="shared" si="2"/>
        <v>0.23330000000000001</v>
      </c>
      <c r="AC229" s="70">
        <f t="shared" si="15"/>
        <v>0.23330000000000001</v>
      </c>
      <c r="AD229" s="53"/>
      <c r="AE229" s="53"/>
      <c r="AF229" s="72"/>
      <c r="AG229" s="70">
        <v>0.23330000000000001</v>
      </c>
      <c r="AH229" s="70"/>
      <c r="AI229" s="70"/>
    </row>
    <row r="230" spans="1:35" ht="12.75" customHeight="1" x14ac:dyDescent="0.2">
      <c r="A230" s="64" t="s">
        <v>206</v>
      </c>
      <c r="B230" s="65" t="s">
        <v>205</v>
      </c>
      <c r="C230" s="65">
        <v>61483</v>
      </c>
      <c r="D230" s="66">
        <f>VLOOKUP(A230,'2.1 Termination Charges'!$B$4:$F$904,5,0)</f>
        <v>3.8179999999999999E-2</v>
      </c>
      <c r="G230" s="67"/>
      <c r="H230" s="67"/>
      <c r="I230" s="58">
        <f t="shared" si="0"/>
        <v>3.15E-2</v>
      </c>
      <c r="J230" s="67"/>
      <c r="P230" s="68"/>
      <c r="Q230" s="69"/>
      <c r="R230" s="69"/>
      <c r="V230" s="58">
        <f t="shared" si="4"/>
        <v>227</v>
      </c>
      <c r="W230" s="58" t="s">
        <v>576</v>
      </c>
      <c r="X230" s="58" t="s">
        <v>577</v>
      </c>
      <c r="Z230" s="70"/>
      <c r="AA230" s="71">
        <f t="shared" si="1"/>
        <v>0.80555555555555547</v>
      </c>
      <c r="AB230" s="70">
        <f t="shared" si="2"/>
        <v>0.72499999999999998</v>
      </c>
      <c r="AC230" s="70">
        <f t="shared" si="15"/>
        <v>0.72499999999999998</v>
      </c>
      <c r="AD230" s="53"/>
      <c r="AE230" s="53"/>
      <c r="AF230" s="72"/>
      <c r="AG230" s="70">
        <v>0.72499999999999998</v>
      </c>
      <c r="AH230" s="70"/>
      <c r="AI230" s="70"/>
    </row>
    <row r="231" spans="1:35" ht="12.75" customHeight="1" x14ac:dyDescent="0.2">
      <c r="A231" s="64" t="s">
        <v>206</v>
      </c>
      <c r="B231" s="65" t="s">
        <v>205</v>
      </c>
      <c r="C231" s="65">
        <v>61484</v>
      </c>
      <c r="D231" s="66">
        <f>VLOOKUP(A231,'2.1 Termination Charges'!$B$4:$F$904,5,0)</f>
        <v>3.8179999999999999E-2</v>
      </c>
      <c r="G231" s="67"/>
      <c r="H231" s="67"/>
      <c r="I231" s="58">
        <f t="shared" si="0"/>
        <v>3.15E-2</v>
      </c>
      <c r="J231" s="67"/>
      <c r="P231" s="68"/>
      <c r="Q231" s="69"/>
      <c r="R231" s="69"/>
      <c r="V231" s="58">
        <f t="shared" si="4"/>
        <v>228</v>
      </c>
      <c r="W231" s="58" t="s">
        <v>578</v>
      </c>
      <c r="X231" s="58" t="s">
        <v>579</v>
      </c>
      <c r="Z231" s="70"/>
      <c r="AA231" s="71">
        <f t="shared" si="1"/>
        <v>0.80555555555555547</v>
      </c>
      <c r="AB231" s="70">
        <f t="shared" si="2"/>
        <v>0.72499999999999998</v>
      </c>
      <c r="AC231" s="70">
        <f t="shared" si="15"/>
        <v>0.72499999999999998</v>
      </c>
      <c r="AD231" s="53"/>
      <c r="AE231" s="53"/>
      <c r="AF231" s="72"/>
      <c r="AG231" s="70">
        <v>0.72499999999999998</v>
      </c>
      <c r="AH231" s="70"/>
      <c r="AI231" s="70"/>
    </row>
    <row r="232" spans="1:35" ht="12.75" customHeight="1" x14ac:dyDescent="0.2">
      <c r="A232" s="64" t="s">
        <v>206</v>
      </c>
      <c r="B232" s="65" t="s">
        <v>205</v>
      </c>
      <c r="C232" s="65">
        <v>61485</v>
      </c>
      <c r="D232" s="66">
        <f>VLOOKUP(A232,'2.1 Termination Charges'!$B$4:$F$904,5,0)</f>
        <v>3.8179999999999999E-2</v>
      </c>
      <c r="G232" s="67"/>
      <c r="H232" s="67"/>
      <c r="I232" s="58">
        <f t="shared" si="0"/>
        <v>3.15E-2</v>
      </c>
      <c r="J232" s="67"/>
      <c r="P232" s="68"/>
      <c r="Q232" s="69"/>
      <c r="R232" s="69"/>
      <c r="V232" s="58">
        <f t="shared" si="4"/>
        <v>229</v>
      </c>
      <c r="W232" s="58" t="s">
        <v>580</v>
      </c>
      <c r="X232" s="58" t="s">
        <v>581</v>
      </c>
      <c r="Z232" s="70"/>
      <c r="AA232" s="71">
        <f t="shared" si="1"/>
        <v>0.76466666666666672</v>
      </c>
      <c r="AB232" s="70">
        <f t="shared" si="2"/>
        <v>0.68820000000000003</v>
      </c>
      <c r="AC232" s="70">
        <f t="shared" si="15"/>
        <v>0.68820000000000003</v>
      </c>
      <c r="AD232" s="53"/>
      <c r="AE232" s="53"/>
      <c r="AF232" s="72"/>
      <c r="AG232" s="70">
        <v>0.68820000000000003</v>
      </c>
      <c r="AH232" s="70"/>
      <c r="AI232" s="70"/>
    </row>
    <row r="233" spans="1:35" ht="12.75" customHeight="1" x14ac:dyDescent="0.2">
      <c r="A233" s="64" t="s">
        <v>206</v>
      </c>
      <c r="B233" s="65" t="s">
        <v>205</v>
      </c>
      <c r="C233" s="65">
        <v>61486</v>
      </c>
      <c r="D233" s="66">
        <f>VLOOKUP(A233,'2.1 Termination Charges'!$B$4:$F$904,5,0)</f>
        <v>3.8179999999999999E-2</v>
      </c>
      <c r="G233" s="67"/>
      <c r="H233" s="67"/>
      <c r="I233" s="58">
        <f t="shared" si="0"/>
        <v>3.15E-2</v>
      </c>
      <c r="J233" s="67"/>
      <c r="P233" s="68"/>
      <c r="Q233" s="69"/>
      <c r="R233" s="69"/>
      <c r="V233" s="58">
        <f t="shared" si="4"/>
        <v>230</v>
      </c>
      <c r="W233" s="58" t="s">
        <v>582</v>
      </c>
      <c r="X233" s="58" t="s">
        <v>583</v>
      </c>
      <c r="Z233" s="70"/>
      <c r="AA233" s="71">
        <f t="shared" si="1"/>
        <v>0.76466666666666672</v>
      </c>
      <c r="AB233" s="70">
        <f t="shared" si="2"/>
        <v>0.68820000000000003</v>
      </c>
      <c r="AC233" s="70">
        <f t="shared" si="15"/>
        <v>0.68820000000000003</v>
      </c>
      <c r="AD233" s="53"/>
      <c r="AE233" s="53"/>
      <c r="AF233" s="72"/>
      <c r="AG233" s="70">
        <v>0.68820000000000003</v>
      </c>
      <c r="AH233" s="70"/>
      <c r="AI233" s="70"/>
    </row>
    <row r="234" spans="1:35" ht="12.75" customHeight="1" x14ac:dyDescent="0.2">
      <c r="A234" s="64" t="s">
        <v>206</v>
      </c>
      <c r="B234" s="65" t="s">
        <v>205</v>
      </c>
      <c r="C234" s="65">
        <v>61489</v>
      </c>
      <c r="D234" s="66">
        <f>VLOOKUP(A234,'2.1 Termination Charges'!$B$4:$F$904,5,0)</f>
        <v>3.8179999999999999E-2</v>
      </c>
      <c r="G234" s="67"/>
      <c r="H234" s="67"/>
      <c r="I234" s="58">
        <f t="shared" si="0"/>
        <v>3.15E-2</v>
      </c>
      <c r="J234" s="67"/>
      <c r="P234" s="68"/>
      <c r="Q234" s="69"/>
      <c r="R234" s="69"/>
      <c r="V234" s="58">
        <f t="shared" si="4"/>
        <v>231</v>
      </c>
      <c r="W234" s="58" t="s">
        <v>584</v>
      </c>
      <c r="X234" s="58" t="s">
        <v>585</v>
      </c>
      <c r="Z234" s="70"/>
      <c r="AA234" s="71">
        <f t="shared" si="1"/>
        <v>0.41266666666666668</v>
      </c>
      <c r="AB234" s="70">
        <f t="shared" si="2"/>
        <v>0.37140000000000001</v>
      </c>
      <c r="AC234" s="70">
        <f t="shared" si="15"/>
        <v>0.37140000000000001</v>
      </c>
      <c r="AD234" s="53"/>
      <c r="AE234" s="53"/>
      <c r="AF234" s="72"/>
      <c r="AG234" s="70">
        <v>0.37140000000000001</v>
      </c>
      <c r="AH234" s="70"/>
      <c r="AI234" s="70"/>
    </row>
    <row r="235" spans="1:35" ht="12.75" customHeight="1" x14ac:dyDescent="0.2">
      <c r="A235" s="64" t="s">
        <v>206</v>
      </c>
      <c r="B235" s="65" t="s">
        <v>205</v>
      </c>
      <c r="C235" s="65">
        <v>614915</v>
      </c>
      <c r="D235" s="66">
        <f>VLOOKUP(A235,'2.1 Termination Charges'!$B$4:$F$904,5,0)</f>
        <v>3.8179999999999999E-2</v>
      </c>
      <c r="G235" s="67"/>
      <c r="H235" s="67"/>
      <c r="I235" s="58">
        <f t="shared" si="0"/>
        <v>3.15E-2</v>
      </c>
      <c r="J235" s="67"/>
      <c r="P235" s="68"/>
      <c r="Q235" s="69"/>
      <c r="R235" s="69"/>
      <c r="V235" s="58">
        <f t="shared" si="4"/>
        <v>232</v>
      </c>
      <c r="W235" s="58" t="s">
        <v>586</v>
      </c>
      <c r="X235" s="58" t="s">
        <v>587</v>
      </c>
      <c r="Z235" s="70"/>
      <c r="AA235" s="71">
        <f t="shared" si="1"/>
        <v>0.35422222222222216</v>
      </c>
      <c r="AB235" s="70">
        <f t="shared" si="2"/>
        <v>0.31879999999999997</v>
      </c>
      <c r="AC235" s="70">
        <f t="shared" si="15"/>
        <v>0.31879999999999997</v>
      </c>
      <c r="AD235" s="53"/>
      <c r="AE235" s="53"/>
      <c r="AF235" s="72"/>
      <c r="AG235" s="70">
        <v>0.31879999999999997</v>
      </c>
      <c r="AH235" s="70"/>
      <c r="AI235" s="70"/>
    </row>
    <row r="236" spans="1:35" ht="12.75" customHeight="1" x14ac:dyDescent="0.2">
      <c r="A236" s="64" t="s">
        <v>206</v>
      </c>
      <c r="B236" s="65" t="s">
        <v>205</v>
      </c>
      <c r="C236" s="65">
        <v>614916</v>
      </c>
      <c r="D236" s="66">
        <f>VLOOKUP(A236,'2.1 Termination Charges'!$B$4:$F$904,5,0)</f>
        <v>3.8179999999999999E-2</v>
      </c>
      <c r="G236" s="67"/>
      <c r="H236" s="67"/>
      <c r="I236" s="58">
        <f t="shared" si="0"/>
        <v>3.15E-2</v>
      </c>
      <c r="J236" s="67"/>
      <c r="P236" s="68"/>
      <c r="Q236" s="69"/>
      <c r="R236" s="69"/>
      <c r="V236" s="58">
        <f t="shared" si="4"/>
        <v>233</v>
      </c>
      <c r="W236" s="58" t="s">
        <v>588</v>
      </c>
      <c r="X236" s="58" t="s">
        <v>589</v>
      </c>
      <c r="Z236" s="70"/>
      <c r="AA236" s="71">
        <f t="shared" si="1"/>
        <v>5.5555555555555558E-3</v>
      </c>
      <c r="AB236" s="70">
        <f t="shared" si="2"/>
        <v>5.0000000000000001E-3</v>
      </c>
      <c r="AC236" s="70">
        <f t="shared" si="15"/>
        <v>5.0000000000000001E-3</v>
      </c>
      <c r="AD236" s="53"/>
      <c r="AE236" s="53"/>
      <c r="AF236" s="72"/>
      <c r="AG236" s="70">
        <v>5.0000000000000001E-3</v>
      </c>
      <c r="AH236" s="70"/>
      <c r="AI236" s="70"/>
    </row>
    <row r="237" spans="1:35" ht="12.75" customHeight="1" x14ac:dyDescent="0.2">
      <c r="A237" s="64" t="s">
        <v>206</v>
      </c>
      <c r="B237" s="65" t="s">
        <v>205</v>
      </c>
      <c r="C237" s="65">
        <v>614917</v>
      </c>
      <c r="D237" s="66">
        <f>VLOOKUP(A237,'2.1 Termination Charges'!$B$4:$F$904,5,0)</f>
        <v>3.8179999999999999E-2</v>
      </c>
      <c r="G237" s="67"/>
      <c r="H237" s="67"/>
      <c r="I237" s="58">
        <f t="shared" si="0"/>
        <v>3.15E-2</v>
      </c>
      <c r="J237" s="67"/>
      <c r="P237" s="68"/>
      <c r="Q237" s="69"/>
      <c r="R237" s="69"/>
      <c r="V237" s="58">
        <f t="shared" si="4"/>
        <v>234</v>
      </c>
      <c r="W237" s="58" t="s">
        <v>590</v>
      </c>
      <c r="X237" s="58" t="s">
        <v>591</v>
      </c>
      <c r="Z237" s="70"/>
      <c r="AA237" s="71">
        <f t="shared" si="1"/>
        <v>2.4E-2</v>
      </c>
      <c r="AB237" s="70">
        <f t="shared" si="2"/>
        <v>2.1600000000000001E-2</v>
      </c>
      <c r="AC237" s="70">
        <f t="shared" si="15"/>
        <v>2.1600000000000001E-2</v>
      </c>
      <c r="AD237" s="53"/>
      <c r="AE237" s="53"/>
      <c r="AF237" s="72"/>
      <c r="AG237" s="70">
        <v>2.1600000000000001E-2</v>
      </c>
      <c r="AH237" s="70"/>
      <c r="AI237" s="70"/>
    </row>
    <row r="238" spans="1:35" ht="12.75" customHeight="1" x14ac:dyDescent="0.2">
      <c r="A238" s="64" t="s">
        <v>206</v>
      </c>
      <c r="B238" s="65" t="s">
        <v>205</v>
      </c>
      <c r="C238" s="65">
        <v>614918</v>
      </c>
      <c r="D238" s="66">
        <f>VLOOKUP(A238,'2.1 Termination Charges'!$B$4:$F$904,5,0)</f>
        <v>3.8179999999999999E-2</v>
      </c>
      <c r="G238" s="67"/>
      <c r="H238" s="67"/>
      <c r="I238" s="58">
        <f t="shared" si="0"/>
        <v>3.15E-2</v>
      </c>
      <c r="J238" s="67"/>
      <c r="P238" s="68"/>
      <c r="Q238" s="69"/>
      <c r="R238" s="69"/>
      <c r="V238" s="58">
        <f t="shared" si="4"/>
        <v>235</v>
      </c>
      <c r="W238" s="58" t="s">
        <v>592</v>
      </c>
      <c r="X238" s="58" t="s">
        <v>593</v>
      </c>
      <c r="Z238" s="70"/>
      <c r="AA238" s="71">
        <f t="shared" si="1"/>
        <v>2.4E-2</v>
      </c>
      <c r="AB238" s="70">
        <f t="shared" si="2"/>
        <v>2.1600000000000001E-2</v>
      </c>
      <c r="AC238" s="70">
        <f t="shared" si="15"/>
        <v>2.1600000000000001E-2</v>
      </c>
      <c r="AD238" s="53"/>
      <c r="AE238" s="53"/>
      <c r="AF238" s="72"/>
      <c r="AG238" s="70">
        <v>2.1600000000000001E-2</v>
      </c>
      <c r="AH238" s="70"/>
      <c r="AI238" s="70"/>
    </row>
    <row r="239" spans="1:35" ht="12.75" customHeight="1" x14ac:dyDescent="0.2">
      <c r="A239" s="64" t="s">
        <v>206</v>
      </c>
      <c r="B239" s="65" t="s">
        <v>205</v>
      </c>
      <c r="C239" s="65">
        <v>614919</v>
      </c>
      <c r="D239" s="66">
        <f>VLOOKUP(A239,'2.1 Termination Charges'!$B$4:$F$904,5,0)</f>
        <v>3.8179999999999999E-2</v>
      </c>
      <c r="G239" s="67"/>
      <c r="H239" s="67"/>
      <c r="I239" s="58">
        <f t="shared" si="0"/>
        <v>3.15E-2</v>
      </c>
      <c r="J239" s="67"/>
      <c r="P239" s="68"/>
      <c r="Q239" s="69"/>
      <c r="R239" s="69"/>
      <c r="V239" s="58">
        <f t="shared" si="4"/>
        <v>236</v>
      </c>
      <c r="W239" s="58" t="s">
        <v>594</v>
      </c>
      <c r="X239" s="58" t="s">
        <v>595</v>
      </c>
      <c r="Z239" s="70"/>
      <c r="AA239" s="71">
        <f t="shared" si="1"/>
        <v>2.5333333333333333E-2</v>
      </c>
      <c r="AB239" s="70">
        <f t="shared" si="2"/>
        <v>2.2800000000000001E-2</v>
      </c>
      <c r="AC239" s="70">
        <f t="shared" si="15"/>
        <v>2.2800000000000001E-2</v>
      </c>
      <c r="AD239" s="53"/>
      <c r="AE239" s="53"/>
      <c r="AF239" s="72"/>
      <c r="AG239" s="70">
        <v>2.2800000000000001E-2</v>
      </c>
      <c r="AH239" s="70"/>
      <c r="AI239" s="70"/>
    </row>
    <row r="240" spans="1:35" ht="12.75" customHeight="1" x14ac:dyDescent="0.2">
      <c r="A240" s="64" t="s">
        <v>206</v>
      </c>
      <c r="B240" s="65" t="s">
        <v>205</v>
      </c>
      <c r="C240" s="65">
        <v>61492</v>
      </c>
      <c r="D240" s="66">
        <f>VLOOKUP(A240,'2.1 Termination Charges'!$B$4:$F$904,5,0)</f>
        <v>3.8179999999999999E-2</v>
      </c>
      <c r="G240" s="67"/>
      <c r="H240" s="67"/>
      <c r="I240" s="58">
        <f t="shared" si="0"/>
        <v>3.15E-2</v>
      </c>
      <c r="J240" s="67"/>
      <c r="P240" s="68"/>
      <c r="Q240" s="69"/>
      <c r="R240" s="69"/>
      <c r="V240" s="58">
        <f t="shared" si="4"/>
        <v>237</v>
      </c>
      <c r="W240" s="58" t="s">
        <v>596</v>
      </c>
      <c r="X240" s="58" t="s">
        <v>597</v>
      </c>
      <c r="Z240" s="70"/>
      <c r="AA240" s="71">
        <f t="shared" si="1"/>
        <v>0.55555555555555558</v>
      </c>
      <c r="AB240" s="70">
        <f t="shared" si="2"/>
        <v>0.5</v>
      </c>
      <c r="AC240" s="70">
        <f t="shared" si="15"/>
        <v>0.5</v>
      </c>
      <c r="AD240" s="53"/>
      <c r="AE240" s="53"/>
      <c r="AF240" s="72"/>
      <c r="AG240" s="70">
        <v>0.5</v>
      </c>
      <c r="AH240" s="70"/>
      <c r="AI240" s="70"/>
    </row>
    <row r="241" spans="1:35" ht="12.75" customHeight="1" x14ac:dyDescent="0.2">
      <c r="A241" s="64" t="s">
        <v>206</v>
      </c>
      <c r="B241" s="65" t="s">
        <v>205</v>
      </c>
      <c r="C241" s="65">
        <v>61493</v>
      </c>
      <c r="D241" s="66">
        <f>VLOOKUP(A241,'2.1 Termination Charges'!$B$4:$F$904,5,0)</f>
        <v>3.8179999999999999E-2</v>
      </c>
      <c r="G241" s="67"/>
      <c r="H241" s="67"/>
      <c r="I241" s="58">
        <f t="shared" si="0"/>
        <v>3.15E-2</v>
      </c>
      <c r="J241" s="67"/>
      <c r="P241" s="68"/>
      <c r="Q241" s="69"/>
      <c r="R241" s="69"/>
      <c r="V241" s="58">
        <f t="shared" si="4"/>
        <v>238</v>
      </c>
      <c r="W241" s="58" t="s">
        <v>598</v>
      </c>
      <c r="X241" s="58" t="s">
        <v>599</v>
      </c>
      <c r="Z241" s="70"/>
      <c r="AA241" s="71">
        <f t="shared" si="1"/>
        <v>1.0555555555555556</v>
      </c>
      <c r="AB241" s="70">
        <f t="shared" si="2"/>
        <v>0.95</v>
      </c>
      <c r="AC241" s="70">
        <f t="shared" si="15"/>
        <v>0.95</v>
      </c>
      <c r="AD241" s="53"/>
      <c r="AE241" s="53"/>
      <c r="AF241" s="72"/>
      <c r="AG241" s="70">
        <v>0.95</v>
      </c>
      <c r="AH241" s="70"/>
      <c r="AI241" s="70"/>
    </row>
    <row r="242" spans="1:35" ht="12.75" customHeight="1" x14ac:dyDescent="0.2">
      <c r="A242" s="64" t="s">
        <v>206</v>
      </c>
      <c r="B242" s="65" t="s">
        <v>205</v>
      </c>
      <c r="C242" s="65">
        <v>61494</v>
      </c>
      <c r="D242" s="66">
        <f>VLOOKUP(A242,'2.1 Termination Charges'!$B$4:$F$904,5,0)</f>
        <v>3.8179999999999999E-2</v>
      </c>
      <c r="G242" s="67"/>
      <c r="H242" s="67"/>
      <c r="I242" s="58">
        <f t="shared" si="0"/>
        <v>3.15E-2</v>
      </c>
      <c r="J242" s="67"/>
      <c r="P242" s="68"/>
      <c r="Q242" s="69"/>
      <c r="R242" s="69"/>
      <c r="V242" s="58">
        <f t="shared" si="4"/>
        <v>239</v>
      </c>
      <c r="W242" s="58" t="s">
        <v>600</v>
      </c>
      <c r="X242" s="58" t="s">
        <v>601</v>
      </c>
      <c r="Z242" s="70"/>
      <c r="AA242" s="71">
        <f t="shared" si="1"/>
        <v>0.42777777777777776</v>
      </c>
      <c r="AB242" s="70">
        <f t="shared" si="2"/>
        <v>0.38500000000000001</v>
      </c>
      <c r="AC242" s="70">
        <f t="shared" si="15"/>
        <v>0.38500000000000001</v>
      </c>
      <c r="AD242" s="53"/>
      <c r="AE242" s="53"/>
      <c r="AF242" s="72"/>
      <c r="AG242" s="70">
        <v>0.38500000000000001</v>
      </c>
      <c r="AH242" s="70"/>
      <c r="AI242" s="70"/>
    </row>
    <row r="243" spans="1:35" ht="12.75" customHeight="1" x14ac:dyDescent="0.2">
      <c r="A243" s="64" t="s">
        <v>206</v>
      </c>
      <c r="B243" s="65" t="s">
        <v>205</v>
      </c>
      <c r="C243" s="65">
        <v>61495</v>
      </c>
      <c r="D243" s="66">
        <f>VLOOKUP(A243,'2.1 Termination Charges'!$B$4:$F$904,5,0)</f>
        <v>3.8179999999999999E-2</v>
      </c>
      <c r="G243" s="67"/>
      <c r="H243" s="67"/>
      <c r="I243" s="58">
        <f t="shared" si="0"/>
        <v>3.15E-2</v>
      </c>
      <c r="J243" s="67"/>
      <c r="P243" s="68"/>
      <c r="Q243" s="69"/>
      <c r="R243" s="69"/>
      <c r="V243" s="58">
        <f t="shared" si="4"/>
        <v>240</v>
      </c>
      <c r="W243" s="58" t="s">
        <v>602</v>
      </c>
      <c r="X243" s="58" t="s">
        <v>603</v>
      </c>
      <c r="Z243" s="70"/>
      <c r="AA243" s="71">
        <f t="shared" si="1"/>
        <v>0.39266666666666666</v>
      </c>
      <c r="AB243" s="70">
        <f t="shared" si="2"/>
        <v>0.35339999999999999</v>
      </c>
      <c r="AC243" s="70">
        <f t="shared" si="15"/>
        <v>0.35339999999999999</v>
      </c>
      <c r="AD243" s="53"/>
      <c r="AE243" s="53"/>
      <c r="AF243" s="72"/>
      <c r="AG243" s="70">
        <v>0.35339999999999999</v>
      </c>
      <c r="AH243" s="70"/>
      <c r="AI243" s="70"/>
    </row>
    <row r="244" spans="1:35" ht="12.75" customHeight="1" x14ac:dyDescent="0.2">
      <c r="A244" s="64" t="s">
        <v>206</v>
      </c>
      <c r="B244" s="65" t="s">
        <v>205</v>
      </c>
      <c r="C244" s="65">
        <v>61496</v>
      </c>
      <c r="D244" s="66">
        <f>VLOOKUP(A244,'2.1 Termination Charges'!$B$4:$F$904,5,0)</f>
        <v>3.8179999999999999E-2</v>
      </c>
      <c r="G244" s="67"/>
      <c r="H244" s="67"/>
      <c r="I244" s="58">
        <f t="shared" si="0"/>
        <v>3.15E-2</v>
      </c>
      <c r="J244" s="67"/>
      <c r="P244" s="68"/>
      <c r="Q244" s="69"/>
      <c r="R244" s="69"/>
      <c r="V244" s="58">
        <f t="shared" si="4"/>
        <v>241</v>
      </c>
      <c r="W244" s="58" t="s">
        <v>604</v>
      </c>
      <c r="X244" s="58" t="s">
        <v>605</v>
      </c>
      <c r="Z244" s="70"/>
      <c r="AA244" s="71">
        <f t="shared" si="1"/>
        <v>0.38488888888888884</v>
      </c>
      <c r="AB244" s="70">
        <f t="shared" si="2"/>
        <v>0.34639999999999999</v>
      </c>
      <c r="AC244" s="70">
        <f t="shared" si="15"/>
        <v>0.34639999999999999</v>
      </c>
      <c r="AD244" s="53"/>
      <c r="AE244" s="53"/>
      <c r="AF244" s="72"/>
      <c r="AG244" s="70">
        <v>0.34639999999999999</v>
      </c>
      <c r="AH244" s="70"/>
      <c r="AI244" s="70"/>
    </row>
    <row r="245" spans="1:35" ht="12.75" customHeight="1" x14ac:dyDescent="0.2">
      <c r="A245" s="64" t="s">
        <v>206</v>
      </c>
      <c r="B245" s="65" t="s">
        <v>205</v>
      </c>
      <c r="C245" s="65">
        <v>61497</v>
      </c>
      <c r="D245" s="66">
        <f>VLOOKUP(A245,'2.1 Termination Charges'!$B$4:$F$904,5,0)</f>
        <v>3.8179999999999999E-2</v>
      </c>
      <c r="G245" s="67"/>
      <c r="H245" s="67"/>
      <c r="I245" s="58">
        <f t="shared" si="0"/>
        <v>3.15E-2</v>
      </c>
      <c r="J245" s="67"/>
      <c r="P245" s="68"/>
      <c r="Q245" s="69"/>
      <c r="R245" s="69"/>
      <c r="V245" s="58">
        <f t="shared" si="4"/>
        <v>242</v>
      </c>
      <c r="W245" s="58" t="s">
        <v>606</v>
      </c>
      <c r="X245" s="58" t="s">
        <v>607</v>
      </c>
      <c r="Z245" s="70"/>
      <c r="AA245" s="71">
        <f t="shared" si="1"/>
        <v>2.2111111111111112</v>
      </c>
      <c r="AB245" s="70">
        <f t="shared" si="2"/>
        <v>1.99</v>
      </c>
      <c r="AC245" s="70">
        <f t="shared" si="15"/>
        <v>1.99</v>
      </c>
      <c r="AD245" s="53"/>
      <c r="AE245" s="53"/>
      <c r="AF245" s="72"/>
      <c r="AG245" s="70">
        <v>1.99</v>
      </c>
      <c r="AH245" s="70"/>
      <c r="AI245" s="70"/>
    </row>
    <row r="246" spans="1:35" ht="12.75" customHeight="1" x14ac:dyDescent="0.2">
      <c r="A246" s="64" t="s">
        <v>208</v>
      </c>
      <c r="B246" s="65" t="s">
        <v>207</v>
      </c>
      <c r="C246" s="65">
        <v>6113</v>
      </c>
      <c r="D246" s="66">
        <f>VLOOKUP(A246,'2.1 Termination Charges'!$B$4:$F$904,5,0)</f>
        <v>3.2480000000000002E-2</v>
      </c>
      <c r="G246" s="67"/>
      <c r="H246" s="67"/>
      <c r="I246" s="58">
        <f t="shared" si="0"/>
        <v>2.6800000000000001E-2</v>
      </c>
      <c r="J246" s="67"/>
      <c r="P246" s="68"/>
      <c r="Q246" s="69"/>
      <c r="R246" s="69"/>
      <c r="V246" s="58">
        <f t="shared" si="4"/>
        <v>243</v>
      </c>
      <c r="W246" s="58" t="s">
        <v>608</v>
      </c>
      <c r="X246" s="58" t="s">
        <v>609</v>
      </c>
      <c r="Z246" s="70"/>
      <c r="AA246" s="71">
        <f t="shared" si="1"/>
        <v>1.3222222222222222E-2</v>
      </c>
      <c r="AB246" s="70">
        <f t="shared" si="2"/>
        <v>1.1900000000000001E-2</v>
      </c>
      <c r="AC246" s="70">
        <f t="shared" si="15"/>
        <v>1.1900000000000001E-2</v>
      </c>
      <c r="AD246" s="53"/>
      <c r="AE246" s="53"/>
      <c r="AF246" s="72"/>
      <c r="AG246" s="70">
        <v>1.1900000000000001E-2</v>
      </c>
      <c r="AH246" s="70"/>
      <c r="AI246" s="70"/>
    </row>
    <row r="247" spans="1:35" ht="12.75" customHeight="1" x14ac:dyDescent="0.2">
      <c r="A247" s="64" t="s">
        <v>210</v>
      </c>
      <c r="B247" s="65" t="s">
        <v>209</v>
      </c>
      <c r="C247" s="65">
        <v>672</v>
      </c>
      <c r="D247" s="66">
        <f>VLOOKUP(A247,'2.1 Termination Charges'!$B$4:$F$904,5,0)</f>
        <v>2.1817799999999998</v>
      </c>
      <c r="G247" s="67"/>
      <c r="H247" s="67"/>
      <c r="I247" s="58">
        <f t="shared" si="0"/>
        <v>1.8</v>
      </c>
      <c r="J247" s="67"/>
      <c r="P247" s="68"/>
      <c r="Q247" s="69"/>
      <c r="R247" s="69"/>
      <c r="V247" s="58">
        <f t="shared" si="4"/>
        <v>244</v>
      </c>
      <c r="W247" s="58" t="s">
        <v>610</v>
      </c>
      <c r="X247" s="58" t="s">
        <v>611</v>
      </c>
      <c r="Z247" s="70"/>
      <c r="AA247" s="71">
        <f t="shared" si="1"/>
        <v>0.43888888888888888</v>
      </c>
      <c r="AB247" s="70">
        <f t="shared" si="2"/>
        <v>0.39500000000000002</v>
      </c>
      <c r="AC247" s="70">
        <f t="shared" si="15"/>
        <v>0.39500000000000002</v>
      </c>
      <c r="AD247" s="53"/>
      <c r="AE247" s="53"/>
      <c r="AF247" s="72"/>
      <c r="AG247" s="70">
        <v>0.39500000000000002</v>
      </c>
      <c r="AH247" s="70"/>
      <c r="AI247" s="70"/>
    </row>
    <row r="248" spans="1:35" ht="12.75" customHeight="1" x14ac:dyDescent="0.2">
      <c r="A248" s="64" t="s">
        <v>212</v>
      </c>
      <c r="B248" s="65" t="s">
        <v>211</v>
      </c>
      <c r="C248" s="65">
        <v>6723</v>
      </c>
      <c r="D248" s="66">
        <f>VLOOKUP(A248,'2.1 Termination Charges'!$B$4:$F$904,5,0)</f>
        <v>2.84843</v>
      </c>
      <c r="G248" s="67"/>
      <c r="H248" s="67"/>
      <c r="I248" s="58">
        <f t="shared" si="0"/>
        <v>2.35</v>
      </c>
      <c r="J248" s="67"/>
      <c r="P248" s="68"/>
      <c r="Q248" s="69"/>
      <c r="R248" s="69"/>
      <c r="V248" s="58">
        <f t="shared" si="4"/>
        <v>245</v>
      </c>
      <c r="W248" s="58" t="s">
        <v>612</v>
      </c>
      <c r="X248" s="58" t="s">
        <v>613</v>
      </c>
      <c r="Z248" s="70"/>
      <c r="AA248" s="71">
        <f t="shared" si="1"/>
        <v>6.6666666666666666E-2</v>
      </c>
      <c r="AB248" s="70">
        <f t="shared" si="2"/>
        <v>0.06</v>
      </c>
      <c r="AC248" s="70">
        <f t="shared" si="15"/>
        <v>0.06</v>
      </c>
      <c r="AD248" s="53"/>
      <c r="AE248" s="53"/>
      <c r="AF248" s="72"/>
      <c r="AG248" s="70">
        <v>0.06</v>
      </c>
      <c r="AH248" s="70"/>
      <c r="AI248" s="70"/>
    </row>
    <row r="249" spans="1:35" ht="12.75" customHeight="1" x14ac:dyDescent="0.2">
      <c r="A249" s="64" t="s">
        <v>213</v>
      </c>
      <c r="B249" s="65" t="s">
        <v>14</v>
      </c>
      <c r="C249" s="65">
        <v>43</v>
      </c>
      <c r="D249" s="66">
        <f>VLOOKUP(A249,'2.1 Termination Charges'!$B$4:$F$904,5,0)</f>
        <v>3.8400000000000001E-3</v>
      </c>
      <c r="G249" s="67"/>
      <c r="H249" s="67"/>
      <c r="I249" s="58">
        <f t="shared" si="0"/>
        <v>3.164705882352941E-3</v>
      </c>
      <c r="J249" s="67"/>
      <c r="P249" s="68"/>
      <c r="Q249" s="69"/>
      <c r="R249" s="69"/>
      <c r="V249" s="58">
        <f t="shared" si="4"/>
        <v>246</v>
      </c>
      <c r="W249" s="58" t="s">
        <v>614</v>
      </c>
      <c r="X249" s="58" t="s">
        <v>615</v>
      </c>
      <c r="Z249" s="70"/>
      <c r="AA249" s="71">
        <f t="shared" si="1"/>
        <v>2.4444444444444442E-2</v>
      </c>
      <c r="AB249" s="70">
        <f t="shared" si="2"/>
        <v>2.1999999999999999E-2</v>
      </c>
      <c r="AC249" s="70">
        <f t="shared" si="15"/>
        <v>2.1999999999999999E-2</v>
      </c>
      <c r="AD249" s="53"/>
      <c r="AE249" s="53"/>
      <c r="AF249" s="72"/>
      <c r="AG249" s="70">
        <v>2.1999999999999999E-2</v>
      </c>
      <c r="AH249" s="70"/>
      <c r="AI249" s="70"/>
    </row>
    <row r="250" spans="1:35" ht="12.75" customHeight="1" x14ac:dyDescent="0.2">
      <c r="A250" s="64" t="s">
        <v>215</v>
      </c>
      <c r="B250" s="65" t="s">
        <v>214</v>
      </c>
      <c r="C250" s="65">
        <v>43664</v>
      </c>
      <c r="D250" s="66">
        <f>VLOOKUP(A250,'2.1 Termination Charges'!$B$4:$F$904,5,0)</f>
        <v>1.141E-2</v>
      </c>
      <c r="G250" s="67"/>
      <c r="H250" s="67"/>
      <c r="I250" s="58">
        <f t="shared" si="0"/>
        <v>9.4117647058823539E-3</v>
      </c>
      <c r="J250" s="67"/>
      <c r="P250" s="68"/>
      <c r="Q250" s="69"/>
      <c r="R250" s="69"/>
      <c r="V250" s="58">
        <f t="shared" si="4"/>
        <v>247</v>
      </c>
      <c r="W250" s="58" t="s">
        <v>616</v>
      </c>
      <c r="X250" s="58" t="s">
        <v>617</v>
      </c>
      <c r="Z250" s="70"/>
      <c r="AA250" s="71">
        <f t="shared" si="1"/>
        <v>2.4444444444444442E-2</v>
      </c>
      <c r="AB250" s="70">
        <f t="shared" si="2"/>
        <v>2.1999999999999999E-2</v>
      </c>
      <c r="AC250" s="70">
        <f t="shared" si="15"/>
        <v>2.1999999999999999E-2</v>
      </c>
      <c r="AD250" s="53"/>
      <c r="AE250" s="53"/>
      <c r="AF250" s="72"/>
      <c r="AG250" s="70">
        <v>2.1999999999999999E-2</v>
      </c>
      <c r="AH250" s="70"/>
      <c r="AI250" s="70"/>
    </row>
    <row r="251" spans="1:35" ht="12.75" customHeight="1" x14ac:dyDescent="0.2">
      <c r="A251" s="64" t="s">
        <v>215</v>
      </c>
      <c r="B251" s="65" t="s">
        <v>214</v>
      </c>
      <c r="C251" s="65">
        <v>43680</v>
      </c>
      <c r="D251" s="66">
        <f>VLOOKUP(A251,'2.1 Termination Charges'!$B$4:$F$904,5,0)</f>
        <v>1.141E-2</v>
      </c>
      <c r="G251" s="67"/>
      <c r="H251" s="67"/>
      <c r="I251" s="58">
        <f t="shared" si="0"/>
        <v>9.4117647058823539E-3</v>
      </c>
      <c r="J251" s="67"/>
      <c r="P251" s="68"/>
      <c r="Q251" s="69"/>
      <c r="R251" s="69"/>
      <c r="V251" s="58">
        <f t="shared" si="4"/>
        <v>248</v>
      </c>
      <c r="W251" s="58" t="s">
        <v>618</v>
      </c>
      <c r="X251" s="58" t="s">
        <v>619</v>
      </c>
      <c r="Z251" s="70"/>
      <c r="AA251" s="71">
        <f t="shared" si="1"/>
        <v>2.4444444444444442E-2</v>
      </c>
      <c r="AB251" s="70">
        <f t="shared" si="2"/>
        <v>2.1999999999999999E-2</v>
      </c>
      <c r="AC251" s="70">
        <f t="shared" si="15"/>
        <v>2.1999999999999999E-2</v>
      </c>
      <c r="AD251" s="53"/>
      <c r="AE251" s="53"/>
      <c r="AF251" s="72"/>
      <c r="AG251" s="70">
        <v>2.1999999999999999E-2</v>
      </c>
      <c r="AH251" s="70"/>
      <c r="AI251" s="70"/>
    </row>
    <row r="252" spans="1:35" ht="12.75" customHeight="1" x14ac:dyDescent="0.2">
      <c r="A252" s="64" t="s">
        <v>215</v>
      </c>
      <c r="B252" s="65" t="s">
        <v>214</v>
      </c>
      <c r="C252" s="65">
        <v>4368110</v>
      </c>
      <c r="D252" s="66">
        <f>VLOOKUP(A252,'2.1 Termination Charges'!$B$4:$F$904,5,0)</f>
        <v>1.141E-2</v>
      </c>
      <c r="G252" s="67"/>
      <c r="H252" s="67"/>
      <c r="I252" s="58">
        <f t="shared" si="0"/>
        <v>9.4117647058823539E-3</v>
      </c>
      <c r="J252" s="67"/>
      <c r="P252" s="68"/>
      <c r="Q252" s="69"/>
      <c r="R252" s="69"/>
      <c r="V252" s="58">
        <f t="shared" si="4"/>
        <v>249</v>
      </c>
      <c r="W252" s="58" t="s">
        <v>620</v>
      </c>
      <c r="X252" s="58" t="s">
        <v>621</v>
      </c>
      <c r="Z252" s="70"/>
      <c r="AA252" s="71">
        <f t="shared" si="1"/>
        <v>6.6666666666666666E-2</v>
      </c>
      <c r="AB252" s="70">
        <f t="shared" si="2"/>
        <v>0.06</v>
      </c>
      <c r="AC252" s="70">
        <f t="shared" si="15"/>
        <v>0.06</v>
      </c>
      <c r="AD252" s="53"/>
      <c r="AE252" s="53"/>
      <c r="AF252" s="72"/>
      <c r="AG252" s="70">
        <v>0.06</v>
      </c>
      <c r="AH252" s="70"/>
      <c r="AI252" s="70"/>
    </row>
    <row r="253" spans="1:35" ht="12.75" customHeight="1" x14ac:dyDescent="0.2">
      <c r="A253" s="64" t="s">
        <v>215</v>
      </c>
      <c r="B253" s="65" t="s">
        <v>214</v>
      </c>
      <c r="C253" s="65">
        <v>4368111</v>
      </c>
      <c r="D253" s="66">
        <f>VLOOKUP(A253,'2.1 Termination Charges'!$B$4:$F$904,5,0)</f>
        <v>1.141E-2</v>
      </c>
      <c r="G253" s="67"/>
      <c r="H253" s="67"/>
      <c r="I253" s="58">
        <f t="shared" si="0"/>
        <v>9.4117647058823539E-3</v>
      </c>
      <c r="J253" s="67"/>
      <c r="P253" s="68"/>
      <c r="Q253" s="69"/>
      <c r="R253" s="69"/>
      <c r="V253" s="58">
        <f t="shared" si="4"/>
        <v>250</v>
      </c>
      <c r="W253" s="58" t="s">
        <v>20</v>
      </c>
      <c r="X253" s="58" t="s">
        <v>622</v>
      </c>
      <c r="Z253" s="70"/>
      <c r="AA253" s="71">
        <f t="shared" si="1"/>
        <v>1.7777777777777779E-3</v>
      </c>
      <c r="AB253" s="70">
        <f t="shared" si="2"/>
        <v>1.6000000000000001E-3</v>
      </c>
      <c r="AC253" s="70">
        <f t="shared" ref="AC253:AC258" si="16">AD253</f>
        <v>1.2941176470588236E-3</v>
      </c>
      <c r="AD253" s="53">
        <v>1.2941176470588236E-3</v>
      </c>
      <c r="AE253" s="53"/>
      <c r="AF253" s="72"/>
      <c r="AG253" s="70">
        <f t="shared" ref="AG253:AG258" si="17">AH253</f>
        <v>1.6000000000000001E-3</v>
      </c>
      <c r="AH253" s="70">
        <v>1.6000000000000001E-3</v>
      </c>
      <c r="AI253" s="70"/>
    </row>
    <row r="254" spans="1:35" ht="12.75" customHeight="1" x14ac:dyDescent="0.2">
      <c r="A254" s="64" t="s">
        <v>215</v>
      </c>
      <c r="B254" s="65" t="s">
        <v>214</v>
      </c>
      <c r="C254" s="65">
        <v>4368120</v>
      </c>
      <c r="D254" s="66">
        <f>VLOOKUP(A254,'2.1 Termination Charges'!$B$4:$F$904,5,0)</f>
        <v>1.141E-2</v>
      </c>
      <c r="G254" s="67"/>
      <c r="H254" s="67"/>
      <c r="I254" s="58">
        <f t="shared" si="0"/>
        <v>9.4117647058823539E-3</v>
      </c>
      <c r="J254" s="67"/>
      <c r="P254" s="68"/>
      <c r="Q254" s="69"/>
      <c r="R254" s="69"/>
      <c r="V254" s="58">
        <f t="shared" si="4"/>
        <v>251</v>
      </c>
      <c r="W254" s="58" t="s">
        <v>623</v>
      </c>
      <c r="X254" s="58" t="s">
        <v>624</v>
      </c>
      <c r="Z254" s="70"/>
      <c r="AA254" s="71">
        <f t="shared" si="1"/>
        <v>1.2444444444444444E-2</v>
      </c>
      <c r="AB254" s="70">
        <f t="shared" si="2"/>
        <v>1.12E-2</v>
      </c>
      <c r="AC254" s="70">
        <f t="shared" si="16"/>
        <v>8.8235294117647058E-3</v>
      </c>
      <c r="AD254" s="53">
        <v>8.8235294117647058E-3</v>
      </c>
      <c r="AE254" s="53"/>
      <c r="AF254" s="72"/>
      <c r="AG254" s="70">
        <f t="shared" si="17"/>
        <v>1.12E-2</v>
      </c>
      <c r="AH254" s="70">
        <v>1.12E-2</v>
      </c>
      <c r="AI254" s="70"/>
    </row>
    <row r="255" spans="1:35" ht="12.75" customHeight="1" x14ac:dyDescent="0.2">
      <c r="A255" s="64" t="s">
        <v>215</v>
      </c>
      <c r="B255" s="65" t="s">
        <v>214</v>
      </c>
      <c r="C255" s="65">
        <v>4368121</v>
      </c>
      <c r="D255" s="66">
        <f>VLOOKUP(A255,'2.1 Termination Charges'!$B$4:$F$904,5,0)</f>
        <v>1.141E-2</v>
      </c>
      <c r="G255" s="67"/>
      <c r="H255" s="67"/>
      <c r="I255" s="58">
        <f t="shared" si="0"/>
        <v>9.4117647058823539E-3</v>
      </c>
      <c r="J255" s="67"/>
      <c r="P255" s="68"/>
      <c r="Q255" s="69"/>
      <c r="R255" s="69"/>
      <c r="V255" s="58">
        <f t="shared" si="4"/>
        <v>252</v>
      </c>
      <c r="W255" s="58" t="s">
        <v>625</v>
      </c>
      <c r="X255" s="58" t="s">
        <v>626</v>
      </c>
      <c r="Z255" s="70"/>
      <c r="AA255" s="71">
        <f t="shared" si="1"/>
        <v>1.5444444444444443E-2</v>
      </c>
      <c r="AB255" s="70">
        <f t="shared" si="2"/>
        <v>1.3899999999999999E-2</v>
      </c>
      <c r="AC255" s="70">
        <f t="shared" si="16"/>
        <v>1.1176470588235295E-2</v>
      </c>
      <c r="AD255" s="53">
        <v>1.1176470588235295E-2</v>
      </c>
      <c r="AE255" s="53"/>
      <c r="AF255" s="72"/>
      <c r="AG255" s="70">
        <f t="shared" si="17"/>
        <v>1.3899999999999999E-2</v>
      </c>
      <c r="AH255" s="70">
        <v>1.3899999999999999E-2</v>
      </c>
      <c r="AI255" s="70"/>
    </row>
    <row r="256" spans="1:35" ht="12.75" customHeight="1" x14ac:dyDescent="0.2">
      <c r="A256" s="64" t="s">
        <v>215</v>
      </c>
      <c r="B256" s="65" t="s">
        <v>214</v>
      </c>
      <c r="C256" s="65">
        <v>4368177</v>
      </c>
      <c r="D256" s="66">
        <f>VLOOKUP(A256,'2.1 Termination Charges'!$B$4:$F$904,5,0)</f>
        <v>1.141E-2</v>
      </c>
      <c r="G256" s="67"/>
      <c r="H256" s="67"/>
      <c r="I256" s="58">
        <f t="shared" si="0"/>
        <v>9.4117647058823539E-3</v>
      </c>
      <c r="J256" s="67"/>
      <c r="P256" s="68"/>
      <c r="Q256" s="69"/>
      <c r="R256" s="69"/>
      <c r="V256" s="58">
        <f t="shared" si="4"/>
        <v>253</v>
      </c>
      <c r="W256" s="58" t="s">
        <v>627</v>
      </c>
      <c r="X256" s="58" t="s">
        <v>628</v>
      </c>
      <c r="Z256" s="70"/>
      <c r="AA256" s="71">
        <f t="shared" si="1"/>
        <v>1.5444444444444443E-2</v>
      </c>
      <c r="AB256" s="70">
        <f t="shared" si="2"/>
        <v>1.3899999999999999E-2</v>
      </c>
      <c r="AC256" s="70">
        <f t="shared" si="16"/>
        <v>1.0705882352941178E-2</v>
      </c>
      <c r="AD256" s="53">
        <v>1.0705882352941178E-2</v>
      </c>
      <c r="AE256" s="53"/>
      <c r="AF256" s="72"/>
      <c r="AG256" s="70">
        <f t="shared" si="17"/>
        <v>1.3899999999999999E-2</v>
      </c>
      <c r="AH256" s="70">
        <v>1.3899999999999999E-2</v>
      </c>
      <c r="AI256" s="70"/>
    </row>
    <row r="257" spans="1:35" ht="12.75" customHeight="1" x14ac:dyDescent="0.2">
      <c r="A257" s="64" t="s">
        <v>215</v>
      </c>
      <c r="B257" s="65" t="s">
        <v>214</v>
      </c>
      <c r="C257" s="65">
        <v>4368181</v>
      </c>
      <c r="D257" s="66">
        <f>VLOOKUP(A257,'2.1 Termination Charges'!$B$4:$F$904,5,0)</f>
        <v>1.141E-2</v>
      </c>
      <c r="G257" s="67"/>
      <c r="H257" s="67"/>
      <c r="I257" s="58">
        <f t="shared" si="0"/>
        <v>9.4117647058823539E-3</v>
      </c>
      <c r="J257" s="67"/>
      <c r="P257" s="68"/>
      <c r="Q257" s="69"/>
      <c r="R257" s="69"/>
      <c r="V257" s="58">
        <f t="shared" si="4"/>
        <v>254</v>
      </c>
      <c r="W257" s="58" t="s">
        <v>629</v>
      </c>
      <c r="X257" s="58" t="s">
        <v>630</v>
      </c>
      <c r="Z257" s="70"/>
      <c r="AA257" s="71">
        <f t="shared" si="1"/>
        <v>1.2444444444444444E-2</v>
      </c>
      <c r="AB257" s="70">
        <f t="shared" si="2"/>
        <v>1.12E-2</v>
      </c>
      <c r="AC257" s="70">
        <f t="shared" si="16"/>
        <v>9.058823529411765E-3</v>
      </c>
      <c r="AD257" s="53">
        <v>9.058823529411765E-3</v>
      </c>
      <c r="AE257" s="53"/>
      <c r="AF257" s="72"/>
      <c r="AG257" s="70">
        <f t="shared" si="17"/>
        <v>1.12E-2</v>
      </c>
      <c r="AH257" s="70">
        <v>1.12E-2</v>
      </c>
      <c r="AI257" s="70"/>
    </row>
    <row r="258" spans="1:35" ht="12.75" customHeight="1" x14ac:dyDescent="0.2">
      <c r="A258" s="64" t="s">
        <v>215</v>
      </c>
      <c r="B258" s="65" t="s">
        <v>214</v>
      </c>
      <c r="C258" s="65">
        <v>4368182</v>
      </c>
      <c r="D258" s="66">
        <f>VLOOKUP(A258,'2.1 Termination Charges'!$B$4:$F$904,5,0)</f>
        <v>1.141E-2</v>
      </c>
      <c r="G258" s="67"/>
      <c r="H258" s="67"/>
      <c r="I258" s="58">
        <f t="shared" si="0"/>
        <v>9.4117647058823539E-3</v>
      </c>
      <c r="J258" s="67"/>
      <c r="P258" s="68"/>
      <c r="Q258" s="69"/>
      <c r="R258" s="69"/>
      <c r="V258" s="58">
        <f t="shared" si="4"/>
        <v>255</v>
      </c>
      <c r="W258" s="58" t="s">
        <v>631</v>
      </c>
      <c r="X258" s="58" t="s">
        <v>632</v>
      </c>
      <c r="Z258" s="70"/>
      <c r="AA258" s="71">
        <f t="shared" si="1"/>
        <v>2.0444444444444442E-2</v>
      </c>
      <c r="AB258" s="70">
        <f t="shared" si="2"/>
        <v>1.84E-2</v>
      </c>
      <c r="AC258" s="70">
        <f t="shared" si="16"/>
        <v>1.4823529411764706E-2</v>
      </c>
      <c r="AD258" s="53">
        <v>1.4823529411764706E-2</v>
      </c>
      <c r="AE258" s="53"/>
      <c r="AF258" s="72"/>
      <c r="AG258" s="70">
        <f t="shared" si="17"/>
        <v>1.84E-2</v>
      </c>
      <c r="AH258" s="70">
        <v>1.84E-2</v>
      </c>
      <c r="AI258" s="70"/>
    </row>
    <row r="259" spans="1:35" ht="12.75" customHeight="1" x14ac:dyDescent="0.2">
      <c r="A259" s="64" t="s">
        <v>215</v>
      </c>
      <c r="B259" s="65" t="s">
        <v>214</v>
      </c>
      <c r="C259" s="65">
        <v>4368184</v>
      </c>
      <c r="D259" s="66">
        <f>VLOOKUP(A259,'2.1 Termination Charges'!$B$4:$F$904,5,0)</f>
        <v>1.141E-2</v>
      </c>
      <c r="G259" s="67"/>
      <c r="H259" s="67"/>
      <c r="I259" s="58">
        <f t="shared" ref="I259:I513" si="18">IFERROR(VLOOKUP(B259,$W$4:$AC$950,$Q$11,0),"-")</f>
        <v>9.4117647058823539E-3</v>
      </c>
      <c r="J259" s="67"/>
      <c r="P259" s="68"/>
      <c r="Q259" s="69"/>
      <c r="R259" s="69"/>
      <c r="V259" s="58">
        <f t="shared" si="4"/>
        <v>256</v>
      </c>
      <c r="W259" s="58" t="s">
        <v>633</v>
      </c>
      <c r="X259" s="58" t="s">
        <v>634</v>
      </c>
      <c r="Z259" s="70"/>
      <c r="AA259" s="71">
        <f t="shared" ref="AA259:AA513" si="19">AB259/0.9</f>
        <v>0.39111111111111108</v>
      </c>
      <c r="AB259" s="70">
        <f t="shared" ref="AB259:AB513" si="20">AG259</f>
        <v>0.35199999999999998</v>
      </c>
      <c r="AC259" s="70">
        <f t="shared" ref="AC259:AC277" si="21">AB259</f>
        <v>0.35199999999999998</v>
      </c>
      <c r="AD259" s="53"/>
      <c r="AE259" s="53"/>
      <c r="AF259" s="72"/>
      <c r="AG259" s="70">
        <v>0.35199999999999998</v>
      </c>
      <c r="AH259" s="70"/>
      <c r="AI259" s="70"/>
    </row>
    <row r="260" spans="1:35" ht="12.75" customHeight="1" x14ac:dyDescent="0.2">
      <c r="A260" s="64" t="s">
        <v>215</v>
      </c>
      <c r="B260" s="65" t="s">
        <v>214</v>
      </c>
      <c r="C260" s="65">
        <v>43688</v>
      </c>
      <c r="D260" s="66">
        <f>VLOOKUP(A260,'2.1 Termination Charges'!$B$4:$F$904,5,0)</f>
        <v>1.141E-2</v>
      </c>
      <c r="G260" s="67"/>
      <c r="H260" s="67"/>
      <c r="I260" s="58">
        <f t="shared" si="18"/>
        <v>9.4117647058823539E-3</v>
      </c>
      <c r="J260" s="67"/>
      <c r="P260" s="68"/>
      <c r="Q260" s="69"/>
      <c r="R260" s="69"/>
      <c r="V260" s="58">
        <f t="shared" ref="V260:V514" si="22">V259+1</f>
        <v>257</v>
      </c>
      <c r="W260" s="58" t="s">
        <v>635</v>
      </c>
      <c r="X260" s="58" t="s">
        <v>636</v>
      </c>
      <c r="Z260" s="70"/>
      <c r="AA260" s="71">
        <f t="shared" si="19"/>
        <v>0.66533333333333333</v>
      </c>
      <c r="AB260" s="70">
        <f t="shared" si="20"/>
        <v>0.5988</v>
      </c>
      <c r="AC260" s="70">
        <f t="shared" si="21"/>
        <v>0.5988</v>
      </c>
      <c r="AD260" s="53"/>
      <c r="AE260" s="53"/>
      <c r="AF260" s="72"/>
      <c r="AG260" s="70">
        <v>0.5988</v>
      </c>
      <c r="AH260" s="70"/>
      <c r="AI260" s="70"/>
    </row>
    <row r="261" spans="1:35" ht="12.75" customHeight="1" x14ac:dyDescent="0.2">
      <c r="A261" s="64" t="s">
        <v>215</v>
      </c>
      <c r="B261" s="65" t="s">
        <v>214</v>
      </c>
      <c r="C261" s="65">
        <v>4368860</v>
      </c>
      <c r="D261" s="66">
        <f>VLOOKUP(A261,'2.1 Termination Charges'!$B$4:$F$904,5,0)</f>
        <v>1.141E-2</v>
      </c>
      <c r="G261" s="67"/>
      <c r="H261" s="67"/>
      <c r="I261" s="58">
        <f t="shared" si="18"/>
        <v>9.4117647058823539E-3</v>
      </c>
      <c r="J261" s="67"/>
      <c r="P261" s="68"/>
      <c r="Q261" s="69"/>
      <c r="R261" s="69"/>
      <c r="V261" s="58">
        <f t="shared" si="22"/>
        <v>258</v>
      </c>
      <c r="W261" s="58" t="s">
        <v>637</v>
      </c>
      <c r="X261" s="58" t="s">
        <v>638</v>
      </c>
      <c r="Z261" s="70"/>
      <c r="AA261" s="71">
        <f t="shared" si="19"/>
        <v>0.76666666666666661</v>
      </c>
      <c r="AB261" s="70">
        <f t="shared" si="20"/>
        <v>0.69</v>
      </c>
      <c r="AC261" s="70">
        <f t="shared" si="21"/>
        <v>0.69</v>
      </c>
      <c r="AD261" s="53"/>
      <c r="AE261" s="53"/>
      <c r="AF261" s="72"/>
      <c r="AG261" s="70">
        <v>0.69</v>
      </c>
      <c r="AH261" s="70"/>
      <c r="AI261" s="70"/>
    </row>
    <row r="262" spans="1:35" ht="12.75" customHeight="1" x14ac:dyDescent="0.2">
      <c r="A262" s="64" t="s">
        <v>215</v>
      </c>
      <c r="B262" s="65" t="s">
        <v>214</v>
      </c>
      <c r="C262" s="65">
        <v>4368861</v>
      </c>
      <c r="D262" s="66">
        <f>VLOOKUP(A262,'2.1 Termination Charges'!$B$4:$F$904,5,0)</f>
        <v>1.141E-2</v>
      </c>
      <c r="G262" s="67"/>
      <c r="H262" s="67"/>
      <c r="I262" s="58">
        <f t="shared" si="18"/>
        <v>9.4117647058823539E-3</v>
      </c>
      <c r="J262" s="67"/>
      <c r="P262" s="68"/>
      <c r="Q262" s="69"/>
      <c r="R262" s="69"/>
      <c r="V262" s="58">
        <f t="shared" si="22"/>
        <v>259</v>
      </c>
      <c r="W262" s="58" t="s">
        <v>639</v>
      </c>
      <c r="X262" s="58" t="s">
        <v>640</v>
      </c>
      <c r="Z262" s="70"/>
      <c r="AA262" s="71">
        <f t="shared" si="19"/>
        <v>0.76666666666666661</v>
      </c>
      <c r="AB262" s="70">
        <f t="shared" si="20"/>
        <v>0.69</v>
      </c>
      <c r="AC262" s="70">
        <f t="shared" si="21"/>
        <v>0.69</v>
      </c>
      <c r="AD262" s="53"/>
      <c r="AE262" s="53"/>
      <c r="AF262" s="72"/>
      <c r="AG262" s="70">
        <v>0.69</v>
      </c>
      <c r="AH262" s="70"/>
      <c r="AI262" s="70"/>
    </row>
    <row r="263" spans="1:35" ht="12.75" customHeight="1" x14ac:dyDescent="0.2">
      <c r="A263" s="64" t="s">
        <v>215</v>
      </c>
      <c r="B263" s="65" t="s">
        <v>214</v>
      </c>
      <c r="C263" s="65">
        <v>436888</v>
      </c>
      <c r="D263" s="66">
        <f>VLOOKUP(A263,'2.1 Termination Charges'!$B$4:$F$904,5,0)</f>
        <v>1.141E-2</v>
      </c>
      <c r="G263" s="67"/>
      <c r="H263" s="67"/>
      <c r="I263" s="58">
        <f t="shared" si="18"/>
        <v>9.4117647058823539E-3</v>
      </c>
      <c r="J263" s="67"/>
      <c r="P263" s="68"/>
      <c r="Q263" s="69"/>
      <c r="R263" s="69"/>
      <c r="V263" s="58">
        <f t="shared" si="22"/>
        <v>260</v>
      </c>
      <c r="W263" s="58" t="s">
        <v>641</v>
      </c>
      <c r="X263" s="58" t="s">
        <v>642</v>
      </c>
      <c r="Z263" s="70"/>
      <c r="AA263" s="71">
        <f t="shared" si="19"/>
        <v>0.73622222222222222</v>
      </c>
      <c r="AB263" s="70">
        <f t="shared" si="20"/>
        <v>0.66259999999999997</v>
      </c>
      <c r="AC263" s="70">
        <f t="shared" si="21"/>
        <v>0.66259999999999997</v>
      </c>
      <c r="AD263" s="53"/>
      <c r="AE263" s="53"/>
      <c r="AF263" s="72"/>
      <c r="AG263" s="70">
        <v>0.66259999999999997</v>
      </c>
      <c r="AH263" s="70"/>
      <c r="AI263" s="70"/>
    </row>
    <row r="264" spans="1:35" ht="12.75" customHeight="1" x14ac:dyDescent="0.2">
      <c r="A264" s="64" t="s">
        <v>215</v>
      </c>
      <c r="B264" s="65" t="s">
        <v>214</v>
      </c>
      <c r="C264" s="65">
        <v>436889</v>
      </c>
      <c r="D264" s="66">
        <f>VLOOKUP(A264,'2.1 Termination Charges'!$B$4:$F$904,5,0)</f>
        <v>1.141E-2</v>
      </c>
      <c r="G264" s="67"/>
      <c r="H264" s="67"/>
      <c r="I264" s="58">
        <f t="shared" si="18"/>
        <v>9.4117647058823539E-3</v>
      </c>
      <c r="J264" s="67"/>
      <c r="P264" s="68"/>
      <c r="Q264" s="69"/>
      <c r="R264" s="69"/>
      <c r="V264" s="58">
        <f t="shared" si="22"/>
        <v>261</v>
      </c>
      <c r="W264" s="58" t="s">
        <v>643</v>
      </c>
      <c r="X264" s="58" t="s">
        <v>644</v>
      </c>
      <c r="Z264" s="70"/>
      <c r="AA264" s="71">
        <f t="shared" si="19"/>
        <v>0.73599999999999999</v>
      </c>
      <c r="AB264" s="70">
        <f t="shared" si="20"/>
        <v>0.66239999999999999</v>
      </c>
      <c r="AC264" s="70">
        <f t="shared" si="21"/>
        <v>0.66239999999999999</v>
      </c>
      <c r="AD264" s="53"/>
      <c r="AE264" s="53"/>
      <c r="AF264" s="72"/>
      <c r="AG264" s="70">
        <v>0.66239999999999999</v>
      </c>
      <c r="AH264" s="70"/>
      <c r="AI264" s="70"/>
    </row>
    <row r="265" spans="1:35" ht="12.75" customHeight="1" x14ac:dyDescent="0.2">
      <c r="A265" s="64" t="s">
        <v>215</v>
      </c>
      <c r="B265" s="65" t="s">
        <v>214</v>
      </c>
      <c r="C265" s="65">
        <v>4369981</v>
      </c>
      <c r="D265" s="66">
        <f>VLOOKUP(A265,'2.1 Termination Charges'!$B$4:$F$904,5,0)</f>
        <v>1.141E-2</v>
      </c>
      <c r="G265" s="67"/>
      <c r="H265" s="67"/>
      <c r="I265" s="58">
        <f t="shared" si="18"/>
        <v>9.4117647058823539E-3</v>
      </c>
      <c r="J265" s="67"/>
      <c r="P265" s="68"/>
      <c r="Q265" s="69"/>
      <c r="R265" s="69"/>
      <c r="V265" s="58">
        <f t="shared" si="22"/>
        <v>262</v>
      </c>
      <c r="W265" s="58" t="s">
        <v>645</v>
      </c>
      <c r="X265" s="58" t="s">
        <v>646</v>
      </c>
      <c r="Z265" s="70"/>
      <c r="AA265" s="71">
        <f t="shared" si="19"/>
        <v>0.91777777777777769</v>
      </c>
      <c r="AB265" s="70">
        <f t="shared" si="20"/>
        <v>0.82599999999999996</v>
      </c>
      <c r="AC265" s="70">
        <f t="shared" si="21"/>
        <v>0.82599999999999996</v>
      </c>
      <c r="AD265" s="53"/>
      <c r="AE265" s="53"/>
      <c r="AF265" s="72"/>
      <c r="AG265" s="70">
        <v>0.82599999999999996</v>
      </c>
      <c r="AH265" s="70"/>
      <c r="AI265" s="70"/>
    </row>
    <row r="266" spans="1:35" ht="12.75" customHeight="1" x14ac:dyDescent="0.2">
      <c r="A266" s="64" t="s">
        <v>215</v>
      </c>
      <c r="B266" s="65" t="s">
        <v>214</v>
      </c>
      <c r="C266" s="65">
        <v>4369982</v>
      </c>
      <c r="D266" s="66">
        <f>VLOOKUP(A266,'2.1 Termination Charges'!$B$4:$F$904,5,0)</f>
        <v>1.141E-2</v>
      </c>
      <c r="G266" s="67"/>
      <c r="H266" s="67"/>
      <c r="I266" s="58">
        <f t="shared" si="18"/>
        <v>9.4117647058823539E-3</v>
      </c>
      <c r="J266" s="67"/>
      <c r="P266" s="68"/>
      <c r="Q266" s="69"/>
      <c r="R266" s="69"/>
      <c r="V266" s="58">
        <f t="shared" si="22"/>
        <v>263</v>
      </c>
      <c r="W266" s="58" t="s">
        <v>647</v>
      </c>
      <c r="X266" s="58" t="s">
        <v>648</v>
      </c>
      <c r="Z266" s="70"/>
      <c r="AA266" s="71">
        <f t="shared" si="19"/>
        <v>0.91777777777777769</v>
      </c>
      <c r="AB266" s="70">
        <f t="shared" si="20"/>
        <v>0.82599999999999996</v>
      </c>
      <c r="AC266" s="70">
        <f t="shared" si="21"/>
        <v>0.82599999999999996</v>
      </c>
      <c r="AD266" s="53"/>
      <c r="AE266" s="53"/>
      <c r="AF266" s="72"/>
      <c r="AG266" s="70">
        <v>0.82599999999999996</v>
      </c>
      <c r="AH266" s="70"/>
      <c r="AI266" s="70"/>
    </row>
    <row r="267" spans="1:35" ht="12.75" customHeight="1" x14ac:dyDescent="0.2">
      <c r="A267" s="64" t="s">
        <v>215</v>
      </c>
      <c r="B267" s="65" t="s">
        <v>214</v>
      </c>
      <c r="C267" s="65">
        <v>4369988</v>
      </c>
      <c r="D267" s="66">
        <f>VLOOKUP(A267,'2.1 Termination Charges'!$B$4:$F$904,5,0)</f>
        <v>1.141E-2</v>
      </c>
      <c r="G267" s="67"/>
      <c r="H267" s="67"/>
      <c r="I267" s="58">
        <f t="shared" si="18"/>
        <v>9.4117647058823539E-3</v>
      </c>
      <c r="J267" s="67"/>
      <c r="P267" s="68"/>
      <c r="Q267" s="69"/>
      <c r="R267" s="69"/>
      <c r="V267" s="58">
        <f t="shared" si="22"/>
        <v>264</v>
      </c>
      <c r="W267" s="58" t="s">
        <v>649</v>
      </c>
      <c r="X267" s="58" t="s">
        <v>650</v>
      </c>
      <c r="Z267" s="70"/>
      <c r="AA267" s="71">
        <f t="shared" si="19"/>
        <v>0.91777777777777769</v>
      </c>
      <c r="AB267" s="70">
        <f t="shared" si="20"/>
        <v>0.82599999999999996</v>
      </c>
      <c r="AC267" s="70">
        <f t="shared" si="21"/>
        <v>0.82599999999999996</v>
      </c>
      <c r="AD267" s="53"/>
      <c r="AE267" s="53"/>
      <c r="AF267" s="72"/>
      <c r="AG267" s="70">
        <v>0.82599999999999996</v>
      </c>
      <c r="AH267" s="70"/>
      <c r="AI267" s="70"/>
    </row>
    <row r="268" spans="1:35" ht="12.75" customHeight="1" x14ac:dyDescent="0.2">
      <c r="A268" s="64" t="s">
        <v>215</v>
      </c>
      <c r="B268" s="65" t="s">
        <v>214</v>
      </c>
      <c r="C268" s="65">
        <v>4369989</v>
      </c>
      <c r="D268" s="66">
        <f>VLOOKUP(A268,'2.1 Termination Charges'!$B$4:$F$904,5,0)</f>
        <v>1.141E-2</v>
      </c>
      <c r="G268" s="67"/>
      <c r="H268" s="67"/>
      <c r="I268" s="58">
        <f t="shared" si="18"/>
        <v>9.4117647058823539E-3</v>
      </c>
      <c r="J268" s="67"/>
      <c r="P268" s="68"/>
      <c r="Q268" s="69"/>
      <c r="R268" s="69"/>
      <c r="V268" s="58">
        <f t="shared" si="22"/>
        <v>265</v>
      </c>
      <c r="W268" s="58" t="s">
        <v>651</v>
      </c>
      <c r="X268" s="58" t="s">
        <v>652</v>
      </c>
      <c r="Z268" s="70"/>
      <c r="AA268" s="71">
        <f t="shared" si="19"/>
        <v>0.91777777777777769</v>
      </c>
      <c r="AB268" s="70">
        <f t="shared" si="20"/>
        <v>0.82599999999999996</v>
      </c>
      <c r="AC268" s="70">
        <f t="shared" si="21"/>
        <v>0.82599999999999996</v>
      </c>
      <c r="AD268" s="53"/>
      <c r="AE268" s="53"/>
      <c r="AF268" s="72"/>
      <c r="AG268" s="70">
        <v>0.82599999999999996</v>
      </c>
      <c r="AH268" s="70"/>
      <c r="AI268" s="70"/>
    </row>
    <row r="269" spans="1:35" ht="12.75" customHeight="1" x14ac:dyDescent="0.2">
      <c r="A269" s="64" t="s">
        <v>217</v>
      </c>
      <c r="B269" s="65" t="s">
        <v>216</v>
      </c>
      <c r="C269" s="65">
        <v>43660</v>
      </c>
      <c r="D269" s="66">
        <f>VLOOKUP(A269,'2.1 Termination Charges'!$B$4:$F$904,5,0)</f>
        <v>1.141E-2</v>
      </c>
      <c r="G269" s="67"/>
      <c r="H269" s="67"/>
      <c r="I269" s="58">
        <f t="shared" si="18"/>
        <v>9.4117647058823539E-3</v>
      </c>
      <c r="J269" s="67"/>
      <c r="P269" s="68"/>
      <c r="Q269" s="69"/>
      <c r="R269" s="69"/>
      <c r="V269" s="58">
        <f t="shared" si="22"/>
        <v>266</v>
      </c>
      <c r="W269" s="58" t="s">
        <v>653</v>
      </c>
      <c r="X269" s="58" t="s">
        <v>654</v>
      </c>
      <c r="Z269" s="70"/>
      <c r="AA269" s="71">
        <f t="shared" si="19"/>
        <v>0.91777777777777769</v>
      </c>
      <c r="AB269" s="70">
        <f t="shared" si="20"/>
        <v>0.82599999999999996</v>
      </c>
      <c r="AC269" s="70">
        <f t="shared" si="21"/>
        <v>0.82599999999999996</v>
      </c>
      <c r="AD269" s="53"/>
      <c r="AE269" s="53"/>
      <c r="AF269" s="72"/>
      <c r="AG269" s="70">
        <v>0.82599999999999996</v>
      </c>
      <c r="AH269" s="70"/>
      <c r="AI269" s="70"/>
    </row>
    <row r="270" spans="1:35" ht="12.75" customHeight="1" x14ac:dyDescent="0.2">
      <c r="A270" s="64" t="s">
        <v>217</v>
      </c>
      <c r="B270" s="65" t="s">
        <v>216</v>
      </c>
      <c r="C270" s="65">
        <v>43665</v>
      </c>
      <c r="D270" s="66">
        <f>VLOOKUP(A270,'2.1 Termination Charges'!$B$4:$F$904,5,0)</f>
        <v>1.141E-2</v>
      </c>
      <c r="G270" s="67"/>
      <c r="H270" s="67"/>
      <c r="I270" s="58">
        <f t="shared" si="18"/>
        <v>9.4117647058823539E-3</v>
      </c>
      <c r="J270" s="67"/>
      <c r="P270" s="68"/>
      <c r="Q270" s="69"/>
      <c r="R270" s="69"/>
      <c r="V270" s="58">
        <f t="shared" si="22"/>
        <v>267</v>
      </c>
      <c r="W270" s="58" t="s">
        <v>655</v>
      </c>
      <c r="X270" s="58" t="s">
        <v>656</v>
      </c>
      <c r="Z270" s="70"/>
      <c r="AA270" s="71">
        <f t="shared" si="19"/>
        <v>0.92588888888888887</v>
      </c>
      <c r="AB270" s="70">
        <f t="shared" si="20"/>
        <v>0.83330000000000004</v>
      </c>
      <c r="AC270" s="70">
        <f t="shared" si="21"/>
        <v>0.83330000000000004</v>
      </c>
      <c r="AD270" s="53"/>
      <c r="AE270" s="53"/>
      <c r="AF270" s="72"/>
      <c r="AG270" s="70">
        <v>0.83330000000000004</v>
      </c>
      <c r="AH270" s="70"/>
      <c r="AI270" s="70"/>
    </row>
    <row r="271" spans="1:35" ht="12.75" customHeight="1" x14ac:dyDescent="0.2">
      <c r="A271" s="64" t="s">
        <v>217</v>
      </c>
      <c r="B271" s="65" t="s">
        <v>216</v>
      </c>
      <c r="C271" s="65">
        <v>4367833</v>
      </c>
      <c r="D271" s="66">
        <f>VLOOKUP(A271,'2.1 Termination Charges'!$B$4:$F$904,5,0)</f>
        <v>1.141E-2</v>
      </c>
      <c r="G271" s="67"/>
      <c r="H271" s="67"/>
      <c r="I271" s="58">
        <f t="shared" si="18"/>
        <v>9.4117647058823539E-3</v>
      </c>
      <c r="J271" s="67"/>
      <c r="P271" s="68"/>
      <c r="Q271" s="69"/>
      <c r="R271" s="69"/>
      <c r="V271" s="58">
        <f t="shared" si="22"/>
        <v>268</v>
      </c>
      <c r="W271" s="58" t="s">
        <v>657</v>
      </c>
      <c r="X271" s="58" t="s">
        <v>658</v>
      </c>
      <c r="Z271" s="70"/>
      <c r="AA271" s="71">
        <f t="shared" si="19"/>
        <v>0.26977777777777778</v>
      </c>
      <c r="AB271" s="70">
        <f t="shared" si="20"/>
        <v>0.24279999999999999</v>
      </c>
      <c r="AC271" s="70">
        <f t="shared" si="21"/>
        <v>0.24279999999999999</v>
      </c>
      <c r="AD271" s="53"/>
      <c r="AE271" s="53"/>
      <c r="AF271" s="72"/>
      <c r="AG271" s="70">
        <v>0.24279999999999999</v>
      </c>
      <c r="AH271" s="70"/>
      <c r="AI271" s="70"/>
    </row>
    <row r="272" spans="1:35" ht="12.75" customHeight="1" x14ac:dyDescent="0.2">
      <c r="A272" s="64" t="s">
        <v>217</v>
      </c>
      <c r="B272" s="65" t="s">
        <v>216</v>
      </c>
      <c r="C272" s="65">
        <v>4367890</v>
      </c>
      <c r="D272" s="66">
        <f>VLOOKUP(A272,'2.1 Termination Charges'!$B$4:$F$904,5,0)</f>
        <v>1.141E-2</v>
      </c>
      <c r="G272" s="67"/>
      <c r="H272" s="67"/>
      <c r="I272" s="58">
        <f t="shared" si="18"/>
        <v>9.4117647058823539E-3</v>
      </c>
      <c r="J272" s="67"/>
      <c r="P272" s="68"/>
      <c r="Q272" s="69"/>
      <c r="R272" s="69"/>
      <c r="V272" s="58">
        <f t="shared" si="22"/>
        <v>269</v>
      </c>
      <c r="W272" s="58" t="s">
        <v>659</v>
      </c>
      <c r="X272" s="58" t="s">
        <v>660</v>
      </c>
      <c r="Z272" s="70"/>
      <c r="AA272" s="71">
        <f t="shared" si="19"/>
        <v>0.26977777777777778</v>
      </c>
      <c r="AB272" s="70">
        <f t="shared" si="20"/>
        <v>0.24279999999999999</v>
      </c>
      <c r="AC272" s="70">
        <f t="shared" si="21"/>
        <v>0.24279999999999999</v>
      </c>
      <c r="AD272" s="53"/>
      <c r="AE272" s="53"/>
      <c r="AF272" s="72"/>
      <c r="AG272" s="70">
        <v>0.24279999999999999</v>
      </c>
      <c r="AH272" s="70"/>
      <c r="AI272" s="70"/>
    </row>
    <row r="273" spans="1:35" ht="12.75" customHeight="1" x14ac:dyDescent="0.2">
      <c r="A273" s="64" t="s">
        <v>217</v>
      </c>
      <c r="B273" s="65" t="s">
        <v>216</v>
      </c>
      <c r="C273" s="65">
        <v>4367891</v>
      </c>
      <c r="D273" s="66">
        <f>VLOOKUP(A273,'2.1 Termination Charges'!$B$4:$F$904,5,0)</f>
        <v>1.141E-2</v>
      </c>
      <c r="G273" s="67"/>
      <c r="H273" s="67"/>
      <c r="I273" s="58">
        <f t="shared" si="18"/>
        <v>9.4117647058823539E-3</v>
      </c>
      <c r="J273" s="67"/>
      <c r="P273" s="68"/>
      <c r="Q273" s="69"/>
      <c r="R273" s="69"/>
      <c r="V273" s="58">
        <f t="shared" si="22"/>
        <v>270</v>
      </c>
      <c r="W273" s="58" t="s">
        <v>661</v>
      </c>
      <c r="X273" s="58" t="s">
        <v>662</v>
      </c>
      <c r="Z273" s="70"/>
      <c r="AA273" s="71">
        <f t="shared" si="19"/>
        <v>0.25311111111111112</v>
      </c>
      <c r="AB273" s="70">
        <f t="shared" si="20"/>
        <v>0.2278</v>
      </c>
      <c r="AC273" s="70">
        <f t="shared" si="21"/>
        <v>0.2278</v>
      </c>
      <c r="AD273" s="53"/>
      <c r="AE273" s="53"/>
      <c r="AF273" s="72"/>
      <c r="AG273" s="70">
        <v>0.2278</v>
      </c>
      <c r="AH273" s="70"/>
      <c r="AI273" s="70"/>
    </row>
    <row r="274" spans="1:35" ht="12.75" customHeight="1" x14ac:dyDescent="0.2">
      <c r="A274" s="64" t="s">
        <v>217</v>
      </c>
      <c r="B274" s="65" t="s">
        <v>216</v>
      </c>
      <c r="C274" s="65">
        <v>4368183</v>
      </c>
      <c r="D274" s="66">
        <f>VLOOKUP(A274,'2.1 Termination Charges'!$B$4:$F$904,5,0)</f>
        <v>1.141E-2</v>
      </c>
      <c r="G274" s="67"/>
      <c r="H274" s="67"/>
      <c r="I274" s="58">
        <f t="shared" si="18"/>
        <v>9.4117647058823539E-3</v>
      </c>
      <c r="J274" s="67"/>
      <c r="P274" s="68"/>
      <c r="Q274" s="69"/>
      <c r="R274" s="69"/>
      <c r="V274" s="58">
        <f t="shared" si="22"/>
        <v>271</v>
      </c>
      <c r="W274" s="58" t="s">
        <v>663</v>
      </c>
      <c r="X274" s="58" t="s">
        <v>664</v>
      </c>
      <c r="Z274" s="70"/>
      <c r="AA274" s="71">
        <f t="shared" si="19"/>
        <v>0.44622222222222224</v>
      </c>
      <c r="AB274" s="70">
        <f t="shared" si="20"/>
        <v>0.40160000000000001</v>
      </c>
      <c r="AC274" s="70">
        <f t="shared" si="21"/>
        <v>0.40160000000000001</v>
      </c>
      <c r="AD274" s="53"/>
      <c r="AE274" s="53"/>
      <c r="AF274" s="72"/>
      <c r="AG274" s="70">
        <v>0.40160000000000001</v>
      </c>
      <c r="AH274" s="70"/>
      <c r="AI274" s="70"/>
    </row>
    <row r="275" spans="1:35" ht="12.75" customHeight="1" x14ac:dyDescent="0.2">
      <c r="A275" s="64" t="s">
        <v>217</v>
      </c>
      <c r="B275" s="65" t="s">
        <v>216</v>
      </c>
      <c r="C275" s="65">
        <v>4368190</v>
      </c>
      <c r="D275" s="66">
        <f>VLOOKUP(A275,'2.1 Termination Charges'!$B$4:$F$904,5,0)</f>
        <v>1.141E-2</v>
      </c>
      <c r="G275" s="67"/>
      <c r="H275" s="67"/>
      <c r="I275" s="58">
        <f t="shared" si="18"/>
        <v>9.4117647058823539E-3</v>
      </c>
      <c r="J275" s="67"/>
      <c r="P275" s="68"/>
      <c r="Q275" s="69"/>
      <c r="R275" s="69"/>
      <c r="V275" s="58">
        <f t="shared" si="22"/>
        <v>272</v>
      </c>
      <c r="W275" s="58" t="s">
        <v>665</v>
      </c>
      <c r="X275" s="58" t="s">
        <v>666</v>
      </c>
      <c r="Z275" s="70"/>
      <c r="AA275" s="71">
        <f t="shared" si="19"/>
        <v>0.45833333333333331</v>
      </c>
      <c r="AB275" s="70">
        <f t="shared" si="20"/>
        <v>0.41249999999999998</v>
      </c>
      <c r="AC275" s="70">
        <f t="shared" si="21"/>
        <v>0.41249999999999998</v>
      </c>
      <c r="AD275" s="53"/>
      <c r="AE275" s="53"/>
      <c r="AF275" s="72"/>
      <c r="AG275" s="70">
        <v>0.41249999999999998</v>
      </c>
      <c r="AH275" s="70"/>
      <c r="AI275" s="70"/>
    </row>
    <row r="276" spans="1:35" ht="12.75" customHeight="1" x14ac:dyDescent="0.2">
      <c r="A276" s="64" t="s">
        <v>217</v>
      </c>
      <c r="B276" s="65" t="s">
        <v>216</v>
      </c>
      <c r="C276" s="65">
        <v>43699</v>
      </c>
      <c r="D276" s="66">
        <f>VLOOKUP(A276,'2.1 Termination Charges'!$B$4:$F$904,5,0)</f>
        <v>1.141E-2</v>
      </c>
      <c r="G276" s="67"/>
      <c r="H276" s="67"/>
      <c r="I276" s="58">
        <f t="shared" si="18"/>
        <v>9.4117647058823539E-3</v>
      </c>
      <c r="J276" s="67"/>
      <c r="P276" s="68"/>
      <c r="Q276" s="69"/>
      <c r="R276" s="69"/>
      <c r="V276" s="58">
        <f t="shared" si="22"/>
        <v>273</v>
      </c>
      <c r="W276" s="58" t="s">
        <v>667</v>
      </c>
      <c r="X276" s="58" t="s">
        <v>668</v>
      </c>
      <c r="Z276" s="70"/>
      <c r="AA276" s="71">
        <f t="shared" si="19"/>
        <v>0.45833333333333331</v>
      </c>
      <c r="AB276" s="70">
        <f t="shared" si="20"/>
        <v>0.41249999999999998</v>
      </c>
      <c r="AC276" s="70">
        <f t="shared" si="21"/>
        <v>0.41249999999999998</v>
      </c>
      <c r="AD276" s="53"/>
      <c r="AE276" s="53"/>
      <c r="AF276" s="72"/>
      <c r="AG276" s="70">
        <v>0.41249999999999998</v>
      </c>
      <c r="AH276" s="70"/>
      <c r="AI276" s="70"/>
    </row>
    <row r="277" spans="1:35" ht="12.75" customHeight="1" x14ac:dyDescent="0.2">
      <c r="A277" s="64" t="s">
        <v>219</v>
      </c>
      <c r="B277" s="65" t="s">
        <v>218</v>
      </c>
      <c r="C277" s="65">
        <v>43650</v>
      </c>
      <c r="D277" s="66">
        <f>VLOOKUP(A277,'2.1 Termination Charges'!$B$4:$F$904,5,0)</f>
        <v>1.141E-2</v>
      </c>
      <c r="G277" s="67"/>
      <c r="H277" s="67"/>
      <c r="I277" s="58">
        <f t="shared" si="18"/>
        <v>9.4117647058823539E-3</v>
      </c>
      <c r="J277" s="67"/>
      <c r="P277" s="68"/>
      <c r="Q277" s="69"/>
      <c r="R277" s="69"/>
      <c r="V277" s="58">
        <f t="shared" si="22"/>
        <v>274</v>
      </c>
      <c r="W277" s="58" t="s">
        <v>669</v>
      </c>
      <c r="X277" s="58" t="s">
        <v>670</v>
      </c>
      <c r="Z277" s="70"/>
      <c r="AA277" s="71">
        <f t="shared" si="19"/>
        <v>0.44222222222222224</v>
      </c>
      <c r="AB277" s="70">
        <f t="shared" si="20"/>
        <v>0.39800000000000002</v>
      </c>
      <c r="AC277" s="70">
        <f t="shared" si="21"/>
        <v>0.39800000000000002</v>
      </c>
      <c r="AD277" s="53"/>
      <c r="AE277" s="53"/>
      <c r="AF277" s="72"/>
      <c r="AG277" s="70">
        <v>0.39800000000000002</v>
      </c>
      <c r="AH277" s="70"/>
      <c r="AI277" s="70"/>
    </row>
    <row r="278" spans="1:35" ht="12.75" customHeight="1" x14ac:dyDescent="0.2">
      <c r="A278" s="64" t="s">
        <v>219</v>
      </c>
      <c r="B278" s="65" t="s">
        <v>218</v>
      </c>
      <c r="C278" s="65">
        <v>43676</v>
      </c>
      <c r="D278" s="66">
        <f>VLOOKUP(A278,'2.1 Termination Charges'!$B$4:$F$904,5,0)</f>
        <v>1.141E-2</v>
      </c>
      <c r="G278" s="67"/>
      <c r="H278" s="67"/>
      <c r="I278" s="58">
        <f t="shared" si="18"/>
        <v>9.4117647058823539E-3</v>
      </c>
      <c r="J278" s="67"/>
      <c r="P278" s="68"/>
      <c r="Q278" s="69"/>
      <c r="R278" s="69"/>
      <c r="V278" s="58">
        <f t="shared" si="22"/>
        <v>275</v>
      </c>
      <c r="W278" s="58" t="s">
        <v>21</v>
      </c>
      <c r="X278" s="58" t="s">
        <v>135</v>
      </c>
      <c r="Z278" s="70"/>
      <c r="AA278" s="71">
        <f t="shared" si="19"/>
        <v>2.7777777777777779E-3</v>
      </c>
      <c r="AB278" s="70">
        <f t="shared" si="20"/>
        <v>2.5000000000000001E-3</v>
      </c>
      <c r="AC278" s="70">
        <f t="shared" ref="AC278:AC286" si="23">AD278</f>
        <v>1.5E-3</v>
      </c>
      <c r="AD278" s="53">
        <v>1.5E-3</v>
      </c>
      <c r="AE278" s="53"/>
      <c r="AF278" s="72"/>
      <c r="AG278" s="70">
        <f t="shared" ref="AG278:AG287" si="24">AH278</f>
        <v>2.5000000000000001E-3</v>
      </c>
      <c r="AH278" s="70">
        <v>2.5000000000000001E-3</v>
      </c>
      <c r="AI278" s="70"/>
    </row>
    <row r="279" spans="1:35" ht="12.75" customHeight="1" x14ac:dyDescent="0.2">
      <c r="A279" s="64" t="s">
        <v>221</v>
      </c>
      <c r="B279" s="65" t="s">
        <v>220</v>
      </c>
      <c r="C279" s="65">
        <v>43661</v>
      </c>
      <c r="D279" s="66">
        <f>VLOOKUP(A279,'2.1 Termination Charges'!$B$4:$F$904,5,0)</f>
        <v>1.6400000000000001E-2</v>
      </c>
      <c r="G279" s="67"/>
      <c r="H279" s="67"/>
      <c r="I279" s="58">
        <f t="shared" si="18"/>
        <v>1.3529411764705882E-2</v>
      </c>
      <c r="J279" s="67"/>
      <c r="P279" s="68"/>
      <c r="Q279" s="69"/>
      <c r="R279" s="69"/>
      <c r="V279" s="58">
        <f t="shared" si="22"/>
        <v>276</v>
      </c>
      <c r="W279" s="58" t="s">
        <v>671</v>
      </c>
      <c r="X279" s="58" t="s">
        <v>672</v>
      </c>
      <c r="Z279" s="70"/>
      <c r="AA279" s="71">
        <f t="shared" si="19"/>
        <v>1.6555555555555556E-2</v>
      </c>
      <c r="AB279" s="70">
        <f t="shared" si="20"/>
        <v>1.49E-2</v>
      </c>
      <c r="AC279" s="70">
        <f t="shared" si="23"/>
        <v>1.1411764705882354E-2</v>
      </c>
      <c r="AD279" s="53">
        <v>1.1411764705882354E-2</v>
      </c>
      <c r="AE279" s="53"/>
      <c r="AF279" s="72"/>
      <c r="AG279" s="70">
        <f t="shared" si="24"/>
        <v>1.49E-2</v>
      </c>
      <c r="AH279" s="70">
        <v>1.49E-2</v>
      </c>
      <c r="AI279" s="70"/>
    </row>
    <row r="280" spans="1:35" ht="12.75" customHeight="1" x14ac:dyDescent="0.2">
      <c r="A280" s="64" t="s">
        <v>221</v>
      </c>
      <c r="B280" s="65" t="s">
        <v>220</v>
      </c>
      <c r="C280" s="65">
        <v>436610</v>
      </c>
      <c r="D280" s="66">
        <f>VLOOKUP(A280,'2.1 Termination Charges'!$B$4:$F$904,5,0)</f>
        <v>1.6400000000000001E-2</v>
      </c>
      <c r="G280" s="67"/>
      <c r="H280" s="67"/>
      <c r="I280" s="58">
        <f t="shared" si="18"/>
        <v>1.3529411764705882E-2</v>
      </c>
      <c r="J280" s="67"/>
      <c r="P280" s="68"/>
      <c r="Q280" s="69"/>
      <c r="R280" s="69"/>
      <c r="V280" s="58">
        <f t="shared" si="22"/>
        <v>277</v>
      </c>
      <c r="W280" s="58" t="s">
        <v>673</v>
      </c>
      <c r="X280" s="58" t="s">
        <v>674</v>
      </c>
      <c r="Z280" s="70"/>
      <c r="AA280" s="71">
        <f t="shared" si="19"/>
        <v>1.6555555555555556E-2</v>
      </c>
      <c r="AB280" s="70">
        <f t="shared" si="20"/>
        <v>1.49E-2</v>
      </c>
      <c r="AC280" s="70">
        <f t="shared" si="23"/>
        <v>1.1411764705882354E-2</v>
      </c>
      <c r="AD280" s="53">
        <v>1.1411764705882354E-2</v>
      </c>
      <c r="AE280" s="53"/>
      <c r="AF280" s="72"/>
      <c r="AG280" s="70">
        <f t="shared" si="24"/>
        <v>1.49E-2</v>
      </c>
      <c r="AH280" s="70">
        <v>1.49E-2</v>
      </c>
      <c r="AI280" s="70"/>
    </row>
    <row r="281" spans="1:35" ht="12.75" customHeight="1" x14ac:dyDescent="0.2">
      <c r="A281" s="64" t="s">
        <v>221</v>
      </c>
      <c r="B281" s="65" t="s">
        <v>220</v>
      </c>
      <c r="C281" s="65">
        <v>43663</v>
      </c>
      <c r="D281" s="66">
        <f>VLOOKUP(A281,'2.1 Termination Charges'!$B$4:$F$904,5,0)</f>
        <v>1.6400000000000001E-2</v>
      </c>
      <c r="G281" s="67"/>
      <c r="H281" s="67"/>
      <c r="I281" s="58">
        <f t="shared" si="18"/>
        <v>1.3529411764705882E-2</v>
      </c>
      <c r="J281" s="67"/>
      <c r="P281" s="68"/>
      <c r="Q281" s="69"/>
      <c r="R281" s="69"/>
      <c r="V281" s="58">
        <f t="shared" si="22"/>
        <v>278</v>
      </c>
      <c r="W281" s="58" t="s">
        <v>675</v>
      </c>
      <c r="X281" s="58" t="s">
        <v>676</v>
      </c>
      <c r="Z281" s="70"/>
      <c r="AA281" s="71">
        <f t="shared" si="19"/>
        <v>1.6555555555555556E-2</v>
      </c>
      <c r="AB281" s="70">
        <f t="shared" si="20"/>
        <v>1.49E-2</v>
      </c>
      <c r="AC281" s="70">
        <f t="shared" si="23"/>
        <v>9.4117647058823539E-3</v>
      </c>
      <c r="AD281" s="53">
        <v>9.4117647058823539E-3</v>
      </c>
      <c r="AE281" s="53"/>
      <c r="AF281" s="72"/>
      <c r="AG281" s="70">
        <f t="shared" si="24"/>
        <v>1.49E-2</v>
      </c>
      <c r="AH281" s="70">
        <v>1.49E-2</v>
      </c>
      <c r="AI281" s="70"/>
    </row>
    <row r="282" spans="1:35" ht="12.75" customHeight="1" x14ac:dyDescent="0.2">
      <c r="A282" s="64" t="s">
        <v>221</v>
      </c>
      <c r="B282" s="65" t="s">
        <v>220</v>
      </c>
      <c r="C282" s="65">
        <v>43667</v>
      </c>
      <c r="D282" s="66">
        <f>VLOOKUP(A282,'2.1 Termination Charges'!$B$4:$F$904,5,0)</f>
        <v>1.6400000000000001E-2</v>
      </c>
      <c r="G282" s="67"/>
      <c r="H282" s="67"/>
      <c r="I282" s="58">
        <f t="shared" si="18"/>
        <v>1.3529411764705882E-2</v>
      </c>
      <c r="J282" s="67"/>
      <c r="P282" s="68"/>
      <c r="Q282" s="69"/>
      <c r="R282" s="69"/>
      <c r="V282" s="58">
        <f t="shared" si="22"/>
        <v>279</v>
      </c>
      <c r="W282" s="58" t="s">
        <v>677</v>
      </c>
      <c r="X282" s="58" t="s">
        <v>678</v>
      </c>
      <c r="Z282" s="70"/>
      <c r="AA282" s="71">
        <f t="shared" si="19"/>
        <v>3.2111111111111111E-2</v>
      </c>
      <c r="AB282" s="70">
        <f t="shared" si="20"/>
        <v>2.8899999999999999E-2</v>
      </c>
      <c r="AC282" s="70">
        <f t="shared" si="23"/>
        <v>2.1058823529411765E-2</v>
      </c>
      <c r="AD282" s="53">
        <v>2.1058823529411765E-2</v>
      </c>
      <c r="AE282" s="53"/>
      <c r="AF282" s="72"/>
      <c r="AG282" s="70">
        <f t="shared" si="24"/>
        <v>2.8899999999999999E-2</v>
      </c>
      <c r="AH282" s="70">
        <v>2.8899999999999999E-2</v>
      </c>
      <c r="AI282" s="70"/>
    </row>
    <row r="283" spans="1:35" ht="12.75" customHeight="1" x14ac:dyDescent="0.2">
      <c r="A283" s="64" t="s">
        <v>221</v>
      </c>
      <c r="B283" s="65" t="s">
        <v>220</v>
      </c>
      <c r="C283" s="65">
        <v>436688</v>
      </c>
      <c r="D283" s="66">
        <f>VLOOKUP(A283,'2.1 Termination Charges'!$B$4:$F$904,5,0)</f>
        <v>1.6400000000000001E-2</v>
      </c>
      <c r="G283" s="67"/>
      <c r="H283" s="67"/>
      <c r="I283" s="58">
        <f t="shared" si="18"/>
        <v>1.3529411764705882E-2</v>
      </c>
      <c r="J283" s="67"/>
      <c r="P283" s="68"/>
      <c r="Q283" s="69"/>
      <c r="R283" s="69"/>
      <c r="V283" s="58">
        <f t="shared" si="22"/>
        <v>280</v>
      </c>
      <c r="W283" s="58" t="s">
        <v>679</v>
      </c>
      <c r="X283" s="58" t="s">
        <v>680</v>
      </c>
      <c r="Z283" s="70"/>
      <c r="AA283" s="71">
        <f t="shared" si="19"/>
        <v>1.6555555555555556E-2</v>
      </c>
      <c r="AB283" s="70">
        <f t="shared" si="20"/>
        <v>1.49E-2</v>
      </c>
      <c r="AC283" s="70">
        <f t="shared" si="23"/>
        <v>9.6470588235294131E-3</v>
      </c>
      <c r="AD283" s="53">
        <v>9.6470588235294131E-3</v>
      </c>
      <c r="AE283" s="53"/>
      <c r="AF283" s="72"/>
      <c r="AG283" s="70">
        <f t="shared" si="24"/>
        <v>1.49E-2</v>
      </c>
      <c r="AH283" s="70">
        <v>1.49E-2</v>
      </c>
      <c r="AI283" s="70"/>
    </row>
    <row r="284" spans="1:35" ht="12.75" customHeight="1" x14ac:dyDescent="0.2">
      <c r="A284" s="64" t="s">
        <v>221</v>
      </c>
      <c r="B284" s="65" t="s">
        <v>220</v>
      </c>
      <c r="C284" s="65">
        <v>43670</v>
      </c>
      <c r="D284" s="66">
        <f>VLOOKUP(A284,'2.1 Termination Charges'!$B$4:$F$904,5,0)</f>
        <v>1.6400000000000001E-2</v>
      </c>
      <c r="G284" s="67"/>
      <c r="H284" s="67"/>
      <c r="I284" s="58">
        <f t="shared" si="18"/>
        <v>1.3529411764705882E-2</v>
      </c>
      <c r="J284" s="67"/>
      <c r="P284" s="68"/>
      <c r="Q284" s="69"/>
      <c r="R284" s="69"/>
      <c r="V284" s="58">
        <f t="shared" si="22"/>
        <v>281</v>
      </c>
      <c r="W284" s="58" t="s">
        <v>681</v>
      </c>
      <c r="X284" s="58" t="s">
        <v>682</v>
      </c>
      <c r="Z284" s="70"/>
      <c r="AA284" s="71">
        <f t="shared" si="19"/>
        <v>3.2111111111111111E-2</v>
      </c>
      <c r="AB284" s="70">
        <f t="shared" si="20"/>
        <v>2.8899999999999999E-2</v>
      </c>
      <c r="AC284" s="70">
        <f t="shared" si="23"/>
        <v>2.1058823529411765E-2</v>
      </c>
      <c r="AD284" s="53">
        <v>2.1058823529411765E-2</v>
      </c>
      <c r="AE284" s="53"/>
      <c r="AF284" s="72"/>
      <c r="AG284" s="70">
        <f t="shared" si="24"/>
        <v>2.8899999999999999E-2</v>
      </c>
      <c r="AH284" s="70">
        <v>2.8899999999999999E-2</v>
      </c>
      <c r="AI284" s="70"/>
    </row>
    <row r="285" spans="1:35" ht="12.75" customHeight="1" x14ac:dyDescent="0.2">
      <c r="A285" s="64" t="s">
        <v>221</v>
      </c>
      <c r="B285" s="65" t="s">
        <v>220</v>
      </c>
      <c r="C285" s="65">
        <v>43677</v>
      </c>
      <c r="D285" s="66">
        <f>VLOOKUP(A285,'2.1 Termination Charges'!$B$4:$F$904,5,0)</f>
        <v>1.6400000000000001E-2</v>
      </c>
      <c r="G285" s="67"/>
      <c r="H285" s="67"/>
      <c r="I285" s="58">
        <f t="shared" si="18"/>
        <v>1.3529411764705882E-2</v>
      </c>
      <c r="J285" s="67"/>
      <c r="P285" s="68"/>
      <c r="Q285" s="69"/>
      <c r="R285" s="69"/>
      <c r="V285" s="58">
        <f t="shared" si="22"/>
        <v>282</v>
      </c>
      <c r="W285" s="58" t="s">
        <v>683</v>
      </c>
      <c r="X285" s="58" t="s">
        <v>684</v>
      </c>
      <c r="Z285" s="70"/>
      <c r="AA285" s="71">
        <f t="shared" si="19"/>
        <v>1.6555555555555556E-2</v>
      </c>
      <c r="AB285" s="70">
        <f t="shared" si="20"/>
        <v>1.49E-2</v>
      </c>
      <c r="AC285" s="70">
        <f t="shared" si="23"/>
        <v>9.5294117647058817E-3</v>
      </c>
      <c r="AD285" s="53">
        <v>9.5294117647058817E-3</v>
      </c>
      <c r="AE285" s="53"/>
      <c r="AF285" s="72"/>
      <c r="AG285" s="70">
        <f t="shared" si="24"/>
        <v>1.49E-2</v>
      </c>
      <c r="AH285" s="70">
        <v>1.49E-2</v>
      </c>
      <c r="AI285" s="70"/>
    </row>
    <row r="286" spans="1:35" ht="12.75" customHeight="1" x14ac:dyDescent="0.2">
      <c r="A286" s="64" t="s">
        <v>221</v>
      </c>
      <c r="B286" s="65" t="s">
        <v>220</v>
      </c>
      <c r="C286" s="65">
        <v>43678</v>
      </c>
      <c r="D286" s="66">
        <f>VLOOKUP(A286,'2.1 Termination Charges'!$B$4:$F$904,5,0)</f>
        <v>1.6400000000000001E-2</v>
      </c>
      <c r="G286" s="67"/>
      <c r="H286" s="67"/>
      <c r="I286" s="58">
        <f t="shared" si="18"/>
        <v>1.3529411764705882E-2</v>
      </c>
      <c r="J286" s="67"/>
      <c r="P286" s="68"/>
      <c r="Q286" s="69"/>
      <c r="R286" s="69"/>
      <c r="V286" s="58">
        <f t="shared" si="22"/>
        <v>283</v>
      </c>
      <c r="W286" s="58" t="s">
        <v>685</v>
      </c>
      <c r="X286" s="58" t="s">
        <v>686</v>
      </c>
      <c r="Z286" s="70"/>
      <c r="AA286" s="71">
        <f t="shared" si="19"/>
        <v>7.2222222222222229E-2</v>
      </c>
      <c r="AB286" s="70">
        <f t="shared" si="20"/>
        <v>6.5000000000000002E-2</v>
      </c>
      <c r="AC286" s="70">
        <f t="shared" si="23"/>
        <v>4.7058823529411764E-2</v>
      </c>
      <c r="AD286" s="53">
        <v>4.7058823529411764E-2</v>
      </c>
      <c r="AE286" s="53"/>
      <c r="AF286" s="72"/>
      <c r="AG286" s="70">
        <f t="shared" si="24"/>
        <v>6.5000000000000002E-2</v>
      </c>
      <c r="AH286" s="70">
        <v>6.5000000000000002E-2</v>
      </c>
      <c r="AI286" s="70"/>
    </row>
    <row r="287" spans="1:35" ht="12.75" customHeight="1" x14ac:dyDescent="0.2">
      <c r="A287" s="64" t="s">
        <v>221</v>
      </c>
      <c r="B287" s="65" t="s">
        <v>220</v>
      </c>
      <c r="C287" s="65">
        <v>43681</v>
      </c>
      <c r="D287" s="66">
        <f>VLOOKUP(A287,'2.1 Termination Charges'!$B$4:$F$904,5,0)</f>
        <v>1.6400000000000001E-2</v>
      </c>
      <c r="G287" s="67"/>
      <c r="H287" s="67"/>
      <c r="I287" s="58">
        <f t="shared" si="18"/>
        <v>1.3529411764705882E-2</v>
      </c>
      <c r="J287" s="67"/>
      <c r="P287" s="68"/>
      <c r="Q287" s="69"/>
      <c r="R287" s="69"/>
      <c r="V287" s="58">
        <f t="shared" si="22"/>
        <v>284</v>
      </c>
      <c r="W287" s="58" t="s">
        <v>687</v>
      </c>
      <c r="X287" s="58" t="s">
        <v>688</v>
      </c>
      <c r="Z287" s="70"/>
      <c r="AA287" s="71">
        <f t="shared" si="19"/>
        <v>0.37033333333333329</v>
      </c>
      <c r="AB287" s="70">
        <f t="shared" si="20"/>
        <v>0.33329999999999999</v>
      </c>
      <c r="AC287" s="70">
        <f t="shared" ref="AC287:AC396" si="25">AB287</f>
        <v>0.33329999999999999</v>
      </c>
      <c r="AD287" s="53"/>
      <c r="AE287" s="53"/>
      <c r="AF287" s="72"/>
      <c r="AG287" s="70">
        <f t="shared" si="24"/>
        <v>0.33329999999999999</v>
      </c>
      <c r="AH287" s="70">
        <v>0.33329999999999999</v>
      </c>
      <c r="AI287" s="70"/>
    </row>
    <row r="288" spans="1:35" ht="12.75" customHeight="1" x14ac:dyDescent="0.2">
      <c r="A288" s="64" t="s">
        <v>221</v>
      </c>
      <c r="B288" s="65" t="s">
        <v>220</v>
      </c>
      <c r="C288" s="65">
        <v>436890</v>
      </c>
      <c r="D288" s="66">
        <f>VLOOKUP(A288,'2.1 Termination Charges'!$B$4:$F$904,5,0)</f>
        <v>1.6400000000000001E-2</v>
      </c>
      <c r="G288" s="67"/>
      <c r="H288" s="67"/>
      <c r="I288" s="58">
        <f t="shared" si="18"/>
        <v>1.3529411764705882E-2</v>
      </c>
      <c r="J288" s="67"/>
      <c r="P288" s="68"/>
      <c r="Q288" s="69"/>
      <c r="R288" s="69"/>
      <c r="V288" s="58">
        <f t="shared" si="22"/>
        <v>285</v>
      </c>
      <c r="W288" s="58" t="s">
        <v>689</v>
      </c>
      <c r="X288" s="58" t="s">
        <v>690</v>
      </c>
      <c r="Z288" s="70"/>
      <c r="AA288" s="71">
        <f t="shared" si="19"/>
        <v>0.49199999999999999</v>
      </c>
      <c r="AB288" s="70">
        <f t="shared" si="20"/>
        <v>0.44280000000000003</v>
      </c>
      <c r="AC288" s="70">
        <f t="shared" si="25"/>
        <v>0.44280000000000003</v>
      </c>
      <c r="AD288" s="53"/>
      <c r="AE288" s="53"/>
      <c r="AF288" s="72"/>
      <c r="AG288" s="70">
        <v>0.44280000000000003</v>
      </c>
      <c r="AH288" s="70"/>
      <c r="AI288" s="70"/>
    </row>
    <row r="289" spans="1:35" ht="12.75" customHeight="1" x14ac:dyDescent="0.2">
      <c r="A289" s="64" t="s">
        <v>221</v>
      </c>
      <c r="B289" s="65" t="s">
        <v>220</v>
      </c>
      <c r="C289" s="65">
        <v>43690</v>
      </c>
      <c r="D289" s="66">
        <f>VLOOKUP(A289,'2.1 Termination Charges'!$B$4:$F$904,5,0)</f>
        <v>1.6400000000000001E-2</v>
      </c>
      <c r="G289" s="67"/>
      <c r="H289" s="67"/>
      <c r="I289" s="58">
        <f t="shared" si="18"/>
        <v>1.3529411764705882E-2</v>
      </c>
      <c r="J289" s="67"/>
      <c r="P289" s="68"/>
      <c r="Q289" s="69"/>
      <c r="R289" s="69"/>
      <c r="V289" s="58">
        <f t="shared" si="22"/>
        <v>286</v>
      </c>
      <c r="W289" s="58" t="s">
        <v>691</v>
      </c>
      <c r="X289" s="58" t="s">
        <v>692</v>
      </c>
      <c r="Z289" s="70"/>
      <c r="AA289" s="71">
        <f t="shared" si="19"/>
        <v>0.47288888888888886</v>
      </c>
      <c r="AB289" s="70">
        <f t="shared" si="20"/>
        <v>0.42559999999999998</v>
      </c>
      <c r="AC289" s="70">
        <f t="shared" si="25"/>
        <v>0.42559999999999998</v>
      </c>
      <c r="AD289" s="53"/>
      <c r="AE289" s="53"/>
      <c r="AF289" s="72"/>
      <c r="AG289" s="70">
        <v>0.42559999999999998</v>
      </c>
      <c r="AH289" s="70"/>
      <c r="AI289" s="70"/>
    </row>
    <row r="290" spans="1:35" ht="12.75" customHeight="1" x14ac:dyDescent="0.2">
      <c r="A290" s="64" t="s">
        <v>221</v>
      </c>
      <c r="B290" s="65" t="s">
        <v>220</v>
      </c>
      <c r="C290" s="65">
        <v>43696</v>
      </c>
      <c r="D290" s="66">
        <f>VLOOKUP(A290,'2.1 Termination Charges'!$B$4:$F$904,5,0)</f>
        <v>1.6400000000000001E-2</v>
      </c>
      <c r="G290" s="67"/>
      <c r="H290" s="67"/>
      <c r="I290" s="58">
        <f t="shared" si="18"/>
        <v>1.3529411764705882E-2</v>
      </c>
      <c r="J290" s="67"/>
      <c r="P290" s="68"/>
      <c r="Q290" s="69"/>
      <c r="R290" s="69"/>
      <c r="V290" s="58">
        <f t="shared" si="22"/>
        <v>287</v>
      </c>
      <c r="W290" s="58" t="s">
        <v>693</v>
      </c>
      <c r="X290" s="58" t="s">
        <v>694</v>
      </c>
      <c r="Z290" s="70"/>
      <c r="AA290" s="71">
        <f t="shared" si="19"/>
        <v>0.44444444444444448</v>
      </c>
      <c r="AB290" s="70">
        <f t="shared" si="20"/>
        <v>0.4</v>
      </c>
      <c r="AC290" s="70">
        <f t="shared" si="25"/>
        <v>0.4</v>
      </c>
      <c r="AD290" s="53"/>
      <c r="AE290" s="53"/>
      <c r="AF290" s="72"/>
      <c r="AG290" s="70">
        <v>0.4</v>
      </c>
      <c r="AH290" s="70"/>
      <c r="AI290" s="70"/>
    </row>
    <row r="291" spans="1:35" ht="12.75" customHeight="1" x14ac:dyDescent="0.2">
      <c r="A291" s="64" t="s">
        <v>223</v>
      </c>
      <c r="B291" s="65" t="s">
        <v>222</v>
      </c>
      <c r="C291" s="65">
        <v>994</v>
      </c>
      <c r="D291" s="66">
        <f>VLOOKUP(A291,'2.1 Termination Charges'!$B$4:$F$904,5,0)</f>
        <v>0.38786999999999999</v>
      </c>
      <c r="G291" s="67"/>
      <c r="H291" s="67"/>
      <c r="I291" s="58">
        <f t="shared" si="18"/>
        <v>0.32</v>
      </c>
      <c r="J291" s="67"/>
      <c r="P291" s="68"/>
      <c r="Q291" s="69"/>
      <c r="R291" s="69"/>
      <c r="V291" s="58">
        <f t="shared" si="22"/>
        <v>288</v>
      </c>
      <c r="W291" s="58" t="s">
        <v>695</v>
      </c>
      <c r="X291" s="58" t="s">
        <v>696</v>
      </c>
      <c r="Z291" s="70"/>
      <c r="AA291" s="71">
        <f t="shared" si="19"/>
        <v>0.44977777777777778</v>
      </c>
      <c r="AB291" s="70">
        <f t="shared" si="20"/>
        <v>0.40479999999999999</v>
      </c>
      <c r="AC291" s="70">
        <f t="shared" si="25"/>
        <v>0.40479999999999999</v>
      </c>
      <c r="AD291" s="53"/>
      <c r="AE291" s="53"/>
      <c r="AF291" s="72"/>
      <c r="AG291" s="70">
        <v>0.40479999999999999</v>
      </c>
      <c r="AH291" s="70"/>
      <c r="AI291" s="70"/>
    </row>
    <row r="292" spans="1:35" ht="12.75" customHeight="1" x14ac:dyDescent="0.2">
      <c r="A292" s="64" t="s">
        <v>225</v>
      </c>
      <c r="B292" s="65" t="s">
        <v>224</v>
      </c>
      <c r="C292" s="65">
        <v>99410</v>
      </c>
      <c r="D292" s="66">
        <f>VLOOKUP(A292,'2.1 Termination Charges'!$B$4:$F$904,5,0)</f>
        <v>0.56969000000000003</v>
      </c>
      <c r="G292" s="67"/>
      <c r="H292" s="67"/>
      <c r="I292" s="58">
        <f t="shared" si="18"/>
        <v>0.47</v>
      </c>
      <c r="J292" s="67"/>
      <c r="P292" s="68"/>
      <c r="Q292" s="69"/>
      <c r="R292" s="69"/>
      <c r="V292" s="58">
        <f t="shared" si="22"/>
        <v>289</v>
      </c>
      <c r="W292" s="58" t="s">
        <v>697</v>
      </c>
      <c r="X292" s="58" t="s">
        <v>698</v>
      </c>
      <c r="Z292" s="70"/>
      <c r="AA292" s="71">
        <f t="shared" si="19"/>
        <v>0.44333333333333336</v>
      </c>
      <c r="AB292" s="70">
        <f t="shared" si="20"/>
        <v>0.39900000000000002</v>
      </c>
      <c r="AC292" s="70">
        <f t="shared" si="25"/>
        <v>0.39900000000000002</v>
      </c>
      <c r="AD292" s="53"/>
      <c r="AE292" s="53"/>
      <c r="AF292" s="72"/>
      <c r="AG292" s="70">
        <v>0.39900000000000002</v>
      </c>
      <c r="AH292" s="70"/>
      <c r="AI292" s="70"/>
    </row>
    <row r="293" spans="1:35" ht="12.75" customHeight="1" x14ac:dyDescent="0.2">
      <c r="A293" s="64" t="s">
        <v>225</v>
      </c>
      <c r="B293" s="65" t="s">
        <v>224</v>
      </c>
      <c r="C293" s="65">
        <v>99450</v>
      </c>
      <c r="D293" s="66">
        <f>VLOOKUP(A293,'2.1 Termination Charges'!$B$4:$F$904,5,0)</f>
        <v>0.56969000000000003</v>
      </c>
      <c r="G293" s="67"/>
      <c r="H293" s="67"/>
      <c r="I293" s="58">
        <f t="shared" si="18"/>
        <v>0.47</v>
      </c>
      <c r="J293" s="67"/>
      <c r="P293" s="68"/>
      <c r="Q293" s="69"/>
      <c r="R293" s="69"/>
      <c r="V293" s="58">
        <f t="shared" si="22"/>
        <v>290</v>
      </c>
      <c r="W293" s="58" t="s">
        <v>699</v>
      </c>
      <c r="X293" s="58" t="s">
        <v>700</v>
      </c>
      <c r="Z293" s="70"/>
      <c r="AA293" s="71">
        <f t="shared" si="19"/>
        <v>5.0666666666666665E-2</v>
      </c>
      <c r="AB293" s="70">
        <f t="shared" si="20"/>
        <v>4.5600000000000002E-2</v>
      </c>
      <c r="AC293" s="70">
        <f t="shared" si="25"/>
        <v>4.5600000000000002E-2</v>
      </c>
      <c r="AD293" s="53"/>
      <c r="AE293" s="53"/>
      <c r="AF293" s="72"/>
      <c r="AG293" s="70">
        <v>4.5600000000000002E-2</v>
      </c>
      <c r="AH293" s="70"/>
      <c r="AI293" s="70"/>
    </row>
    <row r="294" spans="1:35" ht="12.75" customHeight="1" x14ac:dyDescent="0.2">
      <c r="A294" s="64" t="s">
        <v>225</v>
      </c>
      <c r="B294" s="65" t="s">
        <v>224</v>
      </c>
      <c r="C294" s="65">
        <v>99451</v>
      </c>
      <c r="D294" s="66">
        <f>VLOOKUP(A294,'2.1 Termination Charges'!$B$4:$F$904,5,0)</f>
        <v>0.56969000000000003</v>
      </c>
      <c r="G294" s="67"/>
      <c r="H294" s="67"/>
      <c r="I294" s="58">
        <f t="shared" si="18"/>
        <v>0.47</v>
      </c>
      <c r="J294" s="67"/>
      <c r="P294" s="68"/>
      <c r="Q294" s="69"/>
      <c r="R294" s="69"/>
      <c r="V294" s="58">
        <f t="shared" si="22"/>
        <v>291</v>
      </c>
      <c r="W294" s="58" t="s">
        <v>701</v>
      </c>
      <c r="X294" s="58" t="s">
        <v>702</v>
      </c>
      <c r="Z294" s="70"/>
      <c r="AA294" s="71">
        <f t="shared" si="19"/>
        <v>0.21666666666666667</v>
      </c>
      <c r="AB294" s="70">
        <f t="shared" si="20"/>
        <v>0.19500000000000001</v>
      </c>
      <c r="AC294" s="70">
        <f t="shared" si="25"/>
        <v>0.19500000000000001</v>
      </c>
      <c r="AD294" s="53"/>
      <c r="AE294" s="53"/>
      <c r="AF294" s="72"/>
      <c r="AG294" s="70">
        <v>0.19500000000000001</v>
      </c>
      <c r="AH294" s="70"/>
      <c r="AI294" s="70"/>
    </row>
    <row r="295" spans="1:35" ht="12.75" customHeight="1" x14ac:dyDescent="0.2">
      <c r="A295" s="64" t="s">
        <v>227</v>
      </c>
      <c r="B295" s="65" t="s">
        <v>226</v>
      </c>
      <c r="C295" s="65">
        <v>99470</v>
      </c>
      <c r="D295" s="66">
        <f>VLOOKUP(A295,'2.1 Termination Charges'!$B$4:$F$904,5,0)</f>
        <v>0.54544000000000004</v>
      </c>
      <c r="G295" s="67"/>
      <c r="H295" s="67"/>
      <c r="I295" s="58">
        <f t="shared" si="18"/>
        <v>0.45</v>
      </c>
      <c r="J295" s="67"/>
      <c r="P295" s="68"/>
      <c r="Q295" s="69"/>
      <c r="R295" s="69"/>
      <c r="V295" s="58">
        <f t="shared" si="22"/>
        <v>292</v>
      </c>
      <c r="W295" s="58" t="s">
        <v>703</v>
      </c>
      <c r="X295" s="58" t="s">
        <v>704</v>
      </c>
      <c r="Z295" s="70"/>
      <c r="AA295" s="71">
        <f t="shared" si="19"/>
        <v>6</v>
      </c>
      <c r="AB295" s="70">
        <f t="shared" si="20"/>
        <v>5.4</v>
      </c>
      <c r="AC295" s="70">
        <f t="shared" si="25"/>
        <v>5.4</v>
      </c>
      <c r="AD295" s="53"/>
      <c r="AE295" s="53"/>
      <c r="AF295" s="72"/>
      <c r="AG295" s="70">
        <v>5.4</v>
      </c>
      <c r="AH295" s="70"/>
      <c r="AI295" s="70"/>
    </row>
    <row r="296" spans="1:35" ht="12.75" customHeight="1" x14ac:dyDescent="0.2">
      <c r="A296" s="64" t="s">
        <v>227</v>
      </c>
      <c r="B296" s="65" t="s">
        <v>226</v>
      </c>
      <c r="C296" s="65">
        <v>99477</v>
      </c>
      <c r="D296" s="66">
        <f>VLOOKUP(A296,'2.1 Termination Charges'!$B$4:$F$904,5,0)</f>
        <v>0.54544000000000004</v>
      </c>
      <c r="G296" s="67"/>
      <c r="H296" s="67"/>
      <c r="I296" s="58">
        <f t="shared" si="18"/>
        <v>0.45</v>
      </c>
      <c r="J296" s="67"/>
      <c r="P296" s="68"/>
      <c r="Q296" s="69"/>
      <c r="R296" s="69"/>
      <c r="V296" s="58">
        <f t="shared" si="22"/>
        <v>293</v>
      </c>
      <c r="W296" s="58" t="s">
        <v>705</v>
      </c>
      <c r="X296" s="58" t="s">
        <v>706</v>
      </c>
      <c r="Z296" s="70"/>
      <c r="AA296" s="71">
        <f t="shared" si="19"/>
        <v>6.733888888888889</v>
      </c>
      <c r="AB296" s="70">
        <f t="shared" si="20"/>
        <v>6.0605000000000002</v>
      </c>
      <c r="AC296" s="70">
        <f t="shared" si="25"/>
        <v>6.0605000000000002</v>
      </c>
      <c r="AD296" s="53"/>
      <c r="AE296" s="53"/>
      <c r="AF296" s="72"/>
      <c r="AG296" s="70">
        <v>6.0605000000000002</v>
      </c>
      <c r="AH296" s="70"/>
      <c r="AI296" s="70"/>
    </row>
    <row r="297" spans="1:35" ht="12.75" customHeight="1" x14ac:dyDescent="0.2">
      <c r="A297" s="64" t="s">
        <v>229</v>
      </c>
      <c r="B297" s="65" t="s">
        <v>228</v>
      </c>
      <c r="C297" s="65">
        <v>99440</v>
      </c>
      <c r="D297" s="66">
        <f>VLOOKUP(A297,'2.1 Termination Charges'!$B$4:$F$904,5,0)</f>
        <v>0.60604999999999998</v>
      </c>
      <c r="G297" s="67"/>
      <c r="H297" s="67"/>
      <c r="I297" s="58">
        <f t="shared" si="18"/>
        <v>0.5</v>
      </c>
      <c r="J297" s="67"/>
      <c r="P297" s="68"/>
      <c r="Q297" s="69"/>
      <c r="R297" s="69"/>
      <c r="V297" s="58">
        <f t="shared" si="22"/>
        <v>294</v>
      </c>
      <c r="W297" s="58" t="s">
        <v>707</v>
      </c>
      <c r="X297" s="58" t="s">
        <v>708</v>
      </c>
      <c r="Z297" s="70"/>
      <c r="AA297" s="71">
        <f t="shared" si="19"/>
        <v>1.2555555555555554E-2</v>
      </c>
      <c r="AB297" s="70">
        <f t="shared" si="20"/>
        <v>1.1299999999999999E-2</v>
      </c>
      <c r="AC297" s="70">
        <f t="shared" si="25"/>
        <v>1.1299999999999999E-2</v>
      </c>
      <c r="AD297" s="53"/>
      <c r="AE297" s="53"/>
      <c r="AF297" s="72"/>
      <c r="AG297" s="70">
        <v>1.1299999999999999E-2</v>
      </c>
      <c r="AH297" s="70"/>
      <c r="AI297" s="70"/>
    </row>
    <row r="298" spans="1:35" ht="12.75" customHeight="1" x14ac:dyDescent="0.2">
      <c r="A298" s="64" t="s">
        <v>229</v>
      </c>
      <c r="B298" s="65" t="s">
        <v>228</v>
      </c>
      <c r="C298" s="65">
        <v>99444</v>
      </c>
      <c r="D298" s="66">
        <f>VLOOKUP(A298,'2.1 Termination Charges'!$B$4:$F$904,5,0)</f>
        <v>0.60604999999999998</v>
      </c>
      <c r="G298" s="67"/>
      <c r="H298" s="67"/>
      <c r="I298" s="58">
        <f t="shared" si="18"/>
        <v>0.5</v>
      </c>
      <c r="J298" s="67"/>
      <c r="P298" s="68"/>
      <c r="Q298" s="69"/>
      <c r="R298" s="69"/>
      <c r="V298" s="58">
        <f t="shared" si="22"/>
        <v>295</v>
      </c>
      <c r="W298" s="58" t="s">
        <v>709</v>
      </c>
      <c r="X298" s="58" t="s">
        <v>710</v>
      </c>
      <c r="Z298" s="70"/>
      <c r="AA298" s="71">
        <f t="shared" si="19"/>
        <v>1.7777777777777778E-2</v>
      </c>
      <c r="AB298" s="70">
        <f t="shared" si="20"/>
        <v>1.6E-2</v>
      </c>
      <c r="AC298" s="70">
        <f t="shared" si="25"/>
        <v>1.6E-2</v>
      </c>
      <c r="AD298" s="53"/>
      <c r="AE298" s="53"/>
      <c r="AF298" s="72"/>
      <c r="AG298" s="70">
        <v>1.6E-2</v>
      </c>
      <c r="AH298" s="70"/>
      <c r="AI298" s="70"/>
    </row>
    <row r="299" spans="1:35" ht="12.75" customHeight="1" x14ac:dyDescent="0.2">
      <c r="A299" s="64" t="s">
        <v>229</v>
      </c>
      <c r="B299" s="65" t="s">
        <v>228</v>
      </c>
      <c r="C299" s="65">
        <v>99455</v>
      </c>
      <c r="D299" s="66">
        <f>VLOOKUP(A299,'2.1 Termination Charges'!$B$4:$F$904,5,0)</f>
        <v>0.60604999999999998</v>
      </c>
      <c r="G299" s="67"/>
      <c r="H299" s="67"/>
      <c r="I299" s="58">
        <f t="shared" si="18"/>
        <v>0.5</v>
      </c>
      <c r="J299" s="67"/>
      <c r="P299" s="68"/>
      <c r="Q299" s="69"/>
      <c r="R299" s="69"/>
      <c r="V299" s="58">
        <f t="shared" si="22"/>
        <v>296</v>
      </c>
      <c r="W299" s="58" t="s">
        <v>711</v>
      </c>
      <c r="X299" s="58" t="s">
        <v>712</v>
      </c>
      <c r="Z299" s="70"/>
      <c r="AA299" s="71">
        <f t="shared" si="19"/>
        <v>1.7777777777777778E-2</v>
      </c>
      <c r="AB299" s="70">
        <f t="shared" si="20"/>
        <v>1.6E-2</v>
      </c>
      <c r="AC299" s="70">
        <f t="shared" si="25"/>
        <v>1.6E-2</v>
      </c>
      <c r="AD299" s="53"/>
      <c r="AE299" s="53"/>
      <c r="AF299" s="72"/>
      <c r="AG299" s="70">
        <v>1.6E-2</v>
      </c>
      <c r="AH299" s="70"/>
      <c r="AI299" s="70"/>
    </row>
    <row r="300" spans="1:35" ht="12.75" customHeight="1" x14ac:dyDescent="0.2">
      <c r="A300" s="64" t="s">
        <v>229</v>
      </c>
      <c r="B300" s="65" t="s">
        <v>228</v>
      </c>
      <c r="C300" s="65">
        <v>99460</v>
      </c>
      <c r="D300" s="66">
        <f>VLOOKUP(A300,'2.1 Termination Charges'!$B$4:$F$904,5,0)</f>
        <v>0.60604999999999998</v>
      </c>
      <c r="G300" s="67"/>
      <c r="H300" s="67"/>
      <c r="I300" s="58">
        <f t="shared" si="18"/>
        <v>0.5</v>
      </c>
      <c r="J300" s="67"/>
      <c r="P300" s="68"/>
      <c r="Q300" s="69"/>
      <c r="R300" s="69"/>
      <c r="V300" s="58">
        <f t="shared" si="22"/>
        <v>297</v>
      </c>
      <c r="W300" s="58" t="s">
        <v>713</v>
      </c>
      <c r="X300" s="58" t="s">
        <v>714</v>
      </c>
      <c r="Z300" s="70"/>
      <c r="AA300" s="71">
        <f t="shared" si="19"/>
        <v>1.7777777777777778E-2</v>
      </c>
      <c r="AB300" s="70">
        <f t="shared" si="20"/>
        <v>1.6E-2</v>
      </c>
      <c r="AC300" s="70">
        <f t="shared" si="25"/>
        <v>1.6E-2</v>
      </c>
      <c r="AD300" s="53"/>
      <c r="AE300" s="53"/>
      <c r="AF300" s="72"/>
      <c r="AG300" s="70">
        <v>1.6E-2</v>
      </c>
      <c r="AH300" s="70"/>
      <c r="AI300" s="70"/>
    </row>
    <row r="301" spans="1:35" ht="12.75" customHeight="1" x14ac:dyDescent="0.2">
      <c r="A301" s="64" t="s">
        <v>229</v>
      </c>
      <c r="B301" s="65" t="s">
        <v>228</v>
      </c>
      <c r="C301" s="65">
        <v>99499</v>
      </c>
      <c r="D301" s="66">
        <f>VLOOKUP(A301,'2.1 Termination Charges'!$B$4:$F$904,5,0)</f>
        <v>0.60604999999999998</v>
      </c>
      <c r="G301" s="67"/>
      <c r="H301" s="67"/>
      <c r="I301" s="58">
        <f t="shared" si="18"/>
        <v>0.5</v>
      </c>
      <c r="J301" s="67"/>
      <c r="P301" s="68"/>
      <c r="Q301" s="69"/>
      <c r="R301" s="69"/>
      <c r="V301" s="58">
        <f t="shared" si="22"/>
        <v>298</v>
      </c>
      <c r="W301" s="58" t="s">
        <v>715</v>
      </c>
      <c r="X301" s="58" t="s">
        <v>716</v>
      </c>
      <c r="Z301" s="70"/>
      <c r="AA301" s="71">
        <f t="shared" si="19"/>
        <v>1.7777777777777778E-2</v>
      </c>
      <c r="AB301" s="70">
        <f t="shared" si="20"/>
        <v>1.6E-2</v>
      </c>
      <c r="AC301" s="70">
        <f t="shared" si="25"/>
        <v>1.6E-2</v>
      </c>
      <c r="AD301" s="53"/>
      <c r="AE301" s="53"/>
      <c r="AF301" s="72"/>
      <c r="AG301" s="70">
        <v>1.6E-2</v>
      </c>
      <c r="AH301" s="70"/>
      <c r="AI301" s="70"/>
    </row>
    <row r="302" spans="1:35" ht="12.75" customHeight="1" x14ac:dyDescent="0.2">
      <c r="A302" s="64" t="s">
        <v>231</v>
      </c>
      <c r="B302" s="65" t="s">
        <v>230</v>
      </c>
      <c r="C302" s="65">
        <v>1242</v>
      </c>
      <c r="D302" s="66">
        <f>VLOOKUP(A302,'2.1 Termination Charges'!$B$4:$F$904,5,0)</f>
        <v>0.33817999999999998</v>
      </c>
      <c r="G302" s="67"/>
      <c r="H302" s="67"/>
      <c r="I302" s="58">
        <f t="shared" si="18"/>
        <v>0.27900000000000003</v>
      </c>
      <c r="J302" s="67"/>
      <c r="P302" s="68"/>
      <c r="Q302" s="69"/>
      <c r="R302" s="69"/>
      <c r="V302" s="58">
        <f t="shared" si="22"/>
        <v>299</v>
      </c>
      <c r="W302" s="58" t="s">
        <v>717</v>
      </c>
      <c r="X302" s="58" t="s">
        <v>718</v>
      </c>
      <c r="Z302" s="70"/>
      <c r="AA302" s="71">
        <f t="shared" si="19"/>
        <v>9.9999999999999992E-2</v>
      </c>
      <c r="AB302" s="70">
        <f t="shared" si="20"/>
        <v>0.09</v>
      </c>
      <c r="AC302" s="70">
        <f t="shared" si="25"/>
        <v>0.09</v>
      </c>
      <c r="AD302" s="53"/>
      <c r="AE302" s="53"/>
      <c r="AF302" s="72"/>
      <c r="AG302" s="70">
        <v>0.09</v>
      </c>
      <c r="AH302" s="70"/>
      <c r="AI302" s="70"/>
    </row>
    <row r="303" spans="1:35" ht="12.75" customHeight="1" x14ac:dyDescent="0.2">
      <c r="A303" s="64" t="s">
        <v>233</v>
      </c>
      <c r="B303" s="65" t="s">
        <v>232</v>
      </c>
      <c r="C303" s="65">
        <v>973</v>
      </c>
      <c r="D303" s="66">
        <f>VLOOKUP(A303,'2.1 Termination Charges'!$B$4:$F$904,5,0)</f>
        <v>0.20605999999999999</v>
      </c>
      <c r="G303" s="67"/>
      <c r="H303" s="67"/>
      <c r="I303" s="58">
        <f t="shared" si="18"/>
        <v>0.17</v>
      </c>
      <c r="J303" s="67"/>
      <c r="P303" s="68"/>
      <c r="Q303" s="69"/>
      <c r="R303" s="69"/>
      <c r="V303" s="58">
        <f t="shared" si="22"/>
        <v>300</v>
      </c>
      <c r="W303" s="58" t="s">
        <v>719</v>
      </c>
      <c r="X303" s="58" t="s">
        <v>720</v>
      </c>
      <c r="Z303" s="70"/>
      <c r="AA303" s="71">
        <f t="shared" si="19"/>
        <v>0.10477777777777778</v>
      </c>
      <c r="AB303" s="70">
        <f t="shared" si="20"/>
        <v>9.4299999999999995E-2</v>
      </c>
      <c r="AC303" s="70">
        <f t="shared" si="25"/>
        <v>9.4299999999999995E-2</v>
      </c>
      <c r="AD303" s="53"/>
      <c r="AE303" s="53"/>
      <c r="AF303" s="72"/>
      <c r="AG303" s="70">
        <v>9.4299999999999995E-2</v>
      </c>
      <c r="AH303" s="70"/>
      <c r="AI303" s="70"/>
    </row>
    <row r="304" spans="1:35" ht="12.75" customHeight="1" x14ac:dyDescent="0.2">
      <c r="A304" s="64" t="s">
        <v>235</v>
      </c>
      <c r="B304" s="65" t="s">
        <v>234</v>
      </c>
      <c r="C304" s="65">
        <v>97331</v>
      </c>
      <c r="D304" s="66">
        <f>VLOOKUP(A304,'2.1 Termination Charges'!$B$4:$F$904,5,0)</f>
        <v>0.24242</v>
      </c>
      <c r="G304" s="67"/>
      <c r="H304" s="67"/>
      <c r="I304" s="58">
        <f t="shared" si="18"/>
        <v>0.2</v>
      </c>
      <c r="J304" s="67"/>
      <c r="P304" s="68"/>
      <c r="Q304" s="69"/>
      <c r="R304" s="69"/>
      <c r="V304" s="58">
        <f t="shared" si="22"/>
        <v>301</v>
      </c>
      <c r="W304" s="58" t="s">
        <v>721</v>
      </c>
      <c r="X304" s="58" t="s">
        <v>722</v>
      </c>
      <c r="Z304" s="70"/>
      <c r="AA304" s="71">
        <f t="shared" si="19"/>
        <v>0.32222222222222219</v>
      </c>
      <c r="AB304" s="70">
        <f t="shared" si="20"/>
        <v>0.28999999999999998</v>
      </c>
      <c r="AC304" s="70">
        <f t="shared" si="25"/>
        <v>0.28999999999999998</v>
      </c>
      <c r="AD304" s="53"/>
      <c r="AE304" s="53"/>
      <c r="AF304" s="72"/>
      <c r="AG304" s="70">
        <v>0.28999999999999998</v>
      </c>
      <c r="AH304" s="70"/>
      <c r="AI304" s="70"/>
    </row>
    <row r="305" spans="1:35" ht="12.75" customHeight="1" x14ac:dyDescent="0.2">
      <c r="A305" s="64" t="s">
        <v>235</v>
      </c>
      <c r="B305" s="65" t="s">
        <v>234</v>
      </c>
      <c r="C305" s="65">
        <v>973320</v>
      </c>
      <c r="D305" s="66">
        <f>VLOOKUP(A305,'2.1 Termination Charges'!$B$4:$F$904,5,0)</f>
        <v>0.24242</v>
      </c>
      <c r="G305" s="67"/>
      <c r="H305" s="67"/>
      <c r="I305" s="58">
        <f t="shared" si="18"/>
        <v>0.2</v>
      </c>
      <c r="J305" s="67"/>
      <c r="P305" s="68"/>
      <c r="Q305" s="69"/>
      <c r="R305" s="69"/>
      <c r="V305" s="58">
        <f t="shared" si="22"/>
        <v>302</v>
      </c>
      <c r="W305" s="58" t="s">
        <v>723</v>
      </c>
      <c r="X305" s="58" t="s">
        <v>724</v>
      </c>
      <c r="Z305" s="70"/>
      <c r="AA305" s="71">
        <f t="shared" si="19"/>
        <v>0.43222222222222223</v>
      </c>
      <c r="AB305" s="70">
        <f t="shared" si="20"/>
        <v>0.38900000000000001</v>
      </c>
      <c r="AC305" s="70">
        <f t="shared" si="25"/>
        <v>0.38900000000000001</v>
      </c>
      <c r="AD305" s="53"/>
      <c r="AE305" s="53"/>
      <c r="AF305" s="72"/>
      <c r="AG305" s="70">
        <v>0.38900000000000001</v>
      </c>
      <c r="AH305" s="70"/>
      <c r="AI305" s="70"/>
    </row>
    <row r="306" spans="1:35" ht="12.75" customHeight="1" x14ac:dyDescent="0.2">
      <c r="A306" s="64" t="s">
        <v>235</v>
      </c>
      <c r="B306" s="65" t="s">
        <v>234</v>
      </c>
      <c r="C306" s="65">
        <v>973321</v>
      </c>
      <c r="D306" s="66">
        <f>VLOOKUP(A306,'2.1 Termination Charges'!$B$4:$F$904,5,0)</f>
        <v>0.24242</v>
      </c>
      <c r="G306" s="67"/>
      <c r="H306" s="67"/>
      <c r="I306" s="58">
        <f t="shared" si="18"/>
        <v>0.2</v>
      </c>
      <c r="J306" s="67"/>
      <c r="P306" s="68"/>
      <c r="Q306" s="69"/>
      <c r="R306" s="69"/>
      <c r="V306" s="58">
        <f t="shared" si="22"/>
        <v>303</v>
      </c>
      <c r="W306" s="58" t="s">
        <v>725</v>
      </c>
      <c r="X306" s="58" t="s">
        <v>726</v>
      </c>
      <c r="Z306" s="70"/>
      <c r="AA306" s="71">
        <f t="shared" si="19"/>
        <v>1.2E-2</v>
      </c>
      <c r="AB306" s="70">
        <f t="shared" si="20"/>
        <v>1.0800000000000001E-2</v>
      </c>
      <c r="AC306" s="70">
        <f t="shared" si="25"/>
        <v>1.0800000000000001E-2</v>
      </c>
      <c r="AD306" s="53"/>
      <c r="AE306" s="53"/>
      <c r="AF306" s="72"/>
      <c r="AG306" s="70">
        <v>1.0800000000000001E-2</v>
      </c>
      <c r="AH306" s="70"/>
      <c r="AI306" s="70"/>
    </row>
    <row r="307" spans="1:35" ht="12.75" customHeight="1" x14ac:dyDescent="0.2">
      <c r="A307" s="64" t="s">
        <v>235</v>
      </c>
      <c r="B307" s="65" t="s">
        <v>234</v>
      </c>
      <c r="C307" s="65">
        <v>973322</v>
      </c>
      <c r="D307" s="66">
        <f>VLOOKUP(A307,'2.1 Termination Charges'!$B$4:$F$904,5,0)</f>
        <v>0.24242</v>
      </c>
      <c r="G307" s="67"/>
      <c r="H307" s="67"/>
      <c r="I307" s="58">
        <f t="shared" si="18"/>
        <v>0.2</v>
      </c>
      <c r="J307" s="67"/>
      <c r="P307" s="68"/>
      <c r="Q307" s="69"/>
      <c r="R307" s="69"/>
      <c r="V307" s="58">
        <f t="shared" si="22"/>
        <v>304</v>
      </c>
      <c r="W307" s="58" t="s">
        <v>727</v>
      </c>
      <c r="X307" s="58" t="s">
        <v>728</v>
      </c>
      <c r="Z307" s="70"/>
      <c r="AA307" s="71">
        <f t="shared" si="19"/>
        <v>6.5555555555555547E-2</v>
      </c>
      <c r="AB307" s="70">
        <f t="shared" si="20"/>
        <v>5.8999999999999997E-2</v>
      </c>
      <c r="AC307" s="70">
        <f t="shared" si="25"/>
        <v>5.8999999999999997E-2</v>
      </c>
      <c r="AD307" s="53"/>
      <c r="AE307" s="53"/>
      <c r="AF307" s="72"/>
      <c r="AG307" s="70">
        <v>5.8999999999999997E-2</v>
      </c>
      <c r="AH307" s="70"/>
      <c r="AI307" s="70"/>
    </row>
    <row r="308" spans="1:35" ht="12.75" customHeight="1" x14ac:dyDescent="0.2">
      <c r="A308" s="64" t="s">
        <v>235</v>
      </c>
      <c r="B308" s="65" t="s">
        <v>234</v>
      </c>
      <c r="C308" s="65">
        <v>973323</v>
      </c>
      <c r="D308" s="66">
        <f>VLOOKUP(A308,'2.1 Termination Charges'!$B$4:$F$904,5,0)</f>
        <v>0.24242</v>
      </c>
      <c r="G308" s="67"/>
      <c r="H308" s="67"/>
      <c r="I308" s="58">
        <f t="shared" si="18"/>
        <v>0.2</v>
      </c>
      <c r="J308" s="67"/>
      <c r="P308" s="68"/>
      <c r="Q308" s="69"/>
      <c r="R308" s="69"/>
      <c r="V308" s="58">
        <f t="shared" si="22"/>
        <v>305</v>
      </c>
      <c r="W308" s="58" t="s">
        <v>729</v>
      </c>
      <c r="X308" s="58" t="s">
        <v>730</v>
      </c>
      <c r="Z308" s="70"/>
      <c r="AA308" s="71">
        <f t="shared" si="19"/>
        <v>9.7444444444444445E-2</v>
      </c>
      <c r="AB308" s="70">
        <f t="shared" si="20"/>
        <v>8.77E-2</v>
      </c>
      <c r="AC308" s="70">
        <f t="shared" si="25"/>
        <v>8.77E-2</v>
      </c>
      <c r="AD308" s="53"/>
      <c r="AE308" s="53"/>
      <c r="AF308" s="72"/>
      <c r="AG308" s="70">
        <v>8.77E-2</v>
      </c>
      <c r="AH308" s="70"/>
      <c r="AI308" s="70"/>
    </row>
    <row r="309" spans="1:35" ht="12.75" customHeight="1" x14ac:dyDescent="0.2">
      <c r="A309" s="64" t="s">
        <v>235</v>
      </c>
      <c r="B309" s="65" t="s">
        <v>234</v>
      </c>
      <c r="C309" s="65">
        <v>973380</v>
      </c>
      <c r="D309" s="66">
        <f>VLOOKUP(A309,'2.1 Termination Charges'!$B$4:$F$904,5,0)</f>
        <v>0.24242</v>
      </c>
      <c r="G309" s="67"/>
      <c r="H309" s="67"/>
      <c r="I309" s="58">
        <f t="shared" si="18"/>
        <v>0.2</v>
      </c>
      <c r="J309" s="67"/>
      <c r="P309" s="68"/>
      <c r="Q309" s="69"/>
      <c r="R309" s="69"/>
      <c r="V309" s="58">
        <f t="shared" si="22"/>
        <v>306</v>
      </c>
      <c r="W309" s="58" t="s">
        <v>731</v>
      </c>
      <c r="X309" s="58" t="s">
        <v>732</v>
      </c>
      <c r="Z309" s="70"/>
      <c r="AA309" s="71">
        <f t="shared" si="19"/>
        <v>9.7444444444444445E-2</v>
      </c>
      <c r="AB309" s="70">
        <f t="shared" si="20"/>
        <v>8.77E-2</v>
      </c>
      <c r="AC309" s="70">
        <f t="shared" si="25"/>
        <v>8.77E-2</v>
      </c>
      <c r="AD309" s="53"/>
      <c r="AE309" s="53"/>
      <c r="AF309" s="72"/>
      <c r="AG309" s="70">
        <v>8.77E-2</v>
      </c>
      <c r="AH309" s="70"/>
      <c r="AI309" s="70"/>
    </row>
    <row r="310" spans="1:35" ht="12.75" customHeight="1" x14ac:dyDescent="0.2">
      <c r="A310" s="64" t="s">
        <v>235</v>
      </c>
      <c r="B310" s="65" t="s">
        <v>234</v>
      </c>
      <c r="C310" s="65">
        <v>973381</v>
      </c>
      <c r="D310" s="66">
        <f>VLOOKUP(A310,'2.1 Termination Charges'!$B$4:$F$904,5,0)</f>
        <v>0.24242</v>
      </c>
      <c r="G310" s="67"/>
      <c r="H310" s="67"/>
      <c r="I310" s="58">
        <f t="shared" si="18"/>
        <v>0.2</v>
      </c>
      <c r="J310" s="67"/>
      <c r="P310" s="68"/>
      <c r="Q310" s="69"/>
      <c r="R310" s="69"/>
      <c r="V310" s="58">
        <f t="shared" si="22"/>
        <v>307</v>
      </c>
      <c r="W310" s="58" t="s">
        <v>733</v>
      </c>
      <c r="X310" s="58" t="s">
        <v>734</v>
      </c>
      <c r="Z310" s="70"/>
      <c r="AA310" s="71">
        <f t="shared" si="19"/>
        <v>9.7444444444444445E-2</v>
      </c>
      <c r="AB310" s="70">
        <f t="shared" si="20"/>
        <v>8.77E-2</v>
      </c>
      <c r="AC310" s="70">
        <f t="shared" si="25"/>
        <v>8.77E-2</v>
      </c>
      <c r="AD310" s="53"/>
      <c r="AE310" s="53"/>
      <c r="AF310" s="72"/>
      <c r="AG310" s="70">
        <v>8.77E-2</v>
      </c>
      <c r="AH310" s="70"/>
      <c r="AI310" s="70"/>
    </row>
    <row r="311" spans="1:35" ht="12.75" customHeight="1" x14ac:dyDescent="0.2">
      <c r="A311" s="64" t="s">
        <v>235</v>
      </c>
      <c r="B311" s="65" t="s">
        <v>234</v>
      </c>
      <c r="C311" s="65">
        <v>973382</v>
      </c>
      <c r="D311" s="66">
        <f>VLOOKUP(A311,'2.1 Termination Charges'!$B$4:$F$904,5,0)</f>
        <v>0.24242</v>
      </c>
      <c r="G311" s="67"/>
      <c r="H311" s="67"/>
      <c r="I311" s="58">
        <f t="shared" si="18"/>
        <v>0.2</v>
      </c>
      <c r="J311" s="67"/>
      <c r="P311" s="68"/>
      <c r="Q311" s="69"/>
      <c r="R311" s="69"/>
      <c r="V311" s="58">
        <f t="shared" si="22"/>
        <v>308</v>
      </c>
      <c r="W311" s="58" t="s">
        <v>735</v>
      </c>
      <c r="X311" s="58" t="s">
        <v>736</v>
      </c>
      <c r="Z311" s="70"/>
      <c r="AA311" s="71">
        <f t="shared" si="19"/>
        <v>9.7444444444444445E-2</v>
      </c>
      <c r="AB311" s="70">
        <f t="shared" si="20"/>
        <v>8.77E-2</v>
      </c>
      <c r="AC311" s="70">
        <f t="shared" si="25"/>
        <v>8.77E-2</v>
      </c>
      <c r="AD311" s="53"/>
      <c r="AE311" s="53"/>
      <c r="AF311" s="72"/>
      <c r="AG311" s="70">
        <v>8.77E-2</v>
      </c>
      <c r="AH311" s="70"/>
      <c r="AI311" s="70"/>
    </row>
    <row r="312" spans="1:35" ht="12.75" customHeight="1" x14ac:dyDescent="0.2">
      <c r="A312" s="64" t="s">
        <v>235</v>
      </c>
      <c r="B312" s="65" t="s">
        <v>234</v>
      </c>
      <c r="C312" s="65">
        <v>973383</v>
      </c>
      <c r="D312" s="66">
        <f>VLOOKUP(A312,'2.1 Termination Charges'!$B$4:$F$904,5,0)</f>
        <v>0.24242</v>
      </c>
      <c r="G312" s="67"/>
      <c r="H312" s="67"/>
      <c r="I312" s="58">
        <f t="shared" si="18"/>
        <v>0.2</v>
      </c>
      <c r="J312" s="67"/>
      <c r="P312" s="68"/>
      <c r="Q312" s="69"/>
      <c r="R312" s="69"/>
      <c r="V312" s="58">
        <f t="shared" si="22"/>
        <v>309</v>
      </c>
      <c r="W312" s="58" t="s">
        <v>737</v>
      </c>
      <c r="X312" s="58" t="s">
        <v>738</v>
      </c>
      <c r="Z312" s="70"/>
      <c r="AA312" s="71">
        <f t="shared" si="19"/>
        <v>2.777777777777778E-2</v>
      </c>
      <c r="AB312" s="70">
        <f t="shared" si="20"/>
        <v>2.5000000000000001E-2</v>
      </c>
      <c r="AC312" s="70">
        <f t="shared" si="25"/>
        <v>2.5000000000000001E-2</v>
      </c>
      <c r="AD312" s="53"/>
      <c r="AE312" s="53"/>
      <c r="AF312" s="72"/>
      <c r="AG312" s="70">
        <v>2.5000000000000001E-2</v>
      </c>
      <c r="AH312" s="70"/>
      <c r="AI312" s="70"/>
    </row>
    <row r="313" spans="1:35" ht="12.75" customHeight="1" x14ac:dyDescent="0.2">
      <c r="A313" s="64" t="s">
        <v>235</v>
      </c>
      <c r="B313" s="65" t="s">
        <v>234</v>
      </c>
      <c r="C313" s="65">
        <v>973384</v>
      </c>
      <c r="D313" s="66">
        <f>VLOOKUP(A313,'2.1 Termination Charges'!$B$4:$F$904,5,0)</f>
        <v>0.24242</v>
      </c>
      <c r="G313" s="67"/>
      <c r="H313" s="67"/>
      <c r="I313" s="58">
        <f t="shared" si="18"/>
        <v>0.2</v>
      </c>
      <c r="J313" s="67"/>
      <c r="P313" s="68"/>
      <c r="Q313" s="69"/>
      <c r="R313" s="69"/>
      <c r="V313" s="58">
        <f t="shared" si="22"/>
        <v>310</v>
      </c>
      <c r="W313" s="58" t="s">
        <v>739</v>
      </c>
      <c r="X313" s="58" t="s">
        <v>740</v>
      </c>
      <c r="Z313" s="70"/>
      <c r="AA313" s="71">
        <f t="shared" si="19"/>
        <v>0.23888888888888887</v>
      </c>
      <c r="AB313" s="70">
        <f t="shared" si="20"/>
        <v>0.215</v>
      </c>
      <c r="AC313" s="70">
        <f t="shared" si="25"/>
        <v>0.215</v>
      </c>
      <c r="AD313" s="53"/>
      <c r="AE313" s="53"/>
      <c r="AF313" s="72"/>
      <c r="AG313" s="70">
        <v>0.215</v>
      </c>
      <c r="AH313" s="70"/>
      <c r="AI313" s="70"/>
    </row>
    <row r="314" spans="1:35" ht="12.75" customHeight="1" x14ac:dyDescent="0.2">
      <c r="A314" s="64" t="s">
        <v>235</v>
      </c>
      <c r="B314" s="65" t="s">
        <v>234</v>
      </c>
      <c r="C314" s="65">
        <v>973387</v>
      </c>
      <c r="D314" s="66">
        <f>VLOOKUP(A314,'2.1 Termination Charges'!$B$4:$F$904,5,0)</f>
        <v>0.24242</v>
      </c>
      <c r="G314" s="67"/>
      <c r="H314" s="67"/>
      <c r="I314" s="58">
        <f t="shared" si="18"/>
        <v>0.2</v>
      </c>
      <c r="J314" s="67"/>
      <c r="P314" s="68"/>
      <c r="Q314" s="69"/>
      <c r="R314" s="69"/>
      <c r="V314" s="58">
        <f t="shared" si="22"/>
        <v>311</v>
      </c>
      <c r="W314" s="58" t="s">
        <v>741</v>
      </c>
      <c r="X314" s="58" t="s">
        <v>742</v>
      </c>
      <c r="Z314" s="70"/>
      <c r="AA314" s="71">
        <f t="shared" si="19"/>
        <v>0.13377777777777777</v>
      </c>
      <c r="AB314" s="70">
        <f t="shared" si="20"/>
        <v>0.12039999999999999</v>
      </c>
      <c r="AC314" s="70">
        <f t="shared" si="25"/>
        <v>0.12039999999999999</v>
      </c>
      <c r="AD314" s="53"/>
      <c r="AE314" s="53"/>
      <c r="AF314" s="72"/>
      <c r="AG314" s="70">
        <v>0.12039999999999999</v>
      </c>
      <c r="AH314" s="70"/>
      <c r="AI314" s="70"/>
    </row>
    <row r="315" spans="1:35" ht="12.75" customHeight="1" x14ac:dyDescent="0.2">
      <c r="A315" s="64" t="s">
        <v>235</v>
      </c>
      <c r="B315" s="65" t="s">
        <v>234</v>
      </c>
      <c r="C315" s="65">
        <v>973388</v>
      </c>
      <c r="D315" s="66">
        <f>VLOOKUP(A315,'2.1 Termination Charges'!$B$4:$F$904,5,0)</f>
        <v>0.24242</v>
      </c>
      <c r="G315" s="67"/>
      <c r="H315" s="67"/>
      <c r="I315" s="58">
        <f t="shared" si="18"/>
        <v>0.2</v>
      </c>
      <c r="J315" s="67"/>
      <c r="P315" s="68"/>
      <c r="Q315" s="69"/>
      <c r="R315" s="69"/>
      <c r="V315" s="58">
        <f t="shared" si="22"/>
        <v>312</v>
      </c>
      <c r="W315" s="58" t="s">
        <v>743</v>
      </c>
      <c r="X315" s="58" t="s">
        <v>744</v>
      </c>
      <c r="Z315" s="70"/>
      <c r="AA315" s="71">
        <f t="shared" si="19"/>
        <v>0.21844444444444444</v>
      </c>
      <c r="AB315" s="70">
        <f t="shared" si="20"/>
        <v>0.1966</v>
      </c>
      <c r="AC315" s="70">
        <f t="shared" si="25"/>
        <v>0.1966</v>
      </c>
      <c r="AD315" s="53"/>
      <c r="AE315" s="53"/>
      <c r="AF315" s="72"/>
      <c r="AG315" s="70">
        <v>0.1966</v>
      </c>
      <c r="AH315" s="70"/>
      <c r="AI315" s="70"/>
    </row>
    <row r="316" spans="1:35" ht="12.75" customHeight="1" x14ac:dyDescent="0.2">
      <c r="A316" s="64" t="s">
        <v>235</v>
      </c>
      <c r="B316" s="65" t="s">
        <v>234</v>
      </c>
      <c r="C316" s="65">
        <v>973389</v>
      </c>
      <c r="D316" s="66">
        <f>VLOOKUP(A316,'2.1 Termination Charges'!$B$4:$F$904,5,0)</f>
        <v>0.24242</v>
      </c>
      <c r="G316" s="67"/>
      <c r="H316" s="67"/>
      <c r="I316" s="58">
        <f t="shared" si="18"/>
        <v>0.2</v>
      </c>
      <c r="J316" s="67"/>
      <c r="P316" s="68"/>
      <c r="Q316" s="69"/>
      <c r="R316" s="69"/>
      <c r="V316" s="58">
        <f t="shared" si="22"/>
        <v>313</v>
      </c>
      <c r="W316" s="58" t="s">
        <v>745</v>
      </c>
      <c r="X316" s="58" t="s">
        <v>746</v>
      </c>
      <c r="Z316" s="70"/>
      <c r="AA316" s="71">
        <f t="shared" si="19"/>
        <v>0.16800000000000001</v>
      </c>
      <c r="AB316" s="70">
        <f t="shared" si="20"/>
        <v>0.1512</v>
      </c>
      <c r="AC316" s="70">
        <f t="shared" si="25"/>
        <v>0.1512</v>
      </c>
      <c r="AD316" s="53"/>
      <c r="AE316" s="53"/>
      <c r="AF316" s="72"/>
      <c r="AG316" s="70">
        <v>0.1512</v>
      </c>
      <c r="AH316" s="70"/>
      <c r="AI316" s="70"/>
    </row>
    <row r="317" spans="1:35" ht="12.75" customHeight="1" x14ac:dyDescent="0.2">
      <c r="A317" s="64" t="s">
        <v>235</v>
      </c>
      <c r="B317" s="65" t="s">
        <v>234</v>
      </c>
      <c r="C317" s="65">
        <v>97339</v>
      </c>
      <c r="D317" s="66">
        <f>VLOOKUP(A317,'2.1 Termination Charges'!$B$4:$F$904,5,0)</f>
        <v>0.24242</v>
      </c>
      <c r="G317" s="67"/>
      <c r="H317" s="67"/>
      <c r="I317" s="58">
        <f t="shared" si="18"/>
        <v>0.2</v>
      </c>
      <c r="J317" s="67"/>
      <c r="P317" s="68"/>
      <c r="Q317" s="69"/>
      <c r="R317" s="69"/>
      <c r="V317" s="58">
        <f t="shared" si="22"/>
        <v>314</v>
      </c>
      <c r="W317" s="58" t="s">
        <v>747</v>
      </c>
      <c r="X317" s="58" t="s">
        <v>748</v>
      </c>
      <c r="Z317" s="70"/>
      <c r="AA317" s="71">
        <f t="shared" si="19"/>
        <v>0.22266666666666665</v>
      </c>
      <c r="AB317" s="70">
        <f t="shared" si="20"/>
        <v>0.20039999999999999</v>
      </c>
      <c r="AC317" s="70">
        <f t="shared" si="25"/>
        <v>0.20039999999999999</v>
      </c>
      <c r="AD317" s="53"/>
      <c r="AE317" s="53"/>
      <c r="AF317" s="72"/>
      <c r="AG317" s="70">
        <v>0.20039999999999999</v>
      </c>
      <c r="AH317" s="70"/>
      <c r="AI317" s="70"/>
    </row>
    <row r="318" spans="1:35" ht="12.75" customHeight="1" x14ac:dyDescent="0.2">
      <c r="A318" s="64" t="s">
        <v>235</v>
      </c>
      <c r="B318" s="65" t="s">
        <v>234</v>
      </c>
      <c r="C318" s="65">
        <v>9736670</v>
      </c>
      <c r="D318" s="66">
        <f>VLOOKUP(A318,'2.1 Termination Charges'!$B$4:$F$904,5,0)</f>
        <v>0.24242</v>
      </c>
      <c r="G318" s="67"/>
      <c r="H318" s="67"/>
      <c r="I318" s="58">
        <f t="shared" si="18"/>
        <v>0.2</v>
      </c>
      <c r="J318" s="67"/>
      <c r="P318" s="68"/>
      <c r="Q318" s="69"/>
      <c r="R318" s="69"/>
      <c r="V318" s="58">
        <f t="shared" si="22"/>
        <v>315</v>
      </c>
      <c r="W318" s="58" t="s">
        <v>749</v>
      </c>
      <c r="X318" s="58" t="s">
        <v>750</v>
      </c>
      <c r="Z318" s="70"/>
      <c r="AA318" s="71">
        <f t="shared" si="19"/>
        <v>0.23888888888888887</v>
      </c>
      <c r="AB318" s="70">
        <f t="shared" si="20"/>
        <v>0.215</v>
      </c>
      <c r="AC318" s="70">
        <f t="shared" si="25"/>
        <v>0.215</v>
      </c>
      <c r="AD318" s="53"/>
      <c r="AE318" s="53"/>
      <c r="AF318" s="72"/>
      <c r="AG318" s="70">
        <v>0.215</v>
      </c>
      <c r="AH318" s="70"/>
      <c r="AI318" s="70"/>
    </row>
    <row r="319" spans="1:35" ht="12.75" customHeight="1" x14ac:dyDescent="0.2">
      <c r="A319" s="64" t="s">
        <v>235</v>
      </c>
      <c r="B319" s="65" t="s">
        <v>234</v>
      </c>
      <c r="C319" s="65">
        <v>9736671</v>
      </c>
      <c r="D319" s="66">
        <f>VLOOKUP(A319,'2.1 Termination Charges'!$B$4:$F$904,5,0)</f>
        <v>0.24242</v>
      </c>
      <c r="G319" s="67"/>
      <c r="H319" s="67"/>
      <c r="I319" s="58">
        <f t="shared" si="18"/>
        <v>0.2</v>
      </c>
      <c r="J319" s="67"/>
      <c r="P319" s="68"/>
      <c r="Q319" s="69"/>
      <c r="R319" s="69"/>
      <c r="V319" s="58">
        <f t="shared" si="22"/>
        <v>316</v>
      </c>
      <c r="W319" s="58" t="s">
        <v>751</v>
      </c>
      <c r="X319" s="58" t="s">
        <v>752</v>
      </c>
      <c r="Z319" s="70"/>
      <c r="AA319" s="71">
        <f t="shared" si="19"/>
        <v>1.2222222222222221E-2</v>
      </c>
      <c r="AB319" s="70">
        <f t="shared" si="20"/>
        <v>1.0999999999999999E-2</v>
      </c>
      <c r="AC319" s="70">
        <f t="shared" si="25"/>
        <v>1.0999999999999999E-2</v>
      </c>
      <c r="AD319" s="53"/>
      <c r="AE319" s="53"/>
      <c r="AF319" s="72"/>
      <c r="AG319" s="70">
        <v>1.0999999999999999E-2</v>
      </c>
      <c r="AH319" s="70"/>
      <c r="AI319" s="70"/>
    </row>
    <row r="320" spans="1:35" ht="12.75" customHeight="1" x14ac:dyDescent="0.2">
      <c r="A320" s="64" t="s">
        <v>235</v>
      </c>
      <c r="B320" s="65" t="s">
        <v>234</v>
      </c>
      <c r="C320" s="65">
        <v>9736672</v>
      </c>
      <c r="D320" s="66">
        <f>VLOOKUP(A320,'2.1 Termination Charges'!$B$4:$F$904,5,0)</f>
        <v>0.24242</v>
      </c>
      <c r="G320" s="67"/>
      <c r="H320" s="67"/>
      <c r="I320" s="58">
        <f t="shared" si="18"/>
        <v>0.2</v>
      </c>
      <c r="J320" s="67"/>
      <c r="P320" s="68"/>
      <c r="Q320" s="69"/>
      <c r="R320" s="69"/>
      <c r="V320" s="58">
        <f t="shared" si="22"/>
        <v>317</v>
      </c>
      <c r="W320" s="58" t="s">
        <v>753</v>
      </c>
      <c r="X320" s="58" t="s">
        <v>754</v>
      </c>
      <c r="Z320" s="70"/>
      <c r="AA320" s="71">
        <f t="shared" si="19"/>
        <v>7.7666666666666676E-2</v>
      </c>
      <c r="AB320" s="70">
        <f t="shared" si="20"/>
        <v>6.9900000000000004E-2</v>
      </c>
      <c r="AC320" s="70">
        <f t="shared" si="25"/>
        <v>6.9900000000000004E-2</v>
      </c>
      <c r="AD320" s="53"/>
      <c r="AE320" s="53"/>
      <c r="AF320" s="72"/>
      <c r="AG320" s="70">
        <v>6.9900000000000004E-2</v>
      </c>
      <c r="AH320" s="70"/>
      <c r="AI320" s="70"/>
    </row>
    <row r="321" spans="1:35" ht="12.75" customHeight="1" x14ac:dyDescent="0.2">
      <c r="A321" s="64" t="s">
        <v>235</v>
      </c>
      <c r="B321" s="65" t="s">
        <v>234</v>
      </c>
      <c r="C321" s="65">
        <v>9736673</v>
      </c>
      <c r="D321" s="66">
        <f>VLOOKUP(A321,'2.1 Termination Charges'!$B$4:$F$904,5,0)</f>
        <v>0.24242</v>
      </c>
      <c r="G321" s="67"/>
      <c r="H321" s="67"/>
      <c r="I321" s="58">
        <f t="shared" si="18"/>
        <v>0.2</v>
      </c>
      <c r="J321" s="67"/>
      <c r="P321" s="68"/>
      <c r="Q321" s="69"/>
      <c r="R321" s="69"/>
      <c r="V321" s="58">
        <f t="shared" si="22"/>
        <v>318</v>
      </c>
      <c r="W321" s="58" t="s">
        <v>755</v>
      </c>
      <c r="X321" s="58" t="s">
        <v>756</v>
      </c>
      <c r="Z321" s="70"/>
      <c r="AA321" s="71">
        <f t="shared" si="19"/>
        <v>0.23333333333333331</v>
      </c>
      <c r="AB321" s="70">
        <f t="shared" si="20"/>
        <v>0.21</v>
      </c>
      <c r="AC321" s="70">
        <f t="shared" si="25"/>
        <v>0.21</v>
      </c>
      <c r="AD321" s="53"/>
      <c r="AE321" s="53"/>
      <c r="AF321" s="72"/>
      <c r="AG321" s="70">
        <v>0.21</v>
      </c>
      <c r="AH321" s="70"/>
      <c r="AI321" s="70"/>
    </row>
    <row r="322" spans="1:35" ht="12.75" customHeight="1" x14ac:dyDescent="0.2">
      <c r="A322" s="64" t="s">
        <v>235</v>
      </c>
      <c r="B322" s="65" t="s">
        <v>234</v>
      </c>
      <c r="C322" s="65">
        <v>9736674</v>
      </c>
      <c r="D322" s="66">
        <f>VLOOKUP(A322,'2.1 Termination Charges'!$B$4:$F$904,5,0)</f>
        <v>0.24242</v>
      </c>
      <c r="G322" s="67"/>
      <c r="H322" s="67"/>
      <c r="I322" s="58">
        <f t="shared" si="18"/>
        <v>0.2</v>
      </c>
      <c r="J322" s="67"/>
      <c r="P322" s="68"/>
      <c r="Q322" s="69"/>
      <c r="R322" s="69"/>
      <c r="V322" s="58">
        <f t="shared" si="22"/>
        <v>319</v>
      </c>
      <c r="W322" s="58" t="s">
        <v>757</v>
      </c>
      <c r="X322" s="58" t="s">
        <v>758</v>
      </c>
      <c r="Z322" s="70"/>
      <c r="AA322" s="71">
        <f t="shared" si="19"/>
        <v>0.11299999999999999</v>
      </c>
      <c r="AB322" s="70">
        <f t="shared" si="20"/>
        <v>0.1017</v>
      </c>
      <c r="AC322" s="70">
        <f t="shared" si="25"/>
        <v>0.1017</v>
      </c>
      <c r="AD322" s="53"/>
      <c r="AE322" s="53"/>
      <c r="AF322" s="72"/>
      <c r="AG322" s="70">
        <v>0.1017</v>
      </c>
      <c r="AH322" s="70"/>
      <c r="AI322" s="70"/>
    </row>
    <row r="323" spans="1:35" ht="12.75" customHeight="1" x14ac:dyDescent="0.2">
      <c r="A323" s="64" t="s">
        <v>235</v>
      </c>
      <c r="B323" s="65" t="s">
        <v>234</v>
      </c>
      <c r="C323" s="65">
        <v>9736675</v>
      </c>
      <c r="D323" s="66">
        <f>VLOOKUP(A323,'2.1 Termination Charges'!$B$4:$F$904,5,0)</f>
        <v>0.24242</v>
      </c>
      <c r="G323" s="67"/>
      <c r="H323" s="67"/>
      <c r="I323" s="58">
        <f t="shared" si="18"/>
        <v>0.2</v>
      </c>
      <c r="J323" s="67"/>
      <c r="P323" s="68"/>
      <c r="Q323" s="69"/>
      <c r="R323" s="69"/>
      <c r="V323" s="58">
        <f t="shared" si="22"/>
        <v>320</v>
      </c>
      <c r="W323" s="58" t="s">
        <v>759</v>
      </c>
      <c r="X323" s="58" t="s">
        <v>760</v>
      </c>
      <c r="Z323" s="70"/>
      <c r="AA323" s="71">
        <f t="shared" si="19"/>
        <v>0.11299999999999999</v>
      </c>
      <c r="AB323" s="70">
        <f t="shared" si="20"/>
        <v>0.1017</v>
      </c>
      <c r="AC323" s="70">
        <f t="shared" si="25"/>
        <v>0.1017</v>
      </c>
      <c r="AD323" s="53"/>
      <c r="AE323" s="53"/>
      <c r="AF323" s="72"/>
      <c r="AG323" s="70">
        <v>0.1017</v>
      </c>
      <c r="AH323" s="70"/>
      <c r="AI323" s="70"/>
    </row>
    <row r="324" spans="1:35" ht="12.75" customHeight="1" x14ac:dyDescent="0.2">
      <c r="A324" s="64" t="s">
        <v>235</v>
      </c>
      <c r="B324" s="65" t="s">
        <v>234</v>
      </c>
      <c r="C324" s="65">
        <v>9736676</v>
      </c>
      <c r="D324" s="66">
        <f>VLOOKUP(A324,'2.1 Termination Charges'!$B$4:$F$904,5,0)</f>
        <v>0.24242</v>
      </c>
      <c r="G324" s="67"/>
      <c r="H324" s="67"/>
      <c r="I324" s="58">
        <f t="shared" si="18"/>
        <v>0.2</v>
      </c>
      <c r="J324" s="67"/>
      <c r="P324" s="68"/>
      <c r="Q324" s="69"/>
      <c r="R324" s="69"/>
      <c r="V324" s="58">
        <f t="shared" si="22"/>
        <v>321</v>
      </c>
      <c r="W324" s="58" t="s">
        <v>761</v>
      </c>
      <c r="X324" s="58" t="s">
        <v>762</v>
      </c>
      <c r="Z324" s="70"/>
      <c r="AA324" s="71">
        <f t="shared" si="19"/>
        <v>0.71</v>
      </c>
      <c r="AB324" s="70">
        <f t="shared" si="20"/>
        <v>0.63900000000000001</v>
      </c>
      <c r="AC324" s="70">
        <f t="shared" si="25"/>
        <v>0.63900000000000001</v>
      </c>
      <c r="AD324" s="53"/>
      <c r="AE324" s="53"/>
      <c r="AF324" s="72"/>
      <c r="AG324" s="70">
        <v>0.63900000000000001</v>
      </c>
      <c r="AH324" s="70"/>
      <c r="AI324" s="70"/>
    </row>
    <row r="325" spans="1:35" ht="12.75" customHeight="1" x14ac:dyDescent="0.2">
      <c r="A325" s="64" t="s">
        <v>237</v>
      </c>
      <c r="B325" s="65" t="s">
        <v>236</v>
      </c>
      <c r="C325" s="65">
        <v>97333</v>
      </c>
      <c r="D325" s="66">
        <f>VLOOKUP(A325,'2.1 Termination Charges'!$B$4:$F$904,5,0)</f>
        <v>0.24242</v>
      </c>
      <c r="G325" s="67"/>
      <c r="H325" s="67"/>
      <c r="I325" s="58">
        <f t="shared" si="18"/>
        <v>0.2</v>
      </c>
      <c r="J325" s="67"/>
      <c r="P325" s="68"/>
      <c r="Q325" s="69"/>
      <c r="R325" s="69"/>
      <c r="V325" s="58">
        <f t="shared" si="22"/>
        <v>322</v>
      </c>
      <c r="W325" s="58" t="s">
        <v>763</v>
      </c>
      <c r="X325" s="58" t="s">
        <v>764</v>
      </c>
      <c r="Z325" s="70"/>
      <c r="AA325" s="71">
        <f t="shared" si="19"/>
        <v>0.79755555555555557</v>
      </c>
      <c r="AB325" s="70">
        <f t="shared" si="20"/>
        <v>0.71779999999999999</v>
      </c>
      <c r="AC325" s="70">
        <f t="shared" si="25"/>
        <v>0.71779999999999999</v>
      </c>
      <c r="AD325" s="53"/>
      <c r="AE325" s="53"/>
      <c r="AF325" s="72"/>
      <c r="AG325" s="70">
        <v>0.71779999999999999</v>
      </c>
      <c r="AH325" s="70"/>
      <c r="AI325" s="70"/>
    </row>
    <row r="326" spans="1:35" ht="12.75" customHeight="1" x14ac:dyDescent="0.2">
      <c r="A326" s="64" t="s">
        <v>237</v>
      </c>
      <c r="B326" s="65" t="s">
        <v>236</v>
      </c>
      <c r="C326" s="65">
        <v>973340</v>
      </c>
      <c r="D326" s="66">
        <f>VLOOKUP(A326,'2.1 Termination Charges'!$B$4:$F$904,5,0)</f>
        <v>0.24242</v>
      </c>
      <c r="G326" s="67"/>
      <c r="H326" s="67"/>
      <c r="I326" s="58">
        <f t="shared" si="18"/>
        <v>0.2</v>
      </c>
      <c r="J326" s="67"/>
      <c r="P326" s="68"/>
      <c r="Q326" s="69"/>
      <c r="R326" s="69"/>
      <c r="V326" s="58">
        <f t="shared" si="22"/>
        <v>323</v>
      </c>
      <c r="W326" s="58" t="s">
        <v>765</v>
      </c>
      <c r="X326" s="58" t="s">
        <v>766</v>
      </c>
      <c r="Z326" s="70"/>
      <c r="AA326" s="71">
        <f t="shared" si="19"/>
        <v>0.59555555555555562</v>
      </c>
      <c r="AB326" s="70">
        <f t="shared" si="20"/>
        <v>0.53600000000000003</v>
      </c>
      <c r="AC326" s="70">
        <f t="shared" si="25"/>
        <v>0.53600000000000003</v>
      </c>
      <c r="AD326" s="53"/>
      <c r="AE326" s="53"/>
      <c r="AF326" s="72"/>
      <c r="AG326" s="70">
        <v>0.53600000000000003</v>
      </c>
      <c r="AH326" s="70"/>
      <c r="AI326" s="70"/>
    </row>
    <row r="327" spans="1:35" ht="12.75" customHeight="1" x14ac:dyDescent="0.2">
      <c r="A327" s="64" t="s">
        <v>237</v>
      </c>
      <c r="B327" s="65" t="s">
        <v>236</v>
      </c>
      <c r="C327" s="65">
        <v>973341</v>
      </c>
      <c r="D327" s="66">
        <f>VLOOKUP(A327,'2.1 Termination Charges'!$B$4:$F$904,5,0)</f>
        <v>0.24242</v>
      </c>
      <c r="G327" s="67"/>
      <c r="H327" s="67"/>
      <c r="I327" s="58">
        <f t="shared" si="18"/>
        <v>0.2</v>
      </c>
      <c r="J327" s="67"/>
      <c r="P327" s="68"/>
      <c r="Q327" s="69"/>
      <c r="R327" s="69"/>
      <c r="V327" s="58">
        <f t="shared" si="22"/>
        <v>324</v>
      </c>
      <c r="W327" s="58" t="s">
        <v>767</v>
      </c>
      <c r="X327" s="58" t="s">
        <v>768</v>
      </c>
      <c r="Z327" s="70"/>
      <c r="AA327" s="71">
        <f t="shared" si="19"/>
        <v>0.68333333333333335</v>
      </c>
      <c r="AB327" s="70">
        <f t="shared" si="20"/>
        <v>0.61499999999999999</v>
      </c>
      <c r="AC327" s="70">
        <f t="shared" si="25"/>
        <v>0.61499999999999999</v>
      </c>
      <c r="AD327" s="53"/>
      <c r="AE327" s="53"/>
      <c r="AF327" s="72"/>
      <c r="AG327" s="70">
        <v>0.61499999999999999</v>
      </c>
      <c r="AH327" s="70"/>
      <c r="AI327" s="70"/>
    </row>
    <row r="328" spans="1:35" ht="12.75" customHeight="1" x14ac:dyDescent="0.2">
      <c r="A328" s="64" t="s">
        <v>237</v>
      </c>
      <c r="B328" s="65" t="s">
        <v>236</v>
      </c>
      <c r="C328" s="65">
        <v>973343</v>
      </c>
      <c r="D328" s="66">
        <f>VLOOKUP(A328,'2.1 Termination Charges'!$B$4:$F$904,5,0)</f>
        <v>0.24242</v>
      </c>
      <c r="G328" s="67"/>
      <c r="H328" s="67"/>
      <c r="I328" s="58">
        <f t="shared" si="18"/>
        <v>0.2</v>
      </c>
      <c r="J328" s="67"/>
      <c r="P328" s="68"/>
      <c r="Q328" s="69"/>
      <c r="R328" s="69"/>
      <c r="V328" s="58">
        <f t="shared" si="22"/>
        <v>325</v>
      </c>
      <c r="W328" s="58" t="s">
        <v>769</v>
      </c>
      <c r="X328" s="58" t="s">
        <v>770</v>
      </c>
      <c r="Z328" s="70"/>
      <c r="AA328" s="71">
        <f t="shared" si="19"/>
        <v>0.60911111111111116</v>
      </c>
      <c r="AB328" s="70">
        <f t="shared" si="20"/>
        <v>0.54820000000000002</v>
      </c>
      <c r="AC328" s="70">
        <f t="shared" si="25"/>
        <v>0.54820000000000002</v>
      </c>
      <c r="AD328" s="53"/>
      <c r="AE328" s="53"/>
      <c r="AF328" s="72"/>
      <c r="AG328" s="70">
        <v>0.54820000000000002</v>
      </c>
      <c r="AH328" s="70"/>
      <c r="AI328" s="70"/>
    </row>
    <row r="329" spans="1:35" ht="12.75" customHeight="1" x14ac:dyDescent="0.2">
      <c r="A329" s="64" t="s">
        <v>237</v>
      </c>
      <c r="B329" s="65" t="s">
        <v>236</v>
      </c>
      <c r="C329" s="65">
        <v>973344</v>
      </c>
      <c r="D329" s="66">
        <f>VLOOKUP(A329,'2.1 Termination Charges'!$B$4:$F$904,5,0)</f>
        <v>0.24242</v>
      </c>
      <c r="G329" s="67"/>
      <c r="H329" s="67"/>
      <c r="I329" s="58">
        <f t="shared" si="18"/>
        <v>0.2</v>
      </c>
      <c r="J329" s="67"/>
      <c r="P329" s="68"/>
      <c r="Q329" s="69"/>
      <c r="R329" s="69"/>
      <c r="V329" s="58">
        <f t="shared" si="22"/>
        <v>326</v>
      </c>
      <c r="W329" s="58" t="s">
        <v>771</v>
      </c>
      <c r="X329" s="58" t="s">
        <v>772</v>
      </c>
      <c r="Z329" s="70"/>
      <c r="AA329" s="71">
        <f t="shared" si="19"/>
        <v>0.71</v>
      </c>
      <c r="AB329" s="70">
        <f t="shared" si="20"/>
        <v>0.63900000000000001</v>
      </c>
      <c r="AC329" s="70">
        <f t="shared" si="25"/>
        <v>0.63900000000000001</v>
      </c>
      <c r="AD329" s="53"/>
      <c r="AE329" s="53"/>
      <c r="AF329" s="72"/>
      <c r="AG329" s="70">
        <v>0.63900000000000001</v>
      </c>
      <c r="AH329" s="70"/>
      <c r="AI329" s="70"/>
    </row>
    <row r="330" spans="1:35" ht="12.75" customHeight="1" x14ac:dyDescent="0.2">
      <c r="A330" s="64" t="s">
        <v>237</v>
      </c>
      <c r="B330" s="65" t="s">
        <v>236</v>
      </c>
      <c r="C330" s="65">
        <v>973345</v>
      </c>
      <c r="D330" s="66">
        <f>VLOOKUP(A330,'2.1 Termination Charges'!$B$4:$F$904,5,0)</f>
        <v>0.24242</v>
      </c>
      <c r="G330" s="67"/>
      <c r="H330" s="67"/>
      <c r="I330" s="58">
        <f t="shared" si="18"/>
        <v>0.2</v>
      </c>
      <c r="J330" s="67"/>
      <c r="P330" s="68"/>
      <c r="Q330" s="69"/>
      <c r="R330" s="69"/>
      <c r="V330" s="58">
        <f t="shared" si="22"/>
        <v>327</v>
      </c>
      <c r="W330" s="58" t="s">
        <v>773</v>
      </c>
      <c r="X330" s="58" t="s">
        <v>774</v>
      </c>
      <c r="Z330" s="70"/>
      <c r="AA330" s="71">
        <f t="shared" si="19"/>
        <v>0.83888888888888891</v>
      </c>
      <c r="AB330" s="70">
        <f t="shared" si="20"/>
        <v>0.755</v>
      </c>
      <c r="AC330" s="70">
        <f t="shared" si="25"/>
        <v>0.755</v>
      </c>
      <c r="AD330" s="53"/>
      <c r="AE330" s="53"/>
      <c r="AF330" s="72"/>
      <c r="AG330" s="70">
        <v>0.755</v>
      </c>
      <c r="AH330" s="70"/>
      <c r="AI330" s="70"/>
    </row>
    <row r="331" spans="1:35" ht="12.75" customHeight="1" x14ac:dyDescent="0.2">
      <c r="A331" s="64" t="s">
        <v>237</v>
      </c>
      <c r="B331" s="65" t="s">
        <v>236</v>
      </c>
      <c r="C331" s="65">
        <v>973346</v>
      </c>
      <c r="D331" s="66">
        <f>VLOOKUP(A331,'2.1 Termination Charges'!$B$4:$F$904,5,0)</f>
        <v>0.24242</v>
      </c>
      <c r="G331" s="67"/>
      <c r="H331" s="67"/>
      <c r="I331" s="58">
        <f t="shared" si="18"/>
        <v>0.2</v>
      </c>
      <c r="J331" s="67"/>
      <c r="P331" s="68"/>
      <c r="Q331" s="69"/>
      <c r="R331" s="69"/>
      <c r="V331" s="58">
        <f t="shared" si="22"/>
        <v>328</v>
      </c>
      <c r="W331" s="58" t="s">
        <v>775</v>
      </c>
      <c r="X331" s="58" t="s">
        <v>776</v>
      </c>
      <c r="Z331" s="70"/>
      <c r="AA331" s="71">
        <f t="shared" si="19"/>
        <v>0.83888888888888891</v>
      </c>
      <c r="AB331" s="70">
        <f t="shared" si="20"/>
        <v>0.755</v>
      </c>
      <c r="AC331" s="70">
        <f t="shared" si="25"/>
        <v>0.755</v>
      </c>
      <c r="AD331" s="53"/>
      <c r="AE331" s="53"/>
      <c r="AF331" s="72"/>
      <c r="AG331" s="70">
        <v>0.755</v>
      </c>
      <c r="AH331" s="70"/>
      <c r="AI331" s="70"/>
    </row>
    <row r="332" spans="1:35" ht="12.75" customHeight="1" x14ac:dyDescent="0.2">
      <c r="A332" s="64" t="s">
        <v>237</v>
      </c>
      <c r="B332" s="65" t="s">
        <v>236</v>
      </c>
      <c r="C332" s="65">
        <v>973350</v>
      </c>
      <c r="D332" s="66">
        <f>VLOOKUP(A332,'2.1 Termination Charges'!$B$4:$F$904,5,0)</f>
        <v>0.24242</v>
      </c>
      <c r="G332" s="67"/>
      <c r="H332" s="67"/>
      <c r="I332" s="58">
        <f t="shared" si="18"/>
        <v>0.2</v>
      </c>
      <c r="J332" s="67"/>
      <c r="P332" s="68"/>
      <c r="Q332" s="69"/>
      <c r="R332" s="69"/>
      <c r="V332" s="58">
        <f t="shared" si="22"/>
        <v>329</v>
      </c>
      <c r="W332" s="58" t="s">
        <v>777</v>
      </c>
      <c r="X332" s="58" t="s">
        <v>778</v>
      </c>
      <c r="Z332" s="70"/>
      <c r="AA332" s="71">
        <f t="shared" si="19"/>
        <v>0.83888888888888891</v>
      </c>
      <c r="AB332" s="70">
        <f t="shared" si="20"/>
        <v>0.755</v>
      </c>
      <c r="AC332" s="70">
        <f t="shared" si="25"/>
        <v>0.755</v>
      </c>
      <c r="AD332" s="53"/>
      <c r="AE332" s="53"/>
      <c r="AF332" s="72"/>
      <c r="AG332" s="70">
        <v>0.755</v>
      </c>
      <c r="AH332" s="70"/>
      <c r="AI332" s="70"/>
    </row>
    <row r="333" spans="1:35" ht="12.75" customHeight="1" x14ac:dyDescent="0.2">
      <c r="A333" s="64" t="s">
        <v>237</v>
      </c>
      <c r="B333" s="65" t="s">
        <v>236</v>
      </c>
      <c r="C333" s="65">
        <v>973351</v>
      </c>
      <c r="D333" s="66">
        <f>VLOOKUP(A333,'2.1 Termination Charges'!$B$4:$F$904,5,0)</f>
        <v>0.24242</v>
      </c>
      <c r="G333" s="67"/>
      <c r="H333" s="67"/>
      <c r="I333" s="58">
        <f t="shared" si="18"/>
        <v>0.2</v>
      </c>
      <c r="J333" s="67"/>
      <c r="P333" s="68"/>
      <c r="Q333" s="69"/>
      <c r="R333" s="69"/>
      <c r="V333" s="58">
        <f t="shared" si="22"/>
        <v>330</v>
      </c>
      <c r="W333" s="58" t="s">
        <v>779</v>
      </c>
      <c r="X333" s="58" t="s">
        <v>780</v>
      </c>
      <c r="Z333" s="70"/>
      <c r="AA333" s="71">
        <f t="shared" si="19"/>
        <v>0.88777777777777778</v>
      </c>
      <c r="AB333" s="70">
        <f t="shared" si="20"/>
        <v>0.79900000000000004</v>
      </c>
      <c r="AC333" s="70">
        <f t="shared" si="25"/>
        <v>0.79900000000000004</v>
      </c>
      <c r="AD333" s="53"/>
      <c r="AE333" s="53"/>
      <c r="AF333" s="72"/>
      <c r="AG333" s="70">
        <v>0.79900000000000004</v>
      </c>
      <c r="AH333" s="70"/>
      <c r="AI333" s="70"/>
    </row>
    <row r="334" spans="1:35" ht="12.75" customHeight="1" x14ac:dyDescent="0.2">
      <c r="A334" s="64" t="s">
        <v>237</v>
      </c>
      <c r="B334" s="65" t="s">
        <v>236</v>
      </c>
      <c r="C334" s="65">
        <v>973353</v>
      </c>
      <c r="D334" s="66">
        <f>VLOOKUP(A334,'2.1 Termination Charges'!$B$4:$F$904,5,0)</f>
        <v>0.24242</v>
      </c>
      <c r="G334" s="67"/>
      <c r="H334" s="67"/>
      <c r="I334" s="58">
        <f t="shared" si="18"/>
        <v>0.2</v>
      </c>
      <c r="J334" s="67"/>
      <c r="P334" s="68"/>
      <c r="Q334" s="69"/>
      <c r="R334" s="69"/>
      <c r="V334" s="58">
        <f t="shared" si="22"/>
        <v>331</v>
      </c>
      <c r="W334" s="58" t="s">
        <v>781</v>
      </c>
      <c r="X334" s="58" t="s">
        <v>782</v>
      </c>
      <c r="Z334" s="70"/>
      <c r="AA334" s="71">
        <f t="shared" si="19"/>
        <v>0.39555555555555555</v>
      </c>
      <c r="AB334" s="70">
        <f t="shared" si="20"/>
        <v>0.35599999999999998</v>
      </c>
      <c r="AC334" s="70">
        <f t="shared" si="25"/>
        <v>0.35599999999999998</v>
      </c>
      <c r="AD334" s="53"/>
      <c r="AE334" s="53"/>
      <c r="AF334" s="72"/>
      <c r="AG334" s="70">
        <v>0.35599999999999998</v>
      </c>
      <c r="AH334" s="70"/>
      <c r="AI334" s="70"/>
    </row>
    <row r="335" spans="1:35" ht="12.75" customHeight="1" x14ac:dyDescent="0.2">
      <c r="A335" s="64" t="s">
        <v>237</v>
      </c>
      <c r="B335" s="65" t="s">
        <v>236</v>
      </c>
      <c r="C335" s="65">
        <v>973354</v>
      </c>
      <c r="D335" s="66">
        <f>VLOOKUP(A335,'2.1 Termination Charges'!$B$4:$F$904,5,0)</f>
        <v>0.24242</v>
      </c>
      <c r="G335" s="67"/>
      <c r="H335" s="67"/>
      <c r="I335" s="58">
        <f t="shared" si="18"/>
        <v>0.2</v>
      </c>
      <c r="J335" s="67"/>
      <c r="P335" s="68"/>
      <c r="Q335" s="69"/>
      <c r="R335" s="69"/>
      <c r="V335" s="58">
        <f t="shared" si="22"/>
        <v>332</v>
      </c>
      <c r="W335" s="58" t="s">
        <v>783</v>
      </c>
      <c r="X335" s="58" t="s">
        <v>784</v>
      </c>
      <c r="Z335" s="70"/>
      <c r="AA335" s="71">
        <f t="shared" si="19"/>
        <v>0.28799999999999998</v>
      </c>
      <c r="AB335" s="70">
        <f t="shared" si="20"/>
        <v>0.25919999999999999</v>
      </c>
      <c r="AC335" s="70">
        <f t="shared" si="25"/>
        <v>0.25919999999999999</v>
      </c>
      <c r="AD335" s="53"/>
      <c r="AE335" s="53"/>
      <c r="AF335" s="72"/>
      <c r="AG335" s="70">
        <v>0.25919999999999999</v>
      </c>
      <c r="AH335" s="70"/>
      <c r="AI335" s="70"/>
    </row>
    <row r="336" spans="1:35" ht="12.75" customHeight="1" x14ac:dyDescent="0.2">
      <c r="A336" s="64" t="s">
        <v>237</v>
      </c>
      <c r="B336" s="65" t="s">
        <v>236</v>
      </c>
      <c r="C336" s="65">
        <v>973355</v>
      </c>
      <c r="D336" s="66">
        <f>VLOOKUP(A336,'2.1 Termination Charges'!$B$4:$F$904,5,0)</f>
        <v>0.24242</v>
      </c>
      <c r="G336" s="67"/>
      <c r="H336" s="67"/>
      <c r="I336" s="58">
        <f t="shared" si="18"/>
        <v>0.2</v>
      </c>
      <c r="J336" s="67"/>
      <c r="P336" s="68"/>
      <c r="Q336" s="69"/>
      <c r="R336" s="69"/>
      <c r="V336" s="58">
        <f t="shared" si="22"/>
        <v>333</v>
      </c>
      <c r="W336" s="58" t="s">
        <v>785</v>
      </c>
      <c r="X336" s="58" t="s">
        <v>786</v>
      </c>
      <c r="Z336" s="70"/>
      <c r="AA336" s="71">
        <f t="shared" si="19"/>
        <v>0.41777777777777775</v>
      </c>
      <c r="AB336" s="70">
        <f t="shared" si="20"/>
        <v>0.376</v>
      </c>
      <c r="AC336" s="70">
        <f t="shared" si="25"/>
        <v>0.376</v>
      </c>
      <c r="AD336" s="53"/>
      <c r="AE336" s="53"/>
      <c r="AF336" s="72"/>
      <c r="AG336" s="70">
        <v>0.376</v>
      </c>
      <c r="AH336" s="70"/>
      <c r="AI336" s="70"/>
    </row>
    <row r="337" spans="1:35" ht="12.75" customHeight="1" x14ac:dyDescent="0.2">
      <c r="A337" s="64" t="s">
        <v>237</v>
      </c>
      <c r="B337" s="65" t="s">
        <v>236</v>
      </c>
      <c r="C337" s="65">
        <v>973356</v>
      </c>
      <c r="D337" s="66">
        <f>VLOOKUP(A337,'2.1 Termination Charges'!$B$4:$F$904,5,0)</f>
        <v>0.24242</v>
      </c>
      <c r="G337" s="67"/>
      <c r="H337" s="67"/>
      <c r="I337" s="58">
        <f t="shared" si="18"/>
        <v>0.2</v>
      </c>
      <c r="J337" s="67"/>
      <c r="P337" s="68"/>
      <c r="Q337" s="69"/>
      <c r="R337" s="69"/>
      <c r="V337" s="58">
        <f t="shared" si="22"/>
        <v>334</v>
      </c>
      <c r="W337" s="58" t="s">
        <v>787</v>
      </c>
      <c r="X337" s="58" t="s">
        <v>788</v>
      </c>
      <c r="Z337" s="70"/>
      <c r="AA337" s="71">
        <f t="shared" si="19"/>
        <v>0.42522222222222217</v>
      </c>
      <c r="AB337" s="70">
        <f t="shared" si="20"/>
        <v>0.38269999999999998</v>
      </c>
      <c r="AC337" s="70">
        <f t="shared" si="25"/>
        <v>0.38269999999999998</v>
      </c>
      <c r="AD337" s="53"/>
      <c r="AE337" s="53"/>
      <c r="AF337" s="72"/>
      <c r="AG337" s="70">
        <v>0.38269999999999998</v>
      </c>
      <c r="AH337" s="70"/>
      <c r="AI337" s="70"/>
    </row>
    <row r="338" spans="1:35" ht="12.75" customHeight="1" x14ac:dyDescent="0.2">
      <c r="A338" s="64" t="s">
        <v>237</v>
      </c>
      <c r="B338" s="65" t="s">
        <v>236</v>
      </c>
      <c r="C338" s="65">
        <v>973359</v>
      </c>
      <c r="D338" s="66">
        <f>VLOOKUP(A338,'2.1 Termination Charges'!$B$4:$F$904,5,0)</f>
        <v>0.24242</v>
      </c>
      <c r="G338" s="67"/>
      <c r="H338" s="67"/>
      <c r="I338" s="58">
        <f t="shared" si="18"/>
        <v>0.2</v>
      </c>
      <c r="J338" s="67"/>
      <c r="P338" s="68"/>
      <c r="Q338" s="69"/>
      <c r="R338" s="69"/>
      <c r="V338" s="58">
        <f t="shared" si="22"/>
        <v>335</v>
      </c>
      <c r="W338" s="58" t="s">
        <v>789</v>
      </c>
      <c r="X338" s="58" t="s">
        <v>790</v>
      </c>
      <c r="Z338" s="70"/>
      <c r="AA338" s="71">
        <f t="shared" si="19"/>
        <v>0.42222222222222222</v>
      </c>
      <c r="AB338" s="70">
        <f t="shared" si="20"/>
        <v>0.38</v>
      </c>
      <c r="AC338" s="70">
        <f t="shared" si="25"/>
        <v>0.38</v>
      </c>
      <c r="AD338" s="53"/>
      <c r="AE338" s="53"/>
      <c r="AF338" s="72"/>
      <c r="AG338" s="70">
        <v>0.38</v>
      </c>
      <c r="AH338" s="70"/>
      <c r="AI338" s="70"/>
    </row>
    <row r="339" spans="1:35" ht="12.75" customHeight="1" x14ac:dyDescent="0.2">
      <c r="A339" s="64" t="s">
        <v>237</v>
      </c>
      <c r="B339" s="65" t="s">
        <v>236</v>
      </c>
      <c r="C339" s="65">
        <v>9736300</v>
      </c>
      <c r="D339" s="66">
        <f>VLOOKUP(A339,'2.1 Termination Charges'!$B$4:$F$904,5,0)</f>
        <v>0.24242</v>
      </c>
      <c r="G339" s="67"/>
      <c r="H339" s="67"/>
      <c r="I339" s="58">
        <f t="shared" si="18"/>
        <v>0.2</v>
      </c>
      <c r="J339" s="67"/>
      <c r="P339" s="68"/>
      <c r="Q339" s="69"/>
      <c r="R339" s="69"/>
      <c r="V339" s="58">
        <f t="shared" si="22"/>
        <v>336</v>
      </c>
      <c r="W339" s="58" t="s">
        <v>791</v>
      </c>
      <c r="X339" s="58" t="s">
        <v>792</v>
      </c>
      <c r="Z339" s="70"/>
      <c r="AA339" s="71">
        <f t="shared" si="19"/>
        <v>0.42222222222222222</v>
      </c>
      <c r="AB339" s="70">
        <f t="shared" si="20"/>
        <v>0.38</v>
      </c>
      <c r="AC339" s="70">
        <f t="shared" si="25"/>
        <v>0.38</v>
      </c>
      <c r="AD339" s="53"/>
      <c r="AE339" s="53"/>
      <c r="AF339" s="72"/>
      <c r="AG339" s="70">
        <v>0.38</v>
      </c>
      <c r="AH339" s="70"/>
      <c r="AI339" s="70"/>
    </row>
    <row r="340" spans="1:35" ht="12.75" customHeight="1" x14ac:dyDescent="0.2">
      <c r="A340" s="64" t="s">
        <v>237</v>
      </c>
      <c r="B340" s="65" t="s">
        <v>236</v>
      </c>
      <c r="C340" s="65">
        <v>9736333</v>
      </c>
      <c r="D340" s="66">
        <f>VLOOKUP(A340,'2.1 Termination Charges'!$B$4:$F$904,5,0)</f>
        <v>0.24242</v>
      </c>
      <c r="G340" s="67"/>
      <c r="H340" s="67"/>
      <c r="I340" s="58">
        <f t="shared" si="18"/>
        <v>0.2</v>
      </c>
      <c r="J340" s="67"/>
      <c r="P340" s="68"/>
      <c r="Q340" s="69"/>
      <c r="R340" s="69"/>
      <c r="V340" s="58">
        <f t="shared" si="22"/>
        <v>337</v>
      </c>
      <c r="W340" s="58" t="s">
        <v>793</v>
      </c>
      <c r="X340" s="58" t="s">
        <v>794</v>
      </c>
      <c r="Z340" s="70"/>
      <c r="AA340" s="71">
        <f t="shared" si="19"/>
        <v>0.45422222222222219</v>
      </c>
      <c r="AB340" s="70">
        <f t="shared" si="20"/>
        <v>0.4088</v>
      </c>
      <c r="AC340" s="70">
        <f t="shared" si="25"/>
        <v>0.4088</v>
      </c>
      <c r="AD340" s="53"/>
      <c r="AE340" s="53"/>
      <c r="AF340" s="72"/>
      <c r="AG340" s="70">
        <v>0.4088</v>
      </c>
      <c r="AH340" s="70"/>
      <c r="AI340" s="70"/>
    </row>
    <row r="341" spans="1:35" ht="12.75" customHeight="1" x14ac:dyDescent="0.2">
      <c r="A341" s="64" t="s">
        <v>237</v>
      </c>
      <c r="B341" s="65" t="s">
        <v>236</v>
      </c>
      <c r="C341" s="65">
        <v>9736361</v>
      </c>
      <c r="D341" s="66">
        <f>VLOOKUP(A341,'2.1 Termination Charges'!$B$4:$F$904,5,0)</f>
        <v>0.24242</v>
      </c>
      <c r="G341" s="67"/>
      <c r="H341" s="67"/>
      <c r="I341" s="58">
        <f t="shared" si="18"/>
        <v>0.2</v>
      </c>
      <c r="J341" s="67"/>
      <c r="P341" s="68"/>
      <c r="Q341" s="69"/>
      <c r="R341" s="69"/>
      <c r="V341" s="58">
        <f t="shared" si="22"/>
        <v>338</v>
      </c>
      <c r="W341" s="58" t="s">
        <v>795</v>
      </c>
      <c r="X341" s="58" t="s">
        <v>796</v>
      </c>
      <c r="Z341" s="70"/>
      <c r="AA341" s="71">
        <f t="shared" si="19"/>
        <v>0.45422222222222219</v>
      </c>
      <c r="AB341" s="70">
        <f t="shared" si="20"/>
        <v>0.4088</v>
      </c>
      <c r="AC341" s="70">
        <f t="shared" si="25"/>
        <v>0.4088</v>
      </c>
      <c r="AD341" s="53"/>
      <c r="AE341" s="53"/>
      <c r="AF341" s="72"/>
      <c r="AG341" s="70">
        <v>0.4088</v>
      </c>
      <c r="AH341" s="70"/>
      <c r="AI341" s="70"/>
    </row>
    <row r="342" spans="1:35" ht="12.75" customHeight="1" x14ac:dyDescent="0.2">
      <c r="A342" s="64" t="s">
        <v>237</v>
      </c>
      <c r="B342" s="65" t="s">
        <v>236</v>
      </c>
      <c r="C342" s="65">
        <v>9736366</v>
      </c>
      <c r="D342" s="66">
        <f>VLOOKUP(A342,'2.1 Termination Charges'!$B$4:$F$904,5,0)</f>
        <v>0.24242</v>
      </c>
      <c r="G342" s="67"/>
      <c r="H342" s="67"/>
      <c r="I342" s="58">
        <f t="shared" si="18"/>
        <v>0.2</v>
      </c>
      <c r="J342" s="67"/>
      <c r="P342" s="68"/>
      <c r="Q342" s="69"/>
      <c r="R342" s="69"/>
      <c r="V342" s="58">
        <f t="shared" si="22"/>
        <v>339</v>
      </c>
      <c r="W342" s="58" t="s">
        <v>797</v>
      </c>
      <c r="X342" s="58" t="s">
        <v>798</v>
      </c>
      <c r="Z342" s="70"/>
      <c r="AA342" s="71">
        <f t="shared" si="19"/>
        <v>0.22377777777777777</v>
      </c>
      <c r="AB342" s="70">
        <f t="shared" si="20"/>
        <v>0.2014</v>
      </c>
      <c r="AC342" s="70">
        <f t="shared" si="25"/>
        <v>0.2014</v>
      </c>
      <c r="AD342" s="53"/>
      <c r="AE342" s="53"/>
      <c r="AF342" s="72"/>
      <c r="AG342" s="70">
        <v>0.2014</v>
      </c>
      <c r="AH342" s="70"/>
      <c r="AI342" s="70"/>
    </row>
    <row r="343" spans="1:35" ht="12.75" customHeight="1" x14ac:dyDescent="0.2">
      <c r="A343" s="64" t="s">
        <v>239</v>
      </c>
      <c r="B343" s="65" t="s">
        <v>238</v>
      </c>
      <c r="C343" s="65">
        <v>97336</v>
      </c>
      <c r="D343" s="66">
        <f>VLOOKUP(A343,'2.1 Termination Charges'!$B$4:$F$904,5,0)</f>
        <v>0.24242</v>
      </c>
      <c r="G343" s="67"/>
      <c r="H343" s="67"/>
      <c r="I343" s="58">
        <f t="shared" si="18"/>
        <v>0.2</v>
      </c>
      <c r="J343" s="67"/>
      <c r="P343" s="68"/>
      <c r="Q343" s="69"/>
      <c r="R343" s="69"/>
      <c r="V343" s="58">
        <f t="shared" si="22"/>
        <v>340</v>
      </c>
      <c r="W343" s="58" t="s">
        <v>799</v>
      </c>
      <c r="X343" s="58" t="s">
        <v>800</v>
      </c>
      <c r="Z343" s="70"/>
      <c r="AA343" s="71">
        <f t="shared" si="19"/>
        <v>0.27777777777777779</v>
      </c>
      <c r="AB343" s="70">
        <f t="shared" si="20"/>
        <v>0.25</v>
      </c>
      <c r="AC343" s="70">
        <f t="shared" si="25"/>
        <v>0.25</v>
      </c>
      <c r="AD343" s="53"/>
      <c r="AE343" s="53"/>
      <c r="AF343" s="72"/>
      <c r="AG343" s="70">
        <v>0.25</v>
      </c>
      <c r="AH343" s="70"/>
      <c r="AI343" s="70"/>
    </row>
    <row r="344" spans="1:35" ht="12.75" customHeight="1" x14ac:dyDescent="0.2">
      <c r="A344" s="64" t="s">
        <v>239</v>
      </c>
      <c r="B344" s="65" t="s">
        <v>238</v>
      </c>
      <c r="C344" s="65">
        <v>97337</v>
      </c>
      <c r="D344" s="66">
        <f>VLOOKUP(A344,'2.1 Termination Charges'!$B$4:$F$904,5,0)</f>
        <v>0.24242</v>
      </c>
      <c r="G344" s="67"/>
      <c r="H344" s="67"/>
      <c r="I344" s="58">
        <f t="shared" si="18"/>
        <v>0.2</v>
      </c>
      <c r="J344" s="67"/>
      <c r="P344" s="68"/>
      <c r="Q344" s="69"/>
      <c r="R344" s="69"/>
      <c r="V344" s="58">
        <f t="shared" si="22"/>
        <v>341</v>
      </c>
      <c r="W344" s="58" t="s">
        <v>801</v>
      </c>
      <c r="X344" s="58" t="s">
        <v>802</v>
      </c>
      <c r="Z344" s="70"/>
      <c r="AA344" s="71">
        <f t="shared" si="19"/>
        <v>0.23733333333333334</v>
      </c>
      <c r="AB344" s="70">
        <f t="shared" si="20"/>
        <v>0.21360000000000001</v>
      </c>
      <c r="AC344" s="70">
        <f t="shared" si="25"/>
        <v>0.21360000000000001</v>
      </c>
      <c r="AD344" s="53"/>
      <c r="AE344" s="53"/>
      <c r="AF344" s="72"/>
      <c r="AG344" s="70">
        <v>0.21360000000000001</v>
      </c>
      <c r="AH344" s="70"/>
      <c r="AI344" s="70"/>
    </row>
    <row r="345" spans="1:35" ht="12.75" customHeight="1" x14ac:dyDescent="0.2">
      <c r="A345" s="64" t="s">
        <v>239</v>
      </c>
      <c r="B345" s="65" t="s">
        <v>238</v>
      </c>
      <c r="C345" s="65">
        <v>973663</v>
      </c>
      <c r="D345" s="66">
        <f>VLOOKUP(A345,'2.1 Termination Charges'!$B$4:$F$904,5,0)</f>
        <v>0.24242</v>
      </c>
      <c r="G345" s="67"/>
      <c r="H345" s="67"/>
      <c r="I345" s="58">
        <f t="shared" si="18"/>
        <v>0.2</v>
      </c>
      <c r="J345" s="67"/>
      <c r="P345" s="68"/>
      <c r="Q345" s="69"/>
      <c r="R345" s="69"/>
      <c r="V345" s="58">
        <f t="shared" si="22"/>
        <v>342</v>
      </c>
      <c r="W345" s="58" t="s">
        <v>803</v>
      </c>
      <c r="X345" s="58" t="s">
        <v>804</v>
      </c>
      <c r="Z345" s="70"/>
      <c r="AA345" s="71">
        <f t="shared" si="19"/>
        <v>0.23733333333333334</v>
      </c>
      <c r="AB345" s="70">
        <f t="shared" si="20"/>
        <v>0.21360000000000001</v>
      </c>
      <c r="AC345" s="70">
        <f t="shared" si="25"/>
        <v>0.21360000000000001</v>
      </c>
      <c r="AD345" s="53"/>
      <c r="AE345" s="53"/>
      <c r="AF345" s="72"/>
      <c r="AG345" s="70">
        <v>0.21360000000000001</v>
      </c>
      <c r="AH345" s="70"/>
      <c r="AI345" s="70"/>
    </row>
    <row r="346" spans="1:35" ht="12.75" customHeight="1" x14ac:dyDescent="0.2">
      <c r="A346" s="64" t="s">
        <v>239</v>
      </c>
      <c r="B346" s="65" t="s">
        <v>238</v>
      </c>
      <c r="C346" s="65">
        <v>973666</v>
      </c>
      <c r="D346" s="66">
        <f>VLOOKUP(A346,'2.1 Termination Charges'!$B$4:$F$904,5,0)</f>
        <v>0.24242</v>
      </c>
      <c r="G346" s="67"/>
      <c r="H346" s="67"/>
      <c r="I346" s="58">
        <f t="shared" si="18"/>
        <v>0.2</v>
      </c>
      <c r="J346" s="67"/>
      <c r="P346" s="68"/>
      <c r="Q346" s="69"/>
      <c r="R346" s="69"/>
      <c r="V346" s="58">
        <f t="shared" si="22"/>
        <v>343</v>
      </c>
      <c r="W346" s="58" t="s">
        <v>805</v>
      </c>
      <c r="X346" s="58" t="s">
        <v>806</v>
      </c>
      <c r="Z346" s="70"/>
      <c r="AA346" s="71">
        <f t="shared" si="19"/>
        <v>0.25311111111111112</v>
      </c>
      <c r="AB346" s="70">
        <f t="shared" si="20"/>
        <v>0.2278</v>
      </c>
      <c r="AC346" s="70">
        <f t="shared" si="25"/>
        <v>0.2278</v>
      </c>
      <c r="AD346" s="53"/>
      <c r="AE346" s="53"/>
      <c r="AF346" s="72"/>
      <c r="AG346" s="70">
        <v>0.2278</v>
      </c>
      <c r="AH346" s="70"/>
      <c r="AI346" s="70"/>
    </row>
    <row r="347" spans="1:35" ht="12.75" customHeight="1" x14ac:dyDescent="0.2">
      <c r="A347" s="64" t="s">
        <v>239</v>
      </c>
      <c r="B347" s="65" t="s">
        <v>238</v>
      </c>
      <c r="C347" s="65">
        <v>973669</v>
      </c>
      <c r="D347" s="66">
        <f>VLOOKUP(A347,'2.1 Termination Charges'!$B$4:$F$904,5,0)</f>
        <v>0.24242</v>
      </c>
      <c r="G347" s="67"/>
      <c r="H347" s="67"/>
      <c r="I347" s="58">
        <f t="shared" si="18"/>
        <v>0.2</v>
      </c>
      <c r="J347" s="67"/>
      <c r="P347" s="68"/>
      <c r="Q347" s="69"/>
      <c r="R347" s="69"/>
      <c r="V347" s="58">
        <f t="shared" si="22"/>
        <v>344</v>
      </c>
      <c r="W347" s="58" t="s">
        <v>807</v>
      </c>
      <c r="X347" s="58" t="s">
        <v>808</v>
      </c>
      <c r="Z347" s="70"/>
      <c r="AA347" s="71">
        <f t="shared" si="19"/>
        <v>4.3333333333333335E-2</v>
      </c>
      <c r="AB347" s="70">
        <f t="shared" si="20"/>
        <v>3.9E-2</v>
      </c>
      <c r="AC347" s="70">
        <f t="shared" si="25"/>
        <v>3.9E-2</v>
      </c>
      <c r="AD347" s="53"/>
      <c r="AE347" s="53"/>
      <c r="AF347" s="72"/>
      <c r="AG347" s="70">
        <v>3.9E-2</v>
      </c>
      <c r="AH347" s="70"/>
      <c r="AI347" s="70"/>
    </row>
    <row r="348" spans="1:35" ht="12.75" customHeight="1" x14ac:dyDescent="0.2">
      <c r="A348" s="64" t="s">
        <v>241</v>
      </c>
      <c r="B348" s="65" t="s">
        <v>240</v>
      </c>
      <c r="C348" s="65">
        <v>9733</v>
      </c>
      <c r="D348" s="66">
        <f>VLOOKUP(A348,'2.1 Termination Charges'!$B$4:$F$904,5,0)</f>
        <v>0.24242</v>
      </c>
      <c r="G348" s="67"/>
      <c r="H348" s="67"/>
      <c r="I348" s="58">
        <f t="shared" si="18"/>
        <v>0.2</v>
      </c>
      <c r="J348" s="67"/>
      <c r="P348" s="68"/>
      <c r="Q348" s="69"/>
      <c r="R348" s="69"/>
      <c r="V348" s="58">
        <f t="shared" si="22"/>
        <v>345</v>
      </c>
      <c r="W348" s="58" t="s">
        <v>809</v>
      </c>
      <c r="X348" s="58" t="s">
        <v>810</v>
      </c>
      <c r="Z348" s="70"/>
      <c r="AA348" s="71">
        <f t="shared" si="19"/>
        <v>3.888888888888889E-2</v>
      </c>
      <c r="AB348" s="70">
        <f t="shared" si="20"/>
        <v>3.5000000000000003E-2</v>
      </c>
      <c r="AC348" s="70">
        <f t="shared" si="25"/>
        <v>3.5000000000000003E-2</v>
      </c>
      <c r="AD348" s="53"/>
      <c r="AE348" s="53"/>
      <c r="AF348" s="72"/>
      <c r="AG348" s="70">
        <v>3.5000000000000003E-2</v>
      </c>
      <c r="AH348" s="70"/>
      <c r="AI348" s="70"/>
    </row>
    <row r="349" spans="1:35" ht="12.75" customHeight="1" x14ac:dyDescent="0.2">
      <c r="A349" s="64" t="s">
        <v>243</v>
      </c>
      <c r="B349" s="65" t="s">
        <v>242</v>
      </c>
      <c r="C349" s="65">
        <v>880</v>
      </c>
      <c r="D349" s="66">
        <f>VLOOKUP(A349,'2.1 Termination Charges'!$B$4:$F$904,5,0)</f>
        <v>2.9090000000000001E-2</v>
      </c>
      <c r="G349" s="67"/>
      <c r="H349" s="67"/>
      <c r="I349" s="58">
        <f t="shared" si="18"/>
        <v>2.4E-2</v>
      </c>
      <c r="J349" s="67"/>
      <c r="P349" s="68"/>
      <c r="Q349" s="69"/>
      <c r="R349" s="69"/>
      <c r="V349" s="58">
        <f t="shared" si="22"/>
        <v>346</v>
      </c>
      <c r="W349" s="58" t="s">
        <v>811</v>
      </c>
      <c r="X349" s="58" t="s">
        <v>812</v>
      </c>
      <c r="Z349" s="70"/>
      <c r="AA349" s="71">
        <f t="shared" si="19"/>
        <v>4.0000000000000001E-3</v>
      </c>
      <c r="AB349" s="70">
        <f t="shared" si="20"/>
        <v>3.5999999999999999E-3</v>
      </c>
      <c r="AC349" s="70">
        <f t="shared" si="25"/>
        <v>3.5999999999999999E-3</v>
      </c>
      <c r="AD349" s="53"/>
      <c r="AE349" s="53"/>
      <c r="AF349" s="72"/>
      <c r="AG349" s="70">
        <v>3.5999999999999999E-3</v>
      </c>
      <c r="AH349" s="70"/>
      <c r="AI349" s="70"/>
    </row>
    <row r="350" spans="1:35" ht="12.75" customHeight="1" x14ac:dyDescent="0.2">
      <c r="A350" s="64" t="s">
        <v>245</v>
      </c>
      <c r="B350" s="65" t="s">
        <v>244</v>
      </c>
      <c r="C350" s="65">
        <v>88018</v>
      </c>
      <c r="D350" s="66">
        <f>VLOOKUP(A350,'2.1 Termination Charges'!$B$4:$F$904,5,0)</f>
        <v>2.5579999999999999E-2</v>
      </c>
      <c r="G350" s="67"/>
      <c r="H350" s="67"/>
      <c r="I350" s="58">
        <f t="shared" si="18"/>
        <v>2.1100000000000001E-2</v>
      </c>
      <c r="J350" s="67"/>
      <c r="P350" s="68"/>
      <c r="Q350" s="69"/>
      <c r="R350" s="69"/>
      <c r="V350" s="58">
        <f t="shared" si="22"/>
        <v>347</v>
      </c>
      <c r="W350" s="58" t="s">
        <v>813</v>
      </c>
      <c r="X350" s="58" t="s">
        <v>814</v>
      </c>
      <c r="Z350" s="70"/>
      <c r="AA350" s="71">
        <f t="shared" si="19"/>
        <v>1.911111111111111E-2</v>
      </c>
      <c r="AB350" s="70">
        <f t="shared" si="20"/>
        <v>1.72E-2</v>
      </c>
      <c r="AC350" s="70">
        <f t="shared" si="25"/>
        <v>1.72E-2</v>
      </c>
      <c r="AD350" s="53"/>
      <c r="AE350" s="53"/>
      <c r="AF350" s="72"/>
      <c r="AG350" s="70">
        <v>1.72E-2</v>
      </c>
      <c r="AH350" s="70"/>
      <c r="AI350" s="70"/>
    </row>
    <row r="351" spans="1:35" ht="12.75" customHeight="1" x14ac:dyDescent="0.2">
      <c r="A351" s="64" t="s">
        <v>247</v>
      </c>
      <c r="B351" s="65" t="s">
        <v>246</v>
      </c>
      <c r="C351" s="65">
        <v>88017</v>
      </c>
      <c r="D351" s="66">
        <f>VLOOKUP(A351,'2.1 Termination Charges'!$B$4:$F$904,5,0)</f>
        <v>2.4119999999999999E-2</v>
      </c>
      <c r="G351" s="67"/>
      <c r="H351" s="67"/>
      <c r="I351" s="58">
        <f t="shared" si="18"/>
        <v>1.9900000000000001E-2</v>
      </c>
      <c r="J351" s="67"/>
      <c r="P351" s="68"/>
      <c r="Q351" s="69"/>
      <c r="R351" s="69"/>
      <c r="V351" s="58">
        <f t="shared" si="22"/>
        <v>348</v>
      </c>
      <c r="W351" s="58" t="s">
        <v>815</v>
      </c>
      <c r="X351" s="58" t="s">
        <v>816</v>
      </c>
      <c r="Z351" s="70"/>
      <c r="AA351" s="71">
        <f t="shared" si="19"/>
        <v>1.911111111111111E-2</v>
      </c>
      <c r="AB351" s="70">
        <f t="shared" si="20"/>
        <v>1.72E-2</v>
      </c>
      <c r="AC351" s="70">
        <f t="shared" si="25"/>
        <v>1.72E-2</v>
      </c>
      <c r="AD351" s="53"/>
      <c r="AE351" s="53"/>
      <c r="AF351" s="72"/>
      <c r="AG351" s="70">
        <v>1.72E-2</v>
      </c>
      <c r="AH351" s="70"/>
      <c r="AI351" s="70"/>
    </row>
    <row r="352" spans="1:35" ht="12.75" customHeight="1" x14ac:dyDescent="0.2">
      <c r="A352" s="64" t="s">
        <v>249</v>
      </c>
      <c r="B352" s="65" t="s">
        <v>248</v>
      </c>
      <c r="C352" s="65">
        <v>8801</v>
      </c>
      <c r="D352" s="66">
        <f>VLOOKUP(A352,'2.1 Termination Charges'!$B$4:$F$904,5,0)</f>
        <v>2.4240000000000001E-2</v>
      </c>
      <c r="G352" s="67"/>
      <c r="H352" s="67"/>
      <c r="I352" s="58">
        <f t="shared" si="18"/>
        <v>0.02</v>
      </c>
      <c r="J352" s="67"/>
      <c r="P352" s="68"/>
      <c r="Q352" s="69"/>
      <c r="R352" s="69"/>
      <c r="V352" s="58">
        <f t="shared" si="22"/>
        <v>349</v>
      </c>
      <c r="W352" s="58" t="s">
        <v>817</v>
      </c>
      <c r="X352" s="58" t="s">
        <v>818</v>
      </c>
      <c r="Z352" s="70"/>
      <c r="AA352" s="71">
        <f t="shared" si="19"/>
        <v>1.911111111111111E-2</v>
      </c>
      <c r="AB352" s="70">
        <f t="shared" si="20"/>
        <v>1.72E-2</v>
      </c>
      <c r="AC352" s="70">
        <f t="shared" si="25"/>
        <v>1.72E-2</v>
      </c>
      <c r="AD352" s="53"/>
      <c r="AE352" s="53"/>
      <c r="AF352" s="72"/>
      <c r="AG352" s="70">
        <v>1.72E-2</v>
      </c>
      <c r="AH352" s="70"/>
      <c r="AI352" s="70"/>
    </row>
    <row r="353" spans="1:35" ht="12.75" customHeight="1" x14ac:dyDescent="0.2">
      <c r="A353" s="64" t="s">
        <v>251</v>
      </c>
      <c r="B353" s="65" t="s">
        <v>250</v>
      </c>
      <c r="C353" s="65">
        <v>1246</v>
      </c>
      <c r="D353" s="66">
        <f>VLOOKUP(A353,'2.1 Termination Charges'!$B$4:$F$904,5,0)</f>
        <v>0.12121</v>
      </c>
      <c r="G353" s="67"/>
      <c r="H353" s="67"/>
      <c r="I353" s="58">
        <f t="shared" si="18"/>
        <v>0.1</v>
      </c>
      <c r="J353" s="67"/>
      <c r="P353" s="68"/>
      <c r="Q353" s="69"/>
      <c r="R353" s="69"/>
      <c r="V353" s="58">
        <f t="shared" si="22"/>
        <v>350</v>
      </c>
      <c r="W353" s="58" t="s">
        <v>819</v>
      </c>
      <c r="X353" s="58" t="s">
        <v>820</v>
      </c>
      <c r="Z353" s="70"/>
      <c r="AA353" s="71">
        <f t="shared" si="19"/>
        <v>1.911111111111111E-2</v>
      </c>
      <c r="AB353" s="70">
        <f t="shared" si="20"/>
        <v>1.72E-2</v>
      </c>
      <c r="AC353" s="70">
        <f t="shared" si="25"/>
        <v>1.72E-2</v>
      </c>
      <c r="AD353" s="53"/>
      <c r="AE353" s="53"/>
      <c r="AF353" s="72"/>
      <c r="AG353" s="70">
        <v>1.72E-2</v>
      </c>
      <c r="AH353" s="70"/>
      <c r="AI353" s="70"/>
    </row>
    <row r="354" spans="1:35" ht="12.75" customHeight="1" x14ac:dyDescent="0.2">
      <c r="A354" s="64" t="s">
        <v>253</v>
      </c>
      <c r="B354" s="65" t="s">
        <v>252</v>
      </c>
      <c r="C354" s="65">
        <v>375</v>
      </c>
      <c r="D354" s="66">
        <f>VLOOKUP(A354,'2.1 Termination Charges'!$B$4:$F$904,5,0)</f>
        <v>0.60604999999999998</v>
      </c>
      <c r="G354" s="67"/>
      <c r="H354" s="67"/>
      <c r="I354" s="58">
        <f t="shared" si="18"/>
        <v>0.5</v>
      </c>
      <c r="J354" s="67"/>
      <c r="P354" s="68"/>
      <c r="Q354" s="69"/>
      <c r="R354" s="69"/>
      <c r="V354" s="58">
        <f t="shared" si="22"/>
        <v>351</v>
      </c>
      <c r="W354" s="58" t="s">
        <v>821</v>
      </c>
      <c r="X354" s="58" t="s">
        <v>822</v>
      </c>
      <c r="Z354" s="70"/>
      <c r="AA354" s="71">
        <f t="shared" si="19"/>
        <v>1.388888888888889E-2</v>
      </c>
      <c r="AB354" s="70">
        <f t="shared" si="20"/>
        <v>1.2500000000000001E-2</v>
      </c>
      <c r="AC354" s="70">
        <f t="shared" si="25"/>
        <v>1.2500000000000001E-2</v>
      </c>
      <c r="AD354" s="53"/>
      <c r="AE354" s="53"/>
      <c r="AF354" s="72"/>
      <c r="AG354" s="70">
        <v>1.2500000000000001E-2</v>
      </c>
      <c r="AH354" s="70"/>
      <c r="AI354" s="70"/>
    </row>
    <row r="355" spans="1:35" ht="12.75" customHeight="1" x14ac:dyDescent="0.2">
      <c r="A355" s="64" t="s">
        <v>255</v>
      </c>
      <c r="B355" s="65" t="s">
        <v>254</v>
      </c>
      <c r="C355" s="65">
        <v>37525</v>
      </c>
      <c r="D355" s="66">
        <f>VLOOKUP(A355,'2.1 Termination Charges'!$B$4:$F$904,5,0)</f>
        <v>0.60604999999999998</v>
      </c>
      <c r="G355" s="67"/>
      <c r="H355" s="67"/>
      <c r="I355" s="58">
        <f t="shared" si="18"/>
        <v>0.5</v>
      </c>
      <c r="J355" s="67"/>
      <c r="P355" s="68"/>
      <c r="Q355" s="69"/>
      <c r="R355" s="69"/>
      <c r="V355" s="58">
        <f t="shared" si="22"/>
        <v>352</v>
      </c>
      <c r="W355" s="58" t="s">
        <v>823</v>
      </c>
      <c r="X355" s="58" t="s">
        <v>824</v>
      </c>
      <c r="Z355" s="70"/>
      <c r="AA355" s="71">
        <f t="shared" si="19"/>
        <v>3.1333333333333331E-2</v>
      </c>
      <c r="AB355" s="70">
        <f t="shared" si="20"/>
        <v>2.8199999999999999E-2</v>
      </c>
      <c r="AC355" s="70">
        <f t="shared" si="25"/>
        <v>2.8199999999999999E-2</v>
      </c>
      <c r="AD355" s="53"/>
      <c r="AE355" s="53"/>
      <c r="AF355" s="72"/>
      <c r="AG355" s="70">
        <v>2.8199999999999999E-2</v>
      </c>
      <c r="AH355" s="70"/>
      <c r="AI355" s="70"/>
    </row>
    <row r="356" spans="1:35" ht="12.75" customHeight="1" x14ac:dyDescent="0.2">
      <c r="A356" s="64" t="s">
        <v>255</v>
      </c>
      <c r="B356" s="65" t="s">
        <v>254</v>
      </c>
      <c r="C356" s="65">
        <v>37529</v>
      </c>
      <c r="D356" s="66">
        <f>VLOOKUP(A356,'2.1 Termination Charges'!$B$4:$F$904,5,0)</f>
        <v>0.60604999999999998</v>
      </c>
      <c r="G356" s="67"/>
      <c r="H356" s="67"/>
      <c r="I356" s="58">
        <f t="shared" si="18"/>
        <v>0.5</v>
      </c>
      <c r="J356" s="67"/>
      <c r="P356" s="68"/>
      <c r="Q356" s="69"/>
      <c r="R356" s="69"/>
      <c r="V356" s="58">
        <f t="shared" si="22"/>
        <v>353</v>
      </c>
      <c r="W356" s="58" t="s">
        <v>825</v>
      </c>
      <c r="X356" s="58" t="s">
        <v>826</v>
      </c>
      <c r="Z356" s="70"/>
      <c r="AA356" s="71">
        <f t="shared" si="19"/>
        <v>1.8777777777777775E-2</v>
      </c>
      <c r="AB356" s="70">
        <f t="shared" si="20"/>
        <v>1.6899999999999998E-2</v>
      </c>
      <c r="AC356" s="70">
        <f t="shared" si="25"/>
        <v>1.6899999999999998E-2</v>
      </c>
      <c r="AD356" s="53"/>
      <c r="AE356" s="53"/>
      <c r="AF356" s="72"/>
      <c r="AG356" s="70">
        <v>1.6899999999999998E-2</v>
      </c>
      <c r="AH356" s="70"/>
      <c r="AI356" s="70"/>
    </row>
    <row r="357" spans="1:35" ht="12.75" customHeight="1" x14ac:dyDescent="0.2">
      <c r="A357" s="64" t="s">
        <v>255</v>
      </c>
      <c r="B357" s="65" t="s">
        <v>254</v>
      </c>
      <c r="C357" s="65">
        <v>37533</v>
      </c>
      <c r="D357" s="66">
        <f>VLOOKUP(A357,'2.1 Termination Charges'!$B$4:$F$904,5,0)</f>
        <v>0.60604999999999998</v>
      </c>
      <c r="G357" s="67"/>
      <c r="H357" s="67"/>
      <c r="I357" s="58">
        <f t="shared" si="18"/>
        <v>0.5</v>
      </c>
      <c r="J357" s="67"/>
      <c r="P357" s="68"/>
      <c r="Q357" s="69"/>
      <c r="R357" s="69"/>
      <c r="V357" s="58">
        <f t="shared" si="22"/>
        <v>354</v>
      </c>
      <c r="W357" s="58" t="s">
        <v>827</v>
      </c>
      <c r="X357" s="58" t="s">
        <v>828</v>
      </c>
      <c r="Z357" s="70"/>
      <c r="AA357" s="71">
        <f t="shared" si="19"/>
        <v>1.8777777777777775E-2</v>
      </c>
      <c r="AB357" s="70">
        <f t="shared" si="20"/>
        <v>1.6899999999999998E-2</v>
      </c>
      <c r="AC357" s="70">
        <f t="shared" si="25"/>
        <v>1.6899999999999998E-2</v>
      </c>
      <c r="AD357" s="53"/>
      <c r="AE357" s="53"/>
      <c r="AF357" s="72"/>
      <c r="AG357" s="70">
        <v>1.6899999999999998E-2</v>
      </c>
      <c r="AH357" s="70"/>
      <c r="AI357" s="70"/>
    </row>
    <row r="358" spans="1:35" ht="12.75" customHeight="1" x14ac:dyDescent="0.2">
      <c r="A358" s="64" t="s">
        <v>255</v>
      </c>
      <c r="B358" s="65" t="s">
        <v>254</v>
      </c>
      <c r="C358" s="65">
        <v>37544</v>
      </c>
      <c r="D358" s="66">
        <f>VLOOKUP(A358,'2.1 Termination Charges'!$B$4:$F$904,5,0)</f>
        <v>0.60604999999999998</v>
      </c>
      <c r="G358" s="67"/>
      <c r="H358" s="67"/>
      <c r="I358" s="58">
        <f t="shared" si="18"/>
        <v>0.5</v>
      </c>
      <c r="J358" s="67"/>
      <c r="P358" s="68"/>
      <c r="Q358" s="69"/>
      <c r="R358" s="69"/>
      <c r="V358" s="58">
        <f t="shared" si="22"/>
        <v>355</v>
      </c>
      <c r="W358" s="58" t="s">
        <v>829</v>
      </c>
      <c r="X358" s="58" t="s">
        <v>830</v>
      </c>
      <c r="Z358" s="70"/>
      <c r="AA358" s="71">
        <f t="shared" si="19"/>
        <v>1.7777777777777778E-2</v>
      </c>
      <c r="AB358" s="70">
        <f t="shared" si="20"/>
        <v>1.6E-2</v>
      </c>
      <c r="AC358" s="70">
        <f t="shared" si="25"/>
        <v>1.6E-2</v>
      </c>
      <c r="AD358" s="53"/>
      <c r="AE358" s="53"/>
      <c r="AF358" s="72"/>
      <c r="AG358" s="70">
        <v>1.6E-2</v>
      </c>
      <c r="AH358" s="70"/>
      <c r="AI358" s="70"/>
    </row>
    <row r="359" spans="1:35" ht="12.75" customHeight="1" x14ac:dyDescent="0.2">
      <c r="A359" s="64" t="s">
        <v>256</v>
      </c>
      <c r="B359" s="65" t="s">
        <v>18</v>
      </c>
      <c r="C359" s="65">
        <v>32</v>
      </c>
      <c r="D359" s="66">
        <f>VLOOKUP(A359,'2.1 Termination Charges'!$B$4:$F$904,5,0)</f>
        <v>3.0100000000000001E-3</v>
      </c>
      <c r="G359" s="67"/>
      <c r="H359" s="67"/>
      <c r="I359" s="58">
        <f t="shared" si="18"/>
        <v>2.4823529411764707E-3</v>
      </c>
      <c r="J359" s="67"/>
      <c r="P359" s="68"/>
      <c r="Q359" s="69"/>
      <c r="R359" s="69"/>
      <c r="V359" s="58">
        <f t="shared" si="22"/>
        <v>356</v>
      </c>
      <c r="W359" s="58" t="s">
        <v>831</v>
      </c>
      <c r="X359" s="58" t="s">
        <v>832</v>
      </c>
      <c r="Z359" s="70"/>
      <c r="AA359" s="71">
        <f t="shared" si="19"/>
        <v>7.6666666666666675E-2</v>
      </c>
      <c r="AB359" s="70">
        <f t="shared" si="20"/>
        <v>6.9000000000000006E-2</v>
      </c>
      <c r="AC359" s="70">
        <f t="shared" si="25"/>
        <v>6.9000000000000006E-2</v>
      </c>
      <c r="AD359" s="53"/>
      <c r="AE359" s="53"/>
      <c r="AF359" s="72"/>
      <c r="AG359" s="70">
        <v>6.9000000000000006E-2</v>
      </c>
      <c r="AH359" s="70"/>
      <c r="AI359" s="70"/>
    </row>
    <row r="360" spans="1:35" ht="12.75" customHeight="1" x14ac:dyDescent="0.2">
      <c r="A360" s="64" t="s">
        <v>258</v>
      </c>
      <c r="B360" s="65" t="s">
        <v>257</v>
      </c>
      <c r="C360" s="65">
        <v>324651</v>
      </c>
      <c r="D360" s="66">
        <f>VLOOKUP(A360,'2.1 Termination Charges'!$B$4:$F$904,5,0)</f>
        <v>1.925E-2</v>
      </c>
      <c r="G360" s="67"/>
      <c r="H360" s="67"/>
      <c r="I360" s="58">
        <f t="shared" si="18"/>
        <v>1.5882352941176472E-2</v>
      </c>
      <c r="J360" s="67"/>
      <c r="P360" s="68"/>
      <c r="Q360" s="69"/>
      <c r="R360" s="69"/>
      <c r="V360" s="58">
        <f t="shared" si="22"/>
        <v>357</v>
      </c>
      <c r="W360" s="58" t="s">
        <v>833</v>
      </c>
      <c r="X360" s="58" t="s">
        <v>834</v>
      </c>
      <c r="Z360" s="70"/>
      <c r="AA360" s="71">
        <f t="shared" si="19"/>
        <v>6.9444444444444448E-2</v>
      </c>
      <c r="AB360" s="70">
        <f t="shared" si="20"/>
        <v>6.25E-2</v>
      </c>
      <c r="AC360" s="70">
        <f t="shared" si="25"/>
        <v>6.25E-2</v>
      </c>
      <c r="AD360" s="53"/>
      <c r="AE360" s="53"/>
      <c r="AF360" s="72"/>
      <c r="AG360" s="70">
        <v>6.25E-2</v>
      </c>
      <c r="AH360" s="70"/>
      <c r="AI360" s="70"/>
    </row>
    <row r="361" spans="1:35" ht="12.75" customHeight="1" x14ac:dyDescent="0.2">
      <c r="A361" s="64" t="s">
        <v>258</v>
      </c>
      <c r="B361" s="65" t="s">
        <v>257</v>
      </c>
      <c r="C361" s="65">
        <v>324652</v>
      </c>
      <c r="D361" s="66">
        <f>VLOOKUP(A361,'2.1 Termination Charges'!$B$4:$F$904,5,0)</f>
        <v>1.925E-2</v>
      </c>
      <c r="G361" s="67"/>
      <c r="H361" s="67"/>
      <c r="I361" s="58">
        <f t="shared" si="18"/>
        <v>1.5882352941176472E-2</v>
      </c>
      <c r="J361" s="67"/>
      <c r="P361" s="68"/>
      <c r="Q361" s="69"/>
      <c r="R361" s="69"/>
      <c r="V361" s="58">
        <f t="shared" si="22"/>
        <v>358</v>
      </c>
      <c r="W361" s="58" t="s">
        <v>835</v>
      </c>
      <c r="X361" s="58" t="s">
        <v>836</v>
      </c>
      <c r="Z361" s="70"/>
      <c r="AA361" s="71">
        <f t="shared" si="19"/>
        <v>6.8666666666666668E-2</v>
      </c>
      <c r="AB361" s="70">
        <f t="shared" si="20"/>
        <v>6.1800000000000001E-2</v>
      </c>
      <c r="AC361" s="70">
        <f t="shared" si="25"/>
        <v>6.1800000000000001E-2</v>
      </c>
      <c r="AD361" s="53"/>
      <c r="AE361" s="53"/>
      <c r="AF361" s="72"/>
      <c r="AG361" s="70">
        <v>6.1800000000000001E-2</v>
      </c>
      <c r="AH361" s="70"/>
      <c r="AI361" s="70"/>
    </row>
    <row r="362" spans="1:35" ht="12.75" customHeight="1" x14ac:dyDescent="0.2">
      <c r="A362" s="64" t="s">
        <v>258</v>
      </c>
      <c r="B362" s="65" t="s">
        <v>257</v>
      </c>
      <c r="C362" s="65">
        <v>324653</v>
      </c>
      <c r="D362" s="66">
        <f>VLOOKUP(A362,'2.1 Termination Charges'!$B$4:$F$904,5,0)</f>
        <v>1.925E-2</v>
      </c>
      <c r="G362" s="67"/>
      <c r="H362" s="67"/>
      <c r="I362" s="58">
        <f t="shared" si="18"/>
        <v>1.5882352941176472E-2</v>
      </c>
      <c r="J362" s="67"/>
      <c r="P362" s="68"/>
      <c r="Q362" s="69"/>
      <c r="R362" s="69"/>
      <c r="V362" s="58">
        <f t="shared" si="22"/>
        <v>359</v>
      </c>
      <c r="W362" s="58" t="s">
        <v>837</v>
      </c>
      <c r="X362" s="58" t="s">
        <v>838</v>
      </c>
      <c r="Z362" s="70"/>
      <c r="AA362" s="71">
        <f t="shared" si="19"/>
        <v>6.1111111111111109E-2</v>
      </c>
      <c r="AB362" s="70">
        <f t="shared" si="20"/>
        <v>5.5E-2</v>
      </c>
      <c r="AC362" s="70">
        <f t="shared" si="25"/>
        <v>5.5E-2</v>
      </c>
      <c r="AD362" s="53"/>
      <c r="AE362" s="53"/>
      <c r="AF362" s="72"/>
      <c r="AG362" s="70">
        <v>5.5E-2</v>
      </c>
      <c r="AH362" s="70"/>
      <c r="AI362" s="70"/>
    </row>
    <row r="363" spans="1:35" ht="12.75" customHeight="1" x14ac:dyDescent="0.2">
      <c r="A363" s="64" t="s">
        <v>258</v>
      </c>
      <c r="B363" s="65" t="s">
        <v>257</v>
      </c>
      <c r="C363" s="65">
        <v>324654</v>
      </c>
      <c r="D363" s="66">
        <f>VLOOKUP(A363,'2.1 Termination Charges'!$B$4:$F$904,5,0)</f>
        <v>1.925E-2</v>
      </c>
      <c r="G363" s="67"/>
      <c r="H363" s="67"/>
      <c r="I363" s="58">
        <f t="shared" si="18"/>
        <v>1.5882352941176472E-2</v>
      </c>
      <c r="J363" s="67"/>
      <c r="P363" s="68"/>
      <c r="Q363" s="69"/>
      <c r="R363" s="69"/>
      <c r="V363" s="58">
        <f t="shared" si="22"/>
        <v>360</v>
      </c>
      <c r="W363" s="58" t="s">
        <v>839</v>
      </c>
      <c r="X363" s="58" t="s">
        <v>840</v>
      </c>
      <c r="Z363" s="70"/>
      <c r="AA363" s="71">
        <f t="shared" si="19"/>
        <v>6.8666666666666668E-2</v>
      </c>
      <c r="AB363" s="70">
        <f t="shared" si="20"/>
        <v>6.1800000000000001E-2</v>
      </c>
      <c r="AC363" s="70">
        <f t="shared" si="25"/>
        <v>6.1800000000000001E-2</v>
      </c>
      <c r="AD363" s="53"/>
      <c r="AE363" s="53"/>
      <c r="AF363" s="72"/>
      <c r="AG363" s="70">
        <v>6.1800000000000001E-2</v>
      </c>
      <c r="AH363" s="70"/>
      <c r="AI363" s="70"/>
    </row>
    <row r="364" spans="1:35" ht="12.75" customHeight="1" x14ac:dyDescent="0.2">
      <c r="A364" s="64" t="s">
        <v>258</v>
      </c>
      <c r="B364" s="65" t="s">
        <v>257</v>
      </c>
      <c r="C364" s="65">
        <v>324655</v>
      </c>
      <c r="D364" s="66">
        <f>VLOOKUP(A364,'2.1 Termination Charges'!$B$4:$F$904,5,0)</f>
        <v>1.925E-2</v>
      </c>
      <c r="G364" s="67"/>
      <c r="H364" s="67"/>
      <c r="I364" s="58">
        <f t="shared" si="18"/>
        <v>1.5882352941176472E-2</v>
      </c>
      <c r="J364" s="67"/>
      <c r="P364" s="68"/>
      <c r="Q364" s="69"/>
      <c r="R364" s="69"/>
      <c r="V364" s="58">
        <f t="shared" si="22"/>
        <v>361</v>
      </c>
      <c r="W364" s="58" t="s">
        <v>841</v>
      </c>
      <c r="X364" s="58" t="s">
        <v>842</v>
      </c>
      <c r="Z364" s="70"/>
      <c r="AA364" s="71">
        <f t="shared" si="19"/>
        <v>7.1111111111111111E-2</v>
      </c>
      <c r="AB364" s="70">
        <f t="shared" si="20"/>
        <v>6.4000000000000001E-2</v>
      </c>
      <c r="AC364" s="70">
        <f t="shared" si="25"/>
        <v>6.4000000000000001E-2</v>
      </c>
      <c r="AD364" s="53"/>
      <c r="AE364" s="53"/>
      <c r="AF364" s="72"/>
      <c r="AG364" s="70">
        <v>6.4000000000000001E-2</v>
      </c>
      <c r="AH364" s="70"/>
      <c r="AI364" s="70"/>
    </row>
    <row r="365" spans="1:35" ht="12.75" customHeight="1" x14ac:dyDescent="0.2">
      <c r="A365" s="64" t="s">
        <v>258</v>
      </c>
      <c r="B365" s="65" t="s">
        <v>257</v>
      </c>
      <c r="C365" s="65">
        <v>324656</v>
      </c>
      <c r="D365" s="66">
        <f>VLOOKUP(A365,'2.1 Termination Charges'!$B$4:$F$904,5,0)</f>
        <v>1.925E-2</v>
      </c>
      <c r="G365" s="67"/>
      <c r="H365" s="67"/>
      <c r="I365" s="58">
        <f t="shared" si="18"/>
        <v>1.5882352941176472E-2</v>
      </c>
      <c r="J365" s="67"/>
      <c r="P365" s="68"/>
      <c r="Q365" s="69"/>
      <c r="R365" s="69"/>
      <c r="V365" s="58">
        <f t="shared" si="22"/>
        <v>362</v>
      </c>
      <c r="W365" s="58" t="s">
        <v>843</v>
      </c>
      <c r="X365" s="58" t="s">
        <v>844</v>
      </c>
      <c r="Z365" s="70"/>
      <c r="AA365" s="71">
        <f t="shared" si="19"/>
        <v>6.1111111111111107</v>
      </c>
      <c r="AB365" s="70">
        <f t="shared" si="20"/>
        <v>5.5</v>
      </c>
      <c r="AC365" s="70">
        <f t="shared" si="25"/>
        <v>5.5</v>
      </c>
      <c r="AD365" s="53"/>
      <c r="AE365" s="53"/>
      <c r="AF365" s="72"/>
      <c r="AG365" s="70">
        <v>5.5</v>
      </c>
      <c r="AH365" s="70"/>
      <c r="AI365" s="70"/>
    </row>
    <row r="366" spans="1:35" ht="12.75" customHeight="1" x14ac:dyDescent="0.2">
      <c r="A366" s="64" t="s">
        <v>258</v>
      </c>
      <c r="B366" s="65" t="s">
        <v>257</v>
      </c>
      <c r="C366" s="65">
        <v>324657</v>
      </c>
      <c r="D366" s="66">
        <f>VLOOKUP(A366,'2.1 Termination Charges'!$B$4:$F$904,5,0)</f>
        <v>1.925E-2</v>
      </c>
      <c r="G366" s="67"/>
      <c r="H366" s="67"/>
      <c r="I366" s="58">
        <f t="shared" si="18"/>
        <v>1.5882352941176472E-2</v>
      </c>
      <c r="J366" s="67"/>
      <c r="P366" s="68"/>
      <c r="Q366" s="69"/>
      <c r="R366" s="69"/>
      <c r="V366" s="58">
        <f t="shared" si="22"/>
        <v>363</v>
      </c>
      <c r="W366" s="58" t="s">
        <v>845</v>
      </c>
      <c r="X366" s="58" t="s">
        <v>846</v>
      </c>
      <c r="Z366" s="70"/>
      <c r="AA366" s="71">
        <f t="shared" si="19"/>
        <v>2.3996666666666666</v>
      </c>
      <c r="AB366" s="70">
        <f t="shared" si="20"/>
        <v>2.1597</v>
      </c>
      <c r="AC366" s="70">
        <f t="shared" si="25"/>
        <v>2.1597</v>
      </c>
      <c r="AD366" s="53"/>
      <c r="AE366" s="53"/>
      <c r="AF366" s="72"/>
      <c r="AG366" s="70">
        <v>2.1597</v>
      </c>
      <c r="AH366" s="70"/>
      <c r="AI366" s="70"/>
    </row>
    <row r="367" spans="1:35" ht="12.75" customHeight="1" x14ac:dyDescent="0.2">
      <c r="A367" s="64" t="s">
        <v>258</v>
      </c>
      <c r="B367" s="65" t="s">
        <v>257</v>
      </c>
      <c r="C367" s="65">
        <v>324658</v>
      </c>
      <c r="D367" s="66">
        <f>VLOOKUP(A367,'2.1 Termination Charges'!$B$4:$F$904,5,0)</f>
        <v>1.925E-2</v>
      </c>
      <c r="G367" s="67"/>
      <c r="H367" s="67"/>
      <c r="I367" s="58">
        <f t="shared" si="18"/>
        <v>1.5882352941176472E-2</v>
      </c>
      <c r="J367" s="67"/>
      <c r="P367" s="68"/>
      <c r="Q367" s="69"/>
      <c r="R367" s="69"/>
      <c r="V367" s="58">
        <f t="shared" si="22"/>
        <v>364</v>
      </c>
      <c r="W367" s="58" t="s">
        <v>847</v>
      </c>
      <c r="X367" s="58" t="s">
        <v>848</v>
      </c>
      <c r="Z367" s="70"/>
      <c r="AA367" s="71">
        <f t="shared" si="19"/>
        <v>6.1111111111111107</v>
      </c>
      <c r="AB367" s="70">
        <f t="shared" si="20"/>
        <v>5.5</v>
      </c>
      <c r="AC367" s="70">
        <f t="shared" si="25"/>
        <v>5.5</v>
      </c>
      <c r="AD367" s="53"/>
      <c r="AE367" s="53"/>
      <c r="AF367" s="72"/>
      <c r="AG367" s="70">
        <v>5.5</v>
      </c>
      <c r="AH367" s="70"/>
      <c r="AI367" s="70"/>
    </row>
    <row r="368" spans="1:35" ht="12.75" customHeight="1" x14ac:dyDescent="0.2">
      <c r="A368" s="64" t="s">
        <v>258</v>
      </c>
      <c r="B368" s="65" t="s">
        <v>257</v>
      </c>
      <c r="C368" s="65">
        <v>324659</v>
      </c>
      <c r="D368" s="66">
        <f>VLOOKUP(A368,'2.1 Termination Charges'!$B$4:$F$904,5,0)</f>
        <v>1.925E-2</v>
      </c>
      <c r="G368" s="67"/>
      <c r="H368" s="67"/>
      <c r="I368" s="58">
        <f t="shared" si="18"/>
        <v>1.5882352941176472E-2</v>
      </c>
      <c r="J368" s="67"/>
      <c r="P368" s="68"/>
      <c r="Q368" s="69"/>
      <c r="R368" s="69"/>
      <c r="V368" s="58">
        <f t="shared" si="22"/>
        <v>365</v>
      </c>
      <c r="W368" s="58" t="s">
        <v>849</v>
      </c>
      <c r="X368" s="58" t="s">
        <v>850</v>
      </c>
      <c r="Z368" s="70"/>
      <c r="AA368" s="71">
        <f t="shared" si="19"/>
        <v>7.8888888888888884</v>
      </c>
      <c r="AB368" s="70">
        <f t="shared" si="20"/>
        <v>7.1</v>
      </c>
      <c r="AC368" s="70">
        <f t="shared" si="25"/>
        <v>7.1</v>
      </c>
      <c r="AD368" s="53"/>
      <c r="AE368" s="53"/>
      <c r="AF368" s="72"/>
      <c r="AG368" s="70">
        <v>7.1</v>
      </c>
      <c r="AH368" s="70"/>
      <c r="AI368" s="70"/>
    </row>
    <row r="369" spans="1:35" ht="12.75" customHeight="1" x14ac:dyDescent="0.2">
      <c r="A369" s="64" t="s">
        <v>258</v>
      </c>
      <c r="B369" s="65" t="s">
        <v>257</v>
      </c>
      <c r="C369" s="65">
        <v>324660</v>
      </c>
      <c r="D369" s="66">
        <f>VLOOKUP(A369,'2.1 Termination Charges'!$B$4:$F$904,5,0)</f>
        <v>1.925E-2</v>
      </c>
      <c r="G369" s="67"/>
      <c r="H369" s="67"/>
      <c r="I369" s="58">
        <f t="shared" si="18"/>
        <v>1.5882352941176472E-2</v>
      </c>
      <c r="J369" s="67"/>
      <c r="P369" s="68"/>
      <c r="Q369" s="69"/>
      <c r="R369" s="69"/>
      <c r="V369" s="58">
        <f t="shared" si="22"/>
        <v>366</v>
      </c>
      <c r="W369" s="58" t="s">
        <v>851</v>
      </c>
      <c r="X369" s="58" t="s">
        <v>852</v>
      </c>
      <c r="Z369" s="70"/>
      <c r="AA369" s="71">
        <f t="shared" si="19"/>
        <v>11.1</v>
      </c>
      <c r="AB369" s="70">
        <f t="shared" si="20"/>
        <v>9.99</v>
      </c>
      <c r="AC369" s="70">
        <f t="shared" si="25"/>
        <v>9.99</v>
      </c>
      <c r="AD369" s="53"/>
      <c r="AE369" s="53"/>
      <c r="AF369" s="72"/>
      <c r="AG369" s="70">
        <v>9.99</v>
      </c>
      <c r="AH369" s="70"/>
      <c r="AI369" s="70"/>
    </row>
    <row r="370" spans="1:35" ht="12.75" customHeight="1" x14ac:dyDescent="0.2">
      <c r="A370" s="64" t="s">
        <v>258</v>
      </c>
      <c r="B370" s="65" t="s">
        <v>257</v>
      </c>
      <c r="C370" s="65">
        <v>324661</v>
      </c>
      <c r="D370" s="66">
        <f>VLOOKUP(A370,'2.1 Termination Charges'!$B$4:$F$904,5,0)</f>
        <v>1.925E-2</v>
      </c>
      <c r="G370" s="67"/>
      <c r="H370" s="67"/>
      <c r="I370" s="58">
        <f t="shared" si="18"/>
        <v>1.5882352941176472E-2</v>
      </c>
      <c r="J370" s="67"/>
      <c r="P370" s="68"/>
      <c r="Q370" s="69"/>
      <c r="R370" s="69"/>
      <c r="V370" s="58">
        <f t="shared" si="22"/>
        <v>367</v>
      </c>
      <c r="W370" s="58" t="s">
        <v>853</v>
      </c>
      <c r="X370" s="58" t="s">
        <v>854</v>
      </c>
      <c r="Z370" s="70"/>
      <c r="AA370" s="71">
        <f t="shared" si="19"/>
        <v>2.3333333333333335</v>
      </c>
      <c r="AB370" s="70">
        <f t="shared" si="20"/>
        <v>2.1</v>
      </c>
      <c r="AC370" s="70">
        <f t="shared" si="25"/>
        <v>2.1</v>
      </c>
      <c r="AD370" s="53"/>
      <c r="AE370" s="53"/>
      <c r="AF370" s="72"/>
      <c r="AG370" s="70">
        <v>2.1</v>
      </c>
      <c r="AH370" s="70"/>
      <c r="AI370" s="70"/>
    </row>
    <row r="371" spans="1:35" ht="12.75" customHeight="1" x14ac:dyDescent="0.2">
      <c r="A371" s="64" t="s">
        <v>258</v>
      </c>
      <c r="B371" s="65" t="s">
        <v>257</v>
      </c>
      <c r="C371" s="65">
        <v>324662</v>
      </c>
      <c r="D371" s="66">
        <f>VLOOKUP(A371,'2.1 Termination Charges'!$B$4:$F$904,5,0)</f>
        <v>1.925E-2</v>
      </c>
      <c r="G371" s="67"/>
      <c r="H371" s="67"/>
      <c r="I371" s="58">
        <f t="shared" si="18"/>
        <v>1.5882352941176472E-2</v>
      </c>
      <c r="J371" s="67"/>
      <c r="P371" s="68"/>
      <c r="Q371" s="69"/>
      <c r="R371" s="69"/>
      <c r="V371" s="58">
        <f t="shared" si="22"/>
        <v>368</v>
      </c>
      <c r="W371" s="58" t="s">
        <v>855</v>
      </c>
      <c r="X371" s="58" t="s">
        <v>856</v>
      </c>
      <c r="Z371" s="70"/>
      <c r="AA371" s="71">
        <f t="shared" si="19"/>
        <v>9.1111111111111107</v>
      </c>
      <c r="AB371" s="70">
        <f t="shared" si="20"/>
        <v>8.1999999999999993</v>
      </c>
      <c r="AC371" s="70">
        <f t="shared" si="25"/>
        <v>8.1999999999999993</v>
      </c>
      <c r="AD371" s="53"/>
      <c r="AE371" s="53"/>
      <c r="AF371" s="72"/>
      <c r="AG371" s="70">
        <v>8.1999999999999993</v>
      </c>
      <c r="AH371" s="70"/>
      <c r="AI371" s="70"/>
    </row>
    <row r="372" spans="1:35" ht="12.75" customHeight="1" x14ac:dyDescent="0.2">
      <c r="A372" s="64" t="s">
        <v>258</v>
      </c>
      <c r="B372" s="65" t="s">
        <v>257</v>
      </c>
      <c r="C372" s="65">
        <v>324663</v>
      </c>
      <c r="D372" s="66">
        <f>VLOOKUP(A372,'2.1 Termination Charges'!$B$4:$F$904,5,0)</f>
        <v>1.925E-2</v>
      </c>
      <c r="G372" s="67"/>
      <c r="H372" s="67"/>
      <c r="I372" s="58">
        <f t="shared" si="18"/>
        <v>1.5882352941176472E-2</v>
      </c>
      <c r="J372" s="67"/>
      <c r="P372" s="68"/>
      <c r="Q372" s="69"/>
      <c r="R372" s="69"/>
      <c r="V372" s="58">
        <f t="shared" si="22"/>
        <v>369</v>
      </c>
      <c r="W372" s="58" t="s">
        <v>857</v>
      </c>
      <c r="X372" s="58" t="s">
        <v>858</v>
      </c>
      <c r="Z372" s="70"/>
      <c r="AA372" s="71">
        <f t="shared" si="19"/>
        <v>1.7666666666666666</v>
      </c>
      <c r="AB372" s="70">
        <f t="shared" si="20"/>
        <v>1.59</v>
      </c>
      <c r="AC372" s="70">
        <f t="shared" si="25"/>
        <v>1.59</v>
      </c>
      <c r="AD372" s="53"/>
      <c r="AE372" s="53"/>
      <c r="AF372" s="72"/>
      <c r="AG372" s="70">
        <v>1.59</v>
      </c>
      <c r="AH372" s="70"/>
      <c r="AI372" s="70"/>
    </row>
    <row r="373" spans="1:35" ht="12.75" customHeight="1" x14ac:dyDescent="0.2">
      <c r="A373" s="64" t="s">
        <v>258</v>
      </c>
      <c r="B373" s="65" t="s">
        <v>257</v>
      </c>
      <c r="C373" s="65">
        <v>324664</v>
      </c>
      <c r="D373" s="66">
        <f>VLOOKUP(A373,'2.1 Termination Charges'!$B$4:$F$904,5,0)</f>
        <v>1.925E-2</v>
      </c>
      <c r="G373" s="67"/>
      <c r="H373" s="67"/>
      <c r="I373" s="58">
        <f t="shared" si="18"/>
        <v>1.5882352941176472E-2</v>
      </c>
      <c r="J373" s="67"/>
      <c r="P373" s="68"/>
      <c r="Q373" s="69"/>
      <c r="R373" s="69"/>
      <c r="V373" s="58">
        <f t="shared" si="22"/>
        <v>370</v>
      </c>
      <c r="W373" s="58" t="s">
        <v>859</v>
      </c>
      <c r="X373" s="58" t="s">
        <v>860</v>
      </c>
      <c r="Z373" s="70"/>
      <c r="AA373" s="71">
        <f t="shared" si="19"/>
        <v>0</v>
      </c>
      <c r="AB373" s="70">
        <f t="shared" si="20"/>
        <v>0</v>
      </c>
      <c r="AC373" s="70">
        <f t="shared" si="25"/>
        <v>0</v>
      </c>
      <c r="AD373" s="53"/>
      <c r="AE373" s="53"/>
      <c r="AF373" s="72"/>
      <c r="AG373" s="70">
        <v>0</v>
      </c>
      <c r="AH373" s="70"/>
      <c r="AI373" s="70"/>
    </row>
    <row r="374" spans="1:35" ht="12.75" customHeight="1" x14ac:dyDescent="0.2">
      <c r="A374" s="64" t="s">
        <v>258</v>
      </c>
      <c r="B374" s="65" t="s">
        <v>257</v>
      </c>
      <c r="C374" s="65">
        <v>324676</v>
      </c>
      <c r="D374" s="66">
        <f>VLOOKUP(A374,'2.1 Termination Charges'!$B$4:$F$904,5,0)</f>
        <v>1.925E-2</v>
      </c>
      <c r="G374" s="67"/>
      <c r="H374" s="67"/>
      <c r="I374" s="58">
        <f t="shared" si="18"/>
        <v>1.5882352941176472E-2</v>
      </c>
      <c r="J374" s="67"/>
      <c r="P374" s="68"/>
      <c r="Q374" s="69"/>
      <c r="R374" s="69"/>
      <c r="V374" s="58">
        <f t="shared" si="22"/>
        <v>371</v>
      </c>
      <c r="W374" s="58" t="s">
        <v>861</v>
      </c>
      <c r="X374" s="58" t="s">
        <v>862</v>
      </c>
      <c r="Z374" s="70"/>
      <c r="AA374" s="71">
        <f t="shared" si="19"/>
        <v>12.123555555555555</v>
      </c>
      <c r="AB374" s="70">
        <f t="shared" si="20"/>
        <v>10.911199999999999</v>
      </c>
      <c r="AC374" s="70">
        <f t="shared" si="25"/>
        <v>10.911199999999999</v>
      </c>
      <c r="AD374" s="53"/>
      <c r="AE374" s="53"/>
      <c r="AF374" s="72"/>
      <c r="AG374" s="70">
        <v>10.911199999999999</v>
      </c>
      <c r="AH374" s="70"/>
      <c r="AI374" s="70"/>
    </row>
    <row r="375" spans="1:35" ht="12.75" customHeight="1" x14ac:dyDescent="0.2">
      <c r="A375" s="64" t="s">
        <v>258</v>
      </c>
      <c r="B375" s="65" t="s">
        <v>257</v>
      </c>
      <c r="C375" s="65">
        <v>324677</v>
      </c>
      <c r="D375" s="66">
        <f>VLOOKUP(A375,'2.1 Termination Charges'!$B$4:$F$904,5,0)</f>
        <v>1.925E-2</v>
      </c>
      <c r="G375" s="67"/>
      <c r="H375" s="67"/>
      <c r="I375" s="58">
        <f t="shared" si="18"/>
        <v>1.5882352941176472E-2</v>
      </c>
      <c r="J375" s="67"/>
      <c r="P375" s="68"/>
      <c r="Q375" s="69"/>
      <c r="R375" s="69"/>
      <c r="V375" s="58">
        <f t="shared" si="22"/>
        <v>372</v>
      </c>
      <c r="W375" s="58" t="s">
        <v>863</v>
      </c>
      <c r="X375" s="58" t="s">
        <v>864</v>
      </c>
      <c r="Z375" s="70"/>
      <c r="AA375" s="71">
        <f t="shared" si="19"/>
        <v>1.6666666666666665</v>
      </c>
      <c r="AB375" s="70">
        <f t="shared" si="20"/>
        <v>1.5</v>
      </c>
      <c r="AC375" s="70">
        <f t="shared" si="25"/>
        <v>1.5</v>
      </c>
      <c r="AD375" s="53"/>
      <c r="AE375" s="53"/>
      <c r="AF375" s="72"/>
      <c r="AG375" s="70">
        <v>1.5</v>
      </c>
      <c r="AH375" s="70"/>
      <c r="AI375" s="70"/>
    </row>
    <row r="376" spans="1:35" ht="12.75" customHeight="1" x14ac:dyDescent="0.2">
      <c r="A376" s="64" t="s">
        <v>258</v>
      </c>
      <c r="B376" s="65" t="s">
        <v>257</v>
      </c>
      <c r="C376" s="65">
        <v>324678</v>
      </c>
      <c r="D376" s="66">
        <f>VLOOKUP(A376,'2.1 Termination Charges'!$B$4:$F$904,5,0)</f>
        <v>1.925E-2</v>
      </c>
      <c r="G376" s="67"/>
      <c r="H376" s="67"/>
      <c r="I376" s="58">
        <f t="shared" si="18"/>
        <v>1.5882352941176472E-2</v>
      </c>
      <c r="J376" s="67"/>
      <c r="P376" s="68"/>
      <c r="Q376" s="69"/>
      <c r="R376" s="69"/>
      <c r="V376" s="58">
        <f t="shared" si="22"/>
        <v>373</v>
      </c>
      <c r="W376" s="58" t="s">
        <v>865</v>
      </c>
      <c r="X376" s="58" t="s">
        <v>866</v>
      </c>
      <c r="Z376" s="70"/>
      <c r="AA376" s="71">
        <f t="shared" si="19"/>
        <v>14.433333333333334</v>
      </c>
      <c r="AB376" s="70">
        <f t="shared" si="20"/>
        <v>12.99</v>
      </c>
      <c r="AC376" s="70">
        <f t="shared" si="25"/>
        <v>12.99</v>
      </c>
      <c r="AD376" s="53"/>
      <c r="AE376" s="53"/>
      <c r="AF376" s="72"/>
      <c r="AG376" s="70">
        <v>12.99</v>
      </c>
      <c r="AH376" s="70"/>
      <c r="AI376" s="70"/>
    </row>
    <row r="377" spans="1:35" ht="12.75" customHeight="1" x14ac:dyDescent="0.2">
      <c r="A377" s="64" t="s">
        <v>260</v>
      </c>
      <c r="B377" s="65" t="s">
        <v>259</v>
      </c>
      <c r="C377" s="65">
        <v>324673</v>
      </c>
      <c r="D377" s="66">
        <f>VLOOKUP(A377,'2.1 Termination Charges'!$B$4:$F$904,5,0)</f>
        <v>1.4120000000000001E-2</v>
      </c>
      <c r="G377" s="67"/>
      <c r="H377" s="67"/>
      <c r="I377" s="58">
        <f t="shared" si="18"/>
        <v>1.1647058823529413E-2</v>
      </c>
      <c r="J377" s="67"/>
      <c r="P377" s="68"/>
      <c r="Q377" s="69"/>
      <c r="R377" s="69"/>
      <c r="V377" s="58">
        <f t="shared" si="22"/>
        <v>374</v>
      </c>
      <c r="W377" s="58" t="s">
        <v>867</v>
      </c>
      <c r="X377" s="58" t="s">
        <v>868</v>
      </c>
      <c r="Z377" s="70"/>
      <c r="AA377" s="71">
        <f t="shared" si="19"/>
        <v>4.3333333333333335E-2</v>
      </c>
      <c r="AB377" s="70">
        <f t="shared" si="20"/>
        <v>3.9E-2</v>
      </c>
      <c r="AC377" s="70">
        <f t="shared" si="25"/>
        <v>3.9E-2</v>
      </c>
      <c r="AD377" s="53"/>
      <c r="AE377" s="53"/>
      <c r="AF377" s="72"/>
      <c r="AG377" s="70">
        <v>3.9E-2</v>
      </c>
      <c r="AH377" s="70"/>
      <c r="AI377" s="70"/>
    </row>
    <row r="378" spans="1:35" ht="12.75" customHeight="1" x14ac:dyDescent="0.2">
      <c r="A378" s="64" t="s">
        <v>260</v>
      </c>
      <c r="B378" s="65" t="s">
        <v>259</v>
      </c>
      <c r="C378" s="65">
        <v>324675</v>
      </c>
      <c r="D378" s="66">
        <f>VLOOKUP(A378,'2.1 Termination Charges'!$B$4:$F$904,5,0)</f>
        <v>1.4120000000000001E-2</v>
      </c>
      <c r="G378" s="67"/>
      <c r="H378" s="67"/>
      <c r="I378" s="58">
        <f t="shared" si="18"/>
        <v>1.1647058823529413E-2</v>
      </c>
      <c r="J378" s="67"/>
      <c r="P378" s="68"/>
      <c r="Q378" s="69"/>
      <c r="R378" s="69"/>
      <c r="V378" s="58">
        <f t="shared" si="22"/>
        <v>375</v>
      </c>
      <c r="W378" s="58" t="s">
        <v>869</v>
      </c>
      <c r="X378" s="58" t="s">
        <v>870</v>
      </c>
      <c r="Z378" s="70"/>
      <c r="AA378" s="71">
        <f t="shared" si="19"/>
        <v>6.6666666666666662E-3</v>
      </c>
      <c r="AB378" s="70">
        <f t="shared" si="20"/>
        <v>6.0000000000000001E-3</v>
      </c>
      <c r="AC378" s="70">
        <f t="shared" si="25"/>
        <v>6.0000000000000001E-3</v>
      </c>
      <c r="AD378" s="53"/>
      <c r="AE378" s="53"/>
      <c r="AF378" s="72"/>
      <c r="AG378" s="70">
        <v>6.0000000000000001E-3</v>
      </c>
      <c r="AH378" s="70"/>
      <c r="AI378" s="70"/>
    </row>
    <row r="379" spans="1:35" ht="12.75" customHeight="1" x14ac:dyDescent="0.2">
      <c r="A379" s="64" t="s">
        <v>260</v>
      </c>
      <c r="B379" s="65" t="s">
        <v>259</v>
      </c>
      <c r="C379" s="65">
        <v>3249</v>
      </c>
      <c r="D379" s="66">
        <f>VLOOKUP(A379,'2.1 Termination Charges'!$B$4:$F$904,5,0)</f>
        <v>1.4120000000000001E-2</v>
      </c>
      <c r="G379" s="67"/>
      <c r="H379" s="67"/>
      <c r="I379" s="58">
        <f t="shared" si="18"/>
        <v>1.1647058823529413E-2</v>
      </c>
      <c r="J379" s="67"/>
      <c r="P379" s="68"/>
      <c r="Q379" s="69"/>
      <c r="R379" s="69"/>
      <c r="V379" s="58">
        <f t="shared" si="22"/>
        <v>376</v>
      </c>
      <c r="W379" s="58" t="s">
        <v>871</v>
      </c>
      <c r="X379" s="58" t="s">
        <v>872</v>
      </c>
      <c r="Z379" s="70"/>
      <c r="AA379" s="71">
        <f t="shared" si="19"/>
        <v>2.5</v>
      </c>
      <c r="AB379" s="70">
        <f t="shared" si="20"/>
        <v>2.25</v>
      </c>
      <c r="AC379" s="70">
        <f t="shared" si="25"/>
        <v>2.25</v>
      </c>
      <c r="AD379" s="53"/>
      <c r="AE379" s="53"/>
      <c r="AF379" s="72"/>
      <c r="AG379" s="70">
        <v>2.25</v>
      </c>
      <c r="AH379" s="70"/>
      <c r="AI379" s="70"/>
    </row>
    <row r="380" spans="1:35" ht="12.75" customHeight="1" x14ac:dyDescent="0.2">
      <c r="A380" s="64" t="s">
        <v>260</v>
      </c>
      <c r="B380" s="65" t="s">
        <v>259</v>
      </c>
      <c r="C380" s="65">
        <v>32770005</v>
      </c>
      <c r="D380" s="66">
        <f>VLOOKUP(A380,'2.1 Termination Charges'!$B$4:$F$904,5,0)</f>
        <v>1.4120000000000001E-2</v>
      </c>
      <c r="G380" s="67"/>
      <c r="H380" s="67"/>
      <c r="I380" s="58">
        <f t="shared" si="18"/>
        <v>1.1647058823529413E-2</v>
      </c>
      <c r="J380" s="67"/>
      <c r="P380" s="68"/>
      <c r="Q380" s="69"/>
      <c r="R380" s="69"/>
      <c r="V380" s="58">
        <f t="shared" si="22"/>
        <v>377</v>
      </c>
      <c r="W380" s="58" t="s">
        <v>873</v>
      </c>
      <c r="X380" s="58" t="s">
        <v>874</v>
      </c>
      <c r="Z380" s="70"/>
      <c r="AA380" s="71">
        <f t="shared" si="19"/>
        <v>4.333333333333333</v>
      </c>
      <c r="AB380" s="70">
        <f t="shared" si="20"/>
        <v>3.9</v>
      </c>
      <c r="AC380" s="70">
        <f t="shared" si="25"/>
        <v>3.9</v>
      </c>
      <c r="AD380" s="53"/>
      <c r="AE380" s="53"/>
      <c r="AF380" s="72"/>
      <c r="AG380" s="70">
        <v>3.9</v>
      </c>
      <c r="AH380" s="70"/>
      <c r="AI380" s="70"/>
    </row>
    <row r="381" spans="1:35" ht="12.75" customHeight="1" x14ac:dyDescent="0.2">
      <c r="A381" s="64" t="s">
        <v>262</v>
      </c>
      <c r="B381" s="65" t="s">
        <v>261</v>
      </c>
      <c r="C381" s="65">
        <v>32460</v>
      </c>
      <c r="D381" s="66">
        <f>VLOOKUP(A381,'2.1 Termination Charges'!$B$4:$F$904,5,0)</f>
        <v>1.4120000000000001E-2</v>
      </c>
      <c r="G381" s="67"/>
      <c r="H381" s="67"/>
      <c r="I381" s="58">
        <f t="shared" si="18"/>
        <v>1.1647058823529413E-2</v>
      </c>
      <c r="J381" s="67"/>
      <c r="P381" s="68"/>
      <c r="Q381" s="69"/>
      <c r="R381" s="69"/>
      <c r="V381" s="58">
        <f t="shared" si="22"/>
        <v>378</v>
      </c>
      <c r="W381" s="58" t="s">
        <v>875</v>
      </c>
      <c r="X381" s="58" t="s">
        <v>876</v>
      </c>
      <c r="Z381" s="70"/>
      <c r="AA381" s="71">
        <f t="shared" si="19"/>
        <v>0.59222222222222221</v>
      </c>
      <c r="AB381" s="70">
        <f t="shared" si="20"/>
        <v>0.53300000000000003</v>
      </c>
      <c r="AC381" s="70">
        <f t="shared" si="25"/>
        <v>0.53300000000000003</v>
      </c>
      <c r="AD381" s="53"/>
      <c r="AE381" s="53"/>
      <c r="AF381" s="72"/>
      <c r="AG381" s="70">
        <v>0.53300000000000003</v>
      </c>
      <c r="AH381" s="70"/>
      <c r="AI381" s="70"/>
    </row>
    <row r="382" spans="1:35" ht="12.75" customHeight="1" x14ac:dyDescent="0.2">
      <c r="A382" s="64" t="s">
        <v>262</v>
      </c>
      <c r="B382" s="65" t="s">
        <v>261</v>
      </c>
      <c r="C382" s="65">
        <v>3247</v>
      </c>
      <c r="D382" s="66">
        <f>VLOOKUP(A382,'2.1 Termination Charges'!$B$4:$F$904,5,0)</f>
        <v>1.4120000000000001E-2</v>
      </c>
      <c r="G382" s="67"/>
      <c r="H382" s="67"/>
      <c r="I382" s="58">
        <f t="shared" si="18"/>
        <v>1.1647058823529413E-2</v>
      </c>
      <c r="J382" s="67"/>
      <c r="P382" s="68"/>
      <c r="Q382" s="69"/>
      <c r="R382" s="69"/>
      <c r="V382" s="58">
        <f t="shared" si="22"/>
        <v>379</v>
      </c>
      <c r="W382" s="58" t="s">
        <v>877</v>
      </c>
      <c r="X382" s="58" t="s">
        <v>878</v>
      </c>
      <c r="Z382" s="70"/>
      <c r="AA382" s="71">
        <f t="shared" si="19"/>
        <v>5.5555555555555559E-2</v>
      </c>
      <c r="AB382" s="70">
        <f t="shared" si="20"/>
        <v>0.05</v>
      </c>
      <c r="AC382" s="70">
        <f t="shared" si="25"/>
        <v>0.05</v>
      </c>
      <c r="AD382" s="53"/>
      <c r="AE382" s="53"/>
      <c r="AF382" s="72"/>
      <c r="AG382" s="70">
        <v>0.05</v>
      </c>
      <c r="AH382" s="70"/>
      <c r="AI382" s="70"/>
    </row>
    <row r="383" spans="1:35" ht="12.75" customHeight="1" x14ac:dyDescent="0.2">
      <c r="A383" s="64" t="s">
        <v>262</v>
      </c>
      <c r="B383" s="65" t="s">
        <v>261</v>
      </c>
      <c r="C383" s="65">
        <v>32770001</v>
      </c>
      <c r="D383" s="66">
        <f>VLOOKUP(A383,'2.1 Termination Charges'!$B$4:$F$904,5,0)</f>
        <v>1.4120000000000001E-2</v>
      </c>
      <c r="G383" s="67"/>
      <c r="H383" s="67"/>
      <c r="I383" s="58">
        <f t="shared" si="18"/>
        <v>1.1647058823529413E-2</v>
      </c>
      <c r="J383" s="67"/>
      <c r="P383" s="68"/>
      <c r="Q383" s="69"/>
      <c r="R383" s="69"/>
      <c r="V383" s="58">
        <f t="shared" si="22"/>
        <v>380</v>
      </c>
      <c r="W383" s="58" t="s">
        <v>879</v>
      </c>
      <c r="X383" s="58" t="s">
        <v>880</v>
      </c>
      <c r="Z383" s="70"/>
      <c r="AA383" s="71">
        <f t="shared" si="19"/>
        <v>20</v>
      </c>
      <c r="AB383" s="70">
        <f t="shared" si="20"/>
        <v>18</v>
      </c>
      <c r="AC383" s="70">
        <f t="shared" si="25"/>
        <v>18</v>
      </c>
      <c r="AD383" s="53"/>
      <c r="AE383" s="53"/>
      <c r="AF383" s="72"/>
      <c r="AG383" s="70">
        <v>18</v>
      </c>
      <c r="AH383" s="70"/>
      <c r="AI383" s="70"/>
    </row>
    <row r="384" spans="1:35" ht="12.75" customHeight="1" x14ac:dyDescent="0.2">
      <c r="A384" s="64" t="s">
        <v>264</v>
      </c>
      <c r="B384" s="65" t="s">
        <v>263</v>
      </c>
      <c r="C384" s="65">
        <v>324650</v>
      </c>
      <c r="D384" s="66">
        <f>VLOOKUP(A384,'2.1 Termination Charges'!$B$4:$F$904,5,0)</f>
        <v>1.4120000000000001E-2</v>
      </c>
      <c r="G384" s="67"/>
      <c r="H384" s="67"/>
      <c r="I384" s="58">
        <f t="shared" si="18"/>
        <v>1.1647058823529413E-2</v>
      </c>
      <c r="J384" s="67"/>
      <c r="P384" s="68"/>
      <c r="Q384" s="69"/>
      <c r="R384" s="69"/>
      <c r="V384" s="58">
        <f t="shared" si="22"/>
        <v>381</v>
      </c>
      <c r="W384" s="58" t="s">
        <v>881</v>
      </c>
      <c r="X384" s="58" t="s">
        <v>882</v>
      </c>
      <c r="Z384" s="70"/>
      <c r="AA384" s="71">
        <f t="shared" si="19"/>
        <v>2.4222222222222221E-2</v>
      </c>
      <c r="AB384" s="70">
        <f t="shared" si="20"/>
        <v>2.18E-2</v>
      </c>
      <c r="AC384" s="70">
        <f t="shared" si="25"/>
        <v>2.18E-2</v>
      </c>
      <c r="AD384" s="53"/>
      <c r="AE384" s="53"/>
      <c r="AF384" s="72"/>
      <c r="AG384" s="70">
        <v>2.18E-2</v>
      </c>
      <c r="AH384" s="70"/>
      <c r="AI384" s="70"/>
    </row>
    <row r="385" spans="1:35" ht="12.75" customHeight="1" x14ac:dyDescent="0.2">
      <c r="A385" s="64" t="s">
        <v>264</v>
      </c>
      <c r="B385" s="65" t="s">
        <v>263</v>
      </c>
      <c r="C385" s="65">
        <v>324670</v>
      </c>
      <c r="D385" s="66">
        <f>VLOOKUP(A385,'2.1 Termination Charges'!$B$4:$F$904,5,0)</f>
        <v>1.4120000000000001E-2</v>
      </c>
      <c r="G385" s="67"/>
      <c r="H385" s="67"/>
      <c r="I385" s="58">
        <f t="shared" si="18"/>
        <v>1.1647058823529413E-2</v>
      </c>
      <c r="J385" s="67"/>
      <c r="P385" s="68"/>
      <c r="Q385" s="69"/>
      <c r="R385" s="69"/>
      <c r="V385" s="58">
        <f t="shared" si="22"/>
        <v>382</v>
      </c>
      <c r="W385" s="58" t="s">
        <v>883</v>
      </c>
      <c r="X385" s="58" t="s">
        <v>884</v>
      </c>
      <c r="Z385" s="70"/>
      <c r="AA385" s="71">
        <f t="shared" si="19"/>
        <v>0.53333333333333333</v>
      </c>
      <c r="AB385" s="70">
        <f t="shared" si="20"/>
        <v>0.48</v>
      </c>
      <c r="AC385" s="70">
        <f t="shared" si="25"/>
        <v>0.48</v>
      </c>
      <c r="AD385" s="53"/>
      <c r="AE385" s="53"/>
      <c r="AF385" s="72"/>
      <c r="AG385" s="70">
        <v>0.48</v>
      </c>
      <c r="AH385" s="70"/>
      <c r="AI385" s="70"/>
    </row>
    <row r="386" spans="1:35" ht="12.75" customHeight="1" x14ac:dyDescent="0.2">
      <c r="A386" s="64" t="s">
        <v>264</v>
      </c>
      <c r="B386" s="65" t="s">
        <v>263</v>
      </c>
      <c r="C386" s="65">
        <v>324680</v>
      </c>
      <c r="D386" s="66">
        <f>VLOOKUP(A386,'2.1 Termination Charges'!$B$4:$F$904,5,0)</f>
        <v>1.4120000000000001E-2</v>
      </c>
      <c r="G386" s="67"/>
      <c r="H386" s="67"/>
      <c r="I386" s="58">
        <f t="shared" si="18"/>
        <v>1.1647058823529413E-2</v>
      </c>
      <c r="J386" s="67"/>
      <c r="P386" s="68"/>
      <c r="Q386" s="69"/>
      <c r="R386" s="69"/>
      <c r="V386" s="58">
        <f t="shared" si="22"/>
        <v>383</v>
      </c>
      <c r="W386" s="58" t="s">
        <v>885</v>
      </c>
      <c r="X386" s="58" t="s">
        <v>886</v>
      </c>
      <c r="Z386" s="70"/>
      <c r="AA386" s="71">
        <f t="shared" si="19"/>
        <v>0.26444444444444443</v>
      </c>
      <c r="AB386" s="70">
        <f t="shared" si="20"/>
        <v>0.23799999999999999</v>
      </c>
      <c r="AC386" s="70">
        <f t="shared" si="25"/>
        <v>0.23799999999999999</v>
      </c>
      <c r="AD386" s="53"/>
      <c r="AE386" s="53"/>
      <c r="AF386" s="72"/>
      <c r="AG386" s="70">
        <v>0.23799999999999999</v>
      </c>
      <c r="AH386" s="70"/>
      <c r="AI386" s="70"/>
    </row>
    <row r="387" spans="1:35" ht="12.75" customHeight="1" x14ac:dyDescent="0.2">
      <c r="A387" s="64" t="s">
        <v>264</v>
      </c>
      <c r="B387" s="65" t="s">
        <v>263</v>
      </c>
      <c r="C387" s="65">
        <v>324681</v>
      </c>
      <c r="D387" s="66">
        <f>VLOOKUP(A387,'2.1 Termination Charges'!$B$4:$F$904,5,0)</f>
        <v>1.4120000000000001E-2</v>
      </c>
      <c r="G387" s="67"/>
      <c r="H387" s="67"/>
      <c r="I387" s="58">
        <f t="shared" si="18"/>
        <v>1.1647058823529413E-2</v>
      </c>
      <c r="J387" s="67"/>
      <c r="P387" s="68"/>
      <c r="Q387" s="69"/>
      <c r="R387" s="69"/>
      <c r="V387" s="58">
        <f t="shared" si="22"/>
        <v>384</v>
      </c>
      <c r="W387" s="58" t="s">
        <v>887</v>
      </c>
      <c r="X387" s="58" t="s">
        <v>888</v>
      </c>
      <c r="Z387" s="70"/>
      <c r="AA387" s="71">
        <f t="shared" si="19"/>
        <v>0.21644444444444444</v>
      </c>
      <c r="AB387" s="70">
        <f t="shared" si="20"/>
        <v>0.1948</v>
      </c>
      <c r="AC387" s="70">
        <f t="shared" si="25"/>
        <v>0.1948</v>
      </c>
      <c r="AD387" s="53"/>
      <c r="AE387" s="53"/>
      <c r="AF387" s="72"/>
      <c r="AG387" s="70">
        <v>0.1948</v>
      </c>
      <c r="AH387" s="70"/>
      <c r="AI387" s="70"/>
    </row>
    <row r="388" spans="1:35" ht="12.75" customHeight="1" x14ac:dyDescent="0.2">
      <c r="A388" s="64" t="s">
        <v>264</v>
      </c>
      <c r="B388" s="65" t="s">
        <v>263</v>
      </c>
      <c r="C388" s="65">
        <v>324682</v>
      </c>
      <c r="D388" s="66">
        <f>VLOOKUP(A388,'2.1 Termination Charges'!$B$4:$F$904,5,0)</f>
        <v>1.4120000000000001E-2</v>
      </c>
      <c r="G388" s="67"/>
      <c r="H388" s="67"/>
      <c r="I388" s="58">
        <f t="shared" si="18"/>
        <v>1.1647058823529413E-2</v>
      </c>
      <c r="J388" s="67"/>
      <c r="P388" s="68"/>
      <c r="Q388" s="69"/>
      <c r="R388" s="69"/>
      <c r="V388" s="58">
        <f t="shared" si="22"/>
        <v>385</v>
      </c>
      <c r="W388" s="58" t="s">
        <v>889</v>
      </c>
      <c r="X388" s="58" t="s">
        <v>890</v>
      </c>
      <c r="Z388" s="70"/>
      <c r="AA388" s="71">
        <f t="shared" si="19"/>
        <v>0.25777777777777777</v>
      </c>
      <c r="AB388" s="70">
        <f t="shared" si="20"/>
        <v>0.23200000000000001</v>
      </c>
      <c r="AC388" s="70">
        <f t="shared" si="25"/>
        <v>0.23200000000000001</v>
      </c>
      <c r="AD388" s="53"/>
      <c r="AE388" s="53"/>
      <c r="AF388" s="72"/>
      <c r="AG388" s="70">
        <v>0.23200000000000001</v>
      </c>
      <c r="AH388" s="70"/>
      <c r="AI388" s="70"/>
    </row>
    <row r="389" spans="1:35" ht="12.75" customHeight="1" x14ac:dyDescent="0.2">
      <c r="A389" s="64" t="s">
        <v>264</v>
      </c>
      <c r="B389" s="65" t="s">
        <v>263</v>
      </c>
      <c r="C389" s="65">
        <v>324683</v>
      </c>
      <c r="D389" s="66">
        <f>VLOOKUP(A389,'2.1 Termination Charges'!$B$4:$F$904,5,0)</f>
        <v>1.4120000000000001E-2</v>
      </c>
      <c r="G389" s="67"/>
      <c r="H389" s="67"/>
      <c r="I389" s="58">
        <f t="shared" si="18"/>
        <v>1.1647058823529413E-2</v>
      </c>
      <c r="J389" s="67"/>
      <c r="P389" s="68"/>
      <c r="Q389" s="69"/>
      <c r="R389" s="69"/>
      <c r="V389" s="58">
        <f t="shared" si="22"/>
        <v>386</v>
      </c>
      <c r="W389" s="58" t="s">
        <v>891</v>
      </c>
      <c r="X389" s="58" t="s">
        <v>892</v>
      </c>
      <c r="Z389" s="70"/>
      <c r="AA389" s="71">
        <f t="shared" si="19"/>
        <v>0.28333333333333333</v>
      </c>
      <c r="AB389" s="70">
        <f t="shared" si="20"/>
        <v>0.255</v>
      </c>
      <c r="AC389" s="70">
        <f t="shared" si="25"/>
        <v>0.255</v>
      </c>
      <c r="AD389" s="53"/>
      <c r="AE389" s="53"/>
      <c r="AF389" s="72"/>
      <c r="AG389" s="70">
        <v>0.255</v>
      </c>
      <c r="AH389" s="70"/>
      <c r="AI389" s="70"/>
    </row>
    <row r="390" spans="1:35" ht="12.75" customHeight="1" x14ac:dyDescent="0.2">
      <c r="A390" s="64" t="s">
        <v>264</v>
      </c>
      <c r="B390" s="65" t="s">
        <v>263</v>
      </c>
      <c r="C390" s="65">
        <v>324684</v>
      </c>
      <c r="D390" s="66">
        <f>VLOOKUP(A390,'2.1 Termination Charges'!$B$4:$F$904,5,0)</f>
        <v>1.4120000000000001E-2</v>
      </c>
      <c r="G390" s="67"/>
      <c r="H390" s="67"/>
      <c r="I390" s="58">
        <f t="shared" si="18"/>
        <v>1.1647058823529413E-2</v>
      </c>
      <c r="J390" s="67"/>
      <c r="P390" s="68"/>
      <c r="Q390" s="69"/>
      <c r="R390" s="69"/>
      <c r="V390" s="58">
        <f t="shared" si="22"/>
        <v>387</v>
      </c>
      <c r="W390" s="58" t="s">
        <v>893</v>
      </c>
      <c r="X390" s="58" t="s">
        <v>894</v>
      </c>
      <c r="Z390" s="70"/>
      <c r="AA390" s="71">
        <f t="shared" si="19"/>
        <v>0.24577777777777779</v>
      </c>
      <c r="AB390" s="70">
        <f t="shared" si="20"/>
        <v>0.22120000000000001</v>
      </c>
      <c r="AC390" s="70">
        <f t="shared" si="25"/>
        <v>0.22120000000000001</v>
      </c>
      <c r="AD390" s="53"/>
      <c r="AE390" s="53"/>
      <c r="AF390" s="72"/>
      <c r="AG390" s="70">
        <v>0.22120000000000001</v>
      </c>
      <c r="AH390" s="70"/>
      <c r="AI390" s="70"/>
    </row>
    <row r="391" spans="1:35" ht="12.75" customHeight="1" x14ac:dyDescent="0.2">
      <c r="A391" s="64" t="s">
        <v>264</v>
      </c>
      <c r="B391" s="65" t="s">
        <v>263</v>
      </c>
      <c r="C391" s="65">
        <v>324685</v>
      </c>
      <c r="D391" s="66">
        <f>VLOOKUP(A391,'2.1 Termination Charges'!$B$4:$F$904,5,0)</f>
        <v>1.4120000000000001E-2</v>
      </c>
      <c r="G391" s="67"/>
      <c r="H391" s="67"/>
      <c r="I391" s="58">
        <f t="shared" si="18"/>
        <v>1.1647058823529413E-2</v>
      </c>
      <c r="J391" s="67"/>
      <c r="P391" s="68"/>
      <c r="Q391" s="69"/>
      <c r="R391" s="69"/>
      <c r="V391" s="58">
        <f t="shared" si="22"/>
        <v>388</v>
      </c>
      <c r="W391" s="58" t="s">
        <v>895</v>
      </c>
      <c r="X391" s="58" t="s">
        <v>896</v>
      </c>
      <c r="Z391" s="70"/>
      <c r="AA391" s="71">
        <f t="shared" si="19"/>
        <v>0.29888888888888893</v>
      </c>
      <c r="AB391" s="70">
        <f t="shared" si="20"/>
        <v>0.26900000000000002</v>
      </c>
      <c r="AC391" s="70">
        <f t="shared" si="25"/>
        <v>0.26900000000000002</v>
      </c>
      <c r="AD391" s="53"/>
      <c r="AE391" s="53"/>
      <c r="AF391" s="72"/>
      <c r="AG391" s="70">
        <v>0.26900000000000002</v>
      </c>
      <c r="AH391" s="70"/>
      <c r="AI391" s="70"/>
    </row>
    <row r="392" spans="1:35" ht="12.75" customHeight="1" x14ac:dyDescent="0.2">
      <c r="A392" s="64" t="s">
        <v>264</v>
      </c>
      <c r="B392" s="65" t="s">
        <v>263</v>
      </c>
      <c r="C392" s="65">
        <v>3248</v>
      </c>
      <c r="D392" s="66">
        <f>VLOOKUP(A392,'2.1 Termination Charges'!$B$4:$F$904,5,0)</f>
        <v>1.4120000000000001E-2</v>
      </c>
      <c r="G392" s="67"/>
      <c r="H392" s="67"/>
      <c r="I392" s="58">
        <f t="shared" si="18"/>
        <v>1.1647058823529413E-2</v>
      </c>
      <c r="J392" s="67"/>
      <c r="P392" s="68"/>
      <c r="Q392" s="69"/>
      <c r="R392" s="69"/>
      <c r="V392" s="58">
        <f t="shared" si="22"/>
        <v>389</v>
      </c>
      <c r="W392" s="58" t="s">
        <v>897</v>
      </c>
      <c r="X392" s="58" t="s">
        <v>898</v>
      </c>
      <c r="Z392" s="70"/>
      <c r="AA392" s="71">
        <f t="shared" si="19"/>
        <v>0.29888888888888893</v>
      </c>
      <c r="AB392" s="70">
        <f t="shared" si="20"/>
        <v>0.26900000000000002</v>
      </c>
      <c r="AC392" s="70">
        <f t="shared" si="25"/>
        <v>0.26900000000000002</v>
      </c>
      <c r="AD392" s="53"/>
      <c r="AE392" s="53"/>
      <c r="AF392" s="72"/>
      <c r="AG392" s="70">
        <v>0.26900000000000002</v>
      </c>
      <c r="AH392" s="70"/>
      <c r="AI392" s="70"/>
    </row>
    <row r="393" spans="1:35" ht="12.75" customHeight="1" x14ac:dyDescent="0.2">
      <c r="A393" s="64" t="s">
        <v>264</v>
      </c>
      <c r="B393" s="65" t="s">
        <v>263</v>
      </c>
      <c r="C393" s="65">
        <v>32770002</v>
      </c>
      <c r="D393" s="66">
        <f>VLOOKUP(A393,'2.1 Termination Charges'!$B$4:$F$904,5,0)</f>
        <v>1.4120000000000001E-2</v>
      </c>
      <c r="G393" s="67"/>
      <c r="H393" s="67"/>
      <c r="I393" s="58">
        <f t="shared" si="18"/>
        <v>1.1647058823529413E-2</v>
      </c>
      <c r="J393" s="67"/>
      <c r="P393" s="68"/>
      <c r="Q393" s="69"/>
      <c r="R393" s="69"/>
      <c r="V393" s="58">
        <f t="shared" si="22"/>
        <v>390</v>
      </c>
      <c r="W393" s="58" t="s">
        <v>899</v>
      </c>
      <c r="X393" s="58" t="s">
        <v>900</v>
      </c>
      <c r="Z393" s="70"/>
      <c r="AA393" s="71">
        <f t="shared" si="19"/>
        <v>0.29888888888888893</v>
      </c>
      <c r="AB393" s="70">
        <f t="shared" si="20"/>
        <v>0.26900000000000002</v>
      </c>
      <c r="AC393" s="70">
        <f t="shared" si="25"/>
        <v>0.26900000000000002</v>
      </c>
      <c r="AD393" s="53"/>
      <c r="AE393" s="53"/>
      <c r="AF393" s="72"/>
      <c r="AG393" s="70">
        <v>0.26900000000000002</v>
      </c>
      <c r="AH393" s="70"/>
      <c r="AI393" s="70"/>
    </row>
    <row r="394" spans="1:35" ht="12.75" customHeight="1" x14ac:dyDescent="0.2">
      <c r="A394" s="64" t="s">
        <v>266</v>
      </c>
      <c r="B394" s="65" t="s">
        <v>265</v>
      </c>
      <c r="C394" s="65">
        <v>3245</v>
      </c>
      <c r="D394" s="66">
        <f>VLOOKUP(A394,'2.1 Termination Charges'!$B$4:$F$904,5,0)</f>
        <v>1.925E-2</v>
      </c>
      <c r="G394" s="67"/>
      <c r="H394" s="67"/>
      <c r="I394" s="58">
        <f t="shared" si="18"/>
        <v>1.5882352941176472E-2</v>
      </c>
      <c r="J394" s="67"/>
      <c r="P394" s="68"/>
      <c r="Q394" s="69"/>
      <c r="R394" s="69"/>
      <c r="V394" s="58">
        <f t="shared" si="22"/>
        <v>391</v>
      </c>
      <c r="W394" s="58" t="s">
        <v>901</v>
      </c>
      <c r="X394" s="58" t="s">
        <v>902</v>
      </c>
      <c r="Z394" s="70"/>
      <c r="AA394" s="71">
        <f t="shared" si="19"/>
        <v>0.26755555555555555</v>
      </c>
      <c r="AB394" s="70">
        <f t="shared" si="20"/>
        <v>0.24079999999999999</v>
      </c>
      <c r="AC394" s="70">
        <f t="shared" si="25"/>
        <v>0.24079999999999999</v>
      </c>
      <c r="AD394" s="53"/>
      <c r="AE394" s="53"/>
      <c r="AF394" s="72"/>
      <c r="AG394" s="70">
        <v>0.24079999999999999</v>
      </c>
      <c r="AH394" s="70"/>
      <c r="AI394" s="70"/>
    </row>
    <row r="395" spans="1:35" ht="12.75" customHeight="1" x14ac:dyDescent="0.2">
      <c r="A395" s="64" t="s">
        <v>266</v>
      </c>
      <c r="B395" s="65" t="s">
        <v>265</v>
      </c>
      <c r="C395" s="65">
        <v>3246</v>
      </c>
      <c r="D395" s="66">
        <f>VLOOKUP(A395,'2.1 Termination Charges'!$B$4:$F$904,5,0)</f>
        <v>1.925E-2</v>
      </c>
      <c r="G395" s="67"/>
      <c r="H395" s="67"/>
      <c r="I395" s="58">
        <f t="shared" si="18"/>
        <v>1.5882352941176472E-2</v>
      </c>
      <c r="J395" s="67"/>
      <c r="P395" s="68"/>
      <c r="Q395" s="69"/>
      <c r="R395" s="69"/>
      <c r="V395" s="58">
        <f t="shared" si="22"/>
        <v>392</v>
      </c>
      <c r="W395" s="58" t="s">
        <v>903</v>
      </c>
      <c r="X395" s="58" t="s">
        <v>904</v>
      </c>
      <c r="Z395" s="70"/>
      <c r="AA395" s="71">
        <f t="shared" si="19"/>
        <v>0.27777777777777779</v>
      </c>
      <c r="AB395" s="70">
        <f t="shared" si="20"/>
        <v>0.25</v>
      </c>
      <c r="AC395" s="70">
        <f t="shared" si="25"/>
        <v>0.25</v>
      </c>
      <c r="AD395" s="53"/>
      <c r="AE395" s="53"/>
      <c r="AF395" s="72"/>
      <c r="AG395" s="70">
        <v>0.25</v>
      </c>
      <c r="AH395" s="70"/>
      <c r="AI395" s="70"/>
    </row>
    <row r="396" spans="1:35" ht="12.75" customHeight="1" x14ac:dyDescent="0.2">
      <c r="A396" s="64" t="s">
        <v>266</v>
      </c>
      <c r="B396" s="65" t="s">
        <v>265</v>
      </c>
      <c r="C396" s="65">
        <v>3277</v>
      </c>
      <c r="D396" s="66">
        <f>VLOOKUP(A396,'2.1 Termination Charges'!$B$4:$F$904,5,0)</f>
        <v>1.925E-2</v>
      </c>
      <c r="G396" s="67"/>
      <c r="H396" s="67"/>
      <c r="I396" s="58">
        <f t="shared" si="18"/>
        <v>1.5882352941176472E-2</v>
      </c>
      <c r="J396" s="67"/>
      <c r="P396" s="68"/>
      <c r="Q396" s="69"/>
      <c r="R396" s="69"/>
      <c r="V396" s="58">
        <f t="shared" si="22"/>
        <v>393</v>
      </c>
      <c r="W396" s="58" t="s">
        <v>905</v>
      </c>
      <c r="X396" s="58" t="s">
        <v>906</v>
      </c>
      <c r="Z396" s="70"/>
      <c r="AA396" s="71">
        <f t="shared" si="19"/>
        <v>0.22222222222222224</v>
      </c>
      <c r="AB396" s="70">
        <f t="shared" si="20"/>
        <v>0.2</v>
      </c>
      <c r="AC396" s="70">
        <f t="shared" si="25"/>
        <v>0.2</v>
      </c>
      <c r="AD396" s="53"/>
      <c r="AE396" s="53"/>
      <c r="AF396" s="72"/>
      <c r="AG396" s="70">
        <v>0.2</v>
      </c>
      <c r="AH396" s="70"/>
      <c r="AI396" s="70"/>
    </row>
    <row r="397" spans="1:35" ht="12.75" customHeight="1" x14ac:dyDescent="0.2">
      <c r="A397" s="64" t="s">
        <v>268</v>
      </c>
      <c r="B397" s="65" t="s">
        <v>267</v>
      </c>
      <c r="C397" s="65">
        <v>3278</v>
      </c>
      <c r="D397" s="66">
        <f>VLOOKUP(A397,'2.1 Termination Charges'!$B$4:$F$904,5,0)</f>
        <v>9.7000000000000003E-3</v>
      </c>
      <c r="G397" s="67"/>
      <c r="H397" s="67"/>
      <c r="I397" s="58">
        <f t="shared" si="18"/>
        <v>8.0000000000000002E-3</v>
      </c>
      <c r="J397" s="67"/>
      <c r="P397" s="68"/>
      <c r="Q397" s="69"/>
      <c r="R397" s="69"/>
      <c r="V397" s="58">
        <f t="shared" si="22"/>
        <v>394</v>
      </c>
      <c r="W397" s="58" t="s">
        <v>23</v>
      </c>
      <c r="X397" s="58" t="s">
        <v>907</v>
      </c>
      <c r="Z397" s="70"/>
      <c r="AA397" s="71">
        <f t="shared" si="19"/>
        <v>7.7777777777777776E-3</v>
      </c>
      <c r="AB397" s="70">
        <f t="shared" si="20"/>
        <v>7.0000000000000001E-3</v>
      </c>
      <c r="AC397" s="70">
        <f t="shared" ref="AC397:AC405" si="26">AD397</f>
        <v>5.0894551322222389E-3</v>
      </c>
      <c r="AD397" s="53">
        <v>5.0894551322222389E-3</v>
      </c>
      <c r="AE397" s="53"/>
      <c r="AF397" s="72"/>
      <c r="AG397" s="70">
        <f t="shared" ref="AG397:AG405" si="27">AH397</f>
        <v>7.0000000000000001E-3</v>
      </c>
      <c r="AH397" s="70">
        <v>7.0000000000000001E-3</v>
      </c>
      <c r="AI397" s="70"/>
    </row>
    <row r="398" spans="1:35" ht="12.75" customHeight="1" x14ac:dyDescent="0.2">
      <c r="A398" s="64" t="s">
        <v>272</v>
      </c>
      <c r="B398" s="65" t="s">
        <v>271</v>
      </c>
      <c r="C398" s="65">
        <v>501</v>
      </c>
      <c r="D398" s="66">
        <f>VLOOKUP(A398,'2.1 Termination Charges'!$B$4:$F$904,5,0)</f>
        <v>0.43636000000000003</v>
      </c>
      <c r="G398" s="67"/>
      <c r="H398" s="67"/>
      <c r="I398" s="58">
        <f t="shared" si="18"/>
        <v>0.36</v>
      </c>
      <c r="J398" s="67"/>
      <c r="P398" s="68"/>
      <c r="Q398" s="69"/>
      <c r="R398" s="69"/>
      <c r="V398" s="58">
        <f t="shared" si="22"/>
        <v>395</v>
      </c>
      <c r="W398" s="58" t="s">
        <v>908</v>
      </c>
      <c r="X398" s="58" t="s">
        <v>909</v>
      </c>
      <c r="Z398" s="70"/>
      <c r="AA398" s="71">
        <f t="shared" si="19"/>
        <v>1.9888888888888887E-2</v>
      </c>
      <c r="AB398" s="70">
        <f t="shared" si="20"/>
        <v>1.7899999999999999E-2</v>
      </c>
      <c r="AC398" s="70">
        <f t="shared" si="26"/>
        <v>1.4141176470588235E-2</v>
      </c>
      <c r="AD398" s="53">
        <v>1.4141176470588235E-2</v>
      </c>
      <c r="AE398" s="53"/>
      <c r="AF398" s="72"/>
      <c r="AG398" s="70">
        <f t="shared" si="27"/>
        <v>1.7899999999999999E-2</v>
      </c>
      <c r="AH398" s="70">
        <v>1.7899999999999999E-2</v>
      </c>
      <c r="AI398" s="70"/>
    </row>
    <row r="399" spans="1:35" ht="12.75" customHeight="1" x14ac:dyDescent="0.2">
      <c r="A399" s="64" t="s">
        <v>274</v>
      </c>
      <c r="B399" s="65" t="s">
        <v>273</v>
      </c>
      <c r="C399" s="65">
        <v>229</v>
      </c>
      <c r="D399" s="66">
        <f>VLOOKUP(A399,'2.1 Termination Charges'!$B$4:$F$904,5,0)</f>
        <v>0.66664999999999996</v>
      </c>
      <c r="G399" s="67"/>
      <c r="H399" s="67"/>
      <c r="I399" s="58">
        <f t="shared" si="18"/>
        <v>0.55000000000000004</v>
      </c>
      <c r="J399" s="67"/>
      <c r="P399" s="68"/>
      <c r="Q399" s="69"/>
      <c r="R399" s="69"/>
      <c r="V399" s="58">
        <f t="shared" si="22"/>
        <v>396</v>
      </c>
      <c r="W399" s="58" t="s">
        <v>910</v>
      </c>
      <c r="X399" s="58" t="s">
        <v>911</v>
      </c>
      <c r="Z399" s="70"/>
      <c r="AA399" s="71">
        <f t="shared" si="19"/>
        <v>1.9888888888888887E-2</v>
      </c>
      <c r="AB399" s="70">
        <f t="shared" si="20"/>
        <v>1.7899999999999999E-2</v>
      </c>
      <c r="AC399" s="70">
        <f t="shared" si="26"/>
        <v>1.2670588235294118E-2</v>
      </c>
      <c r="AD399" s="53">
        <v>1.2670588235294118E-2</v>
      </c>
      <c r="AE399" s="53"/>
      <c r="AF399" s="72"/>
      <c r="AG399" s="70">
        <f t="shared" si="27"/>
        <v>1.7899999999999999E-2</v>
      </c>
      <c r="AH399" s="70">
        <v>1.7899999999999999E-2</v>
      </c>
      <c r="AI399" s="70"/>
    </row>
    <row r="400" spans="1:35" ht="12.75" customHeight="1" x14ac:dyDescent="0.2">
      <c r="A400" s="64" t="s">
        <v>276</v>
      </c>
      <c r="B400" s="65" t="s">
        <v>275</v>
      </c>
      <c r="C400" s="65">
        <v>22968</v>
      </c>
      <c r="D400" s="66">
        <f>VLOOKUP(A400,'2.1 Termination Charges'!$B$4:$F$904,5,0)</f>
        <v>0.58581000000000005</v>
      </c>
      <c r="G400" s="67"/>
      <c r="H400" s="67"/>
      <c r="I400" s="58">
        <f t="shared" si="18"/>
        <v>0.48330000000000001</v>
      </c>
      <c r="J400" s="67"/>
      <c r="P400" s="68"/>
      <c r="Q400" s="69"/>
      <c r="R400" s="69"/>
      <c r="V400" s="58">
        <f t="shared" si="22"/>
        <v>397</v>
      </c>
      <c r="W400" s="58" t="s">
        <v>912</v>
      </c>
      <c r="X400" s="58" t="s">
        <v>913</v>
      </c>
      <c r="Z400" s="70"/>
      <c r="AA400" s="71">
        <f t="shared" si="19"/>
        <v>2.4444444444444442E-2</v>
      </c>
      <c r="AB400" s="70">
        <f t="shared" si="20"/>
        <v>2.1999999999999999E-2</v>
      </c>
      <c r="AC400" s="70">
        <f t="shared" si="26"/>
        <v>1.7023529411764708E-2</v>
      </c>
      <c r="AD400" s="53">
        <v>1.7023529411764708E-2</v>
      </c>
      <c r="AE400" s="53"/>
      <c r="AF400" s="72"/>
      <c r="AG400" s="70">
        <f t="shared" si="27"/>
        <v>2.1999999999999999E-2</v>
      </c>
      <c r="AH400" s="70">
        <v>2.1999999999999999E-2</v>
      </c>
      <c r="AI400" s="70"/>
    </row>
    <row r="401" spans="1:35" ht="12.75" customHeight="1" x14ac:dyDescent="0.2">
      <c r="A401" s="64" t="s">
        <v>276</v>
      </c>
      <c r="B401" s="65" t="s">
        <v>275</v>
      </c>
      <c r="C401" s="65">
        <v>22998</v>
      </c>
      <c r="D401" s="66">
        <f>VLOOKUP(A401,'2.1 Termination Charges'!$B$4:$F$904,5,0)</f>
        <v>0.58581000000000005</v>
      </c>
      <c r="G401" s="67"/>
      <c r="H401" s="67"/>
      <c r="I401" s="58">
        <f t="shared" si="18"/>
        <v>0.48330000000000001</v>
      </c>
      <c r="J401" s="67"/>
      <c r="P401" s="68"/>
      <c r="Q401" s="69"/>
      <c r="R401" s="69"/>
      <c r="V401" s="58">
        <f t="shared" si="22"/>
        <v>398</v>
      </c>
      <c r="W401" s="58" t="s">
        <v>914</v>
      </c>
      <c r="X401" s="58" t="s">
        <v>915</v>
      </c>
      <c r="Z401" s="70"/>
      <c r="AA401" s="71">
        <f t="shared" si="19"/>
        <v>1.9888888888888887E-2</v>
      </c>
      <c r="AB401" s="70">
        <f t="shared" si="20"/>
        <v>1.7899999999999999E-2</v>
      </c>
      <c r="AC401" s="70">
        <f t="shared" si="26"/>
        <v>1.4141176470588235E-2</v>
      </c>
      <c r="AD401" s="53">
        <v>1.4141176470588235E-2</v>
      </c>
      <c r="AE401" s="53"/>
      <c r="AF401" s="72"/>
      <c r="AG401" s="70">
        <f t="shared" si="27"/>
        <v>1.7899999999999999E-2</v>
      </c>
      <c r="AH401" s="70">
        <v>1.7899999999999999E-2</v>
      </c>
      <c r="AI401" s="70"/>
    </row>
    <row r="402" spans="1:35" ht="12.75" customHeight="1" x14ac:dyDescent="0.2">
      <c r="A402" s="64" t="s">
        <v>276</v>
      </c>
      <c r="B402" s="65" t="s">
        <v>275</v>
      </c>
      <c r="C402" s="65">
        <v>22999</v>
      </c>
      <c r="D402" s="66">
        <f>VLOOKUP(A402,'2.1 Termination Charges'!$B$4:$F$904,5,0)</f>
        <v>0.58581000000000005</v>
      </c>
      <c r="G402" s="67"/>
      <c r="H402" s="67"/>
      <c r="I402" s="58">
        <f t="shared" si="18"/>
        <v>0.48330000000000001</v>
      </c>
      <c r="J402" s="67"/>
      <c r="P402" s="68"/>
      <c r="Q402" s="69"/>
      <c r="R402" s="69"/>
      <c r="V402" s="58">
        <f t="shared" si="22"/>
        <v>399</v>
      </c>
      <c r="W402" s="58" t="s">
        <v>916</v>
      </c>
      <c r="X402" s="58" t="s">
        <v>917</v>
      </c>
      <c r="Z402" s="70"/>
      <c r="AA402" s="71">
        <f t="shared" si="19"/>
        <v>1.9888888888888887E-2</v>
      </c>
      <c r="AB402" s="70">
        <f t="shared" si="20"/>
        <v>1.7899999999999999E-2</v>
      </c>
      <c r="AC402" s="70">
        <f t="shared" si="26"/>
        <v>1.4141176470588235E-2</v>
      </c>
      <c r="AD402" s="53">
        <v>1.4141176470588235E-2</v>
      </c>
      <c r="AE402" s="53"/>
      <c r="AF402" s="72"/>
      <c r="AG402" s="70">
        <f t="shared" si="27"/>
        <v>1.7899999999999999E-2</v>
      </c>
      <c r="AH402" s="70">
        <v>1.7899999999999999E-2</v>
      </c>
      <c r="AI402" s="70"/>
    </row>
    <row r="403" spans="1:35" ht="12.75" customHeight="1" x14ac:dyDescent="0.2">
      <c r="A403" s="64" t="s">
        <v>278</v>
      </c>
      <c r="B403" s="65" t="s">
        <v>277</v>
      </c>
      <c r="C403" s="65">
        <v>22990</v>
      </c>
      <c r="D403" s="66">
        <f>VLOOKUP(A403,'2.1 Termination Charges'!$B$4:$F$904,5,0)</f>
        <v>0.69393000000000005</v>
      </c>
      <c r="G403" s="67"/>
      <c r="H403" s="67"/>
      <c r="I403" s="58">
        <f t="shared" si="18"/>
        <v>0.57250000000000001</v>
      </c>
      <c r="J403" s="67"/>
      <c r="P403" s="68"/>
      <c r="Q403" s="69"/>
      <c r="R403" s="69"/>
      <c r="V403" s="58">
        <f t="shared" si="22"/>
        <v>400</v>
      </c>
      <c r="W403" s="58" t="s">
        <v>918</v>
      </c>
      <c r="X403" s="58" t="s">
        <v>919</v>
      </c>
      <c r="Z403" s="70"/>
      <c r="AA403" s="71">
        <f t="shared" si="19"/>
        <v>1.9888888888888887E-2</v>
      </c>
      <c r="AB403" s="70">
        <f t="shared" si="20"/>
        <v>1.7899999999999999E-2</v>
      </c>
      <c r="AC403" s="70">
        <f t="shared" si="26"/>
        <v>1.4141176470588235E-2</v>
      </c>
      <c r="AD403" s="53">
        <v>1.4141176470588235E-2</v>
      </c>
      <c r="AE403" s="53"/>
      <c r="AF403" s="72"/>
      <c r="AG403" s="70">
        <f t="shared" si="27"/>
        <v>1.7899999999999999E-2</v>
      </c>
      <c r="AH403" s="70">
        <v>1.7899999999999999E-2</v>
      </c>
      <c r="AI403" s="70"/>
    </row>
    <row r="404" spans="1:35" ht="12.75" customHeight="1" x14ac:dyDescent="0.2">
      <c r="A404" s="64" t="s">
        <v>278</v>
      </c>
      <c r="B404" s="65" t="s">
        <v>277</v>
      </c>
      <c r="C404" s="65">
        <v>22992</v>
      </c>
      <c r="D404" s="66">
        <f>VLOOKUP(A404,'2.1 Termination Charges'!$B$4:$F$904,5,0)</f>
        <v>0.69393000000000005</v>
      </c>
      <c r="G404" s="67"/>
      <c r="H404" s="67"/>
      <c r="I404" s="58">
        <f t="shared" si="18"/>
        <v>0.57250000000000001</v>
      </c>
      <c r="J404" s="67"/>
      <c r="P404" s="68"/>
      <c r="Q404" s="69"/>
      <c r="R404" s="69"/>
      <c r="V404" s="58">
        <f t="shared" si="22"/>
        <v>401</v>
      </c>
      <c r="W404" s="58" t="s">
        <v>920</v>
      </c>
      <c r="X404" s="58" t="s">
        <v>921</v>
      </c>
      <c r="Z404" s="70"/>
      <c r="AA404" s="71">
        <f t="shared" si="19"/>
        <v>2.4444444444444442E-2</v>
      </c>
      <c r="AB404" s="70">
        <f t="shared" si="20"/>
        <v>2.1999999999999999E-2</v>
      </c>
      <c r="AC404" s="70">
        <f t="shared" si="26"/>
        <v>1.7023529411764708E-2</v>
      </c>
      <c r="AD404" s="53">
        <v>1.7023529411764708E-2</v>
      </c>
      <c r="AE404" s="53"/>
      <c r="AF404" s="72"/>
      <c r="AG404" s="70">
        <f t="shared" si="27"/>
        <v>2.1999999999999999E-2</v>
      </c>
      <c r="AH404" s="70">
        <v>2.1999999999999999E-2</v>
      </c>
      <c r="AI404" s="70"/>
    </row>
    <row r="405" spans="1:35" ht="12.75" customHeight="1" x14ac:dyDescent="0.2">
      <c r="A405" s="64" t="s">
        <v>280</v>
      </c>
      <c r="B405" s="65" t="s">
        <v>279</v>
      </c>
      <c r="C405" s="65">
        <v>22961</v>
      </c>
      <c r="D405" s="66">
        <f>VLOOKUP(A405,'2.1 Termination Charges'!$B$4:$F$904,5,0)</f>
        <v>0.57016999999999995</v>
      </c>
      <c r="G405" s="67"/>
      <c r="H405" s="67"/>
      <c r="I405" s="58">
        <f t="shared" si="18"/>
        <v>0.47039999999999998</v>
      </c>
      <c r="J405" s="67"/>
      <c r="P405" s="68"/>
      <c r="Q405" s="69"/>
      <c r="R405" s="69"/>
      <c r="V405" s="58">
        <f t="shared" si="22"/>
        <v>402</v>
      </c>
      <c r="W405" s="58" t="s">
        <v>922</v>
      </c>
      <c r="X405" s="58" t="s">
        <v>923</v>
      </c>
      <c r="Z405" s="70"/>
      <c r="AA405" s="71">
        <f t="shared" si="19"/>
        <v>7.9999999999999988E-2</v>
      </c>
      <c r="AB405" s="70">
        <f t="shared" si="20"/>
        <v>7.1999999999999995E-2</v>
      </c>
      <c r="AC405" s="70">
        <f t="shared" si="26"/>
        <v>5.4350000000000002E-2</v>
      </c>
      <c r="AD405" s="53">
        <v>5.4350000000000002E-2</v>
      </c>
      <c r="AE405" s="53"/>
      <c r="AF405" s="72"/>
      <c r="AG405" s="70">
        <f t="shared" si="27"/>
        <v>7.1999999999999995E-2</v>
      </c>
      <c r="AH405" s="70">
        <v>7.1999999999999995E-2</v>
      </c>
      <c r="AI405" s="70"/>
    </row>
    <row r="406" spans="1:35" ht="12.75" customHeight="1" x14ac:dyDescent="0.2">
      <c r="A406" s="64" t="s">
        <v>280</v>
      </c>
      <c r="B406" s="65" t="s">
        <v>279</v>
      </c>
      <c r="C406" s="65">
        <v>22962</v>
      </c>
      <c r="D406" s="66">
        <f>VLOOKUP(A406,'2.1 Termination Charges'!$B$4:$F$904,5,0)</f>
        <v>0.57016999999999995</v>
      </c>
      <c r="G406" s="67"/>
      <c r="H406" s="67"/>
      <c r="I406" s="58">
        <f t="shared" si="18"/>
        <v>0.47039999999999998</v>
      </c>
      <c r="J406" s="67"/>
      <c r="P406" s="68"/>
      <c r="Q406" s="69"/>
      <c r="R406" s="69"/>
      <c r="V406" s="58">
        <f t="shared" si="22"/>
        <v>403</v>
      </c>
      <c r="W406" s="58" t="s">
        <v>924</v>
      </c>
      <c r="X406" s="58" t="s">
        <v>925</v>
      </c>
      <c r="Z406" s="70"/>
      <c r="AA406" s="71">
        <f t="shared" si="19"/>
        <v>4.4444444444444444E-3</v>
      </c>
      <c r="AB406" s="70">
        <f t="shared" si="20"/>
        <v>4.0000000000000001E-3</v>
      </c>
      <c r="AC406" s="70">
        <f t="shared" ref="AC406:AC410" si="28">AB406</f>
        <v>4.0000000000000001E-3</v>
      </c>
      <c r="AD406" s="53"/>
      <c r="AE406" s="53"/>
      <c r="AF406" s="72"/>
      <c r="AG406" s="70">
        <v>4.0000000000000001E-3</v>
      </c>
      <c r="AH406" s="70"/>
      <c r="AI406" s="70"/>
    </row>
    <row r="407" spans="1:35" ht="12.75" customHeight="1" x14ac:dyDescent="0.2">
      <c r="A407" s="64" t="s">
        <v>280</v>
      </c>
      <c r="B407" s="65" t="s">
        <v>279</v>
      </c>
      <c r="C407" s="65">
        <v>22966</v>
      </c>
      <c r="D407" s="66">
        <f>VLOOKUP(A407,'2.1 Termination Charges'!$B$4:$F$904,5,0)</f>
        <v>0.57016999999999995</v>
      </c>
      <c r="G407" s="67"/>
      <c r="H407" s="67"/>
      <c r="I407" s="58">
        <f t="shared" si="18"/>
        <v>0.47039999999999998</v>
      </c>
      <c r="J407" s="67"/>
      <c r="P407" s="68"/>
      <c r="Q407" s="69"/>
      <c r="R407" s="69"/>
      <c r="V407" s="58">
        <f t="shared" si="22"/>
        <v>404</v>
      </c>
      <c r="W407" s="58" t="s">
        <v>926</v>
      </c>
      <c r="X407" s="58" t="s">
        <v>927</v>
      </c>
      <c r="Z407" s="70"/>
      <c r="AA407" s="71">
        <f t="shared" si="19"/>
        <v>0.27777777777777779</v>
      </c>
      <c r="AB407" s="70">
        <f t="shared" si="20"/>
        <v>0.25</v>
      </c>
      <c r="AC407" s="70">
        <f t="shared" si="28"/>
        <v>0.25</v>
      </c>
      <c r="AD407" s="53"/>
      <c r="AE407" s="53"/>
      <c r="AF407" s="72"/>
      <c r="AG407" s="70">
        <v>0.25</v>
      </c>
      <c r="AH407" s="70"/>
      <c r="AI407" s="70"/>
    </row>
    <row r="408" spans="1:35" ht="12.75" customHeight="1" x14ac:dyDescent="0.2">
      <c r="A408" s="64" t="s">
        <v>280</v>
      </c>
      <c r="B408" s="65" t="s">
        <v>279</v>
      </c>
      <c r="C408" s="65">
        <v>22967</v>
      </c>
      <c r="D408" s="66">
        <f>VLOOKUP(A408,'2.1 Termination Charges'!$B$4:$F$904,5,0)</f>
        <v>0.57016999999999995</v>
      </c>
      <c r="G408" s="67"/>
      <c r="H408" s="67"/>
      <c r="I408" s="58">
        <f t="shared" si="18"/>
        <v>0.47039999999999998</v>
      </c>
      <c r="J408" s="67"/>
      <c r="P408" s="68"/>
      <c r="Q408" s="69"/>
      <c r="R408" s="69"/>
      <c r="V408" s="58">
        <f t="shared" si="22"/>
        <v>405</v>
      </c>
      <c r="W408" s="58" t="s">
        <v>928</v>
      </c>
      <c r="X408" s="58" t="s">
        <v>929</v>
      </c>
      <c r="Z408" s="70"/>
      <c r="AA408" s="71">
        <f t="shared" si="19"/>
        <v>4.4444444444444444E-3</v>
      </c>
      <c r="AB408" s="70">
        <f t="shared" si="20"/>
        <v>4.0000000000000001E-3</v>
      </c>
      <c r="AC408" s="70">
        <f t="shared" si="28"/>
        <v>4.0000000000000001E-3</v>
      </c>
      <c r="AD408" s="53"/>
      <c r="AE408" s="53"/>
      <c r="AF408" s="72"/>
      <c r="AG408" s="70">
        <v>4.0000000000000001E-3</v>
      </c>
      <c r="AH408" s="70"/>
      <c r="AI408" s="70"/>
    </row>
    <row r="409" spans="1:35" ht="12.75" customHeight="1" x14ac:dyDescent="0.2">
      <c r="A409" s="64" t="s">
        <v>280</v>
      </c>
      <c r="B409" s="65" t="s">
        <v>279</v>
      </c>
      <c r="C409" s="65">
        <v>22996</v>
      </c>
      <c r="D409" s="66">
        <f>VLOOKUP(A409,'2.1 Termination Charges'!$B$4:$F$904,5,0)</f>
        <v>0.57016999999999995</v>
      </c>
      <c r="G409" s="67"/>
      <c r="H409" s="67"/>
      <c r="I409" s="58">
        <f t="shared" si="18"/>
        <v>0.47039999999999998</v>
      </c>
      <c r="J409" s="67"/>
      <c r="P409" s="68"/>
      <c r="Q409" s="69"/>
      <c r="R409" s="69"/>
      <c r="V409" s="58">
        <f t="shared" si="22"/>
        <v>406</v>
      </c>
      <c r="W409" s="58" t="s">
        <v>930</v>
      </c>
      <c r="X409" s="58" t="s">
        <v>931</v>
      </c>
      <c r="Z409" s="70"/>
      <c r="AA409" s="71">
        <f t="shared" si="19"/>
        <v>0.27777777777777779</v>
      </c>
      <c r="AB409" s="70">
        <f t="shared" si="20"/>
        <v>0.25</v>
      </c>
      <c r="AC409" s="70">
        <f t="shared" si="28"/>
        <v>0.25</v>
      </c>
      <c r="AD409" s="53"/>
      <c r="AE409" s="53"/>
      <c r="AF409" s="72"/>
      <c r="AG409" s="70">
        <v>0.25</v>
      </c>
      <c r="AH409" s="70"/>
      <c r="AI409" s="70"/>
    </row>
    <row r="410" spans="1:35" ht="12.75" customHeight="1" x14ac:dyDescent="0.2">
      <c r="A410" s="64" t="s">
        <v>280</v>
      </c>
      <c r="B410" s="65" t="s">
        <v>279</v>
      </c>
      <c r="C410" s="65">
        <v>22997</v>
      </c>
      <c r="D410" s="66">
        <f>VLOOKUP(A410,'2.1 Termination Charges'!$B$4:$F$904,5,0)</f>
        <v>0.57016999999999995</v>
      </c>
      <c r="G410" s="67"/>
      <c r="H410" s="67"/>
      <c r="I410" s="58">
        <f t="shared" si="18"/>
        <v>0.47039999999999998</v>
      </c>
      <c r="J410" s="67"/>
      <c r="P410" s="68"/>
      <c r="Q410" s="69"/>
      <c r="R410" s="69"/>
      <c r="V410" s="58">
        <f t="shared" si="22"/>
        <v>407</v>
      </c>
      <c r="W410" s="58" t="s">
        <v>932</v>
      </c>
      <c r="X410" s="58" t="s">
        <v>933</v>
      </c>
      <c r="Z410" s="70"/>
      <c r="AA410" s="71">
        <f t="shared" si="19"/>
        <v>3.1666666666666669E-2</v>
      </c>
      <c r="AB410" s="70">
        <f t="shared" si="20"/>
        <v>2.8500000000000001E-2</v>
      </c>
      <c r="AC410" s="70">
        <f t="shared" si="28"/>
        <v>2.8500000000000001E-2</v>
      </c>
      <c r="AD410" s="53"/>
      <c r="AE410" s="53"/>
      <c r="AF410" s="72"/>
      <c r="AG410" s="70">
        <v>2.8500000000000001E-2</v>
      </c>
      <c r="AH410" s="70"/>
      <c r="AI410" s="70"/>
    </row>
    <row r="411" spans="1:35" ht="12.75" customHeight="1" x14ac:dyDescent="0.2">
      <c r="A411" s="64" t="s">
        <v>282</v>
      </c>
      <c r="B411" s="65" t="s">
        <v>281</v>
      </c>
      <c r="C411" s="65">
        <v>22964</v>
      </c>
      <c r="D411" s="66">
        <f>VLOOKUP(A411,'2.1 Termination Charges'!$B$4:$F$904,5,0)</f>
        <v>0.61865999999999999</v>
      </c>
      <c r="G411" s="67"/>
      <c r="H411" s="67"/>
      <c r="I411" s="58">
        <f t="shared" si="18"/>
        <v>0.51039999999999996</v>
      </c>
      <c r="J411" s="67"/>
      <c r="P411" s="68"/>
      <c r="Q411" s="69"/>
      <c r="R411" s="69"/>
      <c r="V411" s="58">
        <f t="shared" si="22"/>
        <v>408</v>
      </c>
      <c r="W411" s="58" t="s">
        <v>24</v>
      </c>
      <c r="X411" s="58" t="s">
        <v>140</v>
      </c>
      <c r="Z411" s="70"/>
      <c r="AA411" s="71">
        <f t="shared" si="19"/>
        <v>2.1111111111111109E-3</v>
      </c>
      <c r="AB411" s="70">
        <f t="shared" si="20"/>
        <v>1.9E-3</v>
      </c>
      <c r="AC411" s="70">
        <f t="shared" ref="AC411:AC421" si="29">AD411</f>
        <v>1.4705882352941176E-3</v>
      </c>
      <c r="AD411" s="53">
        <v>1.4705882352941176E-3</v>
      </c>
      <c r="AE411" s="53"/>
      <c r="AF411" s="72"/>
      <c r="AG411" s="70">
        <f t="shared" ref="AG411:AG421" si="30">AH411</f>
        <v>1.9E-3</v>
      </c>
      <c r="AH411" s="70">
        <v>1.9E-3</v>
      </c>
      <c r="AI411" s="70"/>
    </row>
    <row r="412" spans="1:35" ht="12.75" customHeight="1" x14ac:dyDescent="0.2">
      <c r="A412" s="64" t="s">
        <v>282</v>
      </c>
      <c r="B412" s="65" t="s">
        <v>281</v>
      </c>
      <c r="C412" s="65">
        <v>22965</v>
      </c>
      <c r="D412" s="66">
        <f>VLOOKUP(A412,'2.1 Termination Charges'!$B$4:$F$904,5,0)</f>
        <v>0.61865999999999999</v>
      </c>
      <c r="G412" s="67"/>
      <c r="H412" s="67"/>
      <c r="I412" s="58">
        <f t="shared" si="18"/>
        <v>0.51039999999999996</v>
      </c>
      <c r="J412" s="67"/>
      <c r="P412" s="68"/>
      <c r="Q412" s="69"/>
      <c r="R412" s="69"/>
      <c r="V412" s="58">
        <f t="shared" si="22"/>
        <v>409</v>
      </c>
      <c r="W412" s="58" t="s">
        <v>934</v>
      </c>
      <c r="X412" s="58" t="s">
        <v>935</v>
      </c>
      <c r="Z412" s="70"/>
      <c r="AA412" s="71">
        <f t="shared" si="19"/>
        <v>0.12966666666666665</v>
      </c>
      <c r="AB412" s="70">
        <f t="shared" si="20"/>
        <v>0.1167</v>
      </c>
      <c r="AC412" s="70">
        <f t="shared" si="29"/>
        <v>0.1167</v>
      </c>
      <c r="AD412" s="53">
        <v>0.1167</v>
      </c>
      <c r="AE412" s="53"/>
      <c r="AF412" s="72"/>
      <c r="AG412" s="70">
        <f t="shared" si="30"/>
        <v>0.1167</v>
      </c>
      <c r="AH412" s="70">
        <v>0.1167</v>
      </c>
      <c r="AI412" s="70"/>
    </row>
    <row r="413" spans="1:35" ht="12.75" customHeight="1" x14ac:dyDescent="0.2">
      <c r="A413" s="64" t="s">
        <v>282</v>
      </c>
      <c r="B413" s="65" t="s">
        <v>281</v>
      </c>
      <c r="C413" s="65">
        <v>22994</v>
      </c>
      <c r="D413" s="66">
        <f>VLOOKUP(A413,'2.1 Termination Charges'!$B$4:$F$904,5,0)</f>
        <v>0.61865999999999999</v>
      </c>
      <c r="G413" s="67"/>
      <c r="H413" s="67"/>
      <c r="I413" s="58">
        <f t="shared" si="18"/>
        <v>0.51039999999999996</v>
      </c>
      <c r="J413" s="67"/>
      <c r="P413" s="68"/>
      <c r="Q413" s="69"/>
      <c r="R413" s="69"/>
      <c r="V413" s="58">
        <f t="shared" si="22"/>
        <v>410</v>
      </c>
      <c r="W413" s="58" t="s">
        <v>936</v>
      </c>
      <c r="X413" s="58" t="s">
        <v>937</v>
      </c>
      <c r="Z413" s="70"/>
      <c r="AA413" s="71">
        <f t="shared" si="19"/>
        <v>1.4666666666666666E-2</v>
      </c>
      <c r="AB413" s="70">
        <f t="shared" si="20"/>
        <v>1.32E-2</v>
      </c>
      <c r="AC413" s="70">
        <f t="shared" si="29"/>
        <v>9.6470588235294131E-3</v>
      </c>
      <c r="AD413" s="53">
        <v>9.6470588235294131E-3</v>
      </c>
      <c r="AE413" s="53"/>
      <c r="AF413" s="72"/>
      <c r="AG413" s="70">
        <f t="shared" si="30"/>
        <v>1.32E-2</v>
      </c>
      <c r="AH413" s="70">
        <v>1.32E-2</v>
      </c>
      <c r="AI413" s="70"/>
    </row>
    <row r="414" spans="1:35" ht="12.75" customHeight="1" x14ac:dyDescent="0.2">
      <c r="A414" s="64" t="s">
        <v>282</v>
      </c>
      <c r="B414" s="65" t="s">
        <v>281</v>
      </c>
      <c r="C414" s="65">
        <v>22995</v>
      </c>
      <c r="D414" s="66">
        <f>VLOOKUP(A414,'2.1 Termination Charges'!$B$4:$F$904,5,0)</f>
        <v>0.61865999999999999</v>
      </c>
      <c r="G414" s="67"/>
      <c r="H414" s="67"/>
      <c r="I414" s="58">
        <f t="shared" si="18"/>
        <v>0.51039999999999996</v>
      </c>
      <c r="J414" s="67"/>
      <c r="P414" s="68"/>
      <c r="Q414" s="69"/>
      <c r="R414" s="69"/>
      <c r="V414" s="58">
        <f t="shared" si="22"/>
        <v>411</v>
      </c>
      <c r="W414" s="58" t="s">
        <v>938</v>
      </c>
      <c r="X414" s="58" t="s">
        <v>939</v>
      </c>
      <c r="Z414" s="70"/>
      <c r="AA414" s="71">
        <f t="shared" si="19"/>
        <v>1.4862222222222223E-2</v>
      </c>
      <c r="AB414" s="70">
        <f t="shared" si="20"/>
        <v>1.3376000000000001E-2</v>
      </c>
      <c r="AC414" s="70">
        <f t="shared" si="29"/>
        <v>9.6470588235294131E-3</v>
      </c>
      <c r="AD414" s="53">
        <v>9.6470588235294131E-3</v>
      </c>
      <c r="AE414" s="53"/>
      <c r="AF414" s="72"/>
      <c r="AG414" s="70">
        <f t="shared" si="30"/>
        <v>1.3376000000000001E-2</v>
      </c>
      <c r="AH414" s="70">
        <v>1.3376000000000001E-2</v>
      </c>
      <c r="AI414" s="70"/>
    </row>
    <row r="415" spans="1:35" ht="12.75" customHeight="1" x14ac:dyDescent="0.2">
      <c r="A415" s="64" t="s">
        <v>284</v>
      </c>
      <c r="B415" s="65" t="s">
        <v>283</v>
      </c>
      <c r="C415" s="65">
        <v>22991</v>
      </c>
      <c r="D415" s="66">
        <f>VLOOKUP(A415,'2.1 Termination Charges'!$B$4:$F$904,5,0)</f>
        <v>0.69393000000000005</v>
      </c>
      <c r="G415" s="67"/>
      <c r="H415" s="67"/>
      <c r="I415" s="58">
        <f t="shared" si="18"/>
        <v>0.57250000000000001</v>
      </c>
      <c r="J415" s="67"/>
      <c r="P415" s="68"/>
      <c r="Q415" s="69"/>
      <c r="R415" s="69"/>
      <c r="V415" s="58">
        <f t="shared" si="22"/>
        <v>412</v>
      </c>
      <c r="W415" s="58" t="s">
        <v>940</v>
      </c>
      <c r="X415" s="58" t="s">
        <v>941</v>
      </c>
      <c r="Z415" s="70"/>
      <c r="AA415" s="71">
        <f t="shared" si="19"/>
        <v>1.4862222222222223E-2</v>
      </c>
      <c r="AB415" s="70">
        <f t="shared" si="20"/>
        <v>1.3376000000000001E-2</v>
      </c>
      <c r="AC415" s="70">
        <f t="shared" si="29"/>
        <v>9.6470588235294131E-3</v>
      </c>
      <c r="AD415" s="53">
        <v>9.6470588235294131E-3</v>
      </c>
      <c r="AE415" s="53"/>
      <c r="AF415" s="72"/>
      <c r="AG415" s="70">
        <f t="shared" si="30"/>
        <v>1.3376000000000001E-2</v>
      </c>
      <c r="AH415" s="70">
        <v>1.3376000000000001E-2</v>
      </c>
      <c r="AI415" s="70"/>
    </row>
    <row r="416" spans="1:35" ht="12.75" customHeight="1" x14ac:dyDescent="0.2">
      <c r="A416" s="64" t="s">
        <v>284</v>
      </c>
      <c r="B416" s="65" t="s">
        <v>283</v>
      </c>
      <c r="C416" s="65">
        <v>22993</v>
      </c>
      <c r="D416" s="66">
        <f>VLOOKUP(A416,'2.1 Termination Charges'!$B$4:$F$904,5,0)</f>
        <v>0.69393000000000005</v>
      </c>
      <c r="G416" s="67"/>
      <c r="H416" s="67"/>
      <c r="I416" s="58">
        <f t="shared" si="18"/>
        <v>0.57250000000000001</v>
      </c>
      <c r="J416" s="67"/>
      <c r="P416" s="68"/>
      <c r="Q416" s="69"/>
      <c r="R416" s="69"/>
      <c r="V416" s="58">
        <f t="shared" si="22"/>
        <v>413</v>
      </c>
      <c r="W416" s="58" t="s">
        <v>942</v>
      </c>
      <c r="X416" s="58" t="s">
        <v>943</v>
      </c>
      <c r="Z416" s="70"/>
      <c r="AA416" s="71">
        <f t="shared" si="19"/>
        <v>0.32333333333333331</v>
      </c>
      <c r="AB416" s="70">
        <f t="shared" si="20"/>
        <v>0.29099999999999998</v>
      </c>
      <c r="AC416" s="70">
        <f t="shared" si="29"/>
        <v>0.23471</v>
      </c>
      <c r="AD416" s="53">
        <v>0.23471</v>
      </c>
      <c r="AE416" s="53"/>
      <c r="AF416" s="72"/>
      <c r="AG416" s="70">
        <f t="shared" si="30"/>
        <v>0.29099999999999998</v>
      </c>
      <c r="AH416" s="70">
        <v>0.29099999999999998</v>
      </c>
      <c r="AI416" s="70"/>
    </row>
    <row r="417" spans="1:35" ht="12.75" customHeight="1" x14ac:dyDescent="0.2">
      <c r="A417" s="64" t="s">
        <v>286</v>
      </c>
      <c r="B417" s="65" t="s">
        <v>285</v>
      </c>
      <c r="C417" s="65">
        <v>1441</v>
      </c>
      <c r="D417" s="66">
        <f>VLOOKUP(A417,'2.1 Termination Charges'!$B$4:$F$904,5,0)</f>
        <v>4.2790000000000002E-2</v>
      </c>
      <c r="G417" s="67"/>
      <c r="H417" s="67"/>
      <c r="I417" s="58">
        <f t="shared" si="18"/>
        <v>3.5299999999999998E-2</v>
      </c>
      <c r="J417" s="67"/>
      <c r="P417" s="68"/>
      <c r="Q417" s="69"/>
      <c r="R417" s="69"/>
      <c r="V417" s="58">
        <f t="shared" si="22"/>
        <v>414</v>
      </c>
      <c r="W417" s="58" t="s">
        <v>944</v>
      </c>
      <c r="X417" s="58" t="s">
        <v>945</v>
      </c>
      <c r="Z417" s="70"/>
      <c r="AA417" s="71">
        <f t="shared" si="19"/>
        <v>1.2711111111111109E-2</v>
      </c>
      <c r="AB417" s="70">
        <f t="shared" si="20"/>
        <v>1.1439999999999999E-2</v>
      </c>
      <c r="AC417" s="70">
        <f t="shared" si="29"/>
        <v>8.352941176470589E-3</v>
      </c>
      <c r="AD417" s="53">
        <v>8.352941176470589E-3</v>
      </c>
      <c r="AE417" s="53"/>
      <c r="AF417" s="72"/>
      <c r="AG417" s="70">
        <f t="shared" si="30"/>
        <v>1.1439999999999999E-2</v>
      </c>
      <c r="AH417" s="70">
        <v>1.1439999999999999E-2</v>
      </c>
      <c r="AI417" s="70"/>
    </row>
    <row r="418" spans="1:35" ht="12.75" customHeight="1" x14ac:dyDescent="0.2">
      <c r="A418" s="64" t="s">
        <v>288</v>
      </c>
      <c r="B418" s="65" t="s">
        <v>287</v>
      </c>
      <c r="C418" s="65">
        <v>975</v>
      </c>
      <c r="D418" s="66">
        <f>VLOOKUP(A418,'2.1 Termination Charges'!$B$4:$F$904,5,0)</f>
        <v>0.10545</v>
      </c>
      <c r="G418" s="67"/>
      <c r="H418" s="67"/>
      <c r="I418" s="58">
        <f t="shared" si="18"/>
        <v>8.6999999999999994E-2</v>
      </c>
      <c r="J418" s="67"/>
      <c r="P418" s="68"/>
      <c r="Q418" s="69"/>
      <c r="R418" s="69"/>
      <c r="V418" s="58">
        <f t="shared" si="22"/>
        <v>415</v>
      </c>
      <c r="W418" s="58" t="s">
        <v>946</v>
      </c>
      <c r="X418" s="58" t="s">
        <v>947</v>
      </c>
      <c r="Z418" s="70"/>
      <c r="AA418" s="71">
        <f t="shared" si="19"/>
        <v>1.2711111111111109E-2</v>
      </c>
      <c r="AB418" s="70">
        <f t="shared" si="20"/>
        <v>1.1439999999999999E-2</v>
      </c>
      <c r="AC418" s="70">
        <f t="shared" si="29"/>
        <v>8.8235294117647058E-3</v>
      </c>
      <c r="AD418" s="53">
        <v>8.8235294117647058E-3</v>
      </c>
      <c r="AE418" s="53"/>
      <c r="AF418" s="72"/>
      <c r="AG418" s="70">
        <f t="shared" si="30"/>
        <v>1.1439999999999999E-2</v>
      </c>
      <c r="AH418" s="70">
        <v>1.1439999999999999E-2</v>
      </c>
      <c r="AI418" s="70"/>
    </row>
    <row r="419" spans="1:35" ht="12.75" customHeight="1" x14ac:dyDescent="0.2">
      <c r="A419" s="64" t="s">
        <v>290</v>
      </c>
      <c r="B419" s="65" t="s">
        <v>289</v>
      </c>
      <c r="C419" s="65">
        <v>591</v>
      </c>
      <c r="D419" s="66">
        <f>VLOOKUP(A419,'2.1 Termination Charges'!$B$4:$F$904,5,0)</f>
        <v>0.28036</v>
      </c>
      <c r="G419" s="67"/>
      <c r="H419" s="67"/>
      <c r="I419" s="58">
        <f t="shared" si="18"/>
        <v>0.23130000000000001</v>
      </c>
      <c r="J419" s="67"/>
      <c r="P419" s="68"/>
      <c r="Q419" s="69"/>
      <c r="R419" s="69"/>
      <c r="V419" s="58">
        <f t="shared" si="22"/>
        <v>416</v>
      </c>
      <c r="W419" s="58" t="s">
        <v>948</v>
      </c>
      <c r="X419" s="58" t="s">
        <v>949</v>
      </c>
      <c r="Z419" s="70"/>
      <c r="AA419" s="71">
        <f t="shared" si="19"/>
        <v>1.4862222222222223E-2</v>
      </c>
      <c r="AB419" s="70">
        <f t="shared" si="20"/>
        <v>1.3376000000000001E-2</v>
      </c>
      <c r="AC419" s="70">
        <f t="shared" si="29"/>
        <v>1.0588235294117647E-2</v>
      </c>
      <c r="AD419" s="53">
        <v>1.0588235294117647E-2</v>
      </c>
      <c r="AE419" s="53"/>
      <c r="AF419" s="72"/>
      <c r="AG419" s="70">
        <f t="shared" si="30"/>
        <v>1.3376000000000001E-2</v>
      </c>
      <c r="AH419" s="70">
        <v>1.3376000000000001E-2</v>
      </c>
      <c r="AI419" s="70"/>
    </row>
    <row r="420" spans="1:35" ht="12.75" customHeight="1" x14ac:dyDescent="0.2">
      <c r="A420" s="64" t="s">
        <v>292</v>
      </c>
      <c r="B420" s="65" t="s">
        <v>291</v>
      </c>
      <c r="C420" s="65">
        <v>59144</v>
      </c>
      <c r="D420" s="66">
        <f>VLOOKUP(A420,'2.1 Termination Charges'!$B$4:$F$904,5,0)</f>
        <v>0.19103000000000001</v>
      </c>
      <c r="G420" s="67"/>
      <c r="H420" s="67"/>
      <c r="I420" s="58">
        <f t="shared" si="18"/>
        <v>0.15759999999999999</v>
      </c>
      <c r="J420" s="67"/>
      <c r="P420" s="68"/>
      <c r="Q420" s="69"/>
      <c r="R420" s="69"/>
      <c r="V420" s="58">
        <f t="shared" si="22"/>
        <v>417</v>
      </c>
      <c r="W420" s="58" t="s">
        <v>950</v>
      </c>
      <c r="X420" s="58" t="s">
        <v>951</v>
      </c>
      <c r="Z420" s="70"/>
      <c r="AA420" s="71">
        <f t="shared" si="19"/>
        <v>1.4666666666666666E-2</v>
      </c>
      <c r="AB420" s="70">
        <f t="shared" si="20"/>
        <v>1.32E-2</v>
      </c>
      <c r="AC420" s="70">
        <f t="shared" si="29"/>
        <v>9.6470588235294131E-3</v>
      </c>
      <c r="AD420" s="53">
        <v>9.6470588235294131E-3</v>
      </c>
      <c r="AE420" s="53"/>
      <c r="AF420" s="72"/>
      <c r="AG420" s="70">
        <f t="shared" si="30"/>
        <v>1.32E-2</v>
      </c>
      <c r="AH420" s="70">
        <v>1.32E-2</v>
      </c>
      <c r="AI420" s="70"/>
    </row>
    <row r="421" spans="1:35" ht="12.75" customHeight="1" x14ac:dyDescent="0.2">
      <c r="A421" s="64" t="s">
        <v>294</v>
      </c>
      <c r="B421" s="65" t="s">
        <v>293</v>
      </c>
      <c r="C421" s="65">
        <v>59122</v>
      </c>
      <c r="D421" s="66">
        <f>VLOOKUP(A421,'2.1 Termination Charges'!$B$4:$F$904,5,0)</f>
        <v>0.19103000000000001</v>
      </c>
      <c r="G421" s="67"/>
      <c r="H421" s="67"/>
      <c r="I421" s="58">
        <f t="shared" si="18"/>
        <v>0.15759999999999999</v>
      </c>
      <c r="J421" s="67"/>
      <c r="P421" s="68"/>
      <c r="Q421" s="69"/>
      <c r="R421" s="69"/>
      <c r="V421" s="58">
        <f t="shared" si="22"/>
        <v>418</v>
      </c>
      <c r="W421" s="58" t="s">
        <v>952</v>
      </c>
      <c r="X421" s="58" t="s">
        <v>953</v>
      </c>
      <c r="Z421" s="70"/>
      <c r="AA421" s="71">
        <f t="shared" si="19"/>
        <v>0.48144444444444445</v>
      </c>
      <c r="AB421" s="70">
        <f t="shared" si="20"/>
        <v>0.43330000000000002</v>
      </c>
      <c r="AC421" s="70">
        <f t="shared" si="29"/>
        <v>0.43330000000000002</v>
      </c>
      <c r="AD421" s="53">
        <v>0.43330000000000002</v>
      </c>
      <c r="AE421" s="53"/>
      <c r="AF421" s="72"/>
      <c r="AG421" s="70">
        <f t="shared" si="30"/>
        <v>0.43330000000000002</v>
      </c>
      <c r="AH421" s="70">
        <v>0.43330000000000002</v>
      </c>
      <c r="AI421" s="70"/>
    </row>
    <row r="422" spans="1:35" ht="12.75" customHeight="1" x14ac:dyDescent="0.2">
      <c r="A422" s="64" t="s">
        <v>296</v>
      </c>
      <c r="B422" s="65" t="s">
        <v>295</v>
      </c>
      <c r="C422" s="65">
        <v>59133</v>
      </c>
      <c r="D422" s="66">
        <f>VLOOKUP(A422,'2.1 Termination Charges'!$B$4:$F$904,5,0)</f>
        <v>0.24242</v>
      </c>
      <c r="G422" s="67"/>
      <c r="H422" s="67"/>
      <c r="I422" s="58">
        <f t="shared" si="18"/>
        <v>0.2</v>
      </c>
      <c r="J422" s="67"/>
      <c r="P422" s="68"/>
      <c r="Q422" s="69"/>
      <c r="R422" s="69"/>
      <c r="V422" s="58">
        <f t="shared" si="22"/>
        <v>419</v>
      </c>
      <c r="W422" s="58" t="s">
        <v>954</v>
      </c>
      <c r="X422" s="58" t="s">
        <v>955</v>
      </c>
      <c r="Z422" s="70"/>
      <c r="AA422" s="71">
        <f t="shared" si="19"/>
        <v>0.35</v>
      </c>
      <c r="AB422" s="70">
        <f t="shared" si="20"/>
        <v>0.315</v>
      </c>
      <c r="AC422" s="70">
        <f t="shared" ref="AC422:AC564" si="31">AB422</f>
        <v>0.315</v>
      </c>
      <c r="AD422" s="53"/>
      <c r="AE422" s="53"/>
      <c r="AF422" s="72"/>
      <c r="AG422" s="70">
        <v>0.315</v>
      </c>
      <c r="AH422" s="70"/>
      <c r="AI422" s="70"/>
    </row>
    <row r="423" spans="1:35" ht="12.75" customHeight="1" x14ac:dyDescent="0.2">
      <c r="A423" s="64" t="s">
        <v>298</v>
      </c>
      <c r="B423" s="65" t="s">
        <v>297</v>
      </c>
      <c r="C423" s="65">
        <v>591220</v>
      </c>
      <c r="D423" s="66">
        <f>VLOOKUP(A423,'2.1 Termination Charges'!$B$4:$F$904,5,0)</f>
        <v>0.16824</v>
      </c>
      <c r="G423" s="67"/>
      <c r="H423" s="67"/>
      <c r="I423" s="58">
        <f t="shared" si="18"/>
        <v>0.13880000000000001</v>
      </c>
      <c r="J423" s="67"/>
      <c r="P423" s="68"/>
      <c r="Q423" s="69"/>
      <c r="R423" s="69"/>
      <c r="V423" s="58">
        <f t="shared" si="22"/>
        <v>420</v>
      </c>
      <c r="W423" s="58" t="s">
        <v>956</v>
      </c>
      <c r="X423" s="58" t="s">
        <v>957</v>
      </c>
      <c r="Z423" s="70"/>
      <c r="AA423" s="71">
        <f t="shared" si="19"/>
        <v>0.35</v>
      </c>
      <c r="AB423" s="70">
        <f t="shared" si="20"/>
        <v>0.315</v>
      </c>
      <c r="AC423" s="70">
        <f t="shared" si="31"/>
        <v>0.315</v>
      </c>
      <c r="AD423" s="53"/>
      <c r="AE423" s="53"/>
      <c r="AF423" s="72"/>
      <c r="AG423" s="70">
        <v>0.315</v>
      </c>
      <c r="AH423" s="70"/>
      <c r="AI423" s="70"/>
    </row>
    <row r="424" spans="1:35" ht="12.75" customHeight="1" x14ac:dyDescent="0.2">
      <c r="A424" s="64" t="s">
        <v>298</v>
      </c>
      <c r="B424" s="65" t="s">
        <v>297</v>
      </c>
      <c r="C424" s="65">
        <v>5912213</v>
      </c>
      <c r="D424" s="66">
        <f>VLOOKUP(A424,'2.1 Termination Charges'!$B$4:$F$904,5,0)</f>
        <v>0.16824</v>
      </c>
      <c r="G424" s="67"/>
      <c r="H424" s="67"/>
      <c r="I424" s="58">
        <f t="shared" si="18"/>
        <v>0.13880000000000001</v>
      </c>
      <c r="J424" s="67"/>
      <c r="P424" s="68"/>
      <c r="Q424" s="69"/>
      <c r="R424" s="69"/>
      <c r="V424" s="58">
        <f t="shared" si="22"/>
        <v>421</v>
      </c>
      <c r="W424" s="58" t="s">
        <v>958</v>
      </c>
      <c r="X424" s="58" t="s">
        <v>959</v>
      </c>
      <c r="Z424" s="70"/>
      <c r="AA424" s="71">
        <f t="shared" si="19"/>
        <v>0.33777777777777779</v>
      </c>
      <c r="AB424" s="70">
        <f t="shared" si="20"/>
        <v>0.30399999999999999</v>
      </c>
      <c r="AC424" s="70">
        <f t="shared" si="31"/>
        <v>0.30399999999999999</v>
      </c>
      <c r="AD424" s="53"/>
      <c r="AE424" s="53"/>
      <c r="AF424" s="72"/>
      <c r="AG424" s="70">
        <v>0.30399999999999999</v>
      </c>
      <c r="AH424" s="70"/>
      <c r="AI424" s="70"/>
    </row>
    <row r="425" spans="1:35" ht="12.75" customHeight="1" x14ac:dyDescent="0.2">
      <c r="A425" s="64" t="s">
        <v>298</v>
      </c>
      <c r="B425" s="65" t="s">
        <v>297</v>
      </c>
      <c r="C425" s="65">
        <v>59122133</v>
      </c>
      <c r="D425" s="66">
        <f>VLOOKUP(A425,'2.1 Termination Charges'!$B$4:$F$904,5,0)</f>
        <v>0.16824</v>
      </c>
      <c r="G425" s="67"/>
      <c r="H425" s="67"/>
      <c r="I425" s="58">
        <f t="shared" si="18"/>
        <v>0.13880000000000001</v>
      </c>
      <c r="J425" s="67"/>
      <c r="P425" s="68"/>
      <c r="Q425" s="69"/>
      <c r="R425" s="69"/>
      <c r="V425" s="58">
        <f t="shared" si="22"/>
        <v>422</v>
      </c>
      <c r="W425" s="58" t="s">
        <v>960</v>
      </c>
      <c r="X425" s="58" t="s">
        <v>961</v>
      </c>
      <c r="Z425" s="70"/>
      <c r="AA425" s="71">
        <f t="shared" si="19"/>
        <v>0.35</v>
      </c>
      <c r="AB425" s="70">
        <f t="shared" si="20"/>
        <v>0.315</v>
      </c>
      <c r="AC425" s="70">
        <f t="shared" si="31"/>
        <v>0.315</v>
      </c>
      <c r="AD425" s="53"/>
      <c r="AE425" s="53"/>
      <c r="AF425" s="72"/>
      <c r="AG425" s="70">
        <v>0.315</v>
      </c>
      <c r="AH425" s="70"/>
      <c r="AI425" s="70"/>
    </row>
    <row r="426" spans="1:35" ht="12.75" customHeight="1" x14ac:dyDescent="0.2">
      <c r="A426" s="64" t="s">
        <v>298</v>
      </c>
      <c r="B426" s="65" t="s">
        <v>297</v>
      </c>
      <c r="C426" s="65">
        <v>59122134</v>
      </c>
      <c r="D426" s="66">
        <f>VLOOKUP(A426,'2.1 Termination Charges'!$B$4:$F$904,5,0)</f>
        <v>0.16824</v>
      </c>
      <c r="G426" s="67"/>
      <c r="H426" s="67"/>
      <c r="I426" s="58">
        <f t="shared" si="18"/>
        <v>0.13880000000000001</v>
      </c>
      <c r="J426" s="67"/>
      <c r="P426" s="68"/>
      <c r="Q426" s="69"/>
      <c r="R426" s="69"/>
      <c r="V426" s="58">
        <f t="shared" si="22"/>
        <v>423</v>
      </c>
      <c r="W426" s="58" t="s">
        <v>962</v>
      </c>
      <c r="X426" s="58" t="s">
        <v>963</v>
      </c>
      <c r="Z426" s="70"/>
      <c r="AA426" s="71">
        <f t="shared" si="19"/>
        <v>1.8666666666666665E-2</v>
      </c>
      <c r="AB426" s="70">
        <f t="shared" si="20"/>
        <v>1.6799999999999999E-2</v>
      </c>
      <c r="AC426" s="70">
        <f t="shared" si="31"/>
        <v>1.6799999999999999E-2</v>
      </c>
      <c r="AD426" s="53"/>
      <c r="AE426" s="53"/>
      <c r="AF426" s="72"/>
      <c r="AG426" s="70">
        <v>1.6799999999999999E-2</v>
      </c>
      <c r="AH426" s="70"/>
      <c r="AI426" s="70"/>
    </row>
    <row r="427" spans="1:35" ht="12.75" customHeight="1" x14ac:dyDescent="0.2">
      <c r="A427" s="64" t="s">
        <v>298</v>
      </c>
      <c r="B427" s="65" t="s">
        <v>297</v>
      </c>
      <c r="C427" s="65">
        <v>59122135</v>
      </c>
      <c r="D427" s="66">
        <f>VLOOKUP(A427,'2.1 Termination Charges'!$B$4:$F$904,5,0)</f>
        <v>0.16824</v>
      </c>
      <c r="G427" s="67"/>
      <c r="H427" s="67"/>
      <c r="I427" s="58">
        <f t="shared" si="18"/>
        <v>0.13880000000000001</v>
      </c>
      <c r="J427" s="67"/>
      <c r="P427" s="68"/>
      <c r="Q427" s="69"/>
      <c r="R427" s="69"/>
      <c r="V427" s="58">
        <f t="shared" si="22"/>
        <v>424</v>
      </c>
      <c r="W427" s="58" t="s">
        <v>964</v>
      </c>
      <c r="X427" s="58" t="s">
        <v>965</v>
      </c>
      <c r="Z427" s="70"/>
      <c r="AA427" s="71">
        <f t="shared" si="19"/>
        <v>2.3777777777777776E-2</v>
      </c>
      <c r="AB427" s="70">
        <f t="shared" si="20"/>
        <v>2.1399999999999999E-2</v>
      </c>
      <c r="AC427" s="70">
        <f t="shared" si="31"/>
        <v>2.1399999999999999E-2</v>
      </c>
      <c r="AD427" s="53"/>
      <c r="AE427" s="53"/>
      <c r="AF427" s="72"/>
      <c r="AG427" s="70">
        <v>2.1399999999999999E-2</v>
      </c>
      <c r="AH427" s="70"/>
      <c r="AI427" s="70"/>
    </row>
    <row r="428" spans="1:35" ht="12.75" customHeight="1" x14ac:dyDescent="0.2">
      <c r="A428" s="64" t="s">
        <v>298</v>
      </c>
      <c r="B428" s="65" t="s">
        <v>297</v>
      </c>
      <c r="C428" s="65">
        <v>59122136</v>
      </c>
      <c r="D428" s="66">
        <f>VLOOKUP(A428,'2.1 Termination Charges'!$B$4:$F$904,5,0)</f>
        <v>0.16824</v>
      </c>
      <c r="G428" s="67"/>
      <c r="H428" s="67"/>
      <c r="I428" s="58">
        <f t="shared" si="18"/>
        <v>0.13880000000000001</v>
      </c>
      <c r="J428" s="67"/>
      <c r="P428" s="68"/>
      <c r="Q428" s="69"/>
      <c r="R428" s="69"/>
      <c r="V428" s="58">
        <f t="shared" si="22"/>
        <v>425</v>
      </c>
      <c r="W428" s="58" t="s">
        <v>966</v>
      </c>
      <c r="X428" s="58" t="s">
        <v>967</v>
      </c>
      <c r="Z428" s="70"/>
      <c r="AA428" s="71">
        <f t="shared" si="19"/>
        <v>6.3111111111111118E-2</v>
      </c>
      <c r="AB428" s="70">
        <f t="shared" si="20"/>
        <v>5.6800000000000003E-2</v>
      </c>
      <c r="AC428" s="70">
        <f t="shared" si="31"/>
        <v>5.6800000000000003E-2</v>
      </c>
      <c r="AD428" s="53"/>
      <c r="AE428" s="53"/>
      <c r="AF428" s="72"/>
      <c r="AG428" s="70">
        <v>5.6800000000000003E-2</v>
      </c>
      <c r="AH428" s="70"/>
      <c r="AI428" s="70"/>
    </row>
    <row r="429" spans="1:35" ht="12.75" customHeight="1" x14ac:dyDescent="0.2">
      <c r="A429" s="64" t="s">
        <v>298</v>
      </c>
      <c r="B429" s="65" t="s">
        <v>297</v>
      </c>
      <c r="C429" s="65">
        <v>59122137</v>
      </c>
      <c r="D429" s="66">
        <f>VLOOKUP(A429,'2.1 Termination Charges'!$B$4:$F$904,5,0)</f>
        <v>0.16824</v>
      </c>
      <c r="G429" s="67"/>
      <c r="H429" s="67"/>
      <c r="I429" s="58">
        <f t="shared" si="18"/>
        <v>0.13880000000000001</v>
      </c>
      <c r="J429" s="67"/>
      <c r="P429" s="68"/>
      <c r="Q429" s="69"/>
      <c r="R429" s="69"/>
      <c r="V429" s="58">
        <f t="shared" si="22"/>
        <v>426</v>
      </c>
      <c r="W429" s="58" t="s">
        <v>968</v>
      </c>
      <c r="X429" s="58" t="s">
        <v>969</v>
      </c>
      <c r="Z429" s="70"/>
      <c r="AA429" s="71">
        <f t="shared" si="19"/>
        <v>0.25066666666666665</v>
      </c>
      <c r="AB429" s="70">
        <f t="shared" si="20"/>
        <v>0.22559999999999999</v>
      </c>
      <c r="AC429" s="70">
        <f t="shared" si="31"/>
        <v>0.22559999999999999</v>
      </c>
      <c r="AD429" s="53"/>
      <c r="AE429" s="53"/>
      <c r="AF429" s="72"/>
      <c r="AG429" s="70">
        <v>0.22559999999999999</v>
      </c>
      <c r="AH429" s="70"/>
      <c r="AI429" s="70"/>
    </row>
    <row r="430" spans="1:35" ht="12.75" customHeight="1" x14ac:dyDescent="0.2">
      <c r="A430" s="64" t="s">
        <v>298</v>
      </c>
      <c r="B430" s="65" t="s">
        <v>297</v>
      </c>
      <c r="C430" s="65">
        <v>59122138</v>
      </c>
      <c r="D430" s="66">
        <f>VLOOKUP(A430,'2.1 Termination Charges'!$B$4:$F$904,5,0)</f>
        <v>0.16824</v>
      </c>
      <c r="G430" s="67"/>
      <c r="H430" s="67"/>
      <c r="I430" s="58">
        <f t="shared" si="18"/>
        <v>0.13880000000000001</v>
      </c>
      <c r="J430" s="67"/>
      <c r="P430" s="68"/>
      <c r="Q430" s="69"/>
      <c r="R430" s="69"/>
      <c r="V430" s="58">
        <f t="shared" si="22"/>
        <v>427</v>
      </c>
      <c r="W430" s="58" t="s">
        <v>970</v>
      </c>
      <c r="X430" s="58" t="s">
        <v>971</v>
      </c>
      <c r="Z430" s="70"/>
      <c r="AA430" s="71">
        <f t="shared" si="19"/>
        <v>0.31</v>
      </c>
      <c r="AB430" s="70">
        <f t="shared" si="20"/>
        <v>0.27900000000000003</v>
      </c>
      <c r="AC430" s="70">
        <f t="shared" si="31"/>
        <v>0.27900000000000003</v>
      </c>
      <c r="AD430" s="53"/>
      <c r="AE430" s="53"/>
      <c r="AF430" s="72"/>
      <c r="AG430" s="70">
        <v>0.27900000000000003</v>
      </c>
      <c r="AH430" s="70"/>
      <c r="AI430" s="70"/>
    </row>
    <row r="431" spans="1:35" ht="12.75" customHeight="1" x14ac:dyDescent="0.2">
      <c r="A431" s="64" t="s">
        <v>298</v>
      </c>
      <c r="B431" s="65" t="s">
        <v>297</v>
      </c>
      <c r="C431" s="65">
        <v>59122139</v>
      </c>
      <c r="D431" s="66">
        <f>VLOOKUP(A431,'2.1 Termination Charges'!$B$4:$F$904,5,0)</f>
        <v>0.16824</v>
      </c>
      <c r="G431" s="67"/>
      <c r="H431" s="67"/>
      <c r="I431" s="58">
        <f t="shared" si="18"/>
        <v>0.13880000000000001</v>
      </c>
      <c r="J431" s="67"/>
      <c r="P431" s="68"/>
      <c r="Q431" s="69"/>
      <c r="R431" s="69"/>
      <c r="V431" s="58">
        <f t="shared" si="22"/>
        <v>428</v>
      </c>
      <c r="W431" s="58" t="s">
        <v>972</v>
      </c>
      <c r="X431" s="58" t="s">
        <v>973</v>
      </c>
      <c r="Z431" s="70"/>
      <c r="AA431" s="71">
        <f t="shared" si="19"/>
        <v>0.29977777777777775</v>
      </c>
      <c r="AB431" s="70">
        <f t="shared" si="20"/>
        <v>0.26979999999999998</v>
      </c>
      <c r="AC431" s="70">
        <f t="shared" si="31"/>
        <v>0.26979999999999998</v>
      </c>
      <c r="AD431" s="53"/>
      <c r="AE431" s="53"/>
      <c r="AF431" s="72"/>
      <c r="AG431" s="70">
        <v>0.26979999999999998</v>
      </c>
      <c r="AH431" s="70"/>
      <c r="AI431" s="70"/>
    </row>
    <row r="432" spans="1:35" ht="12.75" customHeight="1" x14ac:dyDescent="0.2">
      <c r="A432" s="64" t="s">
        <v>298</v>
      </c>
      <c r="B432" s="65" t="s">
        <v>297</v>
      </c>
      <c r="C432" s="65">
        <v>59122598</v>
      </c>
      <c r="D432" s="66">
        <f>VLOOKUP(A432,'2.1 Termination Charges'!$B$4:$F$904,5,0)</f>
        <v>0.16824</v>
      </c>
      <c r="G432" s="67"/>
      <c r="H432" s="67"/>
      <c r="I432" s="58">
        <f t="shared" si="18"/>
        <v>0.13880000000000001</v>
      </c>
      <c r="J432" s="67"/>
      <c r="P432" s="68"/>
      <c r="Q432" s="69"/>
      <c r="R432" s="69"/>
      <c r="V432" s="58">
        <f t="shared" si="22"/>
        <v>429</v>
      </c>
      <c r="W432" s="58" t="s">
        <v>974</v>
      </c>
      <c r="X432" s="58" t="s">
        <v>975</v>
      </c>
      <c r="Z432" s="70"/>
      <c r="AA432" s="71">
        <f t="shared" si="19"/>
        <v>5.4444444444444448E-2</v>
      </c>
      <c r="AB432" s="70">
        <f t="shared" si="20"/>
        <v>4.9000000000000002E-2</v>
      </c>
      <c r="AC432" s="70">
        <f t="shared" si="31"/>
        <v>4.9000000000000002E-2</v>
      </c>
      <c r="AD432" s="53"/>
      <c r="AE432" s="53"/>
      <c r="AF432" s="72"/>
      <c r="AG432" s="70">
        <v>4.9000000000000002E-2</v>
      </c>
      <c r="AH432" s="70"/>
      <c r="AI432" s="70"/>
    </row>
    <row r="433" spans="1:35" ht="12.75" customHeight="1" x14ac:dyDescent="0.2">
      <c r="A433" s="64" t="s">
        <v>298</v>
      </c>
      <c r="B433" s="65" t="s">
        <v>297</v>
      </c>
      <c r="C433" s="65">
        <v>59122599</v>
      </c>
      <c r="D433" s="66">
        <f>VLOOKUP(A433,'2.1 Termination Charges'!$B$4:$F$904,5,0)</f>
        <v>0.16824</v>
      </c>
      <c r="G433" s="67"/>
      <c r="H433" s="67"/>
      <c r="I433" s="58">
        <f t="shared" si="18"/>
        <v>0.13880000000000001</v>
      </c>
      <c r="J433" s="67"/>
      <c r="P433" s="68"/>
      <c r="Q433" s="69"/>
      <c r="R433" s="69"/>
      <c r="V433" s="58">
        <f t="shared" si="22"/>
        <v>430</v>
      </c>
      <c r="W433" s="58" t="s">
        <v>976</v>
      </c>
      <c r="X433" s="58" t="s">
        <v>977</v>
      </c>
      <c r="Z433" s="70"/>
      <c r="AA433" s="71">
        <f t="shared" si="19"/>
        <v>5.6999999999999995E-2</v>
      </c>
      <c r="AB433" s="70">
        <f t="shared" si="20"/>
        <v>5.1299999999999998E-2</v>
      </c>
      <c r="AC433" s="70">
        <f t="shared" si="31"/>
        <v>5.1299999999999998E-2</v>
      </c>
      <c r="AD433" s="53"/>
      <c r="AE433" s="53"/>
      <c r="AF433" s="72"/>
      <c r="AG433" s="70">
        <v>5.1299999999999998E-2</v>
      </c>
      <c r="AH433" s="70"/>
      <c r="AI433" s="70"/>
    </row>
    <row r="434" spans="1:35" ht="12.75" customHeight="1" x14ac:dyDescent="0.2">
      <c r="A434" s="64" t="s">
        <v>298</v>
      </c>
      <c r="B434" s="65" t="s">
        <v>297</v>
      </c>
      <c r="C434" s="65">
        <v>59122755</v>
      </c>
      <c r="D434" s="66">
        <f>VLOOKUP(A434,'2.1 Termination Charges'!$B$4:$F$904,5,0)</f>
        <v>0.16824</v>
      </c>
      <c r="G434" s="67"/>
      <c r="H434" s="67"/>
      <c r="I434" s="58">
        <f t="shared" si="18"/>
        <v>0.13880000000000001</v>
      </c>
      <c r="J434" s="67"/>
      <c r="P434" s="68"/>
      <c r="Q434" s="69"/>
      <c r="R434" s="69"/>
      <c r="V434" s="58">
        <f t="shared" si="22"/>
        <v>431</v>
      </c>
      <c r="W434" s="58" t="s">
        <v>978</v>
      </c>
      <c r="X434" s="58" t="s">
        <v>979</v>
      </c>
      <c r="Z434" s="70"/>
      <c r="AA434" s="71">
        <f t="shared" si="19"/>
        <v>5.6999999999999995E-2</v>
      </c>
      <c r="AB434" s="70">
        <f t="shared" si="20"/>
        <v>5.1299999999999998E-2</v>
      </c>
      <c r="AC434" s="70">
        <f t="shared" si="31"/>
        <v>5.1299999999999998E-2</v>
      </c>
      <c r="AD434" s="53"/>
      <c r="AE434" s="53"/>
      <c r="AF434" s="72"/>
      <c r="AG434" s="70">
        <v>5.1299999999999998E-2</v>
      </c>
      <c r="AH434" s="70"/>
      <c r="AI434" s="70"/>
    </row>
    <row r="435" spans="1:35" ht="12.75" customHeight="1" x14ac:dyDescent="0.2">
      <c r="A435" s="64" t="s">
        <v>298</v>
      </c>
      <c r="B435" s="65" t="s">
        <v>297</v>
      </c>
      <c r="C435" s="65">
        <v>59122756</v>
      </c>
      <c r="D435" s="66">
        <f>VLOOKUP(A435,'2.1 Termination Charges'!$B$4:$F$904,5,0)</f>
        <v>0.16824</v>
      </c>
      <c r="G435" s="67"/>
      <c r="H435" s="67"/>
      <c r="I435" s="58">
        <f t="shared" si="18"/>
        <v>0.13880000000000001</v>
      </c>
      <c r="J435" s="67"/>
      <c r="P435" s="68"/>
      <c r="Q435" s="69"/>
      <c r="R435" s="69"/>
      <c r="V435" s="58">
        <f t="shared" si="22"/>
        <v>432</v>
      </c>
      <c r="W435" s="58" t="s">
        <v>980</v>
      </c>
      <c r="X435" s="58" t="s">
        <v>981</v>
      </c>
      <c r="Z435" s="70"/>
      <c r="AA435" s="71">
        <f t="shared" si="19"/>
        <v>6.5555555555555547E-2</v>
      </c>
      <c r="AB435" s="70">
        <f t="shared" si="20"/>
        <v>5.8999999999999997E-2</v>
      </c>
      <c r="AC435" s="70">
        <f t="shared" si="31"/>
        <v>5.8999999999999997E-2</v>
      </c>
      <c r="AD435" s="53"/>
      <c r="AE435" s="53"/>
      <c r="AF435" s="72"/>
      <c r="AG435" s="70">
        <v>5.8999999999999997E-2</v>
      </c>
      <c r="AH435" s="70"/>
      <c r="AI435" s="70"/>
    </row>
    <row r="436" spans="1:35" ht="12.75" customHeight="1" x14ac:dyDescent="0.2">
      <c r="A436" s="64" t="s">
        <v>298</v>
      </c>
      <c r="B436" s="65" t="s">
        <v>297</v>
      </c>
      <c r="C436" s="65">
        <v>59122757</v>
      </c>
      <c r="D436" s="66">
        <f>VLOOKUP(A436,'2.1 Termination Charges'!$B$4:$F$904,5,0)</f>
        <v>0.16824</v>
      </c>
      <c r="G436" s="67"/>
      <c r="H436" s="67"/>
      <c r="I436" s="58">
        <f t="shared" si="18"/>
        <v>0.13880000000000001</v>
      </c>
      <c r="J436" s="67"/>
      <c r="P436" s="68"/>
      <c r="Q436" s="69"/>
      <c r="R436" s="69"/>
      <c r="V436" s="58">
        <f t="shared" si="22"/>
        <v>433</v>
      </c>
      <c r="W436" s="58" t="s">
        <v>982</v>
      </c>
      <c r="X436" s="58" t="s">
        <v>983</v>
      </c>
      <c r="Z436" s="70"/>
      <c r="AA436" s="71">
        <f t="shared" si="19"/>
        <v>0.22111111111111112</v>
      </c>
      <c r="AB436" s="70">
        <f t="shared" si="20"/>
        <v>0.19900000000000001</v>
      </c>
      <c r="AC436" s="70">
        <f t="shared" si="31"/>
        <v>0.19900000000000001</v>
      </c>
      <c r="AD436" s="53"/>
      <c r="AE436" s="53"/>
      <c r="AF436" s="72"/>
      <c r="AG436" s="70">
        <v>0.19900000000000001</v>
      </c>
      <c r="AH436" s="70"/>
      <c r="AI436" s="70"/>
    </row>
    <row r="437" spans="1:35" ht="12.75" customHeight="1" x14ac:dyDescent="0.2">
      <c r="A437" s="64" t="s">
        <v>298</v>
      </c>
      <c r="B437" s="65" t="s">
        <v>297</v>
      </c>
      <c r="C437" s="65">
        <v>59122758</v>
      </c>
      <c r="D437" s="66">
        <f>VLOOKUP(A437,'2.1 Termination Charges'!$B$4:$F$904,5,0)</f>
        <v>0.16824</v>
      </c>
      <c r="G437" s="67"/>
      <c r="H437" s="67"/>
      <c r="I437" s="58">
        <f t="shared" si="18"/>
        <v>0.13880000000000001</v>
      </c>
      <c r="J437" s="67"/>
      <c r="P437" s="68"/>
      <c r="Q437" s="69"/>
      <c r="R437" s="69"/>
      <c r="V437" s="58">
        <f t="shared" si="22"/>
        <v>434</v>
      </c>
      <c r="W437" s="58" t="s">
        <v>984</v>
      </c>
      <c r="X437" s="58" t="s">
        <v>985</v>
      </c>
      <c r="Z437" s="70"/>
      <c r="AA437" s="71">
        <f t="shared" si="19"/>
        <v>0.34444444444444444</v>
      </c>
      <c r="AB437" s="70">
        <f t="shared" si="20"/>
        <v>0.31</v>
      </c>
      <c r="AC437" s="70">
        <f t="shared" si="31"/>
        <v>0.31</v>
      </c>
      <c r="AD437" s="53"/>
      <c r="AE437" s="53"/>
      <c r="AF437" s="72"/>
      <c r="AG437" s="70">
        <v>0.31</v>
      </c>
      <c r="AH437" s="70"/>
      <c r="AI437" s="70"/>
    </row>
    <row r="438" spans="1:35" ht="12.75" customHeight="1" x14ac:dyDescent="0.2">
      <c r="A438" s="64" t="s">
        <v>298</v>
      </c>
      <c r="B438" s="65" t="s">
        <v>297</v>
      </c>
      <c r="C438" s="65">
        <v>59122759</v>
      </c>
      <c r="D438" s="66">
        <f>VLOOKUP(A438,'2.1 Termination Charges'!$B$4:$F$904,5,0)</f>
        <v>0.16824</v>
      </c>
      <c r="G438" s="67"/>
      <c r="H438" s="67"/>
      <c r="I438" s="58">
        <f t="shared" si="18"/>
        <v>0.13880000000000001</v>
      </c>
      <c r="J438" s="67"/>
      <c r="P438" s="68"/>
      <c r="Q438" s="69"/>
      <c r="R438" s="69"/>
      <c r="V438" s="58">
        <f t="shared" si="22"/>
        <v>435</v>
      </c>
      <c r="W438" s="58" t="s">
        <v>986</v>
      </c>
      <c r="X438" s="58" t="s">
        <v>987</v>
      </c>
      <c r="Z438" s="70"/>
      <c r="AA438" s="71">
        <f t="shared" si="19"/>
        <v>0.34444444444444444</v>
      </c>
      <c r="AB438" s="70">
        <f t="shared" si="20"/>
        <v>0.31</v>
      </c>
      <c r="AC438" s="70">
        <f t="shared" si="31"/>
        <v>0.31</v>
      </c>
      <c r="AD438" s="53"/>
      <c r="AE438" s="53"/>
      <c r="AF438" s="72"/>
      <c r="AG438" s="70">
        <v>0.31</v>
      </c>
      <c r="AH438" s="70"/>
      <c r="AI438" s="70"/>
    </row>
    <row r="439" spans="1:35" ht="12.75" customHeight="1" x14ac:dyDescent="0.2">
      <c r="A439" s="64" t="s">
        <v>298</v>
      </c>
      <c r="B439" s="65" t="s">
        <v>297</v>
      </c>
      <c r="C439" s="65">
        <v>59122875</v>
      </c>
      <c r="D439" s="66">
        <f>VLOOKUP(A439,'2.1 Termination Charges'!$B$4:$F$904,5,0)</f>
        <v>0.16824</v>
      </c>
      <c r="G439" s="67"/>
      <c r="H439" s="67"/>
      <c r="I439" s="58">
        <f t="shared" si="18"/>
        <v>0.13880000000000001</v>
      </c>
      <c r="J439" s="67"/>
      <c r="P439" s="68"/>
      <c r="Q439" s="69"/>
      <c r="R439" s="69"/>
      <c r="V439" s="58">
        <f t="shared" si="22"/>
        <v>436</v>
      </c>
      <c r="W439" s="58" t="s">
        <v>988</v>
      </c>
      <c r="X439" s="58" t="s">
        <v>989</v>
      </c>
      <c r="Z439" s="70"/>
      <c r="AA439" s="71">
        <f t="shared" si="19"/>
        <v>0.3611111111111111</v>
      </c>
      <c r="AB439" s="70">
        <f t="shared" si="20"/>
        <v>0.32500000000000001</v>
      </c>
      <c r="AC439" s="70">
        <f t="shared" si="31"/>
        <v>0.32500000000000001</v>
      </c>
      <c r="AD439" s="53"/>
      <c r="AE439" s="53"/>
      <c r="AF439" s="72"/>
      <c r="AG439" s="70">
        <v>0.32500000000000001</v>
      </c>
      <c r="AH439" s="70"/>
      <c r="AI439" s="70"/>
    </row>
    <row r="440" spans="1:35" ht="12.75" customHeight="1" x14ac:dyDescent="0.2">
      <c r="A440" s="64" t="s">
        <v>298</v>
      </c>
      <c r="B440" s="65" t="s">
        <v>297</v>
      </c>
      <c r="C440" s="65">
        <v>59122876</v>
      </c>
      <c r="D440" s="66">
        <f>VLOOKUP(A440,'2.1 Termination Charges'!$B$4:$F$904,5,0)</f>
        <v>0.16824</v>
      </c>
      <c r="G440" s="67"/>
      <c r="H440" s="67"/>
      <c r="I440" s="58">
        <f t="shared" si="18"/>
        <v>0.13880000000000001</v>
      </c>
      <c r="J440" s="67"/>
      <c r="P440" s="68"/>
      <c r="Q440" s="69"/>
      <c r="R440" s="69"/>
      <c r="V440" s="58">
        <f t="shared" si="22"/>
        <v>437</v>
      </c>
      <c r="W440" s="58" t="s">
        <v>990</v>
      </c>
      <c r="X440" s="58" t="s">
        <v>991</v>
      </c>
      <c r="Z440" s="70"/>
      <c r="AA440" s="71">
        <f t="shared" si="19"/>
        <v>0.39444444444444443</v>
      </c>
      <c r="AB440" s="70">
        <f t="shared" si="20"/>
        <v>0.35499999999999998</v>
      </c>
      <c r="AC440" s="70">
        <f t="shared" si="31"/>
        <v>0.35499999999999998</v>
      </c>
      <c r="AD440" s="53"/>
      <c r="AE440" s="53"/>
      <c r="AF440" s="72"/>
      <c r="AG440" s="70">
        <v>0.35499999999999998</v>
      </c>
      <c r="AH440" s="70"/>
      <c r="AI440" s="70"/>
    </row>
    <row r="441" spans="1:35" ht="12.75" customHeight="1" x14ac:dyDescent="0.2">
      <c r="A441" s="64" t="s">
        <v>298</v>
      </c>
      <c r="B441" s="65" t="s">
        <v>297</v>
      </c>
      <c r="C441" s="65">
        <v>59122877</v>
      </c>
      <c r="D441" s="66">
        <f>VLOOKUP(A441,'2.1 Termination Charges'!$B$4:$F$904,5,0)</f>
        <v>0.16824</v>
      </c>
      <c r="G441" s="67"/>
      <c r="H441" s="67"/>
      <c r="I441" s="58">
        <f t="shared" si="18"/>
        <v>0.13880000000000001</v>
      </c>
      <c r="J441" s="67"/>
      <c r="P441" s="68"/>
      <c r="Q441" s="69"/>
      <c r="R441" s="69"/>
      <c r="V441" s="58">
        <f t="shared" si="22"/>
        <v>438</v>
      </c>
      <c r="W441" s="58" t="s">
        <v>992</v>
      </c>
      <c r="X441" s="58" t="s">
        <v>993</v>
      </c>
      <c r="Z441" s="70"/>
      <c r="AA441" s="71">
        <f t="shared" si="19"/>
        <v>0.28466666666666662</v>
      </c>
      <c r="AB441" s="70">
        <f t="shared" si="20"/>
        <v>0.25619999999999998</v>
      </c>
      <c r="AC441" s="70">
        <f t="shared" si="31"/>
        <v>0.25619999999999998</v>
      </c>
      <c r="AD441" s="53"/>
      <c r="AE441" s="53"/>
      <c r="AF441" s="72"/>
      <c r="AG441" s="70">
        <v>0.25619999999999998</v>
      </c>
      <c r="AH441" s="70"/>
      <c r="AI441" s="70"/>
    </row>
    <row r="442" spans="1:35" ht="12.75" customHeight="1" x14ac:dyDescent="0.2">
      <c r="A442" s="64" t="s">
        <v>298</v>
      </c>
      <c r="B442" s="65" t="s">
        <v>297</v>
      </c>
      <c r="C442" s="65">
        <v>59122878</v>
      </c>
      <c r="D442" s="66">
        <f>VLOOKUP(A442,'2.1 Termination Charges'!$B$4:$F$904,5,0)</f>
        <v>0.16824</v>
      </c>
      <c r="G442" s="67"/>
      <c r="H442" s="67"/>
      <c r="I442" s="58">
        <f t="shared" si="18"/>
        <v>0.13880000000000001</v>
      </c>
      <c r="J442" s="67"/>
      <c r="P442" s="68"/>
      <c r="Q442" s="69"/>
      <c r="R442" s="69"/>
      <c r="V442" s="58">
        <f t="shared" si="22"/>
        <v>439</v>
      </c>
      <c r="W442" s="58" t="s">
        <v>994</v>
      </c>
      <c r="X442" s="58" t="s">
        <v>995</v>
      </c>
      <c r="Z442" s="70"/>
      <c r="AA442" s="71">
        <f t="shared" si="19"/>
        <v>0.15444444444444447</v>
      </c>
      <c r="AB442" s="70">
        <f t="shared" si="20"/>
        <v>0.13900000000000001</v>
      </c>
      <c r="AC442" s="70">
        <f t="shared" si="31"/>
        <v>0.13900000000000001</v>
      </c>
      <c r="AD442" s="53"/>
      <c r="AE442" s="53"/>
      <c r="AF442" s="72"/>
      <c r="AG442" s="70">
        <v>0.13900000000000001</v>
      </c>
      <c r="AH442" s="70"/>
      <c r="AI442" s="70"/>
    </row>
    <row r="443" spans="1:35" ht="12.75" customHeight="1" x14ac:dyDescent="0.2">
      <c r="A443" s="64" t="s">
        <v>298</v>
      </c>
      <c r="B443" s="65" t="s">
        <v>297</v>
      </c>
      <c r="C443" s="65">
        <v>59122879</v>
      </c>
      <c r="D443" s="66">
        <f>VLOOKUP(A443,'2.1 Termination Charges'!$B$4:$F$904,5,0)</f>
        <v>0.16824</v>
      </c>
      <c r="G443" s="67"/>
      <c r="H443" s="67"/>
      <c r="I443" s="58">
        <f t="shared" si="18"/>
        <v>0.13880000000000001</v>
      </c>
      <c r="J443" s="67"/>
      <c r="P443" s="68"/>
      <c r="Q443" s="69"/>
      <c r="R443" s="69"/>
      <c r="V443" s="58">
        <f t="shared" si="22"/>
        <v>440</v>
      </c>
      <c r="W443" s="58" t="s">
        <v>996</v>
      </c>
      <c r="X443" s="58" t="s">
        <v>997</v>
      </c>
      <c r="Z443" s="70"/>
      <c r="AA443" s="71">
        <f t="shared" si="19"/>
        <v>0.15444444444444447</v>
      </c>
      <c r="AB443" s="70">
        <f t="shared" si="20"/>
        <v>0.13900000000000001</v>
      </c>
      <c r="AC443" s="70">
        <f t="shared" si="31"/>
        <v>0.13900000000000001</v>
      </c>
      <c r="AD443" s="53"/>
      <c r="AE443" s="53"/>
      <c r="AF443" s="72"/>
      <c r="AG443" s="70">
        <v>0.13900000000000001</v>
      </c>
      <c r="AH443" s="70"/>
      <c r="AI443" s="70"/>
    </row>
    <row r="444" spans="1:35" ht="12.75" customHeight="1" x14ac:dyDescent="0.2">
      <c r="A444" s="64" t="s">
        <v>298</v>
      </c>
      <c r="B444" s="65" t="s">
        <v>297</v>
      </c>
      <c r="C444" s="65">
        <v>59122895</v>
      </c>
      <c r="D444" s="66">
        <f>VLOOKUP(A444,'2.1 Termination Charges'!$B$4:$F$904,5,0)</f>
        <v>0.16824</v>
      </c>
      <c r="G444" s="67"/>
      <c r="H444" s="67"/>
      <c r="I444" s="58">
        <f t="shared" si="18"/>
        <v>0.13880000000000001</v>
      </c>
      <c r="J444" s="67"/>
      <c r="P444" s="68"/>
      <c r="Q444" s="69"/>
      <c r="R444" s="69"/>
      <c r="V444" s="58">
        <f t="shared" si="22"/>
        <v>441</v>
      </c>
      <c r="W444" s="58" t="s">
        <v>998</v>
      </c>
      <c r="X444" s="58" t="s">
        <v>999</v>
      </c>
      <c r="Z444" s="70"/>
      <c r="AA444" s="71">
        <f t="shared" si="19"/>
        <v>1.9352222222222222</v>
      </c>
      <c r="AB444" s="70">
        <f t="shared" si="20"/>
        <v>1.7417</v>
      </c>
      <c r="AC444" s="70">
        <f t="shared" si="31"/>
        <v>1.7417</v>
      </c>
      <c r="AD444" s="53"/>
      <c r="AE444" s="53"/>
      <c r="AF444" s="72"/>
      <c r="AG444" s="70">
        <v>1.7417</v>
      </c>
      <c r="AH444" s="70"/>
      <c r="AI444" s="70"/>
    </row>
    <row r="445" spans="1:35" ht="12.75" customHeight="1" x14ac:dyDescent="0.2">
      <c r="A445" s="64" t="s">
        <v>298</v>
      </c>
      <c r="B445" s="65" t="s">
        <v>297</v>
      </c>
      <c r="C445" s="65">
        <v>59122896</v>
      </c>
      <c r="D445" s="66">
        <f>VLOOKUP(A445,'2.1 Termination Charges'!$B$4:$F$904,5,0)</f>
        <v>0.16824</v>
      </c>
      <c r="G445" s="67"/>
      <c r="H445" s="67"/>
      <c r="I445" s="58">
        <f t="shared" si="18"/>
        <v>0.13880000000000001</v>
      </c>
      <c r="J445" s="67"/>
      <c r="P445" s="68"/>
      <c r="Q445" s="69"/>
      <c r="R445" s="69"/>
      <c r="V445" s="58">
        <f t="shared" si="22"/>
        <v>442</v>
      </c>
      <c r="W445" s="58" t="s">
        <v>1000</v>
      </c>
      <c r="X445" s="58" t="s">
        <v>1001</v>
      </c>
      <c r="Z445" s="70"/>
      <c r="AA445" s="71">
        <f t="shared" si="19"/>
        <v>0.83333333333333326</v>
      </c>
      <c r="AB445" s="70">
        <f t="shared" si="20"/>
        <v>0.75</v>
      </c>
      <c r="AC445" s="70">
        <f t="shared" si="31"/>
        <v>0.75</v>
      </c>
      <c r="AD445" s="53"/>
      <c r="AE445" s="53"/>
      <c r="AF445" s="72"/>
      <c r="AG445" s="70">
        <v>0.75</v>
      </c>
      <c r="AH445" s="70"/>
      <c r="AI445" s="70"/>
    </row>
    <row r="446" spans="1:35" ht="12.75" customHeight="1" x14ac:dyDescent="0.2">
      <c r="A446" s="64" t="s">
        <v>298</v>
      </c>
      <c r="B446" s="65" t="s">
        <v>297</v>
      </c>
      <c r="C446" s="65">
        <v>59122897</v>
      </c>
      <c r="D446" s="66">
        <f>VLOOKUP(A446,'2.1 Termination Charges'!$B$4:$F$904,5,0)</f>
        <v>0.16824</v>
      </c>
      <c r="G446" s="67"/>
      <c r="H446" s="67"/>
      <c r="I446" s="58">
        <f t="shared" si="18"/>
        <v>0.13880000000000001</v>
      </c>
      <c r="J446" s="67"/>
      <c r="P446" s="68"/>
      <c r="Q446" s="69"/>
      <c r="R446" s="69"/>
      <c r="V446" s="58">
        <f t="shared" si="22"/>
        <v>443</v>
      </c>
      <c r="W446" s="58" t="s">
        <v>1002</v>
      </c>
      <c r="X446" s="58" t="s">
        <v>1003</v>
      </c>
      <c r="Z446" s="70"/>
      <c r="AA446" s="71">
        <f t="shared" si="19"/>
        <v>0.24444444444444444</v>
      </c>
      <c r="AB446" s="70">
        <f t="shared" si="20"/>
        <v>0.22</v>
      </c>
      <c r="AC446" s="70">
        <f t="shared" si="31"/>
        <v>0.22</v>
      </c>
      <c r="AD446" s="53"/>
      <c r="AE446" s="53"/>
      <c r="AF446" s="72"/>
      <c r="AG446" s="70">
        <v>0.22</v>
      </c>
      <c r="AH446" s="70"/>
      <c r="AI446" s="70"/>
    </row>
    <row r="447" spans="1:35" ht="12.75" customHeight="1" x14ac:dyDescent="0.2">
      <c r="A447" s="64" t="s">
        <v>298</v>
      </c>
      <c r="B447" s="65" t="s">
        <v>297</v>
      </c>
      <c r="C447" s="65">
        <v>59122898</v>
      </c>
      <c r="D447" s="66">
        <f>VLOOKUP(A447,'2.1 Termination Charges'!$B$4:$F$904,5,0)</f>
        <v>0.16824</v>
      </c>
      <c r="G447" s="67"/>
      <c r="H447" s="67"/>
      <c r="I447" s="58">
        <f t="shared" si="18"/>
        <v>0.13880000000000001</v>
      </c>
      <c r="J447" s="67"/>
      <c r="P447" s="68"/>
      <c r="Q447" s="69"/>
      <c r="R447" s="69"/>
      <c r="V447" s="58">
        <f t="shared" si="22"/>
        <v>444</v>
      </c>
      <c r="W447" s="58" t="s">
        <v>1004</v>
      </c>
      <c r="X447" s="58" t="s">
        <v>1005</v>
      </c>
      <c r="Z447" s="70"/>
      <c r="AA447" s="71">
        <f t="shared" si="19"/>
        <v>0.66555555555555557</v>
      </c>
      <c r="AB447" s="70">
        <f t="shared" si="20"/>
        <v>0.59899999999999998</v>
      </c>
      <c r="AC447" s="70">
        <f t="shared" si="31"/>
        <v>0.59899999999999998</v>
      </c>
      <c r="AD447" s="53"/>
      <c r="AE447" s="53"/>
      <c r="AF447" s="72"/>
      <c r="AG447" s="70">
        <v>0.59899999999999998</v>
      </c>
      <c r="AH447" s="70"/>
      <c r="AI447" s="70"/>
    </row>
    <row r="448" spans="1:35" ht="12.75" customHeight="1" x14ac:dyDescent="0.2">
      <c r="A448" s="64" t="s">
        <v>298</v>
      </c>
      <c r="B448" s="65" t="s">
        <v>297</v>
      </c>
      <c r="C448" s="65">
        <v>59122899</v>
      </c>
      <c r="D448" s="66">
        <f>VLOOKUP(A448,'2.1 Termination Charges'!$B$4:$F$904,5,0)</f>
        <v>0.16824</v>
      </c>
      <c r="G448" s="67"/>
      <c r="H448" s="67"/>
      <c r="I448" s="58">
        <f t="shared" si="18"/>
        <v>0.13880000000000001</v>
      </c>
      <c r="J448" s="67"/>
      <c r="P448" s="68"/>
      <c r="Q448" s="69"/>
      <c r="R448" s="69"/>
      <c r="V448" s="58">
        <f t="shared" si="22"/>
        <v>445</v>
      </c>
      <c r="W448" s="58" t="s">
        <v>1006</v>
      </c>
      <c r="X448" s="58" t="s">
        <v>1007</v>
      </c>
      <c r="Z448" s="70"/>
      <c r="AA448" s="71">
        <f t="shared" si="19"/>
        <v>7.2222222222222229E-2</v>
      </c>
      <c r="AB448" s="70">
        <f t="shared" si="20"/>
        <v>6.5000000000000002E-2</v>
      </c>
      <c r="AC448" s="70">
        <f t="shared" si="31"/>
        <v>6.5000000000000002E-2</v>
      </c>
      <c r="AD448" s="53"/>
      <c r="AE448" s="53"/>
      <c r="AF448" s="72"/>
      <c r="AG448" s="70">
        <v>6.5000000000000002E-2</v>
      </c>
      <c r="AH448" s="70"/>
      <c r="AI448" s="70"/>
    </row>
    <row r="449" spans="1:35" ht="12.75" customHeight="1" x14ac:dyDescent="0.2">
      <c r="A449" s="64" t="s">
        <v>298</v>
      </c>
      <c r="B449" s="65" t="s">
        <v>297</v>
      </c>
      <c r="C449" s="65">
        <v>59122971</v>
      </c>
      <c r="D449" s="66">
        <f>VLOOKUP(A449,'2.1 Termination Charges'!$B$4:$F$904,5,0)</f>
        <v>0.16824</v>
      </c>
      <c r="G449" s="67"/>
      <c r="H449" s="67"/>
      <c r="I449" s="58">
        <f t="shared" si="18"/>
        <v>0.13880000000000001</v>
      </c>
      <c r="J449" s="67"/>
      <c r="P449" s="68"/>
      <c r="Q449" s="69"/>
      <c r="R449" s="69"/>
      <c r="V449" s="58">
        <f t="shared" si="22"/>
        <v>446</v>
      </c>
      <c r="W449" s="58" t="s">
        <v>1008</v>
      </c>
      <c r="X449" s="58" t="s">
        <v>1009</v>
      </c>
      <c r="Z449" s="70"/>
      <c r="AA449" s="71">
        <f t="shared" si="19"/>
        <v>6.5555555555555547E-2</v>
      </c>
      <c r="AB449" s="70">
        <f t="shared" si="20"/>
        <v>5.8999999999999997E-2</v>
      </c>
      <c r="AC449" s="70">
        <f t="shared" si="31"/>
        <v>5.8999999999999997E-2</v>
      </c>
      <c r="AD449" s="53"/>
      <c r="AE449" s="53"/>
      <c r="AF449" s="72"/>
      <c r="AG449" s="70">
        <v>5.8999999999999997E-2</v>
      </c>
      <c r="AH449" s="70"/>
      <c r="AI449" s="70"/>
    </row>
    <row r="450" spans="1:35" ht="12.75" customHeight="1" x14ac:dyDescent="0.2">
      <c r="A450" s="64" t="s">
        <v>298</v>
      </c>
      <c r="B450" s="65" t="s">
        <v>297</v>
      </c>
      <c r="C450" s="65">
        <v>5913313</v>
      </c>
      <c r="D450" s="66">
        <f>VLOOKUP(A450,'2.1 Termination Charges'!$B$4:$F$904,5,0)</f>
        <v>0.16824</v>
      </c>
      <c r="G450" s="67"/>
      <c r="H450" s="67"/>
      <c r="I450" s="58">
        <f t="shared" si="18"/>
        <v>0.13880000000000001</v>
      </c>
      <c r="J450" s="67"/>
      <c r="P450" s="68"/>
      <c r="Q450" s="69"/>
      <c r="R450" s="69"/>
      <c r="V450" s="58">
        <f t="shared" si="22"/>
        <v>447</v>
      </c>
      <c r="W450" s="58" t="s">
        <v>1010</v>
      </c>
      <c r="X450" s="58" t="s">
        <v>1011</v>
      </c>
      <c r="Z450" s="70"/>
      <c r="AA450" s="71">
        <f t="shared" si="19"/>
        <v>7.4888888888888894E-2</v>
      </c>
      <c r="AB450" s="70">
        <f t="shared" si="20"/>
        <v>6.7400000000000002E-2</v>
      </c>
      <c r="AC450" s="70">
        <f t="shared" si="31"/>
        <v>6.7400000000000002E-2</v>
      </c>
      <c r="AD450" s="53"/>
      <c r="AE450" s="53"/>
      <c r="AF450" s="72"/>
      <c r="AG450" s="70">
        <v>6.7400000000000002E-2</v>
      </c>
      <c r="AH450" s="70"/>
      <c r="AI450" s="70"/>
    </row>
    <row r="451" spans="1:35" ht="12.75" customHeight="1" x14ac:dyDescent="0.2">
      <c r="A451" s="64" t="s">
        <v>298</v>
      </c>
      <c r="B451" s="65" t="s">
        <v>297</v>
      </c>
      <c r="C451" s="65">
        <v>59133133</v>
      </c>
      <c r="D451" s="66">
        <f>VLOOKUP(A451,'2.1 Termination Charges'!$B$4:$F$904,5,0)</f>
        <v>0.16824</v>
      </c>
      <c r="G451" s="67"/>
      <c r="H451" s="67"/>
      <c r="I451" s="58">
        <f t="shared" si="18"/>
        <v>0.13880000000000001</v>
      </c>
      <c r="J451" s="67"/>
      <c r="P451" s="68"/>
      <c r="Q451" s="69"/>
      <c r="R451" s="69"/>
      <c r="V451" s="58">
        <f t="shared" si="22"/>
        <v>448</v>
      </c>
      <c r="W451" s="58" t="s">
        <v>1012</v>
      </c>
      <c r="X451" s="58" t="s">
        <v>1013</v>
      </c>
      <c r="Z451" s="70"/>
      <c r="AA451" s="71">
        <f t="shared" si="19"/>
        <v>6.5555555555555547E-2</v>
      </c>
      <c r="AB451" s="70">
        <f t="shared" si="20"/>
        <v>5.8999999999999997E-2</v>
      </c>
      <c r="AC451" s="70">
        <f t="shared" si="31"/>
        <v>5.8999999999999997E-2</v>
      </c>
      <c r="AD451" s="53"/>
      <c r="AE451" s="53"/>
      <c r="AF451" s="72"/>
      <c r="AG451" s="70">
        <v>5.8999999999999997E-2</v>
      </c>
      <c r="AH451" s="70"/>
      <c r="AI451" s="70"/>
    </row>
    <row r="452" spans="1:35" ht="12.75" customHeight="1" x14ac:dyDescent="0.2">
      <c r="A452" s="64" t="s">
        <v>298</v>
      </c>
      <c r="B452" s="65" t="s">
        <v>297</v>
      </c>
      <c r="C452" s="65">
        <v>59133134</v>
      </c>
      <c r="D452" s="66">
        <f>VLOOKUP(A452,'2.1 Termination Charges'!$B$4:$F$904,5,0)</f>
        <v>0.16824</v>
      </c>
      <c r="G452" s="67"/>
      <c r="H452" s="67"/>
      <c r="I452" s="58">
        <f t="shared" si="18"/>
        <v>0.13880000000000001</v>
      </c>
      <c r="J452" s="67"/>
      <c r="P452" s="68"/>
      <c r="Q452" s="69"/>
      <c r="R452" s="69"/>
      <c r="V452" s="58">
        <f t="shared" si="22"/>
        <v>449</v>
      </c>
      <c r="W452" s="58" t="s">
        <v>1014</v>
      </c>
      <c r="X452" s="58" t="s">
        <v>1015</v>
      </c>
      <c r="Z452" s="70"/>
      <c r="AA452" s="71">
        <f t="shared" si="19"/>
        <v>0.20066666666666666</v>
      </c>
      <c r="AB452" s="70">
        <f t="shared" si="20"/>
        <v>0.18060000000000001</v>
      </c>
      <c r="AC452" s="70">
        <f t="shared" si="31"/>
        <v>0.18060000000000001</v>
      </c>
      <c r="AD452" s="53"/>
      <c r="AE452" s="53"/>
      <c r="AF452" s="72"/>
      <c r="AG452" s="70">
        <v>0.18060000000000001</v>
      </c>
      <c r="AH452" s="70"/>
      <c r="AI452" s="70"/>
    </row>
    <row r="453" spans="1:35" ht="12.75" customHeight="1" x14ac:dyDescent="0.2">
      <c r="A453" s="64" t="s">
        <v>298</v>
      </c>
      <c r="B453" s="65" t="s">
        <v>297</v>
      </c>
      <c r="C453" s="65">
        <v>59133135</v>
      </c>
      <c r="D453" s="66">
        <f>VLOOKUP(A453,'2.1 Termination Charges'!$B$4:$F$904,5,0)</f>
        <v>0.16824</v>
      </c>
      <c r="G453" s="67"/>
      <c r="H453" s="67"/>
      <c r="I453" s="58">
        <f t="shared" si="18"/>
        <v>0.13880000000000001</v>
      </c>
      <c r="J453" s="67"/>
      <c r="P453" s="68"/>
      <c r="Q453" s="69"/>
      <c r="R453" s="69"/>
      <c r="V453" s="58">
        <f t="shared" si="22"/>
        <v>450</v>
      </c>
      <c r="W453" s="58" t="s">
        <v>1016</v>
      </c>
      <c r="X453" s="58" t="s">
        <v>1017</v>
      </c>
      <c r="Z453" s="70"/>
      <c r="AA453" s="71">
        <f t="shared" si="19"/>
        <v>0.25744444444444442</v>
      </c>
      <c r="AB453" s="70">
        <f t="shared" si="20"/>
        <v>0.23169999999999999</v>
      </c>
      <c r="AC453" s="70">
        <f t="shared" si="31"/>
        <v>0.23169999999999999</v>
      </c>
      <c r="AD453" s="53"/>
      <c r="AE453" s="53"/>
      <c r="AF453" s="72"/>
      <c r="AG453" s="70">
        <v>0.23169999999999999</v>
      </c>
      <c r="AH453" s="70"/>
      <c r="AI453" s="70"/>
    </row>
    <row r="454" spans="1:35" ht="12.75" customHeight="1" x14ac:dyDescent="0.2">
      <c r="A454" s="64" t="s">
        <v>298</v>
      </c>
      <c r="B454" s="65" t="s">
        <v>297</v>
      </c>
      <c r="C454" s="65">
        <v>59133136</v>
      </c>
      <c r="D454" s="66">
        <f>VLOOKUP(A454,'2.1 Termination Charges'!$B$4:$F$904,5,0)</f>
        <v>0.16824</v>
      </c>
      <c r="G454" s="67"/>
      <c r="H454" s="67"/>
      <c r="I454" s="58">
        <f t="shared" si="18"/>
        <v>0.13880000000000001</v>
      </c>
      <c r="J454" s="67"/>
      <c r="P454" s="68"/>
      <c r="Q454" s="69"/>
      <c r="R454" s="69"/>
      <c r="V454" s="58">
        <f t="shared" si="22"/>
        <v>451</v>
      </c>
      <c r="W454" s="58" t="s">
        <v>1018</v>
      </c>
      <c r="X454" s="58" t="s">
        <v>1019</v>
      </c>
      <c r="Z454" s="70"/>
      <c r="AA454" s="71">
        <f t="shared" si="19"/>
        <v>0.11</v>
      </c>
      <c r="AB454" s="70">
        <f t="shared" si="20"/>
        <v>9.9000000000000005E-2</v>
      </c>
      <c r="AC454" s="70">
        <f t="shared" si="31"/>
        <v>9.9000000000000005E-2</v>
      </c>
      <c r="AD454" s="53"/>
      <c r="AE454" s="53"/>
      <c r="AF454" s="72"/>
      <c r="AG454" s="70">
        <v>9.9000000000000005E-2</v>
      </c>
      <c r="AH454" s="70"/>
      <c r="AI454" s="70"/>
    </row>
    <row r="455" spans="1:35" ht="12.75" customHeight="1" x14ac:dyDescent="0.2">
      <c r="A455" s="64" t="s">
        <v>298</v>
      </c>
      <c r="B455" s="65" t="s">
        <v>297</v>
      </c>
      <c r="C455" s="65">
        <v>59133137</v>
      </c>
      <c r="D455" s="66">
        <f>VLOOKUP(A455,'2.1 Termination Charges'!$B$4:$F$904,5,0)</f>
        <v>0.16824</v>
      </c>
      <c r="G455" s="67"/>
      <c r="H455" s="67"/>
      <c r="I455" s="58">
        <f t="shared" si="18"/>
        <v>0.13880000000000001</v>
      </c>
      <c r="J455" s="67"/>
      <c r="P455" s="68"/>
      <c r="Q455" s="69"/>
      <c r="R455" s="69"/>
      <c r="V455" s="58">
        <f t="shared" si="22"/>
        <v>452</v>
      </c>
      <c r="W455" s="58" t="s">
        <v>1020</v>
      </c>
      <c r="X455" s="58" t="s">
        <v>1021</v>
      </c>
      <c r="Z455" s="70"/>
      <c r="AA455" s="71">
        <f t="shared" si="19"/>
        <v>0.11</v>
      </c>
      <c r="AB455" s="70">
        <f t="shared" si="20"/>
        <v>9.9000000000000005E-2</v>
      </c>
      <c r="AC455" s="70">
        <f t="shared" si="31"/>
        <v>9.9000000000000005E-2</v>
      </c>
      <c r="AD455" s="53"/>
      <c r="AE455" s="53"/>
      <c r="AF455" s="72"/>
      <c r="AG455" s="70">
        <v>9.9000000000000005E-2</v>
      </c>
      <c r="AH455" s="70"/>
      <c r="AI455" s="70"/>
    </row>
    <row r="456" spans="1:35" ht="12.75" customHeight="1" x14ac:dyDescent="0.2">
      <c r="A456" s="64" t="s">
        <v>298</v>
      </c>
      <c r="B456" s="65" t="s">
        <v>297</v>
      </c>
      <c r="C456" s="65">
        <v>59133138</v>
      </c>
      <c r="D456" s="66">
        <f>VLOOKUP(A456,'2.1 Termination Charges'!$B$4:$F$904,5,0)</f>
        <v>0.16824</v>
      </c>
      <c r="G456" s="67"/>
      <c r="H456" s="67"/>
      <c r="I456" s="58">
        <f t="shared" si="18"/>
        <v>0.13880000000000001</v>
      </c>
      <c r="J456" s="67"/>
      <c r="P456" s="68"/>
      <c r="Q456" s="69"/>
      <c r="R456" s="69"/>
      <c r="V456" s="58">
        <f t="shared" si="22"/>
        <v>453</v>
      </c>
      <c r="W456" s="58" t="s">
        <v>1022</v>
      </c>
      <c r="X456" s="58" t="s">
        <v>1023</v>
      </c>
      <c r="Z456" s="70"/>
      <c r="AA456" s="71">
        <f t="shared" si="19"/>
        <v>1.6666666666666666E-2</v>
      </c>
      <c r="AB456" s="70">
        <f t="shared" si="20"/>
        <v>1.4999999999999999E-2</v>
      </c>
      <c r="AC456" s="70">
        <f t="shared" si="31"/>
        <v>1.4999999999999999E-2</v>
      </c>
      <c r="AD456" s="53"/>
      <c r="AE456" s="53"/>
      <c r="AF456" s="72"/>
      <c r="AG456" s="70">
        <v>1.4999999999999999E-2</v>
      </c>
      <c r="AH456" s="70"/>
      <c r="AI456" s="70"/>
    </row>
    <row r="457" spans="1:35" ht="12.75" customHeight="1" x14ac:dyDescent="0.2">
      <c r="A457" s="64" t="s">
        <v>298</v>
      </c>
      <c r="B457" s="65" t="s">
        <v>297</v>
      </c>
      <c r="C457" s="65">
        <v>5913323</v>
      </c>
      <c r="D457" s="66">
        <f>VLOOKUP(A457,'2.1 Termination Charges'!$B$4:$F$904,5,0)</f>
        <v>0.16824</v>
      </c>
      <c r="G457" s="67"/>
      <c r="H457" s="67"/>
      <c r="I457" s="58">
        <f t="shared" si="18"/>
        <v>0.13880000000000001</v>
      </c>
      <c r="J457" s="67"/>
      <c r="P457" s="68"/>
      <c r="Q457" s="69"/>
      <c r="R457" s="69"/>
      <c r="V457" s="58">
        <f t="shared" si="22"/>
        <v>454</v>
      </c>
      <c r="W457" s="58" t="s">
        <v>1024</v>
      </c>
      <c r="X457" s="58" t="s">
        <v>1025</v>
      </c>
      <c r="Z457" s="70"/>
      <c r="AA457" s="71">
        <f t="shared" si="19"/>
        <v>8.7777777777777774E-2</v>
      </c>
      <c r="AB457" s="70">
        <f t="shared" si="20"/>
        <v>7.9000000000000001E-2</v>
      </c>
      <c r="AC457" s="70">
        <f t="shared" si="31"/>
        <v>7.9000000000000001E-2</v>
      </c>
      <c r="AD457" s="53"/>
      <c r="AE457" s="53"/>
      <c r="AF457" s="72"/>
      <c r="AG457" s="70">
        <v>7.9000000000000001E-2</v>
      </c>
      <c r="AH457" s="70"/>
      <c r="AI457" s="70"/>
    </row>
    <row r="458" spans="1:35" ht="12.75" customHeight="1" x14ac:dyDescent="0.2">
      <c r="A458" s="64" t="s">
        <v>298</v>
      </c>
      <c r="B458" s="65" t="s">
        <v>297</v>
      </c>
      <c r="C458" s="65">
        <v>59133760</v>
      </c>
      <c r="D458" s="66">
        <f>VLOOKUP(A458,'2.1 Termination Charges'!$B$4:$F$904,5,0)</f>
        <v>0.16824</v>
      </c>
      <c r="G458" s="67"/>
      <c r="H458" s="67"/>
      <c r="I458" s="58">
        <f t="shared" si="18"/>
        <v>0.13880000000000001</v>
      </c>
      <c r="J458" s="67"/>
      <c r="P458" s="68"/>
      <c r="Q458" s="69"/>
      <c r="R458" s="69"/>
      <c r="V458" s="58">
        <f t="shared" si="22"/>
        <v>455</v>
      </c>
      <c r="W458" s="58" t="s">
        <v>1026</v>
      </c>
      <c r="X458" s="58" t="s">
        <v>1027</v>
      </c>
      <c r="Z458" s="70"/>
      <c r="AA458" s="71">
        <f t="shared" si="19"/>
        <v>2.4222222222222221E-2</v>
      </c>
      <c r="AB458" s="70">
        <f t="shared" si="20"/>
        <v>2.18E-2</v>
      </c>
      <c r="AC458" s="70">
        <f t="shared" si="31"/>
        <v>2.18E-2</v>
      </c>
      <c r="AD458" s="53"/>
      <c r="AE458" s="53"/>
      <c r="AF458" s="72"/>
      <c r="AG458" s="70">
        <v>2.18E-2</v>
      </c>
      <c r="AH458" s="70"/>
      <c r="AI458" s="70"/>
    </row>
    <row r="459" spans="1:35" ht="12.75" customHeight="1" x14ac:dyDescent="0.2">
      <c r="A459" s="64" t="s">
        <v>298</v>
      </c>
      <c r="B459" s="65" t="s">
        <v>297</v>
      </c>
      <c r="C459" s="65">
        <v>59133761</v>
      </c>
      <c r="D459" s="66">
        <f>VLOOKUP(A459,'2.1 Termination Charges'!$B$4:$F$904,5,0)</f>
        <v>0.16824</v>
      </c>
      <c r="G459" s="67"/>
      <c r="H459" s="67"/>
      <c r="I459" s="58">
        <f t="shared" si="18"/>
        <v>0.13880000000000001</v>
      </c>
      <c r="J459" s="67"/>
      <c r="P459" s="68"/>
      <c r="Q459" s="69"/>
      <c r="R459" s="69"/>
      <c r="V459" s="58">
        <f t="shared" si="22"/>
        <v>456</v>
      </c>
      <c r="W459" s="58" t="s">
        <v>1028</v>
      </c>
      <c r="X459" s="58" t="s">
        <v>1029</v>
      </c>
      <c r="Z459" s="70"/>
      <c r="AA459" s="71">
        <f t="shared" si="19"/>
        <v>2.4222222222222221E-2</v>
      </c>
      <c r="AB459" s="70">
        <f t="shared" si="20"/>
        <v>2.18E-2</v>
      </c>
      <c r="AC459" s="70">
        <f t="shared" si="31"/>
        <v>2.18E-2</v>
      </c>
      <c r="AD459" s="53"/>
      <c r="AE459" s="53"/>
      <c r="AF459" s="72"/>
      <c r="AG459" s="70">
        <v>2.18E-2</v>
      </c>
      <c r="AH459" s="70"/>
      <c r="AI459" s="70"/>
    </row>
    <row r="460" spans="1:35" ht="12.75" customHeight="1" x14ac:dyDescent="0.2">
      <c r="A460" s="64" t="s">
        <v>298</v>
      </c>
      <c r="B460" s="65" t="s">
        <v>297</v>
      </c>
      <c r="C460" s="65">
        <v>59133762</v>
      </c>
      <c r="D460" s="66">
        <f>VLOOKUP(A460,'2.1 Termination Charges'!$B$4:$F$904,5,0)</f>
        <v>0.16824</v>
      </c>
      <c r="G460" s="67"/>
      <c r="H460" s="67"/>
      <c r="I460" s="58">
        <f t="shared" si="18"/>
        <v>0.13880000000000001</v>
      </c>
      <c r="J460" s="67"/>
      <c r="P460" s="68"/>
      <c r="Q460" s="69"/>
      <c r="R460" s="69"/>
      <c r="V460" s="58">
        <f t="shared" si="22"/>
        <v>457</v>
      </c>
      <c r="W460" s="58" t="s">
        <v>1030</v>
      </c>
      <c r="X460" s="58" t="s">
        <v>1031</v>
      </c>
      <c r="Z460" s="70"/>
      <c r="AA460" s="71">
        <f t="shared" si="19"/>
        <v>0.69</v>
      </c>
      <c r="AB460" s="70">
        <f t="shared" si="20"/>
        <v>0.621</v>
      </c>
      <c r="AC460" s="70">
        <f t="shared" si="31"/>
        <v>0.621</v>
      </c>
      <c r="AD460" s="53"/>
      <c r="AE460" s="53"/>
      <c r="AF460" s="72"/>
      <c r="AG460" s="70">
        <v>0.621</v>
      </c>
      <c r="AH460" s="70"/>
      <c r="AI460" s="70"/>
    </row>
    <row r="461" spans="1:35" ht="12.75" customHeight="1" x14ac:dyDescent="0.2">
      <c r="A461" s="64" t="s">
        <v>298</v>
      </c>
      <c r="B461" s="65" t="s">
        <v>297</v>
      </c>
      <c r="C461" s="65">
        <v>59133823</v>
      </c>
      <c r="D461" s="66">
        <f>VLOOKUP(A461,'2.1 Termination Charges'!$B$4:$F$904,5,0)</f>
        <v>0.16824</v>
      </c>
      <c r="G461" s="67"/>
      <c r="H461" s="67"/>
      <c r="I461" s="58">
        <f t="shared" si="18"/>
        <v>0.13880000000000001</v>
      </c>
      <c r="J461" s="67"/>
      <c r="P461" s="68"/>
      <c r="Q461" s="69"/>
      <c r="R461" s="69"/>
      <c r="V461" s="58">
        <f t="shared" si="22"/>
        <v>458</v>
      </c>
      <c r="W461" s="58" t="s">
        <v>1032</v>
      </c>
      <c r="X461" s="58" t="s">
        <v>1033</v>
      </c>
      <c r="Z461" s="70"/>
      <c r="AA461" s="71">
        <f t="shared" si="19"/>
        <v>0.1388888888888889</v>
      </c>
      <c r="AB461" s="70">
        <f t="shared" si="20"/>
        <v>0.125</v>
      </c>
      <c r="AC461" s="70">
        <f t="shared" si="31"/>
        <v>0.125</v>
      </c>
      <c r="AD461" s="53"/>
      <c r="AE461" s="53"/>
      <c r="AF461" s="72"/>
      <c r="AG461" s="70">
        <v>0.125</v>
      </c>
      <c r="AH461" s="70"/>
      <c r="AI461" s="70"/>
    </row>
    <row r="462" spans="1:35" ht="12.75" customHeight="1" x14ac:dyDescent="0.2">
      <c r="A462" s="64" t="s">
        <v>298</v>
      </c>
      <c r="B462" s="65" t="s">
        <v>297</v>
      </c>
      <c r="C462" s="65">
        <v>59133884</v>
      </c>
      <c r="D462" s="66">
        <f>VLOOKUP(A462,'2.1 Termination Charges'!$B$4:$F$904,5,0)</f>
        <v>0.16824</v>
      </c>
      <c r="G462" s="67"/>
      <c r="H462" s="67"/>
      <c r="I462" s="58">
        <f t="shared" si="18"/>
        <v>0.13880000000000001</v>
      </c>
      <c r="J462" s="67"/>
      <c r="P462" s="68"/>
      <c r="Q462" s="69"/>
      <c r="R462" s="69"/>
      <c r="V462" s="58">
        <f t="shared" si="22"/>
        <v>459</v>
      </c>
      <c r="W462" s="58" t="s">
        <v>1034</v>
      </c>
      <c r="X462" s="58" t="s">
        <v>1035</v>
      </c>
      <c r="Z462" s="70"/>
      <c r="AA462" s="71">
        <f t="shared" si="19"/>
        <v>0.28122222222222221</v>
      </c>
      <c r="AB462" s="70">
        <f t="shared" si="20"/>
        <v>0.25309999999999999</v>
      </c>
      <c r="AC462" s="70">
        <f t="shared" si="31"/>
        <v>0.25309999999999999</v>
      </c>
      <c r="AD462" s="53"/>
      <c r="AE462" s="53"/>
      <c r="AF462" s="72"/>
      <c r="AG462" s="70">
        <v>0.25309999999999999</v>
      </c>
      <c r="AH462" s="70"/>
      <c r="AI462" s="70"/>
    </row>
    <row r="463" spans="1:35" ht="12.75" customHeight="1" x14ac:dyDescent="0.2">
      <c r="A463" s="64" t="s">
        <v>298</v>
      </c>
      <c r="B463" s="65" t="s">
        <v>297</v>
      </c>
      <c r="C463" s="65">
        <v>5914413</v>
      </c>
      <c r="D463" s="66">
        <f>VLOOKUP(A463,'2.1 Termination Charges'!$B$4:$F$904,5,0)</f>
        <v>0.16824</v>
      </c>
      <c r="G463" s="67"/>
      <c r="H463" s="67"/>
      <c r="I463" s="58">
        <f t="shared" si="18"/>
        <v>0.13880000000000001</v>
      </c>
      <c r="J463" s="67"/>
      <c r="P463" s="68"/>
      <c r="Q463" s="69"/>
      <c r="R463" s="69"/>
      <c r="V463" s="58">
        <f t="shared" si="22"/>
        <v>460</v>
      </c>
      <c r="W463" s="58" t="s">
        <v>1036</v>
      </c>
      <c r="X463" s="58" t="s">
        <v>1037</v>
      </c>
      <c r="Z463" s="70"/>
      <c r="AA463" s="71">
        <f t="shared" si="19"/>
        <v>0.58455555555555561</v>
      </c>
      <c r="AB463" s="70">
        <f t="shared" si="20"/>
        <v>0.52610000000000001</v>
      </c>
      <c r="AC463" s="70">
        <f t="shared" si="31"/>
        <v>0.52610000000000001</v>
      </c>
      <c r="AD463" s="53"/>
      <c r="AE463" s="53"/>
      <c r="AF463" s="72"/>
      <c r="AG463" s="70">
        <v>0.52610000000000001</v>
      </c>
      <c r="AH463" s="70"/>
      <c r="AI463" s="70"/>
    </row>
    <row r="464" spans="1:35" ht="12.75" customHeight="1" x14ac:dyDescent="0.2">
      <c r="A464" s="64" t="s">
        <v>298</v>
      </c>
      <c r="B464" s="65" t="s">
        <v>297</v>
      </c>
      <c r="C464" s="65">
        <v>59144133</v>
      </c>
      <c r="D464" s="66">
        <f>VLOOKUP(A464,'2.1 Termination Charges'!$B$4:$F$904,5,0)</f>
        <v>0.16824</v>
      </c>
      <c r="G464" s="67"/>
      <c r="H464" s="67"/>
      <c r="I464" s="58">
        <f t="shared" si="18"/>
        <v>0.13880000000000001</v>
      </c>
      <c r="J464" s="67"/>
      <c r="P464" s="68"/>
      <c r="Q464" s="69"/>
      <c r="R464" s="69"/>
      <c r="V464" s="58">
        <f t="shared" si="22"/>
        <v>461</v>
      </c>
      <c r="W464" s="58" t="s">
        <v>1038</v>
      </c>
      <c r="X464" s="58" t="s">
        <v>1039</v>
      </c>
      <c r="Z464" s="70"/>
      <c r="AA464" s="71">
        <f t="shared" si="19"/>
        <v>0.66111111111111109</v>
      </c>
      <c r="AB464" s="70">
        <f t="shared" si="20"/>
        <v>0.59499999999999997</v>
      </c>
      <c r="AC464" s="70">
        <f t="shared" si="31"/>
        <v>0.59499999999999997</v>
      </c>
      <c r="AD464" s="53"/>
      <c r="AE464" s="53"/>
      <c r="AF464" s="72"/>
      <c r="AG464" s="70">
        <v>0.59499999999999997</v>
      </c>
      <c r="AH464" s="70"/>
      <c r="AI464" s="70"/>
    </row>
    <row r="465" spans="1:35" ht="12.75" customHeight="1" x14ac:dyDescent="0.2">
      <c r="A465" s="64" t="s">
        <v>298</v>
      </c>
      <c r="B465" s="65" t="s">
        <v>297</v>
      </c>
      <c r="C465" s="65">
        <v>59144134</v>
      </c>
      <c r="D465" s="66">
        <f>VLOOKUP(A465,'2.1 Termination Charges'!$B$4:$F$904,5,0)</f>
        <v>0.16824</v>
      </c>
      <c r="G465" s="67"/>
      <c r="H465" s="67"/>
      <c r="I465" s="58">
        <f t="shared" si="18"/>
        <v>0.13880000000000001</v>
      </c>
      <c r="J465" s="67"/>
      <c r="P465" s="68"/>
      <c r="Q465" s="69"/>
      <c r="R465" s="69"/>
      <c r="V465" s="58">
        <f t="shared" si="22"/>
        <v>462</v>
      </c>
      <c r="W465" s="58" t="s">
        <v>1040</v>
      </c>
      <c r="X465" s="58" t="s">
        <v>1041</v>
      </c>
      <c r="Z465" s="70"/>
      <c r="AA465" s="71">
        <f t="shared" si="19"/>
        <v>0.66111111111111109</v>
      </c>
      <c r="AB465" s="70">
        <f t="shared" si="20"/>
        <v>0.59499999999999997</v>
      </c>
      <c r="AC465" s="70">
        <f t="shared" si="31"/>
        <v>0.59499999999999997</v>
      </c>
      <c r="AD465" s="53"/>
      <c r="AE465" s="53"/>
      <c r="AF465" s="72"/>
      <c r="AG465" s="70">
        <v>0.59499999999999997</v>
      </c>
      <c r="AH465" s="70"/>
      <c r="AI465" s="70"/>
    </row>
    <row r="466" spans="1:35" ht="12.75" customHeight="1" x14ac:dyDescent="0.2">
      <c r="A466" s="64" t="s">
        <v>298</v>
      </c>
      <c r="B466" s="65" t="s">
        <v>297</v>
      </c>
      <c r="C466" s="65">
        <v>59144135</v>
      </c>
      <c r="D466" s="66">
        <f>VLOOKUP(A466,'2.1 Termination Charges'!$B$4:$F$904,5,0)</f>
        <v>0.16824</v>
      </c>
      <c r="G466" s="67"/>
      <c r="H466" s="67"/>
      <c r="I466" s="58">
        <f t="shared" si="18"/>
        <v>0.13880000000000001</v>
      </c>
      <c r="J466" s="67"/>
      <c r="P466" s="68"/>
      <c r="Q466" s="69"/>
      <c r="R466" s="69"/>
      <c r="V466" s="58">
        <f t="shared" si="22"/>
        <v>463</v>
      </c>
      <c r="W466" s="58" t="s">
        <v>1042</v>
      </c>
      <c r="X466" s="58" t="s">
        <v>1043</v>
      </c>
      <c r="Z466" s="70"/>
      <c r="AA466" s="71">
        <f t="shared" si="19"/>
        <v>0.66111111111111109</v>
      </c>
      <c r="AB466" s="70">
        <f t="shared" si="20"/>
        <v>0.59499999999999997</v>
      </c>
      <c r="AC466" s="70">
        <f t="shared" si="31"/>
        <v>0.59499999999999997</v>
      </c>
      <c r="AD466" s="53"/>
      <c r="AE466" s="53"/>
      <c r="AF466" s="72"/>
      <c r="AG466" s="70">
        <v>0.59499999999999997</v>
      </c>
      <c r="AH466" s="70"/>
      <c r="AI466" s="70"/>
    </row>
    <row r="467" spans="1:35" ht="12.75" customHeight="1" x14ac:dyDescent="0.2">
      <c r="A467" s="64" t="s">
        <v>298</v>
      </c>
      <c r="B467" s="65" t="s">
        <v>297</v>
      </c>
      <c r="C467" s="65">
        <v>59144136</v>
      </c>
      <c r="D467" s="66">
        <f>VLOOKUP(A467,'2.1 Termination Charges'!$B$4:$F$904,5,0)</f>
        <v>0.16824</v>
      </c>
      <c r="G467" s="67"/>
      <c r="H467" s="67"/>
      <c r="I467" s="58">
        <f t="shared" si="18"/>
        <v>0.13880000000000001</v>
      </c>
      <c r="J467" s="67"/>
      <c r="P467" s="68"/>
      <c r="Q467" s="69"/>
      <c r="R467" s="69"/>
      <c r="V467" s="58">
        <f t="shared" si="22"/>
        <v>464</v>
      </c>
      <c r="W467" s="58" t="s">
        <v>1044</v>
      </c>
      <c r="X467" s="58" t="s">
        <v>1045</v>
      </c>
      <c r="Z467" s="70"/>
      <c r="AA467" s="71">
        <f t="shared" si="19"/>
        <v>0.66111111111111109</v>
      </c>
      <c r="AB467" s="70">
        <f t="shared" si="20"/>
        <v>0.59499999999999997</v>
      </c>
      <c r="AC467" s="70">
        <f t="shared" si="31"/>
        <v>0.59499999999999997</v>
      </c>
      <c r="AD467" s="53"/>
      <c r="AE467" s="53"/>
      <c r="AF467" s="72"/>
      <c r="AG467" s="70">
        <v>0.59499999999999997</v>
      </c>
      <c r="AH467" s="70"/>
      <c r="AI467" s="70"/>
    </row>
    <row r="468" spans="1:35" ht="12.75" customHeight="1" x14ac:dyDescent="0.2">
      <c r="A468" s="64" t="s">
        <v>298</v>
      </c>
      <c r="B468" s="65" t="s">
        <v>297</v>
      </c>
      <c r="C468" s="65">
        <v>59144137</v>
      </c>
      <c r="D468" s="66">
        <f>VLOOKUP(A468,'2.1 Termination Charges'!$B$4:$F$904,5,0)</f>
        <v>0.16824</v>
      </c>
      <c r="G468" s="67"/>
      <c r="H468" s="67"/>
      <c r="I468" s="58">
        <f t="shared" si="18"/>
        <v>0.13880000000000001</v>
      </c>
      <c r="J468" s="67"/>
      <c r="P468" s="68"/>
      <c r="Q468" s="69"/>
      <c r="R468" s="69"/>
      <c r="V468" s="58">
        <f t="shared" si="22"/>
        <v>465</v>
      </c>
      <c r="W468" s="58" t="s">
        <v>1046</v>
      </c>
      <c r="X468" s="58" t="s">
        <v>1047</v>
      </c>
      <c r="Z468" s="70"/>
      <c r="AA468" s="71">
        <f t="shared" si="19"/>
        <v>0.66111111111111109</v>
      </c>
      <c r="AB468" s="70">
        <f t="shared" si="20"/>
        <v>0.59499999999999997</v>
      </c>
      <c r="AC468" s="70">
        <f t="shared" si="31"/>
        <v>0.59499999999999997</v>
      </c>
      <c r="AD468" s="53"/>
      <c r="AE468" s="53"/>
      <c r="AF468" s="72"/>
      <c r="AG468" s="70">
        <v>0.59499999999999997</v>
      </c>
      <c r="AH468" s="70"/>
      <c r="AI468" s="70"/>
    </row>
    <row r="469" spans="1:35" ht="12.75" customHeight="1" x14ac:dyDescent="0.2">
      <c r="A469" s="64" t="s">
        <v>298</v>
      </c>
      <c r="B469" s="65" t="s">
        <v>297</v>
      </c>
      <c r="C469" s="65">
        <v>59144138</v>
      </c>
      <c r="D469" s="66">
        <f>VLOOKUP(A469,'2.1 Termination Charges'!$B$4:$F$904,5,0)</f>
        <v>0.16824</v>
      </c>
      <c r="G469" s="67"/>
      <c r="H469" s="67"/>
      <c r="I469" s="58">
        <f t="shared" si="18"/>
        <v>0.13880000000000001</v>
      </c>
      <c r="J469" s="67"/>
      <c r="P469" s="68"/>
      <c r="Q469" s="69"/>
      <c r="R469" s="69"/>
      <c r="V469" s="58">
        <f t="shared" si="22"/>
        <v>466</v>
      </c>
      <c r="W469" s="58" t="s">
        <v>1048</v>
      </c>
      <c r="X469" s="58" t="s">
        <v>1049</v>
      </c>
      <c r="Z469" s="70"/>
      <c r="AA469" s="71">
        <f t="shared" si="19"/>
        <v>0.43333333333333335</v>
      </c>
      <c r="AB469" s="70">
        <f t="shared" si="20"/>
        <v>0.39</v>
      </c>
      <c r="AC469" s="70">
        <f t="shared" si="31"/>
        <v>0.39</v>
      </c>
      <c r="AD469" s="53"/>
      <c r="AE469" s="53"/>
      <c r="AF469" s="72"/>
      <c r="AG469" s="70">
        <v>0.39</v>
      </c>
      <c r="AH469" s="70"/>
      <c r="AI469" s="70"/>
    </row>
    <row r="470" spans="1:35" ht="12.75" customHeight="1" x14ac:dyDescent="0.2">
      <c r="A470" s="64" t="s">
        <v>298</v>
      </c>
      <c r="B470" s="65" t="s">
        <v>297</v>
      </c>
      <c r="C470" s="65">
        <v>59144139</v>
      </c>
      <c r="D470" s="66">
        <f>VLOOKUP(A470,'2.1 Termination Charges'!$B$4:$F$904,5,0)</f>
        <v>0.16824</v>
      </c>
      <c r="G470" s="67"/>
      <c r="H470" s="67"/>
      <c r="I470" s="58">
        <f t="shared" si="18"/>
        <v>0.13880000000000001</v>
      </c>
      <c r="J470" s="67"/>
      <c r="P470" s="68"/>
      <c r="Q470" s="69"/>
      <c r="R470" s="69"/>
      <c r="V470" s="58">
        <f t="shared" si="22"/>
        <v>467</v>
      </c>
      <c r="W470" s="58" t="s">
        <v>1050</v>
      </c>
      <c r="X470" s="58" t="s">
        <v>1051</v>
      </c>
      <c r="Z470" s="70"/>
      <c r="AA470" s="71">
        <f t="shared" si="19"/>
        <v>0.43333333333333335</v>
      </c>
      <c r="AB470" s="70">
        <f t="shared" si="20"/>
        <v>0.39</v>
      </c>
      <c r="AC470" s="70">
        <f t="shared" si="31"/>
        <v>0.39</v>
      </c>
      <c r="AD470" s="53"/>
      <c r="AE470" s="53"/>
      <c r="AF470" s="72"/>
      <c r="AG470" s="70">
        <v>0.39</v>
      </c>
      <c r="AH470" s="70"/>
      <c r="AI470" s="70"/>
    </row>
    <row r="471" spans="1:35" ht="12.75" customHeight="1" x14ac:dyDescent="0.2">
      <c r="A471" s="64" t="s">
        <v>298</v>
      </c>
      <c r="B471" s="65" t="s">
        <v>297</v>
      </c>
      <c r="C471" s="65">
        <v>5914430</v>
      </c>
      <c r="D471" s="66">
        <f>VLOOKUP(A471,'2.1 Termination Charges'!$B$4:$F$904,5,0)</f>
        <v>0.16824</v>
      </c>
      <c r="G471" s="67"/>
      <c r="H471" s="67"/>
      <c r="I471" s="58">
        <f t="shared" si="18"/>
        <v>0.13880000000000001</v>
      </c>
      <c r="J471" s="67"/>
      <c r="P471" s="68"/>
      <c r="Q471" s="69"/>
      <c r="R471" s="69"/>
      <c r="V471" s="58">
        <f t="shared" si="22"/>
        <v>468</v>
      </c>
      <c r="W471" s="58" t="s">
        <v>1052</v>
      </c>
      <c r="X471" s="58" t="s">
        <v>1053</v>
      </c>
      <c r="Z471" s="70"/>
      <c r="AA471" s="71">
        <f t="shared" si="19"/>
        <v>0.5444444444444444</v>
      </c>
      <c r="AB471" s="70">
        <f t="shared" si="20"/>
        <v>0.49</v>
      </c>
      <c r="AC471" s="70">
        <f t="shared" si="31"/>
        <v>0.49</v>
      </c>
      <c r="AD471" s="53"/>
      <c r="AE471" s="53"/>
      <c r="AF471" s="72"/>
      <c r="AG471" s="70">
        <v>0.49</v>
      </c>
      <c r="AH471" s="70"/>
      <c r="AI471" s="70"/>
    </row>
    <row r="472" spans="1:35" ht="12.75" customHeight="1" x14ac:dyDescent="0.2">
      <c r="A472" s="64" t="s">
        <v>298</v>
      </c>
      <c r="B472" s="65" t="s">
        <v>297</v>
      </c>
      <c r="C472" s="65">
        <v>5914431</v>
      </c>
      <c r="D472" s="66">
        <f>VLOOKUP(A472,'2.1 Termination Charges'!$B$4:$F$904,5,0)</f>
        <v>0.16824</v>
      </c>
      <c r="G472" s="67"/>
      <c r="H472" s="67"/>
      <c r="I472" s="58">
        <f t="shared" si="18"/>
        <v>0.13880000000000001</v>
      </c>
      <c r="J472" s="67"/>
      <c r="P472" s="68"/>
      <c r="Q472" s="69"/>
      <c r="R472" s="69"/>
      <c r="V472" s="58">
        <f t="shared" si="22"/>
        <v>469</v>
      </c>
      <c r="W472" s="58" t="s">
        <v>1054</v>
      </c>
      <c r="X472" s="58" t="s">
        <v>1055</v>
      </c>
      <c r="Z472" s="70"/>
      <c r="AA472" s="71">
        <f t="shared" si="19"/>
        <v>4.5555555555555557E-2</v>
      </c>
      <c r="AB472" s="70">
        <f t="shared" si="20"/>
        <v>4.1000000000000002E-2</v>
      </c>
      <c r="AC472" s="70">
        <f t="shared" si="31"/>
        <v>4.1000000000000002E-2</v>
      </c>
      <c r="AD472" s="53"/>
      <c r="AE472" s="53"/>
      <c r="AF472" s="72"/>
      <c r="AG472" s="70">
        <v>4.1000000000000002E-2</v>
      </c>
      <c r="AH472" s="70"/>
      <c r="AI472" s="70"/>
    </row>
    <row r="473" spans="1:35" ht="12.75" customHeight="1" x14ac:dyDescent="0.2">
      <c r="A473" s="64" t="s">
        <v>298</v>
      </c>
      <c r="B473" s="65" t="s">
        <v>297</v>
      </c>
      <c r="C473" s="65">
        <v>5914432</v>
      </c>
      <c r="D473" s="66">
        <f>VLOOKUP(A473,'2.1 Termination Charges'!$B$4:$F$904,5,0)</f>
        <v>0.16824</v>
      </c>
      <c r="G473" s="67"/>
      <c r="H473" s="67"/>
      <c r="I473" s="58">
        <f t="shared" si="18"/>
        <v>0.13880000000000001</v>
      </c>
      <c r="J473" s="67"/>
      <c r="P473" s="68"/>
      <c r="Q473" s="69"/>
      <c r="R473" s="69"/>
      <c r="V473" s="58">
        <f t="shared" si="22"/>
        <v>470</v>
      </c>
      <c r="W473" s="58" t="s">
        <v>1056</v>
      </c>
      <c r="X473" s="58" t="s">
        <v>1057</v>
      </c>
      <c r="Z473" s="70"/>
      <c r="AA473" s="71">
        <f t="shared" si="19"/>
        <v>8.511111111111111E-2</v>
      </c>
      <c r="AB473" s="70">
        <f t="shared" si="20"/>
        <v>7.6600000000000001E-2</v>
      </c>
      <c r="AC473" s="70">
        <f t="shared" si="31"/>
        <v>7.6600000000000001E-2</v>
      </c>
      <c r="AD473" s="53"/>
      <c r="AE473" s="53"/>
      <c r="AF473" s="72"/>
      <c r="AG473" s="70">
        <v>7.6600000000000001E-2</v>
      </c>
      <c r="AH473" s="70"/>
      <c r="AI473" s="70"/>
    </row>
    <row r="474" spans="1:35" ht="12.75" customHeight="1" x14ac:dyDescent="0.2">
      <c r="A474" s="64" t="s">
        <v>298</v>
      </c>
      <c r="B474" s="65" t="s">
        <v>297</v>
      </c>
      <c r="C474" s="65">
        <v>5914433</v>
      </c>
      <c r="D474" s="66">
        <f>VLOOKUP(A474,'2.1 Termination Charges'!$B$4:$F$904,5,0)</f>
        <v>0.16824</v>
      </c>
      <c r="G474" s="67"/>
      <c r="H474" s="67"/>
      <c r="I474" s="58">
        <f t="shared" si="18"/>
        <v>0.13880000000000001</v>
      </c>
      <c r="J474" s="67"/>
      <c r="P474" s="68"/>
      <c r="Q474" s="69"/>
      <c r="R474" s="69"/>
      <c r="V474" s="58">
        <f t="shared" si="22"/>
        <v>471</v>
      </c>
      <c r="W474" s="58" t="s">
        <v>1058</v>
      </c>
      <c r="X474" s="58" t="s">
        <v>1059</v>
      </c>
      <c r="Z474" s="70"/>
      <c r="AA474" s="71">
        <f t="shared" si="19"/>
        <v>8.511111111111111E-2</v>
      </c>
      <c r="AB474" s="70">
        <f t="shared" si="20"/>
        <v>7.6600000000000001E-2</v>
      </c>
      <c r="AC474" s="70">
        <f t="shared" si="31"/>
        <v>7.6600000000000001E-2</v>
      </c>
      <c r="AD474" s="53"/>
      <c r="AE474" s="53"/>
      <c r="AF474" s="72"/>
      <c r="AG474" s="70">
        <v>7.6600000000000001E-2</v>
      </c>
      <c r="AH474" s="70"/>
      <c r="AI474" s="70"/>
    </row>
    <row r="475" spans="1:35" ht="12.75" customHeight="1" x14ac:dyDescent="0.2">
      <c r="A475" s="64" t="s">
        <v>298</v>
      </c>
      <c r="B475" s="65" t="s">
        <v>297</v>
      </c>
      <c r="C475" s="65">
        <v>5914434</v>
      </c>
      <c r="D475" s="66">
        <f>VLOOKUP(A475,'2.1 Termination Charges'!$B$4:$F$904,5,0)</f>
        <v>0.16824</v>
      </c>
      <c r="G475" s="67"/>
      <c r="H475" s="67"/>
      <c r="I475" s="58">
        <f t="shared" si="18"/>
        <v>0.13880000000000001</v>
      </c>
      <c r="J475" s="67"/>
      <c r="P475" s="68"/>
      <c r="Q475" s="69"/>
      <c r="R475" s="69"/>
      <c r="V475" s="58">
        <f t="shared" si="22"/>
        <v>472</v>
      </c>
      <c r="W475" s="58" t="s">
        <v>1060</v>
      </c>
      <c r="X475" s="58" t="s">
        <v>1061</v>
      </c>
      <c r="Z475" s="70"/>
      <c r="AA475" s="71">
        <f t="shared" si="19"/>
        <v>8.511111111111111E-2</v>
      </c>
      <c r="AB475" s="70">
        <f t="shared" si="20"/>
        <v>7.6600000000000001E-2</v>
      </c>
      <c r="AC475" s="70">
        <f t="shared" si="31"/>
        <v>7.6600000000000001E-2</v>
      </c>
      <c r="AD475" s="53"/>
      <c r="AE475" s="53"/>
      <c r="AF475" s="72"/>
      <c r="AG475" s="70">
        <v>7.6600000000000001E-2</v>
      </c>
      <c r="AH475" s="70"/>
      <c r="AI475" s="70"/>
    </row>
    <row r="476" spans="1:35" ht="12.75" customHeight="1" x14ac:dyDescent="0.2">
      <c r="A476" s="64" t="s">
        <v>298</v>
      </c>
      <c r="B476" s="65" t="s">
        <v>297</v>
      </c>
      <c r="C476" s="65">
        <v>5914438</v>
      </c>
      <c r="D476" s="66">
        <f>VLOOKUP(A476,'2.1 Termination Charges'!$B$4:$F$904,5,0)</f>
        <v>0.16824</v>
      </c>
      <c r="G476" s="67"/>
      <c r="H476" s="67"/>
      <c r="I476" s="58">
        <f t="shared" si="18"/>
        <v>0.13880000000000001</v>
      </c>
      <c r="J476" s="67"/>
      <c r="P476" s="68"/>
      <c r="Q476" s="69"/>
      <c r="R476" s="69"/>
      <c r="V476" s="58">
        <f t="shared" si="22"/>
        <v>473</v>
      </c>
      <c r="W476" s="58" t="s">
        <v>1062</v>
      </c>
      <c r="X476" s="58" t="s">
        <v>1063</v>
      </c>
      <c r="Z476" s="70"/>
      <c r="AA476" s="71">
        <f t="shared" si="19"/>
        <v>8.511111111111111E-2</v>
      </c>
      <c r="AB476" s="70">
        <f t="shared" si="20"/>
        <v>7.6600000000000001E-2</v>
      </c>
      <c r="AC476" s="70">
        <f t="shared" si="31"/>
        <v>7.6600000000000001E-2</v>
      </c>
      <c r="AD476" s="53"/>
      <c r="AE476" s="53"/>
      <c r="AF476" s="72"/>
      <c r="AG476" s="70">
        <v>7.6600000000000001E-2</v>
      </c>
      <c r="AH476" s="70"/>
      <c r="AI476" s="70"/>
    </row>
    <row r="477" spans="1:35" ht="12.75" customHeight="1" x14ac:dyDescent="0.2">
      <c r="A477" s="64" t="s">
        <v>298</v>
      </c>
      <c r="B477" s="65" t="s">
        <v>297</v>
      </c>
      <c r="C477" s="65">
        <v>5914457</v>
      </c>
      <c r="D477" s="66">
        <f>VLOOKUP(A477,'2.1 Termination Charges'!$B$4:$F$904,5,0)</f>
        <v>0.16824</v>
      </c>
      <c r="G477" s="67"/>
      <c r="H477" s="67"/>
      <c r="I477" s="58">
        <f t="shared" si="18"/>
        <v>0.13880000000000001</v>
      </c>
      <c r="J477" s="67"/>
      <c r="P477" s="68"/>
      <c r="Q477" s="69"/>
      <c r="R477" s="69"/>
      <c r="V477" s="58">
        <f t="shared" si="22"/>
        <v>474</v>
      </c>
      <c r="W477" s="58" t="s">
        <v>1064</v>
      </c>
      <c r="X477" s="58" t="s">
        <v>1065</v>
      </c>
      <c r="Z477" s="70"/>
      <c r="AA477" s="71">
        <f t="shared" si="19"/>
        <v>1.3222222222222222E-2</v>
      </c>
      <c r="AB477" s="70">
        <f t="shared" si="20"/>
        <v>1.1900000000000001E-2</v>
      </c>
      <c r="AC477" s="70">
        <f t="shared" si="31"/>
        <v>1.1900000000000001E-2</v>
      </c>
      <c r="AD477" s="53"/>
      <c r="AE477" s="53"/>
      <c r="AF477" s="72"/>
      <c r="AG477" s="70">
        <v>1.1900000000000001E-2</v>
      </c>
      <c r="AH477" s="70"/>
      <c r="AI477" s="70"/>
    </row>
    <row r="478" spans="1:35" ht="12.75" customHeight="1" x14ac:dyDescent="0.2">
      <c r="A478" s="64" t="s">
        <v>298</v>
      </c>
      <c r="B478" s="65" t="s">
        <v>297</v>
      </c>
      <c r="C478" s="65">
        <v>5914477</v>
      </c>
      <c r="D478" s="66">
        <f>VLOOKUP(A478,'2.1 Termination Charges'!$B$4:$F$904,5,0)</f>
        <v>0.16824</v>
      </c>
      <c r="G478" s="67"/>
      <c r="H478" s="67"/>
      <c r="I478" s="58">
        <f t="shared" si="18"/>
        <v>0.13880000000000001</v>
      </c>
      <c r="J478" s="67"/>
      <c r="P478" s="68"/>
      <c r="Q478" s="69"/>
      <c r="R478" s="69"/>
      <c r="V478" s="58">
        <f t="shared" si="22"/>
        <v>475</v>
      </c>
      <c r="W478" s="58" t="s">
        <v>1066</v>
      </c>
      <c r="X478" s="58" t="s">
        <v>1067</v>
      </c>
      <c r="Z478" s="70"/>
      <c r="AA478" s="71">
        <f t="shared" si="19"/>
        <v>0.68333333333333335</v>
      </c>
      <c r="AB478" s="70">
        <f t="shared" si="20"/>
        <v>0.61499999999999999</v>
      </c>
      <c r="AC478" s="70">
        <f t="shared" si="31"/>
        <v>0.61499999999999999</v>
      </c>
      <c r="AD478" s="53"/>
      <c r="AE478" s="53"/>
      <c r="AF478" s="72"/>
      <c r="AG478" s="70">
        <v>0.61499999999999999</v>
      </c>
      <c r="AH478" s="70"/>
      <c r="AI478" s="70"/>
    </row>
    <row r="479" spans="1:35" ht="12.75" customHeight="1" x14ac:dyDescent="0.2">
      <c r="A479" s="64" t="s">
        <v>298</v>
      </c>
      <c r="B479" s="65" t="s">
        <v>297</v>
      </c>
      <c r="C479" s="65">
        <v>5914478</v>
      </c>
      <c r="D479" s="66">
        <f>VLOOKUP(A479,'2.1 Termination Charges'!$B$4:$F$904,5,0)</f>
        <v>0.16824</v>
      </c>
      <c r="G479" s="67"/>
      <c r="H479" s="67"/>
      <c r="I479" s="58">
        <f t="shared" si="18"/>
        <v>0.13880000000000001</v>
      </c>
      <c r="J479" s="67"/>
      <c r="P479" s="68"/>
      <c r="Q479" s="69"/>
      <c r="R479" s="69"/>
      <c r="V479" s="58">
        <f t="shared" si="22"/>
        <v>476</v>
      </c>
      <c r="W479" s="58" t="s">
        <v>1068</v>
      </c>
      <c r="X479" s="58" t="s">
        <v>1069</v>
      </c>
      <c r="Z479" s="70"/>
      <c r="AA479" s="71">
        <f t="shared" si="19"/>
        <v>2.1111111111111112E-2</v>
      </c>
      <c r="AB479" s="70">
        <f t="shared" si="20"/>
        <v>1.9E-2</v>
      </c>
      <c r="AC479" s="70">
        <f t="shared" si="31"/>
        <v>1.9E-2</v>
      </c>
      <c r="AD479" s="53"/>
      <c r="AE479" s="53"/>
      <c r="AF479" s="72"/>
      <c r="AG479" s="70">
        <v>1.9E-2</v>
      </c>
      <c r="AH479" s="70"/>
      <c r="AI479" s="70"/>
    </row>
    <row r="480" spans="1:35" ht="12.75" customHeight="1" x14ac:dyDescent="0.2">
      <c r="A480" s="64" t="s">
        <v>298</v>
      </c>
      <c r="B480" s="65" t="s">
        <v>297</v>
      </c>
      <c r="C480" s="65">
        <v>591448</v>
      </c>
      <c r="D480" s="66">
        <f>VLOOKUP(A480,'2.1 Termination Charges'!$B$4:$F$904,5,0)</f>
        <v>0.16824</v>
      </c>
      <c r="G480" s="67"/>
      <c r="H480" s="67"/>
      <c r="I480" s="58">
        <f t="shared" si="18"/>
        <v>0.13880000000000001</v>
      </c>
      <c r="J480" s="67"/>
      <c r="P480" s="68"/>
      <c r="Q480" s="69"/>
      <c r="R480" s="69"/>
      <c r="V480" s="58">
        <f t="shared" si="22"/>
        <v>477</v>
      </c>
      <c r="W480" s="58" t="s">
        <v>1070</v>
      </c>
      <c r="X480" s="58" t="s">
        <v>1071</v>
      </c>
      <c r="Z480" s="70"/>
      <c r="AA480" s="71">
        <f t="shared" si="19"/>
        <v>2.1111111111111112E-2</v>
      </c>
      <c r="AB480" s="70">
        <f t="shared" si="20"/>
        <v>1.9E-2</v>
      </c>
      <c r="AC480" s="70">
        <f t="shared" si="31"/>
        <v>1.9E-2</v>
      </c>
      <c r="AD480" s="53"/>
      <c r="AE480" s="53"/>
      <c r="AF480" s="72"/>
      <c r="AG480" s="70">
        <v>1.9E-2</v>
      </c>
      <c r="AH480" s="70"/>
      <c r="AI480" s="70"/>
    </row>
    <row r="481" spans="1:35" ht="12.75" customHeight="1" x14ac:dyDescent="0.2">
      <c r="A481" s="64" t="s">
        <v>298</v>
      </c>
      <c r="B481" s="65" t="s">
        <v>297</v>
      </c>
      <c r="C481" s="65">
        <v>59144825</v>
      </c>
      <c r="D481" s="66">
        <f>VLOOKUP(A481,'2.1 Termination Charges'!$B$4:$F$904,5,0)</f>
        <v>0.16824</v>
      </c>
      <c r="G481" s="67"/>
      <c r="H481" s="67"/>
      <c r="I481" s="58">
        <f t="shared" si="18"/>
        <v>0.13880000000000001</v>
      </c>
      <c r="J481" s="67"/>
      <c r="P481" s="68"/>
      <c r="Q481" s="69"/>
      <c r="R481" s="69"/>
      <c r="V481" s="58">
        <f t="shared" si="22"/>
        <v>478</v>
      </c>
      <c r="W481" s="58" t="s">
        <v>1072</v>
      </c>
      <c r="X481" s="58" t="s">
        <v>1073</v>
      </c>
      <c r="Z481" s="70"/>
      <c r="AA481" s="71">
        <f t="shared" si="19"/>
        <v>2.1111111111111112E-2</v>
      </c>
      <c r="AB481" s="70">
        <f t="shared" si="20"/>
        <v>1.9E-2</v>
      </c>
      <c r="AC481" s="70">
        <f t="shared" si="31"/>
        <v>1.9E-2</v>
      </c>
      <c r="AD481" s="53"/>
      <c r="AE481" s="53"/>
      <c r="AF481" s="72"/>
      <c r="AG481" s="70">
        <v>1.9E-2</v>
      </c>
      <c r="AH481" s="70"/>
      <c r="AI481" s="70"/>
    </row>
    <row r="482" spans="1:35" ht="12.75" customHeight="1" x14ac:dyDescent="0.2">
      <c r="A482" s="64" t="s">
        <v>298</v>
      </c>
      <c r="B482" s="65" t="s">
        <v>297</v>
      </c>
      <c r="C482" s="65">
        <v>59144826</v>
      </c>
      <c r="D482" s="66">
        <f>VLOOKUP(A482,'2.1 Termination Charges'!$B$4:$F$904,5,0)</f>
        <v>0.16824</v>
      </c>
      <c r="G482" s="67"/>
      <c r="H482" s="67"/>
      <c r="I482" s="58">
        <f t="shared" si="18"/>
        <v>0.13880000000000001</v>
      </c>
      <c r="J482" s="67"/>
      <c r="P482" s="68"/>
      <c r="Q482" s="69"/>
      <c r="R482" s="69"/>
      <c r="V482" s="58">
        <f t="shared" si="22"/>
        <v>479</v>
      </c>
      <c r="W482" s="58" t="s">
        <v>1074</v>
      </c>
      <c r="X482" s="58" t="s">
        <v>1075</v>
      </c>
      <c r="Z482" s="70"/>
      <c r="AA482" s="71">
        <f t="shared" si="19"/>
        <v>1.2E-2</v>
      </c>
      <c r="AB482" s="70">
        <f t="shared" si="20"/>
        <v>1.0800000000000001E-2</v>
      </c>
      <c r="AC482" s="70">
        <f t="shared" si="31"/>
        <v>1.0800000000000001E-2</v>
      </c>
      <c r="AD482" s="53"/>
      <c r="AE482" s="53"/>
      <c r="AF482" s="72"/>
      <c r="AG482" s="70">
        <v>1.0800000000000001E-2</v>
      </c>
      <c r="AH482" s="70"/>
      <c r="AI482" s="70"/>
    </row>
    <row r="483" spans="1:35" ht="12.75" customHeight="1" x14ac:dyDescent="0.2">
      <c r="A483" s="64" t="s">
        <v>298</v>
      </c>
      <c r="B483" s="65" t="s">
        <v>297</v>
      </c>
      <c r="C483" s="65">
        <v>59144827</v>
      </c>
      <c r="D483" s="66">
        <f>VLOOKUP(A483,'2.1 Termination Charges'!$B$4:$F$904,5,0)</f>
        <v>0.16824</v>
      </c>
      <c r="G483" s="67"/>
      <c r="H483" s="67"/>
      <c r="I483" s="58">
        <f t="shared" si="18"/>
        <v>0.13880000000000001</v>
      </c>
      <c r="J483" s="67"/>
      <c r="P483" s="68"/>
      <c r="Q483" s="69"/>
      <c r="R483" s="69"/>
      <c r="V483" s="58">
        <f t="shared" si="22"/>
        <v>480</v>
      </c>
      <c r="W483" s="58" t="s">
        <v>1076</v>
      </c>
      <c r="X483" s="58" t="s">
        <v>1077</v>
      </c>
      <c r="Z483" s="70"/>
      <c r="AA483" s="71">
        <f t="shared" si="19"/>
        <v>2.622222222222222E-2</v>
      </c>
      <c r="AB483" s="70">
        <f t="shared" si="20"/>
        <v>2.3599999999999999E-2</v>
      </c>
      <c r="AC483" s="70">
        <f t="shared" si="31"/>
        <v>2.3599999999999999E-2</v>
      </c>
      <c r="AD483" s="53"/>
      <c r="AE483" s="53"/>
      <c r="AF483" s="72"/>
      <c r="AG483" s="70">
        <v>2.3599999999999999E-2</v>
      </c>
      <c r="AH483" s="70"/>
      <c r="AI483" s="70"/>
    </row>
    <row r="484" spans="1:35" ht="12.75" customHeight="1" x14ac:dyDescent="0.2">
      <c r="A484" s="64" t="s">
        <v>298</v>
      </c>
      <c r="B484" s="65" t="s">
        <v>297</v>
      </c>
      <c r="C484" s="65">
        <v>59144828</v>
      </c>
      <c r="D484" s="66">
        <f>VLOOKUP(A484,'2.1 Termination Charges'!$B$4:$F$904,5,0)</f>
        <v>0.16824</v>
      </c>
      <c r="G484" s="67"/>
      <c r="H484" s="67"/>
      <c r="I484" s="58">
        <f t="shared" si="18"/>
        <v>0.13880000000000001</v>
      </c>
      <c r="J484" s="67"/>
      <c r="P484" s="68"/>
      <c r="Q484" s="69"/>
      <c r="R484" s="69"/>
      <c r="V484" s="58">
        <f t="shared" si="22"/>
        <v>481</v>
      </c>
      <c r="W484" s="58" t="s">
        <v>1078</v>
      </c>
      <c r="X484" s="58" t="s">
        <v>1079</v>
      </c>
      <c r="Z484" s="70"/>
      <c r="AA484" s="71">
        <f t="shared" si="19"/>
        <v>2.8666666666666667E-2</v>
      </c>
      <c r="AB484" s="70">
        <f t="shared" si="20"/>
        <v>2.58E-2</v>
      </c>
      <c r="AC484" s="70">
        <f t="shared" si="31"/>
        <v>2.58E-2</v>
      </c>
      <c r="AD484" s="53"/>
      <c r="AE484" s="53"/>
      <c r="AF484" s="72"/>
      <c r="AG484" s="70">
        <v>2.58E-2</v>
      </c>
      <c r="AH484" s="70"/>
      <c r="AI484" s="70"/>
    </row>
    <row r="485" spans="1:35" ht="12.75" customHeight="1" x14ac:dyDescent="0.2">
      <c r="A485" s="64" t="s">
        <v>298</v>
      </c>
      <c r="B485" s="65" t="s">
        <v>297</v>
      </c>
      <c r="C485" s="65">
        <v>59144829</v>
      </c>
      <c r="D485" s="66">
        <f>VLOOKUP(A485,'2.1 Termination Charges'!$B$4:$F$904,5,0)</f>
        <v>0.16824</v>
      </c>
      <c r="G485" s="67"/>
      <c r="H485" s="67"/>
      <c r="I485" s="58">
        <f t="shared" si="18"/>
        <v>0.13880000000000001</v>
      </c>
      <c r="J485" s="67"/>
      <c r="P485" s="68"/>
      <c r="Q485" s="69"/>
      <c r="R485" s="69"/>
      <c r="V485" s="58">
        <f t="shared" si="22"/>
        <v>482</v>
      </c>
      <c r="W485" s="58" t="s">
        <v>1080</v>
      </c>
      <c r="X485" s="58" t="s">
        <v>1081</v>
      </c>
      <c r="Z485" s="70"/>
      <c r="AA485" s="71">
        <f t="shared" si="19"/>
        <v>2.9777777777777778E-2</v>
      </c>
      <c r="AB485" s="70">
        <f t="shared" si="20"/>
        <v>2.6800000000000001E-2</v>
      </c>
      <c r="AC485" s="70">
        <f t="shared" si="31"/>
        <v>2.6800000000000001E-2</v>
      </c>
      <c r="AD485" s="53"/>
      <c r="AE485" s="53"/>
      <c r="AF485" s="72"/>
      <c r="AG485" s="70">
        <v>2.6800000000000001E-2</v>
      </c>
      <c r="AH485" s="70"/>
      <c r="AI485" s="70"/>
    </row>
    <row r="486" spans="1:35" ht="12.75" customHeight="1" x14ac:dyDescent="0.2">
      <c r="A486" s="64" t="s">
        <v>298</v>
      </c>
      <c r="B486" s="65" t="s">
        <v>297</v>
      </c>
      <c r="C486" s="65">
        <v>591449</v>
      </c>
      <c r="D486" s="66">
        <f>VLOOKUP(A486,'2.1 Termination Charges'!$B$4:$F$904,5,0)</f>
        <v>0.16824</v>
      </c>
      <c r="G486" s="67"/>
      <c r="H486" s="67"/>
      <c r="I486" s="58">
        <f t="shared" si="18"/>
        <v>0.13880000000000001</v>
      </c>
      <c r="J486" s="67"/>
      <c r="P486" s="68"/>
      <c r="Q486" s="69"/>
      <c r="R486" s="69"/>
      <c r="V486" s="58">
        <f t="shared" si="22"/>
        <v>483</v>
      </c>
      <c r="W486" s="58" t="s">
        <v>1082</v>
      </c>
      <c r="X486" s="58" t="s">
        <v>1083</v>
      </c>
      <c r="Z486" s="70"/>
      <c r="AA486" s="71">
        <f t="shared" si="19"/>
        <v>0.17222222222222222</v>
      </c>
      <c r="AB486" s="70">
        <f t="shared" si="20"/>
        <v>0.155</v>
      </c>
      <c r="AC486" s="70">
        <f t="shared" si="31"/>
        <v>0.155</v>
      </c>
      <c r="AD486" s="53"/>
      <c r="AE486" s="53"/>
      <c r="AF486" s="72"/>
      <c r="AG486" s="70">
        <v>0.155</v>
      </c>
      <c r="AH486" s="70"/>
      <c r="AI486" s="70"/>
    </row>
    <row r="487" spans="1:35" ht="12.75" customHeight="1" x14ac:dyDescent="0.2">
      <c r="A487" s="64" t="s">
        <v>298</v>
      </c>
      <c r="B487" s="65" t="s">
        <v>297</v>
      </c>
      <c r="C487" s="65">
        <v>59144902</v>
      </c>
      <c r="D487" s="66">
        <f>VLOOKUP(A487,'2.1 Termination Charges'!$B$4:$F$904,5,0)</f>
        <v>0.16824</v>
      </c>
      <c r="G487" s="67"/>
      <c r="H487" s="67"/>
      <c r="I487" s="58">
        <f t="shared" si="18"/>
        <v>0.13880000000000001</v>
      </c>
      <c r="J487" s="67"/>
      <c r="P487" s="68"/>
      <c r="Q487" s="69"/>
      <c r="R487" s="69"/>
      <c r="V487" s="58">
        <f t="shared" si="22"/>
        <v>484</v>
      </c>
      <c r="W487" s="58" t="s">
        <v>1084</v>
      </c>
      <c r="X487" s="58" t="s">
        <v>1085</v>
      </c>
      <c r="Z487" s="70"/>
      <c r="AA487" s="71">
        <f t="shared" si="19"/>
        <v>0.16555555555555554</v>
      </c>
      <c r="AB487" s="70">
        <f t="shared" si="20"/>
        <v>0.14899999999999999</v>
      </c>
      <c r="AC487" s="70">
        <f t="shared" si="31"/>
        <v>0.14899999999999999</v>
      </c>
      <c r="AD487" s="53"/>
      <c r="AE487" s="53"/>
      <c r="AF487" s="72"/>
      <c r="AG487" s="70">
        <v>0.14899999999999999</v>
      </c>
      <c r="AH487" s="70"/>
      <c r="AI487" s="70"/>
    </row>
    <row r="488" spans="1:35" ht="12.75" customHeight="1" x14ac:dyDescent="0.2">
      <c r="A488" s="64" t="s">
        <v>298</v>
      </c>
      <c r="B488" s="65" t="s">
        <v>297</v>
      </c>
      <c r="C488" s="65">
        <v>59144910</v>
      </c>
      <c r="D488" s="66">
        <f>VLOOKUP(A488,'2.1 Termination Charges'!$B$4:$F$904,5,0)</f>
        <v>0.16824</v>
      </c>
      <c r="G488" s="67"/>
      <c r="H488" s="67"/>
      <c r="I488" s="58">
        <f t="shared" si="18"/>
        <v>0.13880000000000001</v>
      </c>
      <c r="J488" s="67"/>
      <c r="P488" s="68"/>
      <c r="Q488" s="69"/>
      <c r="R488" s="69"/>
      <c r="V488" s="58">
        <f t="shared" si="22"/>
        <v>485</v>
      </c>
      <c r="W488" s="58" t="s">
        <v>1086</v>
      </c>
      <c r="X488" s="58" t="s">
        <v>1087</v>
      </c>
      <c r="Z488" s="70"/>
      <c r="AA488" s="71">
        <f t="shared" si="19"/>
        <v>0.24444444444444444</v>
      </c>
      <c r="AB488" s="70">
        <f t="shared" si="20"/>
        <v>0.22</v>
      </c>
      <c r="AC488" s="70">
        <f t="shared" si="31"/>
        <v>0.22</v>
      </c>
      <c r="AD488" s="53"/>
      <c r="AE488" s="53"/>
      <c r="AF488" s="72"/>
      <c r="AG488" s="70">
        <v>0.22</v>
      </c>
      <c r="AH488" s="70"/>
      <c r="AI488" s="70"/>
    </row>
    <row r="489" spans="1:35" ht="12.75" customHeight="1" x14ac:dyDescent="0.2">
      <c r="A489" s="64" t="s">
        <v>298</v>
      </c>
      <c r="B489" s="65" t="s">
        <v>297</v>
      </c>
      <c r="C489" s="65">
        <v>59144911</v>
      </c>
      <c r="D489" s="66">
        <f>VLOOKUP(A489,'2.1 Termination Charges'!$B$4:$F$904,5,0)</f>
        <v>0.16824</v>
      </c>
      <c r="G489" s="67"/>
      <c r="H489" s="67"/>
      <c r="I489" s="58">
        <f t="shared" si="18"/>
        <v>0.13880000000000001</v>
      </c>
      <c r="J489" s="67"/>
      <c r="P489" s="68"/>
      <c r="Q489" s="69"/>
      <c r="R489" s="69"/>
      <c r="V489" s="58">
        <f t="shared" si="22"/>
        <v>486</v>
      </c>
      <c r="W489" s="58" t="s">
        <v>1088</v>
      </c>
      <c r="X489" s="58" t="s">
        <v>1089</v>
      </c>
      <c r="Z489" s="70"/>
      <c r="AA489" s="71">
        <f t="shared" si="19"/>
        <v>0.57222222222222219</v>
      </c>
      <c r="AB489" s="70">
        <f t="shared" si="20"/>
        <v>0.51500000000000001</v>
      </c>
      <c r="AC489" s="70">
        <f t="shared" si="31"/>
        <v>0.51500000000000001</v>
      </c>
      <c r="AD489" s="53"/>
      <c r="AE489" s="53"/>
      <c r="AF489" s="72"/>
      <c r="AG489" s="70">
        <v>0.51500000000000001</v>
      </c>
      <c r="AH489" s="70"/>
      <c r="AI489" s="70"/>
    </row>
    <row r="490" spans="1:35" ht="12.75" customHeight="1" x14ac:dyDescent="0.2">
      <c r="A490" s="64" t="s">
        <v>298</v>
      </c>
      <c r="B490" s="65" t="s">
        <v>297</v>
      </c>
      <c r="C490" s="65">
        <v>59144912</v>
      </c>
      <c r="D490" s="66">
        <f>VLOOKUP(A490,'2.1 Termination Charges'!$B$4:$F$904,5,0)</f>
        <v>0.16824</v>
      </c>
      <c r="G490" s="67"/>
      <c r="H490" s="67"/>
      <c r="I490" s="58">
        <f t="shared" si="18"/>
        <v>0.13880000000000001</v>
      </c>
      <c r="J490" s="67"/>
      <c r="P490" s="68"/>
      <c r="Q490" s="69"/>
      <c r="R490" s="69"/>
      <c r="V490" s="58">
        <f t="shared" si="22"/>
        <v>487</v>
      </c>
      <c r="W490" s="58" t="s">
        <v>1090</v>
      </c>
      <c r="X490" s="58" t="s">
        <v>1091</v>
      </c>
      <c r="Z490" s="70"/>
      <c r="AA490" s="71">
        <f t="shared" si="19"/>
        <v>0.57222222222222219</v>
      </c>
      <c r="AB490" s="70">
        <f t="shared" si="20"/>
        <v>0.51500000000000001</v>
      </c>
      <c r="AC490" s="70">
        <f t="shared" si="31"/>
        <v>0.51500000000000001</v>
      </c>
      <c r="AD490" s="53"/>
      <c r="AE490" s="53"/>
      <c r="AF490" s="72"/>
      <c r="AG490" s="70">
        <v>0.51500000000000001</v>
      </c>
      <c r="AH490" s="70"/>
      <c r="AI490" s="70"/>
    </row>
    <row r="491" spans="1:35" ht="12.75" customHeight="1" x14ac:dyDescent="0.2">
      <c r="A491" s="64" t="s">
        <v>298</v>
      </c>
      <c r="B491" s="65" t="s">
        <v>297</v>
      </c>
      <c r="C491" s="65">
        <v>59144913</v>
      </c>
      <c r="D491" s="66">
        <f>VLOOKUP(A491,'2.1 Termination Charges'!$B$4:$F$904,5,0)</f>
        <v>0.16824</v>
      </c>
      <c r="G491" s="67"/>
      <c r="H491" s="67"/>
      <c r="I491" s="58">
        <f t="shared" si="18"/>
        <v>0.13880000000000001</v>
      </c>
      <c r="J491" s="67"/>
      <c r="P491" s="68"/>
      <c r="Q491" s="69"/>
      <c r="R491" s="69"/>
      <c r="V491" s="58">
        <f t="shared" si="22"/>
        <v>488</v>
      </c>
      <c r="W491" s="58" t="s">
        <v>1092</v>
      </c>
      <c r="X491" s="58" t="s">
        <v>1093</v>
      </c>
      <c r="Z491" s="70"/>
      <c r="AA491" s="71">
        <f t="shared" si="19"/>
        <v>0.57222222222222219</v>
      </c>
      <c r="AB491" s="70">
        <f t="shared" si="20"/>
        <v>0.51500000000000001</v>
      </c>
      <c r="AC491" s="70">
        <f t="shared" si="31"/>
        <v>0.51500000000000001</v>
      </c>
      <c r="AD491" s="53"/>
      <c r="AE491" s="53"/>
      <c r="AF491" s="72"/>
      <c r="AG491" s="70">
        <v>0.51500000000000001</v>
      </c>
      <c r="AH491" s="70"/>
      <c r="AI491" s="70"/>
    </row>
    <row r="492" spans="1:35" ht="12.75" customHeight="1" x14ac:dyDescent="0.2">
      <c r="A492" s="64" t="s">
        <v>298</v>
      </c>
      <c r="B492" s="65" t="s">
        <v>297</v>
      </c>
      <c r="C492" s="65">
        <v>59144914</v>
      </c>
      <c r="D492" s="66">
        <f>VLOOKUP(A492,'2.1 Termination Charges'!$B$4:$F$904,5,0)</f>
        <v>0.16824</v>
      </c>
      <c r="G492" s="67"/>
      <c r="H492" s="67"/>
      <c r="I492" s="58">
        <f t="shared" si="18"/>
        <v>0.13880000000000001</v>
      </c>
      <c r="J492" s="67"/>
      <c r="P492" s="68"/>
      <c r="Q492" s="69"/>
      <c r="R492" s="69"/>
      <c r="V492" s="58">
        <f t="shared" si="22"/>
        <v>489</v>
      </c>
      <c r="W492" s="58" t="s">
        <v>1094</v>
      </c>
      <c r="X492" s="58" t="s">
        <v>1095</v>
      </c>
      <c r="Z492" s="70"/>
      <c r="AA492" s="71">
        <f t="shared" si="19"/>
        <v>0.57222222222222219</v>
      </c>
      <c r="AB492" s="70">
        <f t="shared" si="20"/>
        <v>0.51500000000000001</v>
      </c>
      <c r="AC492" s="70">
        <f t="shared" si="31"/>
        <v>0.51500000000000001</v>
      </c>
      <c r="AD492" s="53"/>
      <c r="AE492" s="53"/>
      <c r="AF492" s="72"/>
      <c r="AG492" s="70">
        <v>0.51500000000000001</v>
      </c>
      <c r="AH492" s="70"/>
      <c r="AI492" s="70"/>
    </row>
    <row r="493" spans="1:35" ht="12.75" customHeight="1" x14ac:dyDescent="0.2">
      <c r="A493" s="64" t="s">
        <v>298</v>
      </c>
      <c r="B493" s="65" t="s">
        <v>297</v>
      </c>
      <c r="C493" s="65">
        <v>59144920</v>
      </c>
      <c r="D493" s="66">
        <f>VLOOKUP(A493,'2.1 Termination Charges'!$B$4:$F$904,5,0)</f>
        <v>0.16824</v>
      </c>
      <c r="G493" s="67"/>
      <c r="H493" s="67"/>
      <c r="I493" s="58">
        <f t="shared" si="18"/>
        <v>0.13880000000000001</v>
      </c>
      <c r="J493" s="67"/>
      <c r="P493" s="68"/>
      <c r="Q493" s="69"/>
      <c r="R493" s="69"/>
      <c r="V493" s="58">
        <f t="shared" si="22"/>
        <v>490</v>
      </c>
      <c r="W493" s="58" t="s">
        <v>1096</v>
      </c>
      <c r="X493" s="58" t="s">
        <v>1097</v>
      </c>
      <c r="Z493" s="70"/>
      <c r="AA493" s="71">
        <f t="shared" si="19"/>
        <v>0.57222222222222219</v>
      </c>
      <c r="AB493" s="70">
        <f t="shared" si="20"/>
        <v>0.51500000000000001</v>
      </c>
      <c r="AC493" s="70">
        <f t="shared" si="31"/>
        <v>0.51500000000000001</v>
      </c>
      <c r="AD493" s="53"/>
      <c r="AE493" s="53"/>
      <c r="AF493" s="72"/>
      <c r="AG493" s="70">
        <v>0.51500000000000001</v>
      </c>
      <c r="AH493" s="70"/>
      <c r="AI493" s="70"/>
    </row>
    <row r="494" spans="1:35" ht="12.75" customHeight="1" x14ac:dyDescent="0.2">
      <c r="A494" s="64" t="s">
        <v>298</v>
      </c>
      <c r="B494" s="65" t="s">
        <v>297</v>
      </c>
      <c r="C494" s="65">
        <v>59144921</v>
      </c>
      <c r="D494" s="66">
        <f>VLOOKUP(A494,'2.1 Termination Charges'!$B$4:$F$904,5,0)</f>
        <v>0.16824</v>
      </c>
      <c r="G494" s="67"/>
      <c r="H494" s="67"/>
      <c r="I494" s="58">
        <f t="shared" si="18"/>
        <v>0.13880000000000001</v>
      </c>
      <c r="J494" s="67"/>
      <c r="P494" s="68"/>
      <c r="Q494" s="69"/>
      <c r="R494" s="69"/>
      <c r="V494" s="58">
        <f t="shared" si="22"/>
        <v>491</v>
      </c>
      <c r="W494" s="58" t="s">
        <v>1098</v>
      </c>
      <c r="X494" s="58" t="s">
        <v>1099</v>
      </c>
      <c r="Z494" s="70"/>
      <c r="AA494" s="71">
        <f t="shared" si="19"/>
        <v>0.94444444444444442</v>
      </c>
      <c r="AB494" s="70">
        <f t="shared" si="20"/>
        <v>0.85</v>
      </c>
      <c r="AC494" s="70">
        <f t="shared" si="31"/>
        <v>0.85</v>
      </c>
      <c r="AD494" s="53"/>
      <c r="AE494" s="53"/>
      <c r="AF494" s="72"/>
      <c r="AG494" s="70">
        <v>0.85</v>
      </c>
      <c r="AH494" s="70"/>
      <c r="AI494" s="70"/>
    </row>
    <row r="495" spans="1:35" ht="12.75" customHeight="1" x14ac:dyDescent="0.2">
      <c r="A495" s="64" t="s">
        <v>298</v>
      </c>
      <c r="B495" s="65" t="s">
        <v>297</v>
      </c>
      <c r="C495" s="65">
        <v>59144931</v>
      </c>
      <c r="D495" s="66">
        <f>VLOOKUP(A495,'2.1 Termination Charges'!$B$4:$F$904,5,0)</f>
        <v>0.16824</v>
      </c>
      <c r="G495" s="67"/>
      <c r="H495" s="67"/>
      <c r="I495" s="58">
        <f t="shared" si="18"/>
        <v>0.13880000000000001</v>
      </c>
      <c r="J495" s="67"/>
      <c r="P495" s="68"/>
      <c r="Q495" s="69"/>
      <c r="R495" s="69"/>
      <c r="V495" s="58">
        <f t="shared" si="22"/>
        <v>492</v>
      </c>
      <c r="W495" s="58" t="s">
        <v>1100</v>
      </c>
      <c r="X495" s="58" t="s">
        <v>1101</v>
      </c>
      <c r="Z495" s="70"/>
      <c r="AA495" s="71">
        <f t="shared" si="19"/>
        <v>0.94444444444444442</v>
      </c>
      <c r="AB495" s="70">
        <f t="shared" si="20"/>
        <v>0.85</v>
      </c>
      <c r="AC495" s="70">
        <f t="shared" si="31"/>
        <v>0.85</v>
      </c>
      <c r="AD495" s="53"/>
      <c r="AE495" s="53"/>
      <c r="AF495" s="72"/>
      <c r="AG495" s="70">
        <v>0.85</v>
      </c>
      <c r="AH495" s="70"/>
      <c r="AI495" s="70"/>
    </row>
    <row r="496" spans="1:35" ht="12.75" customHeight="1" x14ac:dyDescent="0.2">
      <c r="A496" s="64" t="s">
        <v>298</v>
      </c>
      <c r="B496" s="65" t="s">
        <v>297</v>
      </c>
      <c r="C496" s="65">
        <v>5914494</v>
      </c>
      <c r="D496" s="66">
        <f>VLOOKUP(A496,'2.1 Termination Charges'!$B$4:$F$904,5,0)</f>
        <v>0.16824</v>
      </c>
      <c r="G496" s="67"/>
      <c r="H496" s="67"/>
      <c r="I496" s="58">
        <f t="shared" si="18"/>
        <v>0.13880000000000001</v>
      </c>
      <c r="J496" s="67"/>
      <c r="P496" s="68"/>
      <c r="Q496" s="69"/>
      <c r="R496" s="69"/>
      <c r="V496" s="58">
        <f t="shared" si="22"/>
        <v>493</v>
      </c>
      <c r="W496" s="58" t="s">
        <v>1102</v>
      </c>
      <c r="X496" s="58" t="s">
        <v>1103</v>
      </c>
      <c r="Z496" s="70"/>
      <c r="AA496" s="71">
        <f t="shared" si="19"/>
        <v>0.94444444444444442</v>
      </c>
      <c r="AB496" s="70">
        <f t="shared" si="20"/>
        <v>0.85</v>
      </c>
      <c r="AC496" s="70">
        <f t="shared" si="31"/>
        <v>0.85</v>
      </c>
      <c r="AD496" s="53"/>
      <c r="AE496" s="53"/>
      <c r="AF496" s="72"/>
      <c r="AG496" s="70">
        <v>0.85</v>
      </c>
      <c r="AH496" s="70"/>
      <c r="AI496" s="70"/>
    </row>
    <row r="497" spans="1:35" ht="12.75" customHeight="1" x14ac:dyDescent="0.2">
      <c r="A497" s="64" t="s">
        <v>298</v>
      </c>
      <c r="B497" s="65" t="s">
        <v>297</v>
      </c>
      <c r="C497" s="65">
        <v>5914496</v>
      </c>
      <c r="D497" s="66">
        <f>VLOOKUP(A497,'2.1 Termination Charges'!$B$4:$F$904,5,0)</f>
        <v>0.16824</v>
      </c>
      <c r="G497" s="67"/>
      <c r="H497" s="67"/>
      <c r="I497" s="58">
        <f t="shared" si="18"/>
        <v>0.13880000000000001</v>
      </c>
      <c r="J497" s="67"/>
      <c r="P497" s="68"/>
      <c r="Q497" s="69"/>
      <c r="R497" s="69"/>
      <c r="V497" s="58">
        <f t="shared" si="22"/>
        <v>494</v>
      </c>
      <c r="W497" s="58" t="s">
        <v>1104</v>
      </c>
      <c r="X497" s="58" t="s">
        <v>1105</v>
      </c>
      <c r="Z497" s="70"/>
      <c r="AA497" s="71">
        <f t="shared" si="19"/>
        <v>0.94444444444444442</v>
      </c>
      <c r="AB497" s="70">
        <f t="shared" si="20"/>
        <v>0.85</v>
      </c>
      <c r="AC497" s="70">
        <f t="shared" si="31"/>
        <v>0.85</v>
      </c>
      <c r="AD497" s="53"/>
      <c r="AE497" s="53"/>
      <c r="AF497" s="72"/>
      <c r="AG497" s="70">
        <v>0.85</v>
      </c>
      <c r="AH497" s="70"/>
      <c r="AI497" s="70"/>
    </row>
    <row r="498" spans="1:35" ht="12.75" customHeight="1" x14ac:dyDescent="0.2">
      <c r="A498" s="64" t="s">
        <v>298</v>
      </c>
      <c r="B498" s="65" t="s">
        <v>297</v>
      </c>
      <c r="C498" s="65">
        <v>5914497</v>
      </c>
      <c r="D498" s="66">
        <f>VLOOKUP(A498,'2.1 Termination Charges'!$B$4:$F$904,5,0)</f>
        <v>0.16824</v>
      </c>
      <c r="G498" s="67"/>
      <c r="H498" s="67"/>
      <c r="I498" s="58">
        <f t="shared" si="18"/>
        <v>0.13880000000000001</v>
      </c>
      <c r="J498" s="67"/>
      <c r="P498" s="68"/>
      <c r="Q498" s="69"/>
      <c r="R498" s="69"/>
      <c r="V498" s="58">
        <f t="shared" si="22"/>
        <v>495</v>
      </c>
      <c r="W498" s="58" t="s">
        <v>1106</v>
      </c>
      <c r="X498" s="58" t="s">
        <v>1107</v>
      </c>
      <c r="Z498" s="70"/>
      <c r="AA498" s="71">
        <f t="shared" si="19"/>
        <v>1</v>
      </c>
      <c r="AB498" s="70">
        <f t="shared" si="20"/>
        <v>0.9</v>
      </c>
      <c r="AC498" s="70">
        <f t="shared" si="31"/>
        <v>0.9</v>
      </c>
      <c r="AD498" s="53"/>
      <c r="AE498" s="53"/>
      <c r="AF498" s="72"/>
      <c r="AG498" s="70">
        <v>0.9</v>
      </c>
      <c r="AH498" s="70"/>
      <c r="AI498" s="70"/>
    </row>
    <row r="499" spans="1:35" ht="12.75" customHeight="1" x14ac:dyDescent="0.2">
      <c r="A499" s="64" t="s">
        <v>298</v>
      </c>
      <c r="B499" s="65" t="s">
        <v>297</v>
      </c>
      <c r="C499" s="65">
        <v>5914498</v>
      </c>
      <c r="D499" s="66">
        <f>VLOOKUP(A499,'2.1 Termination Charges'!$B$4:$F$904,5,0)</f>
        <v>0.16824</v>
      </c>
      <c r="G499" s="67"/>
      <c r="H499" s="67"/>
      <c r="I499" s="58">
        <f t="shared" si="18"/>
        <v>0.13880000000000001</v>
      </c>
      <c r="J499" s="67"/>
      <c r="P499" s="68"/>
      <c r="Q499" s="69"/>
      <c r="R499" s="69"/>
      <c r="V499" s="58">
        <f t="shared" si="22"/>
        <v>496</v>
      </c>
      <c r="W499" s="58" t="s">
        <v>1108</v>
      </c>
      <c r="X499" s="58" t="s">
        <v>1109</v>
      </c>
      <c r="Z499" s="70"/>
      <c r="AA499" s="71">
        <f t="shared" si="19"/>
        <v>0.62088888888888882</v>
      </c>
      <c r="AB499" s="70">
        <f t="shared" si="20"/>
        <v>0.55879999999999996</v>
      </c>
      <c r="AC499" s="70">
        <f t="shared" si="31"/>
        <v>0.55879999999999996</v>
      </c>
      <c r="AD499" s="53"/>
      <c r="AE499" s="53"/>
      <c r="AF499" s="72"/>
      <c r="AG499" s="70">
        <v>0.55879999999999996</v>
      </c>
      <c r="AH499" s="70"/>
      <c r="AI499" s="70"/>
    </row>
    <row r="500" spans="1:35" ht="12.75" customHeight="1" x14ac:dyDescent="0.2">
      <c r="A500" s="64" t="s">
        <v>298</v>
      </c>
      <c r="B500" s="65" t="s">
        <v>297</v>
      </c>
      <c r="C500" s="65">
        <v>5914499</v>
      </c>
      <c r="D500" s="66">
        <f>VLOOKUP(A500,'2.1 Termination Charges'!$B$4:$F$904,5,0)</f>
        <v>0.16824</v>
      </c>
      <c r="G500" s="67"/>
      <c r="H500" s="67"/>
      <c r="I500" s="58">
        <f t="shared" si="18"/>
        <v>0.13880000000000001</v>
      </c>
      <c r="J500" s="67"/>
      <c r="P500" s="68"/>
      <c r="Q500" s="69"/>
      <c r="R500" s="69"/>
      <c r="V500" s="58">
        <f t="shared" si="22"/>
        <v>497</v>
      </c>
      <c r="W500" s="58" t="s">
        <v>1110</v>
      </c>
      <c r="X500" s="58" t="s">
        <v>1111</v>
      </c>
      <c r="Z500" s="70"/>
      <c r="AA500" s="71">
        <f t="shared" si="19"/>
        <v>0.62088888888888882</v>
      </c>
      <c r="AB500" s="70">
        <f t="shared" si="20"/>
        <v>0.55879999999999996</v>
      </c>
      <c r="AC500" s="70">
        <f t="shared" si="31"/>
        <v>0.55879999999999996</v>
      </c>
      <c r="AD500" s="53"/>
      <c r="AE500" s="53"/>
      <c r="AF500" s="72"/>
      <c r="AG500" s="70">
        <v>0.55879999999999996</v>
      </c>
      <c r="AH500" s="70"/>
      <c r="AI500" s="70"/>
    </row>
    <row r="501" spans="1:35" ht="12.75" customHeight="1" x14ac:dyDescent="0.2">
      <c r="A501" s="64" t="s">
        <v>300</v>
      </c>
      <c r="B501" s="65" t="s">
        <v>299</v>
      </c>
      <c r="C501" s="65">
        <v>59167</v>
      </c>
      <c r="D501" s="66">
        <f>VLOOKUP(A501,'2.1 Termination Charges'!$B$4:$F$904,5,0)</f>
        <v>0.25453999999999999</v>
      </c>
      <c r="G501" s="67"/>
      <c r="H501" s="67"/>
      <c r="I501" s="58">
        <f t="shared" si="18"/>
        <v>0.21</v>
      </c>
      <c r="J501" s="67"/>
      <c r="P501" s="68"/>
      <c r="Q501" s="69"/>
      <c r="R501" s="69"/>
      <c r="V501" s="58">
        <f t="shared" si="22"/>
        <v>498</v>
      </c>
      <c r="W501" s="58" t="s">
        <v>1112</v>
      </c>
      <c r="X501" s="58" t="s">
        <v>1113</v>
      </c>
      <c r="Z501" s="70"/>
      <c r="AA501" s="71">
        <f t="shared" si="19"/>
        <v>0.67466666666666664</v>
      </c>
      <c r="AB501" s="70">
        <f t="shared" si="20"/>
        <v>0.60719999999999996</v>
      </c>
      <c r="AC501" s="70">
        <f t="shared" si="31"/>
        <v>0.60719999999999996</v>
      </c>
      <c r="AD501" s="53"/>
      <c r="AE501" s="53"/>
      <c r="AF501" s="72"/>
      <c r="AG501" s="70">
        <v>0.60719999999999996</v>
      </c>
      <c r="AH501" s="70"/>
      <c r="AI501" s="70"/>
    </row>
    <row r="502" spans="1:35" ht="12.75" customHeight="1" x14ac:dyDescent="0.2">
      <c r="A502" s="64" t="s">
        <v>300</v>
      </c>
      <c r="B502" s="65" t="s">
        <v>299</v>
      </c>
      <c r="C502" s="65">
        <v>59168</v>
      </c>
      <c r="D502" s="66">
        <f>VLOOKUP(A502,'2.1 Termination Charges'!$B$4:$F$904,5,0)</f>
        <v>0.25453999999999999</v>
      </c>
      <c r="G502" s="67"/>
      <c r="H502" s="67"/>
      <c r="I502" s="58">
        <f t="shared" si="18"/>
        <v>0.21</v>
      </c>
      <c r="J502" s="67"/>
      <c r="P502" s="68"/>
      <c r="Q502" s="69"/>
      <c r="R502" s="69"/>
      <c r="V502" s="58">
        <f t="shared" si="22"/>
        <v>499</v>
      </c>
      <c r="W502" s="58" t="s">
        <v>1114</v>
      </c>
      <c r="X502" s="58" t="s">
        <v>1115</v>
      </c>
      <c r="Z502" s="70"/>
      <c r="AA502" s="71">
        <f t="shared" si="19"/>
        <v>1.6666666666666666E-2</v>
      </c>
      <c r="AB502" s="70">
        <f t="shared" si="20"/>
        <v>1.4999999999999999E-2</v>
      </c>
      <c r="AC502" s="70">
        <f t="shared" si="31"/>
        <v>1.4999999999999999E-2</v>
      </c>
      <c r="AD502" s="53"/>
      <c r="AE502" s="53"/>
      <c r="AF502" s="72"/>
      <c r="AG502" s="70">
        <v>1.4999999999999999E-2</v>
      </c>
      <c r="AH502" s="70"/>
      <c r="AI502" s="70"/>
    </row>
    <row r="503" spans="1:35" ht="12.75" customHeight="1" x14ac:dyDescent="0.2">
      <c r="A503" s="64" t="s">
        <v>300</v>
      </c>
      <c r="B503" s="65" t="s">
        <v>299</v>
      </c>
      <c r="C503" s="65">
        <v>59171</v>
      </c>
      <c r="D503" s="66">
        <f>VLOOKUP(A503,'2.1 Termination Charges'!$B$4:$F$904,5,0)</f>
        <v>0.25453999999999999</v>
      </c>
      <c r="G503" s="67"/>
      <c r="H503" s="67"/>
      <c r="I503" s="58">
        <f t="shared" si="18"/>
        <v>0.21</v>
      </c>
      <c r="J503" s="67"/>
      <c r="P503" s="68"/>
      <c r="Q503" s="69"/>
      <c r="R503" s="69"/>
      <c r="V503" s="58">
        <f t="shared" si="22"/>
        <v>500</v>
      </c>
      <c r="W503" s="58" t="s">
        <v>1116</v>
      </c>
      <c r="X503" s="58" t="s">
        <v>1117</v>
      </c>
      <c r="Z503" s="70"/>
      <c r="AA503" s="71">
        <f t="shared" si="19"/>
        <v>1.1000000000000001E-2</v>
      </c>
      <c r="AB503" s="70">
        <f t="shared" si="20"/>
        <v>9.9000000000000008E-3</v>
      </c>
      <c r="AC503" s="70">
        <f t="shared" si="31"/>
        <v>9.9000000000000008E-3</v>
      </c>
      <c r="AD503" s="53"/>
      <c r="AE503" s="53"/>
      <c r="AF503" s="72"/>
      <c r="AG503" s="70">
        <v>9.9000000000000008E-3</v>
      </c>
      <c r="AH503" s="70"/>
      <c r="AI503" s="70"/>
    </row>
    <row r="504" spans="1:35" ht="12.75" customHeight="1" x14ac:dyDescent="0.2">
      <c r="A504" s="64" t="s">
        <v>300</v>
      </c>
      <c r="B504" s="65" t="s">
        <v>299</v>
      </c>
      <c r="C504" s="65">
        <v>59172</v>
      </c>
      <c r="D504" s="66">
        <f>VLOOKUP(A504,'2.1 Termination Charges'!$B$4:$F$904,5,0)</f>
        <v>0.25453999999999999</v>
      </c>
      <c r="G504" s="67"/>
      <c r="H504" s="67"/>
      <c r="I504" s="58">
        <f t="shared" si="18"/>
        <v>0.21</v>
      </c>
      <c r="J504" s="67"/>
      <c r="P504" s="68"/>
      <c r="Q504" s="69"/>
      <c r="R504" s="69"/>
      <c r="V504" s="58">
        <f t="shared" si="22"/>
        <v>501</v>
      </c>
      <c r="W504" s="58" t="s">
        <v>1118</v>
      </c>
      <c r="X504" s="58" t="s">
        <v>1119</v>
      </c>
      <c r="Z504" s="70"/>
      <c r="AA504" s="71">
        <f t="shared" si="19"/>
        <v>1.2222222222222223</v>
      </c>
      <c r="AB504" s="70">
        <f t="shared" si="20"/>
        <v>1.1000000000000001</v>
      </c>
      <c r="AC504" s="70">
        <f t="shared" si="31"/>
        <v>1.1000000000000001</v>
      </c>
      <c r="AD504" s="53"/>
      <c r="AE504" s="53"/>
      <c r="AF504" s="72"/>
      <c r="AG504" s="70">
        <v>1.1000000000000001</v>
      </c>
      <c r="AH504" s="70"/>
      <c r="AI504" s="70"/>
    </row>
    <row r="505" spans="1:35" ht="12.75" customHeight="1" x14ac:dyDescent="0.2">
      <c r="A505" s="64" t="s">
        <v>300</v>
      </c>
      <c r="B505" s="65" t="s">
        <v>299</v>
      </c>
      <c r="C505" s="65">
        <v>59173</v>
      </c>
      <c r="D505" s="66">
        <f>VLOOKUP(A505,'2.1 Termination Charges'!$B$4:$F$904,5,0)</f>
        <v>0.25453999999999999</v>
      </c>
      <c r="G505" s="67"/>
      <c r="H505" s="67"/>
      <c r="I505" s="58">
        <f t="shared" si="18"/>
        <v>0.21</v>
      </c>
      <c r="J505" s="67"/>
      <c r="P505" s="68"/>
      <c r="Q505" s="69"/>
      <c r="R505" s="69"/>
      <c r="V505" s="58">
        <f t="shared" si="22"/>
        <v>502</v>
      </c>
      <c r="W505" s="58" t="s">
        <v>1120</v>
      </c>
      <c r="X505" s="58" t="s">
        <v>1121</v>
      </c>
      <c r="Z505" s="70"/>
      <c r="AA505" s="71">
        <f t="shared" si="19"/>
        <v>0.56666666666666665</v>
      </c>
      <c r="AB505" s="70">
        <f t="shared" si="20"/>
        <v>0.51</v>
      </c>
      <c r="AC505" s="70">
        <f t="shared" si="31"/>
        <v>0.51</v>
      </c>
      <c r="AD505" s="53"/>
      <c r="AE505" s="53"/>
      <c r="AF505" s="72"/>
      <c r="AG505" s="70">
        <v>0.51</v>
      </c>
      <c r="AH505" s="70"/>
      <c r="AI505" s="70"/>
    </row>
    <row r="506" spans="1:35" ht="12.75" customHeight="1" x14ac:dyDescent="0.2">
      <c r="A506" s="64" t="s">
        <v>300</v>
      </c>
      <c r="B506" s="65" t="s">
        <v>299</v>
      </c>
      <c r="C506" s="65">
        <v>59174</v>
      </c>
      <c r="D506" s="66">
        <f>VLOOKUP(A506,'2.1 Termination Charges'!$B$4:$F$904,5,0)</f>
        <v>0.25453999999999999</v>
      </c>
      <c r="G506" s="67"/>
      <c r="H506" s="67"/>
      <c r="I506" s="58">
        <f t="shared" si="18"/>
        <v>0.21</v>
      </c>
      <c r="J506" s="67"/>
      <c r="P506" s="68"/>
      <c r="Q506" s="69"/>
      <c r="R506" s="69"/>
      <c r="V506" s="58">
        <f t="shared" si="22"/>
        <v>503</v>
      </c>
      <c r="W506" s="58" t="s">
        <v>1122</v>
      </c>
      <c r="X506" s="58" t="s">
        <v>1123</v>
      </c>
      <c r="Z506" s="70"/>
      <c r="AA506" s="71">
        <f t="shared" si="19"/>
        <v>0.56666666666666665</v>
      </c>
      <c r="AB506" s="70">
        <f t="shared" si="20"/>
        <v>0.51</v>
      </c>
      <c r="AC506" s="70">
        <f t="shared" si="31"/>
        <v>0.51</v>
      </c>
      <c r="AD506" s="53"/>
      <c r="AE506" s="53"/>
      <c r="AF506" s="72"/>
      <c r="AG506" s="70">
        <v>0.51</v>
      </c>
      <c r="AH506" s="70"/>
      <c r="AI506" s="70"/>
    </row>
    <row r="507" spans="1:35" ht="12.75" customHeight="1" x14ac:dyDescent="0.2">
      <c r="A507" s="64" t="s">
        <v>302</v>
      </c>
      <c r="B507" s="65" t="s">
        <v>301</v>
      </c>
      <c r="C507" s="65">
        <v>59160</v>
      </c>
      <c r="D507" s="66">
        <f>VLOOKUP(A507,'2.1 Termination Charges'!$B$4:$F$904,5,0)</f>
        <v>0.25453999999999999</v>
      </c>
      <c r="G507" s="67"/>
      <c r="H507" s="67"/>
      <c r="I507" s="58">
        <f t="shared" si="18"/>
        <v>0.21</v>
      </c>
      <c r="J507" s="67"/>
      <c r="P507" s="68"/>
      <c r="Q507" s="69"/>
      <c r="R507" s="69"/>
      <c r="V507" s="58">
        <f t="shared" si="22"/>
        <v>504</v>
      </c>
      <c r="W507" s="58" t="s">
        <v>1124</v>
      </c>
      <c r="X507" s="58" t="s">
        <v>1125</v>
      </c>
      <c r="Z507" s="70"/>
      <c r="AA507" s="71">
        <f t="shared" si="19"/>
        <v>0.56666666666666665</v>
      </c>
      <c r="AB507" s="70">
        <f t="shared" si="20"/>
        <v>0.51</v>
      </c>
      <c r="AC507" s="70">
        <f t="shared" si="31"/>
        <v>0.51</v>
      </c>
      <c r="AD507" s="53"/>
      <c r="AE507" s="53"/>
      <c r="AF507" s="72"/>
      <c r="AG507" s="70">
        <v>0.51</v>
      </c>
      <c r="AH507" s="70"/>
      <c r="AI507" s="70"/>
    </row>
    <row r="508" spans="1:35" ht="12.75" customHeight="1" x14ac:dyDescent="0.2">
      <c r="A508" s="64" t="s">
        <v>302</v>
      </c>
      <c r="B508" s="65" t="s">
        <v>301</v>
      </c>
      <c r="C508" s="65">
        <v>59161</v>
      </c>
      <c r="D508" s="66">
        <f>VLOOKUP(A508,'2.1 Termination Charges'!$B$4:$F$904,5,0)</f>
        <v>0.25453999999999999</v>
      </c>
      <c r="G508" s="67"/>
      <c r="H508" s="67"/>
      <c r="I508" s="58">
        <f t="shared" si="18"/>
        <v>0.21</v>
      </c>
      <c r="J508" s="67"/>
      <c r="P508" s="68"/>
      <c r="Q508" s="69"/>
      <c r="R508" s="69"/>
      <c r="V508" s="58">
        <f t="shared" si="22"/>
        <v>505</v>
      </c>
      <c r="W508" s="58" t="s">
        <v>1126</v>
      </c>
      <c r="X508" s="58" t="s">
        <v>1127</v>
      </c>
      <c r="Z508" s="70"/>
      <c r="AA508" s="71">
        <f t="shared" si="19"/>
        <v>0.56666666666666665</v>
      </c>
      <c r="AB508" s="70">
        <f t="shared" si="20"/>
        <v>0.51</v>
      </c>
      <c r="AC508" s="70">
        <f t="shared" si="31"/>
        <v>0.51</v>
      </c>
      <c r="AD508" s="53"/>
      <c r="AE508" s="53"/>
      <c r="AF508" s="72"/>
      <c r="AG508" s="70">
        <v>0.51</v>
      </c>
      <c r="AH508" s="70"/>
      <c r="AI508" s="70"/>
    </row>
    <row r="509" spans="1:35" ht="12.75" customHeight="1" x14ac:dyDescent="0.2">
      <c r="A509" s="64" t="s">
        <v>302</v>
      </c>
      <c r="B509" s="65" t="s">
        <v>301</v>
      </c>
      <c r="C509" s="65">
        <v>59165</v>
      </c>
      <c r="D509" s="66">
        <f>VLOOKUP(A509,'2.1 Termination Charges'!$B$4:$F$904,5,0)</f>
        <v>0.25453999999999999</v>
      </c>
      <c r="G509" s="67"/>
      <c r="H509" s="67"/>
      <c r="I509" s="58">
        <f t="shared" si="18"/>
        <v>0.21</v>
      </c>
      <c r="J509" s="67"/>
      <c r="P509" s="68"/>
      <c r="Q509" s="69"/>
      <c r="R509" s="69"/>
      <c r="V509" s="58">
        <f t="shared" si="22"/>
        <v>506</v>
      </c>
      <c r="W509" s="58" t="s">
        <v>1128</v>
      </c>
      <c r="X509" s="58" t="s">
        <v>1129</v>
      </c>
      <c r="Z509" s="70"/>
      <c r="AA509" s="71">
        <f t="shared" si="19"/>
        <v>6.8888888888888888E-3</v>
      </c>
      <c r="AB509" s="70">
        <f t="shared" si="20"/>
        <v>6.1999999999999998E-3</v>
      </c>
      <c r="AC509" s="70">
        <f t="shared" si="31"/>
        <v>6.1999999999999998E-3</v>
      </c>
      <c r="AD509" s="53"/>
      <c r="AE509" s="53"/>
      <c r="AF509" s="72"/>
      <c r="AG509" s="70">
        <v>6.1999999999999998E-3</v>
      </c>
      <c r="AH509" s="70"/>
      <c r="AI509" s="70"/>
    </row>
    <row r="510" spans="1:35" ht="12.75" customHeight="1" x14ac:dyDescent="0.2">
      <c r="A510" s="64" t="s">
        <v>302</v>
      </c>
      <c r="B510" s="65" t="s">
        <v>301</v>
      </c>
      <c r="C510" s="65">
        <v>59170</v>
      </c>
      <c r="D510" s="66">
        <f>VLOOKUP(A510,'2.1 Termination Charges'!$B$4:$F$904,5,0)</f>
        <v>0.25453999999999999</v>
      </c>
      <c r="G510" s="67"/>
      <c r="H510" s="67"/>
      <c r="I510" s="58">
        <f t="shared" si="18"/>
        <v>0.21</v>
      </c>
      <c r="J510" s="67"/>
      <c r="P510" s="68"/>
      <c r="Q510" s="69"/>
      <c r="R510" s="69"/>
      <c r="V510" s="58">
        <f t="shared" si="22"/>
        <v>507</v>
      </c>
      <c r="W510" s="58" t="s">
        <v>1130</v>
      </c>
      <c r="X510" s="58" t="s">
        <v>1131</v>
      </c>
      <c r="Z510" s="70"/>
      <c r="AA510" s="71">
        <f t="shared" si="19"/>
        <v>1.5333333333333332E-2</v>
      </c>
      <c r="AB510" s="70">
        <f t="shared" si="20"/>
        <v>1.38E-2</v>
      </c>
      <c r="AC510" s="70">
        <f t="shared" si="31"/>
        <v>1.38E-2</v>
      </c>
      <c r="AD510" s="53"/>
      <c r="AE510" s="53"/>
      <c r="AF510" s="72"/>
      <c r="AG510" s="70">
        <v>1.38E-2</v>
      </c>
      <c r="AH510" s="70"/>
      <c r="AI510" s="70"/>
    </row>
    <row r="511" spans="1:35" ht="12.75" customHeight="1" x14ac:dyDescent="0.2">
      <c r="A511" s="64" t="s">
        <v>302</v>
      </c>
      <c r="B511" s="65" t="s">
        <v>301</v>
      </c>
      <c r="C511" s="65">
        <v>59179</v>
      </c>
      <c r="D511" s="66">
        <f>VLOOKUP(A511,'2.1 Termination Charges'!$B$4:$F$904,5,0)</f>
        <v>0.25453999999999999</v>
      </c>
      <c r="G511" s="67"/>
      <c r="H511" s="67"/>
      <c r="I511" s="58">
        <f t="shared" si="18"/>
        <v>0.21</v>
      </c>
      <c r="J511" s="67"/>
      <c r="P511" s="68"/>
      <c r="Q511" s="69"/>
      <c r="R511" s="69"/>
      <c r="V511" s="58">
        <f t="shared" si="22"/>
        <v>508</v>
      </c>
      <c r="W511" s="58" t="s">
        <v>1132</v>
      </c>
      <c r="X511" s="58" t="s">
        <v>1133</v>
      </c>
      <c r="Z511" s="70"/>
      <c r="AA511" s="71">
        <f t="shared" si="19"/>
        <v>0.43333333333333335</v>
      </c>
      <c r="AB511" s="70">
        <f t="shared" si="20"/>
        <v>0.39</v>
      </c>
      <c r="AC511" s="70">
        <f t="shared" si="31"/>
        <v>0.39</v>
      </c>
      <c r="AD511" s="53"/>
      <c r="AE511" s="53"/>
      <c r="AF511" s="72"/>
      <c r="AG511" s="70">
        <v>0.39</v>
      </c>
      <c r="AH511" s="70"/>
      <c r="AI511" s="70"/>
    </row>
    <row r="512" spans="1:35" ht="12.75" customHeight="1" x14ac:dyDescent="0.2">
      <c r="A512" s="64" t="s">
        <v>304</v>
      </c>
      <c r="B512" s="65" t="s">
        <v>303</v>
      </c>
      <c r="C512" s="65">
        <v>59176</v>
      </c>
      <c r="D512" s="66">
        <f>VLOOKUP(A512,'2.1 Termination Charges'!$B$4:$F$904,5,0)</f>
        <v>0.25453999999999999</v>
      </c>
      <c r="G512" s="67"/>
      <c r="H512" s="67"/>
      <c r="I512" s="58">
        <f t="shared" si="18"/>
        <v>0.21</v>
      </c>
      <c r="J512" s="67"/>
      <c r="P512" s="68"/>
      <c r="Q512" s="69"/>
      <c r="R512" s="69"/>
      <c r="V512" s="58">
        <f t="shared" si="22"/>
        <v>509</v>
      </c>
      <c r="W512" s="58" t="s">
        <v>1134</v>
      </c>
      <c r="X512" s="58" t="s">
        <v>1135</v>
      </c>
      <c r="Z512" s="70"/>
      <c r="AA512" s="71">
        <f t="shared" si="19"/>
        <v>1.1111111111111112E-2</v>
      </c>
      <c r="AB512" s="70">
        <f t="shared" si="20"/>
        <v>0.01</v>
      </c>
      <c r="AC512" s="70">
        <f t="shared" si="31"/>
        <v>0.01</v>
      </c>
      <c r="AD512" s="53"/>
      <c r="AE512" s="53"/>
      <c r="AF512" s="72"/>
      <c r="AG512" s="70">
        <v>0.01</v>
      </c>
      <c r="AH512" s="70"/>
      <c r="AI512" s="70"/>
    </row>
    <row r="513" spans="1:35" ht="12.75" customHeight="1" x14ac:dyDescent="0.2">
      <c r="A513" s="64" t="s">
        <v>304</v>
      </c>
      <c r="B513" s="65" t="s">
        <v>303</v>
      </c>
      <c r="C513" s="65">
        <v>59177</v>
      </c>
      <c r="D513" s="66">
        <f>VLOOKUP(A513,'2.1 Termination Charges'!$B$4:$F$904,5,0)</f>
        <v>0.25453999999999999</v>
      </c>
      <c r="G513" s="67"/>
      <c r="H513" s="67"/>
      <c r="I513" s="58">
        <f t="shared" si="18"/>
        <v>0.21</v>
      </c>
      <c r="J513" s="67"/>
      <c r="P513" s="68"/>
      <c r="Q513" s="69"/>
      <c r="R513" s="69"/>
      <c r="V513" s="58">
        <f t="shared" si="22"/>
        <v>510</v>
      </c>
      <c r="W513" s="58" t="s">
        <v>1136</v>
      </c>
      <c r="X513" s="58" t="s">
        <v>1137</v>
      </c>
      <c r="Z513" s="70"/>
      <c r="AA513" s="71">
        <f t="shared" si="19"/>
        <v>9.7444444444444445E-2</v>
      </c>
      <c r="AB513" s="70">
        <f t="shared" si="20"/>
        <v>8.77E-2</v>
      </c>
      <c r="AC513" s="70">
        <f t="shared" si="31"/>
        <v>8.77E-2</v>
      </c>
      <c r="AD513" s="53"/>
      <c r="AE513" s="53"/>
      <c r="AF513" s="72"/>
      <c r="AG513" s="70">
        <v>8.77E-2</v>
      </c>
      <c r="AH513" s="70"/>
      <c r="AI513" s="70"/>
    </row>
    <row r="514" spans="1:35" ht="12.75" customHeight="1" x14ac:dyDescent="0.2">
      <c r="A514" s="64" t="s">
        <v>306</v>
      </c>
      <c r="B514" s="65" t="s">
        <v>305</v>
      </c>
      <c r="C514" s="65">
        <v>5916</v>
      </c>
      <c r="D514" s="66">
        <f>VLOOKUP(A514,'2.1 Termination Charges'!$B$4:$F$904,5,0)</f>
        <v>0.25453999999999999</v>
      </c>
      <c r="G514" s="67"/>
      <c r="H514" s="67"/>
      <c r="I514" s="58">
        <f t="shared" ref="I514:I768" si="32">IFERROR(VLOOKUP(B514,$W$4:$AC$950,$Q$11,0),"-")</f>
        <v>0.21</v>
      </c>
      <c r="J514" s="67"/>
      <c r="P514" s="68"/>
      <c r="Q514" s="69"/>
      <c r="R514" s="69"/>
      <c r="V514" s="58">
        <f t="shared" si="22"/>
        <v>511</v>
      </c>
      <c r="W514" s="58" t="s">
        <v>1138</v>
      </c>
      <c r="X514" s="58" t="s">
        <v>1139</v>
      </c>
      <c r="Z514" s="70"/>
      <c r="AA514" s="71">
        <f t="shared" ref="AA514:AA768" si="33">AB514/0.9</f>
        <v>0.20555555555555555</v>
      </c>
      <c r="AB514" s="70">
        <f t="shared" ref="AB514:AB768" si="34">AG514</f>
        <v>0.185</v>
      </c>
      <c r="AC514" s="70">
        <f t="shared" si="31"/>
        <v>0.185</v>
      </c>
      <c r="AD514" s="53"/>
      <c r="AE514" s="53"/>
      <c r="AF514" s="72"/>
      <c r="AG514" s="70">
        <v>0.185</v>
      </c>
      <c r="AH514" s="70"/>
      <c r="AI514" s="70"/>
    </row>
    <row r="515" spans="1:35" ht="12.75" customHeight="1" x14ac:dyDescent="0.2">
      <c r="A515" s="64" t="s">
        <v>306</v>
      </c>
      <c r="B515" s="65" t="s">
        <v>305</v>
      </c>
      <c r="C515" s="65">
        <v>5917</v>
      </c>
      <c r="D515" s="66">
        <f>VLOOKUP(A515,'2.1 Termination Charges'!$B$4:$F$904,5,0)</f>
        <v>0.25453999999999999</v>
      </c>
      <c r="G515" s="67"/>
      <c r="H515" s="67"/>
      <c r="I515" s="58">
        <f t="shared" si="32"/>
        <v>0.21</v>
      </c>
      <c r="J515" s="67"/>
      <c r="P515" s="68"/>
      <c r="Q515" s="69"/>
      <c r="R515" s="69"/>
      <c r="V515" s="58">
        <f t="shared" ref="V515:V769" si="35">V514+1</f>
        <v>512</v>
      </c>
      <c r="W515" s="58" t="s">
        <v>1140</v>
      </c>
      <c r="X515" s="58" t="s">
        <v>1141</v>
      </c>
      <c r="Z515" s="70"/>
      <c r="AA515" s="71">
        <f t="shared" si="33"/>
        <v>9.7444444444444445E-2</v>
      </c>
      <c r="AB515" s="70">
        <f t="shared" si="34"/>
        <v>8.77E-2</v>
      </c>
      <c r="AC515" s="70">
        <f t="shared" si="31"/>
        <v>8.77E-2</v>
      </c>
      <c r="AD515" s="53"/>
      <c r="AE515" s="53"/>
      <c r="AF515" s="72"/>
      <c r="AG515" s="70">
        <v>8.77E-2</v>
      </c>
      <c r="AH515" s="70"/>
      <c r="AI515" s="70"/>
    </row>
    <row r="516" spans="1:35" ht="12.75" customHeight="1" x14ac:dyDescent="0.2">
      <c r="A516" s="64" t="s">
        <v>308</v>
      </c>
      <c r="B516" s="65" t="s">
        <v>307</v>
      </c>
      <c r="C516" s="65">
        <v>387</v>
      </c>
      <c r="D516" s="66">
        <f>VLOOKUP(A516,'2.1 Termination Charges'!$B$4:$F$904,5,0)</f>
        <v>0.25453999999999999</v>
      </c>
      <c r="G516" s="67"/>
      <c r="H516" s="67"/>
      <c r="I516" s="58">
        <f t="shared" si="32"/>
        <v>0.21</v>
      </c>
      <c r="J516" s="67"/>
      <c r="P516" s="68"/>
      <c r="Q516" s="69"/>
      <c r="R516" s="69"/>
      <c r="V516" s="58">
        <f t="shared" si="35"/>
        <v>513</v>
      </c>
      <c r="W516" s="58" t="s">
        <v>1142</v>
      </c>
      <c r="X516" s="58" t="s">
        <v>1143</v>
      </c>
      <c r="Z516" s="70"/>
      <c r="AA516" s="71">
        <f t="shared" si="33"/>
        <v>0.11299999999999999</v>
      </c>
      <c r="AB516" s="70">
        <f t="shared" si="34"/>
        <v>0.1017</v>
      </c>
      <c r="AC516" s="70">
        <f t="shared" si="31"/>
        <v>0.1017</v>
      </c>
      <c r="AD516" s="53"/>
      <c r="AE516" s="53"/>
      <c r="AF516" s="72"/>
      <c r="AG516" s="70">
        <v>0.1017</v>
      </c>
      <c r="AH516" s="70"/>
      <c r="AI516" s="70"/>
    </row>
    <row r="517" spans="1:35" ht="12.75" customHeight="1" x14ac:dyDescent="0.2">
      <c r="A517" s="64" t="s">
        <v>310</v>
      </c>
      <c r="B517" s="65" t="s">
        <v>309</v>
      </c>
      <c r="C517" s="65">
        <v>3876031</v>
      </c>
      <c r="D517" s="66">
        <f>VLOOKUP(A517,'2.1 Termination Charges'!$B$4:$F$904,5,0)</f>
        <v>0.63029000000000002</v>
      </c>
      <c r="G517" s="67"/>
      <c r="H517" s="67"/>
      <c r="I517" s="58">
        <f t="shared" si="32"/>
        <v>0.52</v>
      </c>
      <c r="J517" s="67"/>
      <c r="P517" s="68"/>
      <c r="Q517" s="69"/>
      <c r="R517" s="69"/>
      <c r="V517" s="58">
        <f t="shared" si="35"/>
        <v>514</v>
      </c>
      <c r="W517" s="58" t="s">
        <v>1144</v>
      </c>
      <c r="X517" s="58" t="s">
        <v>1145</v>
      </c>
      <c r="Z517" s="70"/>
      <c r="AA517" s="71">
        <f t="shared" si="33"/>
        <v>0.77555555555555544</v>
      </c>
      <c r="AB517" s="70">
        <f t="shared" si="34"/>
        <v>0.69799999999999995</v>
      </c>
      <c r="AC517" s="70">
        <f t="shared" si="31"/>
        <v>0.69799999999999995</v>
      </c>
      <c r="AD517" s="53"/>
      <c r="AE517" s="53"/>
      <c r="AF517" s="72"/>
      <c r="AG517" s="70">
        <v>0.69799999999999995</v>
      </c>
      <c r="AH517" s="70"/>
      <c r="AI517" s="70"/>
    </row>
    <row r="518" spans="1:35" ht="12.75" customHeight="1" x14ac:dyDescent="0.2">
      <c r="A518" s="64" t="s">
        <v>310</v>
      </c>
      <c r="B518" s="65" t="s">
        <v>309</v>
      </c>
      <c r="C518" s="65">
        <v>3876032</v>
      </c>
      <c r="D518" s="66">
        <f>VLOOKUP(A518,'2.1 Termination Charges'!$B$4:$F$904,5,0)</f>
        <v>0.63029000000000002</v>
      </c>
      <c r="G518" s="67"/>
      <c r="H518" s="67"/>
      <c r="I518" s="58">
        <f t="shared" si="32"/>
        <v>0.52</v>
      </c>
      <c r="J518" s="67"/>
      <c r="P518" s="68"/>
      <c r="Q518" s="69"/>
      <c r="R518" s="69"/>
      <c r="V518" s="58">
        <f t="shared" si="35"/>
        <v>515</v>
      </c>
      <c r="W518" s="58" t="s">
        <v>1146</v>
      </c>
      <c r="X518" s="58" t="s">
        <v>1147</v>
      </c>
      <c r="Z518" s="70"/>
      <c r="AA518" s="71">
        <f t="shared" si="33"/>
        <v>0.755</v>
      </c>
      <c r="AB518" s="70">
        <f t="shared" si="34"/>
        <v>0.67949999999999999</v>
      </c>
      <c r="AC518" s="70">
        <f t="shared" si="31"/>
        <v>0.67949999999999999</v>
      </c>
      <c r="AD518" s="53"/>
      <c r="AE518" s="53"/>
      <c r="AF518" s="72"/>
      <c r="AG518" s="70">
        <v>0.67949999999999999</v>
      </c>
      <c r="AH518" s="70"/>
      <c r="AI518" s="70"/>
    </row>
    <row r="519" spans="1:35" ht="12.75" customHeight="1" x14ac:dyDescent="0.2">
      <c r="A519" s="64" t="s">
        <v>310</v>
      </c>
      <c r="B519" s="65" t="s">
        <v>309</v>
      </c>
      <c r="C519" s="65">
        <v>3876033</v>
      </c>
      <c r="D519" s="66">
        <f>VLOOKUP(A519,'2.1 Termination Charges'!$B$4:$F$904,5,0)</f>
        <v>0.63029000000000002</v>
      </c>
      <c r="G519" s="67"/>
      <c r="H519" s="67"/>
      <c r="I519" s="58">
        <f t="shared" si="32"/>
        <v>0.52</v>
      </c>
      <c r="J519" s="67"/>
      <c r="P519" s="68"/>
      <c r="Q519" s="69"/>
      <c r="R519" s="69"/>
      <c r="V519" s="58">
        <f t="shared" si="35"/>
        <v>516</v>
      </c>
      <c r="W519" s="58" t="s">
        <v>1148</v>
      </c>
      <c r="X519" s="58" t="s">
        <v>1149</v>
      </c>
      <c r="Z519" s="70"/>
      <c r="AA519" s="71">
        <f t="shared" si="33"/>
        <v>1.0477777777777777</v>
      </c>
      <c r="AB519" s="70">
        <f t="shared" si="34"/>
        <v>0.94299999999999995</v>
      </c>
      <c r="AC519" s="70">
        <f t="shared" si="31"/>
        <v>0.94299999999999995</v>
      </c>
      <c r="AD519" s="53"/>
      <c r="AE519" s="53"/>
      <c r="AF519" s="72"/>
      <c r="AG519" s="70">
        <v>0.94299999999999995</v>
      </c>
      <c r="AH519" s="70"/>
      <c r="AI519" s="70"/>
    </row>
    <row r="520" spans="1:35" ht="12.75" customHeight="1" x14ac:dyDescent="0.2">
      <c r="A520" s="64" t="s">
        <v>310</v>
      </c>
      <c r="B520" s="65" t="s">
        <v>309</v>
      </c>
      <c r="C520" s="65">
        <v>3876034</v>
      </c>
      <c r="D520" s="66">
        <f>VLOOKUP(A520,'2.1 Termination Charges'!$B$4:$F$904,5,0)</f>
        <v>0.63029000000000002</v>
      </c>
      <c r="G520" s="67"/>
      <c r="H520" s="67"/>
      <c r="I520" s="58">
        <f t="shared" si="32"/>
        <v>0.52</v>
      </c>
      <c r="J520" s="67"/>
      <c r="P520" s="68"/>
      <c r="Q520" s="69"/>
      <c r="R520" s="69"/>
      <c r="V520" s="58">
        <f t="shared" si="35"/>
        <v>517</v>
      </c>
      <c r="W520" s="58" t="s">
        <v>1150</v>
      </c>
      <c r="X520" s="58" t="s">
        <v>1151</v>
      </c>
      <c r="Z520" s="70"/>
      <c r="AA520" s="71">
        <f t="shared" si="33"/>
        <v>0.75055555555555553</v>
      </c>
      <c r="AB520" s="70">
        <f t="shared" si="34"/>
        <v>0.67549999999999999</v>
      </c>
      <c r="AC520" s="70">
        <f t="shared" si="31"/>
        <v>0.67549999999999999</v>
      </c>
      <c r="AD520" s="53"/>
      <c r="AE520" s="53"/>
      <c r="AF520" s="72"/>
      <c r="AG520" s="70">
        <v>0.67549999999999999</v>
      </c>
      <c r="AH520" s="70"/>
      <c r="AI520" s="70"/>
    </row>
    <row r="521" spans="1:35" ht="12.75" customHeight="1" x14ac:dyDescent="0.2">
      <c r="A521" s="64" t="s">
        <v>310</v>
      </c>
      <c r="B521" s="65" t="s">
        <v>309</v>
      </c>
      <c r="C521" s="65">
        <v>3876038</v>
      </c>
      <c r="D521" s="66">
        <f>VLOOKUP(A521,'2.1 Termination Charges'!$B$4:$F$904,5,0)</f>
        <v>0.63029000000000002</v>
      </c>
      <c r="G521" s="67"/>
      <c r="H521" s="67"/>
      <c r="I521" s="58">
        <f t="shared" si="32"/>
        <v>0.52</v>
      </c>
      <c r="J521" s="67"/>
      <c r="P521" s="68"/>
      <c r="Q521" s="69"/>
      <c r="R521" s="69"/>
      <c r="V521" s="58">
        <f t="shared" si="35"/>
        <v>518</v>
      </c>
      <c r="W521" s="58" t="s">
        <v>1152</v>
      </c>
      <c r="X521" s="58" t="s">
        <v>1153</v>
      </c>
      <c r="Z521" s="70"/>
      <c r="AA521" s="71">
        <f t="shared" si="33"/>
        <v>0.25311111111111112</v>
      </c>
      <c r="AB521" s="70">
        <f t="shared" si="34"/>
        <v>0.2278</v>
      </c>
      <c r="AC521" s="70">
        <f t="shared" si="31"/>
        <v>0.2278</v>
      </c>
      <c r="AD521" s="53"/>
      <c r="AE521" s="53"/>
      <c r="AF521" s="72"/>
      <c r="AG521" s="70">
        <v>0.2278</v>
      </c>
      <c r="AH521" s="70"/>
      <c r="AI521" s="70"/>
    </row>
    <row r="522" spans="1:35" ht="12.75" customHeight="1" x14ac:dyDescent="0.2">
      <c r="A522" s="64" t="s">
        <v>310</v>
      </c>
      <c r="B522" s="65" t="s">
        <v>309</v>
      </c>
      <c r="C522" s="65">
        <v>3876039</v>
      </c>
      <c r="D522" s="66">
        <f>VLOOKUP(A522,'2.1 Termination Charges'!$B$4:$F$904,5,0)</f>
        <v>0.63029000000000002</v>
      </c>
      <c r="G522" s="67"/>
      <c r="H522" s="67"/>
      <c r="I522" s="58">
        <f t="shared" si="32"/>
        <v>0.52</v>
      </c>
      <c r="J522" s="67"/>
      <c r="P522" s="68"/>
      <c r="Q522" s="69"/>
      <c r="R522" s="69"/>
      <c r="V522" s="58">
        <f t="shared" si="35"/>
        <v>519</v>
      </c>
      <c r="W522" s="58" t="s">
        <v>1154</v>
      </c>
      <c r="X522" s="58" t="s">
        <v>1155</v>
      </c>
      <c r="Z522" s="70"/>
      <c r="AA522" s="71">
        <f t="shared" si="33"/>
        <v>0.22111111111111112</v>
      </c>
      <c r="AB522" s="70">
        <f t="shared" si="34"/>
        <v>0.19900000000000001</v>
      </c>
      <c r="AC522" s="70">
        <f t="shared" si="31"/>
        <v>0.19900000000000001</v>
      </c>
      <c r="AD522" s="53"/>
      <c r="AE522" s="53"/>
      <c r="AF522" s="72"/>
      <c r="AG522" s="70">
        <v>0.19900000000000001</v>
      </c>
      <c r="AH522" s="70"/>
      <c r="AI522" s="70"/>
    </row>
    <row r="523" spans="1:35" ht="12.75" customHeight="1" x14ac:dyDescent="0.2">
      <c r="A523" s="64" t="s">
        <v>310</v>
      </c>
      <c r="B523" s="65" t="s">
        <v>309</v>
      </c>
      <c r="C523" s="65">
        <v>38761</v>
      </c>
      <c r="D523" s="66">
        <f>VLOOKUP(A523,'2.1 Termination Charges'!$B$4:$F$904,5,0)</f>
        <v>0.63029000000000002</v>
      </c>
      <c r="G523" s="67"/>
      <c r="H523" s="67"/>
      <c r="I523" s="58">
        <f t="shared" si="32"/>
        <v>0.52</v>
      </c>
      <c r="J523" s="67"/>
      <c r="P523" s="68"/>
      <c r="Q523" s="69"/>
      <c r="R523" s="69"/>
      <c r="V523" s="58">
        <f t="shared" si="35"/>
        <v>520</v>
      </c>
      <c r="W523" s="58" t="s">
        <v>1156</v>
      </c>
      <c r="X523" s="58" t="s">
        <v>1157</v>
      </c>
      <c r="Z523" s="70"/>
      <c r="AA523" s="71">
        <f t="shared" si="33"/>
        <v>6.6666666666666666E-2</v>
      </c>
      <c r="AB523" s="70">
        <f t="shared" si="34"/>
        <v>0.06</v>
      </c>
      <c r="AC523" s="70">
        <f t="shared" si="31"/>
        <v>0.06</v>
      </c>
      <c r="AD523" s="53"/>
      <c r="AE523" s="53"/>
      <c r="AF523" s="72"/>
      <c r="AG523" s="70">
        <v>0.06</v>
      </c>
      <c r="AH523" s="70"/>
      <c r="AI523" s="70"/>
    </row>
    <row r="524" spans="1:35" ht="12.75" customHeight="1" x14ac:dyDescent="0.2">
      <c r="A524" s="64" t="s">
        <v>310</v>
      </c>
      <c r="B524" s="65" t="s">
        <v>309</v>
      </c>
      <c r="C524" s="65">
        <v>38762</v>
      </c>
      <c r="D524" s="66">
        <f>VLOOKUP(A524,'2.1 Termination Charges'!$B$4:$F$904,5,0)</f>
        <v>0.63029000000000002</v>
      </c>
      <c r="G524" s="67"/>
      <c r="H524" s="67"/>
      <c r="I524" s="58">
        <f t="shared" si="32"/>
        <v>0.52</v>
      </c>
      <c r="J524" s="67"/>
      <c r="P524" s="68"/>
      <c r="Q524" s="69"/>
      <c r="R524" s="69"/>
      <c r="V524" s="58">
        <f t="shared" si="35"/>
        <v>521</v>
      </c>
      <c r="W524" s="58" t="s">
        <v>1158</v>
      </c>
      <c r="X524" s="58" t="s">
        <v>1159</v>
      </c>
      <c r="Z524" s="70"/>
      <c r="AA524" s="71">
        <f t="shared" si="33"/>
        <v>0.74297222222222237</v>
      </c>
      <c r="AB524" s="70">
        <f t="shared" si="34"/>
        <v>0.66867500000000013</v>
      </c>
      <c r="AC524" s="70">
        <f t="shared" si="31"/>
        <v>0.66867500000000013</v>
      </c>
      <c r="AD524" s="53"/>
      <c r="AE524" s="53"/>
      <c r="AF524" s="72"/>
      <c r="AG524" s="70">
        <v>0.66867500000000013</v>
      </c>
      <c r="AH524" s="70"/>
      <c r="AI524" s="70"/>
    </row>
    <row r="525" spans="1:35" ht="12.75" customHeight="1" x14ac:dyDescent="0.2">
      <c r="A525" s="64" t="s">
        <v>312</v>
      </c>
      <c r="B525" s="65" t="s">
        <v>311</v>
      </c>
      <c r="C525" s="65">
        <v>38763</v>
      </c>
      <c r="D525" s="66">
        <f>VLOOKUP(A525,'2.1 Termination Charges'!$B$4:$F$904,5,0)</f>
        <v>0.61817</v>
      </c>
      <c r="G525" s="67"/>
      <c r="H525" s="67"/>
      <c r="I525" s="58">
        <f t="shared" si="32"/>
        <v>0.51</v>
      </c>
      <c r="J525" s="67"/>
      <c r="P525" s="68"/>
      <c r="Q525" s="69"/>
      <c r="R525" s="69"/>
      <c r="V525" s="58">
        <f t="shared" si="35"/>
        <v>522</v>
      </c>
      <c r="W525" s="58" t="s">
        <v>1160</v>
      </c>
      <c r="X525" s="58" t="s">
        <v>1161</v>
      </c>
      <c r="Z525" s="70"/>
      <c r="AA525" s="71">
        <f t="shared" si="33"/>
        <v>0.74425925925925918</v>
      </c>
      <c r="AB525" s="70">
        <f t="shared" si="34"/>
        <v>0.66983333333333328</v>
      </c>
      <c r="AC525" s="70">
        <f t="shared" si="31"/>
        <v>0.66983333333333328</v>
      </c>
      <c r="AD525" s="53"/>
      <c r="AE525" s="53"/>
      <c r="AF525" s="72"/>
      <c r="AG525" s="70">
        <v>0.66983333333333328</v>
      </c>
      <c r="AH525" s="70"/>
      <c r="AI525" s="70"/>
    </row>
    <row r="526" spans="1:35" ht="12.75" customHeight="1" x14ac:dyDescent="0.2">
      <c r="A526" s="64" t="s">
        <v>312</v>
      </c>
      <c r="B526" s="65" t="s">
        <v>311</v>
      </c>
      <c r="C526" s="65">
        <v>38764</v>
      </c>
      <c r="D526" s="66">
        <f>VLOOKUP(A526,'2.1 Termination Charges'!$B$4:$F$904,5,0)</f>
        <v>0.61817</v>
      </c>
      <c r="G526" s="67"/>
      <c r="H526" s="67"/>
      <c r="I526" s="58">
        <f t="shared" si="32"/>
        <v>0.51</v>
      </c>
      <c r="J526" s="67"/>
      <c r="P526" s="68"/>
      <c r="Q526" s="69"/>
      <c r="R526" s="69"/>
      <c r="V526" s="58">
        <f t="shared" si="35"/>
        <v>523</v>
      </c>
      <c r="W526" s="58" t="s">
        <v>1162</v>
      </c>
      <c r="X526" s="58" t="s">
        <v>1163</v>
      </c>
      <c r="Z526" s="70"/>
      <c r="AA526" s="71">
        <f t="shared" si="33"/>
        <v>0.72222222222222221</v>
      </c>
      <c r="AB526" s="70">
        <f t="shared" si="34"/>
        <v>0.65</v>
      </c>
      <c r="AC526" s="70">
        <f t="shared" si="31"/>
        <v>0.65</v>
      </c>
      <c r="AD526" s="53"/>
      <c r="AE526" s="53"/>
      <c r="AF526" s="72"/>
      <c r="AG526" s="70">
        <v>0.65</v>
      </c>
      <c r="AH526" s="70"/>
      <c r="AI526" s="70"/>
    </row>
    <row r="527" spans="1:35" ht="12.75" customHeight="1" x14ac:dyDescent="0.2">
      <c r="A527" s="64" t="s">
        <v>314</v>
      </c>
      <c r="B527" s="65" t="s">
        <v>313</v>
      </c>
      <c r="C527" s="65">
        <v>38765</v>
      </c>
      <c r="D527" s="66">
        <f>VLOOKUP(A527,'2.1 Termination Charges'!$B$4:$F$904,5,0)</f>
        <v>0.63029000000000002</v>
      </c>
      <c r="G527" s="67"/>
      <c r="H527" s="67"/>
      <c r="I527" s="58">
        <f t="shared" si="32"/>
        <v>0.52</v>
      </c>
      <c r="J527" s="67"/>
      <c r="P527" s="68"/>
      <c r="Q527" s="69"/>
      <c r="R527" s="69"/>
      <c r="V527" s="58">
        <f t="shared" si="35"/>
        <v>524</v>
      </c>
      <c r="W527" s="58" t="s">
        <v>1164</v>
      </c>
      <c r="X527" s="58" t="s">
        <v>1165</v>
      </c>
      <c r="Z527" s="70"/>
      <c r="AA527" s="71">
        <f t="shared" si="33"/>
        <v>2.2222222222222222E-3</v>
      </c>
      <c r="AB527" s="70">
        <f t="shared" si="34"/>
        <v>2E-3</v>
      </c>
      <c r="AC527" s="70">
        <f t="shared" si="31"/>
        <v>2E-3</v>
      </c>
      <c r="AD527" s="53"/>
      <c r="AE527" s="53"/>
      <c r="AF527" s="72"/>
      <c r="AG527" s="70">
        <v>2E-3</v>
      </c>
      <c r="AH527" s="70"/>
      <c r="AI527" s="70"/>
    </row>
    <row r="528" spans="1:35" ht="12.75" customHeight="1" x14ac:dyDescent="0.2">
      <c r="A528" s="64" t="s">
        <v>314</v>
      </c>
      <c r="B528" s="65" t="s">
        <v>313</v>
      </c>
      <c r="C528" s="65">
        <v>38766</v>
      </c>
      <c r="D528" s="66">
        <f>VLOOKUP(A528,'2.1 Termination Charges'!$B$4:$F$904,5,0)</f>
        <v>0.63029000000000002</v>
      </c>
      <c r="G528" s="67"/>
      <c r="H528" s="67"/>
      <c r="I528" s="58">
        <f t="shared" si="32"/>
        <v>0.52</v>
      </c>
      <c r="J528" s="67"/>
      <c r="P528" s="68"/>
      <c r="Q528" s="69"/>
      <c r="R528" s="69"/>
      <c r="V528" s="58">
        <f t="shared" si="35"/>
        <v>525</v>
      </c>
      <c r="W528" s="58" t="s">
        <v>1166</v>
      </c>
      <c r="X528" s="58" t="s">
        <v>1167</v>
      </c>
      <c r="Z528" s="70"/>
      <c r="AA528" s="71">
        <f t="shared" si="33"/>
        <v>0.7944444444444444</v>
      </c>
      <c r="AB528" s="70">
        <f t="shared" si="34"/>
        <v>0.71499999999999997</v>
      </c>
      <c r="AC528" s="70">
        <f t="shared" si="31"/>
        <v>0.71499999999999997</v>
      </c>
      <c r="AD528" s="53"/>
      <c r="AE528" s="53"/>
      <c r="AF528" s="72"/>
      <c r="AG528" s="70">
        <v>0.71499999999999997</v>
      </c>
      <c r="AH528" s="70"/>
      <c r="AI528" s="70"/>
    </row>
    <row r="529" spans="1:35" ht="12.75" customHeight="1" x14ac:dyDescent="0.2">
      <c r="A529" s="64" t="s">
        <v>314</v>
      </c>
      <c r="B529" s="65" t="s">
        <v>313</v>
      </c>
      <c r="C529" s="65">
        <v>38767</v>
      </c>
      <c r="D529" s="66">
        <f>VLOOKUP(A529,'2.1 Termination Charges'!$B$4:$F$904,5,0)</f>
        <v>0.63029000000000002</v>
      </c>
      <c r="G529" s="67"/>
      <c r="H529" s="67"/>
      <c r="I529" s="58">
        <f t="shared" si="32"/>
        <v>0.52</v>
      </c>
      <c r="J529" s="67"/>
      <c r="P529" s="68"/>
      <c r="Q529" s="69"/>
      <c r="R529" s="69"/>
      <c r="V529" s="58">
        <f t="shared" si="35"/>
        <v>526</v>
      </c>
      <c r="W529" s="58" t="s">
        <v>1168</v>
      </c>
      <c r="X529" s="58" t="s">
        <v>1169</v>
      </c>
      <c r="Z529" s="70"/>
      <c r="AA529" s="71">
        <f t="shared" si="33"/>
        <v>0.46111111111111108</v>
      </c>
      <c r="AB529" s="70">
        <f t="shared" si="34"/>
        <v>0.41499999999999998</v>
      </c>
      <c r="AC529" s="70">
        <f t="shared" si="31"/>
        <v>0.41499999999999998</v>
      </c>
      <c r="AD529" s="53"/>
      <c r="AE529" s="53"/>
      <c r="AF529" s="72"/>
      <c r="AG529" s="70">
        <v>0.41499999999999998</v>
      </c>
      <c r="AH529" s="70"/>
      <c r="AI529" s="70"/>
    </row>
    <row r="530" spans="1:35" ht="12.75" customHeight="1" x14ac:dyDescent="0.2">
      <c r="A530" s="64" t="s">
        <v>316</v>
      </c>
      <c r="B530" s="65" t="s">
        <v>315</v>
      </c>
      <c r="C530" s="65">
        <v>3876</v>
      </c>
      <c r="D530" s="66">
        <f>VLOOKUP(A530,'2.1 Termination Charges'!$B$4:$F$904,5,0)</f>
        <v>0.63029000000000002</v>
      </c>
      <c r="G530" s="67"/>
      <c r="H530" s="67"/>
      <c r="I530" s="58">
        <f t="shared" si="32"/>
        <v>0.52</v>
      </c>
      <c r="J530" s="67"/>
      <c r="P530" s="68"/>
      <c r="Q530" s="69"/>
      <c r="R530" s="69"/>
      <c r="V530" s="58">
        <f t="shared" si="35"/>
        <v>527</v>
      </c>
      <c r="W530" s="58" t="s">
        <v>1170</v>
      </c>
      <c r="X530" s="58" t="s">
        <v>1171</v>
      </c>
      <c r="Z530" s="70"/>
      <c r="AA530" s="71">
        <f t="shared" si="33"/>
        <v>0.48022222222222216</v>
      </c>
      <c r="AB530" s="70">
        <f t="shared" si="34"/>
        <v>0.43219999999999997</v>
      </c>
      <c r="AC530" s="70">
        <f t="shared" si="31"/>
        <v>0.43219999999999997</v>
      </c>
      <c r="AD530" s="53"/>
      <c r="AE530" s="53"/>
      <c r="AF530" s="72"/>
      <c r="AG530" s="70">
        <v>0.43219999999999997</v>
      </c>
      <c r="AH530" s="70"/>
      <c r="AI530" s="70"/>
    </row>
    <row r="531" spans="1:35" ht="12.75" customHeight="1" x14ac:dyDescent="0.2">
      <c r="A531" s="64" t="s">
        <v>318</v>
      </c>
      <c r="B531" s="65" t="s">
        <v>317</v>
      </c>
      <c r="C531" s="65">
        <v>267</v>
      </c>
      <c r="D531" s="66">
        <f>VLOOKUP(A531,'2.1 Termination Charges'!$B$4:$F$904,5,0)</f>
        <v>0.26666000000000001</v>
      </c>
      <c r="G531" s="67"/>
      <c r="H531" s="67"/>
      <c r="I531" s="58">
        <f t="shared" si="32"/>
        <v>0.22</v>
      </c>
      <c r="J531" s="67"/>
      <c r="P531" s="68"/>
      <c r="Q531" s="69"/>
      <c r="R531" s="69"/>
      <c r="V531" s="58">
        <f t="shared" si="35"/>
        <v>528</v>
      </c>
      <c r="W531" s="58" t="s">
        <v>1172</v>
      </c>
      <c r="X531" s="58" t="s">
        <v>1173</v>
      </c>
      <c r="Z531" s="70"/>
      <c r="AA531" s="71">
        <f t="shared" si="33"/>
        <v>0.38177777777777777</v>
      </c>
      <c r="AB531" s="70">
        <f t="shared" si="34"/>
        <v>0.34360000000000002</v>
      </c>
      <c r="AC531" s="70">
        <f t="shared" si="31"/>
        <v>0.34360000000000002</v>
      </c>
      <c r="AD531" s="53"/>
      <c r="AE531" s="53"/>
      <c r="AF531" s="72"/>
      <c r="AG531" s="70">
        <v>0.34360000000000002</v>
      </c>
      <c r="AH531" s="70"/>
      <c r="AI531" s="70"/>
    </row>
    <row r="532" spans="1:35" ht="12.75" customHeight="1" x14ac:dyDescent="0.2">
      <c r="A532" s="64" t="s">
        <v>320</v>
      </c>
      <c r="B532" s="65" t="s">
        <v>319</v>
      </c>
      <c r="C532" s="65">
        <v>26771</v>
      </c>
      <c r="D532" s="66">
        <f>VLOOKUP(A532,'2.1 Termination Charges'!$B$4:$F$904,5,0)</f>
        <v>0.38180999999999998</v>
      </c>
      <c r="G532" s="67"/>
      <c r="H532" s="67"/>
      <c r="I532" s="58">
        <f t="shared" si="32"/>
        <v>0.315</v>
      </c>
      <c r="J532" s="67"/>
      <c r="P532" s="68"/>
      <c r="Q532" s="69"/>
      <c r="R532" s="69"/>
      <c r="V532" s="58">
        <f t="shared" si="35"/>
        <v>529</v>
      </c>
      <c r="W532" s="58" t="s">
        <v>1174</v>
      </c>
      <c r="X532" s="58" t="s">
        <v>1175</v>
      </c>
      <c r="Z532" s="70"/>
      <c r="AA532" s="71">
        <f t="shared" si="33"/>
        <v>0.39800000000000002</v>
      </c>
      <c r="AB532" s="70">
        <f t="shared" si="34"/>
        <v>0.35820000000000002</v>
      </c>
      <c r="AC532" s="70">
        <f t="shared" si="31"/>
        <v>0.35820000000000002</v>
      </c>
      <c r="AD532" s="53"/>
      <c r="AE532" s="53"/>
      <c r="AF532" s="72"/>
      <c r="AG532" s="70">
        <v>0.35820000000000002</v>
      </c>
      <c r="AH532" s="70"/>
      <c r="AI532" s="70"/>
    </row>
    <row r="533" spans="1:35" ht="12.75" customHeight="1" x14ac:dyDescent="0.2">
      <c r="A533" s="64" t="s">
        <v>320</v>
      </c>
      <c r="B533" s="65" t="s">
        <v>319</v>
      </c>
      <c r="C533" s="65">
        <v>267740</v>
      </c>
      <c r="D533" s="66">
        <f>VLOOKUP(A533,'2.1 Termination Charges'!$B$4:$F$904,5,0)</f>
        <v>0.38180999999999998</v>
      </c>
      <c r="G533" s="67"/>
      <c r="H533" s="67"/>
      <c r="I533" s="58">
        <f t="shared" si="32"/>
        <v>0.315</v>
      </c>
      <c r="J533" s="67"/>
      <c r="P533" s="68"/>
      <c r="Q533" s="69"/>
      <c r="R533" s="69"/>
      <c r="V533" s="58">
        <f t="shared" si="35"/>
        <v>530</v>
      </c>
      <c r="W533" s="58" t="s">
        <v>1176</v>
      </c>
      <c r="X533" s="58" t="s">
        <v>1177</v>
      </c>
      <c r="Z533" s="70"/>
      <c r="AA533" s="71">
        <f t="shared" si="33"/>
        <v>0.88888888888888895</v>
      </c>
      <c r="AB533" s="70">
        <f t="shared" si="34"/>
        <v>0.8</v>
      </c>
      <c r="AC533" s="70">
        <f t="shared" si="31"/>
        <v>0.8</v>
      </c>
      <c r="AD533" s="53"/>
      <c r="AE533" s="53"/>
      <c r="AF533" s="72"/>
      <c r="AG533" s="70">
        <v>0.8</v>
      </c>
      <c r="AH533" s="70"/>
      <c r="AI533" s="70"/>
    </row>
    <row r="534" spans="1:35" ht="12.75" customHeight="1" x14ac:dyDescent="0.2">
      <c r="A534" s="64" t="s">
        <v>320</v>
      </c>
      <c r="B534" s="65" t="s">
        <v>319</v>
      </c>
      <c r="C534" s="65">
        <v>267741</v>
      </c>
      <c r="D534" s="66">
        <f>VLOOKUP(A534,'2.1 Termination Charges'!$B$4:$F$904,5,0)</f>
        <v>0.38180999999999998</v>
      </c>
      <c r="G534" s="67"/>
      <c r="H534" s="67"/>
      <c r="I534" s="58">
        <f t="shared" si="32"/>
        <v>0.315</v>
      </c>
      <c r="J534" s="67"/>
      <c r="P534" s="68"/>
      <c r="Q534" s="69"/>
      <c r="R534" s="69"/>
      <c r="V534" s="58">
        <f t="shared" si="35"/>
        <v>531</v>
      </c>
      <c r="W534" s="58" t="s">
        <v>1178</v>
      </c>
      <c r="X534" s="58" t="s">
        <v>1179</v>
      </c>
      <c r="Z534" s="70"/>
      <c r="AA534" s="71">
        <f t="shared" si="33"/>
        <v>0.11</v>
      </c>
      <c r="AB534" s="70">
        <f t="shared" si="34"/>
        <v>9.9000000000000005E-2</v>
      </c>
      <c r="AC534" s="70">
        <f t="shared" si="31"/>
        <v>9.9000000000000005E-2</v>
      </c>
      <c r="AD534" s="53"/>
      <c r="AE534" s="53"/>
      <c r="AF534" s="72"/>
      <c r="AG534" s="70">
        <v>9.9000000000000005E-2</v>
      </c>
      <c r="AH534" s="70"/>
      <c r="AI534" s="70"/>
    </row>
    <row r="535" spans="1:35" ht="12.75" customHeight="1" x14ac:dyDescent="0.2">
      <c r="A535" s="64" t="s">
        <v>320</v>
      </c>
      <c r="B535" s="65" t="s">
        <v>319</v>
      </c>
      <c r="C535" s="65">
        <v>267742</v>
      </c>
      <c r="D535" s="66">
        <f>VLOOKUP(A535,'2.1 Termination Charges'!$B$4:$F$904,5,0)</f>
        <v>0.38180999999999998</v>
      </c>
      <c r="G535" s="67"/>
      <c r="H535" s="67"/>
      <c r="I535" s="58">
        <f t="shared" si="32"/>
        <v>0.315</v>
      </c>
      <c r="J535" s="67"/>
      <c r="P535" s="68"/>
      <c r="Q535" s="69"/>
      <c r="R535" s="69"/>
      <c r="V535" s="58">
        <f t="shared" si="35"/>
        <v>532</v>
      </c>
      <c r="W535" s="58" t="s">
        <v>1180</v>
      </c>
      <c r="X535" s="58" t="s">
        <v>1181</v>
      </c>
      <c r="Z535" s="70"/>
      <c r="AA535" s="71">
        <f t="shared" si="33"/>
        <v>0.69552777777777797</v>
      </c>
      <c r="AB535" s="70">
        <f t="shared" si="34"/>
        <v>0.62597500000000017</v>
      </c>
      <c r="AC535" s="70">
        <f t="shared" si="31"/>
        <v>0.62597500000000017</v>
      </c>
      <c r="AD535" s="53"/>
      <c r="AE535" s="53"/>
      <c r="AF535" s="72"/>
      <c r="AG535" s="70">
        <v>0.62597500000000017</v>
      </c>
      <c r="AH535" s="70"/>
      <c r="AI535" s="70"/>
    </row>
    <row r="536" spans="1:35" ht="12.75" customHeight="1" x14ac:dyDescent="0.2">
      <c r="A536" s="64" t="s">
        <v>320</v>
      </c>
      <c r="B536" s="65" t="s">
        <v>319</v>
      </c>
      <c r="C536" s="65">
        <v>267745</v>
      </c>
      <c r="D536" s="66">
        <f>VLOOKUP(A536,'2.1 Termination Charges'!$B$4:$F$904,5,0)</f>
        <v>0.38180999999999998</v>
      </c>
      <c r="G536" s="67"/>
      <c r="H536" s="67"/>
      <c r="I536" s="58">
        <f t="shared" si="32"/>
        <v>0.315</v>
      </c>
      <c r="J536" s="67"/>
      <c r="P536" s="68"/>
      <c r="Q536" s="69"/>
      <c r="R536" s="69"/>
      <c r="V536" s="58">
        <f t="shared" si="35"/>
        <v>533</v>
      </c>
      <c r="W536" s="58" t="s">
        <v>1182</v>
      </c>
      <c r="X536" s="58" t="s">
        <v>1183</v>
      </c>
      <c r="Z536" s="70"/>
      <c r="AA536" s="71">
        <f t="shared" si="33"/>
        <v>0.66888888888888887</v>
      </c>
      <c r="AB536" s="70">
        <f t="shared" si="34"/>
        <v>0.60199999999999998</v>
      </c>
      <c r="AC536" s="70">
        <f t="shared" si="31"/>
        <v>0.60199999999999998</v>
      </c>
      <c r="AD536" s="53"/>
      <c r="AE536" s="53"/>
      <c r="AF536" s="72"/>
      <c r="AG536" s="70">
        <v>0.60199999999999998</v>
      </c>
      <c r="AH536" s="70"/>
      <c r="AI536" s="70"/>
    </row>
    <row r="537" spans="1:35" ht="12.75" customHeight="1" x14ac:dyDescent="0.2">
      <c r="A537" s="64" t="s">
        <v>320</v>
      </c>
      <c r="B537" s="65" t="s">
        <v>319</v>
      </c>
      <c r="C537" s="65">
        <v>267746</v>
      </c>
      <c r="D537" s="66">
        <f>VLOOKUP(A537,'2.1 Termination Charges'!$B$4:$F$904,5,0)</f>
        <v>0.38180999999999998</v>
      </c>
      <c r="G537" s="67"/>
      <c r="H537" s="67"/>
      <c r="I537" s="58">
        <f t="shared" si="32"/>
        <v>0.315</v>
      </c>
      <c r="J537" s="67"/>
      <c r="P537" s="68"/>
      <c r="Q537" s="69"/>
      <c r="R537" s="69"/>
      <c r="V537" s="58">
        <f t="shared" si="35"/>
        <v>534</v>
      </c>
      <c r="W537" s="58" t="s">
        <v>1184</v>
      </c>
      <c r="X537" s="58" t="s">
        <v>1185</v>
      </c>
      <c r="Z537" s="70"/>
      <c r="AA537" s="71">
        <f t="shared" si="33"/>
        <v>0.15555555555555556</v>
      </c>
      <c r="AB537" s="70">
        <f t="shared" si="34"/>
        <v>0.14000000000000001</v>
      </c>
      <c r="AC537" s="70">
        <f t="shared" si="31"/>
        <v>0.14000000000000001</v>
      </c>
      <c r="AD537" s="53"/>
      <c r="AE537" s="53"/>
      <c r="AF537" s="72"/>
      <c r="AG537" s="70">
        <v>0.14000000000000001</v>
      </c>
      <c r="AH537" s="70"/>
      <c r="AI537" s="70"/>
    </row>
    <row r="538" spans="1:35" ht="12.75" customHeight="1" x14ac:dyDescent="0.2">
      <c r="A538" s="64" t="s">
        <v>320</v>
      </c>
      <c r="B538" s="65" t="s">
        <v>319</v>
      </c>
      <c r="C538" s="65">
        <v>267747</v>
      </c>
      <c r="D538" s="66">
        <f>VLOOKUP(A538,'2.1 Termination Charges'!$B$4:$F$904,5,0)</f>
        <v>0.38180999999999998</v>
      </c>
      <c r="G538" s="67"/>
      <c r="H538" s="67"/>
      <c r="I538" s="58">
        <f t="shared" si="32"/>
        <v>0.315</v>
      </c>
      <c r="J538" s="67"/>
      <c r="P538" s="68"/>
      <c r="Q538" s="69"/>
      <c r="R538" s="69"/>
      <c r="V538" s="58">
        <f t="shared" si="35"/>
        <v>535</v>
      </c>
      <c r="W538" s="58" t="s">
        <v>1186</v>
      </c>
      <c r="X538" s="58" t="s">
        <v>1187</v>
      </c>
      <c r="Z538" s="70"/>
      <c r="AA538" s="71">
        <f t="shared" si="33"/>
        <v>3.2222222222222222E-2</v>
      </c>
      <c r="AB538" s="70">
        <f t="shared" si="34"/>
        <v>2.9000000000000001E-2</v>
      </c>
      <c r="AC538" s="70">
        <f t="shared" si="31"/>
        <v>2.9000000000000001E-2</v>
      </c>
      <c r="AD538" s="53"/>
      <c r="AE538" s="53"/>
      <c r="AF538" s="72"/>
      <c r="AG538" s="70">
        <v>2.9000000000000001E-2</v>
      </c>
      <c r="AH538" s="70"/>
      <c r="AI538" s="70"/>
    </row>
    <row r="539" spans="1:35" ht="12.75" customHeight="1" x14ac:dyDescent="0.2">
      <c r="A539" s="64" t="s">
        <v>320</v>
      </c>
      <c r="B539" s="65" t="s">
        <v>319</v>
      </c>
      <c r="C539" s="65">
        <v>267754</v>
      </c>
      <c r="D539" s="66">
        <f>VLOOKUP(A539,'2.1 Termination Charges'!$B$4:$F$904,5,0)</f>
        <v>0.38180999999999998</v>
      </c>
      <c r="G539" s="67"/>
      <c r="H539" s="67"/>
      <c r="I539" s="58">
        <f t="shared" si="32"/>
        <v>0.315</v>
      </c>
      <c r="J539" s="67"/>
      <c r="P539" s="68"/>
      <c r="Q539" s="69"/>
      <c r="R539" s="69"/>
      <c r="V539" s="58">
        <f t="shared" si="35"/>
        <v>536</v>
      </c>
      <c r="W539" s="58" t="s">
        <v>1188</v>
      </c>
      <c r="X539" s="58" t="s">
        <v>1189</v>
      </c>
      <c r="Z539" s="70"/>
      <c r="AA539" s="71">
        <f t="shared" si="33"/>
        <v>3.2222222222222222E-2</v>
      </c>
      <c r="AB539" s="70">
        <f t="shared" si="34"/>
        <v>2.9000000000000001E-2</v>
      </c>
      <c r="AC539" s="70">
        <f t="shared" si="31"/>
        <v>2.9000000000000001E-2</v>
      </c>
      <c r="AD539" s="53"/>
      <c r="AE539" s="53"/>
      <c r="AF539" s="72"/>
      <c r="AG539" s="70">
        <v>2.9000000000000001E-2</v>
      </c>
      <c r="AH539" s="70"/>
      <c r="AI539" s="70"/>
    </row>
    <row r="540" spans="1:35" ht="12.75" customHeight="1" x14ac:dyDescent="0.2">
      <c r="A540" s="64" t="s">
        <v>320</v>
      </c>
      <c r="B540" s="65" t="s">
        <v>319</v>
      </c>
      <c r="C540" s="65">
        <v>267755</v>
      </c>
      <c r="D540" s="66">
        <f>VLOOKUP(A540,'2.1 Termination Charges'!$B$4:$F$904,5,0)</f>
        <v>0.38180999999999998</v>
      </c>
      <c r="G540" s="67"/>
      <c r="H540" s="67"/>
      <c r="I540" s="58">
        <f t="shared" si="32"/>
        <v>0.315</v>
      </c>
      <c r="J540" s="67"/>
      <c r="P540" s="68"/>
      <c r="Q540" s="69"/>
      <c r="R540" s="69"/>
      <c r="V540" s="58">
        <f t="shared" si="35"/>
        <v>537</v>
      </c>
      <c r="W540" s="58" t="s">
        <v>1190</v>
      </c>
      <c r="X540" s="58" t="s">
        <v>1191</v>
      </c>
      <c r="Z540" s="70"/>
      <c r="AA540" s="71">
        <f t="shared" si="33"/>
        <v>0.21666666666666667</v>
      </c>
      <c r="AB540" s="70">
        <f t="shared" si="34"/>
        <v>0.19500000000000001</v>
      </c>
      <c r="AC540" s="70">
        <f t="shared" si="31"/>
        <v>0.19500000000000001</v>
      </c>
      <c r="AD540" s="53"/>
      <c r="AE540" s="53"/>
      <c r="AF540" s="72"/>
      <c r="AG540" s="70">
        <v>0.19500000000000001</v>
      </c>
      <c r="AH540" s="70"/>
      <c r="AI540" s="70"/>
    </row>
    <row r="541" spans="1:35" ht="12.75" customHeight="1" x14ac:dyDescent="0.2">
      <c r="A541" s="64" t="s">
        <v>320</v>
      </c>
      <c r="B541" s="65" t="s">
        <v>319</v>
      </c>
      <c r="C541" s="65">
        <v>267756</v>
      </c>
      <c r="D541" s="66">
        <f>VLOOKUP(A541,'2.1 Termination Charges'!$B$4:$F$904,5,0)</f>
        <v>0.38180999999999998</v>
      </c>
      <c r="G541" s="67"/>
      <c r="H541" s="67"/>
      <c r="I541" s="58">
        <f t="shared" si="32"/>
        <v>0.315</v>
      </c>
      <c r="J541" s="67"/>
      <c r="P541" s="68"/>
      <c r="Q541" s="69"/>
      <c r="R541" s="69"/>
      <c r="V541" s="58">
        <f t="shared" si="35"/>
        <v>538</v>
      </c>
      <c r="W541" s="58" t="s">
        <v>1192</v>
      </c>
      <c r="X541" s="58" t="s">
        <v>1193</v>
      </c>
      <c r="Z541" s="70"/>
      <c r="AA541" s="71">
        <f t="shared" si="33"/>
        <v>0.5444444444444444</v>
      </c>
      <c r="AB541" s="70">
        <f t="shared" si="34"/>
        <v>0.49</v>
      </c>
      <c r="AC541" s="70">
        <f t="shared" si="31"/>
        <v>0.49</v>
      </c>
      <c r="AD541" s="53"/>
      <c r="AE541" s="53"/>
      <c r="AF541" s="72"/>
      <c r="AG541" s="70">
        <v>0.49</v>
      </c>
      <c r="AH541" s="70"/>
      <c r="AI541" s="70"/>
    </row>
    <row r="542" spans="1:35" ht="12.75" customHeight="1" x14ac:dyDescent="0.2">
      <c r="A542" s="64" t="s">
        <v>320</v>
      </c>
      <c r="B542" s="65" t="s">
        <v>319</v>
      </c>
      <c r="C542" s="65">
        <v>267759</v>
      </c>
      <c r="D542" s="66">
        <f>VLOOKUP(A542,'2.1 Termination Charges'!$B$4:$F$904,5,0)</f>
        <v>0.38180999999999998</v>
      </c>
      <c r="G542" s="67"/>
      <c r="H542" s="67"/>
      <c r="I542" s="58">
        <f t="shared" si="32"/>
        <v>0.315</v>
      </c>
      <c r="J542" s="67"/>
      <c r="P542" s="68"/>
      <c r="Q542" s="69"/>
      <c r="R542" s="69"/>
      <c r="V542" s="58">
        <f t="shared" si="35"/>
        <v>539</v>
      </c>
      <c r="W542" s="58" t="s">
        <v>1194</v>
      </c>
      <c r="X542" s="58" t="s">
        <v>1195</v>
      </c>
      <c r="Z542" s="70"/>
      <c r="AA542" s="71">
        <f t="shared" si="33"/>
        <v>0.42222222222222222</v>
      </c>
      <c r="AB542" s="70">
        <f t="shared" si="34"/>
        <v>0.38</v>
      </c>
      <c r="AC542" s="70">
        <f t="shared" si="31"/>
        <v>0.38</v>
      </c>
      <c r="AD542" s="53"/>
      <c r="AE542" s="53"/>
      <c r="AF542" s="72"/>
      <c r="AG542" s="70">
        <v>0.38</v>
      </c>
      <c r="AH542" s="70"/>
      <c r="AI542" s="70"/>
    </row>
    <row r="543" spans="1:35" ht="12.75" customHeight="1" x14ac:dyDescent="0.2">
      <c r="A543" s="64" t="s">
        <v>320</v>
      </c>
      <c r="B543" s="65" t="s">
        <v>319</v>
      </c>
      <c r="C543" s="65">
        <v>267760</v>
      </c>
      <c r="D543" s="66">
        <f>VLOOKUP(A543,'2.1 Termination Charges'!$B$4:$F$904,5,0)</f>
        <v>0.38180999999999998</v>
      </c>
      <c r="G543" s="67"/>
      <c r="H543" s="67"/>
      <c r="I543" s="58">
        <f t="shared" si="32"/>
        <v>0.315</v>
      </c>
      <c r="J543" s="67"/>
      <c r="P543" s="68"/>
      <c r="Q543" s="69"/>
      <c r="R543" s="69"/>
      <c r="V543" s="58">
        <f t="shared" si="35"/>
        <v>540</v>
      </c>
      <c r="W543" s="58" t="s">
        <v>1196</v>
      </c>
      <c r="X543" s="58" t="s">
        <v>1197</v>
      </c>
      <c r="Z543" s="70"/>
      <c r="AA543" s="71">
        <f t="shared" si="33"/>
        <v>2.6999999999999996E-2</v>
      </c>
      <c r="AB543" s="70">
        <f t="shared" si="34"/>
        <v>2.4299999999999999E-2</v>
      </c>
      <c r="AC543" s="70">
        <f t="shared" si="31"/>
        <v>2.4299999999999999E-2</v>
      </c>
      <c r="AD543" s="53"/>
      <c r="AE543" s="53"/>
      <c r="AF543" s="72"/>
      <c r="AG543" s="70">
        <v>2.4299999999999999E-2</v>
      </c>
      <c r="AH543" s="70"/>
      <c r="AI543" s="70"/>
    </row>
    <row r="544" spans="1:35" ht="12.75" customHeight="1" x14ac:dyDescent="0.2">
      <c r="A544" s="64" t="s">
        <v>320</v>
      </c>
      <c r="B544" s="65" t="s">
        <v>319</v>
      </c>
      <c r="C544" s="65">
        <v>267761</v>
      </c>
      <c r="D544" s="66">
        <f>VLOOKUP(A544,'2.1 Termination Charges'!$B$4:$F$904,5,0)</f>
        <v>0.38180999999999998</v>
      </c>
      <c r="G544" s="67"/>
      <c r="H544" s="67"/>
      <c r="I544" s="58">
        <f t="shared" si="32"/>
        <v>0.315</v>
      </c>
      <c r="J544" s="67"/>
      <c r="P544" s="68"/>
      <c r="Q544" s="69"/>
      <c r="R544" s="69"/>
      <c r="V544" s="58">
        <f t="shared" si="35"/>
        <v>541</v>
      </c>
      <c r="W544" s="58" t="s">
        <v>1198</v>
      </c>
      <c r="X544" s="58" t="s">
        <v>1199</v>
      </c>
      <c r="Z544" s="70"/>
      <c r="AA544" s="71">
        <f t="shared" si="33"/>
        <v>0.32222222222222219</v>
      </c>
      <c r="AB544" s="70">
        <f t="shared" si="34"/>
        <v>0.28999999999999998</v>
      </c>
      <c r="AC544" s="70">
        <f t="shared" si="31"/>
        <v>0.28999999999999998</v>
      </c>
      <c r="AD544" s="53"/>
      <c r="AE544" s="53"/>
      <c r="AF544" s="72"/>
      <c r="AG544" s="70">
        <v>0.28999999999999998</v>
      </c>
      <c r="AH544" s="70"/>
      <c r="AI544" s="70"/>
    </row>
    <row r="545" spans="1:35" ht="12.75" customHeight="1" x14ac:dyDescent="0.2">
      <c r="A545" s="64" t="s">
        <v>320</v>
      </c>
      <c r="B545" s="65" t="s">
        <v>319</v>
      </c>
      <c r="C545" s="65">
        <v>267762</v>
      </c>
      <c r="D545" s="66">
        <f>VLOOKUP(A545,'2.1 Termination Charges'!$B$4:$F$904,5,0)</f>
        <v>0.38180999999999998</v>
      </c>
      <c r="G545" s="67"/>
      <c r="H545" s="67"/>
      <c r="I545" s="58">
        <f t="shared" si="32"/>
        <v>0.315</v>
      </c>
      <c r="J545" s="67"/>
      <c r="P545" s="68"/>
      <c r="Q545" s="69"/>
      <c r="R545" s="69"/>
      <c r="V545" s="58">
        <f t="shared" si="35"/>
        <v>542</v>
      </c>
      <c r="W545" s="58" t="s">
        <v>1200</v>
      </c>
      <c r="X545" s="58" t="s">
        <v>1201</v>
      </c>
      <c r="Z545" s="70"/>
      <c r="AA545" s="71">
        <f t="shared" si="33"/>
        <v>0.22222222222222224</v>
      </c>
      <c r="AB545" s="70">
        <f t="shared" si="34"/>
        <v>0.2</v>
      </c>
      <c r="AC545" s="70">
        <f t="shared" si="31"/>
        <v>0.2</v>
      </c>
      <c r="AD545" s="53"/>
      <c r="AE545" s="53"/>
      <c r="AF545" s="72"/>
      <c r="AG545" s="70">
        <v>0.2</v>
      </c>
      <c r="AH545" s="70"/>
      <c r="AI545" s="70"/>
    </row>
    <row r="546" spans="1:35" ht="12.75" customHeight="1" x14ac:dyDescent="0.2">
      <c r="A546" s="64" t="s">
        <v>320</v>
      </c>
      <c r="B546" s="65" t="s">
        <v>319</v>
      </c>
      <c r="C546" s="65">
        <v>267766</v>
      </c>
      <c r="D546" s="66">
        <f>VLOOKUP(A546,'2.1 Termination Charges'!$B$4:$F$904,5,0)</f>
        <v>0.38180999999999998</v>
      </c>
      <c r="G546" s="67"/>
      <c r="H546" s="67"/>
      <c r="I546" s="58">
        <f t="shared" si="32"/>
        <v>0.315</v>
      </c>
      <c r="J546" s="67"/>
      <c r="P546" s="68"/>
      <c r="Q546" s="69"/>
      <c r="R546" s="69"/>
      <c r="V546" s="58">
        <f t="shared" si="35"/>
        <v>543</v>
      </c>
      <c r="W546" s="58" t="s">
        <v>1202</v>
      </c>
      <c r="X546" s="58" t="s">
        <v>1203</v>
      </c>
      <c r="Z546" s="70"/>
      <c r="AA546" s="71">
        <f t="shared" si="33"/>
        <v>0.87777777777777777</v>
      </c>
      <c r="AB546" s="70">
        <f t="shared" si="34"/>
        <v>0.79</v>
      </c>
      <c r="AC546" s="70">
        <f t="shared" si="31"/>
        <v>0.79</v>
      </c>
      <c r="AD546" s="53"/>
      <c r="AE546" s="53"/>
      <c r="AF546" s="72"/>
      <c r="AG546" s="70">
        <v>0.79</v>
      </c>
      <c r="AH546" s="70"/>
      <c r="AI546" s="70"/>
    </row>
    <row r="547" spans="1:35" ht="12.75" customHeight="1" x14ac:dyDescent="0.2">
      <c r="A547" s="64" t="s">
        <v>320</v>
      </c>
      <c r="B547" s="65" t="s">
        <v>319</v>
      </c>
      <c r="C547" s="65">
        <v>267767</v>
      </c>
      <c r="D547" s="66">
        <f>VLOOKUP(A547,'2.1 Termination Charges'!$B$4:$F$904,5,0)</f>
        <v>0.38180999999999998</v>
      </c>
      <c r="G547" s="67"/>
      <c r="H547" s="67"/>
      <c r="I547" s="58">
        <f t="shared" si="32"/>
        <v>0.315</v>
      </c>
      <c r="J547" s="67"/>
      <c r="P547" s="68"/>
      <c r="Q547" s="69"/>
      <c r="R547" s="69"/>
      <c r="V547" s="58">
        <f t="shared" si="35"/>
        <v>544</v>
      </c>
      <c r="W547" s="58" t="s">
        <v>1204</v>
      </c>
      <c r="X547" s="58" t="s">
        <v>1205</v>
      </c>
      <c r="Z547" s="70"/>
      <c r="AA547" s="71">
        <f t="shared" si="33"/>
        <v>0.97777777777777775</v>
      </c>
      <c r="AB547" s="70">
        <f t="shared" si="34"/>
        <v>0.88</v>
      </c>
      <c r="AC547" s="70">
        <f t="shared" si="31"/>
        <v>0.88</v>
      </c>
      <c r="AD547" s="53"/>
      <c r="AE547" s="53"/>
      <c r="AF547" s="72"/>
      <c r="AG547" s="70">
        <v>0.88</v>
      </c>
      <c r="AH547" s="70"/>
      <c r="AI547" s="70"/>
    </row>
    <row r="548" spans="1:35" ht="12.75" customHeight="1" x14ac:dyDescent="0.2">
      <c r="A548" s="64" t="s">
        <v>320</v>
      </c>
      <c r="B548" s="65" t="s">
        <v>319</v>
      </c>
      <c r="C548" s="65">
        <v>267770</v>
      </c>
      <c r="D548" s="66">
        <f>VLOOKUP(A548,'2.1 Termination Charges'!$B$4:$F$904,5,0)</f>
        <v>0.38180999999999998</v>
      </c>
      <c r="G548" s="67"/>
      <c r="H548" s="67"/>
      <c r="I548" s="58">
        <f t="shared" si="32"/>
        <v>0.315</v>
      </c>
      <c r="J548" s="67"/>
      <c r="P548" s="68"/>
      <c r="Q548" s="69"/>
      <c r="R548" s="69"/>
      <c r="V548" s="58">
        <f t="shared" si="35"/>
        <v>545</v>
      </c>
      <c r="W548" s="58" t="s">
        <v>1206</v>
      </c>
      <c r="X548" s="58" t="s">
        <v>1207</v>
      </c>
      <c r="Z548" s="70"/>
      <c r="AA548" s="71">
        <f t="shared" si="33"/>
        <v>0.87777777777777777</v>
      </c>
      <c r="AB548" s="70">
        <f t="shared" si="34"/>
        <v>0.79</v>
      </c>
      <c r="AC548" s="70">
        <f t="shared" si="31"/>
        <v>0.79</v>
      </c>
      <c r="AD548" s="53"/>
      <c r="AE548" s="53"/>
      <c r="AF548" s="72"/>
      <c r="AG548" s="70">
        <v>0.79</v>
      </c>
      <c r="AH548" s="70"/>
      <c r="AI548" s="70"/>
    </row>
    <row r="549" spans="1:35" ht="12.75" customHeight="1" x14ac:dyDescent="0.2">
      <c r="A549" s="64" t="s">
        <v>320</v>
      </c>
      <c r="B549" s="65" t="s">
        <v>319</v>
      </c>
      <c r="C549" s="65">
        <v>267771</v>
      </c>
      <c r="D549" s="66">
        <f>VLOOKUP(A549,'2.1 Termination Charges'!$B$4:$F$904,5,0)</f>
        <v>0.38180999999999998</v>
      </c>
      <c r="G549" s="67"/>
      <c r="H549" s="67"/>
      <c r="I549" s="58">
        <f t="shared" si="32"/>
        <v>0.315</v>
      </c>
      <c r="J549" s="67"/>
      <c r="P549" s="68"/>
      <c r="Q549" s="69"/>
      <c r="R549" s="69"/>
      <c r="V549" s="58">
        <f t="shared" si="35"/>
        <v>546</v>
      </c>
      <c r="W549" s="58" t="s">
        <v>1208</v>
      </c>
      <c r="X549" s="58" t="s">
        <v>1209</v>
      </c>
      <c r="Z549" s="70"/>
      <c r="AA549" s="71">
        <f t="shared" si="33"/>
        <v>0.87777777777777777</v>
      </c>
      <c r="AB549" s="70">
        <f t="shared" si="34"/>
        <v>0.79</v>
      </c>
      <c r="AC549" s="70">
        <f t="shared" si="31"/>
        <v>0.79</v>
      </c>
      <c r="AD549" s="53"/>
      <c r="AE549" s="53"/>
      <c r="AF549" s="72"/>
      <c r="AG549" s="70">
        <v>0.79</v>
      </c>
      <c r="AH549" s="70"/>
      <c r="AI549" s="70"/>
    </row>
    <row r="550" spans="1:35" ht="12.75" customHeight="1" x14ac:dyDescent="0.2">
      <c r="A550" s="64" t="s">
        <v>320</v>
      </c>
      <c r="B550" s="65" t="s">
        <v>319</v>
      </c>
      <c r="C550" s="65">
        <v>267776</v>
      </c>
      <c r="D550" s="66">
        <f>VLOOKUP(A550,'2.1 Termination Charges'!$B$4:$F$904,5,0)</f>
        <v>0.38180999999999998</v>
      </c>
      <c r="G550" s="67"/>
      <c r="H550" s="67"/>
      <c r="I550" s="58">
        <f t="shared" si="32"/>
        <v>0.315</v>
      </c>
      <c r="J550" s="67"/>
      <c r="P550" s="68"/>
      <c r="Q550" s="69"/>
      <c r="R550" s="69"/>
      <c r="V550" s="58">
        <f t="shared" si="35"/>
        <v>547</v>
      </c>
      <c r="W550" s="58" t="s">
        <v>1210</v>
      </c>
      <c r="X550" s="58" t="s">
        <v>1211</v>
      </c>
      <c r="Z550" s="70"/>
      <c r="AA550" s="71">
        <f t="shared" si="33"/>
        <v>0.87777777777777777</v>
      </c>
      <c r="AB550" s="70">
        <f t="shared" si="34"/>
        <v>0.79</v>
      </c>
      <c r="AC550" s="70">
        <f t="shared" si="31"/>
        <v>0.79</v>
      </c>
      <c r="AD550" s="53"/>
      <c r="AE550" s="53"/>
      <c r="AF550" s="72"/>
      <c r="AG550" s="70">
        <v>0.79</v>
      </c>
      <c r="AH550" s="70"/>
      <c r="AI550" s="70"/>
    </row>
    <row r="551" spans="1:35" ht="12.75" customHeight="1" x14ac:dyDescent="0.2">
      <c r="A551" s="64" t="s">
        <v>320</v>
      </c>
      <c r="B551" s="65" t="s">
        <v>319</v>
      </c>
      <c r="C551" s="65">
        <v>267777</v>
      </c>
      <c r="D551" s="66">
        <f>VLOOKUP(A551,'2.1 Termination Charges'!$B$4:$F$904,5,0)</f>
        <v>0.38180999999999998</v>
      </c>
      <c r="G551" s="67"/>
      <c r="H551" s="67"/>
      <c r="I551" s="58">
        <f t="shared" si="32"/>
        <v>0.315</v>
      </c>
      <c r="J551" s="67"/>
      <c r="P551" s="68"/>
      <c r="Q551" s="69"/>
      <c r="R551" s="69"/>
      <c r="V551" s="58">
        <f t="shared" si="35"/>
        <v>548</v>
      </c>
      <c r="W551" s="58" t="s">
        <v>1212</v>
      </c>
      <c r="X551" s="58" t="s">
        <v>1213</v>
      </c>
      <c r="Z551" s="70"/>
      <c r="AA551" s="71">
        <f t="shared" si="33"/>
        <v>0.76666666666666661</v>
      </c>
      <c r="AB551" s="70">
        <f t="shared" si="34"/>
        <v>0.69</v>
      </c>
      <c r="AC551" s="70">
        <f t="shared" si="31"/>
        <v>0.69</v>
      </c>
      <c r="AD551" s="53"/>
      <c r="AE551" s="53"/>
      <c r="AF551" s="72"/>
      <c r="AG551" s="70">
        <v>0.69</v>
      </c>
      <c r="AH551" s="70"/>
      <c r="AI551" s="70"/>
    </row>
    <row r="552" spans="1:35" ht="12.75" customHeight="1" x14ac:dyDescent="0.2">
      <c r="A552" s="64" t="s">
        <v>320</v>
      </c>
      <c r="B552" s="65" t="s">
        <v>319</v>
      </c>
      <c r="C552" s="65">
        <v>267778</v>
      </c>
      <c r="D552" s="66">
        <f>VLOOKUP(A552,'2.1 Termination Charges'!$B$4:$F$904,5,0)</f>
        <v>0.38180999999999998</v>
      </c>
      <c r="G552" s="67"/>
      <c r="H552" s="67"/>
      <c r="I552" s="58">
        <f t="shared" si="32"/>
        <v>0.315</v>
      </c>
      <c r="J552" s="67"/>
      <c r="P552" s="68"/>
      <c r="Q552" s="69"/>
      <c r="R552" s="69"/>
      <c r="V552" s="58">
        <f t="shared" si="35"/>
        <v>549</v>
      </c>
      <c r="W552" s="58" t="s">
        <v>1214</v>
      </c>
      <c r="X552" s="58" t="s">
        <v>1215</v>
      </c>
      <c r="Z552" s="70"/>
      <c r="AA552" s="71">
        <f t="shared" si="33"/>
        <v>0.30555555555555558</v>
      </c>
      <c r="AB552" s="70">
        <f t="shared" si="34"/>
        <v>0.27500000000000002</v>
      </c>
      <c r="AC552" s="70">
        <f t="shared" si="31"/>
        <v>0.27500000000000002</v>
      </c>
      <c r="AD552" s="53"/>
      <c r="AE552" s="53"/>
      <c r="AF552" s="72"/>
      <c r="AG552" s="70">
        <v>0.27500000000000002</v>
      </c>
      <c r="AH552" s="70"/>
      <c r="AI552" s="70"/>
    </row>
    <row r="553" spans="1:35" ht="12.75" customHeight="1" x14ac:dyDescent="0.2">
      <c r="A553" s="64" t="s">
        <v>322</v>
      </c>
      <c r="B553" s="65" t="s">
        <v>321</v>
      </c>
      <c r="C553" s="65">
        <v>26772</v>
      </c>
      <c r="D553" s="66">
        <f>VLOOKUP(A553,'2.1 Termination Charges'!$B$4:$F$904,5,0)</f>
        <v>0.47271999999999997</v>
      </c>
      <c r="G553" s="67"/>
      <c r="H553" s="67"/>
      <c r="I553" s="58">
        <f t="shared" si="32"/>
        <v>0.39</v>
      </c>
      <c r="J553" s="67"/>
      <c r="P553" s="68"/>
      <c r="Q553" s="69"/>
      <c r="R553" s="69"/>
      <c r="V553" s="58">
        <f t="shared" si="35"/>
        <v>550</v>
      </c>
      <c r="W553" s="58" t="s">
        <v>1216</v>
      </c>
      <c r="X553" s="58" t="s">
        <v>1217</v>
      </c>
      <c r="Z553" s="70"/>
      <c r="AA553" s="71">
        <f t="shared" si="33"/>
        <v>0.4443333333333333</v>
      </c>
      <c r="AB553" s="70">
        <f t="shared" si="34"/>
        <v>0.39989999999999998</v>
      </c>
      <c r="AC553" s="70">
        <f t="shared" si="31"/>
        <v>0.39989999999999998</v>
      </c>
      <c r="AD553" s="53"/>
      <c r="AE553" s="53"/>
      <c r="AF553" s="72"/>
      <c r="AG553" s="70">
        <v>0.39989999999999998</v>
      </c>
      <c r="AH553" s="70"/>
      <c r="AI553" s="70"/>
    </row>
    <row r="554" spans="1:35" ht="12.75" customHeight="1" x14ac:dyDescent="0.2">
      <c r="A554" s="64" t="s">
        <v>322</v>
      </c>
      <c r="B554" s="65" t="s">
        <v>321</v>
      </c>
      <c r="C554" s="65">
        <v>267743</v>
      </c>
      <c r="D554" s="66">
        <f>VLOOKUP(A554,'2.1 Termination Charges'!$B$4:$F$904,5,0)</f>
        <v>0.47271999999999997</v>
      </c>
      <c r="G554" s="67"/>
      <c r="H554" s="67"/>
      <c r="I554" s="58">
        <f t="shared" si="32"/>
        <v>0.39</v>
      </c>
      <c r="J554" s="67"/>
      <c r="P554" s="68"/>
      <c r="Q554" s="69"/>
      <c r="R554" s="69"/>
      <c r="V554" s="58">
        <f t="shared" si="35"/>
        <v>551</v>
      </c>
      <c r="W554" s="58" t="s">
        <v>1218</v>
      </c>
      <c r="X554" s="58" t="s">
        <v>1219</v>
      </c>
      <c r="Z554" s="70"/>
      <c r="AA554" s="71">
        <f t="shared" si="33"/>
        <v>0.36888888888888888</v>
      </c>
      <c r="AB554" s="70">
        <f t="shared" si="34"/>
        <v>0.33200000000000002</v>
      </c>
      <c r="AC554" s="70">
        <f t="shared" si="31"/>
        <v>0.33200000000000002</v>
      </c>
      <c r="AD554" s="53"/>
      <c r="AE554" s="53"/>
      <c r="AF554" s="72"/>
      <c r="AG554" s="70">
        <v>0.33200000000000002</v>
      </c>
      <c r="AH554" s="70"/>
      <c r="AI554" s="70"/>
    </row>
    <row r="555" spans="1:35" ht="12.75" customHeight="1" x14ac:dyDescent="0.2">
      <c r="A555" s="64" t="s">
        <v>322</v>
      </c>
      <c r="B555" s="65" t="s">
        <v>321</v>
      </c>
      <c r="C555" s="65">
        <v>267744</v>
      </c>
      <c r="D555" s="66">
        <f>VLOOKUP(A555,'2.1 Termination Charges'!$B$4:$F$904,5,0)</f>
        <v>0.47271999999999997</v>
      </c>
      <c r="G555" s="67"/>
      <c r="H555" s="67"/>
      <c r="I555" s="58">
        <f t="shared" si="32"/>
        <v>0.39</v>
      </c>
      <c r="J555" s="67"/>
      <c r="P555" s="68"/>
      <c r="Q555" s="69"/>
      <c r="R555" s="69"/>
      <c r="V555" s="58">
        <f t="shared" si="35"/>
        <v>552</v>
      </c>
      <c r="W555" s="58" t="s">
        <v>1220</v>
      </c>
      <c r="X555" s="58" t="s">
        <v>1221</v>
      </c>
      <c r="Z555" s="70"/>
      <c r="AA555" s="71">
        <f t="shared" si="33"/>
        <v>0.28888888888888892</v>
      </c>
      <c r="AB555" s="70">
        <f t="shared" si="34"/>
        <v>0.26</v>
      </c>
      <c r="AC555" s="70">
        <f t="shared" si="31"/>
        <v>0.26</v>
      </c>
      <c r="AD555" s="53"/>
      <c r="AE555" s="53"/>
      <c r="AF555" s="72"/>
      <c r="AG555" s="70">
        <v>0.26</v>
      </c>
      <c r="AH555" s="70"/>
      <c r="AI555" s="70"/>
    </row>
    <row r="556" spans="1:35" ht="12.75" customHeight="1" x14ac:dyDescent="0.2">
      <c r="A556" s="64" t="s">
        <v>322</v>
      </c>
      <c r="B556" s="65" t="s">
        <v>321</v>
      </c>
      <c r="C556" s="65">
        <v>267748</v>
      </c>
      <c r="D556" s="66">
        <f>VLOOKUP(A556,'2.1 Termination Charges'!$B$4:$F$904,5,0)</f>
        <v>0.47271999999999997</v>
      </c>
      <c r="G556" s="67"/>
      <c r="H556" s="67"/>
      <c r="I556" s="58">
        <f t="shared" si="32"/>
        <v>0.39</v>
      </c>
      <c r="J556" s="67"/>
      <c r="P556" s="68"/>
      <c r="Q556" s="69"/>
      <c r="R556" s="69"/>
      <c r="V556" s="58">
        <f t="shared" si="35"/>
        <v>553</v>
      </c>
      <c r="W556" s="58" t="s">
        <v>1222</v>
      </c>
      <c r="X556" s="58" t="s">
        <v>1223</v>
      </c>
      <c r="Z556" s="70"/>
      <c r="AA556" s="71">
        <f t="shared" si="33"/>
        <v>0.28888888888888892</v>
      </c>
      <c r="AB556" s="70">
        <f t="shared" si="34"/>
        <v>0.26</v>
      </c>
      <c r="AC556" s="70">
        <f t="shared" si="31"/>
        <v>0.26</v>
      </c>
      <c r="AD556" s="53"/>
      <c r="AE556" s="53"/>
      <c r="AF556" s="72"/>
      <c r="AG556" s="70">
        <v>0.26</v>
      </c>
      <c r="AH556" s="70"/>
      <c r="AI556" s="70"/>
    </row>
    <row r="557" spans="1:35" ht="12.75" customHeight="1" x14ac:dyDescent="0.2">
      <c r="A557" s="64" t="s">
        <v>322</v>
      </c>
      <c r="B557" s="65" t="s">
        <v>321</v>
      </c>
      <c r="C557" s="65">
        <v>267750</v>
      </c>
      <c r="D557" s="66">
        <f>VLOOKUP(A557,'2.1 Termination Charges'!$B$4:$F$904,5,0)</f>
        <v>0.47271999999999997</v>
      </c>
      <c r="G557" s="67"/>
      <c r="H557" s="67"/>
      <c r="I557" s="58">
        <f t="shared" si="32"/>
        <v>0.39</v>
      </c>
      <c r="J557" s="67"/>
      <c r="P557" s="68"/>
      <c r="Q557" s="69"/>
      <c r="R557" s="69"/>
      <c r="V557" s="58">
        <f t="shared" si="35"/>
        <v>554</v>
      </c>
      <c r="W557" s="58" t="s">
        <v>1224</v>
      </c>
      <c r="X557" s="58" t="s">
        <v>1225</v>
      </c>
      <c r="Z557" s="70"/>
      <c r="AA557" s="71">
        <f t="shared" si="33"/>
        <v>0.14499999999999999</v>
      </c>
      <c r="AB557" s="70">
        <f t="shared" si="34"/>
        <v>0.1305</v>
      </c>
      <c r="AC557" s="70">
        <f t="shared" si="31"/>
        <v>0.1305</v>
      </c>
      <c r="AD557" s="53"/>
      <c r="AE557" s="53"/>
      <c r="AF557" s="72"/>
      <c r="AG557" s="70">
        <v>0.1305</v>
      </c>
      <c r="AH557" s="70"/>
      <c r="AI557" s="70"/>
    </row>
    <row r="558" spans="1:35" ht="12.75" customHeight="1" x14ac:dyDescent="0.2">
      <c r="A558" s="64" t="s">
        <v>322</v>
      </c>
      <c r="B558" s="65" t="s">
        <v>321</v>
      </c>
      <c r="C558" s="65">
        <v>267751</v>
      </c>
      <c r="D558" s="66">
        <f>VLOOKUP(A558,'2.1 Termination Charges'!$B$4:$F$904,5,0)</f>
        <v>0.47271999999999997</v>
      </c>
      <c r="G558" s="67"/>
      <c r="H558" s="67"/>
      <c r="I558" s="58">
        <f t="shared" si="32"/>
        <v>0.39</v>
      </c>
      <c r="J558" s="67"/>
      <c r="P558" s="68"/>
      <c r="Q558" s="69"/>
      <c r="R558" s="69"/>
      <c r="V558" s="58">
        <f t="shared" si="35"/>
        <v>555</v>
      </c>
      <c r="W558" s="58" t="s">
        <v>1226</v>
      </c>
      <c r="X558" s="58" t="s">
        <v>1227</v>
      </c>
      <c r="Z558" s="70"/>
      <c r="AA558" s="71">
        <f t="shared" si="33"/>
        <v>0.27300000000000002</v>
      </c>
      <c r="AB558" s="70">
        <f t="shared" si="34"/>
        <v>0.2457</v>
      </c>
      <c r="AC558" s="70">
        <f t="shared" si="31"/>
        <v>0.2457</v>
      </c>
      <c r="AD558" s="53"/>
      <c r="AE558" s="53"/>
      <c r="AF558" s="72"/>
      <c r="AG558" s="70">
        <v>0.2457</v>
      </c>
      <c r="AH558" s="70"/>
      <c r="AI558" s="70"/>
    </row>
    <row r="559" spans="1:35" ht="12.75" customHeight="1" x14ac:dyDescent="0.2">
      <c r="A559" s="64" t="s">
        <v>322</v>
      </c>
      <c r="B559" s="65" t="s">
        <v>321</v>
      </c>
      <c r="C559" s="65">
        <v>267752</v>
      </c>
      <c r="D559" s="66">
        <f>VLOOKUP(A559,'2.1 Termination Charges'!$B$4:$F$904,5,0)</f>
        <v>0.47271999999999997</v>
      </c>
      <c r="G559" s="67"/>
      <c r="H559" s="67"/>
      <c r="I559" s="58">
        <f t="shared" si="32"/>
        <v>0.39</v>
      </c>
      <c r="J559" s="67"/>
      <c r="P559" s="68"/>
      <c r="Q559" s="69"/>
      <c r="R559" s="69"/>
      <c r="V559" s="58">
        <f t="shared" si="35"/>
        <v>556</v>
      </c>
      <c r="W559" s="58" t="s">
        <v>1228</v>
      </c>
      <c r="X559" s="58" t="s">
        <v>1229</v>
      </c>
      <c r="Z559" s="70"/>
      <c r="AA559" s="71">
        <f t="shared" si="33"/>
        <v>1.9888888888888889</v>
      </c>
      <c r="AB559" s="70">
        <f t="shared" si="34"/>
        <v>1.79</v>
      </c>
      <c r="AC559" s="70">
        <f t="shared" si="31"/>
        <v>1.79</v>
      </c>
      <c r="AD559" s="53"/>
      <c r="AE559" s="53"/>
      <c r="AF559" s="72"/>
      <c r="AG559" s="70">
        <v>1.79</v>
      </c>
      <c r="AH559" s="70"/>
      <c r="AI559" s="70"/>
    </row>
    <row r="560" spans="1:35" ht="12.75" customHeight="1" x14ac:dyDescent="0.2">
      <c r="A560" s="64" t="s">
        <v>322</v>
      </c>
      <c r="B560" s="65" t="s">
        <v>321</v>
      </c>
      <c r="C560" s="65">
        <v>267753</v>
      </c>
      <c r="D560" s="66">
        <f>VLOOKUP(A560,'2.1 Termination Charges'!$B$4:$F$904,5,0)</f>
        <v>0.47271999999999997</v>
      </c>
      <c r="G560" s="67"/>
      <c r="H560" s="67"/>
      <c r="I560" s="58">
        <f t="shared" si="32"/>
        <v>0.39</v>
      </c>
      <c r="J560" s="67"/>
      <c r="P560" s="68"/>
      <c r="Q560" s="69"/>
      <c r="R560" s="69"/>
      <c r="V560" s="58">
        <f t="shared" si="35"/>
        <v>557</v>
      </c>
      <c r="W560" s="58" t="s">
        <v>1230</v>
      </c>
      <c r="X560" s="58" t="s">
        <v>1231</v>
      </c>
      <c r="Z560" s="70"/>
      <c r="AA560" s="71">
        <f t="shared" si="33"/>
        <v>0.19999999999999998</v>
      </c>
      <c r="AB560" s="70">
        <f t="shared" si="34"/>
        <v>0.18</v>
      </c>
      <c r="AC560" s="70">
        <f t="shared" si="31"/>
        <v>0.18</v>
      </c>
      <c r="AD560" s="53"/>
      <c r="AE560" s="53"/>
      <c r="AF560" s="72"/>
      <c r="AG560" s="70">
        <v>0.18</v>
      </c>
      <c r="AH560" s="70"/>
      <c r="AI560" s="70"/>
    </row>
    <row r="561" spans="1:35" ht="12.75" customHeight="1" x14ac:dyDescent="0.2">
      <c r="A561" s="64" t="s">
        <v>322</v>
      </c>
      <c r="B561" s="65" t="s">
        <v>321</v>
      </c>
      <c r="C561" s="65">
        <v>267757</v>
      </c>
      <c r="D561" s="66">
        <f>VLOOKUP(A561,'2.1 Termination Charges'!$B$4:$F$904,5,0)</f>
        <v>0.47271999999999997</v>
      </c>
      <c r="G561" s="67"/>
      <c r="H561" s="67"/>
      <c r="I561" s="58">
        <f t="shared" si="32"/>
        <v>0.39</v>
      </c>
      <c r="J561" s="67"/>
      <c r="P561" s="68"/>
      <c r="Q561" s="69"/>
      <c r="R561" s="69"/>
      <c r="V561" s="58">
        <f t="shared" si="35"/>
        <v>558</v>
      </c>
      <c r="W561" s="58" t="s">
        <v>1232</v>
      </c>
      <c r="X561" s="58" t="s">
        <v>1233</v>
      </c>
      <c r="Z561" s="70"/>
      <c r="AA561" s="71">
        <f t="shared" si="33"/>
        <v>0.19444444444444442</v>
      </c>
      <c r="AB561" s="70">
        <f t="shared" si="34"/>
        <v>0.17499999999999999</v>
      </c>
      <c r="AC561" s="70">
        <f t="shared" si="31"/>
        <v>0.17499999999999999</v>
      </c>
      <c r="AD561" s="53"/>
      <c r="AE561" s="53"/>
      <c r="AF561" s="72"/>
      <c r="AG561" s="70">
        <v>0.17499999999999999</v>
      </c>
      <c r="AH561" s="70"/>
      <c r="AI561" s="70"/>
    </row>
    <row r="562" spans="1:35" ht="12.75" customHeight="1" x14ac:dyDescent="0.2">
      <c r="A562" s="64" t="s">
        <v>322</v>
      </c>
      <c r="B562" s="65" t="s">
        <v>321</v>
      </c>
      <c r="C562" s="65">
        <v>267763</v>
      </c>
      <c r="D562" s="66">
        <f>VLOOKUP(A562,'2.1 Termination Charges'!$B$4:$F$904,5,0)</f>
        <v>0.47271999999999997</v>
      </c>
      <c r="G562" s="67"/>
      <c r="H562" s="67"/>
      <c r="I562" s="58">
        <f t="shared" si="32"/>
        <v>0.39</v>
      </c>
      <c r="J562" s="67"/>
      <c r="P562" s="68"/>
      <c r="Q562" s="69"/>
      <c r="R562" s="69"/>
      <c r="V562" s="58">
        <f t="shared" si="35"/>
        <v>559</v>
      </c>
      <c r="W562" s="58" t="s">
        <v>1234</v>
      </c>
      <c r="X562" s="58" t="s">
        <v>1235</v>
      </c>
      <c r="Z562" s="70"/>
      <c r="AA562" s="71">
        <f t="shared" si="33"/>
        <v>0.19444444444444442</v>
      </c>
      <c r="AB562" s="70">
        <f t="shared" si="34"/>
        <v>0.17499999999999999</v>
      </c>
      <c r="AC562" s="70">
        <f t="shared" si="31"/>
        <v>0.17499999999999999</v>
      </c>
      <c r="AD562" s="53"/>
      <c r="AE562" s="53"/>
      <c r="AF562" s="72"/>
      <c r="AG562" s="70">
        <v>0.17499999999999999</v>
      </c>
      <c r="AH562" s="70"/>
      <c r="AI562" s="70"/>
    </row>
    <row r="563" spans="1:35" ht="12.75" customHeight="1" x14ac:dyDescent="0.2">
      <c r="A563" s="64" t="s">
        <v>322</v>
      </c>
      <c r="B563" s="65" t="s">
        <v>321</v>
      </c>
      <c r="C563" s="65">
        <v>267764</v>
      </c>
      <c r="D563" s="66">
        <f>VLOOKUP(A563,'2.1 Termination Charges'!$B$4:$F$904,5,0)</f>
        <v>0.47271999999999997</v>
      </c>
      <c r="G563" s="67"/>
      <c r="H563" s="67"/>
      <c r="I563" s="58">
        <f t="shared" si="32"/>
        <v>0.39</v>
      </c>
      <c r="J563" s="67"/>
      <c r="P563" s="68"/>
      <c r="Q563" s="69"/>
      <c r="R563" s="69"/>
      <c r="V563" s="58">
        <f t="shared" si="35"/>
        <v>560</v>
      </c>
      <c r="W563" s="58" t="s">
        <v>1236</v>
      </c>
      <c r="X563" s="58" t="s">
        <v>1237</v>
      </c>
      <c r="Z563" s="70"/>
      <c r="AA563" s="71">
        <f t="shared" si="33"/>
        <v>0.20522222222222222</v>
      </c>
      <c r="AB563" s="70">
        <f t="shared" si="34"/>
        <v>0.1847</v>
      </c>
      <c r="AC563" s="70">
        <f t="shared" si="31"/>
        <v>0.1847</v>
      </c>
      <c r="AD563" s="53"/>
      <c r="AE563" s="53"/>
      <c r="AF563" s="72"/>
      <c r="AG563" s="70">
        <v>0.1847</v>
      </c>
      <c r="AH563" s="70"/>
      <c r="AI563" s="70"/>
    </row>
    <row r="564" spans="1:35" ht="12.75" customHeight="1" x14ac:dyDescent="0.2">
      <c r="A564" s="64" t="s">
        <v>322</v>
      </c>
      <c r="B564" s="65" t="s">
        <v>321</v>
      </c>
      <c r="C564" s="65">
        <v>267765</v>
      </c>
      <c r="D564" s="66">
        <f>VLOOKUP(A564,'2.1 Termination Charges'!$B$4:$F$904,5,0)</f>
        <v>0.47271999999999997</v>
      </c>
      <c r="G564" s="67"/>
      <c r="H564" s="67"/>
      <c r="I564" s="58">
        <f t="shared" si="32"/>
        <v>0.39</v>
      </c>
      <c r="J564" s="67"/>
      <c r="P564" s="68"/>
      <c r="Q564" s="69"/>
      <c r="R564" s="69"/>
      <c r="V564" s="58">
        <f t="shared" si="35"/>
        <v>561</v>
      </c>
      <c r="W564" s="58" t="s">
        <v>1238</v>
      </c>
      <c r="X564" s="58" t="s">
        <v>1239</v>
      </c>
      <c r="Z564" s="70"/>
      <c r="AA564" s="71">
        <f t="shared" si="33"/>
        <v>0.19999999999999998</v>
      </c>
      <c r="AB564" s="70">
        <f t="shared" si="34"/>
        <v>0.18</v>
      </c>
      <c r="AC564" s="70">
        <f t="shared" si="31"/>
        <v>0.18</v>
      </c>
      <c r="AD564" s="53"/>
      <c r="AE564" s="53"/>
      <c r="AF564" s="72"/>
      <c r="AG564" s="70">
        <v>0.18</v>
      </c>
      <c r="AH564" s="70"/>
      <c r="AI564" s="70"/>
    </row>
    <row r="565" spans="1:35" ht="12.75" customHeight="1" x14ac:dyDescent="0.2">
      <c r="A565" s="64" t="s">
        <v>322</v>
      </c>
      <c r="B565" s="65" t="s">
        <v>321</v>
      </c>
      <c r="C565" s="65">
        <v>267769</v>
      </c>
      <c r="D565" s="66">
        <f>VLOOKUP(A565,'2.1 Termination Charges'!$B$4:$F$904,5,0)</f>
        <v>0.47271999999999997</v>
      </c>
      <c r="G565" s="67"/>
      <c r="H565" s="67"/>
      <c r="I565" s="58">
        <f t="shared" si="32"/>
        <v>0.39</v>
      </c>
      <c r="J565" s="67"/>
      <c r="P565" s="68"/>
      <c r="Q565" s="69"/>
      <c r="R565" s="69"/>
      <c r="V565" s="58">
        <f t="shared" si="35"/>
        <v>562</v>
      </c>
      <c r="W565" s="58" t="s">
        <v>22</v>
      </c>
      <c r="X565" s="58" t="s">
        <v>1240</v>
      </c>
      <c r="Z565" s="70"/>
      <c r="AA565" s="71">
        <f t="shared" si="33"/>
        <v>3.2712418300653596E-3</v>
      </c>
      <c r="AB565" s="70">
        <f t="shared" si="34"/>
        <v>2.9441176470588236E-3</v>
      </c>
      <c r="AC565" s="70">
        <f t="shared" ref="AC565:AC570" si="36">AD565</f>
        <v>2.0588235294117649E-3</v>
      </c>
      <c r="AD565" s="53">
        <v>2.0588235294117649E-3</v>
      </c>
      <c r="AE565" s="53"/>
      <c r="AF565" s="72"/>
      <c r="AG565" s="70">
        <f t="shared" ref="AG565:AG570" si="37">AH565</f>
        <v>2.9441176470588236E-3</v>
      </c>
      <c r="AH565" s="70">
        <v>2.9441176470588236E-3</v>
      </c>
      <c r="AI565" s="70"/>
    </row>
    <row r="566" spans="1:35" ht="12.75" customHeight="1" x14ac:dyDescent="0.2">
      <c r="A566" s="64" t="s">
        <v>322</v>
      </c>
      <c r="B566" s="65" t="s">
        <v>321</v>
      </c>
      <c r="C566" s="65">
        <v>267773</v>
      </c>
      <c r="D566" s="66">
        <f>VLOOKUP(A566,'2.1 Termination Charges'!$B$4:$F$904,5,0)</f>
        <v>0.47271999999999997</v>
      </c>
      <c r="G566" s="67"/>
      <c r="H566" s="67"/>
      <c r="I566" s="58">
        <f t="shared" si="32"/>
        <v>0.39</v>
      </c>
      <c r="J566" s="67"/>
      <c r="P566" s="68"/>
      <c r="Q566" s="69"/>
      <c r="R566" s="69"/>
      <c r="V566" s="58">
        <f t="shared" si="35"/>
        <v>563</v>
      </c>
      <c r="W566" s="58" t="s">
        <v>1241</v>
      </c>
      <c r="X566" s="58" t="s">
        <v>1242</v>
      </c>
      <c r="Z566" s="70"/>
      <c r="AA566" s="71">
        <f t="shared" si="33"/>
        <v>1.0888888888888889E-2</v>
      </c>
      <c r="AB566" s="70">
        <f t="shared" si="34"/>
        <v>9.7999999999999997E-3</v>
      </c>
      <c r="AC566" s="70">
        <f t="shared" si="36"/>
        <v>6.8352941176470592E-3</v>
      </c>
      <c r="AD566" s="53">
        <v>6.8352941176470592E-3</v>
      </c>
      <c r="AE566" s="53"/>
      <c r="AF566" s="72"/>
      <c r="AG566" s="70">
        <f t="shared" si="37"/>
        <v>9.7999999999999997E-3</v>
      </c>
      <c r="AH566" s="70">
        <v>9.7999999999999997E-3</v>
      </c>
      <c r="AI566" s="70"/>
    </row>
    <row r="567" spans="1:35" ht="12.75" customHeight="1" x14ac:dyDescent="0.2">
      <c r="A567" s="64" t="s">
        <v>322</v>
      </c>
      <c r="B567" s="65" t="s">
        <v>321</v>
      </c>
      <c r="C567" s="65">
        <v>267774</v>
      </c>
      <c r="D567" s="66">
        <f>VLOOKUP(A567,'2.1 Termination Charges'!$B$4:$F$904,5,0)</f>
        <v>0.47271999999999997</v>
      </c>
      <c r="G567" s="67"/>
      <c r="H567" s="67"/>
      <c r="I567" s="58">
        <f t="shared" si="32"/>
        <v>0.39</v>
      </c>
      <c r="J567" s="67"/>
      <c r="P567" s="68"/>
      <c r="Q567" s="69"/>
      <c r="R567" s="69"/>
      <c r="V567" s="58">
        <f t="shared" si="35"/>
        <v>564</v>
      </c>
      <c r="W567" s="58" t="s">
        <v>1243</v>
      </c>
      <c r="X567" s="58" t="s">
        <v>1244</v>
      </c>
      <c r="Z567" s="70"/>
      <c r="AA567" s="71">
        <f t="shared" si="33"/>
        <v>1.0888888888888889E-2</v>
      </c>
      <c r="AB567" s="70">
        <f t="shared" si="34"/>
        <v>9.7999999999999997E-3</v>
      </c>
      <c r="AC567" s="70">
        <f t="shared" si="36"/>
        <v>6.8352941176470592E-3</v>
      </c>
      <c r="AD567" s="53">
        <v>6.8352941176470592E-3</v>
      </c>
      <c r="AE567" s="53"/>
      <c r="AF567" s="72"/>
      <c r="AG567" s="70">
        <f t="shared" si="37"/>
        <v>9.7999999999999997E-3</v>
      </c>
      <c r="AH567" s="70">
        <v>9.7999999999999997E-3</v>
      </c>
      <c r="AI567" s="70"/>
    </row>
    <row r="568" spans="1:35" ht="12.75" customHeight="1" x14ac:dyDescent="0.2">
      <c r="A568" s="64" t="s">
        <v>322</v>
      </c>
      <c r="B568" s="65" t="s">
        <v>321</v>
      </c>
      <c r="C568" s="65">
        <v>267775</v>
      </c>
      <c r="D568" s="66">
        <f>VLOOKUP(A568,'2.1 Termination Charges'!$B$4:$F$904,5,0)</f>
        <v>0.47271999999999997</v>
      </c>
      <c r="G568" s="67"/>
      <c r="H568" s="67"/>
      <c r="I568" s="58">
        <f t="shared" si="32"/>
        <v>0.39</v>
      </c>
      <c r="J568" s="67"/>
      <c r="P568" s="68"/>
      <c r="Q568" s="69"/>
      <c r="R568" s="69"/>
      <c r="V568" s="58">
        <f t="shared" si="35"/>
        <v>565</v>
      </c>
      <c r="W568" s="58" t="s">
        <v>1245</v>
      </c>
      <c r="X568" s="58" t="s">
        <v>1246</v>
      </c>
      <c r="Z568" s="70"/>
      <c r="AA568" s="71">
        <f t="shared" si="33"/>
        <v>1.0888888888888889E-2</v>
      </c>
      <c r="AB568" s="70">
        <f t="shared" si="34"/>
        <v>9.7999999999999997E-3</v>
      </c>
      <c r="AC568" s="70">
        <f t="shared" si="36"/>
        <v>6.8352941176470592E-3</v>
      </c>
      <c r="AD568" s="53">
        <v>6.8352941176470592E-3</v>
      </c>
      <c r="AE568" s="53"/>
      <c r="AF568" s="72"/>
      <c r="AG568" s="70">
        <f t="shared" si="37"/>
        <v>9.7999999999999997E-3</v>
      </c>
      <c r="AH568" s="70">
        <v>9.7999999999999997E-3</v>
      </c>
      <c r="AI568" s="70"/>
    </row>
    <row r="569" spans="1:35" ht="12.75" customHeight="1" x14ac:dyDescent="0.2">
      <c r="A569" s="64" t="s">
        <v>322</v>
      </c>
      <c r="B569" s="65" t="s">
        <v>321</v>
      </c>
      <c r="C569" s="65">
        <v>267779</v>
      </c>
      <c r="D569" s="66">
        <f>VLOOKUP(A569,'2.1 Termination Charges'!$B$4:$F$904,5,0)</f>
        <v>0.47271999999999997</v>
      </c>
      <c r="G569" s="67"/>
      <c r="H569" s="67"/>
      <c r="I569" s="58">
        <f t="shared" si="32"/>
        <v>0.39</v>
      </c>
      <c r="J569" s="67"/>
      <c r="P569" s="68"/>
      <c r="Q569" s="69"/>
      <c r="R569" s="69"/>
      <c r="V569" s="58">
        <f t="shared" si="35"/>
        <v>566</v>
      </c>
      <c r="W569" s="58" t="s">
        <v>1247</v>
      </c>
      <c r="X569" s="58" t="s">
        <v>1248</v>
      </c>
      <c r="Z569" s="70"/>
      <c r="AA569" s="71">
        <f t="shared" si="33"/>
        <v>1.5555555555555555E-2</v>
      </c>
      <c r="AB569" s="70">
        <f t="shared" si="34"/>
        <v>1.4E-2</v>
      </c>
      <c r="AC569" s="70">
        <f t="shared" si="36"/>
        <v>1.048235294117647E-2</v>
      </c>
      <c r="AD569" s="53">
        <v>1.048235294117647E-2</v>
      </c>
      <c r="AE569" s="53"/>
      <c r="AF569" s="72"/>
      <c r="AG569" s="70">
        <f t="shared" si="37"/>
        <v>1.4E-2</v>
      </c>
      <c r="AH569" s="70">
        <v>1.4E-2</v>
      </c>
      <c r="AI569" s="70"/>
    </row>
    <row r="570" spans="1:35" ht="12.75" customHeight="1" x14ac:dyDescent="0.2">
      <c r="A570" s="64" t="s">
        <v>322</v>
      </c>
      <c r="B570" s="65" t="s">
        <v>321</v>
      </c>
      <c r="C570" s="65">
        <v>267780</v>
      </c>
      <c r="D570" s="66">
        <f>VLOOKUP(A570,'2.1 Termination Charges'!$B$4:$F$904,5,0)</f>
        <v>0.47271999999999997</v>
      </c>
      <c r="G570" s="67"/>
      <c r="H570" s="67"/>
      <c r="I570" s="58">
        <f t="shared" si="32"/>
        <v>0.39</v>
      </c>
      <c r="J570" s="67"/>
      <c r="P570" s="68"/>
      <c r="Q570" s="69"/>
      <c r="R570" s="69"/>
      <c r="V570" s="58">
        <f t="shared" si="35"/>
        <v>567</v>
      </c>
      <c r="W570" s="58" t="s">
        <v>1249</v>
      </c>
      <c r="X570" s="58" t="s">
        <v>1250</v>
      </c>
      <c r="Z570" s="70"/>
      <c r="AA570" s="71">
        <f t="shared" si="33"/>
        <v>0.16111111111111109</v>
      </c>
      <c r="AB570" s="70">
        <f t="shared" si="34"/>
        <v>0.14499999999999999</v>
      </c>
      <c r="AC570" s="70">
        <f t="shared" si="36"/>
        <v>0.14499999999999999</v>
      </c>
      <c r="AD570" s="53">
        <v>0.14499999999999999</v>
      </c>
      <c r="AE570" s="53"/>
      <c r="AF570" s="72"/>
      <c r="AG570" s="70">
        <f t="shared" si="37"/>
        <v>0.14499999999999999</v>
      </c>
      <c r="AH570" s="70">
        <v>0.14499999999999999</v>
      </c>
      <c r="AI570" s="70"/>
    </row>
    <row r="571" spans="1:35" ht="12.75" customHeight="1" x14ac:dyDescent="0.2">
      <c r="A571" s="64" t="s">
        <v>322</v>
      </c>
      <c r="B571" s="65" t="s">
        <v>321</v>
      </c>
      <c r="C571" s="65">
        <v>267781</v>
      </c>
      <c r="D571" s="66">
        <f>VLOOKUP(A571,'2.1 Termination Charges'!$B$4:$F$904,5,0)</f>
        <v>0.47271999999999997</v>
      </c>
      <c r="G571" s="67"/>
      <c r="H571" s="67"/>
      <c r="I571" s="58">
        <f t="shared" si="32"/>
        <v>0.39</v>
      </c>
      <c r="J571" s="67"/>
      <c r="P571" s="68"/>
      <c r="Q571" s="69"/>
      <c r="R571" s="69"/>
      <c r="V571" s="58">
        <f t="shared" si="35"/>
        <v>568</v>
      </c>
      <c r="W571" s="58" t="s">
        <v>1251</v>
      </c>
      <c r="X571" s="58" t="s">
        <v>1252</v>
      </c>
      <c r="Z571" s="70"/>
      <c r="AA571" s="71">
        <f t="shared" si="33"/>
        <v>0.37833333333333335</v>
      </c>
      <c r="AB571" s="70">
        <f t="shared" si="34"/>
        <v>0.34050000000000002</v>
      </c>
      <c r="AC571" s="70">
        <f t="shared" ref="AC571:AC637" si="38">AB571</f>
        <v>0.34050000000000002</v>
      </c>
      <c r="AD571" s="53"/>
      <c r="AE571" s="53"/>
      <c r="AF571" s="72"/>
      <c r="AG571" s="70">
        <v>0.34050000000000002</v>
      </c>
      <c r="AH571" s="70"/>
      <c r="AI571" s="70"/>
    </row>
    <row r="572" spans="1:35" ht="12.75" customHeight="1" x14ac:dyDescent="0.2">
      <c r="A572" s="64" t="s">
        <v>322</v>
      </c>
      <c r="B572" s="65" t="s">
        <v>321</v>
      </c>
      <c r="C572" s="65">
        <v>2677920</v>
      </c>
      <c r="D572" s="66">
        <f>VLOOKUP(A572,'2.1 Termination Charges'!$B$4:$F$904,5,0)</f>
        <v>0.47271999999999997</v>
      </c>
      <c r="G572" s="67"/>
      <c r="H572" s="67"/>
      <c r="I572" s="58">
        <f t="shared" si="32"/>
        <v>0.39</v>
      </c>
      <c r="J572" s="67"/>
      <c r="P572" s="68"/>
      <c r="Q572" s="69"/>
      <c r="R572" s="69"/>
      <c r="V572" s="58">
        <f t="shared" si="35"/>
        <v>569</v>
      </c>
      <c r="W572" s="58" t="s">
        <v>1253</v>
      </c>
      <c r="X572" s="58" t="s">
        <v>1254</v>
      </c>
      <c r="Z572" s="70"/>
      <c r="AA572" s="71">
        <f t="shared" si="33"/>
        <v>0.37833333333333335</v>
      </c>
      <c r="AB572" s="70">
        <f t="shared" si="34"/>
        <v>0.34050000000000002</v>
      </c>
      <c r="AC572" s="70">
        <f t="shared" si="38"/>
        <v>0.34050000000000002</v>
      </c>
      <c r="AD572" s="53"/>
      <c r="AE572" s="53"/>
      <c r="AF572" s="72"/>
      <c r="AG572" s="70">
        <v>0.34050000000000002</v>
      </c>
      <c r="AH572" s="70"/>
      <c r="AI572" s="70"/>
    </row>
    <row r="573" spans="1:35" ht="12.75" customHeight="1" x14ac:dyDescent="0.2">
      <c r="A573" s="64" t="s">
        <v>322</v>
      </c>
      <c r="B573" s="65" t="s">
        <v>321</v>
      </c>
      <c r="C573" s="65">
        <v>267890</v>
      </c>
      <c r="D573" s="66">
        <f>VLOOKUP(A573,'2.1 Termination Charges'!$B$4:$F$904,5,0)</f>
        <v>0.47271999999999997</v>
      </c>
      <c r="G573" s="67"/>
      <c r="H573" s="67"/>
      <c r="I573" s="58">
        <f t="shared" si="32"/>
        <v>0.39</v>
      </c>
      <c r="J573" s="67"/>
      <c r="P573" s="68"/>
      <c r="Q573" s="69"/>
      <c r="R573" s="69"/>
      <c r="V573" s="58">
        <f t="shared" si="35"/>
        <v>570</v>
      </c>
      <c r="W573" s="58" t="s">
        <v>1255</v>
      </c>
      <c r="X573" s="58" t="s">
        <v>1256</v>
      </c>
      <c r="Z573" s="70"/>
      <c r="AA573" s="71">
        <f t="shared" si="33"/>
        <v>1.4888888888888889E-2</v>
      </c>
      <c r="AB573" s="70">
        <f t="shared" si="34"/>
        <v>1.34E-2</v>
      </c>
      <c r="AC573" s="70">
        <f t="shared" si="38"/>
        <v>1.34E-2</v>
      </c>
      <c r="AD573" s="53"/>
      <c r="AE573" s="53"/>
      <c r="AF573" s="72"/>
      <c r="AG573" s="70">
        <v>1.34E-2</v>
      </c>
      <c r="AH573" s="70"/>
      <c r="AI573" s="70"/>
    </row>
    <row r="574" spans="1:35" ht="12.75" customHeight="1" x14ac:dyDescent="0.2">
      <c r="A574" s="64" t="s">
        <v>324</v>
      </c>
      <c r="B574" s="65" t="s">
        <v>323</v>
      </c>
      <c r="C574" s="65">
        <v>2677</v>
      </c>
      <c r="D574" s="66">
        <f>VLOOKUP(A574,'2.1 Termination Charges'!$B$4:$F$904,5,0)</f>
        <v>0.35757</v>
      </c>
      <c r="G574" s="67"/>
      <c r="H574" s="67"/>
      <c r="I574" s="58">
        <f t="shared" si="32"/>
        <v>0.29499999999999998</v>
      </c>
      <c r="J574" s="67"/>
      <c r="P574" s="68"/>
      <c r="Q574" s="69"/>
      <c r="R574" s="69"/>
      <c r="V574" s="58">
        <f t="shared" si="35"/>
        <v>571</v>
      </c>
      <c r="W574" s="58" t="s">
        <v>1257</v>
      </c>
      <c r="X574" s="58" t="s">
        <v>1258</v>
      </c>
      <c r="Z574" s="70"/>
      <c r="AA574" s="71">
        <f t="shared" si="33"/>
        <v>5.5111111111111111E-2</v>
      </c>
      <c r="AB574" s="70">
        <f t="shared" si="34"/>
        <v>4.9599999999999998E-2</v>
      </c>
      <c r="AC574" s="70">
        <f t="shared" si="38"/>
        <v>4.9599999999999998E-2</v>
      </c>
      <c r="AD574" s="53"/>
      <c r="AE574" s="53"/>
      <c r="AF574" s="72"/>
      <c r="AG574" s="70">
        <v>4.9599999999999998E-2</v>
      </c>
      <c r="AH574" s="70"/>
      <c r="AI574" s="70"/>
    </row>
    <row r="575" spans="1:35" ht="12.75" customHeight="1" x14ac:dyDescent="0.2">
      <c r="A575" s="64" t="s">
        <v>324</v>
      </c>
      <c r="B575" s="65" t="s">
        <v>323</v>
      </c>
      <c r="C575" s="65">
        <v>2678</v>
      </c>
      <c r="D575" s="66">
        <f>VLOOKUP(A575,'2.1 Termination Charges'!$B$4:$F$904,5,0)</f>
        <v>0.35757</v>
      </c>
      <c r="G575" s="67"/>
      <c r="H575" s="67"/>
      <c r="I575" s="58">
        <f t="shared" si="32"/>
        <v>0.29499999999999998</v>
      </c>
      <c r="J575" s="67"/>
      <c r="P575" s="68"/>
      <c r="Q575" s="69"/>
      <c r="R575" s="69"/>
      <c r="V575" s="58">
        <f t="shared" si="35"/>
        <v>572</v>
      </c>
      <c r="W575" s="58" t="s">
        <v>1259</v>
      </c>
      <c r="X575" s="58" t="s">
        <v>1260</v>
      </c>
      <c r="Z575" s="70"/>
      <c r="AA575" s="71">
        <f t="shared" si="33"/>
        <v>0.21711111111111109</v>
      </c>
      <c r="AB575" s="70">
        <f t="shared" si="34"/>
        <v>0.19539999999999999</v>
      </c>
      <c r="AC575" s="70">
        <f t="shared" si="38"/>
        <v>0.19539999999999999</v>
      </c>
      <c r="AD575" s="53"/>
      <c r="AE575" s="53"/>
      <c r="AF575" s="72"/>
      <c r="AG575" s="70">
        <v>0.19539999999999999</v>
      </c>
      <c r="AH575" s="70"/>
      <c r="AI575" s="70"/>
    </row>
    <row r="576" spans="1:35" ht="12.75" customHeight="1" x14ac:dyDescent="0.2">
      <c r="A576" s="64" t="s">
        <v>326</v>
      </c>
      <c r="B576" s="65" t="s">
        <v>325</v>
      </c>
      <c r="C576" s="65">
        <v>55</v>
      </c>
      <c r="D576" s="66">
        <f>VLOOKUP(A576,'2.1 Termination Charges'!$B$4:$F$904,5,0)</f>
        <v>5.3299999999999997E-3</v>
      </c>
      <c r="G576" s="67"/>
      <c r="H576" s="67"/>
      <c r="I576" s="58">
        <f t="shared" si="32"/>
        <v>4.4000000000000003E-3</v>
      </c>
      <c r="J576" s="67"/>
      <c r="P576" s="68"/>
      <c r="Q576" s="69"/>
      <c r="R576" s="69"/>
      <c r="V576" s="58">
        <f t="shared" si="35"/>
        <v>573</v>
      </c>
      <c r="W576" s="58" t="s">
        <v>1261</v>
      </c>
      <c r="X576" s="58" t="s">
        <v>1262</v>
      </c>
      <c r="Z576" s="70"/>
      <c r="AA576" s="71">
        <f t="shared" si="33"/>
        <v>0.39444444444444443</v>
      </c>
      <c r="AB576" s="70">
        <f t="shared" si="34"/>
        <v>0.35499999999999998</v>
      </c>
      <c r="AC576" s="70">
        <f t="shared" si="38"/>
        <v>0.35499999999999998</v>
      </c>
      <c r="AD576" s="53"/>
      <c r="AE576" s="53"/>
      <c r="AF576" s="72"/>
      <c r="AG576" s="70">
        <v>0.35499999999999998</v>
      </c>
      <c r="AH576" s="70"/>
      <c r="AI576" s="70"/>
    </row>
    <row r="577" spans="1:35" ht="12.75" customHeight="1" x14ac:dyDescent="0.2">
      <c r="A577" s="64" t="s">
        <v>328</v>
      </c>
      <c r="B577" s="65" t="s">
        <v>327</v>
      </c>
      <c r="C577" s="65">
        <v>5531</v>
      </c>
      <c r="D577" s="66">
        <f>VLOOKUP(A577,'2.1 Termination Charges'!$B$4:$F$904,5,0)</f>
        <v>5.3299999999999997E-3</v>
      </c>
      <c r="G577" s="67"/>
      <c r="H577" s="67"/>
      <c r="I577" s="58">
        <f t="shared" si="32"/>
        <v>4.4000000000000003E-3</v>
      </c>
      <c r="J577" s="67"/>
      <c r="P577" s="68"/>
      <c r="Q577" s="69"/>
      <c r="R577" s="69"/>
      <c r="V577" s="58">
        <f t="shared" si="35"/>
        <v>574</v>
      </c>
      <c r="W577" s="58" t="s">
        <v>1263</v>
      </c>
      <c r="X577" s="58" t="s">
        <v>1264</v>
      </c>
      <c r="Z577" s="70"/>
      <c r="AA577" s="71">
        <f t="shared" si="33"/>
        <v>0.39444444444444443</v>
      </c>
      <c r="AB577" s="70">
        <f t="shared" si="34"/>
        <v>0.35499999999999998</v>
      </c>
      <c r="AC577" s="70">
        <f t="shared" si="38"/>
        <v>0.35499999999999998</v>
      </c>
      <c r="AD577" s="53"/>
      <c r="AE577" s="53"/>
      <c r="AF577" s="72"/>
      <c r="AG577" s="70">
        <v>0.35499999999999998</v>
      </c>
      <c r="AH577" s="70"/>
      <c r="AI577" s="70"/>
    </row>
    <row r="578" spans="1:35" ht="12.75" customHeight="1" x14ac:dyDescent="0.2">
      <c r="A578" s="64" t="s">
        <v>330</v>
      </c>
      <c r="B578" s="65" t="s">
        <v>329</v>
      </c>
      <c r="C578" s="65">
        <v>5561</v>
      </c>
      <c r="D578" s="66">
        <f>VLOOKUP(A578,'2.1 Termination Charges'!$B$4:$F$904,5,0)</f>
        <v>5.3299999999999997E-3</v>
      </c>
      <c r="G578" s="67"/>
      <c r="H578" s="67"/>
      <c r="I578" s="58">
        <f t="shared" si="32"/>
        <v>4.4000000000000003E-3</v>
      </c>
      <c r="J578" s="67"/>
      <c r="P578" s="68"/>
      <c r="Q578" s="69"/>
      <c r="R578" s="69"/>
      <c r="V578" s="58">
        <f t="shared" si="35"/>
        <v>575</v>
      </c>
      <c r="W578" s="58" t="s">
        <v>1265</v>
      </c>
      <c r="X578" s="58" t="s">
        <v>1266</v>
      </c>
      <c r="Z578" s="70"/>
      <c r="AA578" s="71">
        <f t="shared" si="33"/>
        <v>0.68888888888888888</v>
      </c>
      <c r="AB578" s="70">
        <f t="shared" si="34"/>
        <v>0.62</v>
      </c>
      <c r="AC578" s="70">
        <f t="shared" si="38"/>
        <v>0.62</v>
      </c>
      <c r="AD578" s="53"/>
      <c r="AE578" s="53"/>
      <c r="AF578" s="72"/>
      <c r="AG578" s="70">
        <v>0.62</v>
      </c>
      <c r="AH578" s="70"/>
      <c r="AI578" s="70"/>
    </row>
    <row r="579" spans="1:35" ht="12.75" customHeight="1" x14ac:dyDescent="0.2">
      <c r="A579" s="64" t="s">
        <v>332</v>
      </c>
      <c r="B579" s="65" t="s">
        <v>331</v>
      </c>
      <c r="C579" s="65">
        <v>5519</v>
      </c>
      <c r="D579" s="66">
        <f>VLOOKUP(A579,'2.1 Termination Charges'!$B$4:$F$904,5,0)</f>
        <v>5.3299999999999997E-3</v>
      </c>
      <c r="G579" s="67"/>
      <c r="H579" s="67"/>
      <c r="I579" s="58">
        <f t="shared" si="32"/>
        <v>4.4000000000000003E-3</v>
      </c>
      <c r="J579" s="67"/>
      <c r="P579" s="68"/>
      <c r="Q579" s="69"/>
      <c r="R579" s="69"/>
      <c r="V579" s="58">
        <f t="shared" si="35"/>
        <v>576</v>
      </c>
      <c r="W579" s="58" t="s">
        <v>1267</v>
      </c>
      <c r="X579" s="58" t="s">
        <v>1268</v>
      </c>
      <c r="Z579" s="70"/>
      <c r="AA579" s="71">
        <f t="shared" si="33"/>
        <v>0.46666666666666662</v>
      </c>
      <c r="AB579" s="70">
        <f t="shared" si="34"/>
        <v>0.42</v>
      </c>
      <c r="AC579" s="70">
        <f t="shared" si="38"/>
        <v>0.42</v>
      </c>
      <c r="AD579" s="53"/>
      <c r="AE579" s="53"/>
      <c r="AF579" s="72"/>
      <c r="AG579" s="70">
        <v>0.42</v>
      </c>
      <c r="AH579" s="70"/>
      <c r="AI579" s="70"/>
    </row>
    <row r="580" spans="1:35" ht="12.75" customHeight="1" x14ac:dyDescent="0.2">
      <c r="A580" s="64" t="s">
        <v>334</v>
      </c>
      <c r="B580" s="65" t="s">
        <v>333</v>
      </c>
      <c r="C580" s="65">
        <v>5521</v>
      </c>
      <c r="D580" s="66">
        <f>VLOOKUP(A580,'2.1 Termination Charges'!$B$4:$F$904,5,0)</f>
        <v>5.3299999999999997E-3</v>
      </c>
      <c r="G580" s="67"/>
      <c r="H580" s="67"/>
      <c r="I580" s="58">
        <f t="shared" si="32"/>
        <v>4.4000000000000003E-3</v>
      </c>
      <c r="J580" s="67"/>
      <c r="P580" s="68"/>
      <c r="Q580" s="69"/>
      <c r="R580" s="69"/>
      <c r="V580" s="58">
        <f t="shared" si="35"/>
        <v>577</v>
      </c>
      <c r="W580" s="58" t="s">
        <v>1269</v>
      </c>
      <c r="X580" s="58" t="s">
        <v>1270</v>
      </c>
      <c r="Z580" s="70"/>
      <c r="AA580" s="71">
        <f t="shared" si="33"/>
        <v>0.48222222222222222</v>
      </c>
      <c r="AB580" s="70">
        <f t="shared" si="34"/>
        <v>0.434</v>
      </c>
      <c r="AC580" s="70">
        <f t="shared" si="38"/>
        <v>0.434</v>
      </c>
      <c r="AD580" s="53"/>
      <c r="AE580" s="53"/>
      <c r="AF580" s="72"/>
      <c r="AG580" s="70">
        <v>0.434</v>
      </c>
      <c r="AH580" s="70"/>
      <c r="AI580" s="70"/>
    </row>
    <row r="581" spans="1:35" ht="12.75" customHeight="1" x14ac:dyDescent="0.2">
      <c r="A581" s="64" t="s">
        <v>336</v>
      </c>
      <c r="B581" s="65" t="s">
        <v>335</v>
      </c>
      <c r="C581" s="65">
        <v>5511</v>
      </c>
      <c r="D581" s="66">
        <f>VLOOKUP(A581,'2.1 Termination Charges'!$B$4:$F$904,5,0)</f>
        <v>5.3299999999999997E-3</v>
      </c>
      <c r="G581" s="67"/>
      <c r="H581" s="67"/>
      <c r="I581" s="58">
        <f t="shared" si="32"/>
        <v>4.4000000000000003E-3</v>
      </c>
      <c r="J581" s="67"/>
      <c r="P581" s="68"/>
      <c r="Q581" s="69"/>
      <c r="R581" s="69"/>
      <c r="V581" s="58">
        <f t="shared" si="35"/>
        <v>578</v>
      </c>
      <c r="W581" s="58" t="s">
        <v>1271</v>
      </c>
      <c r="X581" s="58" t="s">
        <v>1272</v>
      </c>
      <c r="Z581" s="70"/>
      <c r="AA581" s="71">
        <f t="shared" si="33"/>
        <v>0.17377777777777778</v>
      </c>
      <c r="AB581" s="70">
        <f t="shared" si="34"/>
        <v>0.15640000000000001</v>
      </c>
      <c r="AC581" s="70">
        <f t="shared" si="38"/>
        <v>0.15640000000000001</v>
      </c>
      <c r="AD581" s="53"/>
      <c r="AE581" s="53"/>
      <c r="AF581" s="72"/>
      <c r="AG581" s="70">
        <v>0.15640000000000001</v>
      </c>
      <c r="AH581" s="70"/>
      <c r="AI581" s="70"/>
    </row>
    <row r="582" spans="1:35" ht="12.75" customHeight="1" x14ac:dyDescent="0.2">
      <c r="A582" s="64" t="s">
        <v>338</v>
      </c>
      <c r="B582" s="65" t="s">
        <v>337</v>
      </c>
      <c r="C582" s="65">
        <v>551153</v>
      </c>
      <c r="D582" s="66">
        <f>VLOOKUP(A582,'2.1 Termination Charges'!$B$4:$F$904,5,0)</f>
        <v>2.6669999999999999E-2</v>
      </c>
      <c r="G582" s="67"/>
      <c r="H582" s="67"/>
      <c r="I582" s="58">
        <f t="shared" si="32"/>
        <v>2.1999999999999999E-2</v>
      </c>
      <c r="J582" s="67"/>
      <c r="P582" s="68"/>
      <c r="Q582" s="69"/>
      <c r="R582" s="69"/>
      <c r="V582" s="58">
        <f t="shared" si="35"/>
        <v>579</v>
      </c>
      <c r="W582" s="58" t="s">
        <v>1273</v>
      </c>
      <c r="X582" s="58" t="s">
        <v>1274</v>
      </c>
      <c r="Z582" s="70"/>
      <c r="AA582" s="71">
        <f t="shared" si="33"/>
        <v>0.21666666666666667</v>
      </c>
      <c r="AB582" s="70">
        <f t="shared" si="34"/>
        <v>0.19500000000000001</v>
      </c>
      <c r="AC582" s="70">
        <f t="shared" si="38"/>
        <v>0.19500000000000001</v>
      </c>
      <c r="AD582" s="53"/>
      <c r="AE582" s="53"/>
      <c r="AF582" s="72"/>
      <c r="AG582" s="70">
        <v>0.19500000000000001</v>
      </c>
      <c r="AH582" s="70"/>
      <c r="AI582" s="70"/>
    </row>
    <row r="583" spans="1:35" ht="12.75" customHeight="1" x14ac:dyDescent="0.2">
      <c r="A583" s="64" t="s">
        <v>338</v>
      </c>
      <c r="B583" s="65" t="s">
        <v>337</v>
      </c>
      <c r="C583" s="65">
        <v>551154</v>
      </c>
      <c r="D583" s="66">
        <f>VLOOKUP(A583,'2.1 Termination Charges'!$B$4:$F$904,5,0)</f>
        <v>2.6669999999999999E-2</v>
      </c>
      <c r="G583" s="67"/>
      <c r="H583" s="67"/>
      <c r="I583" s="58">
        <f t="shared" si="32"/>
        <v>2.1999999999999999E-2</v>
      </c>
      <c r="J583" s="67"/>
      <c r="P583" s="68"/>
      <c r="Q583" s="69"/>
      <c r="R583" s="69"/>
      <c r="V583" s="58">
        <f t="shared" si="35"/>
        <v>580</v>
      </c>
      <c r="W583" s="58" t="s">
        <v>1275</v>
      </c>
      <c r="X583" s="58" t="s">
        <v>1276</v>
      </c>
      <c r="Z583" s="70"/>
      <c r="AA583" s="71">
        <f t="shared" si="33"/>
        <v>0.14333333333333334</v>
      </c>
      <c r="AB583" s="70">
        <f t="shared" si="34"/>
        <v>0.129</v>
      </c>
      <c r="AC583" s="70">
        <f t="shared" si="38"/>
        <v>0.129</v>
      </c>
      <c r="AD583" s="53"/>
      <c r="AE583" s="53"/>
      <c r="AF583" s="72"/>
      <c r="AG583" s="70">
        <v>0.129</v>
      </c>
      <c r="AH583" s="70"/>
      <c r="AI583" s="70"/>
    </row>
    <row r="584" spans="1:35" ht="12.75" customHeight="1" x14ac:dyDescent="0.2">
      <c r="A584" s="64" t="s">
        <v>338</v>
      </c>
      <c r="B584" s="65" t="s">
        <v>337</v>
      </c>
      <c r="C584" s="65">
        <v>551157</v>
      </c>
      <c r="D584" s="66">
        <f>VLOOKUP(A584,'2.1 Termination Charges'!$B$4:$F$904,5,0)</f>
        <v>2.6669999999999999E-2</v>
      </c>
      <c r="G584" s="67"/>
      <c r="H584" s="67"/>
      <c r="I584" s="58">
        <f t="shared" si="32"/>
        <v>2.1999999999999999E-2</v>
      </c>
      <c r="J584" s="67"/>
      <c r="P584" s="68"/>
      <c r="Q584" s="69"/>
      <c r="R584" s="69"/>
      <c r="V584" s="58">
        <f t="shared" si="35"/>
        <v>581</v>
      </c>
      <c r="W584" s="58" t="s">
        <v>1277</v>
      </c>
      <c r="X584" s="58" t="s">
        <v>1278</v>
      </c>
      <c r="Z584" s="70"/>
      <c r="AA584" s="71">
        <f t="shared" si="33"/>
        <v>0.18022222222222223</v>
      </c>
      <c r="AB584" s="70">
        <f t="shared" si="34"/>
        <v>0.16220000000000001</v>
      </c>
      <c r="AC584" s="70">
        <f t="shared" si="38"/>
        <v>0.16220000000000001</v>
      </c>
      <c r="AD584" s="53"/>
      <c r="AE584" s="53"/>
      <c r="AF584" s="72"/>
      <c r="AG584" s="70">
        <v>0.16220000000000001</v>
      </c>
      <c r="AH584" s="70"/>
      <c r="AI584" s="70"/>
    </row>
    <row r="585" spans="1:35" ht="12.75" customHeight="1" x14ac:dyDescent="0.2">
      <c r="A585" s="64" t="s">
        <v>338</v>
      </c>
      <c r="B585" s="65" t="s">
        <v>337</v>
      </c>
      <c r="C585" s="65">
        <v>55116</v>
      </c>
      <c r="D585" s="66">
        <f>VLOOKUP(A585,'2.1 Termination Charges'!$B$4:$F$904,5,0)</f>
        <v>2.6669999999999999E-2</v>
      </c>
      <c r="G585" s="67"/>
      <c r="H585" s="67"/>
      <c r="I585" s="58">
        <f t="shared" si="32"/>
        <v>2.1999999999999999E-2</v>
      </c>
      <c r="J585" s="67"/>
      <c r="P585" s="68"/>
      <c r="Q585" s="69"/>
      <c r="R585" s="69"/>
      <c r="V585" s="58">
        <f t="shared" si="35"/>
        <v>582</v>
      </c>
      <c r="W585" s="58" t="s">
        <v>1279</v>
      </c>
      <c r="X585" s="58" t="s">
        <v>1280</v>
      </c>
      <c r="Z585" s="70"/>
      <c r="AA585" s="71">
        <f t="shared" si="33"/>
        <v>0.14425925925925925</v>
      </c>
      <c r="AB585" s="70">
        <f t="shared" si="34"/>
        <v>0.12983333333333333</v>
      </c>
      <c r="AC585" s="70">
        <f t="shared" si="38"/>
        <v>0.12983333333333333</v>
      </c>
      <c r="AD585" s="53"/>
      <c r="AE585" s="53"/>
      <c r="AF585" s="72"/>
      <c r="AG585" s="70">
        <v>0.12983333333333333</v>
      </c>
      <c r="AH585" s="70"/>
      <c r="AI585" s="70"/>
    </row>
    <row r="586" spans="1:35" ht="12.75" customHeight="1" x14ac:dyDescent="0.2">
      <c r="A586" s="64" t="s">
        <v>338</v>
      </c>
      <c r="B586" s="65" t="s">
        <v>337</v>
      </c>
      <c r="C586" s="65">
        <v>55117</v>
      </c>
      <c r="D586" s="66">
        <f>VLOOKUP(A586,'2.1 Termination Charges'!$B$4:$F$904,5,0)</f>
        <v>2.6669999999999999E-2</v>
      </c>
      <c r="G586" s="67"/>
      <c r="H586" s="67"/>
      <c r="I586" s="58">
        <f t="shared" si="32"/>
        <v>2.1999999999999999E-2</v>
      </c>
      <c r="J586" s="67"/>
      <c r="P586" s="68"/>
      <c r="Q586" s="69"/>
      <c r="R586" s="69"/>
      <c r="V586" s="58">
        <f t="shared" si="35"/>
        <v>583</v>
      </c>
      <c r="W586" s="58" t="s">
        <v>1281</v>
      </c>
      <c r="X586" s="58" t="s">
        <v>1282</v>
      </c>
      <c r="Z586" s="70"/>
      <c r="AA586" s="71">
        <f t="shared" si="33"/>
        <v>0.18022222222222223</v>
      </c>
      <c r="AB586" s="70">
        <f t="shared" si="34"/>
        <v>0.16220000000000001</v>
      </c>
      <c r="AC586" s="70">
        <f t="shared" si="38"/>
        <v>0.16220000000000001</v>
      </c>
      <c r="AD586" s="53"/>
      <c r="AE586" s="53"/>
      <c r="AF586" s="72"/>
      <c r="AG586" s="70">
        <v>0.16220000000000001</v>
      </c>
      <c r="AH586" s="70"/>
      <c r="AI586" s="70"/>
    </row>
    <row r="587" spans="1:35" ht="12.75" customHeight="1" x14ac:dyDescent="0.2">
      <c r="A587" s="64" t="s">
        <v>338</v>
      </c>
      <c r="B587" s="65" t="s">
        <v>337</v>
      </c>
      <c r="C587" s="65">
        <v>55118</v>
      </c>
      <c r="D587" s="66">
        <f>VLOOKUP(A587,'2.1 Termination Charges'!$B$4:$F$904,5,0)</f>
        <v>2.6669999999999999E-2</v>
      </c>
      <c r="G587" s="67"/>
      <c r="H587" s="67"/>
      <c r="I587" s="58">
        <f t="shared" si="32"/>
        <v>2.1999999999999999E-2</v>
      </c>
      <c r="J587" s="67"/>
      <c r="P587" s="68"/>
      <c r="Q587" s="69"/>
      <c r="R587" s="69"/>
      <c r="V587" s="58">
        <f t="shared" si="35"/>
        <v>584</v>
      </c>
      <c r="W587" s="58" t="s">
        <v>1283</v>
      </c>
      <c r="X587" s="58" t="s">
        <v>1284</v>
      </c>
      <c r="Z587" s="70"/>
      <c r="AA587" s="71">
        <f t="shared" si="33"/>
        <v>0.18022222222222223</v>
      </c>
      <c r="AB587" s="70">
        <f t="shared" si="34"/>
        <v>0.16220000000000001</v>
      </c>
      <c r="AC587" s="70">
        <f t="shared" si="38"/>
        <v>0.16220000000000001</v>
      </c>
      <c r="AD587" s="53"/>
      <c r="AE587" s="53"/>
      <c r="AF587" s="72"/>
      <c r="AG587" s="70">
        <v>0.16220000000000001</v>
      </c>
      <c r="AH587" s="70"/>
      <c r="AI587" s="70"/>
    </row>
    <row r="588" spans="1:35" ht="12.75" customHeight="1" x14ac:dyDescent="0.2">
      <c r="A588" s="64" t="s">
        <v>338</v>
      </c>
      <c r="B588" s="65" t="s">
        <v>337</v>
      </c>
      <c r="C588" s="65">
        <v>55119</v>
      </c>
      <c r="D588" s="66">
        <f>VLOOKUP(A588,'2.1 Termination Charges'!$B$4:$F$904,5,0)</f>
        <v>2.6669999999999999E-2</v>
      </c>
      <c r="G588" s="67"/>
      <c r="H588" s="67"/>
      <c r="I588" s="58">
        <f t="shared" si="32"/>
        <v>2.1999999999999999E-2</v>
      </c>
      <c r="J588" s="67"/>
      <c r="P588" s="68"/>
      <c r="Q588" s="69"/>
      <c r="R588" s="69"/>
      <c r="V588" s="58">
        <f t="shared" si="35"/>
        <v>585</v>
      </c>
      <c r="W588" s="58" t="s">
        <v>1285</v>
      </c>
      <c r="X588" s="58" t="s">
        <v>1286</v>
      </c>
      <c r="Z588" s="70"/>
      <c r="AA588" s="71">
        <f t="shared" si="33"/>
        <v>2.6757777777777778</v>
      </c>
      <c r="AB588" s="70">
        <f t="shared" si="34"/>
        <v>2.4081999999999999</v>
      </c>
      <c r="AC588" s="70">
        <f t="shared" si="38"/>
        <v>2.4081999999999999</v>
      </c>
      <c r="AD588" s="53"/>
      <c r="AE588" s="53"/>
      <c r="AF588" s="72"/>
      <c r="AG588" s="70">
        <v>2.4081999999999999</v>
      </c>
      <c r="AH588" s="70"/>
      <c r="AI588" s="70"/>
    </row>
    <row r="589" spans="1:35" ht="12.75" customHeight="1" x14ac:dyDescent="0.2">
      <c r="A589" s="64" t="s">
        <v>338</v>
      </c>
      <c r="B589" s="65" t="s">
        <v>337</v>
      </c>
      <c r="C589" s="65">
        <v>55126</v>
      </c>
      <c r="D589" s="66">
        <f>VLOOKUP(A589,'2.1 Termination Charges'!$B$4:$F$904,5,0)</f>
        <v>2.6669999999999999E-2</v>
      </c>
      <c r="G589" s="67"/>
      <c r="H589" s="67"/>
      <c r="I589" s="58">
        <f t="shared" si="32"/>
        <v>2.1999999999999999E-2</v>
      </c>
      <c r="J589" s="67"/>
      <c r="P589" s="68"/>
      <c r="Q589" s="69"/>
      <c r="R589" s="69"/>
      <c r="V589" s="58">
        <f t="shared" si="35"/>
        <v>586</v>
      </c>
      <c r="W589" s="58" t="s">
        <v>1287</v>
      </c>
      <c r="X589" s="58" t="s">
        <v>1288</v>
      </c>
      <c r="Z589" s="70"/>
      <c r="AA589" s="71">
        <f t="shared" si="33"/>
        <v>6.3333333333333339E-2</v>
      </c>
      <c r="AB589" s="70">
        <f t="shared" si="34"/>
        <v>5.7000000000000002E-2</v>
      </c>
      <c r="AC589" s="70">
        <f t="shared" si="38"/>
        <v>5.7000000000000002E-2</v>
      </c>
      <c r="AD589" s="53"/>
      <c r="AE589" s="53"/>
      <c r="AF589" s="72"/>
      <c r="AG589" s="70">
        <v>5.7000000000000002E-2</v>
      </c>
      <c r="AH589" s="70"/>
      <c r="AI589" s="70"/>
    </row>
    <row r="590" spans="1:35" ht="12.75" customHeight="1" x14ac:dyDescent="0.2">
      <c r="A590" s="64" t="s">
        <v>338</v>
      </c>
      <c r="B590" s="65" t="s">
        <v>337</v>
      </c>
      <c r="C590" s="65">
        <v>55127</v>
      </c>
      <c r="D590" s="66">
        <f>VLOOKUP(A590,'2.1 Termination Charges'!$B$4:$F$904,5,0)</f>
        <v>2.6669999999999999E-2</v>
      </c>
      <c r="G590" s="67"/>
      <c r="H590" s="67"/>
      <c r="I590" s="58">
        <f t="shared" si="32"/>
        <v>2.1999999999999999E-2</v>
      </c>
      <c r="J590" s="67"/>
      <c r="P590" s="68"/>
      <c r="Q590" s="69"/>
      <c r="R590" s="69"/>
      <c r="V590" s="58">
        <f t="shared" si="35"/>
        <v>587</v>
      </c>
      <c r="W590" s="58" t="s">
        <v>1289</v>
      </c>
      <c r="X590" s="58" t="s">
        <v>1290</v>
      </c>
      <c r="Z590" s="70"/>
      <c r="AA590" s="71">
        <f t="shared" si="33"/>
        <v>3.5555555555555557E-3</v>
      </c>
      <c r="AB590" s="70">
        <f t="shared" si="34"/>
        <v>3.2000000000000002E-3</v>
      </c>
      <c r="AC590" s="70">
        <f t="shared" si="38"/>
        <v>3.2000000000000002E-3</v>
      </c>
      <c r="AD590" s="53"/>
      <c r="AE590" s="53"/>
      <c r="AF590" s="72"/>
      <c r="AG590" s="70">
        <v>3.2000000000000002E-3</v>
      </c>
      <c r="AH590" s="70"/>
      <c r="AI590" s="70"/>
    </row>
    <row r="591" spans="1:35" ht="12.75" customHeight="1" x14ac:dyDescent="0.2">
      <c r="A591" s="64" t="s">
        <v>338</v>
      </c>
      <c r="B591" s="65" t="s">
        <v>337</v>
      </c>
      <c r="C591" s="65">
        <v>55128</v>
      </c>
      <c r="D591" s="66">
        <f>VLOOKUP(A591,'2.1 Termination Charges'!$B$4:$F$904,5,0)</f>
        <v>2.6669999999999999E-2</v>
      </c>
      <c r="G591" s="67"/>
      <c r="H591" s="67"/>
      <c r="I591" s="58">
        <f t="shared" si="32"/>
        <v>2.1999999999999999E-2</v>
      </c>
      <c r="J591" s="67"/>
      <c r="P591" s="68"/>
      <c r="Q591" s="69"/>
      <c r="R591" s="69"/>
      <c r="V591" s="58">
        <f t="shared" si="35"/>
        <v>588</v>
      </c>
      <c r="W591" s="58" t="s">
        <v>1291</v>
      </c>
      <c r="X591" s="58" t="s">
        <v>1292</v>
      </c>
      <c r="Z591" s="70"/>
      <c r="AA591" s="71">
        <f t="shared" si="33"/>
        <v>1.1333333333333334E-2</v>
      </c>
      <c r="AB591" s="70">
        <f t="shared" si="34"/>
        <v>1.0200000000000001E-2</v>
      </c>
      <c r="AC591" s="70">
        <f t="shared" si="38"/>
        <v>1.0200000000000001E-2</v>
      </c>
      <c r="AD591" s="53"/>
      <c r="AE591" s="53"/>
      <c r="AF591" s="72"/>
      <c r="AG591" s="70">
        <v>1.0200000000000001E-2</v>
      </c>
      <c r="AH591" s="70"/>
      <c r="AI591" s="70"/>
    </row>
    <row r="592" spans="1:35" ht="12.75" customHeight="1" x14ac:dyDescent="0.2">
      <c r="A592" s="64" t="s">
        <v>338</v>
      </c>
      <c r="B592" s="65" t="s">
        <v>337</v>
      </c>
      <c r="C592" s="65">
        <v>55129</v>
      </c>
      <c r="D592" s="66">
        <f>VLOOKUP(A592,'2.1 Termination Charges'!$B$4:$F$904,5,0)</f>
        <v>2.6669999999999999E-2</v>
      </c>
      <c r="G592" s="67"/>
      <c r="H592" s="67"/>
      <c r="I592" s="58">
        <f t="shared" si="32"/>
        <v>2.1999999999999999E-2</v>
      </c>
      <c r="J592" s="67"/>
      <c r="P592" s="68"/>
      <c r="Q592" s="69"/>
      <c r="R592" s="69"/>
      <c r="V592" s="58">
        <f t="shared" si="35"/>
        <v>589</v>
      </c>
      <c r="W592" s="58" t="s">
        <v>1293</v>
      </c>
      <c r="X592" s="58" t="s">
        <v>1294</v>
      </c>
      <c r="Z592" s="70"/>
      <c r="AA592" s="71">
        <f t="shared" si="33"/>
        <v>1.1000000000000001E-2</v>
      </c>
      <c r="AB592" s="70">
        <f t="shared" si="34"/>
        <v>9.9000000000000008E-3</v>
      </c>
      <c r="AC592" s="70">
        <f t="shared" si="38"/>
        <v>9.9000000000000008E-3</v>
      </c>
      <c r="AD592" s="53"/>
      <c r="AE592" s="53"/>
      <c r="AF592" s="72"/>
      <c r="AG592" s="70">
        <v>9.9000000000000008E-3</v>
      </c>
      <c r="AH592" s="70"/>
      <c r="AI592" s="70"/>
    </row>
    <row r="593" spans="1:35" ht="12.75" customHeight="1" x14ac:dyDescent="0.2">
      <c r="A593" s="64" t="s">
        <v>338</v>
      </c>
      <c r="B593" s="65" t="s">
        <v>337</v>
      </c>
      <c r="C593" s="65">
        <v>55136</v>
      </c>
      <c r="D593" s="66">
        <f>VLOOKUP(A593,'2.1 Termination Charges'!$B$4:$F$904,5,0)</f>
        <v>2.6669999999999999E-2</v>
      </c>
      <c r="G593" s="67"/>
      <c r="H593" s="67"/>
      <c r="I593" s="58">
        <f t="shared" si="32"/>
        <v>2.1999999999999999E-2</v>
      </c>
      <c r="J593" s="67"/>
      <c r="P593" s="68"/>
      <c r="Q593" s="69"/>
      <c r="R593" s="69"/>
      <c r="V593" s="58">
        <f t="shared" si="35"/>
        <v>590</v>
      </c>
      <c r="W593" s="58" t="s">
        <v>1295</v>
      </c>
      <c r="X593" s="58" t="s">
        <v>1296</v>
      </c>
      <c r="Z593" s="70"/>
      <c r="AA593" s="71">
        <f t="shared" si="33"/>
        <v>1.1111111111111112E-2</v>
      </c>
      <c r="AB593" s="70">
        <f t="shared" si="34"/>
        <v>0.01</v>
      </c>
      <c r="AC593" s="70">
        <f t="shared" si="38"/>
        <v>0.01</v>
      </c>
      <c r="AD593" s="53"/>
      <c r="AE593" s="53"/>
      <c r="AF593" s="72"/>
      <c r="AG593" s="70">
        <v>0.01</v>
      </c>
      <c r="AH593" s="70"/>
      <c r="AI593" s="70"/>
    </row>
    <row r="594" spans="1:35" ht="12.75" customHeight="1" x14ac:dyDescent="0.2">
      <c r="A594" s="64" t="s">
        <v>338</v>
      </c>
      <c r="B594" s="65" t="s">
        <v>337</v>
      </c>
      <c r="C594" s="65">
        <v>55137</v>
      </c>
      <c r="D594" s="66">
        <f>VLOOKUP(A594,'2.1 Termination Charges'!$B$4:$F$904,5,0)</f>
        <v>2.6669999999999999E-2</v>
      </c>
      <c r="G594" s="67"/>
      <c r="H594" s="67"/>
      <c r="I594" s="58">
        <f t="shared" si="32"/>
        <v>2.1999999999999999E-2</v>
      </c>
      <c r="J594" s="67"/>
      <c r="P594" s="68"/>
      <c r="Q594" s="69"/>
      <c r="R594" s="69"/>
      <c r="V594" s="58">
        <f t="shared" si="35"/>
        <v>591</v>
      </c>
      <c r="W594" s="58" t="s">
        <v>1297</v>
      </c>
      <c r="X594" s="58" t="s">
        <v>1298</v>
      </c>
      <c r="Z594" s="70"/>
      <c r="AA594" s="71">
        <f t="shared" si="33"/>
        <v>1.3222222222222222E-2</v>
      </c>
      <c r="AB594" s="70">
        <f t="shared" si="34"/>
        <v>1.1900000000000001E-2</v>
      </c>
      <c r="AC594" s="70">
        <f t="shared" si="38"/>
        <v>1.1900000000000001E-2</v>
      </c>
      <c r="AD594" s="53"/>
      <c r="AE594" s="53"/>
      <c r="AF594" s="72"/>
      <c r="AG594" s="70">
        <v>1.1900000000000001E-2</v>
      </c>
      <c r="AH594" s="70"/>
      <c r="AI594" s="70"/>
    </row>
    <row r="595" spans="1:35" ht="12.75" customHeight="1" x14ac:dyDescent="0.2">
      <c r="A595" s="64" t="s">
        <v>338</v>
      </c>
      <c r="B595" s="65" t="s">
        <v>337</v>
      </c>
      <c r="C595" s="65">
        <v>55138</v>
      </c>
      <c r="D595" s="66">
        <f>VLOOKUP(A595,'2.1 Termination Charges'!$B$4:$F$904,5,0)</f>
        <v>2.6669999999999999E-2</v>
      </c>
      <c r="G595" s="67"/>
      <c r="H595" s="67"/>
      <c r="I595" s="58">
        <f t="shared" si="32"/>
        <v>2.1999999999999999E-2</v>
      </c>
      <c r="J595" s="67"/>
      <c r="P595" s="68"/>
      <c r="Q595" s="69"/>
      <c r="R595" s="69"/>
      <c r="V595" s="58">
        <f t="shared" si="35"/>
        <v>592</v>
      </c>
      <c r="W595" s="58" t="s">
        <v>1299</v>
      </c>
      <c r="X595" s="58" t="s">
        <v>1300</v>
      </c>
      <c r="Z595" s="70"/>
      <c r="AA595" s="71">
        <f t="shared" si="33"/>
        <v>1.1333333333333334E-2</v>
      </c>
      <c r="AB595" s="70">
        <f t="shared" si="34"/>
        <v>1.0200000000000001E-2</v>
      </c>
      <c r="AC595" s="70">
        <f t="shared" si="38"/>
        <v>1.0200000000000001E-2</v>
      </c>
      <c r="AD595" s="53"/>
      <c r="AE595" s="53"/>
      <c r="AF595" s="72"/>
      <c r="AG595" s="70">
        <v>1.0200000000000001E-2</v>
      </c>
      <c r="AH595" s="70"/>
      <c r="AI595" s="70"/>
    </row>
    <row r="596" spans="1:35" ht="12.75" customHeight="1" x14ac:dyDescent="0.2">
      <c r="A596" s="64" t="s">
        <v>338</v>
      </c>
      <c r="B596" s="65" t="s">
        <v>337</v>
      </c>
      <c r="C596" s="65">
        <v>55139</v>
      </c>
      <c r="D596" s="66">
        <f>VLOOKUP(A596,'2.1 Termination Charges'!$B$4:$F$904,5,0)</f>
        <v>2.6669999999999999E-2</v>
      </c>
      <c r="G596" s="67"/>
      <c r="H596" s="67"/>
      <c r="I596" s="58">
        <f t="shared" si="32"/>
        <v>2.1999999999999999E-2</v>
      </c>
      <c r="J596" s="67"/>
      <c r="P596" s="68"/>
      <c r="Q596" s="69"/>
      <c r="R596" s="69"/>
      <c r="V596" s="58">
        <f t="shared" si="35"/>
        <v>593</v>
      </c>
      <c r="W596" s="58" t="s">
        <v>1301</v>
      </c>
      <c r="X596" s="58" t="s">
        <v>1302</v>
      </c>
      <c r="Z596" s="70"/>
      <c r="AA596" s="71">
        <f t="shared" si="33"/>
        <v>0.20522222222222222</v>
      </c>
      <c r="AB596" s="70">
        <f t="shared" si="34"/>
        <v>0.1847</v>
      </c>
      <c r="AC596" s="70">
        <f t="shared" si="38"/>
        <v>0.1847</v>
      </c>
      <c r="AD596" s="53"/>
      <c r="AE596" s="53"/>
      <c r="AF596" s="72"/>
      <c r="AG596" s="70">
        <v>0.1847</v>
      </c>
      <c r="AH596" s="70"/>
      <c r="AI596" s="70"/>
    </row>
    <row r="597" spans="1:35" ht="12.75" customHeight="1" x14ac:dyDescent="0.2">
      <c r="A597" s="64" t="s">
        <v>338</v>
      </c>
      <c r="B597" s="65" t="s">
        <v>337</v>
      </c>
      <c r="C597" s="65">
        <v>55146</v>
      </c>
      <c r="D597" s="66">
        <f>VLOOKUP(A597,'2.1 Termination Charges'!$B$4:$F$904,5,0)</f>
        <v>2.6669999999999999E-2</v>
      </c>
      <c r="G597" s="67"/>
      <c r="H597" s="67"/>
      <c r="I597" s="58">
        <f t="shared" si="32"/>
        <v>2.1999999999999999E-2</v>
      </c>
      <c r="J597" s="67"/>
      <c r="P597" s="68"/>
      <c r="Q597" s="69"/>
      <c r="R597" s="69"/>
      <c r="V597" s="58">
        <f t="shared" si="35"/>
        <v>594</v>
      </c>
      <c r="W597" s="58" t="s">
        <v>1303</v>
      </c>
      <c r="X597" s="58" t="s">
        <v>1304</v>
      </c>
      <c r="Z597" s="70"/>
      <c r="AA597" s="71">
        <f t="shared" si="33"/>
        <v>0.25555555555555554</v>
      </c>
      <c r="AB597" s="70">
        <f t="shared" si="34"/>
        <v>0.23</v>
      </c>
      <c r="AC597" s="70">
        <f t="shared" si="38"/>
        <v>0.23</v>
      </c>
      <c r="AD597" s="53"/>
      <c r="AE597" s="53"/>
      <c r="AF597" s="72"/>
      <c r="AG597" s="70">
        <v>0.23</v>
      </c>
      <c r="AH597" s="70"/>
      <c r="AI597" s="70"/>
    </row>
    <row r="598" spans="1:35" ht="12.75" customHeight="1" x14ac:dyDescent="0.2">
      <c r="A598" s="64" t="s">
        <v>338</v>
      </c>
      <c r="B598" s="65" t="s">
        <v>337</v>
      </c>
      <c r="C598" s="65">
        <v>55147</v>
      </c>
      <c r="D598" s="66">
        <f>VLOOKUP(A598,'2.1 Termination Charges'!$B$4:$F$904,5,0)</f>
        <v>2.6669999999999999E-2</v>
      </c>
      <c r="G598" s="67"/>
      <c r="H598" s="67"/>
      <c r="I598" s="58">
        <f t="shared" si="32"/>
        <v>2.1999999999999999E-2</v>
      </c>
      <c r="J598" s="67"/>
      <c r="P598" s="68"/>
      <c r="Q598" s="69"/>
      <c r="R598" s="69"/>
      <c r="V598" s="58">
        <f t="shared" si="35"/>
        <v>595</v>
      </c>
      <c r="W598" s="58" t="s">
        <v>1305</v>
      </c>
      <c r="X598" s="58" t="s">
        <v>1306</v>
      </c>
      <c r="Z598" s="70"/>
      <c r="AA598" s="71">
        <f t="shared" si="33"/>
        <v>0.43911111111111112</v>
      </c>
      <c r="AB598" s="70">
        <f t="shared" si="34"/>
        <v>0.3952</v>
      </c>
      <c r="AC598" s="70">
        <f t="shared" si="38"/>
        <v>0.3952</v>
      </c>
      <c r="AD598" s="53"/>
      <c r="AE598" s="53"/>
      <c r="AF598" s="72"/>
      <c r="AG598" s="70">
        <v>0.3952</v>
      </c>
      <c r="AH598" s="70"/>
      <c r="AI598" s="70"/>
    </row>
    <row r="599" spans="1:35" ht="12.75" customHeight="1" x14ac:dyDescent="0.2">
      <c r="A599" s="64" t="s">
        <v>338</v>
      </c>
      <c r="B599" s="65" t="s">
        <v>337</v>
      </c>
      <c r="C599" s="65">
        <v>55148</v>
      </c>
      <c r="D599" s="66">
        <f>VLOOKUP(A599,'2.1 Termination Charges'!$B$4:$F$904,5,0)</f>
        <v>2.6669999999999999E-2</v>
      </c>
      <c r="G599" s="67"/>
      <c r="H599" s="67"/>
      <c r="I599" s="58">
        <f t="shared" si="32"/>
        <v>2.1999999999999999E-2</v>
      </c>
      <c r="J599" s="67"/>
      <c r="P599" s="68"/>
      <c r="Q599" s="69"/>
      <c r="R599" s="69"/>
      <c r="V599" s="58">
        <f t="shared" si="35"/>
        <v>596</v>
      </c>
      <c r="W599" s="58" t="s">
        <v>1307</v>
      </c>
      <c r="X599" s="58" t="s">
        <v>1308</v>
      </c>
      <c r="Z599" s="70"/>
      <c r="AA599" s="71">
        <f t="shared" si="33"/>
        <v>7.7777777777777779E-2</v>
      </c>
      <c r="AB599" s="70">
        <f t="shared" si="34"/>
        <v>7.0000000000000007E-2</v>
      </c>
      <c r="AC599" s="70">
        <f t="shared" si="38"/>
        <v>7.0000000000000007E-2</v>
      </c>
      <c r="AD599" s="53"/>
      <c r="AE599" s="53"/>
      <c r="AF599" s="72"/>
      <c r="AG599" s="70">
        <v>7.0000000000000007E-2</v>
      </c>
      <c r="AH599" s="70"/>
      <c r="AI599" s="70"/>
    </row>
    <row r="600" spans="1:35" ht="12.75" customHeight="1" x14ac:dyDescent="0.2">
      <c r="A600" s="64" t="s">
        <v>338</v>
      </c>
      <c r="B600" s="65" t="s">
        <v>337</v>
      </c>
      <c r="C600" s="65">
        <v>55149</v>
      </c>
      <c r="D600" s="66">
        <f>VLOOKUP(A600,'2.1 Termination Charges'!$B$4:$F$904,5,0)</f>
        <v>2.6669999999999999E-2</v>
      </c>
      <c r="G600" s="67"/>
      <c r="H600" s="67"/>
      <c r="I600" s="58">
        <f t="shared" si="32"/>
        <v>2.1999999999999999E-2</v>
      </c>
      <c r="J600" s="67"/>
      <c r="P600" s="68"/>
      <c r="Q600" s="69"/>
      <c r="R600" s="69"/>
      <c r="V600" s="58">
        <f t="shared" si="35"/>
        <v>597</v>
      </c>
      <c r="W600" s="58" t="s">
        <v>1309</v>
      </c>
      <c r="X600" s="58" t="s">
        <v>1310</v>
      </c>
      <c r="Z600" s="70"/>
      <c r="AA600" s="71">
        <f t="shared" si="33"/>
        <v>6.3333333333333339E-2</v>
      </c>
      <c r="AB600" s="70">
        <f t="shared" si="34"/>
        <v>5.7000000000000002E-2</v>
      </c>
      <c r="AC600" s="70">
        <f t="shared" si="38"/>
        <v>5.7000000000000002E-2</v>
      </c>
      <c r="AD600" s="53"/>
      <c r="AE600" s="53"/>
      <c r="AF600" s="72"/>
      <c r="AG600" s="70">
        <v>5.7000000000000002E-2</v>
      </c>
      <c r="AH600" s="70"/>
      <c r="AI600" s="70"/>
    </row>
    <row r="601" spans="1:35" ht="12.75" customHeight="1" x14ac:dyDescent="0.2">
      <c r="A601" s="64" t="s">
        <v>338</v>
      </c>
      <c r="B601" s="65" t="s">
        <v>337</v>
      </c>
      <c r="C601" s="65">
        <v>55156</v>
      </c>
      <c r="D601" s="66">
        <f>VLOOKUP(A601,'2.1 Termination Charges'!$B$4:$F$904,5,0)</f>
        <v>2.6669999999999999E-2</v>
      </c>
      <c r="G601" s="67"/>
      <c r="H601" s="67"/>
      <c r="I601" s="58">
        <f t="shared" si="32"/>
        <v>2.1999999999999999E-2</v>
      </c>
      <c r="J601" s="67"/>
      <c r="P601" s="68"/>
      <c r="Q601" s="69"/>
      <c r="R601" s="69"/>
      <c r="V601" s="58">
        <f t="shared" si="35"/>
        <v>598</v>
      </c>
      <c r="W601" s="58" t="s">
        <v>1311</v>
      </c>
      <c r="X601" s="58" t="s">
        <v>1312</v>
      </c>
      <c r="Z601" s="70"/>
      <c r="AA601" s="71">
        <f t="shared" si="33"/>
        <v>4.611111111111111E-2</v>
      </c>
      <c r="AB601" s="70">
        <f t="shared" si="34"/>
        <v>4.1500000000000002E-2</v>
      </c>
      <c r="AC601" s="70">
        <f t="shared" si="38"/>
        <v>4.1500000000000002E-2</v>
      </c>
      <c r="AD601" s="53"/>
      <c r="AE601" s="53"/>
      <c r="AF601" s="72"/>
      <c r="AG601" s="70">
        <v>4.1500000000000002E-2</v>
      </c>
      <c r="AH601" s="70"/>
      <c r="AI601" s="70"/>
    </row>
    <row r="602" spans="1:35" ht="12.75" customHeight="1" x14ac:dyDescent="0.2">
      <c r="A602" s="64" t="s">
        <v>338</v>
      </c>
      <c r="B602" s="65" t="s">
        <v>337</v>
      </c>
      <c r="C602" s="65">
        <v>55157</v>
      </c>
      <c r="D602" s="66">
        <f>VLOOKUP(A602,'2.1 Termination Charges'!$B$4:$F$904,5,0)</f>
        <v>2.6669999999999999E-2</v>
      </c>
      <c r="G602" s="67"/>
      <c r="H602" s="67"/>
      <c r="I602" s="58">
        <f t="shared" si="32"/>
        <v>2.1999999999999999E-2</v>
      </c>
      <c r="J602" s="67"/>
      <c r="P602" s="68"/>
      <c r="Q602" s="69"/>
      <c r="R602" s="69"/>
      <c r="V602" s="58">
        <f t="shared" si="35"/>
        <v>599</v>
      </c>
      <c r="W602" s="58" t="s">
        <v>1313</v>
      </c>
      <c r="X602" s="58" t="s">
        <v>1314</v>
      </c>
      <c r="Z602" s="70"/>
      <c r="AA602" s="71">
        <f t="shared" si="33"/>
        <v>8.666666666666667E-2</v>
      </c>
      <c r="AB602" s="70">
        <f t="shared" si="34"/>
        <v>7.8E-2</v>
      </c>
      <c r="AC602" s="70">
        <f t="shared" si="38"/>
        <v>7.8E-2</v>
      </c>
      <c r="AD602" s="53"/>
      <c r="AE602" s="53"/>
      <c r="AF602" s="72"/>
      <c r="AG602" s="70">
        <v>7.8E-2</v>
      </c>
      <c r="AH602" s="70"/>
      <c r="AI602" s="70"/>
    </row>
    <row r="603" spans="1:35" ht="12.75" customHeight="1" x14ac:dyDescent="0.2">
      <c r="A603" s="64" t="s">
        <v>338</v>
      </c>
      <c r="B603" s="65" t="s">
        <v>337</v>
      </c>
      <c r="C603" s="65">
        <v>55158</v>
      </c>
      <c r="D603" s="66">
        <f>VLOOKUP(A603,'2.1 Termination Charges'!$B$4:$F$904,5,0)</f>
        <v>2.6669999999999999E-2</v>
      </c>
      <c r="G603" s="67"/>
      <c r="H603" s="67"/>
      <c r="I603" s="58">
        <f t="shared" si="32"/>
        <v>2.1999999999999999E-2</v>
      </c>
      <c r="J603" s="67"/>
      <c r="P603" s="68"/>
      <c r="Q603" s="69"/>
      <c r="R603" s="69"/>
      <c r="V603" s="58">
        <f t="shared" si="35"/>
        <v>600</v>
      </c>
      <c r="W603" s="58" t="s">
        <v>1315</v>
      </c>
      <c r="X603" s="58" t="s">
        <v>1316</v>
      </c>
      <c r="Z603" s="70"/>
      <c r="AA603" s="71">
        <f t="shared" si="33"/>
        <v>6.6666666666666666E-2</v>
      </c>
      <c r="AB603" s="70">
        <f t="shared" si="34"/>
        <v>0.06</v>
      </c>
      <c r="AC603" s="70">
        <f t="shared" si="38"/>
        <v>0.06</v>
      </c>
      <c r="AD603" s="53"/>
      <c r="AE603" s="53"/>
      <c r="AF603" s="72"/>
      <c r="AG603" s="70">
        <v>0.06</v>
      </c>
      <c r="AH603" s="70"/>
      <c r="AI603" s="70"/>
    </row>
    <row r="604" spans="1:35" ht="12.75" customHeight="1" x14ac:dyDescent="0.2">
      <c r="A604" s="64" t="s">
        <v>338</v>
      </c>
      <c r="B604" s="65" t="s">
        <v>337</v>
      </c>
      <c r="C604" s="65">
        <v>55159</v>
      </c>
      <c r="D604" s="66">
        <f>VLOOKUP(A604,'2.1 Termination Charges'!$B$4:$F$904,5,0)</f>
        <v>2.6669999999999999E-2</v>
      </c>
      <c r="G604" s="67"/>
      <c r="H604" s="67"/>
      <c r="I604" s="58">
        <f t="shared" si="32"/>
        <v>2.1999999999999999E-2</v>
      </c>
      <c r="J604" s="67"/>
      <c r="P604" s="68"/>
      <c r="Q604" s="69"/>
      <c r="R604" s="69"/>
      <c r="V604" s="58">
        <f t="shared" si="35"/>
        <v>601</v>
      </c>
      <c r="W604" s="58" t="s">
        <v>1317</v>
      </c>
      <c r="X604" s="58" t="s">
        <v>1318</v>
      </c>
      <c r="Z604" s="70"/>
      <c r="AA604" s="71">
        <f t="shared" si="33"/>
        <v>7.5555555555555556E-2</v>
      </c>
      <c r="AB604" s="70">
        <f t="shared" si="34"/>
        <v>6.8000000000000005E-2</v>
      </c>
      <c r="AC604" s="70">
        <f t="shared" si="38"/>
        <v>6.8000000000000005E-2</v>
      </c>
      <c r="AD604" s="53"/>
      <c r="AE604" s="53"/>
      <c r="AF604" s="72"/>
      <c r="AG604" s="70">
        <v>6.8000000000000005E-2</v>
      </c>
      <c r="AH604" s="70"/>
      <c r="AI604" s="70"/>
    </row>
    <row r="605" spans="1:35" ht="12.75" customHeight="1" x14ac:dyDescent="0.2">
      <c r="A605" s="64" t="s">
        <v>338</v>
      </c>
      <c r="B605" s="65" t="s">
        <v>337</v>
      </c>
      <c r="C605" s="65">
        <v>55166</v>
      </c>
      <c r="D605" s="66">
        <f>VLOOKUP(A605,'2.1 Termination Charges'!$B$4:$F$904,5,0)</f>
        <v>2.6669999999999999E-2</v>
      </c>
      <c r="G605" s="67"/>
      <c r="H605" s="67"/>
      <c r="I605" s="58">
        <f t="shared" si="32"/>
        <v>2.1999999999999999E-2</v>
      </c>
      <c r="J605" s="67"/>
      <c r="P605" s="68"/>
      <c r="Q605" s="69"/>
      <c r="R605" s="69"/>
      <c r="V605" s="58">
        <f t="shared" si="35"/>
        <v>602</v>
      </c>
      <c r="W605" s="58" t="s">
        <v>1319</v>
      </c>
      <c r="X605" s="58" t="s">
        <v>1320</v>
      </c>
      <c r="Z605" s="70"/>
      <c r="AA605" s="71">
        <f t="shared" si="33"/>
        <v>8.0555555555555547E-2</v>
      </c>
      <c r="AB605" s="70">
        <f t="shared" si="34"/>
        <v>7.2499999999999995E-2</v>
      </c>
      <c r="AC605" s="70">
        <f t="shared" si="38"/>
        <v>7.2499999999999995E-2</v>
      </c>
      <c r="AD605" s="53"/>
      <c r="AE605" s="53"/>
      <c r="AF605" s="72"/>
      <c r="AG605" s="70">
        <v>7.2499999999999995E-2</v>
      </c>
      <c r="AH605" s="70"/>
      <c r="AI605" s="70"/>
    </row>
    <row r="606" spans="1:35" ht="12.75" customHeight="1" x14ac:dyDescent="0.2">
      <c r="A606" s="64" t="s">
        <v>338</v>
      </c>
      <c r="B606" s="65" t="s">
        <v>337</v>
      </c>
      <c r="C606" s="65">
        <v>55167</v>
      </c>
      <c r="D606" s="66">
        <f>VLOOKUP(A606,'2.1 Termination Charges'!$B$4:$F$904,5,0)</f>
        <v>2.6669999999999999E-2</v>
      </c>
      <c r="G606" s="67"/>
      <c r="H606" s="67"/>
      <c r="I606" s="58">
        <f t="shared" si="32"/>
        <v>2.1999999999999999E-2</v>
      </c>
      <c r="J606" s="67"/>
      <c r="P606" s="68"/>
      <c r="Q606" s="69"/>
      <c r="R606" s="69"/>
      <c r="V606" s="58">
        <f t="shared" si="35"/>
        <v>603</v>
      </c>
      <c r="W606" s="58" t="s">
        <v>1321</v>
      </c>
      <c r="X606" s="58" t="s">
        <v>1322</v>
      </c>
      <c r="Z606" s="70"/>
      <c r="AA606" s="71">
        <f t="shared" si="33"/>
        <v>0.28533333333333327</v>
      </c>
      <c r="AB606" s="70">
        <f t="shared" si="34"/>
        <v>0.25679999999999997</v>
      </c>
      <c r="AC606" s="70">
        <f t="shared" si="38"/>
        <v>0.25679999999999997</v>
      </c>
      <c r="AD606" s="53"/>
      <c r="AE606" s="53"/>
      <c r="AF606" s="72"/>
      <c r="AG606" s="70">
        <v>0.25679999999999997</v>
      </c>
      <c r="AH606" s="70"/>
      <c r="AI606" s="70"/>
    </row>
    <row r="607" spans="1:35" ht="12.75" customHeight="1" x14ac:dyDescent="0.2">
      <c r="A607" s="64" t="s">
        <v>338</v>
      </c>
      <c r="B607" s="65" t="s">
        <v>337</v>
      </c>
      <c r="C607" s="65">
        <v>55168</v>
      </c>
      <c r="D607" s="66">
        <f>VLOOKUP(A607,'2.1 Termination Charges'!$B$4:$F$904,5,0)</f>
        <v>2.6669999999999999E-2</v>
      </c>
      <c r="G607" s="67"/>
      <c r="H607" s="67"/>
      <c r="I607" s="58">
        <f t="shared" si="32"/>
        <v>2.1999999999999999E-2</v>
      </c>
      <c r="J607" s="67"/>
      <c r="P607" s="68"/>
      <c r="Q607" s="69"/>
      <c r="R607" s="69"/>
      <c r="V607" s="58">
        <f t="shared" si="35"/>
        <v>604</v>
      </c>
      <c r="W607" s="58" t="s">
        <v>1323</v>
      </c>
      <c r="X607" s="58" t="s">
        <v>1324</v>
      </c>
      <c r="Z607" s="70"/>
      <c r="AA607" s="71">
        <f t="shared" si="33"/>
        <v>0.25888888888888889</v>
      </c>
      <c r="AB607" s="70">
        <f t="shared" si="34"/>
        <v>0.23300000000000001</v>
      </c>
      <c r="AC607" s="70">
        <f t="shared" si="38"/>
        <v>0.23300000000000001</v>
      </c>
      <c r="AD607" s="53"/>
      <c r="AE607" s="53"/>
      <c r="AF607" s="72"/>
      <c r="AG607" s="70">
        <v>0.23300000000000001</v>
      </c>
      <c r="AH607" s="70"/>
      <c r="AI607" s="70"/>
    </row>
    <row r="608" spans="1:35" ht="12.75" customHeight="1" x14ac:dyDescent="0.2">
      <c r="A608" s="64" t="s">
        <v>338</v>
      </c>
      <c r="B608" s="65" t="s">
        <v>337</v>
      </c>
      <c r="C608" s="65">
        <v>55169</v>
      </c>
      <c r="D608" s="66">
        <f>VLOOKUP(A608,'2.1 Termination Charges'!$B$4:$F$904,5,0)</f>
        <v>2.6669999999999999E-2</v>
      </c>
      <c r="G608" s="67"/>
      <c r="H608" s="67"/>
      <c r="I608" s="58">
        <f t="shared" si="32"/>
        <v>2.1999999999999999E-2</v>
      </c>
      <c r="J608" s="67"/>
      <c r="P608" s="68"/>
      <c r="Q608" s="69"/>
      <c r="R608" s="69"/>
      <c r="V608" s="58">
        <f t="shared" si="35"/>
        <v>605</v>
      </c>
      <c r="W608" s="58" t="s">
        <v>1325</v>
      </c>
      <c r="X608" s="58" t="s">
        <v>1326</v>
      </c>
      <c r="Z608" s="70"/>
      <c r="AA608" s="71">
        <f t="shared" si="33"/>
        <v>0.30111111111111111</v>
      </c>
      <c r="AB608" s="70">
        <f t="shared" si="34"/>
        <v>0.27100000000000002</v>
      </c>
      <c r="AC608" s="70">
        <f t="shared" si="38"/>
        <v>0.27100000000000002</v>
      </c>
      <c r="AD608" s="53"/>
      <c r="AE608" s="53"/>
      <c r="AF608" s="72"/>
      <c r="AG608" s="70">
        <v>0.27100000000000002</v>
      </c>
      <c r="AH608" s="70"/>
      <c r="AI608" s="70"/>
    </row>
    <row r="609" spans="1:35" ht="12.75" customHeight="1" x14ac:dyDescent="0.2">
      <c r="A609" s="64" t="s">
        <v>338</v>
      </c>
      <c r="B609" s="65" t="s">
        <v>337</v>
      </c>
      <c r="C609" s="65">
        <v>55176</v>
      </c>
      <c r="D609" s="66">
        <f>VLOOKUP(A609,'2.1 Termination Charges'!$B$4:$F$904,5,0)</f>
        <v>2.6669999999999999E-2</v>
      </c>
      <c r="G609" s="67"/>
      <c r="H609" s="67"/>
      <c r="I609" s="58">
        <f t="shared" si="32"/>
        <v>2.1999999999999999E-2</v>
      </c>
      <c r="J609" s="67"/>
      <c r="P609" s="68"/>
      <c r="Q609" s="69"/>
      <c r="R609" s="69"/>
      <c r="V609" s="58">
        <f t="shared" si="35"/>
        <v>606</v>
      </c>
      <c r="W609" s="58" t="s">
        <v>1327</v>
      </c>
      <c r="X609" s="58" t="s">
        <v>1328</v>
      </c>
      <c r="Z609" s="70"/>
      <c r="AA609" s="71">
        <f t="shared" si="33"/>
        <v>3.3333333333333333E-2</v>
      </c>
      <c r="AB609" s="70">
        <f t="shared" si="34"/>
        <v>0.03</v>
      </c>
      <c r="AC609" s="70">
        <f t="shared" si="38"/>
        <v>0.03</v>
      </c>
      <c r="AD609" s="53"/>
      <c r="AE609" s="53"/>
      <c r="AF609" s="72"/>
      <c r="AG609" s="70">
        <v>0.03</v>
      </c>
      <c r="AH609" s="70"/>
      <c r="AI609" s="70"/>
    </row>
    <row r="610" spans="1:35" ht="12.75" customHeight="1" x14ac:dyDescent="0.2">
      <c r="A610" s="64" t="s">
        <v>338</v>
      </c>
      <c r="B610" s="65" t="s">
        <v>337</v>
      </c>
      <c r="C610" s="65">
        <v>55177</v>
      </c>
      <c r="D610" s="66">
        <f>VLOOKUP(A610,'2.1 Termination Charges'!$B$4:$F$904,5,0)</f>
        <v>2.6669999999999999E-2</v>
      </c>
      <c r="G610" s="67"/>
      <c r="H610" s="67"/>
      <c r="I610" s="58">
        <f t="shared" si="32"/>
        <v>2.1999999999999999E-2</v>
      </c>
      <c r="J610" s="67"/>
      <c r="P610" s="68"/>
      <c r="Q610" s="69"/>
      <c r="R610" s="69"/>
      <c r="V610" s="58">
        <f t="shared" si="35"/>
        <v>607</v>
      </c>
      <c r="W610" s="58" t="s">
        <v>1329</v>
      </c>
      <c r="X610" s="58" t="s">
        <v>1330</v>
      </c>
      <c r="Z610" s="70"/>
      <c r="AA610" s="71">
        <f t="shared" si="33"/>
        <v>0.18866666666666668</v>
      </c>
      <c r="AB610" s="70">
        <f t="shared" si="34"/>
        <v>0.16980000000000001</v>
      </c>
      <c r="AC610" s="70">
        <f t="shared" si="38"/>
        <v>0.16980000000000001</v>
      </c>
      <c r="AD610" s="53"/>
      <c r="AE610" s="53"/>
      <c r="AF610" s="72"/>
      <c r="AG610" s="70">
        <v>0.16980000000000001</v>
      </c>
      <c r="AH610" s="70"/>
      <c r="AI610" s="70"/>
    </row>
    <row r="611" spans="1:35" ht="12.75" customHeight="1" x14ac:dyDescent="0.2">
      <c r="A611" s="64" t="s">
        <v>338</v>
      </c>
      <c r="B611" s="65" t="s">
        <v>337</v>
      </c>
      <c r="C611" s="65">
        <v>55178</v>
      </c>
      <c r="D611" s="66">
        <f>VLOOKUP(A611,'2.1 Termination Charges'!$B$4:$F$904,5,0)</f>
        <v>2.6669999999999999E-2</v>
      </c>
      <c r="G611" s="67"/>
      <c r="H611" s="67"/>
      <c r="I611" s="58">
        <f t="shared" si="32"/>
        <v>2.1999999999999999E-2</v>
      </c>
      <c r="J611" s="67"/>
      <c r="P611" s="68"/>
      <c r="Q611" s="69"/>
      <c r="R611" s="69"/>
      <c r="V611" s="58">
        <f t="shared" si="35"/>
        <v>608</v>
      </c>
      <c r="W611" s="58" t="s">
        <v>1331</v>
      </c>
      <c r="X611" s="58" t="s">
        <v>1332</v>
      </c>
      <c r="Z611" s="70"/>
      <c r="AA611" s="71">
        <f t="shared" si="33"/>
        <v>0.754</v>
      </c>
      <c r="AB611" s="70">
        <f t="shared" si="34"/>
        <v>0.67859999999999998</v>
      </c>
      <c r="AC611" s="70">
        <f t="shared" si="38"/>
        <v>0.67859999999999998</v>
      </c>
      <c r="AD611" s="53"/>
      <c r="AE611" s="53"/>
      <c r="AF611" s="72"/>
      <c r="AG611" s="70">
        <v>0.67859999999999998</v>
      </c>
      <c r="AH611" s="70"/>
      <c r="AI611" s="70"/>
    </row>
    <row r="612" spans="1:35" ht="12.75" customHeight="1" x14ac:dyDescent="0.2">
      <c r="A612" s="64" t="s">
        <v>338</v>
      </c>
      <c r="B612" s="65" t="s">
        <v>337</v>
      </c>
      <c r="C612" s="65">
        <v>55179</v>
      </c>
      <c r="D612" s="66">
        <f>VLOOKUP(A612,'2.1 Termination Charges'!$B$4:$F$904,5,0)</f>
        <v>2.6669999999999999E-2</v>
      </c>
      <c r="G612" s="67"/>
      <c r="H612" s="67"/>
      <c r="I612" s="58">
        <f t="shared" si="32"/>
        <v>2.1999999999999999E-2</v>
      </c>
      <c r="J612" s="67"/>
      <c r="P612" s="68"/>
      <c r="Q612" s="69"/>
      <c r="R612" s="69"/>
      <c r="V612" s="58">
        <f t="shared" si="35"/>
        <v>609</v>
      </c>
      <c r="W612" s="58" t="s">
        <v>1333</v>
      </c>
      <c r="X612" s="58" t="s">
        <v>1334</v>
      </c>
      <c r="Z612" s="70"/>
      <c r="AA612" s="71">
        <f t="shared" si="33"/>
        <v>4.4444444444444446E-2</v>
      </c>
      <c r="AB612" s="70">
        <f t="shared" si="34"/>
        <v>0.04</v>
      </c>
      <c r="AC612" s="70">
        <f t="shared" si="38"/>
        <v>0.04</v>
      </c>
      <c r="AD612" s="53"/>
      <c r="AE612" s="53"/>
      <c r="AF612" s="72"/>
      <c r="AG612" s="70">
        <v>0.04</v>
      </c>
      <c r="AH612" s="70"/>
      <c r="AI612" s="70"/>
    </row>
    <row r="613" spans="1:35" ht="12.75" customHeight="1" x14ac:dyDescent="0.2">
      <c r="A613" s="64" t="s">
        <v>338</v>
      </c>
      <c r="B613" s="65" t="s">
        <v>337</v>
      </c>
      <c r="C613" s="65">
        <v>55186</v>
      </c>
      <c r="D613" s="66">
        <f>VLOOKUP(A613,'2.1 Termination Charges'!$B$4:$F$904,5,0)</f>
        <v>2.6669999999999999E-2</v>
      </c>
      <c r="G613" s="67"/>
      <c r="H613" s="67"/>
      <c r="I613" s="58">
        <f t="shared" si="32"/>
        <v>2.1999999999999999E-2</v>
      </c>
      <c r="J613" s="67"/>
      <c r="P613" s="68"/>
      <c r="Q613" s="69"/>
      <c r="R613" s="69"/>
      <c r="V613" s="58">
        <f t="shared" si="35"/>
        <v>610</v>
      </c>
      <c r="W613" s="58" t="s">
        <v>1335</v>
      </c>
      <c r="X613" s="58" t="s">
        <v>1336</v>
      </c>
      <c r="Z613" s="70"/>
      <c r="AA613" s="71">
        <f t="shared" si="33"/>
        <v>3.5555555555555556E-2</v>
      </c>
      <c r="AB613" s="70">
        <f t="shared" si="34"/>
        <v>3.2000000000000001E-2</v>
      </c>
      <c r="AC613" s="70">
        <f t="shared" si="38"/>
        <v>3.2000000000000001E-2</v>
      </c>
      <c r="AD613" s="53"/>
      <c r="AE613" s="53"/>
      <c r="AF613" s="72"/>
      <c r="AG613" s="70">
        <v>3.2000000000000001E-2</v>
      </c>
      <c r="AH613" s="70"/>
      <c r="AI613" s="70"/>
    </row>
    <row r="614" spans="1:35" ht="12.75" customHeight="1" x14ac:dyDescent="0.2">
      <c r="A614" s="64" t="s">
        <v>338</v>
      </c>
      <c r="B614" s="65" t="s">
        <v>337</v>
      </c>
      <c r="C614" s="65">
        <v>55187</v>
      </c>
      <c r="D614" s="66">
        <f>VLOOKUP(A614,'2.1 Termination Charges'!$B$4:$F$904,5,0)</f>
        <v>2.6669999999999999E-2</v>
      </c>
      <c r="G614" s="67"/>
      <c r="H614" s="67"/>
      <c r="I614" s="58">
        <f t="shared" si="32"/>
        <v>2.1999999999999999E-2</v>
      </c>
      <c r="J614" s="67"/>
      <c r="P614" s="68"/>
      <c r="Q614" s="69"/>
      <c r="R614" s="69"/>
      <c r="V614" s="58">
        <f t="shared" si="35"/>
        <v>611</v>
      </c>
      <c r="W614" s="58" t="s">
        <v>1337</v>
      </c>
      <c r="X614" s="58" t="s">
        <v>1338</v>
      </c>
      <c r="Z614" s="70"/>
      <c r="AA614" s="71">
        <f t="shared" si="33"/>
        <v>8.7111111111111111E-2</v>
      </c>
      <c r="AB614" s="70">
        <f t="shared" si="34"/>
        <v>7.8399999999999997E-2</v>
      </c>
      <c r="AC614" s="70">
        <f t="shared" si="38"/>
        <v>7.8399999999999997E-2</v>
      </c>
      <c r="AD614" s="53"/>
      <c r="AE614" s="53"/>
      <c r="AF614" s="72"/>
      <c r="AG614" s="70">
        <v>7.8399999999999997E-2</v>
      </c>
      <c r="AH614" s="70"/>
      <c r="AI614" s="70"/>
    </row>
    <row r="615" spans="1:35" ht="12.75" customHeight="1" x14ac:dyDescent="0.2">
      <c r="A615" s="64" t="s">
        <v>338</v>
      </c>
      <c r="B615" s="65" t="s">
        <v>337</v>
      </c>
      <c r="C615" s="65">
        <v>55188</v>
      </c>
      <c r="D615" s="66">
        <f>VLOOKUP(A615,'2.1 Termination Charges'!$B$4:$F$904,5,0)</f>
        <v>2.6669999999999999E-2</v>
      </c>
      <c r="G615" s="67"/>
      <c r="H615" s="67"/>
      <c r="I615" s="58">
        <f t="shared" si="32"/>
        <v>2.1999999999999999E-2</v>
      </c>
      <c r="J615" s="67"/>
      <c r="P615" s="68"/>
      <c r="Q615" s="69"/>
      <c r="R615" s="69"/>
      <c r="V615" s="58">
        <f t="shared" si="35"/>
        <v>612</v>
      </c>
      <c r="W615" s="58" t="s">
        <v>1339</v>
      </c>
      <c r="X615" s="58" t="s">
        <v>1340</v>
      </c>
      <c r="Z615" s="70"/>
      <c r="AA615" s="71">
        <f t="shared" si="33"/>
        <v>8.7111111111111111E-2</v>
      </c>
      <c r="AB615" s="70">
        <f t="shared" si="34"/>
        <v>7.8399999999999997E-2</v>
      </c>
      <c r="AC615" s="70">
        <f t="shared" si="38"/>
        <v>7.8399999999999997E-2</v>
      </c>
      <c r="AD615" s="53"/>
      <c r="AE615" s="53"/>
      <c r="AF615" s="72"/>
      <c r="AG615" s="70">
        <v>7.8399999999999997E-2</v>
      </c>
      <c r="AH615" s="70"/>
      <c r="AI615" s="70"/>
    </row>
    <row r="616" spans="1:35" ht="12.75" customHeight="1" x14ac:dyDescent="0.2">
      <c r="A616" s="64" t="s">
        <v>338</v>
      </c>
      <c r="B616" s="65" t="s">
        <v>337</v>
      </c>
      <c r="C616" s="65">
        <v>55189</v>
      </c>
      <c r="D616" s="66">
        <f>VLOOKUP(A616,'2.1 Termination Charges'!$B$4:$F$904,5,0)</f>
        <v>2.6669999999999999E-2</v>
      </c>
      <c r="G616" s="67"/>
      <c r="H616" s="67"/>
      <c r="I616" s="58">
        <f t="shared" si="32"/>
        <v>2.1999999999999999E-2</v>
      </c>
      <c r="J616" s="67"/>
      <c r="P616" s="68"/>
      <c r="Q616" s="69"/>
      <c r="R616" s="69"/>
      <c r="V616" s="58">
        <f t="shared" si="35"/>
        <v>613</v>
      </c>
      <c r="W616" s="58" t="s">
        <v>1341</v>
      </c>
      <c r="X616" s="58" t="s">
        <v>1342</v>
      </c>
      <c r="Z616" s="70"/>
      <c r="AA616" s="71">
        <f t="shared" si="33"/>
        <v>7.7777777777777779E-2</v>
      </c>
      <c r="AB616" s="70">
        <f t="shared" si="34"/>
        <v>7.0000000000000007E-2</v>
      </c>
      <c r="AC616" s="70">
        <f t="shared" si="38"/>
        <v>7.0000000000000007E-2</v>
      </c>
      <c r="AD616" s="53"/>
      <c r="AE616" s="53"/>
      <c r="AF616" s="72"/>
      <c r="AG616" s="70">
        <v>7.0000000000000007E-2</v>
      </c>
      <c r="AH616" s="70"/>
      <c r="AI616" s="70"/>
    </row>
    <row r="617" spans="1:35" ht="12.75" customHeight="1" x14ac:dyDescent="0.2">
      <c r="A617" s="64" t="s">
        <v>338</v>
      </c>
      <c r="B617" s="65" t="s">
        <v>337</v>
      </c>
      <c r="C617" s="65">
        <v>55196</v>
      </c>
      <c r="D617" s="66">
        <f>VLOOKUP(A617,'2.1 Termination Charges'!$B$4:$F$904,5,0)</f>
        <v>2.6669999999999999E-2</v>
      </c>
      <c r="G617" s="67"/>
      <c r="H617" s="67"/>
      <c r="I617" s="58">
        <f t="shared" si="32"/>
        <v>2.1999999999999999E-2</v>
      </c>
      <c r="J617" s="67"/>
      <c r="P617" s="68"/>
      <c r="Q617" s="69"/>
      <c r="R617" s="69"/>
      <c r="V617" s="58">
        <f t="shared" si="35"/>
        <v>614</v>
      </c>
      <c r="W617" s="58" t="s">
        <v>1343</v>
      </c>
      <c r="X617" s="58" t="s">
        <v>1344</v>
      </c>
      <c r="Z617" s="70"/>
      <c r="AA617" s="71">
        <f t="shared" si="33"/>
        <v>7.9999999999999988E-2</v>
      </c>
      <c r="AB617" s="70">
        <f t="shared" si="34"/>
        <v>7.1999999999999995E-2</v>
      </c>
      <c r="AC617" s="70">
        <f t="shared" si="38"/>
        <v>7.1999999999999995E-2</v>
      </c>
      <c r="AD617" s="53"/>
      <c r="AE617" s="53"/>
      <c r="AF617" s="72"/>
      <c r="AG617" s="70">
        <v>7.1999999999999995E-2</v>
      </c>
      <c r="AH617" s="70"/>
      <c r="AI617" s="70"/>
    </row>
    <row r="618" spans="1:35" ht="12.75" customHeight="1" x14ac:dyDescent="0.2">
      <c r="A618" s="64" t="s">
        <v>338</v>
      </c>
      <c r="B618" s="65" t="s">
        <v>337</v>
      </c>
      <c r="C618" s="65">
        <v>55197</v>
      </c>
      <c r="D618" s="66">
        <f>VLOOKUP(A618,'2.1 Termination Charges'!$B$4:$F$904,5,0)</f>
        <v>2.6669999999999999E-2</v>
      </c>
      <c r="G618" s="67"/>
      <c r="H618" s="67"/>
      <c r="I618" s="58">
        <f t="shared" si="32"/>
        <v>2.1999999999999999E-2</v>
      </c>
      <c r="J618" s="67"/>
      <c r="P618" s="68"/>
      <c r="Q618" s="69"/>
      <c r="R618" s="69"/>
      <c r="V618" s="58">
        <f t="shared" si="35"/>
        <v>615</v>
      </c>
      <c r="W618" s="58" t="s">
        <v>1345</v>
      </c>
      <c r="X618" s="58" t="s">
        <v>1346</v>
      </c>
      <c r="Z618" s="70"/>
      <c r="AA618" s="71">
        <f t="shared" si="33"/>
        <v>4.8888888888888888E-3</v>
      </c>
      <c r="AB618" s="70">
        <f t="shared" si="34"/>
        <v>4.4000000000000003E-3</v>
      </c>
      <c r="AC618" s="70">
        <f t="shared" si="38"/>
        <v>4.4000000000000003E-3</v>
      </c>
      <c r="AD618" s="53"/>
      <c r="AE618" s="53"/>
      <c r="AF618" s="72"/>
      <c r="AG618" s="70">
        <v>4.4000000000000003E-3</v>
      </c>
      <c r="AH618" s="70"/>
      <c r="AI618" s="70"/>
    </row>
    <row r="619" spans="1:35" ht="12.75" customHeight="1" x14ac:dyDescent="0.2">
      <c r="A619" s="64" t="s">
        <v>338</v>
      </c>
      <c r="B619" s="65" t="s">
        <v>337</v>
      </c>
      <c r="C619" s="65">
        <v>55198</v>
      </c>
      <c r="D619" s="66">
        <f>VLOOKUP(A619,'2.1 Termination Charges'!$B$4:$F$904,5,0)</f>
        <v>2.6669999999999999E-2</v>
      </c>
      <c r="G619" s="67"/>
      <c r="H619" s="67"/>
      <c r="I619" s="58">
        <f t="shared" si="32"/>
        <v>2.1999999999999999E-2</v>
      </c>
      <c r="J619" s="67"/>
      <c r="P619" s="68"/>
      <c r="Q619" s="69"/>
      <c r="R619" s="69"/>
      <c r="V619" s="58">
        <f t="shared" si="35"/>
        <v>616</v>
      </c>
      <c r="W619" s="58" t="s">
        <v>1347</v>
      </c>
      <c r="X619" s="58" t="s">
        <v>1348</v>
      </c>
      <c r="Z619" s="70"/>
      <c r="AA619" s="71">
        <f t="shared" si="33"/>
        <v>3.7777777777777775E-3</v>
      </c>
      <c r="AB619" s="70">
        <f t="shared" si="34"/>
        <v>3.3999999999999998E-3</v>
      </c>
      <c r="AC619" s="70">
        <f t="shared" si="38"/>
        <v>3.3999999999999998E-3</v>
      </c>
      <c r="AD619" s="53"/>
      <c r="AE619" s="53"/>
      <c r="AF619" s="72"/>
      <c r="AG619" s="70">
        <v>3.3999999999999998E-3</v>
      </c>
      <c r="AH619" s="70"/>
      <c r="AI619" s="70"/>
    </row>
    <row r="620" spans="1:35" ht="12.75" customHeight="1" x14ac:dyDescent="0.2">
      <c r="A620" s="64" t="s">
        <v>338</v>
      </c>
      <c r="B620" s="65" t="s">
        <v>337</v>
      </c>
      <c r="C620" s="65">
        <v>55199</v>
      </c>
      <c r="D620" s="66">
        <f>VLOOKUP(A620,'2.1 Termination Charges'!$B$4:$F$904,5,0)</f>
        <v>2.6669999999999999E-2</v>
      </c>
      <c r="G620" s="67"/>
      <c r="H620" s="67"/>
      <c r="I620" s="58">
        <f t="shared" si="32"/>
        <v>2.1999999999999999E-2</v>
      </c>
      <c r="J620" s="67"/>
      <c r="P620" s="68"/>
      <c r="Q620" s="69"/>
      <c r="R620" s="69"/>
      <c r="V620" s="58">
        <f t="shared" si="35"/>
        <v>617</v>
      </c>
      <c r="W620" s="58" t="s">
        <v>1349</v>
      </c>
      <c r="X620" s="58" t="s">
        <v>1350</v>
      </c>
      <c r="Z620" s="70"/>
      <c r="AA620" s="71">
        <f t="shared" si="33"/>
        <v>0.42588888888888887</v>
      </c>
      <c r="AB620" s="70">
        <f t="shared" si="34"/>
        <v>0.38329999999999997</v>
      </c>
      <c r="AC620" s="70">
        <f t="shared" si="38"/>
        <v>0.38329999999999997</v>
      </c>
      <c r="AD620" s="53"/>
      <c r="AE620" s="53"/>
      <c r="AF620" s="72"/>
      <c r="AG620" s="70">
        <v>0.38329999999999997</v>
      </c>
      <c r="AH620" s="70"/>
      <c r="AI620" s="70"/>
    </row>
    <row r="621" spans="1:35" ht="12.75" customHeight="1" x14ac:dyDescent="0.2">
      <c r="A621" s="64" t="s">
        <v>338</v>
      </c>
      <c r="B621" s="65" t="s">
        <v>337</v>
      </c>
      <c r="C621" s="65">
        <v>55216</v>
      </c>
      <c r="D621" s="66">
        <f>VLOOKUP(A621,'2.1 Termination Charges'!$B$4:$F$904,5,0)</f>
        <v>2.6669999999999999E-2</v>
      </c>
      <c r="G621" s="67"/>
      <c r="H621" s="67"/>
      <c r="I621" s="58">
        <f t="shared" si="32"/>
        <v>2.1999999999999999E-2</v>
      </c>
      <c r="J621" s="67"/>
      <c r="P621" s="68"/>
      <c r="Q621" s="69"/>
      <c r="R621" s="69"/>
      <c r="V621" s="58">
        <f t="shared" si="35"/>
        <v>618</v>
      </c>
      <c r="W621" s="58" t="s">
        <v>1351</v>
      </c>
      <c r="X621" s="58" t="s">
        <v>1352</v>
      </c>
      <c r="Z621" s="70"/>
      <c r="AA621" s="71">
        <f t="shared" si="33"/>
        <v>5.5555555555555558E-3</v>
      </c>
      <c r="AB621" s="70">
        <f t="shared" si="34"/>
        <v>5.0000000000000001E-3</v>
      </c>
      <c r="AC621" s="70">
        <f t="shared" si="38"/>
        <v>5.0000000000000001E-3</v>
      </c>
      <c r="AD621" s="53"/>
      <c r="AE621" s="53"/>
      <c r="AF621" s="72"/>
      <c r="AG621" s="70">
        <v>5.0000000000000001E-3</v>
      </c>
      <c r="AH621" s="70"/>
      <c r="AI621" s="70"/>
    </row>
    <row r="622" spans="1:35" ht="12.75" customHeight="1" x14ac:dyDescent="0.2">
      <c r="A622" s="64" t="s">
        <v>338</v>
      </c>
      <c r="B622" s="65" t="s">
        <v>337</v>
      </c>
      <c r="C622" s="65">
        <v>55217</v>
      </c>
      <c r="D622" s="66">
        <f>VLOOKUP(A622,'2.1 Termination Charges'!$B$4:$F$904,5,0)</f>
        <v>2.6669999999999999E-2</v>
      </c>
      <c r="G622" s="67"/>
      <c r="H622" s="67"/>
      <c r="I622" s="58">
        <f t="shared" si="32"/>
        <v>2.1999999999999999E-2</v>
      </c>
      <c r="J622" s="67"/>
      <c r="P622" s="68"/>
      <c r="Q622" s="69"/>
      <c r="R622" s="69"/>
      <c r="V622" s="58">
        <f t="shared" si="35"/>
        <v>619</v>
      </c>
      <c r="W622" s="58" t="s">
        <v>1353</v>
      </c>
      <c r="X622" s="58" t="s">
        <v>1354</v>
      </c>
      <c r="Z622" s="70"/>
      <c r="AA622" s="71">
        <f t="shared" si="33"/>
        <v>5.5555555555555558E-3</v>
      </c>
      <c r="AB622" s="70">
        <f t="shared" si="34"/>
        <v>5.0000000000000001E-3</v>
      </c>
      <c r="AC622" s="70">
        <f t="shared" si="38"/>
        <v>5.0000000000000001E-3</v>
      </c>
      <c r="AD622" s="53"/>
      <c r="AE622" s="53"/>
      <c r="AF622" s="72"/>
      <c r="AG622" s="70">
        <v>5.0000000000000001E-3</v>
      </c>
      <c r="AH622" s="70"/>
      <c r="AI622" s="70"/>
    </row>
    <row r="623" spans="1:35" ht="12.75" customHeight="1" x14ac:dyDescent="0.2">
      <c r="A623" s="64" t="s">
        <v>338</v>
      </c>
      <c r="B623" s="65" t="s">
        <v>337</v>
      </c>
      <c r="C623" s="65">
        <v>55218</v>
      </c>
      <c r="D623" s="66">
        <f>VLOOKUP(A623,'2.1 Termination Charges'!$B$4:$F$904,5,0)</f>
        <v>2.6669999999999999E-2</v>
      </c>
      <c r="G623" s="67"/>
      <c r="H623" s="67"/>
      <c r="I623" s="58">
        <f t="shared" si="32"/>
        <v>2.1999999999999999E-2</v>
      </c>
      <c r="J623" s="67"/>
      <c r="P623" s="68"/>
      <c r="Q623" s="69"/>
      <c r="R623" s="69"/>
      <c r="V623" s="58">
        <f t="shared" si="35"/>
        <v>620</v>
      </c>
      <c r="W623" s="58" t="s">
        <v>1355</v>
      </c>
      <c r="X623" s="58" t="s">
        <v>1356</v>
      </c>
      <c r="Z623" s="70"/>
      <c r="AA623" s="71">
        <f t="shared" si="33"/>
        <v>4.4444444444444444E-3</v>
      </c>
      <c r="AB623" s="70">
        <f t="shared" si="34"/>
        <v>4.0000000000000001E-3</v>
      </c>
      <c r="AC623" s="70">
        <f t="shared" si="38"/>
        <v>4.0000000000000001E-3</v>
      </c>
      <c r="AD623" s="53"/>
      <c r="AE623" s="53"/>
      <c r="AF623" s="72"/>
      <c r="AG623" s="70">
        <v>4.0000000000000001E-3</v>
      </c>
      <c r="AH623" s="70"/>
      <c r="AI623" s="70"/>
    </row>
    <row r="624" spans="1:35" ht="12.75" customHeight="1" x14ac:dyDescent="0.2">
      <c r="A624" s="64" t="s">
        <v>338</v>
      </c>
      <c r="B624" s="65" t="s">
        <v>337</v>
      </c>
      <c r="C624" s="65">
        <v>55219</v>
      </c>
      <c r="D624" s="66">
        <f>VLOOKUP(A624,'2.1 Termination Charges'!$B$4:$F$904,5,0)</f>
        <v>2.6669999999999999E-2</v>
      </c>
      <c r="G624" s="67"/>
      <c r="H624" s="67"/>
      <c r="I624" s="58">
        <f t="shared" si="32"/>
        <v>2.1999999999999999E-2</v>
      </c>
      <c r="J624" s="67"/>
      <c r="P624" s="68"/>
      <c r="Q624" s="69"/>
      <c r="R624" s="69"/>
      <c r="V624" s="58">
        <f t="shared" si="35"/>
        <v>621</v>
      </c>
      <c r="W624" s="58" t="s">
        <v>1357</v>
      </c>
      <c r="X624" s="58" t="s">
        <v>1358</v>
      </c>
      <c r="Z624" s="70"/>
      <c r="AA624" s="71">
        <f t="shared" si="33"/>
        <v>5.5555555555555558E-3</v>
      </c>
      <c r="AB624" s="70">
        <f t="shared" si="34"/>
        <v>5.0000000000000001E-3</v>
      </c>
      <c r="AC624" s="70">
        <f t="shared" si="38"/>
        <v>5.0000000000000001E-3</v>
      </c>
      <c r="AD624" s="53"/>
      <c r="AE624" s="53"/>
      <c r="AF624" s="72"/>
      <c r="AG624" s="70">
        <v>5.0000000000000001E-3</v>
      </c>
      <c r="AH624" s="70"/>
      <c r="AI624" s="70"/>
    </row>
    <row r="625" spans="1:35" ht="12.75" customHeight="1" x14ac:dyDescent="0.2">
      <c r="A625" s="64" t="s">
        <v>338</v>
      </c>
      <c r="B625" s="65" t="s">
        <v>337</v>
      </c>
      <c r="C625" s="65">
        <v>55226</v>
      </c>
      <c r="D625" s="66">
        <f>VLOOKUP(A625,'2.1 Termination Charges'!$B$4:$F$904,5,0)</f>
        <v>2.6669999999999999E-2</v>
      </c>
      <c r="G625" s="67"/>
      <c r="H625" s="67"/>
      <c r="I625" s="58">
        <f t="shared" si="32"/>
        <v>2.1999999999999999E-2</v>
      </c>
      <c r="J625" s="67"/>
      <c r="P625" s="68"/>
      <c r="Q625" s="69"/>
      <c r="R625" s="69"/>
      <c r="V625" s="58">
        <f t="shared" si="35"/>
        <v>622</v>
      </c>
      <c r="W625" s="58" t="s">
        <v>1359</v>
      </c>
      <c r="X625" s="58" t="s">
        <v>1360</v>
      </c>
      <c r="Z625" s="70"/>
      <c r="AA625" s="71">
        <f t="shared" si="33"/>
        <v>0.1585185185185185</v>
      </c>
      <c r="AB625" s="70">
        <f t="shared" si="34"/>
        <v>0.14266666666666666</v>
      </c>
      <c r="AC625" s="70">
        <f t="shared" si="38"/>
        <v>0.14266666666666666</v>
      </c>
      <c r="AD625" s="53"/>
      <c r="AE625" s="53"/>
      <c r="AF625" s="72"/>
      <c r="AG625" s="70">
        <v>0.14266666666666666</v>
      </c>
      <c r="AH625" s="70"/>
      <c r="AI625" s="70"/>
    </row>
    <row r="626" spans="1:35" ht="12.75" customHeight="1" x14ac:dyDescent="0.2">
      <c r="A626" s="64" t="s">
        <v>338</v>
      </c>
      <c r="B626" s="65" t="s">
        <v>337</v>
      </c>
      <c r="C626" s="65">
        <v>55227</v>
      </c>
      <c r="D626" s="66">
        <f>VLOOKUP(A626,'2.1 Termination Charges'!$B$4:$F$904,5,0)</f>
        <v>2.6669999999999999E-2</v>
      </c>
      <c r="G626" s="67"/>
      <c r="H626" s="67"/>
      <c r="I626" s="58">
        <f t="shared" si="32"/>
        <v>2.1999999999999999E-2</v>
      </c>
      <c r="J626" s="67"/>
      <c r="P626" s="68"/>
      <c r="Q626" s="69"/>
      <c r="R626" s="69"/>
      <c r="V626" s="58">
        <f t="shared" si="35"/>
        <v>623</v>
      </c>
      <c r="W626" s="58" t="s">
        <v>1361</v>
      </c>
      <c r="X626" s="58" t="s">
        <v>1362</v>
      </c>
      <c r="Z626" s="70"/>
      <c r="AA626" s="71">
        <f t="shared" si="33"/>
        <v>0.16018518518518518</v>
      </c>
      <c r="AB626" s="70">
        <f t="shared" si="34"/>
        <v>0.14416666666666667</v>
      </c>
      <c r="AC626" s="70">
        <f t="shared" si="38"/>
        <v>0.14416666666666667</v>
      </c>
      <c r="AD626" s="53"/>
      <c r="AE626" s="53"/>
      <c r="AF626" s="72"/>
      <c r="AG626" s="70">
        <v>0.14416666666666667</v>
      </c>
      <c r="AH626" s="70"/>
      <c r="AI626" s="70"/>
    </row>
    <row r="627" spans="1:35" ht="12.75" customHeight="1" x14ac:dyDescent="0.2">
      <c r="A627" s="64" t="s">
        <v>338</v>
      </c>
      <c r="B627" s="65" t="s">
        <v>337</v>
      </c>
      <c r="C627" s="65">
        <v>55228</v>
      </c>
      <c r="D627" s="66">
        <f>VLOOKUP(A627,'2.1 Termination Charges'!$B$4:$F$904,5,0)</f>
        <v>2.6669999999999999E-2</v>
      </c>
      <c r="G627" s="67"/>
      <c r="H627" s="67"/>
      <c r="I627" s="58">
        <f t="shared" si="32"/>
        <v>2.1999999999999999E-2</v>
      </c>
      <c r="J627" s="67"/>
      <c r="P627" s="68"/>
      <c r="Q627" s="69"/>
      <c r="R627" s="69"/>
      <c r="V627" s="58">
        <f t="shared" si="35"/>
        <v>624</v>
      </c>
      <c r="W627" s="58" t="s">
        <v>1363</v>
      </c>
      <c r="X627" s="58" t="s">
        <v>1364</v>
      </c>
      <c r="Z627" s="70"/>
      <c r="AA627" s="71">
        <f t="shared" si="33"/>
        <v>0.17370370370370369</v>
      </c>
      <c r="AB627" s="70">
        <f t="shared" si="34"/>
        <v>0.15633333333333332</v>
      </c>
      <c r="AC627" s="70">
        <f t="shared" si="38"/>
        <v>0.15633333333333332</v>
      </c>
      <c r="AD627" s="53"/>
      <c r="AE627" s="53"/>
      <c r="AF627" s="72"/>
      <c r="AG627" s="70">
        <v>0.15633333333333332</v>
      </c>
      <c r="AH627" s="70"/>
      <c r="AI627" s="70"/>
    </row>
    <row r="628" spans="1:35" ht="12.75" customHeight="1" x14ac:dyDescent="0.2">
      <c r="A628" s="64" t="s">
        <v>338</v>
      </c>
      <c r="B628" s="65" t="s">
        <v>337</v>
      </c>
      <c r="C628" s="65">
        <v>55229</v>
      </c>
      <c r="D628" s="66">
        <f>VLOOKUP(A628,'2.1 Termination Charges'!$B$4:$F$904,5,0)</f>
        <v>2.6669999999999999E-2</v>
      </c>
      <c r="G628" s="67"/>
      <c r="H628" s="67"/>
      <c r="I628" s="58">
        <f t="shared" si="32"/>
        <v>2.1999999999999999E-2</v>
      </c>
      <c r="J628" s="67"/>
      <c r="P628" s="68"/>
      <c r="Q628" s="69"/>
      <c r="R628" s="69"/>
      <c r="V628" s="58">
        <f t="shared" si="35"/>
        <v>625</v>
      </c>
      <c r="W628" s="58" t="s">
        <v>1365</v>
      </c>
      <c r="X628" s="58" t="s">
        <v>1366</v>
      </c>
      <c r="Z628" s="70"/>
      <c r="AA628" s="71">
        <f t="shared" si="33"/>
        <v>0.19777777777777777</v>
      </c>
      <c r="AB628" s="70">
        <f t="shared" si="34"/>
        <v>0.17799999999999999</v>
      </c>
      <c r="AC628" s="70">
        <f t="shared" si="38"/>
        <v>0.17799999999999999</v>
      </c>
      <c r="AD628" s="53"/>
      <c r="AE628" s="53"/>
      <c r="AF628" s="72"/>
      <c r="AG628" s="70">
        <v>0.17799999999999999</v>
      </c>
      <c r="AH628" s="70"/>
      <c r="AI628" s="70"/>
    </row>
    <row r="629" spans="1:35" ht="12.75" customHeight="1" x14ac:dyDescent="0.2">
      <c r="A629" s="64" t="s">
        <v>338</v>
      </c>
      <c r="B629" s="65" t="s">
        <v>337</v>
      </c>
      <c r="C629" s="65">
        <v>55246</v>
      </c>
      <c r="D629" s="66">
        <f>VLOOKUP(A629,'2.1 Termination Charges'!$B$4:$F$904,5,0)</f>
        <v>2.6669999999999999E-2</v>
      </c>
      <c r="G629" s="67"/>
      <c r="H629" s="67"/>
      <c r="I629" s="58">
        <f t="shared" si="32"/>
        <v>2.1999999999999999E-2</v>
      </c>
      <c r="J629" s="67"/>
      <c r="P629" s="68"/>
      <c r="Q629" s="69"/>
      <c r="R629" s="69"/>
      <c r="V629" s="58">
        <f t="shared" si="35"/>
        <v>626</v>
      </c>
      <c r="W629" s="58" t="s">
        <v>1367</v>
      </c>
      <c r="X629" s="58" t="s">
        <v>1368</v>
      </c>
      <c r="Z629" s="70"/>
      <c r="AA629" s="71">
        <f t="shared" si="33"/>
        <v>0.18177777777777776</v>
      </c>
      <c r="AB629" s="70">
        <f t="shared" si="34"/>
        <v>0.1636</v>
      </c>
      <c r="AC629" s="70">
        <f t="shared" si="38"/>
        <v>0.1636</v>
      </c>
      <c r="AD629" s="53"/>
      <c r="AE629" s="53"/>
      <c r="AF629" s="72"/>
      <c r="AG629" s="70">
        <v>0.1636</v>
      </c>
      <c r="AH629" s="70"/>
      <c r="AI629" s="70"/>
    </row>
    <row r="630" spans="1:35" ht="12.75" customHeight="1" x14ac:dyDescent="0.2">
      <c r="A630" s="64" t="s">
        <v>338</v>
      </c>
      <c r="B630" s="65" t="s">
        <v>337</v>
      </c>
      <c r="C630" s="65">
        <v>55247</v>
      </c>
      <c r="D630" s="66">
        <f>VLOOKUP(A630,'2.1 Termination Charges'!$B$4:$F$904,5,0)</f>
        <v>2.6669999999999999E-2</v>
      </c>
      <c r="G630" s="67"/>
      <c r="H630" s="67"/>
      <c r="I630" s="58">
        <f t="shared" si="32"/>
        <v>2.1999999999999999E-2</v>
      </c>
      <c r="J630" s="67"/>
      <c r="P630" s="68"/>
      <c r="Q630" s="69"/>
      <c r="R630" s="69"/>
      <c r="V630" s="58">
        <f t="shared" si="35"/>
        <v>627</v>
      </c>
      <c r="W630" s="58" t="s">
        <v>1369</v>
      </c>
      <c r="X630" s="58" t="s">
        <v>1370</v>
      </c>
      <c r="Z630" s="70"/>
      <c r="AA630" s="71">
        <f t="shared" si="33"/>
        <v>0.22222222222222224</v>
      </c>
      <c r="AB630" s="70">
        <f t="shared" si="34"/>
        <v>0.2</v>
      </c>
      <c r="AC630" s="70">
        <f t="shared" si="38"/>
        <v>0.2</v>
      </c>
      <c r="AD630" s="53"/>
      <c r="AE630" s="53"/>
      <c r="AF630" s="72"/>
      <c r="AG630" s="70">
        <v>0.2</v>
      </c>
      <c r="AH630" s="70"/>
      <c r="AI630" s="70"/>
    </row>
    <row r="631" spans="1:35" ht="12.75" customHeight="1" x14ac:dyDescent="0.2">
      <c r="A631" s="64" t="s">
        <v>338</v>
      </c>
      <c r="B631" s="65" t="s">
        <v>337</v>
      </c>
      <c r="C631" s="65">
        <v>55248</v>
      </c>
      <c r="D631" s="66">
        <f>VLOOKUP(A631,'2.1 Termination Charges'!$B$4:$F$904,5,0)</f>
        <v>2.6669999999999999E-2</v>
      </c>
      <c r="G631" s="67"/>
      <c r="H631" s="67"/>
      <c r="I631" s="58">
        <f t="shared" si="32"/>
        <v>2.1999999999999999E-2</v>
      </c>
      <c r="J631" s="67"/>
      <c r="P631" s="68"/>
      <c r="Q631" s="69"/>
      <c r="R631" s="69"/>
      <c r="V631" s="58">
        <f t="shared" si="35"/>
        <v>628</v>
      </c>
      <c r="W631" s="58" t="s">
        <v>1371</v>
      </c>
      <c r="X631" s="58" t="s">
        <v>1372</v>
      </c>
      <c r="Z631" s="70"/>
      <c r="AA631" s="71">
        <f t="shared" si="33"/>
        <v>0.22222222222222224</v>
      </c>
      <c r="AB631" s="70">
        <f t="shared" si="34"/>
        <v>0.2</v>
      </c>
      <c r="AC631" s="70">
        <f t="shared" si="38"/>
        <v>0.2</v>
      </c>
      <c r="AD631" s="53"/>
      <c r="AE631" s="53"/>
      <c r="AF631" s="72"/>
      <c r="AG631" s="70">
        <v>0.2</v>
      </c>
      <c r="AH631" s="70"/>
      <c r="AI631" s="70"/>
    </row>
    <row r="632" spans="1:35" ht="12.75" customHeight="1" x14ac:dyDescent="0.2">
      <c r="A632" s="64" t="s">
        <v>338</v>
      </c>
      <c r="B632" s="65" t="s">
        <v>337</v>
      </c>
      <c r="C632" s="65">
        <v>55249</v>
      </c>
      <c r="D632" s="66">
        <f>VLOOKUP(A632,'2.1 Termination Charges'!$B$4:$F$904,5,0)</f>
        <v>2.6669999999999999E-2</v>
      </c>
      <c r="G632" s="67"/>
      <c r="H632" s="67"/>
      <c r="I632" s="58">
        <f t="shared" si="32"/>
        <v>2.1999999999999999E-2</v>
      </c>
      <c r="J632" s="67"/>
      <c r="P632" s="68"/>
      <c r="Q632" s="69"/>
      <c r="R632" s="69"/>
      <c r="V632" s="58">
        <f t="shared" si="35"/>
        <v>629</v>
      </c>
      <c r="W632" s="58" t="s">
        <v>1373</v>
      </c>
      <c r="X632" s="58" t="s">
        <v>1374</v>
      </c>
      <c r="Z632" s="70"/>
      <c r="AA632" s="71">
        <f t="shared" si="33"/>
        <v>1.4222222222222223E-2</v>
      </c>
      <c r="AB632" s="70">
        <f t="shared" si="34"/>
        <v>1.2800000000000001E-2</v>
      </c>
      <c r="AC632" s="70">
        <f t="shared" si="38"/>
        <v>1.2800000000000001E-2</v>
      </c>
      <c r="AD632" s="53"/>
      <c r="AE632" s="53"/>
      <c r="AF632" s="72"/>
      <c r="AG632" s="70">
        <v>1.2800000000000001E-2</v>
      </c>
      <c r="AH632" s="70"/>
      <c r="AI632" s="70"/>
    </row>
    <row r="633" spans="1:35" ht="12.75" customHeight="1" x14ac:dyDescent="0.2">
      <c r="A633" s="64" t="s">
        <v>338</v>
      </c>
      <c r="B633" s="65" t="s">
        <v>337</v>
      </c>
      <c r="C633" s="65">
        <v>55276</v>
      </c>
      <c r="D633" s="66">
        <f>VLOOKUP(A633,'2.1 Termination Charges'!$B$4:$F$904,5,0)</f>
        <v>2.6669999999999999E-2</v>
      </c>
      <c r="G633" s="67"/>
      <c r="H633" s="67"/>
      <c r="I633" s="58">
        <f t="shared" si="32"/>
        <v>2.1999999999999999E-2</v>
      </c>
      <c r="J633" s="67"/>
      <c r="P633" s="68"/>
      <c r="Q633" s="69"/>
      <c r="R633" s="69"/>
      <c r="V633" s="58">
        <f t="shared" si="35"/>
        <v>630</v>
      </c>
      <c r="W633" s="58" t="s">
        <v>1375</v>
      </c>
      <c r="X633" s="58" t="s">
        <v>1376</v>
      </c>
      <c r="Z633" s="70"/>
      <c r="AA633" s="71">
        <f t="shared" si="33"/>
        <v>2.0222222222222221E-2</v>
      </c>
      <c r="AB633" s="70">
        <f t="shared" si="34"/>
        <v>1.8200000000000001E-2</v>
      </c>
      <c r="AC633" s="70">
        <f t="shared" si="38"/>
        <v>1.8200000000000001E-2</v>
      </c>
      <c r="AD633" s="53"/>
      <c r="AE633" s="53"/>
      <c r="AF633" s="72"/>
      <c r="AG633" s="70">
        <v>1.8200000000000001E-2</v>
      </c>
      <c r="AH633" s="70"/>
      <c r="AI633" s="70"/>
    </row>
    <row r="634" spans="1:35" ht="12.75" customHeight="1" x14ac:dyDescent="0.2">
      <c r="A634" s="64" t="s">
        <v>338</v>
      </c>
      <c r="B634" s="65" t="s">
        <v>337</v>
      </c>
      <c r="C634" s="65">
        <v>55277</v>
      </c>
      <c r="D634" s="66">
        <f>VLOOKUP(A634,'2.1 Termination Charges'!$B$4:$F$904,5,0)</f>
        <v>2.6669999999999999E-2</v>
      </c>
      <c r="G634" s="67"/>
      <c r="H634" s="67"/>
      <c r="I634" s="58">
        <f t="shared" si="32"/>
        <v>2.1999999999999999E-2</v>
      </c>
      <c r="J634" s="67"/>
      <c r="P634" s="68"/>
      <c r="Q634" s="69"/>
      <c r="R634" s="69"/>
      <c r="V634" s="58">
        <f t="shared" si="35"/>
        <v>631</v>
      </c>
      <c r="W634" s="58" t="s">
        <v>1377</v>
      </c>
      <c r="X634" s="58" t="s">
        <v>1378</v>
      </c>
      <c r="Z634" s="70"/>
      <c r="AA634" s="71">
        <f t="shared" si="33"/>
        <v>2.0222222222222221E-2</v>
      </c>
      <c r="AB634" s="70">
        <f t="shared" si="34"/>
        <v>1.8200000000000001E-2</v>
      </c>
      <c r="AC634" s="70">
        <f t="shared" si="38"/>
        <v>1.8200000000000001E-2</v>
      </c>
      <c r="AD634" s="53"/>
      <c r="AE634" s="53"/>
      <c r="AF634" s="72"/>
      <c r="AG634" s="70">
        <v>1.8200000000000001E-2</v>
      </c>
      <c r="AH634" s="70"/>
      <c r="AI634" s="70"/>
    </row>
    <row r="635" spans="1:35" ht="12.75" customHeight="1" x14ac:dyDescent="0.2">
      <c r="A635" s="64" t="s">
        <v>338</v>
      </c>
      <c r="B635" s="65" t="s">
        <v>337</v>
      </c>
      <c r="C635" s="65">
        <v>55278</v>
      </c>
      <c r="D635" s="66">
        <f>VLOOKUP(A635,'2.1 Termination Charges'!$B$4:$F$904,5,0)</f>
        <v>2.6669999999999999E-2</v>
      </c>
      <c r="G635" s="67"/>
      <c r="H635" s="67"/>
      <c r="I635" s="58">
        <f t="shared" si="32"/>
        <v>2.1999999999999999E-2</v>
      </c>
      <c r="J635" s="67"/>
      <c r="P635" s="68"/>
      <c r="Q635" s="69"/>
      <c r="R635" s="69"/>
      <c r="V635" s="58">
        <f t="shared" si="35"/>
        <v>632</v>
      </c>
      <c r="W635" s="58" t="s">
        <v>1379</v>
      </c>
      <c r="X635" s="58" t="s">
        <v>1380</v>
      </c>
      <c r="Z635" s="70"/>
      <c r="AA635" s="71">
        <f t="shared" si="33"/>
        <v>2.0222222222222221E-2</v>
      </c>
      <c r="AB635" s="70">
        <f t="shared" si="34"/>
        <v>1.8200000000000001E-2</v>
      </c>
      <c r="AC635" s="70">
        <f t="shared" si="38"/>
        <v>1.8200000000000001E-2</v>
      </c>
      <c r="AD635" s="53"/>
      <c r="AE635" s="53"/>
      <c r="AF635" s="72"/>
      <c r="AG635" s="70">
        <v>1.8200000000000001E-2</v>
      </c>
      <c r="AH635" s="70"/>
      <c r="AI635" s="70"/>
    </row>
    <row r="636" spans="1:35" ht="12.75" customHeight="1" x14ac:dyDescent="0.2">
      <c r="A636" s="64" t="s">
        <v>338</v>
      </c>
      <c r="B636" s="65" t="s">
        <v>337</v>
      </c>
      <c r="C636" s="65">
        <v>55279</v>
      </c>
      <c r="D636" s="66">
        <f>VLOOKUP(A636,'2.1 Termination Charges'!$B$4:$F$904,5,0)</f>
        <v>2.6669999999999999E-2</v>
      </c>
      <c r="G636" s="67"/>
      <c r="H636" s="67"/>
      <c r="I636" s="58">
        <f t="shared" si="32"/>
        <v>2.1999999999999999E-2</v>
      </c>
      <c r="J636" s="67"/>
      <c r="P636" s="68"/>
      <c r="Q636" s="69"/>
      <c r="R636" s="69"/>
      <c r="V636" s="58">
        <f t="shared" si="35"/>
        <v>633</v>
      </c>
      <c r="W636" s="58" t="s">
        <v>1381</v>
      </c>
      <c r="X636" s="58" t="s">
        <v>1382</v>
      </c>
      <c r="Z636" s="70"/>
      <c r="AA636" s="71">
        <f t="shared" si="33"/>
        <v>2.0222222222222221E-2</v>
      </c>
      <c r="AB636" s="70">
        <f t="shared" si="34"/>
        <v>1.8200000000000001E-2</v>
      </c>
      <c r="AC636" s="70">
        <f t="shared" si="38"/>
        <v>1.8200000000000001E-2</v>
      </c>
      <c r="AD636" s="53"/>
      <c r="AE636" s="53"/>
      <c r="AF636" s="72"/>
      <c r="AG636" s="70">
        <v>1.8200000000000001E-2</v>
      </c>
      <c r="AH636" s="70"/>
      <c r="AI636" s="70"/>
    </row>
    <row r="637" spans="1:35" ht="12.75" customHeight="1" x14ac:dyDescent="0.2">
      <c r="A637" s="64" t="s">
        <v>338</v>
      </c>
      <c r="B637" s="65" t="s">
        <v>337</v>
      </c>
      <c r="C637" s="65">
        <v>55286</v>
      </c>
      <c r="D637" s="66">
        <f>VLOOKUP(A637,'2.1 Termination Charges'!$B$4:$F$904,5,0)</f>
        <v>2.6669999999999999E-2</v>
      </c>
      <c r="G637" s="67"/>
      <c r="H637" s="67"/>
      <c r="I637" s="58">
        <f t="shared" si="32"/>
        <v>2.1999999999999999E-2</v>
      </c>
      <c r="J637" s="67"/>
      <c r="P637" s="68"/>
      <c r="Q637" s="69"/>
      <c r="R637" s="69"/>
      <c r="V637" s="58">
        <f t="shared" si="35"/>
        <v>634</v>
      </c>
      <c r="W637" s="58" t="s">
        <v>1383</v>
      </c>
      <c r="X637" s="58" t="s">
        <v>1384</v>
      </c>
      <c r="Z637" s="70"/>
      <c r="AA637" s="71">
        <f t="shared" si="33"/>
        <v>2.0222222222222221E-2</v>
      </c>
      <c r="AB637" s="70">
        <f t="shared" si="34"/>
        <v>1.8200000000000001E-2</v>
      </c>
      <c r="AC637" s="70">
        <f t="shared" si="38"/>
        <v>1.8200000000000001E-2</v>
      </c>
      <c r="AD637" s="53"/>
      <c r="AE637" s="53"/>
      <c r="AF637" s="72"/>
      <c r="AG637" s="70">
        <v>1.8200000000000001E-2</v>
      </c>
      <c r="AH637" s="70"/>
      <c r="AI637" s="70"/>
    </row>
    <row r="638" spans="1:35" ht="12.75" customHeight="1" x14ac:dyDescent="0.2">
      <c r="A638" s="64" t="s">
        <v>338</v>
      </c>
      <c r="B638" s="65" t="s">
        <v>337</v>
      </c>
      <c r="C638" s="65">
        <v>55287</v>
      </c>
      <c r="D638" s="66">
        <f>VLOOKUP(A638,'2.1 Termination Charges'!$B$4:$F$904,5,0)</f>
        <v>2.6669999999999999E-2</v>
      </c>
      <c r="G638" s="67"/>
      <c r="H638" s="67"/>
      <c r="I638" s="58">
        <f t="shared" si="32"/>
        <v>2.1999999999999999E-2</v>
      </c>
      <c r="J638" s="67"/>
      <c r="P638" s="68"/>
      <c r="Q638" s="69"/>
      <c r="R638" s="69"/>
      <c r="V638" s="58">
        <f t="shared" si="35"/>
        <v>635</v>
      </c>
      <c r="W638" s="58" t="s">
        <v>25</v>
      </c>
      <c r="X638" s="58" t="s">
        <v>144</v>
      </c>
      <c r="Z638" s="70"/>
      <c r="AA638" s="71">
        <f t="shared" si="33"/>
        <v>1.6666666666666666E-3</v>
      </c>
      <c r="AB638" s="70">
        <f t="shared" si="34"/>
        <v>1.5E-3</v>
      </c>
      <c r="AC638" s="70">
        <f t="shared" ref="AC638:AC642" si="39">AD638</f>
        <v>8.3529411764705886E-4</v>
      </c>
      <c r="AD638" s="53">
        <v>8.3529411764705886E-4</v>
      </c>
      <c r="AE638" s="53"/>
      <c r="AF638" s="72"/>
      <c r="AG638" s="70">
        <f t="shared" ref="AG638:AG643" si="40">AH638</f>
        <v>1.5E-3</v>
      </c>
      <c r="AH638" s="70">
        <v>1.5E-3</v>
      </c>
      <c r="AI638" s="70"/>
    </row>
    <row r="639" spans="1:35" ht="12.75" customHeight="1" x14ac:dyDescent="0.2">
      <c r="A639" s="64" t="s">
        <v>338</v>
      </c>
      <c r="B639" s="65" t="s">
        <v>337</v>
      </c>
      <c r="C639" s="65">
        <v>55288</v>
      </c>
      <c r="D639" s="66">
        <f>VLOOKUP(A639,'2.1 Termination Charges'!$B$4:$F$904,5,0)</f>
        <v>2.6669999999999999E-2</v>
      </c>
      <c r="G639" s="67"/>
      <c r="H639" s="67"/>
      <c r="I639" s="58">
        <f t="shared" si="32"/>
        <v>2.1999999999999999E-2</v>
      </c>
      <c r="J639" s="67"/>
      <c r="P639" s="68"/>
      <c r="Q639" s="69"/>
      <c r="R639" s="69"/>
      <c r="V639" s="58">
        <f t="shared" si="35"/>
        <v>636</v>
      </c>
      <c r="W639" s="58" t="s">
        <v>1385</v>
      </c>
      <c r="X639" s="58" t="s">
        <v>1386</v>
      </c>
      <c r="Z639" s="70"/>
      <c r="AA639" s="71">
        <f t="shared" si="33"/>
        <v>9.888888888888888E-3</v>
      </c>
      <c r="AB639" s="70">
        <f t="shared" si="34"/>
        <v>8.8999999999999999E-3</v>
      </c>
      <c r="AC639" s="70">
        <f t="shared" si="39"/>
        <v>4.2352941176470585E-3</v>
      </c>
      <c r="AD639" s="53">
        <v>4.2352941176470585E-3</v>
      </c>
      <c r="AE639" s="53"/>
      <c r="AF639" s="72"/>
      <c r="AG639" s="70">
        <f t="shared" si="40"/>
        <v>8.8999999999999999E-3</v>
      </c>
      <c r="AH639" s="70">
        <v>8.8999999999999999E-3</v>
      </c>
      <c r="AI639" s="70"/>
    </row>
    <row r="640" spans="1:35" ht="12.75" customHeight="1" x14ac:dyDescent="0.2">
      <c r="A640" s="64" t="s">
        <v>338</v>
      </c>
      <c r="B640" s="65" t="s">
        <v>337</v>
      </c>
      <c r="C640" s="65">
        <v>55289</v>
      </c>
      <c r="D640" s="66">
        <f>VLOOKUP(A640,'2.1 Termination Charges'!$B$4:$F$904,5,0)</f>
        <v>2.6669999999999999E-2</v>
      </c>
      <c r="G640" s="67"/>
      <c r="H640" s="67"/>
      <c r="I640" s="58">
        <f t="shared" si="32"/>
        <v>2.1999999999999999E-2</v>
      </c>
      <c r="J640" s="67"/>
      <c r="P640" s="68"/>
      <c r="Q640" s="69"/>
      <c r="R640" s="69"/>
      <c r="V640" s="58">
        <f t="shared" si="35"/>
        <v>637</v>
      </c>
      <c r="W640" s="58" t="s">
        <v>1387</v>
      </c>
      <c r="X640" s="58" t="s">
        <v>1388</v>
      </c>
      <c r="Z640" s="70"/>
      <c r="AA640" s="71">
        <f t="shared" si="33"/>
        <v>9.888888888888888E-3</v>
      </c>
      <c r="AB640" s="70">
        <f t="shared" si="34"/>
        <v>8.8999999999999999E-3</v>
      </c>
      <c r="AC640" s="70">
        <f t="shared" si="39"/>
        <v>5.4117647058823529E-3</v>
      </c>
      <c r="AD640" s="53">
        <v>5.4117647058823529E-3</v>
      </c>
      <c r="AE640" s="53"/>
      <c r="AF640" s="72"/>
      <c r="AG640" s="70">
        <f t="shared" si="40"/>
        <v>8.8999999999999999E-3</v>
      </c>
      <c r="AH640" s="70">
        <v>8.8999999999999999E-3</v>
      </c>
      <c r="AI640" s="70"/>
    </row>
    <row r="641" spans="1:35" ht="12.75" customHeight="1" x14ac:dyDescent="0.2">
      <c r="A641" s="64" t="s">
        <v>338</v>
      </c>
      <c r="B641" s="65" t="s">
        <v>337</v>
      </c>
      <c r="C641" s="65">
        <v>55316</v>
      </c>
      <c r="D641" s="66">
        <f>VLOOKUP(A641,'2.1 Termination Charges'!$B$4:$F$904,5,0)</f>
        <v>2.6669999999999999E-2</v>
      </c>
      <c r="G641" s="67"/>
      <c r="H641" s="67"/>
      <c r="I641" s="58">
        <f t="shared" si="32"/>
        <v>2.1999999999999999E-2</v>
      </c>
      <c r="J641" s="67"/>
      <c r="P641" s="68"/>
      <c r="Q641" s="69"/>
      <c r="R641" s="69"/>
      <c r="V641" s="58">
        <f t="shared" si="35"/>
        <v>638</v>
      </c>
      <c r="W641" s="58" t="s">
        <v>1389</v>
      </c>
      <c r="X641" s="58" t="s">
        <v>1390</v>
      </c>
      <c r="Z641" s="70"/>
      <c r="AA641" s="71">
        <f t="shared" si="33"/>
        <v>9.888888888888888E-3</v>
      </c>
      <c r="AB641" s="70">
        <f t="shared" si="34"/>
        <v>8.8999999999999999E-3</v>
      </c>
      <c r="AC641" s="70">
        <f t="shared" si="39"/>
        <v>4.2352941176470585E-3</v>
      </c>
      <c r="AD641" s="53">
        <v>4.2352941176470585E-3</v>
      </c>
      <c r="AE641" s="53"/>
      <c r="AF641" s="72"/>
      <c r="AG641" s="70">
        <f t="shared" si="40"/>
        <v>8.8999999999999999E-3</v>
      </c>
      <c r="AH641" s="70">
        <v>8.8999999999999999E-3</v>
      </c>
      <c r="AI641" s="70"/>
    </row>
    <row r="642" spans="1:35" ht="12.75" customHeight="1" x14ac:dyDescent="0.2">
      <c r="A642" s="64" t="s">
        <v>338</v>
      </c>
      <c r="B642" s="65" t="s">
        <v>337</v>
      </c>
      <c r="C642" s="65">
        <v>55317</v>
      </c>
      <c r="D642" s="66">
        <f>VLOOKUP(A642,'2.1 Termination Charges'!$B$4:$F$904,5,0)</f>
        <v>2.6669999999999999E-2</v>
      </c>
      <c r="G642" s="67"/>
      <c r="H642" s="67"/>
      <c r="I642" s="58">
        <f t="shared" si="32"/>
        <v>2.1999999999999999E-2</v>
      </c>
      <c r="J642" s="67"/>
      <c r="P642" s="68"/>
      <c r="Q642" s="69"/>
      <c r="R642" s="69"/>
      <c r="V642" s="58">
        <f t="shared" si="35"/>
        <v>639</v>
      </c>
      <c r="W642" s="58" t="s">
        <v>1391</v>
      </c>
      <c r="X642" s="58" t="s">
        <v>1392</v>
      </c>
      <c r="Z642" s="70"/>
      <c r="AA642" s="71">
        <f t="shared" si="33"/>
        <v>9.888888888888888E-3</v>
      </c>
      <c r="AB642" s="70">
        <f t="shared" si="34"/>
        <v>8.8999999999999999E-3</v>
      </c>
      <c r="AC642" s="70">
        <f t="shared" si="39"/>
        <v>5.4117647058823529E-3</v>
      </c>
      <c r="AD642" s="53">
        <v>5.4117647058823529E-3</v>
      </c>
      <c r="AE642" s="53"/>
      <c r="AF642" s="72"/>
      <c r="AG642" s="70">
        <f t="shared" si="40"/>
        <v>8.8999999999999999E-3</v>
      </c>
      <c r="AH642" s="70">
        <v>8.8999999999999999E-3</v>
      </c>
      <c r="AI642" s="70"/>
    </row>
    <row r="643" spans="1:35" ht="12.75" customHeight="1" x14ac:dyDescent="0.2">
      <c r="A643" s="64" t="s">
        <v>338</v>
      </c>
      <c r="B643" s="65" t="s">
        <v>337</v>
      </c>
      <c r="C643" s="65">
        <v>55318</v>
      </c>
      <c r="D643" s="66">
        <f>VLOOKUP(A643,'2.1 Termination Charges'!$B$4:$F$904,5,0)</f>
        <v>2.6669999999999999E-2</v>
      </c>
      <c r="G643" s="67"/>
      <c r="H643" s="67"/>
      <c r="I643" s="58">
        <f t="shared" si="32"/>
        <v>2.1999999999999999E-2</v>
      </c>
      <c r="J643" s="67"/>
      <c r="P643" s="68"/>
      <c r="Q643" s="69"/>
      <c r="R643" s="69"/>
      <c r="V643" s="58">
        <f t="shared" si="35"/>
        <v>640</v>
      </c>
      <c r="W643" s="58" t="s">
        <v>1393</v>
      </c>
      <c r="X643" s="58" t="s">
        <v>1394</v>
      </c>
      <c r="Z643" s="70"/>
      <c r="AA643" s="71">
        <f t="shared" si="33"/>
        <v>2.2222222222222222E-3</v>
      </c>
      <c r="AB643" s="70">
        <f t="shared" si="34"/>
        <v>2E-3</v>
      </c>
      <c r="AC643" s="70">
        <f t="shared" ref="AC643:AC744" si="41">AB643</f>
        <v>2E-3</v>
      </c>
      <c r="AD643" s="53"/>
      <c r="AE643" s="53"/>
      <c r="AF643" s="72"/>
      <c r="AG643" s="70">
        <f t="shared" si="40"/>
        <v>2E-3</v>
      </c>
      <c r="AH643" s="70">
        <v>2E-3</v>
      </c>
      <c r="AI643" s="70"/>
    </row>
    <row r="644" spans="1:35" ht="12.75" customHeight="1" x14ac:dyDescent="0.2">
      <c r="A644" s="64" t="s">
        <v>338</v>
      </c>
      <c r="B644" s="65" t="s">
        <v>337</v>
      </c>
      <c r="C644" s="65">
        <v>55319</v>
      </c>
      <c r="D644" s="66">
        <f>VLOOKUP(A644,'2.1 Termination Charges'!$B$4:$F$904,5,0)</f>
        <v>2.6669999999999999E-2</v>
      </c>
      <c r="G644" s="67"/>
      <c r="H644" s="67"/>
      <c r="I644" s="58">
        <f t="shared" si="32"/>
        <v>2.1999999999999999E-2</v>
      </c>
      <c r="J644" s="67"/>
      <c r="P644" s="68"/>
      <c r="Q644" s="69"/>
      <c r="R644" s="69"/>
      <c r="V644" s="58">
        <f t="shared" si="35"/>
        <v>641</v>
      </c>
      <c r="W644" s="58" t="s">
        <v>1395</v>
      </c>
      <c r="X644" s="58" t="s">
        <v>1396</v>
      </c>
      <c r="Z644" s="70"/>
      <c r="AA644" s="71">
        <f t="shared" si="33"/>
        <v>7.1111111111111115E-3</v>
      </c>
      <c r="AB644" s="70">
        <f t="shared" si="34"/>
        <v>6.4000000000000003E-3</v>
      </c>
      <c r="AC644" s="70">
        <f t="shared" si="41"/>
        <v>6.4000000000000003E-3</v>
      </c>
      <c r="AD644" s="53"/>
      <c r="AE644" s="53"/>
      <c r="AF644" s="72"/>
      <c r="AG644" s="70">
        <v>6.4000000000000003E-3</v>
      </c>
      <c r="AH644" s="70"/>
      <c r="AI644" s="70"/>
    </row>
    <row r="645" spans="1:35" ht="12.75" customHeight="1" x14ac:dyDescent="0.2">
      <c r="A645" s="64" t="s">
        <v>338</v>
      </c>
      <c r="B645" s="65" t="s">
        <v>337</v>
      </c>
      <c r="C645" s="65">
        <v>55326</v>
      </c>
      <c r="D645" s="66">
        <f>VLOOKUP(A645,'2.1 Termination Charges'!$B$4:$F$904,5,0)</f>
        <v>2.6669999999999999E-2</v>
      </c>
      <c r="G645" s="67"/>
      <c r="H645" s="67"/>
      <c r="I645" s="58">
        <f t="shared" si="32"/>
        <v>2.1999999999999999E-2</v>
      </c>
      <c r="J645" s="67"/>
      <c r="P645" s="68"/>
      <c r="Q645" s="69"/>
      <c r="R645" s="69"/>
      <c r="V645" s="58">
        <f t="shared" si="35"/>
        <v>642</v>
      </c>
      <c r="W645" s="58" t="s">
        <v>1397</v>
      </c>
      <c r="X645" s="58" t="s">
        <v>1398</v>
      </c>
      <c r="Z645" s="70"/>
      <c r="AA645" s="71">
        <f t="shared" si="33"/>
        <v>0.32133333333333336</v>
      </c>
      <c r="AB645" s="70">
        <f t="shared" si="34"/>
        <v>0.28920000000000001</v>
      </c>
      <c r="AC645" s="70">
        <f t="shared" si="41"/>
        <v>0.28920000000000001</v>
      </c>
      <c r="AD645" s="53"/>
      <c r="AE645" s="53"/>
      <c r="AF645" s="72"/>
      <c r="AG645" s="70">
        <v>0.28920000000000001</v>
      </c>
      <c r="AH645" s="70"/>
      <c r="AI645" s="70"/>
    </row>
    <row r="646" spans="1:35" ht="12.75" customHeight="1" x14ac:dyDescent="0.2">
      <c r="A646" s="64" t="s">
        <v>338</v>
      </c>
      <c r="B646" s="65" t="s">
        <v>337</v>
      </c>
      <c r="C646" s="65">
        <v>55327</v>
      </c>
      <c r="D646" s="66">
        <f>VLOOKUP(A646,'2.1 Termination Charges'!$B$4:$F$904,5,0)</f>
        <v>2.6669999999999999E-2</v>
      </c>
      <c r="G646" s="67"/>
      <c r="H646" s="67"/>
      <c r="I646" s="58">
        <f t="shared" si="32"/>
        <v>2.1999999999999999E-2</v>
      </c>
      <c r="J646" s="67"/>
      <c r="P646" s="68"/>
      <c r="Q646" s="69"/>
      <c r="R646" s="69"/>
      <c r="V646" s="58">
        <f t="shared" si="35"/>
        <v>643</v>
      </c>
      <c r="W646" s="58" t="s">
        <v>1399</v>
      </c>
      <c r="X646" s="58" t="s">
        <v>1400</v>
      </c>
      <c r="Z646" s="70"/>
      <c r="AA646" s="71">
        <f t="shared" si="33"/>
        <v>0.32222222222222219</v>
      </c>
      <c r="AB646" s="70">
        <f t="shared" si="34"/>
        <v>0.28999999999999998</v>
      </c>
      <c r="AC646" s="70">
        <f t="shared" si="41"/>
        <v>0.28999999999999998</v>
      </c>
      <c r="AD646" s="53"/>
      <c r="AE646" s="53"/>
      <c r="AF646" s="72"/>
      <c r="AG646" s="70">
        <v>0.28999999999999998</v>
      </c>
      <c r="AH646" s="70"/>
      <c r="AI646" s="70"/>
    </row>
    <row r="647" spans="1:35" ht="12.75" customHeight="1" x14ac:dyDescent="0.2">
      <c r="A647" s="64" t="s">
        <v>338</v>
      </c>
      <c r="B647" s="65" t="s">
        <v>337</v>
      </c>
      <c r="C647" s="65">
        <v>55328</v>
      </c>
      <c r="D647" s="66">
        <f>VLOOKUP(A647,'2.1 Termination Charges'!$B$4:$F$904,5,0)</f>
        <v>2.6669999999999999E-2</v>
      </c>
      <c r="G647" s="67"/>
      <c r="H647" s="67"/>
      <c r="I647" s="58">
        <f t="shared" si="32"/>
        <v>2.1999999999999999E-2</v>
      </c>
      <c r="J647" s="67"/>
      <c r="P647" s="68"/>
      <c r="Q647" s="69"/>
      <c r="R647" s="69"/>
      <c r="V647" s="58">
        <f t="shared" si="35"/>
        <v>644</v>
      </c>
      <c r="W647" s="58" t="s">
        <v>1401</v>
      </c>
      <c r="X647" s="58" t="s">
        <v>1402</v>
      </c>
      <c r="Z647" s="70"/>
      <c r="AA647" s="71">
        <f t="shared" si="33"/>
        <v>2.2555555555555554E-2</v>
      </c>
      <c r="AB647" s="70">
        <f t="shared" si="34"/>
        <v>2.0299999999999999E-2</v>
      </c>
      <c r="AC647" s="70">
        <f t="shared" si="41"/>
        <v>2.0299999999999999E-2</v>
      </c>
      <c r="AD647" s="53"/>
      <c r="AE647" s="53"/>
      <c r="AF647" s="72"/>
      <c r="AG647" s="70">
        <v>2.0299999999999999E-2</v>
      </c>
      <c r="AH647" s="70"/>
      <c r="AI647" s="70"/>
    </row>
    <row r="648" spans="1:35" ht="12.75" customHeight="1" x14ac:dyDescent="0.2">
      <c r="A648" s="64" t="s">
        <v>338</v>
      </c>
      <c r="B648" s="65" t="s">
        <v>337</v>
      </c>
      <c r="C648" s="65">
        <v>55329</v>
      </c>
      <c r="D648" s="66">
        <f>VLOOKUP(A648,'2.1 Termination Charges'!$B$4:$F$904,5,0)</f>
        <v>2.6669999999999999E-2</v>
      </c>
      <c r="G648" s="67"/>
      <c r="H648" s="67"/>
      <c r="I648" s="58">
        <f t="shared" si="32"/>
        <v>2.1999999999999999E-2</v>
      </c>
      <c r="J648" s="67"/>
      <c r="P648" s="68"/>
      <c r="Q648" s="69"/>
      <c r="R648" s="69"/>
      <c r="V648" s="58">
        <f t="shared" si="35"/>
        <v>645</v>
      </c>
      <c r="W648" s="58" t="s">
        <v>1403</v>
      </c>
      <c r="X648" s="58" t="s">
        <v>1404</v>
      </c>
      <c r="Z648" s="70"/>
      <c r="AA648" s="71">
        <f t="shared" si="33"/>
        <v>0.76666666666666661</v>
      </c>
      <c r="AB648" s="70">
        <f t="shared" si="34"/>
        <v>0.69</v>
      </c>
      <c r="AC648" s="70">
        <f t="shared" si="41"/>
        <v>0.69</v>
      </c>
      <c r="AD648" s="53"/>
      <c r="AE648" s="53"/>
      <c r="AF648" s="72"/>
      <c r="AG648" s="70">
        <v>0.69</v>
      </c>
      <c r="AH648" s="70"/>
      <c r="AI648" s="70"/>
    </row>
    <row r="649" spans="1:35" ht="12.75" customHeight="1" x14ac:dyDescent="0.2">
      <c r="A649" s="64" t="s">
        <v>338</v>
      </c>
      <c r="B649" s="65" t="s">
        <v>337</v>
      </c>
      <c r="C649" s="65">
        <v>55336</v>
      </c>
      <c r="D649" s="66">
        <f>VLOOKUP(A649,'2.1 Termination Charges'!$B$4:$F$904,5,0)</f>
        <v>2.6669999999999999E-2</v>
      </c>
      <c r="G649" s="67"/>
      <c r="H649" s="67"/>
      <c r="I649" s="58">
        <f t="shared" si="32"/>
        <v>2.1999999999999999E-2</v>
      </c>
      <c r="J649" s="67"/>
      <c r="P649" s="68"/>
      <c r="Q649" s="69"/>
      <c r="R649" s="69"/>
      <c r="V649" s="58">
        <f t="shared" si="35"/>
        <v>646</v>
      </c>
      <c r="W649" s="58" t="s">
        <v>1405</v>
      </c>
      <c r="X649" s="58" t="s">
        <v>1406</v>
      </c>
      <c r="Z649" s="70"/>
      <c r="AA649" s="71">
        <f t="shared" si="33"/>
        <v>0.74425925925925918</v>
      </c>
      <c r="AB649" s="70">
        <f t="shared" si="34"/>
        <v>0.66983333333333328</v>
      </c>
      <c r="AC649" s="70">
        <f t="shared" si="41"/>
        <v>0.66983333333333328</v>
      </c>
      <c r="AD649" s="53"/>
      <c r="AE649" s="53"/>
      <c r="AF649" s="72"/>
      <c r="AG649" s="70">
        <v>0.66983333333333328</v>
      </c>
      <c r="AH649" s="70"/>
      <c r="AI649" s="70"/>
    </row>
    <row r="650" spans="1:35" ht="12.75" customHeight="1" x14ac:dyDescent="0.2">
      <c r="A650" s="64" t="s">
        <v>338</v>
      </c>
      <c r="B650" s="65" t="s">
        <v>337</v>
      </c>
      <c r="C650" s="65">
        <v>55337</v>
      </c>
      <c r="D650" s="66">
        <f>VLOOKUP(A650,'2.1 Termination Charges'!$B$4:$F$904,5,0)</f>
        <v>2.6669999999999999E-2</v>
      </c>
      <c r="G650" s="67"/>
      <c r="H650" s="67"/>
      <c r="I650" s="58">
        <f t="shared" si="32"/>
        <v>2.1999999999999999E-2</v>
      </c>
      <c r="J650" s="67"/>
      <c r="P650" s="68"/>
      <c r="Q650" s="69"/>
      <c r="R650" s="69"/>
      <c r="V650" s="58">
        <f t="shared" si="35"/>
        <v>647</v>
      </c>
      <c r="W650" s="58" t="s">
        <v>1407</v>
      </c>
      <c r="X650" s="58" t="s">
        <v>1408</v>
      </c>
      <c r="Z650" s="70"/>
      <c r="AA650" s="71">
        <f t="shared" si="33"/>
        <v>0.74425925925925918</v>
      </c>
      <c r="AB650" s="70">
        <f t="shared" si="34"/>
        <v>0.66983333333333328</v>
      </c>
      <c r="AC650" s="70">
        <f t="shared" si="41"/>
        <v>0.66983333333333328</v>
      </c>
      <c r="AD650" s="53"/>
      <c r="AE650" s="53"/>
      <c r="AF650" s="72"/>
      <c r="AG650" s="70">
        <v>0.66983333333333328</v>
      </c>
      <c r="AH650" s="70"/>
      <c r="AI650" s="70"/>
    </row>
    <row r="651" spans="1:35" ht="12.75" customHeight="1" x14ac:dyDescent="0.2">
      <c r="A651" s="64" t="s">
        <v>338</v>
      </c>
      <c r="B651" s="65" t="s">
        <v>337</v>
      </c>
      <c r="C651" s="65">
        <v>55338</v>
      </c>
      <c r="D651" s="66">
        <f>VLOOKUP(A651,'2.1 Termination Charges'!$B$4:$F$904,5,0)</f>
        <v>2.6669999999999999E-2</v>
      </c>
      <c r="G651" s="67"/>
      <c r="H651" s="67"/>
      <c r="I651" s="58">
        <f t="shared" si="32"/>
        <v>2.1999999999999999E-2</v>
      </c>
      <c r="J651" s="67"/>
      <c r="P651" s="68"/>
      <c r="Q651" s="69"/>
      <c r="R651" s="69"/>
      <c r="V651" s="58">
        <f t="shared" si="35"/>
        <v>648</v>
      </c>
      <c r="W651" s="58" t="s">
        <v>1409</v>
      </c>
      <c r="X651" s="58" t="s">
        <v>1410</v>
      </c>
      <c r="Z651" s="70"/>
      <c r="AA651" s="71">
        <f t="shared" si="33"/>
        <v>0.74425925925925918</v>
      </c>
      <c r="AB651" s="70">
        <f t="shared" si="34"/>
        <v>0.66983333333333328</v>
      </c>
      <c r="AC651" s="70">
        <f t="shared" si="41"/>
        <v>0.66983333333333328</v>
      </c>
      <c r="AD651" s="53"/>
      <c r="AE651" s="53"/>
      <c r="AF651" s="72"/>
      <c r="AG651" s="70">
        <v>0.66983333333333328</v>
      </c>
      <c r="AH651" s="70"/>
      <c r="AI651" s="70"/>
    </row>
    <row r="652" spans="1:35" ht="12.75" customHeight="1" x14ac:dyDescent="0.2">
      <c r="A652" s="64" t="s">
        <v>338</v>
      </c>
      <c r="B652" s="65" t="s">
        <v>337</v>
      </c>
      <c r="C652" s="65">
        <v>55339</v>
      </c>
      <c r="D652" s="66">
        <f>VLOOKUP(A652,'2.1 Termination Charges'!$B$4:$F$904,5,0)</f>
        <v>2.6669999999999999E-2</v>
      </c>
      <c r="G652" s="67"/>
      <c r="H652" s="67"/>
      <c r="I652" s="58">
        <f t="shared" si="32"/>
        <v>2.1999999999999999E-2</v>
      </c>
      <c r="J652" s="67"/>
      <c r="P652" s="68"/>
      <c r="Q652" s="69"/>
      <c r="R652" s="69"/>
      <c r="V652" s="58">
        <f t="shared" si="35"/>
        <v>649</v>
      </c>
      <c r="W652" s="58" t="s">
        <v>1411</v>
      </c>
      <c r="X652" s="58" t="s">
        <v>1412</v>
      </c>
      <c r="Z652" s="70"/>
      <c r="AA652" s="71">
        <f t="shared" si="33"/>
        <v>4.2222222222222218E-3</v>
      </c>
      <c r="AB652" s="70">
        <f t="shared" si="34"/>
        <v>3.8E-3</v>
      </c>
      <c r="AC652" s="70">
        <f t="shared" si="41"/>
        <v>3.8E-3</v>
      </c>
      <c r="AD652" s="53"/>
      <c r="AE652" s="53"/>
      <c r="AF652" s="72"/>
      <c r="AG652" s="70">
        <v>3.8E-3</v>
      </c>
      <c r="AH652" s="70"/>
      <c r="AI652" s="70"/>
    </row>
    <row r="653" spans="1:35" ht="12.75" customHeight="1" x14ac:dyDescent="0.2">
      <c r="A653" s="64" t="s">
        <v>338</v>
      </c>
      <c r="B653" s="65" t="s">
        <v>337</v>
      </c>
      <c r="C653" s="65">
        <v>55346</v>
      </c>
      <c r="D653" s="66">
        <f>VLOOKUP(A653,'2.1 Termination Charges'!$B$4:$F$904,5,0)</f>
        <v>2.6669999999999999E-2</v>
      </c>
      <c r="G653" s="67"/>
      <c r="H653" s="67"/>
      <c r="I653" s="58">
        <f t="shared" si="32"/>
        <v>2.1999999999999999E-2</v>
      </c>
      <c r="J653" s="67"/>
      <c r="P653" s="68"/>
      <c r="Q653" s="69"/>
      <c r="R653" s="69"/>
      <c r="V653" s="58">
        <f t="shared" si="35"/>
        <v>650</v>
      </c>
      <c r="W653" s="58" t="s">
        <v>1413</v>
      </c>
      <c r="X653" s="58" t="s">
        <v>1414</v>
      </c>
      <c r="Z653" s="70"/>
      <c r="AA653" s="71">
        <f t="shared" si="33"/>
        <v>4.4444444444444444E-3</v>
      </c>
      <c r="AB653" s="70">
        <f t="shared" si="34"/>
        <v>4.0000000000000001E-3</v>
      </c>
      <c r="AC653" s="70">
        <f t="shared" si="41"/>
        <v>4.0000000000000001E-3</v>
      </c>
      <c r="AD653" s="53"/>
      <c r="AE653" s="53"/>
      <c r="AF653" s="72"/>
      <c r="AG653" s="70">
        <v>4.0000000000000001E-3</v>
      </c>
      <c r="AH653" s="70"/>
      <c r="AI653" s="70"/>
    </row>
    <row r="654" spans="1:35" ht="12.75" customHeight="1" x14ac:dyDescent="0.2">
      <c r="A654" s="64" t="s">
        <v>338</v>
      </c>
      <c r="B654" s="65" t="s">
        <v>337</v>
      </c>
      <c r="C654" s="65">
        <v>55347</v>
      </c>
      <c r="D654" s="66">
        <f>VLOOKUP(A654,'2.1 Termination Charges'!$B$4:$F$904,5,0)</f>
        <v>2.6669999999999999E-2</v>
      </c>
      <c r="G654" s="67"/>
      <c r="H654" s="67"/>
      <c r="I654" s="58">
        <f t="shared" si="32"/>
        <v>2.1999999999999999E-2</v>
      </c>
      <c r="J654" s="67"/>
      <c r="P654" s="68"/>
      <c r="Q654" s="69"/>
      <c r="R654" s="69"/>
      <c r="V654" s="58">
        <f t="shared" si="35"/>
        <v>651</v>
      </c>
      <c r="W654" s="58" t="s">
        <v>1415</v>
      </c>
      <c r="X654" s="58" t="s">
        <v>1416</v>
      </c>
      <c r="Z654" s="70"/>
      <c r="AA654" s="71">
        <f t="shared" si="33"/>
        <v>2.311111111111111E-2</v>
      </c>
      <c r="AB654" s="70">
        <f t="shared" si="34"/>
        <v>2.0799999999999999E-2</v>
      </c>
      <c r="AC654" s="70">
        <f t="shared" si="41"/>
        <v>2.0799999999999999E-2</v>
      </c>
      <c r="AD654" s="53"/>
      <c r="AE654" s="53"/>
      <c r="AF654" s="72"/>
      <c r="AG654" s="70">
        <v>2.0799999999999999E-2</v>
      </c>
      <c r="AH654" s="70"/>
      <c r="AI654" s="70"/>
    </row>
    <row r="655" spans="1:35" ht="12.75" customHeight="1" x14ac:dyDescent="0.2">
      <c r="A655" s="64" t="s">
        <v>338</v>
      </c>
      <c r="B655" s="65" t="s">
        <v>337</v>
      </c>
      <c r="C655" s="65">
        <v>55348</v>
      </c>
      <c r="D655" s="66">
        <f>VLOOKUP(A655,'2.1 Termination Charges'!$B$4:$F$904,5,0)</f>
        <v>2.6669999999999999E-2</v>
      </c>
      <c r="G655" s="67"/>
      <c r="H655" s="67"/>
      <c r="I655" s="58">
        <f t="shared" si="32"/>
        <v>2.1999999999999999E-2</v>
      </c>
      <c r="J655" s="67"/>
      <c r="P655" s="68"/>
      <c r="Q655" s="69"/>
      <c r="R655" s="69"/>
      <c r="V655" s="58">
        <f t="shared" si="35"/>
        <v>652</v>
      </c>
      <c r="W655" s="58" t="s">
        <v>1417</v>
      </c>
      <c r="X655" s="58" t="s">
        <v>1418</v>
      </c>
      <c r="Z655" s="70"/>
      <c r="AA655" s="71">
        <f t="shared" si="33"/>
        <v>2.2111111111111113E-2</v>
      </c>
      <c r="AB655" s="70">
        <f t="shared" si="34"/>
        <v>1.9900000000000001E-2</v>
      </c>
      <c r="AC655" s="70">
        <f t="shared" si="41"/>
        <v>1.9900000000000001E-2</v>
      </c>
      <c r="AD655" s="53"/>
      <c r="AE655" s="53"/>
      <c r="AF655" s="72"/>
      <c r="AG655" s="70">
        <v>1.9900000000000001E-2</v>
      </c>
      <c r="AH655" s="70"/>
      <c r="AI655" s="70"/>
    </row>
    <row r="656" spans="1:35" ht="12.75" customHeight="1" x14ac:dyDescent="0.2">
      <c r="A656" s="64" t="s">
        <v>338</v>
      </c>
      <c r="B656" s="65" t="s">
        <v>337</v>
      </c>
      <c r="C656" s="65">
        <v>55349</v>
      </c>
      <c r="D656" s="66">
        <f>VLOOKUP(A656,'2.1 Termination Charges'!$B$4:$F$904,5,0)</f>
        <v>2.6669999999999999E-2</v>
      </c>
      <c r="G656" s="67"/>
      <c r="H656" s="67"/>
      <c r="I656" s="58">
        <f t="shared" si="32"/>
        <v>2.1999999999999999E-2</v>
      </c>
      <c r="J656" s="67"/>
      <c r="P656" s="68"/>
      <c r="Q656" s="69"/>
      <c r="R656" s="69"/>
      <c r="V656" s="58">
        <f t="shared" si="35"/>
        <v>653</v>
      </c>
      <c r="W656" s="58" t="s">
        <v>1419</v>
      </c>
      <c r="X656" s="58" t="s">
        <v>1420</v>
      </c>
      <c r="Z656" s="70"/>
      <c r="AA656" s="71">
        <f t="shared" si="33"/>
        <v>2.2222222222222223E-2</v>
      </c>
      <c r="AB656" s="70">
        <f t="shared" si="34"/>
        <v>0.02</v>
      </c>
      <c r="AC656" s="70">
        <f t="shared" si="41"/>
        <v>0.02</v>
      </c>
      <c r="AD656" s="53"/>
      <c r="AE656" s="53"/>
      <c r="AF656" s="72"/>
      <c r="AG656" s="70">
        <v>0.02</v>
      </c>
      <c r="AH656" s="70"/>
      <c r="AI656" s="70"/>
    </row>
    <row r="657" spans="1:35" ht="12.75" customHeight="1" x14ac:dyDescent="0.2">
      <c r="A657" s="64" t="s">
        <v>338</v>
      </c>
      <c r="B657" s="65" t="s">
        <v>337</v>
      </c>
      <c r="C657" s="65">
        <v>55356</v>
      </c>
      <c r="D657" s="66">
        <f>VLOOKUP(A657,'2.1 Termination Charges'!$B$4:$F$904,5,0)</f>
        <v>2.6669999999999999E-2</v>
      </c>
      <c r="G657" s="67"/>
      <c r="H657" s="67"/>
      <c r="I657" s="58">
        <f t="shared" si="32"/>
        <v>2.1999999999999999E-2</v>
      </c>
      <c r="J657" s="67"/>
      <c r="P657" s="68"/>
      <c r="Q657" s="69"/>
      <c r="R657" s="69"/>
      <c r="V657" s="58">
        <f t="shared" si="35"/>
        <v>654</v>
      </c>
      <c r="W657" s="58" t="s">
        <v>1421</v>
      </c>
      <c r="X657" s="58" t="s">
        <v>1422</v>
      </c>
      <c r="Z657" s="70"/>
      <c r="AA657" s="71">
        <f t="shared" si="33"/>
        <v>2.1111111111111112E-2</v>
      </c>
      <c r="AB657" s="70">
        <f t="shared" si="34"/>
        <v>1.9E-2</v>
      </c>
      <c r="AC657" s="70">
        <f t="shared" si="41"/>
        <v>1.9E-2</v>
      </c>
      <c r="AD657" s="53"/>
      <c r="AE657" s="53"/>
      <c r="AF657" s="72"/>
      <c r="AG657" s="70">
        <v>1.9E-2</v>
      </c>
      <c r="AH657" s="70"/>
      <c r="AI657" s="70"/>
    </row>
    <row r="658" spans="1:35" ht="12.75" customHeight="1" x14ac:dyDescent="0.2">
      <c r="A658" s="64" t="s">
        <v>338</v>
      </c>
      <c r="B658" s="65" t="s">
        <v>337</v>
      </c>
      <c r="C658" s="65">
        <v>55357</v>
      </c>
      <c r="D658" s="66">
        <f>VLOOKUP(A658,'2.1 Termination Charges'!$B$4:$F$904,5,0)</f>
        <v>2.6669999999999999E-2</v>
      </c>
      <c r="G658" s="67"/>
      <c r="H658" s="67"/>
      <c r="I658" s="58">
        <f t="shared" si="32"/>
        <v>2.1999999999999999E-2</v>
      </c>
      <c r="J658" s="67"/>
      <c r="P658" s="68"/>
      <c r="Q658" s="69"/>
      <c r="R658" s="69"/>
      <c r="V658" s="58">
        <f t="shared" si="35"/>
        <v>655</v>
      </c>
      <c r="W658" s="58" t="s">
        <v>1423</v>
      </c>
      <c r="X658" s="58" t="s">
        <v>1424</v>
      </c>
      <c r="Z658" s="70"/>
      <c r="AA658" s="71">
        <f t="shared" si="33"/>
        <v>2.2222222222222223E-2</v>
      </c>
      <c r="AB658" s="70">
        <f t="shared" si="34"/>
        <v>0.02</v>
      </c>
      <c r="AC658" s="70">
        <f t="shared" si="41"/>
        <v>0.02</v>
      </c>
      <c r="AD658" s="53"/>
      <c r="AE658" s="53"/>
      <c r="AF658" s="72"/>
      <c r="AG658" s="70">
        <v>0.02</v>
      </c>
      <c r="AH658" s="70"/>
      <c r="AI658" s="70"/>
    </row>
    <row r="659" spans="1:35" ht="12.75" customHeight="1" x14ac:dyDescent="0.2">
      <c r="A659" s="64" t="s">
        <v>338</v>
      </c>
      <c r="B659" s="65" t="s">
        <v>337</v>
      </c>
      <c r="C659" s="65">
        <v>55358</v>
      </c>
      <c r="D659" s="66">
        <f>VLOOKUP(A659,'2.1 Termination Charges'!$B$4:$F$904,5,0)</f>
        <v>2.6669999999999999E-2</v>
      </c>
      <c r="G659" s="67"/>
      <c r="H659" s="67"/>
      <c r="I659" s="58">
        <f t="shared" si="32"/>
        <v>2.1999999999999999E-2</v>
      </c>
      <c r="J659" s="67"/>
      <c r="P659" s="68"/>
      <c r="Q659" s="69"/>
      <c r="R659" s="69"/>
      <c r="V659" s="58">
        <f t="shared" si="35"/>
        <v>656</v>
      </c>
      <c r="W659" s="58" t="s">
        <v>1425</v>
      </c>
      <c r="X659" s="58" t="s">
        <v>1426</v>
      </c>
      <c r="Z659" s="70"/>
      <c r="AA659" s="71">
        <f t="shared" si="33"/>
        <v>3.7777777777777778E-2</v>
      </c>
      <c r="AB659" s="70">
        <f t="shared" si="34"/>
        <v>3.4000000000000002E-2</v>
      </c>
      <c r="AC659" s="70">
        <f t="shared" si="41"/>
        <v>3.4000000000000002E-2</v>
      </c>
      <c r="AD659" s="53"/>
      <c r="AE659" s="53"/>
      <c r="AF659" s="72"/>
      <c r="AG659" s="70">
        <v>3.4000000000000002E-2</v>
      </c>
      <c r="AH659" s="70"/>
      <c r="AI659" s="70"/>
    </row>
    <row r="660" spans="1:35" ht="12.75" customHeight="1" x14ac:dyDescent="0.2">
      <c r="A660" s="64" t="s">
        <v>338</v>
      </c>
      <c r="B660" s="65" t="s">
        <v>337</v>
      </c>
      <c r="C660" s="65">
        <v>55359</v>
      </c>
      <c r="D660" s="66">
        <f>VLOOKUP(A660,'2.1 Termination Charges'!$B$4:$F$904,5,0)</f>
        <v>2.6669999999999999E-2</v>
      </c>
      <c r="G660" s="67"/>
      <c r="H660" s="67"/>
      <c r="I660" s="58">
        <f t="shared" si="32"/>
        <v>2.1999999999999999E-2</v>
      </c>
      <c r="J660" s="67"/>
      <c r="P660" s="68"/>
      <c r="Q660" s="69"/>
      <c r="R660" s="69"/>
      <c r="V660" s="58">
        <f t="shared" si="35"/>
        <v>657</v>
      </c>
      <c r="W660" s="58" t="s">
        <v>1427</v>
      </c>
      <c r="X660" s="58" t="s">
        <v>1428</v>
      </c>
      <c r="Z660" s="70"/>
      <c r="AA660" s="71">
        <f t="shared" si="33"/>
        <v>1.7333333333333333E-2</v>
      </c>
      <c r="AB660" s="70">
        <f t="shared" si="34"/>
        <v>1.5599999999999999E-2</v>
      </c>
      <c r="AC660" s="70">
        <f t="shared" si="41"/>
        <v>1.5599999999999999E-2</v>
      </c>
      <c r="AD660" s="53"/>
      <c r="AE660" s="53"/>
      <c r="AF660" s="72"/>
      <c r="AG660" s="70">
        <v>1.5599999999999999E-2</v>
      </c>
      <c r="AH660" s="70"/>
      <c r="AI660" s="70"/>
    </row>
    <row r="661" spans="1:35" ht="12.75" customHeight="1" x14ac:dyDescent="0.2">
      <c r="A661" s="64" t="s">
        <v>338</v>
      </c>
      <c r="B661" s="65" t="s">
        <v>337</v>
      </c>
      <c r="C661" s="65">
        <v>55376</v>
      </c>
      <c r="D661" s="66">
        <f>VLOOKUP(A661,'2.1 Termination Charges'!$B$4:$F$904,5,0)</f>
        <v>2.6669999999999999E-2</v>
      </c>
      <c r="G661" s="67"/>
      <c r="H661" s="67"/>
      <c r="I661" s="58">
        <f t="shared" si="32"/>
        <v>2.1999999999999999E-2</v>
      </c>
      <c r="J661" s="67"/>
      <c r="P661" s="68"/>
      <c r="Q661" s="69"/>
      <c r="R661" s="69"/>
      <c r="V661" s="58">
        <f t="shared" si="35"/>
        <v>658</v>
      </c>
      <c r="W661" s="58" t="s">
        <v>1429</v>
      </c>
      <c r="X661" s="58" t="s">
        <v>1430</v>
      </c>
      <c r="Z661" s="70"/>
      <c r="AA661" s="71">
        <f t="shared" si="33"/>
        <v>1.6666666666666666E-2</v>
      </c>
      <c r="AB661" s="70">
        <f t="shared" si="34"/>
        <v>1.4999999999999999E-2</v>
      </c>
      <c r="AC661" s="70">
        <f t="shared" si="41"/>
        <v>1.4999999999999999E-2</v>
      </c>
      <c r="AD661" s="53"/>
      <c r="AE661" s="53"/>
      <c r="AF661" s="72"/>
      <c r="AG661" s="70">
        <v>1.4999999999999999E-2</v>
      </c>
      <c r="AH661" s="70"/>
      <c r="AI661" s="70"/>
    </row>
    <row r="662" spans="1:35" ht="12.75" customHeight="1" x14ac:dyDescent="0.2">
      <c r="A662" s="64" t="s">
        <v>338</v>
      </c>
      <c r="B662" s="65" t="s">
        <v>337</v>
      </c>
      <c r="C662" s="65">
        <v>55377</v>
      </c>
      <c r="D662" s="66">
        <f>VLOOKUP(A662,'2.1 Termination Charges'!$B$4:$F$904,5,0)</f>
        <v>2.6669999999999999E-2</v>
      </c>
      <c r="G662" s="67"/>
      <c r="H662" s="67"/>
      <c r="I662" s="58">
        <f t="shared" si="32"/>
        <v>2.1999999999999999E-2</v>
      </c>
      <c r="J662" s="67"/>
      <c r="P662" s="68"/>
      <c r="Q662" s="69"/>
      <c r="R662" s="69"/>
      <c r="V662" s="58">
        <f t="shared" si="35"/>
        <v>659</v>
      </c>
      <c r="W662" s="58" t="s">
        <v>1431</v>
      </c>
      <c r="X662" s="58" t="s">
        <v>1432</v>
      </c>
      <c r="Z662" s="70"/>
      <c r="AA662" s="71">
        <f t="shared" si="33"/>
        <v>2.2222222222222223E-2</v>
      </c>
      <c r="AB662" s="70">
        <f t="shared" si="34"/>
        <v>0.02</v>
      </c>
      <c r="AC662" s="70">
        <f t="shared" si="41"/>
        <v>0.02</v>
      </c>
      <c r="AD662" s="53"/>
      <c r="AE662" s="53"/>
      <c r="AF662" s="72"/>
      <c r="AG662" s="70">
        <v>0.02</v>
      </c>
      <c r="AH662" s="70"/>
      <c r="AI662" s="70"/>
    </row>
    <row r="663" spans="1:35" ht="12.75" customHeight="1" x14ac:dyDescent="0.2">
      <c r="A663" s="64" t="s">
        <v>338</v>
      </c>
      <c r="B663" s="65" t="s">
        <v>337</v>
      </c>
      <c r="C663" s="65">
        <v>55378</v>
      </c>
      <c r="D663" s="66">
        <f>VLOOKUP(A663,'2.1 Termination Charges'!$B$4:$F$904,5,0)</f>
        <v>2.6669999999999999E-2</v>
      </c>
      <c r="G663" s="67"/>
      <c r="H663" s="67"/>
      <c r="I663" s="58">
        <f t="shared" si="32"/>
        <v>2.1999999999999999E-2</v>
      </c>
      <c r="J663" s="67"/>
      <c r="P663" s="68"/>
      <c r="Q663" s="69"/>
      <c r="R663" s="69"/>
      <c r="V663" s="58">
        <f t="shared" si="35"/>
        <v>660</v>
      </c>
      <c r="W663" s="58" t="s">
        <v>1433</v>
      </c>
      <c r="X663" s="58" t="s">
        <v>1434</v>
      </c>
      <c r="Z663" s="70"/>
      <c r="AA663" s="71">
        <f t="shared" si="33"/>
        <v>2.2222222222222223E-2</v>
      </c>
      <c r="AB663" s="70">
        <f t="shared" si="34"/>
        <v>0.02</v>
      </c>
      <c r="AC663" s="70">
        <f t="shared" si="41"/>
        <v>0.02</v>
      </c>
      <c r="AD663" s="53"/>
      <c r="AE663" s="53"/>
      <c r="AF663" s="72"/>
      <c r="AG663" s="70">
        <v>0.02</v>
      </c>
      <c r="AH663" s="70"/>
      <c r="AI663" s="70"/>
    </row>
    <row r="664" spans="1:35" ht="12.75" customHeight="1" x14ac:dyDescent="0.2">
      <c r="A664" s="64" t="s">
        <v>338</v>
      </c>
      <c r="B664" s="65" t="s">
        <v>337</v>
      </c>
      <c r="C664" s="65">
        <v>55379</v>
      </c>
      <c r="D664" s="66">
        <f>VLOOKUP(A664,'2.1 Termination Charges'!$B$4:$F$904,5,0)</f>
        <v>2.6669999999999999E-2</v>
      </c>
      <c r="G664" s="67"/>
      <c r="H664" s="67"/>
      <c r="I664" s="58">
        <f t="shared" si="32"/>
        <v>2.1999999999999999E-2</v>
      </c>
      <c r="J664" s="67"/>
      <c r="P664" s="68"/>
      <c r="Q664" s="69"/>
      <c r="R664" s="69"/>
      <c r="V664" s="58">
        <f t="shared" si="35"/>
        <v>661</v>
      </c>
      <c r="W664" s="58" t="s">
        <v>1435</v>
      </c>
      <c r="X664" s="58" t="s">
        <v>1436</v>
      </c>
      <c r="Z664" s="70"/>
      <c r="AA664" s="71">
        <f t="shared" si="33"/>
        <v>2.2222222222222223E-2</v>
      </c>
      <c r="AB664" s="70">
        <f t="shared" si="34"/>
        <v>0.02</v>
      </c>
      <c r="AC664" s="70">
        <f t="shared" si="41"/>
        <v>0.02</v>
      </c>
      <c r="AD664" s="53"/>
      <c r="AE664" s="53"/>
      <c r="AF664" s="72"/>
      <c r="AG664" s="70">
        <v>0.02</v>
      </c>
      <c r="AH664" s="70"/>
      <c r="AI664" s="70"/>
    </row>
    <row r="665" spans="1:35" ht="12.75" customHeight="1" x14ac:dyDescent="0.2">
      <c r="A665" s="64" t="s">
        <v>338</v>
      </c>
      <c r="B665" s="65" t="s">
        <v>337</v>
      </c>
      <c r="C665" s="65">
        <v>55386</v>
      </c>
      <c r="D665" s="66">
        <f>VLOOKUP(A665,'2.1 Termination Charges'!$B$4:$F$904,5,0)</f>
        <v>2.6669999999999999E-2</v>
      </c>
      <c r="G665" s="67"/>
      <c r="H665" s="67"/>
      <c r="I665" s="58">
        <f t="shared" si="32"/>
        <v>2.1999999999999999E-2</v>
      </c>
      <c r="J665" s="67"/>
      <c r="P665" s="68"/>
      <c r="Q665" s="69"/>
      <c r="R665" s="69"/>
      <c r="V665" s="58">
        <f t="shared" si="35"/>
        <v>662</v>
      </c>
      <c r="W665" s="58" t="s">
        <v>1437</v>
      </c>
      <c r="X665" s="58" t="s">
        <v>1438</v>
      </c>
      <c r="Z665" s="70"/>
      <c r="AA665" s="71">
        <f t="shared" si="33"/>
        <v>2.2222222222222223E-2</v>
      </c>
      <c r="AB665" s="70">
        <f t="shared" si="34"/>
        <v>0.02</v>
      </c>
      <c r="AC665" s="70">
        <f t="shared" si="41"/>
        <v>0.02</v>
      </c>
      <c r="AD665" s="53"/>
      <c r="AE665" s="53"/>
      <c r="AF665" s="72"/>
      <c r="AG665" s="70">
        <v>0.02</v>
      </c>
      <c r="AH665" s="70"/>
      <c r="AI665" s="70"/>
    </row>
    <row r="666" spans="1:35" ht="12.75" customHeight="1" x14ac:dyDescent="0.2">
      <c r="A666" s="64" t="s">
        <v>338</v>
      </c>
      <c r="B666" s="65" t="s">
        <v>337</v>
      </c>
      <c r="C666" s="65">
        <v>55387</v>
      </c>
      <c r="D666" s="66">
        <f>VLOOKUP(A666,'2.1 Termination Charges'!$B$4:$F$904,5,0)</f>
        <v>2.6669999999999999E-2</v>
      </c>
      <c r="G666" s="67"/>
      <c r="H666" s="67"/>
      <c r="I666" s="58">
        <f t="shared" si="32"/>
        <v>2.1999999999999999E-2</v>
      </c>
      <c r="J666" s="67"/>
      <c r="P666" s="68"/>
      <c r="Q666" s="69"/>
      <c r="R666" s="69"/>
      <c r="V666" s="58">
        <f t="shared" si="35"/>
        <v>663</v>
      </c>
      <c r="W666" s="58" t="s">
        <v>1439</v>
      </c>
      <c r="X666" s="58" t="s">
        <v>1440</v>
      </c>
      <c r="Z666" s="70"/>
      <c r="AA666" s="71">
        <f t="shared" si="33"/>
        <v>3.888888888888889E-2</v>
      </c>
      <c r="AB666" s="70">
        <f t="shared" si="34"/>
        <v>3.5000000000000003E-2</v>
      </c>
      <c r="AC666" s="70">
        <f t="shared" si="41"/>
        <v>3.5000000000000003E-2</v>
      </c>
      <c r="AD666" s="53"/>
      <c r="AE666" s="53"/>
      <c r="AF666" s="72"/>
      <c r="AG666" s="70">
        <v>3.5000000000000003E-2</v>
      </c>
      <c r="AH666" s="70"/>
      <c r="AI666" s="70"/>
    </row>
    <row r="667" spans="1:35" ht="12.75" customHeight="1" x14ac:dyDescent="0.2">
      <c r="A667" s="64" t="s">
        <v>338</v>
      </c>
      <c r="B667" s="65" t="s">
        <v>337</v>
      </c>
      <c r="C667" s="65">
        <v>55388</v>
      </c>
      <c r="D667" s="66">
        <f>VLOOKUP(A667,'2.1 Termination Charges'!$B$4:$F$904,5,0)</f>
        <v>2.6669999999999999E-2</v>
      </c>
      <c r="G667" s="67"/>
      <c r="H667" s="67"/>
      <c r="I667" s="58">
        <f t="shared" si="32"/>
        <v>2.1999999999999999E-2</v>
      </c>
      <c r="J667" s="67"/>
      <c r="P667" s="68"/>
      <c r="Q667" s="69"/>
      <c r="R667" s="69"/>
      <c r="V667" s="58">
        <f t="shared" si="35"/>
        <v>664</v>
      </c>
      <c r="W667" s="58" t="s">
        <v>1441</v>
      </c>
      <c r="X667" s="58" t="s">
        <v>1442</v>
      </c>
      <c r="Z667" s="70"/>
      <c r="AA667" s="71">
        <f t="shared" si="33"/>
        <v>0.35</v>
      </c>
      <c r="AB667" s="70">
        <f t="shared" si="34"/>
        <v>0.315</v>
      </c>
      <c r="AC667" s="70">
        <f t="shared" si="41"/>
        <v>0.315</v>
      </c>
      <c r="AD667" s="53"/>
      <c r="AE667" s="53"/>
      <c r="AF667" s="72"/>
      <c r="AG667" s="70">
        <v>0.315</v>
      </c>
      <c r="AH667" s="70"/>
      <c r="AI667" s="70"/>
    </row>
    <row r="668" spans="1:35" ht="12.75" customHeight="1" x14ac:dyDescent="0.2">
      <c r="A668" s="64" t="s">
        <v>338</v>
      </c>
      <c r="B668" s="65" t="s">
        <v>337</v>
      </c>
      <c r="C668" s="65">
        <v>55389</v>
      </c>
      <c r="D668" s="66">
        <f>VLOOKUP(A668,'2.1 Termination Charges'!$B$4:$F$904,5,0)</f>
        <v>2.6669999999999999E-2</v>
      </c>
      <c r="G668" s="67"/>
      <c r="H668" s="67"/>
      <c r="I668" s="58">
        <f t="shared" si="32"/>
        <v>2.1999999999999999E-2</v>
      </c>
      <c r="J668" s="67"/>
      <c r="P668" s="68"/>
      <c r="Q668" s="69"/>
      <c r="R668" s="69"/>
      <c r="V668" s="58">
        <f t="shared" si="35"/>
        <v>665</v>
      </c>
      <c r="W668" s="58" t="s">
        <v>1443</v>
      </c>
      <c r="X668" s="58" t="s">
        <v>1444</v>
      </c>
      <c r="Z668" s="70"/>
      <c r="AA668" s="71">
        <f t="shared" si="33"/>
        <v>2.5914444444444444</v>
      </c>
      <c r="AB668" s="70">
        <f t="shared" si="34"/>
        <v>2.3323</v>
      </c>
      <c r="AC668" s="70">
        <f t="shared" si="41"/>
        <v>2.3323</v>
      </c>
      <c r="AD668" s="53"/>
      <c r="AE668" s="53"/>
      <c r="AF668" s="72"/>
      <c r="AG668" s="70">
        <v>2.3323</v>
      </c>
      <c r="AH668" s="70"/>
      <c r="AI668" s="70"/>
    </row>
    <row r="669" spans="1:35" ht="12.75" customHeight="1" x14ac:dyDescent="0.2">
      <c r="A669" s="64" t="s">
        <v>338</v>
      </c>
      <c r="B669" s="65" t="s">
        <v>337</v>
      </c>
      <c r="C669" s="65">
        <v>55416</v>
      </c>
      <c r="D669" s="66">
        <f>VLOOKUP(A669,'2.1 Termination Charges'!$B$4:$F$904,5,0)</f>
        <v>2.6669999999999999E-2</v>
      </c>
      <c r="G669" s="67"/>
      <c r="H669" s="67"/>
      <c r="I669" s="58">
        <f t="shared" si="32"/>
        <v>2.1999999999999999E-2</v>
      </c>
      <c r="J669" s="67"/>
      <c r="P669" s="68"/>
      <c r="Q669" s="69"/>
      <c r="R669" s="69"/>
      <c r="V669" s="58">
        <f t="shared" si="35"/>
        <v>666</v>
      </c>
      <c r="W669" s="58" t="s">
        <v>1445</v>
      </c>
      <c r="X669" s="58" t="s">
        <v>1446</v>
      </c>
      <c r="Z669" s="70"/>
      <c r="AA669" s="71">
        <f t="shared" si="33"/>
        <v>2.5914444444444444</v>
      </c>
      <c r="AB669" s="70">
        <f t="shared" si="34"/>
        <v>2.3323</v>
      </c>
      <c r="AC669" s="70">
        <f t="shared" si="41"/>
        <v>2.3323</v>
      </c>
      <c r="AD669" s="53"/>
      <c r="AE669" s="53"/>
      <c r="AF669" s="72"/>
      <c r="AG669" s="70">
        <v>2.3323</v>
      </c>
      <c r="AH669" s="70"/>
      <c r="AI669" s="70"/>
    </row>
    <row r="670" spans="1:35" ht="12.75" customHeight="1" x14ac:dyDescent="0.2">
      <c r="A670" s="64" t="s">
        <v>338</v>
      </c>
      <c r="B670" s="65" t="s">
        <v>337</v>
      </c>
      <c r="C670" s="65">
        <v>55417</v>
      </c>
      <c r="D670" s="66">
        <f>VLOOKUP(A670,'2.1 Termination Charges'!$B$4:$F$904,5,0)</f>
        <v>2.6669999999999999E-2</v>
      </c>
      <c r="G670" s="67"/>
      <c r="H670" s="67"/>
      <c r="I670" s="58">
        <f t="shared" si="32"/>
        <v>2.1999999999999999E-2</v>
      </c>
      <c r="J670" s="67"/>
      <c r="P670" s="68"/>
      <c r="Q670" s="69"/>
      <c r="R670" s="69"/>
      <c r="V670" s="58">
        <f t="shared" si="35"/>
        <v>667</v>
      </c>
      <c r="W670" s="58" t="s">
        <v>1447</v>
      </c>
      <c r="X670" s="58" t="s">
        <v>1448</v>
      </c>
      <c r="Z670" s="70"/>
      <c r="AA670" s="71">
        <f t="shared" si="33"/>
        <v>2.5914444444444444</v>
      </c>
      <c r="AB670" s="70">
        <f t="shared" si="34"/>
        <v>2.3323</v>
      </c>
      <c r="AC670" s="70">
        <f t="shared" si="41"/>
        <v>2.3323</v>
      </c>
      <c r="AD670" s="53"/>
      <c r="AE670" s="53"/>
      <c r="AF670" s="72"/>
      <c r="AG670" s="70">
        <v>2.3323</v>
      </c>
      <c r="AH670" s="70"/>
      <c r="AI670" s="70"/>
    </row>
    <row r="671" spans="1:35" ht="12.75" customHeight="1" x14ac:dyDescent="0.2">
      <c r="A671" s="64" t="s">
        <v>338</v>
      </c>
      <c r="B671" s="65" t="s">
        <v>337</v>
      </c>
      <c r="C671" s="65">
        <v>55418</v>
      </c>
      <c r="D671" s="66">
        <f>VLOOKUP(A671,'2.1 Termination Charges'!$B$4:$F$904,5,0)</f>
        <v>2.6669999999999999E-2</v>
      </c>
      <c r="G671" s="67"/>
      <c r="H671" s="67"/>
      <c r="I671" s="58">
        <f t="shared" si="32"/>
        <v>2.1999999999999999E-2</v>
      </c>
      <c r="J671" s="67"/>
      <c r="P671" s="68"/>
      <c r="Q671" s="69"/>
      <c r="R671" s="69"/>
      <c r="V671" s="58">
        <f t="shared" si="35"/>
        <v>668</v>
      </c>
      <c r="W671" s="58" t="s">
        <v>1449</v>
      </c>
      <c r="X671" s="58" t="s">
        <v>1450</v>
      </c>
      <c r="Z671" s="70"/>
      <c r="AA671" s="71">
        <f t="shared" si="33"/>
        <v>0.32222222222222219</v>
      </c>
      <c r="AB671" s="70">
        <f t="shared" si="34"/>
        <v>0.28999999999999998</v>
      </c>
      <c r="AC671" s="70">
        <f t="shared" si="41"/>
        <v>0.28999999999999998</v>
      </c>
      <c r="AD671" s="53"/>
      <c r="AE671" s="53"/>
      <c r="AF671" s="72"/>
      <c r="AG671" s="70">
        <v>0.28999999999999998</v>
      </c>
      <c r="AH671" s="70"/>
      <c r="AI671" s="70"/>
    </row>
    <row r="672" spans="1:35" ht="12.75" customHeight="1" x14ac:dyDescent="0.2">
      <c r="A672" s="64" t="s">
        <v>338</v>
      </c>
      <c r="B672" s="65" t="s">
        <v>337</v>
      </c>
      <c r="C672" s="65">
        <v>55419</v>
      </c>
      <c r="D672" s="66">
        <f>VLOOKUP(A672,'2.1 Termination Charges'!$B$4:$F$904,5,0)</f>
        <v>2.6669999999999999E-2</v>
      </c>
      <c r="G672" s="67"/>
      <c r="H672" s="67"/>
      <c r="I672" s="58">
        <f t="shared" si="32"/>
        <v>2.1999999999999999E-2</v>
      </c>
      <c r="J672" s="67"/>
      <c r="P672" s="68"/>
      <c r="Q672" s="69"/>
      <c r="R672" s="69"/>
      <c r="V672" s="58">
        <f t="shared" si="35"/>
        <v>669</v>
      </c>
      <c r="W672" s="58" t="s">
        <v>1451</v>
      </c>
      <c r="X672" s="58" t="s">
        <v>1452</v>
      </c>
      <c r="Z672" s="70"/>
      <c r="AA672" s="71">
        <f t="shared" si="33"/>
        <v>0.26811111111111108</v>
      </c>
      <c r="AB672" s="70">
        <f t="shared" si="34"/>
        <v>0.24129999999999999</v>
      </c>
      <c r="AC672" s="70">
        <f t="shared" si="41"/>
        <v>0.24129999999999999</v>
      </c>
      <c r="AD672" s="53"/>
      <c r="AE672" s="53"/>
      <c r="AF672" s="72"/>
      <c r="AG672" s="70">
        <v>0.24129999999999999</v>
      </c>
      <c r="AH672" s="70"/>
      <c r="AI672" s="70"/>
    </row>
    <row r="673" spans="1:35" ht="12.75" customHeight="1" x14ac:dyDescent="0.2">
      <c r="A673" s="64" t="s">
        <v>338</v>
      </c>
      <c r="B673" s="65" t="s">
        <v>337</v>
      </c>
      <c r="C673" s="65">
        <v>55426</v>
      </c>
      <c r="D673" s="66">
        <f>VLOOKUP(A673,'2.1 Termination Charges'!$B$4:$F$904,5,0)</f>
        <v>2.6669999999999999E-2</v>
      </c>
      <c r="G673" s="67"/>
      <c r="H673" s="67"/>
      <c r="I673" s="58">
        <f t="shared" si="32"/>
        <v>2.1999999999999999E-2</v>
      </c>
      <c r="J673" s="67"/>
      <c r="P673" s="68"/>
      <c r="Q673" s="69"/>
      <c r="R673" s="69"/>
      <c r="V673" s="58">
        <f t="shared" si="35"/>
        <v>670</v>
      </c>
      <c r="W673" s="58" t="s">
        <v>1453</v>
      </c>
      <c r="X673" s="58" t="s">
        <v>1454</v>
      </c>
      <c r="Z673" s="70"/>
      <c r="AA673" s="71">
        <f t="shared" si="33"/>
        <v>0.36458333333333337</v>
      </c>
      <c r="AB673" s="70">
        <f t="shared" si="34"/>
        <v>0.32812500000000006</v>
      </c>
      <c r="AC673" s="70">
        <f t="shared" si="41"/>
        <v>0.32812500000000006</v>
      </c>
      <c r="AD673" s="53"/>
      <c r="AE673" s="53"/>
      <c r="AF673" s="72"/>
      <c r="AG673" s="70">
        <v>0.32812500000000006</v>
      </c>
      <c r="AH673" s="70"/>
      <c r="AI673" s="70"/>
    </row>
    <row r="674" spans="1:35" ht="12.75" customHeight="1" x14ac:dyDescent="0.2">
      <c r="A674" s="64" t="s">
        <v>338</v>
      </c>
      <c r="B674" s="65" t="s">
        <v>337</v>
      </c>
      <c r="C674" s="65">
        <v>55427</v>
      </c>
      <c r="D674" s="66">
        <f>VLOOKUP(A674,'2.1 Termination Charges'!$B$4:$F$904,5,0)</f>
        <v>2.6669999999999999E-2</v>
      </c>
      <c r="G674" s="67"/>
      <c r="H674" s="67"/>
      <c r="I674" s="58">
        <f t="shared" si="32"/>
        <v>2.1999999999999999E-2</v>
      </c>
      <c r="J674" s="67"/>
      <c r="P674" s="68"/>
      <c r="Q674" s="69"/>
      <c r="R674" s="69"/>
      <c r="V674" s="58">
        <f t="shared" si="35"/>
        <v>671</v>
      </c>
      <c r="W674" s="58" t="s">
        <v>1455</v>
      </c>
      <c r="X674" s="58" t="s">
        <v>1456</v>
      </c>
      <c r="Z674" s="70"/>
      <c r="AA674" s="71">
        <f t="shared" si="33"/>
        <v>0.36458333333333337</v>
      </c>
      <c r="AB674" s="70">
        <f t="shared" si="34"/>
        <v>0.32812500000000006</v>
      </c>
      <c r="AC674" s="70">
        <f t="shared" si="41"/>
        <v>0.32812500000000006</v>
      </c>
      <c r="AD674" s="53"/>
      <c r="AE674" s="53"/>
      <c r="AF674" s="72"/>
      <c r="AG674" s="70">
        <v>0.32812500000000006</v>
      </c>
      <c r="AH674" s="70"/>
      <c r="AI674" s="70"/>
    </row>
    <row r="675" spans="1:35" ht="12.75" customHeight="1" x14ac:dyDescent="0.2">
      <c r="A675" s="64" t="s">
        <v>338</v>
      </c>
      <c r="B675" s="65" t="s">
        <v>337</v>
      </c>
      <c r="C675" s="65">
        <v>55428</v>
      </c>
      <c r="D675" s="66">
        <f>VLOOKUP(A675,'2.1 Termination Charges'!$B$4:$F$904,5,0)</f>
        <v>2.6669999999999999E-2</v>
      </c>
      <c r="G675" s="67"/>
      <c r="H675" s="67"/>
      <c r="I675" s="58">
        <f t="shared" si="32"/>
        <v>2.1999999999999999E-2</v>
      </c>
      <c r="J675" s="67"/>
      <c r="P675" s="68"/>
      <c r="Q675" s="69"/>
      <c r="R675" s="69"/>
      <c r="V675" s="58">
        <f t="shared" si="35"/>
        <v>672</v>
      </c>
      <c r="W675" s="58" t="s">
        <v>1457</v>
      </c>
      <c r="X675" s="58" t="s">
        <v>1458</v>
      </c>
      <c r="Z675" s="70"/>
      <c r="AA675" s="71">
        <f t="shared" si="33"/>
        <v>0.47222222222222221</v>
      </c>
      <c r="AB675" s="70">
        <f t="shared" si="34"/>
        <v>0.42499999999999999</v>
      </c>
      <c r="AC675" s="70">
        <f t="shared" si="41"/>
        <v>0.42499999999999999</v>
      </c>
      <c r="AD675" s="53"/>
      <c r="AE675" s="53"/>
      <c r="AF675" s="72"/>
      <c r="AG675" s="70">
        <v>0.42499999999999999</v>
      </c>
      <c r="AH675" s="70"/>
      <c r="AI675" s="70"/>
    </row>
    <row r="676" spans="1:35" ht="12.75" customHeight="1" x14ac:dyDescent="0.2">
      <c r="A676" s="64" t="s">
        <v>338</v>
      </c>
      <c r="B676" s="65" t="s">
        <v>337</v>
      </c>
      <c r="C676" s="65">
        <v>55429</v>
      </c>
      <c r="D676" s="66">
        <f>VLOOKUP(A676,'2.1 Termination Charges'!$B$4:$F$904,5,0)</f>
        <v>2.6669999999999999E-2</v>
      </c>
      <c r="G676" s="67"/>
      <c r="H676" s="67"/>
      <c r="I676" s="58">
        <f t="shared" si="32"/>
        <v>2.1999999999999999E-2</v>
      </c>
      <c r="J676" s="67"/>
      <c r="P676" s="68"/>
      <c r="Q676" s="69"/>
      <c r="R676" s="69"/>
      <c r="V676" s="58">
        <f t="shared" si="35"/>
        <v>673</v>
      </c>
      <c r="W676" s="58" t="s">
        <v>1459</v>
      </c>
      <c r="X676" s="58" t="s">
        <v>1460</v>
      </c>
      <c r="Z676" s="70"/>
      <c r="AA676" s="71">
        <f t="shared" si="33"/>
        <v>0.47222222222222221</v>
      </c>
      <c r="AB676" s="70">
        <f t="shared" si="34"/>
        <v>0.42499999999999999</v>
      </c>
      <c r="AC676" s="70">
        <f t="shared" si="41"/>
        <v>0.42499999999999999</v>
      </c>
      <c r="AD676" s="53"/>
      <c r="AE676" s="53"/>
      <c r="AF676" s="72"/>
      <c r="AG676" s="70">
        <v>0.42499999999999999</v>
      </c>
      <c r="AH676" s="70"/>
      <c r="AI676" s="70"/>
    </row>
    <row r="677" spans="1:35" ht="12.75" customHeight="1" x14ac:dyDescent="0.2">
      <c r="A677" s="64" t="s">
        <v>338</v>
      </c>
      <c r="B677" s="65" t="s">
        <v>337</v>
      </c>
      <c r="C677" s="65">
        <v>55436</v>
      </c>
      <c r="D677" s="66">
        <f>VLOOKUP(A677,'2.1 Termination Charges'!$B$4:$F$904,5,0)</f>
        <v>2.6669999999999999E-2</v>
      </c>
      <c r="G677" s="67"/>
      <c r="H677" s="67"/>
      <c r="I677" s="58">
        <f t="shared" si="32"/>
        <v>2.1999999999999999E-2</v>
      </c>
      <c r="J677" s="67"/>
      <c r="P677" s="68"/>
      <c r="Q677" s="69"/>
      <c r="R677" s="69"/>
      <c r="V677" s="58">
        <f t="shared" si="35"/>
        <v>674</v>
      </c>
      <c r="W677" s="58" t="s">
        <v>1461</v>
      </c>
      <c r="X677" s="58" t="s">
        <v>1462</v>
      </c>
      <c r="Z677" s="70"/>
      <c r="AA677" s="71">
        <f t="shared" si="33"/>
        <v>0.47222222222222221</v>
      </c>
      <c r="AB677" s="70">
        <f t="shared" si="34"/>
        <v>0.42499999999999999</v>
      </c>
      <c r="AC677" s="70">
        <f t="shared" si="41"/>
        <v>0.42499999999999999</v>
      </c>
      <c r="AD677" s="53"/>
      <c r="AE677" s="53"/>
      <c r="AF677" s="72"/>
      <c r="AG677" s="70">
        <v>0.42499999999999999</v>
      </c>
      <c r="AH677" s="70"/>
      <c r="AI677" s="70"/>
    </row>
    <row r="678" spans="1:35" ht="12.75" customHeight="1" x14ac:dyDescent="0.2">
      <c r="A678" s="64" t="s">
        <v>338</v>
      </c>
      <c r="B678" s="65" t="s">
        <v>337</v>
      </c>
      <c r="C678" s="65">
        <v>55437</v>
      </c>
      <c r="D678" s="66">
        <f>VLOOKUP(A678,'2.1 Termination Charges'!$B$4:$F$904,5,0)</f>
        <v>2.6669999999999999E-2</v>
      </c>
      <c r="G678" s="67"/>
      <c r="H678" s="67"/>
      <c r="I678" s="58">
        <f t="shared" si="32"/>
        <v>2.1999999999999999E-2</v>
      </c>
      <c r="J678" s="67"/>
      <c r="P678" s="68"/>
      <c r="Q678" s="69"/>
      <c r="R678" s="69"/>
      <c r="V678" s="58">
        <f t="shared" si="35"/>
        <v>675</v>
      </c>
      <c r="W678" s="58" t="s">
        <v>1463</v>
      </c>
      <c r="X678" s="58" t="s">
        <v>1464</v>
      </c>
      <c r="Z678" s="70"/>
      <c r="AA678" s="71">
        <f t="shared" si="33"/>
        <v>0.47222222222222221</v>
      </c>
      <c r="AB678" s="70">
        <f t="shared" si="34"/>
        <v>0.42499999999999999</v>
      </c>
      <c r="AC678" s="70">
        <f t="shared" si="41"/>
        <v>0.42499999999999999</v>
      </c>
      <c r="AD678" s="53"/>
      <c r="AE678" s="53"/>
      <c r="AF678" s="72"/>
      <c r="AG678" s="70">
        <v>0.42499999999999999</v>
      </c>
      <c r="AH678" s="70"/>
      <c r="AI678" s="70"/>
    </row>
    <row r="679" spans="1:35" ht="12.75" customHeight="1" x14ac:dyDescent="0.2">
      <c r="A679" s="64" t="s">
        <v>338</v>
      </c>
      <c r="B679" s="65" t="s">
        <v>337</v>
      </c>
      <c r="C679" s="65">
        <v>55438</v>
      </c>
      <c r="D679" s="66">
        <f>VLOOKUP(A679,'2.1 Termination Charges'!$B$4:$F$904,5,0)</f>
        <v>2.6669999999999999E-2</v>
      </c>
      <c r="G679" s="67"/>
      <c r="H679" s="67"/>
      <c r="I679" s="58">
        <f t="shared" si="32"/>
        <v>2.1999999999999999E-2</v>
      </c>
      <c r="J679" s="67"/>
      <c r="P679" s="68"/>
      <c r="Q679" s="69"/>
      <c r="R679" s="69"/>
      <c r="V679" s="58">
        <f t="shared" si="35"/>
        <v>676</v>
      </c>
      <c r="W679" s="58" t="s">
        <v>1465</v>
      </c>
      <c r="X679" s="58" t="s">
        <v>1466</v>
      </c>
      <c r="Z679" s="70"/>
      <c r="AA679" s="71">
        <f t="shared" si="33"/>
        <v>3.4444444444444444E-2</v>
      </c>
      <c r="AB679" s="70">
        <f t="shared" si="34"/>
        <v>3.1E-2</v>
      </c>
      <c r="AC679" s="70">
        <f t="shared" si="41"/>
        <v>3.1E-2</v>
      </c>
      <c r="AD679" s="53"/>
      <c r="AE679" s="53"/>
      <c r="AF679" s="72"/>
      <c r="AG679" s="70">
        <v>3.1E-2</v>
      </c>
      <c r="AH679" s="70"/>
      <c r="AI679" s="70"/>
    </row>
    <row r="680" spans="1:35" ht="12.75" customHeight="1" x14ac:dyDescent="0.2">
      <c r="A680" s="64" t="s">
        <v>338</v>
      </c>
      <c r="B680" s="65" t="s">
        <v>337</v>
      </c>
      <c r="C680" s="65">
        <v>55439</v>
      </c>
      <c r="D680" s="66">
        <f>VLOOKUP(A680,'2.1 Termination Charges'!$B$4:$F$904,5,0)</f>
        <v>2.6669999999999999E-2</v>
      </c>
      <c r="G680" s="67"/>
      <c r="H680" s="67"/>
      <c r="I680" s="58">
        <f t="shared" si="32"/>
        <v>2.1999999999999999E-2</v>
      </c>
      <c r="J680" s="67"/>
      <c r="P680" s="68"/>
      <c r="Q680" s="69"/>
      <c r="R680" s="69"/>
      <c r="V680" s="58">
        <f t="shared" si="35"/>
        <v>677</v>
      </c>
      <c r="W680" s="58" t="s">
        <v>1467</v>
      </c>
      <c r="X680" s="58" t="s">
        <v>1468</v>
      </c>
      <c r="Z680" s="70"/>
      <c r="AA680" s="71">
        <f t="shared" si="33"/>
        <v>1.3046666666666666</v>
      </c>
      <c r="AB680" s="70">
        <f t="shared" si="34"/>
        <v>1.1741999999999999</v>
      </c>
      <c r="AC680" s="70">
        <f t="shared" si="41"/>
        <v>1.1741999999999999</v>
      </c>
      <c r="AD680" s="53"/>
      <c r="AE680" s="53"/>
      <c r="AF680" s="72"/>
      <c r="AG680" s="70">
        <v>1.1741999999999999</v>
      </c>
      <c r="AH680" s="70"/>
      <c r="AI680" s="70"/>
    </row>
    <row r="681" spans="1:35" ht="12.75" customHeight="1" x14ac:dyDescent="0.2">
      <c r="A681" s="64" t="s">
        <v>338</v>
      </c>
      <c r="B681" s="65" t="s">
        <v>337</v>
      </c>
      <c r="C681" s="65">
        <v>55446</v>
      </c>
      <c r="D681" s="66">
        <f>VLOOKUP(A681,'2.1 Termination Charges'!$B$4:$F$904,5,0)</f>
        <v>2.6669999999999999E-2</v>
      </c>
      <c r="G681" s="67"/>
      <c r="H681" s="67"/>
      <c r="I681" s="58">
        <f t="shared" si="32"/>
        <v>2.1999999999999999E-2</v>
      </c>
      <c r="J681" s="67"/>
      <c r="P681" s="68"/>
      <c r="Q681" s="69"/>
      <c r="R681" s="69"/>
      <c r="V681" s="58">
        <f t="shared" si="35"/>
        <v>678</v>
      </c>
      <c r="W681" s="58" t="s">
        <v>1469</v>
      </c>
      <c r="X681" s="58" t="s">
        <v>1470</v>
      </c>
      <c r="Z681" s="70"/>
      <c r="AA681" s="71">
        <f t="shared" si="33"/>
        <v>2.2111111111111113E-2</v>
      </c>
      <c r="AB681" s="70">
        <f t="shared" si="34"/>
        <v>1.9900000000000001E-2</v>
      </c>
      <c r="AC681" s="70">
        <f t="shared" si="41"/>
        <v>1.9900000000000001E-2</v>
      </c>
      <c r="AD681" s="53"/>
      <c r="AE681" s="53"/>
      <c r="AF681" s="72"/>
      <c r="AG681" s="70">
        <v>1.9900000000000001E-2</v>
      </c>
      <c r="AH681" s="70"/>
      <c r="AI681" s="70"/>
    </row>
    <row r="682" spans="1:35" ht="12.75" customHeight="1" x14ac:dyDescent="0.2">
      <c r="A682" s="64" t="s">
        <v>338</v>
      </c>
      <c r="B682" s="65" t="s">
        <v>337</v>
      </c>
      <c r="C682" s="65">
        <v>55447</v>
      </c>
      <c r="D682" s="66">
        <f>VLOOKUP(A682,'2.1 Termination Charges'!$B$4:$F$904,5,0)</f>
        <v>2.6669999999999999E-2</v>
      </c>
      <c r="G682" s="67"/>
      <c r="H682" s="67"/>
      <c r="I682" s="58">
        <f t="shared" si="32"/>
        <v>2.1999999999999999E-2</v>
      </c>
      <c r="J682" s="67"/>
      <c r="P682" s="68"/>
      <c r="Q682" s="69"/>
      <c r="R682" s="69"/>
      <c r="V682" s="58">
        <f t="shared" si="35"/>
        <v>679</v>
      </c>
      <c r="W682" s="58" t="s">
        <v>1471</v>
      </c>
      <c r="X682" s="58" t="s">
        <v>1472</v>
      </c>
      <c r="Z682" s="70"/>
      <c r="AA682" s="71">
        <f t="shared" si="33"/>
        <v>4.2777777777777776E-2</v>
      </c>
      <c r="AB682" s="70">
        <f t="shared" si="34"/>
        <v>3.85E-2</v>
      </c>
      <c r="AC682" s="70">
        <f t="shared" si="41"/>
        <v>3.85E-2</v>
      </c>
      <c r="AD682" s="53"/>
      <c r="AE682" s="53"/>
      <c r="AF682" s="72"/>
      <c r="AG682" s="70">
        <v>3.85E-2</v>
      </c>
      <c r="AH682" s="70"/>
      <c r="AI682" s="70"/>
    </row>
    <row r="683" spans="1:35" ht="12.75" customHeight="1" x14ac:dyDescent="0.2">
      <c r="A683" s="64" t="s">
        <v>338</v>
      </c>
      <c r="B683" s="65" t="s">
        <v>337</v>
      </c>
      <c r="C683" s="65">
        <v>55448</v>
      </c>
      <c r="D683" s="66">
        <f>VLOOKUP(A683,'2.1 Termination Charges'!$B$4:$F$904,5,0)</f>
        <v>2.6669999999999999E-2</v>
      </c>
      <c r="G683" s="67"/>
      <c r="H683" s="67"/>
      <c r="I683" s="58">
        <f t="shared" si="32"/>
        <v>2.1999999999999999E-2</v>
      </c>
      <c r="J683" s="67"/>
      <c r="P683" s="68"/>
      <c r="Q683" s="69"/>
      <c r="R683" s="69"/>
      <c r="V683" s="58">
        <f t="shared" si="35"/>
        <v>680</v>
      </c>
      <c r="W683" s="58" t="s">
        <v>1473</v>
      </c>
      <c r="X683" s="58" t="s">
        <v>1474</v>
      </c>
      <c r="Z683" s="70"/>
      <c r="AA683" s="71">
        <f t="shared" si="33"/>
        <v>1.6666666666666665</v>
      </c>
      <c r="AB683" s="70">
        <f t="shared" si="34"/>
        <v>1.5</v>
      </c>
      <c r="AC683" s="70">
        <f t="shared" si="41"/>
        <v>1.5</v>
      </c>
      <c r="AD683" s="53"/>
      <c r="AE683" s="53"/>
      <c r="AF683" s="72"/>
      <c r="AG683" s="70">
        <v>1.5</v>
      </c>
      <c r="AH683" s="70"/>
      <c r="AI683" s="70"/>
    </row>
    <row r="684" spans="1:35" ht="12.75" customHeight="1" x14ac:dyDescent="0.2">
      <c r="A684" s="64" t="s">
        <v>338</v>
      </c>
      <c r="B684" s="65" t="s">
        <v>337</v>
      </c>
      <c r="C684" s="65">
        <v>55449</v>
      </c>
      <c r="D684" s="66">
        <f>VLOOKUP(A684,'2.1 Termination Charges'!$B$4:$F$904,5,0)</f>
        <v>2.6669999999999999E-2</v>
      </c>
      <c r="G684" s="67"/>
      <c r="H684" s="67"/>
      <c r="I684" s="58">
        <f t="shared" si="32"/>
        <v>2.1999999999999999E-2</v>
      </c>
      <c r="J684" s="67"/>
      <c r="P684" s="68"/>
      <c r="Q684" s="69"/>
      <c r="R684" s="69"/>
      <c r="V684" s="58">
        <f t="shared" si="35"/>
        <v>681</v>
      </c>
      <c r="W684" s="58" t="s">
        <v>1475</v>
      </c>
      <c r="X684" s="58" t="s">
        <v>1476</v>
      </c>
      <c r="Z684" s="70"/>
      <c r="AA684" s="71">
        <f t="shared" si="33"/>
        <v>0.1388888888888889</v>
      </c>
      <c r="AB684" s="70">
        <f t="shared" si="34"/>
        <v>0.125</v>
      </c>
      <c r="AC684" s="70">
        <f t="shared" si="41"/>
        <v>0.125</v>
      </c>
      <c r="AD684" s="53"/>
      <c r="AE684" s="53"/>
      <c r="AF684" s="72"/>
      <c r="AG684" s="70">
        <v>0.125</v>
      </c>
      <c r="AH684" s="70"/>
      <c r="AI684" s="70"/>
    </row>
    <row r="685" spans="1:35" ht="12.75" customHeight="1" x14ac:dyDescent="0.2">
      <c r="A685" s="64" t="s">
        <v>338</v>
      </c>
      <c r="B685" s="65" t="s">
        <v>337</v>
      </c>
      <c r="C685" s="65">
        <v>55456</v>
      </c>
      <c r="D685" s="66">
        <f>VLOOKUP(A685,'2.1 Termination Charges'!$B$4:$F$904,5,0)</f>
        <v>2.6669999999999999E-2</v>
      </c>
      <c r="G685" s="67"/>
      <c r="H685" s="67"/>
      <c r="I685" s="58">
        <f t="shared" si="32"/>
        <v>2.1999999999999999E-2</v>
      </c>
      <c r="J685" s="67"/>
      <c r="P685" s="68"/>
      <c r="Q685" s="69"/>
      <c r="R685" s="69"/>
      <c r="V685" s="58">
        <f t="shared" si="35"/>
        <v>682</v>
      </c>
      <c r="W685" s="58" t="s">
        <v>1477</v>
      </c>
      <c r="X685" s="58" t="s">
        <v>1478</v>
      </c>
      <c r="Z685" s="70"/>
      <c r="AA685" s="71">
        <f t="shared" si="33"/>
        <v>0.24333333333333332</v>
      </c>
      <c r="AB685" s="70">
        <f t="shared" si="34"/>
        <v>0.219</v>
      </c>
      <c r="AC685" s="70">
        <f t="shared" si="41"/>
        <v>0.219</v>
      </c>
      <c r="AD685" s="53"/>
      <c r="AE685" s="53"/>
      <c r="AF685" s="72"/>
      <c r="AG685" s="70">
        <v>0.219</v>
      </c>
      <c r="AH685" s="70"/>
      <c r="AI685" s="70"/>
    </row>
    <row r="686" spans="1:35" ht="12.75" customHeight="1" x14ac:dyDescent="0.2">
      <c r="A686" s="64" t="s">
        <v>338</v>
      </c>
      <c r="B686" s="65" t="s">
        <v>337</v>
      </c>
      <c r="C686" s="65">
        <v>55457</v>
      </c>
      <c r="D686" s="66">
        <f>VLOOKUP(A686,'2.1 Termination Charges'!$B$4:$F$904,5,0)</f>
        <v>2.6669999999999999E-2</v>
      </c>
      <c r="G686" s="67"/>
      <c r="H686" s="67"/>
      <c r="I686" s="58">
        <f t="shared" si="32"/>
        <v>2.1999999999999999E-2</v>
      </c>
      <c r="J686" s="67"/>
      <c r="P686" s="68"/>
      <c r="Q686" s="69"/>
      <c r="R686" s="69"/>
      <c r="V686" s="58">
        <f t="shared" si="35"/>
        <v>683</v>
      </c>
      <c r="W686" s="58" t="s">
        <v>1479</v>
      </c>
      <c r="X686" s="58" t="s">
        <v>1480</v>
      </c>
      <c r="Z686" s="70"/>
      <c r="AA686" s="71">
        <f t="shared" si="33"/>
        <v>0.21666666666666667</v>
      </c>
      <c r="AB686" s="70">
        <f t="shared" si="34"/>
        <v>0.19500000000000001</v>
      </c>
      <c r="AC686" s="70">
        <f t="shared" si="41"/>
        <v>0.19500000000000001</v>
      </c>
      <c r="AD686" s="53"/>
      <c r="AE686" s="53"/>
      <c r="AF686" s="72"/>
      <c r="AG686" s="70">
        <v>0.19500000000000001</v>
      </c>
      <c r="AH686" s="70"/>
      <c r="AI686" s="70"/>
    </row>
    <row r="687" spans="1:35" ht="12.75" customHeight="1" x14ac:dyDescent="0.2">
      <c r="A687" s="64" t="s">
        <v>338</v>
      </c>
      <c r="B687" s="65" t="s">
        <v>337</v>
      </c>
      <c r="C687" s="65">
        <v>55458</v>
      </c>
      <c r="D687" s="66">
        <f>VLOOKUP(A687,'2.1 Termination Charges'!$B$4:$F$904,5,0)</f>
        <v>2.6669999999999999E-2</v>
      </c>
      <c r="G687" s="67"/>
      <c r="H687" s="67"/>
      <c r="I687" s="58">
        <f t="shared" si="32"/>
        <v>2.1999999999999999E-2</v>
      </c>
      <c r="J687" s="67"/>
      <c r="P687" s="68"/>
      <c r="Q687" s="69"/>
      <c r="R687" s="69"/>
      <c r="V687" s="58">
        <f t="shared" si="35"/>
        <v>684</v>
      </c>
      <c r="W687" s="58" t="s">
        <v>1481</v>
      </c>
      <c r="X687" s="58" t="s">
        <v>1482</v>
      </c>
      <c r="Z687" s="70"/>
      <c r="AA687" s="71">
        <f t="shared" si="33"/>
        <v>0.21666666666666667</v>
      </c>
      <c r="AB687" s="70">
        <f t="shared" si="34"/>
        <v>0.19500000000000001</v>
      </c>
      <c r="AC687" s="70">
        <f t="shared" si="41"/>
        <v>0.19500000000000001</v>
      </c>
      <c r="AD687" s="53"/>
      <c r="AE687" s="53"/>
      <c r="AF687" s="72"/>
      <c r="AG687" s="70">
        <v>0.19500000000000001</v>
      </c>
      <c r="AH687" s="70"/>
      <c r="AI687" s="70"/>
    </row>
    <row r="688" spans="1:35" ht="12.75" customHeight="1" x14ac:dyDescent="0.2">
      <c r="A688" s="64" t="s">
        <v>338</v>
      </c>
      <c r="B688" s="65" t="s">
        <v>337</v>
      </c>
      <c r="C688" s="65">
        <v>55459</v>
      </c>
      <c r="D688" s="66">
        <f>VLOOKUP(A688,'2.1 Termination Charges'!$B$4:$F$904,5,0)</f>
        <v>2.6669999999999999E-2</v>
      </c>
      <c r="G688" s="67"/>
      <c r="H688" s="67"/>
      <c r="I688" s="58">
        <f t="shared" si="32"/>
        <v>2.1999999999999999E-2</v>
      </c>
      <c r="J688" s="67"/>
      <c r="P688" s="68"/>
      <c r="Q688" s="69"/>
      <c r="R688" s="69"/>
      <c r="V688" s="58">
        <f t="shared" si="35"/>
        <v>685</v>
      </c>
      <c r="W688" s="58" t="s">
        <v>1483</v>
      </c>
      <c r="X688" s="58" t="s">
        <v>1484</v>
      </c>
      <c r="Z688" s="70"/>
      <c r="AA688" s="71">
        <f t="shared" si="33"/>
        <v>0.21666666666666667</v>
      </c>
      <c r="AB688" s="70">
        <f t="shared" si="34"/>
        <v>0.19500000000000001</v>
      </c>
      <c r="AC688" s="70">
        <f t="shared" si="41"/>
        <v>0.19500000000000001</v>
      </c>
      <c r="AD688" s="53"/>
      <c r="AE688" s="53"/>
      <c r="AF688" s="72"/>
      <c r="AG688" s="70">
        <v>0.19500000000000001</v>
      </c>
      <c r="AH688" s="70"/>
      <c r="AI688" s="70"/>
    </row>
    <row r="689" spans="1:35" ht="12.75" customHeight="1" x14ac:dyDescent="0.2">
      <c r="A689" s="64" t="s">
        <v>338</v>
      </c>
      <c r="B689" s="65" t="s">
        <v>337</v>
      </c>
      <c r="C689" s="65">
        <v>55466</v>
      </c>
      <c r="D689" s="66">
        <f>VLOOKUP(A689,'2.1 Termination Charges'!$B$4:$F$904,5,0)</f>
        <v>2.6669999999999999E-2</v>
      </c>
      <c r="G689" s="67"/>
      <c r="H689" s="67"/>
      <c r="I689" s="58">
        <f t="shared" si="32"/>
        <v>2.1999999999999999E-2</v>
      </c>
      <c r="J689" s="67"/>
      <c r="P689" s="68"/>
      <c r="Q689" s="69"/>
      <c r="R689" s="69"/>
      <c r="V689" s="58">
        <f t="shared" si="35"/>
        <v>686</v>
      </c>
      <c r="W689" s="58" t="s">
        <v>1485</v>
      </c>
      <c r="X689" s="58" t="s">
        <v>1486</v>
      </c>
      <c r="Z689" s="70"/>
      <c r="AA689" s="71">
        <f t="shared" si="33"/>
        <v>0.37777777777777777</v>
      </c>
      <c r="AB689" s="70">
        <f t="shared" si="34"/>
        <v>0.34</v>
      </c>
      <c r="AC689" s="70">
        <f t="shared" si="41"/>
        <v>0.34</v>
      </c>
      <c r="AD689" s="53"/>
      <c r="AE689" s="53"/>
      <c r="AF689" s="72"/>
      <c r="AG689" s="70">
        <v>0.34</v>
      </c>
      <c r="AH689" s="70"/>
      <c r="AI689" s="70"/>
    </row>
    <row r="690" spans="1:35" ht="12.75" customHeight="1" x14ac:dyDescent="0.2">
      <c r="A690" s="64" t="s">
        <v>338</v>
      </c>
      <c r="B690" s="65" t="s">
        <v>337</v>
      </c>
      <c r="C690" s="65">
        <v>55467</v>
      </c>
      <c r="D690" s="66">
        <f>VLOOKUP(A690,'2.1 Termination Charges'!$B$4:$F$904,5,0)</f>
        <v>2.6669999999999999E-2</v>
      </c>
      <c r="G690" s="67"/>
      <c r="H690" s="67"/>
      <c r="I690" s="58">
        <f t="shared" si="32"/>
        <v>2.1999999999999999E-2</v>
      </c>
      <c r="J690" s="67"/>
      <c r="P690" s="68"/>
      <c r="Q690" s="69"/>
      <c r="R690" s="69"/>
      <c r="V690" s="58">
        <f t="shared" si="35"/>
        <v>687</v>
      </c>
      <c r="W690" s="58" t="s">
        <v>1487</v>
      </c>
      <c r="X690" s="58" t="s">
        <v>1488</v>
      </c>
      <c r="Z690" s="70"/>
      <c r="AA690" s="71">
        <f t="shared" si="33"/>
        <v>0.58333333333333337</v>
      </c>
      <c r="AB690" s="70">
        <f t="shared" si="34"/>
        <v>0.52500000000000002</v>
      </c>
      <c r="AC690" s="70">
        <f t="shared" si="41"/>
        <v>0.52500000000000002</v>
      </c>
      <c r="AD690" s="53"/>
      <c r="AE690" s="53"/>
      <c r="AF690" s="72"/>
      <c r="AG690" s="70">
        <v>0.52500000000000002</v>
      </c>
      <c r="AH690" s="70"/>
      <c r="AI690" s="70"/>
    </row>
    <row r="691" spans="1:35" ht="12.75" customHeight="1" x14ac:dyDescent="0.2">
      <c r="A691" s="64" t="s">
        <v>338</v>
      </c>
      <c r="B691" s="65" t="s">
        <v>337</v>
      </c>
      <c r="C691" s="65">
        <v>55468</v>
      </c>
      <c r="D691" s="66">
        <f>VLOOKUP(A691,'2.1 Termination Charges'!$B$4:$F$904,5,0)</f>
        <v>2.6669999999999999E-2</v>
      </c>
      <c r="G691" s="67"/>
      <c r="H691" s="67"/>
      <c r="I691" s="58">
        <f t="shared" si="32"/>
        <v>2.1999999999999999E-2</v>
      </c>
      <c r="J691" s="67"/>
      <c r="P691" s="68"/>
      <c r="Q691" s="69"/>
      <c r="R691" s="69"/>
      <c r="V691" s="58">
        <f t="shared" si="35"/>
        <v>688</v>
      </c>
      <c r="W691" s="58" t="s">
        <v>1489</v>
      </c>
      <c r="X691" s="58" t="s">
        <v>1490</v>
      </c>
      <c r="Z691" s="70"/>
      <c r="AA691" s="71">
        <f t="shared" si="33"/>
        <v>0.56799999999999995</v>
      </c>
      <c r="AB691" s="70">
        <f t="shared" si="34"/>
        <v>0.51119999999999999</v>
      </c>
      <c r="AC691" s="70">
        <f t="shared" si="41"/>
        <v>0.51119999999999999</v>
      </c>
      <c r="AD691" s="53"/>
      <c r="AE691" s="53"/>
      <c r="AF691" s="72"/>
      <c r="AG691" s="70">
        <v>0.51119999999999999</v>
      </c>
      <c r="AH691" s="70"/>
      <c r="AI691" s="70"/>
    </row>
    <row r="692" spans="1:35" ht="12.75" customHeight="1" x14ac:dyDescent="0.2">
      <c r="A692" s="64" t="s">
        <v>338</v>
      </c>
      <c r="B692" s="65" t="s">
        <v>337</v>
      </c>
      <c r="C692" s="65">
        <v>55469</v>
      </c>
      <c r="D692" s="66">
        <f>VLOOKUP(A692,'2.1 Termination Charges'!$B$4:$F$904,5,0)</f>
        <v>2.6669999999999999E-2</v>
      </c>
      <c r="G692" s="67"/>
      <c r="H692" s="67"/>
      <c r="I692" s="58">
        <f t="shared" si="32"/>
        <v>2.1999999999999999E-2</v>
      </c>
      <c r="J692" s="67"/>
      <c r="P692" s="68"/>
      <c r="Q692" s="69"/>
      <c r="R692" s="69"/>
      <c r="V692" s="58">
        <f t="shared" si="35"/>
        <v>689</v>
      </c>
      <c r="W692" s="58" t="s">
        <v>1491</v>
      </c>
      <c r="X692" s="58" t="s">
        <v>1492</v>
      </c>
      <c r="Z692" s="70"/>
      <c r="AA692" s="71">
        <f t="shared" si="33"/>
        <v>0.58333333333333337</v>
      </c>
      <c r="AB692" s="70">
        <f t="shared" si="34"/>
        <v>0.52500000000000002</v>
      </c>
      <c r="AC692" s="70">
        <f t="shared" si="41"/>
        <v>0.52500000000000002</v>
      </c>
      <c r="AD692" s="53"/>
      <c r="AE692" s="53"/>
      <c r="AF692" s="72"/>
      <c r="AG692" s="70">
        <v>0.52500000000000002</v>
      </c>
      <c r="AH692" s="70"/>
      <c r="AI692" s="70"/>
    </row>
    <row r="693" spans="1:35" ht="12.75" customHeight="1" x14ac:dyDescent="0.2">
      <c r="A693" s="64" t="s">
        <v>338</v>
      </c>
      <c r="B693" s="65" t="s">
        <v>337</v>
      </c>
      <c r="C693" s="65">
        <v>55476</v>
      </c>
      <c r="D693" s="66">
        <f>VLOOKUP(A693,'2.1 Termination Charges'!$B$4:$F$904,5,0)</f>
        <v>2.6669999999999999E-2</v>
      </c>
      <c r="G693" s="67"/>
      <c r="H693" s="67"/>
      <c r="I693" s="58">
        <f t="shared" si="32"/>
        <v>2.1999999999999999E-2</v>
      </c>
      <c r="J693" s="67"/>
      <c r="P693" s="68"/>
      <c r="Q693" s="69"/>
      <c r="R693" s="69"/>
      <c r="V693" s="58">
        <f t="shared" si="35"/>
        <v>690</v>
      </c>
      <c r="W693" s="58" t="s">
        <v>1493</v>
      </c>
      <c r="X693" s="58" t="s">
        <v>1494</v>
      </c>
      <c r="Z693" s="70"/>
      <c r="AA693" s="71">
        <f t="shared" si="33"/>
        <v>0.58333333333333337</v>
      </c>
      <c r="AB693" s="70">
        <f t="shared" si="34"/>
        <v>0.52500000000000002</v>
      </c>
      <c r="AC693" s="70">
        <f t="shared" si="41"/>
        <v>0.52500000000000002</v>
      </c>
      <c r="AD693" s="53"/>
      <c r="AE693" s="53"/>
      <c r="AF693" s="72"/>
      <c r="AG693" s="70">
        <v>0.52500000000000002</v>
      </c>
      <c r="AH693" s="70"/>
      <c r="AI693" s="70"/>
    </row>
    <row r="694" spans="1:35" ht="12.75" customHeight="1" x14ac:dyDescent="0.2">
      <c r="A694" s="64" t="s">
        <v>338</v>
      </c>
      <c r="B694" s="65" t="s">
        <v>337</v>
      </c>
      <c r="C694" s="65">
        <v>55477</v>
      </c>
      <c r="D694" s="66">
        <f>VLOOKUP(A694,'2.1 Termination Charges'!$B$4:$F$904,5,0)</f>
        <v>2.6669999999999999E-2</v>
      </c>
      <c r="G694" s="67"/>
      <c r="H694" s="67"/>
      <c r="I694" s="58">
        <f t="shared" si="32"/>
        <v>2.1999999999999999E-2</v>
      </c>
      <c r="J694" s="67"/>
      <c r="P694" s="68"/>
      <c r="Q694" s="69"/>
      <c r="R694" s="69"/>
      <c r="V694" s="58">
        <f t="shared" si="35"/>
        <v>691</v>
      </c>
      <c r="W694" s="58" t="s">
        <v>1495</v>
      </c>
      <c r="X694" s="58" t="s">
        <v>1496</v>
      </c>
      <c r="Z694" s="70"/>
      <c r="AA694" s="71">
        <f t="shared" si="33"/>
        <v>0.44444444444444448</v>
      </c>
      <c r="AB694" s="70">
        <f t="shared" si="34"/>
        <v>0.4</v>
      </c>
      <c r="AC694" s="70">
        <f t="shared" si="41"/>
        <v>0.4</v>
      </c>
      <c r="AD694" s="53"/>
      <c r="AE694" s="53"/>
      <c r="AF694" s="72"/>
      <c r="AG694" s="70">
        <v>0.4</v>
      </c>
      <c r="AH694" s="70"/>
      <c r="AI694" s="70"/>
    </row>
    <row r="695" spans="1:35" ht="12.75" customHeight="1" x14ac:dyDescent="0.2">
      <c r="A695" s="64" t="s">
        <v>338</v>
      </c>
      <c r="B695" s="65" t="s">
        <v>337</v>
      </c>
      <c r="C695" s="65">
        <v>55478</v>
      </c>
      <c r="D695" s="66">
        <f>VLOOKUP(A695,'2.1 Termination Charges'!$B$4:$F$904,5,0)</f>
        <v>2.6669999999999999E-2</v>
      </c>
      <c r="G695" s="67"/>
      <c r="H695" s="67"/>
      <c r="I695" s="58">
        <f t="shared" si="32"/>
        <v>2.1999999999999999E-2</v>
      </c>
      <c r="J695" s="67"/>
      <c r="P695" s="68"/>
      <c r="Q695" s="69"/>
      <c r="R695" s="69"/>
      <c r="V695" s="58">
        <f t="shared" si="35"/>
        <v>692</v>
      </c>
      <c r="W695" s="58" t="s">
        <v>1497</v>
      </c>
      <c r="X695" s="58" t="s">
        <v>1498</v>
      </c>
      <c r="Z695" s="70"/>
      <c r="AA695" s="71">
        <f t="shared" si="33"/>
        <v>0.25</v>
      </c>
      <c r="AB695" s="70">
        <f t="shared" si="34"/>
        <v>0.22500000000000001</v>
      </c>
      <c r="AC695" s="70">
        <f t="shared" si="41"/>
        <v>0.22500000000000001</v>
      </c>
      <c r="AD695" s="53"/>
      <c r="AE695" s="53"/>
      <c r="AF695" s="72"/>
      <c r="AG695" s="70">
        <v>0.22500000000000001</v>
      </c>
      <c r="AH695" s="70"/>
      <c r="AI695" s="70"/>
    </row>
    <row r="696" spans="1:35" ht="12.75" customHeight="1" x14ac:dyDescent="0.2">
      <c r="A696" s="64" t="s">
        <v>338</v>
      </c>
      <c r="B696" s="65" t="s">
        <v>337</v>
      </c>
      <c r="C696" s="65">
        <v>55479</v>
      </c>
      <c r="D696" s="66">
        <f>VLOOKUP(A696,'2.1 Termination Charges'!$B$4:$F$904,5,0)</f>
        <v>2.6669999999999999E-2</v>
      </c>
      <c r="G696" s="67"/>
      <c r="H696" s="67"/>
      <c r="I696" s="58">
        <f t="shared" si="32"/>
        <v>2.1999999999999999E-2</v>
      </c>
      <c r="J696" s="67"/>
      <c r="P696" s="68"/>
      <c r="Q696" s="69"/>
      <c r="R696" s="69"/>
      <c r="V696" s="58">
        <f t="shared" si="35"/>
        <v>693</v>
      </c>
      <c r="W696" s="58" t="s">
        <v>1499</v>
      </c>
      <c r="X696" s="58" t="s">
        <v>1500</v>
      </c>
      <c r="Z696" s="70"/>
      <c r="AA696" s="71">
        <f t="shared" si="33"/>
        <v>0.25</v>
      </c>
      <c r="AB696" s="70">
        <f t="shared" si="34"/>
        <v>0.22500000000000001</v>
      </c>
      <c r="AC696" s="70">
        <f t="shared" si="41"/>
        <v>0.22500000000000001</v>
      </c>
      <c r="AD696" s="53"/>
      <c r="AE696" s="53"/>
      <c r="AF696" s="72"/>
      <c r="AG696" s="70">
        <v>0.22500000000000001</v>
      </c>
      <c r="AH696" s="70"/>
      <c r="AI696" s="70"/>
    </row>
    <row r="697" spans="1:35" ht="12.75" customHeight="1" x14ac:dyDescent="0.2">
      <c r="A697" s="64" t="s">
        <v>338</v>
      </c>
      <c r="B697" s="65" t="s">
        <v>337</v>
      </c>
      <c r="C697" s="65">
        <v>55486</v>
      </c>
      <c r="D697" s="66">
        <f>VLOOKUP(A697,'2.1 Termination Charges'!$B$4:$F$904,5,0)</f>
        <v>2.6669999999999999E-2</v>
      </c>
      <c r="G697" s="67"/>
      <c r="H697" s="67"/>
      <c r="I697" s="58">
        <f t="shared" si="32"/>
        <v>2.1999999999999999E-2</v>
      </c>
      <c r="J697" s="67"/>
      <c r="P697" s="68"/>
      <c r="Q697" s="69"/>
      <c r="R697" s="69"/>
      <c r="V697" s="58">
        <f t="shared" si="35"/>
        <v>694</v>
      </c>
      <c r="W697" s="58" t="s">
        <v>1501</v>
      </c>
      <c r="X697" s="58" t="s">
        <v>1502</v>
      </c>
      <c r="Z697" s="70"/>
      <c r="AA697" s="71">
        <f t="shared" si="33"/>
        <v>0.23333333333333331</v>
      </c>
      <c r="AB697" s="70">
        <f t="shared" si="34"/>
        <v>0.21</v>
      </c>
      <c r="AC697" s="70">
        <f t="shared" si="41"/>
        <v>0.21</v>
      </c>
      <c r="AD697" s="53"/>
      <c r="AE697" s="53"/>
      <c r="AF697" s="72"/>
      <c r="AG697" s="70">
        <v>0.21</v>
      </c>
      <c r="AH697" s="70"/>
      <c r="AI697" s="70"/>
    </row>
    <row r="698" spans="1:35" ht="12.75" customHeight="1" x14ac:dyDescent="0.2">
      <c r="A698" s="64" t="s">
        <v>338</v>
      </c>
      <c r="B698" s="65" t="s">
        <v>337</v>
      </c>
      <c r="C698" s="65">
        <v>55487</v>
      </c>
      <c r="D698" s="66">
        <f>VLOOKUP(A698,'2.1 Termination Charges'!$B$4:$F$904,5,0)</f>
        <v>2.6669999999999999E-2</v>
      </c>
      <c r="G698" s="67"/>
      <c r="H698" s="67"/>
      <c r="I698" s="58">
        <f t="shared" si="32"/>
        <v>2.1999999999999999E-2</v>
      </c>
      <c r="J698" s="67"/>
      <c r="P698" s="68"/>
      <c r="Q698" s="69"/>
      <c r="R698" s="69"/>
      <c r="V698" s="58">
        <f t="shared" si="35"/>
        <v>695</v>
      </c>
      <c r="W698" s="58" t="s">
        <v>1503</v>
      </c>
      <c r="X698" s="58" t="s">
        <v>1504</v>
      </c>
      <c r="Z698" s="70"/>
      <c r="AA698" s="71">
        <f t="shared" si="33"/>
        <v>0.22322222222222224</v>
      </c>
      <c r="AB698" s="70">
        <f t="shared" si="34"/>
        <v>0.20090000000000002</v>
      </c>
      <c r="AC698" s="70">
        <f t="shared" si="41"/>
        <v>0.20090000000000002</v>
      </c>
      <c r="AD698" s="53"/>
      <c r="AE698" s="53"/>
      <c r="AF698" s="72"/>
      <c r="AG698" s="70">
        <v>0.20090000000000002</v>
      </c>
      <c r="AH698" s="70"/>
      <c r="AI698" s="70"/>
    </row>
    <row r="699" spans="1:35" ht="12.75" customHeight="1" x14ac:dyDescent="0.2">
      <c r="A699" s="64" t="s">
        <v>338</v>
      </c>
      <c r="B699" s="65" t="s">
        <v>337</v>
      </c>
      <c r="C699" s="65">
        <v>55488</v>
      </c>
      <c r="D699" s="66">
        <f>VLOOKUP(A699,'2.1 Termination Charges'!$B$4:$F$904,5,0)</f>
        <v>2.6669999999999999E-2</v>
      </c>
      <c r="G699" s="67"/>
      <c r="H699" s="67"/>
      <c r="I699" s="58">
        <f t="shared" si="32"/>
        <v>2.1999999999999999E-2</v>
      </c>
      <c r="J699" s="67"/>
      <c r="P699" s="68"/>
      <c r="Q699" s="69"/>
      <c r="R699" s="69"/>
      <c r="V699" s="58">
        <f t="shared" si="35"/>
        <v>696</v>
      </c>
      <c r="W699" s="58" t="s">
        <v>1505</v>
      </c>
      <c r="X699" s="58" t="s">
        <v>1506</v>
      </c>
      <c r="Z699" s="70"/>
      <c r="AA699" s="71">
        <f t="shared" si="33"/>
        <v>0.56666666666666665</v>
      </c>
      <c r="AB699" s="70">
        <f t="shared" si="34"/>
        <v>0.51</v>
      </c>
      <c r="AC699" s="70">
        <f t="shared" si="41"/>
        <v>0.51</v>
      </c>
      <c r="AD699" s="53"/>
      <c r="AE699" s="53"/>
      <c r="AF699" s="72"/>
      <c r="AG699" s="70">
        <v>0.51</v>
      </c>
      <c r="AH699" s="70"/>
      <c r="AI699" s="70"/>
    </row>
    <row r="700" spans="1:35" ht="12.75" customHeight="1" x14ac:dyDescent="0.2">
      <c r="A700" s="64" t="s">
        <v>338</v>
      </c>
      <c r="B700" s="65" t="s">
        <v>337</v>
      </c>
      <c r="C700" s="65">
        <v>55489</v>
      </c>
      <c r="D700" s="66">
        <f>VLOOKUP(A700,'2.1 Termination Charges'!$B$4:$F$904,5,0)</f>
        <v>2.6669999999999999E-2</v>
      </c>
      <c r="G700" s="67"/>
      <c r="H700" s="67"/>
      <c r="I700" s="58">
        <f t="shared" si="32"/>
        <v>2.1999999999999999E-2</v>
      </c>
      <c r="J700" s="67"/>
      <c r="P700" s="68"/>
      <c r="Q700" s="69"/>
      <c r="R700" s="69"/>
      <c r="V700" s="58">
        <f t="shared" si="35"/>
        <v>697</v>
      </c>
      <c r="W700" s="58" t="s">
        <v>1507</v>
      </c>
      <c r="X700" s="58" t="s">
        <v>1508</v>
      </c>
      <c r="Z700" s="70"/>
      <c r="AA700" s="71">
        <f t="shared" si="33"/>
        <v>0.56666666666666665</v>
      </c>
      <c r="AB700" s="70">
        <f t="shared" si="34"/>
        <v>0.51</v>
      </c>
      <c r="AC700" s="70">
        <f t="shared" si="41"/>
        <v>0.51</v>
      </c>
      <c r="AD700" s="53"/>
      <c r="AE700" s="53"/>
      <c r="AF700" s="72"/>
      <c r="AG700" s="70">
        <v>0.51</v>
      </c>
      <c r="AH700" s="70"/>
      <c r="AI700" s="70"/>
    </row>
    <row r="701" spans="1:35" ht="12.75" customHeight="1" x14ac:dyDescent="0.2">
      <c r="A701" s="64" t="s">
        <v>338</v>
      </c>
      <c r="B701" s="65" t="s">
        <v>337</v>
      </c>
      <c r="C701" s="65">
        <v>55496</v>
      </c>
      <c r="D701" s="66">
        <f>VLOOKUP(A701,'2.1 Termination Charges'!$B$4:$F$904,5,0)</f>
        <v>2.6669999999999999E-2</v>
      </c>
      <c r="G701" s="67"/>
      <c r="H701" s="67"/>
      <c r="I701" s="58">
        <f t="shared" si="32"/>
        <v>2.1999999999999999E-2</v>
      </c>
      <c r="J701" s="67"/>
      <c r="P701" s="68"/>
      <c r="Q701" s="69"/>
      <c r="R701" s="69"/>
      <c r="V701" s="58">
        <f t="shared" si="35"/>
        <v>698</v>
      </c>
      <c r="W701" s="58" t="s">
        <v>1509</v>
      </c>
      <c r="X701" s="58" t="s">
        <v>1510</v>
      </c>
      <c r="Z701" s="70"/>
      <c r="AA701" s="71">
        <f t="shared" si="33"/>
        <v>0.56666666666666665</v>
      </c>
      <c r="AB701" s="70">
        <f t="shared" si="34"/>
        <v>0.51</v>
      </c>
      <c r="AC701" s="70">
        <f t="shared" si="41"/>
        <v>0.51</v>
      </c>
      <c r="AD701" s="53"/>
      <c r="AE701" s="53"/>
      <c r="AF701" s="72"/>
      <c r="AG701" s="70">
        <v>0.51</v>
      </c>
      <c r="AH701" s="70"/>
      <c r="AI701" s="70"/>
    </row>
    <row r="702" spans="1:35" ht="12.75" customHeight="1" x14ac:dyDescent="0.2">
      <c r="A702" s="64" t="s">
        <v>338</v>
      </c>
      <c r="B702" s="65" t="s">
        <v>337</v>
      </c>
      <c r="C702" s="65">
        <v>55497</v>
      </c>
      <c r="D702" s="66">
        <f>VLOOKUP(A702,'2.1 Termination Charges'!$B$4:$F$904,5,0)</f>
        <v>2.6669999999999999E-2</v>
      </c>
      <c r="G702" s="67"/>
      <c r="H702" s="67"/>
      <c r="I702" s="58">
        <f t="shared" si="32"/>
        <v>2.1999999999999999E-2</v>
      </c>
      <c r="J702" s="67"/>
      <c r="P702" s="68"/>
      <c r="Q702" s="69"/>
      <c r="R702" s="69"/>
      <c r="V702" s="58">
        <f t="shared" si="35"/>
        <v>699</v>
      </c>
      <c r="W702" s="58" t="s">
        <v>1511</v>
      </c>
      <c r="X702" s="58" t="s">
        <v>1512</v>
      </c>
      <c r="Z702" s="70"/>
      <c r="AA702" s="71">
        <f t="shared" si="33"/>
        <v>0.56666666666666665</v>
      </c>
      <c r="AB702" s="70">
        <f t="shared" si="34"/>
        <v>0.51</v>
      </c>
      <c r="AC702" s="70">
        <f t="shared" si="41"/>
        <v>0.51</v>
      </c>
      <c r="AD702" s="53"/>
      <c r="AE702" s="53"/>
      <c r="AF702" s="72"/>
      <c r="AG702" s="70">
        <v>0.51</v>
      </c>
      <c r="AH702" s="70"/>
      <c r="AI702" s="70"/>
    </row>
    <row r="703" spans="1:35" ht="12.75" customHeight="1" x14ac:dyDescent="0.2">
      <c r="A703" s="64" t="s">
        <v>338</v>
      </c>
      <c r="B703" s="65" t="s">
        <v>337</v>
      </c>
      <c r="C703" s="65">
        <v>55498</v>
      </c>
      <c r="D703" s="66">
        <f>VLOOKUP(A703,'2.1 Termination Charges'!$B$4:$F$904,5,0)</f>
        <v>2.6669999999999999E-2</v>
      </c>
      <c r="G703" s="67"/>
      <c r="H703" s="67"/>
      <c r="I703" s="58">
        <f t="shared" si="32"/>
        <v>2.1999999999999999E-2</v>
      </c>
      <c r="J703" s="67"/>
      <c r="P703" s="68"/>
      <c r="Q703" s="69"/>
      <c r="R703" s="69"/>
      <c r="V703" s="58">
        <f t="shared" si="35"/>
        <v>700</v>
      </c>
      <c r="W703" s="58" t="s">
        <v>1513</v>
      </c>
      <c r="X703" s="58" t="s">
        <v>1514</v>
      </c>
      <c r="Z703" s="70"/>
      <c r="AA703" s="71">
        <f t="shared" si="33"/>
        <v>0.57462962962962971</v>
      </c>
      <c r="AB703" s="70">
        <f t="shared" si="34"/>
        <v>0.51716666666666677</v>
      </c>
      <c r="AC703" s="70">
        <f t="shared" si="41"/>
        <v>0.51716666666666677</v>
      </c>
      <c r="AD703" s="53"/>
      <c r="AE703" s="53"/>
      <c r="AF703" s="72"/>
      <c r="AG703" s="70">
        <v>0.51716666666666677</v>
      </c>
      <c r="AH703" s="70"/>
      <c r="AI703" s="70"/>
    </row>
    <row r="704" spans="1:35" ht="12.75" customHeight="1" x14ac:dyDescent="0.2">
      <c r="A704" s="64" t="s">
        <v>338</v>
      </c>
      <c r="B704" s="65" t="s">
        <v>337</v>
      </c>
      <c r="C704" s="65">
        <v>55499</v>
      </c>
      <c r="D704" s="66">
        <f>VLOOKUP(A704,'2.1 Termination Charges'!$B$4:$F$904,5,0)</f>
        <v>2.6669999999999999E-2</v>
      </c>
      <c r="G704" s="67"/>
      <c r="H704" s="67"/>
      <c r="I704" s="58">
        <f t="shared" si="32"/>
        <v>2.1999999999999999E-2</v>
      </c>
      <c r="J704" s="67"/>
      <c r="P704" s="68"/>
      <c r="Q704" s="69"/>
      <c r="R704" s="69"/>
      <c r="V704" s="58">
        <f t="shared" si="35"/>
        <v>701</v>
      </c>
      <c r="W704" s="58" t="s">
        <v>1515</v>
      </c>
      <c r="X704" s="58" t="s">
        <v>1516</v>
      </c>
      <c r="Z704" s="70"/>
      <c r="AA704" s="71">
        <f t="shared" si="33"/>
        <v>1.0999999999999999</v>
      </c>
      <c r="AB704" s="70">
        <f t="shared" si="34"/>
        <v>0.99</v>
      </c>
      <c r="AC704" s="70">
        <f t="shared" si="41"/>
        <v>0.99</v>
      </c>
      <c r="AD704" s="53"/>
      <c r="AE704" s="53"/>
      <c r="AF704" s="72"/>
      <c r="AG704" s="70">
        <v>0.99</v>
      </c>
      <c r="AH704" s="70"/>
      <c r="AI704" s="70"/>
    </row>
    <row r="705" spans="1:35" ht="12.75" customHeight="1" x14ac:dyDescent="0.2">
      <c r="A705" s="64" t="s">
        <v>338</v>
      </c>
      <c r="B705" s="65" t="s">
        <v>337</v>
      </c>
      <c r="C705" s="65">
        <v>55516</v>
      </c>
      <c r="D705" s="66">
        <f>VLOOKUP(A705,'2.1 Termination Charges'!$B$4:$F$904,5,0)</f>
        <v>2.6669999999999999E-2</v>
      </c>
      <c r="G705" s="67"/>
      <c r="H705" s="67"/>
      <c r="I705" s="58">
        <f t="shared" si="32"/>
        <v>2.1999999999999999E-2</v>
      </c>
      <c r="J705" s="67"/>
      <c r="P705" s="68"/>
      <c r="Q705" s="69"/>
      <c r="R705" s="69"/>
      <c r="V705" s="58">
        <f t="shared" si="35"/>
        <v>702</v>
      </c>
      <c r="W705" s="58" t="s">
        <v>1517</v>
      </c>
      <c r="X705" s="58" t="s">
        <v>1518</v>
      </c>
      <c r="Z705" s="70"/>
      <c r="AA705" s="71">
        <f t="shared" si="33"/>
        <v>0.73022222222222222</v>
      </c>
      <c r="AB705" s="70">
        <f t="shared" si="34"/>
        <v>0.65720000000000001</v>
      </c>
      <c r="AC705" s="70">
        <f t="shared" si="41"/>
        <v>0.65720000000000001</v>
      </c>
      <c r="AD705" s="53"/>
      <c r="AE705" s="53"/>
      <c r="AF705" s="72"/>
      <c r="AG705" s="70">
        <v>0.65720000000000001</v>
      </c>
      <c r="AH705" s="70"/>
      <c r="AI705" s="70"/>
    </row>
    <row r="706" spans="1:35" ht="12.75" customHeight="1" x14ac:dyDescent="0.2">
      <c r="A706" s="64" t="s">
        <v>338</v>
      </c>
      <c r="B706" s="65" t="s">
        <v>337</v>
      </c>
      <c r="C706" s="65">
        <v>55517</v>
      </c>
      <c r="D706" s="66">
        <f>VLOOKUP(A706,'2.1 Termination Charges'!$B$4:$F$904,5,0)</f>
        <v>2.6669999999999999E-2</v>
      </c>
      <c r="G706" s="67"/>
      <c r="H706" s="67"/>
      <c r="I706" s="58">
        <f t="shared" si="32"/>
        <v>2.1999999999999999E-2</v>
      </c>
      <c r="J706" s="67"/>
      <c r="P706" s="68"/>
      <c r="Q706" s="69"/>
      <c r="R706" s="69"/>
      <c r="V706" s="58">
        <f t="shared" si="35"/>
        <v>703</v>
      </c>
      <c r="W706" s="58" t="s">
        <v>1519</v>
      </c>
      <c r="X706" s="58" t="s">
        <v>1520</v>
      </c>
      <c r="Z706" s="70"/>
      <c r="AA706" s="71">
        <f t="shared" si="33"/>
        <v>0.69444444444444442</v>
      </c>
      <c r="AB706" s="70">
        <f t="shared" si="34"/>
        <v>0.625</v>
      </c>
      <c r="AC706" s="70">
        <f t="shared" si="41"/>
        <v>0.625</v>
      </c>
      <c r="AD706" s="53"/>
      <c r="AE706" s="53"/>
      <c r="AF706" s="72"/>
      <c r="AG706" s="70">
        <v>0.625</v>
      </c>
      <c r="AH706" s="70"/>
      <c r="AI706" s="70"/>
    </row>
    <row r="707" spans="1:35" ht="12.75" customHeight="1" x14ac:dyDescent="0.2">
      <c r="A707" s="64" t="s">
        <v>338</v>
      </c>
      <c r="B707" s="65" t="s">
        <v>337</v>
      </c>
      <c r="C707" s="65">
        <v>55518</v>
      </c>
      <c r="D707" s="66">
        <f>VLOOKUP(A707,'2.1 Termination Charges'!$B$4:$F$904,5,0)</f>
        <v>2.6669999999999999E-2</v>
      </c>
      <c r="G707" s="67"/>
      <c r="H707" s="67"/>
      <c r="I707" s="58">
        <f t="shared" si="32"/>
        <v>2.1999999999999999E-2</v>
      </c>
      <c r="J707" s="67"/>
      <c r="P707" s="68"/>
      <c r="Q707" s="69"/>
      <c r="R707" s="69"/>
      <c r="V707" s="58">
        <f t="shared" si="35"/>
        <v>704</v>
      </c>
      <c r="W707" s="58" t="s">
        <v>1521</v>
      </c>
      <c r="X707" s="58" t="s">
        <v>1522</v>
      </c>
      <c r="Z707" s="70"/>
      <c r="AA707" s="71">
        <f t="shared" si="33"/>
        <v>0.72663888888888883</v>
      </c>
      <c r="AB707" s="70">
        <f t="shared" si="34"/>
        <v>0.65397499999999997</v>
      </c>
      <c r="AC707" s="70">
        <f t="shared" si="41"/>
        <v>0.65397499999999997</v>
      </c>
      <c r="AD707" s="53"/>
      <c r="AE707" s="53"/>
      <c r="AF707" s="72"/>
      <c r="AG707" s="70">
        <v>0.65397499999999997</v>
      </c>
      <c r="AH707" s="70"/>
      <c r="AI707" s="70"/>
    </row>
    <row r="708" spans="1:35" ht="12.75" customHeight="1" x14ac:dyDescent="0.2">
      <c r="A708" s="64" t="s">
        <v>338</v>
      </c>
      <c r="B708" s="65" t="s">
        <v>337</v>
      </c>
      <c r="C708" s="65">
        <v>55519</v>
      </c>
      <c r="D708" s="66">
        <f>VLOOKUP(A708,'2.1 Termination Charges'!$B$4:$F$904,5,0)</f>
        <v>2.6669999999999999E-2</v>
      </c>
      <c r="G708" s="67"/>
      <c r="H708" s="67"/>
      <c r="I708" s="58">
        <f t="shared" si="32"/>
        <v>2.1999999999999999E-2</v>
      </c>
      <c r="J708" s="67"/>
      <c r="P708" s="68"/>
      <c r="Q708" s="69"/>
      <c r="R708" s="69"/>
      <c r="V708" s="58">
        <f t="shared" si="35"/>
        <v>705</v>
      </c>
      <c r="W708" s="58" t="s">
        <v>1523</v>
      </c>
      <c r="X708" s="58" t="s">
        <v>1524</v>
      </c>
      <c r="Z708" s="70"/>
      <c r="AA708" s="71">
        <f t="shared" si="33"/>
        <v>0.72537037037037044</v>
      </c>
      <c r="AB708" s="70">
        <f t="shared" si="34"/>
        <v>0.65283333333333338</v>
      </c>
      <c r="AC708" s="70">
        <f t="shared" si="41"/>
        <v>0.65283333333333338</v>
      </c>
      <c r="AD708" s="53"/>
      <c r="AE708" s="53"/>
      <c r="AF708" s="72"/>
      <c r="AG708" s="70">
        <v>0.65283333333333338</v>
      </c>
      <c r="AH708" s="70"/>
      <c r="AI708" s="70"/>
    </row>
    <row r="709" spans="1:35" ht="12.75" customHeight="1" x14ac:dyDescent="0.2">
      <c r="A709" s="64" t="s">
        <v>338</v>
      </c>
      <c r="B709" s="65" t="s">
        <v>337</v>
      </c>
      <c r="C709" s="65">
        <v>55536</v>
      </c>
      <c r="D709" s="66">
        <f>VLOOKUP(A709,'2.1 Termination Charges'!$B$4:$F$904,5,0)</f>
        <v>2.6669999999999999E-2</v>
      </c>
      <c r="G709" s="67"/>
      <c r="H709" s="67"/>
      <c r="I709" s="58">
        <f t="shared" si="32"/>
        <v>2.1999999999999999E-2</v>
      </c>
      <c r="J709" s="67"/>
      <c r="P709" s="68"/>
      <c r="Q709" s="69"/>
      <c r="R709" s="69"/>
      <c r="V709" s="58">
        <f t="shared" si="35"/>
        <v>706</v>
      </c>
      <c r="W709" s="58" t="s">
        <v>1525</v>
      </c>
      <c r="X709" s="58" t="s">
        <v>1526</v>
      </c>
      <c r="Z709" s="70"/>
      <c r="AA709" s="71">
        <f t="shared" si="33"/>
        <v>0.69444444444444442</v>
      </c>
      <c r="AB709" s="70">
        <f t="shared" si="34"/>
        <v>0.625</v>
      </c>
      <c r="AC709" s="70">
        <f t="shared" si="41"/>
        <v>0.625</v>
      </c>
      <c r="AD709" s="53"/>
      <c r="AE709" s="53"/>
      <c r="AF709" s="72"/>
      <c r="AG709" s="70">
        <v>0.625</v>
      </c>
      <c r="AH709" s="70"/>
      <c r="AI709" s="70"/>
    </row>
    <row r="710" spans="1:35" ht="12.75" customHeight="1" x14ac:dyDescent="0.2">
      <c r="A710" s="64" t="s">
        <v>338</v>
      </c>
      <c r="B710" s="65" t="s">
        <v>337</v>
      </c>
      <c r="C710" s="65">
        <v>55537</v>
      </c>
      <c r="D710" s="66">
        <f>VLOOKUP(A710,'2.1 Termination Charges'!$B$4:$F$904,5,0)</f>
        <v>2.6669999999999999E-2</v>
      </c>
      <c r="G710" s="67"/>
      <c r="H710" s="67"/>
      <c r="I710" s="58">
        <f t="shared" si="32"/>
        <v>2.1999999999999999E-2</v>
      </c>
      <c r="J710" s="67"/>
      <c r="P710" s="68"/>
      <c r="Q710" s="69"/>
      <c r="R710" s="69"/>
      <c r="V710" s="58">
        <f t="shared" si="35"/>
        <v>707</v>
      </c>
      <c r="W710" s="58" t="s">
        <v>1527</v>
      </c>
      <c r="X710" s="58" t="s">
        <v>1528</v>
      </c>
      <c r="Z710" s="70"/>
      <c r="AA710" s="71">
        <f t="shared" si="33"/>
        <v>0.69444444444444442</v>
      </c>
      <c r="AB710" s="70">
        <f t="shared" si="34"/>
        <v>0.625</v>
      </c>
      <c r="AC710" s="70">
        <f t="shared" si="41"/>
        <v>0.625</v>
      </c>
      <c r="AD710" s="53"/>
      <c r="AE710" s="53"/>
      <c r="AF710" s="72"/>
      <c r="AG710" s="70">
        <v>0.625</v>
      </c>
      <c r="AH710" s="70"/>
      <c r="AI710" s="70"/>
    </row>
    <row r="711" spans="1:35" ht="12.75" customHeight="1" x14ac:dyDescent="0.2">
      <c r="A711" s="64" t="s">
        <v>338</v>
      </c>
      <c r="B711" s="65" t="s">
        <v>337</v>
      </c>
      <c r="C711" s="65">
        <v>55538</v>
      </c>
      <c r="D711" s="66">
        <f>VLOOKUP(A711,'2.1 Termination Charges'!$B$4:$F$904,5,0)</f>
        <v>2.6669999999999999E-2</v>
      </c>
      <c r="G711" s="67"/>
      <c r="H711" s="67"/>
      <c r="I711" s="58">
        <f t="shared" si="32"/>
        <v>2.1999999999999999E-2</v>
      </c>
      <c r="J711" s="67"/>
      <c r="P711" s="68"/>
      <c r="Q711" s="69"/>
      <c r="R711" s="69"/>
      <c r="V711" s="58">
        <f t="shared" si="35"/>
        <v>708</v>
      </c>
      <c r="W711" s="58" t="s">
        <v>1529</v>
      </c>
      <c r="X711" s="58" t="s">
        <v>1530</v>
      </c>
      <c r="Z711" s="70"/>
      <c r="AA711" s="71">
        <f t="shared" si="33"/>
        <v>1.3777777777777778E-2</v>
      </c>
      <c r="AB711" s="70">
        <f t="shared" si="34"/>
        <v>1.24E-2</v>
      </c>
      <c r="AC711" s="70">
        <f t="shared" si="41"/>
        <v>1.24E-2</v>
      </c>
      <c r="AD711" s="53"/>
      <c r="AE711" s="53"/>
      <c r="AF711" s="72"/>
      <c r="AG711" s="70">
        <v>1.24E-2</v>
      </c>
      <c r="AH711" s="70"/>
      <c r="AI711" s="70"/>
    </row>
    <row r="712" spans="1:35" ht="12.75" customHeight="1" x14ac:dyDescent="0.2">
      <c r="A712" s="64" t="s">
        <v>338</v>
      </c>
      <c r="B712" s="65" t="s">
        <v>337</v>
      </c>
      <c r="C712" s="65">
        <v>55539</v>
      </c>
      <c r="D712" s="66">
        <f>VLOOKUP(A712,'2.1 Termination Charges'!$B$4:$F$904,5,0)</f>
        <v>2.6669999999999999E-2</v>
      </c>
      <c r="G712" s="67"/>
      <c r="H712" s="67"/>
      <c r="I712" s="58">
        <f t="shared" si="32"/>
        <v>2.1999999999999999E-2</v>
      </c>
      <c r="J712" s="67"/>
      <c r="P712" s="68"/>
      <c r="Q712" s="69"/>
      <c r="R712" s="69"/>
      <c r="V712" s="58">
        <f t="shared" si="35"/>
        <v>709</v>
      </c>
      <c r="W712" s="58" t="s">
        <v>1531</v>
      </c>
      <c r="X712" s="58" t="s">
        <v>1532</v>
      </c>
      <c r="Z712" s="70"/>
      <c r="AA712" s="71">
        <f t="shared" si="33"/>
        <v>1.3777777777777778E-2</v>
      </c>
      <c r="AB712" s="70">
        <f t="shared" si="34"/>
        <v>1.24E-2</v>
      </c>
      <c r="AC712" s="70">
        <f t="shared" si="41"/>
        <v>1.24E-2</v>
      </c>
      <c r="AD712" s="53"/>
      <c r="AE712" s="53"/>
      <c r="AF712" s="72"/>
      <c r="AG712" s="70">
        <v>1.24E-2</v>
      </c>
      <c r="AH712" s="70"/>
      <c r="AI712" s="70"/>
    </row>
    <row r="713" spans="1:35" ht="12.75" customHeight="1" x14ac:dyDescent="0.2">
      <c r="A713" s="64" t="s">
        <v>338</v>
      </c>
      <c r="B713" s="65" t="s">
        <v>337</v>
      </c>
      <c r="C713" s="65">
        <v>55546</v>
      </c>
      <c r="D713" s="66">
        <f>VLOOKUP(A713,'2.1 Termination Charges'!$B$4:$F$904,5,0)</f>
        <v>2.6669999999999999E-2</v>
      </c>
      <c r="G713" s="67"/>
      <c r="H713" s="67"/>
      <c r="I713" s="58">
        <f t="shared" si="32"/>
        <v>2.1999999999999999E-2</v>
      </c>
      <c r="J713" s="67"/>
      <c r="P713" s="68"/>
      <c r="Q713" s="69"/>
      <c r="R713" s="69"/>
      <c r="V713" s="58">
        <f t="shared" si="35"/>
        <v>710</v>
      </c>
      <c r="W713" s="58" t="s">
        <v>1533</v>
      </c>
      <c r="X713" s="58" t="s">
        <v>1534</v>
      </c>
      <c r="Z713" s="70"/>
      <c r="AA713" s="71">
        <f t="shared" si="33"/>
        <v>0.15044444444444444</v>
      </c>
      <c r="AB713" s="70">
        <f t="shared" si="34"/>
        <v>0.13539999999999999</v>
      </c>
      <c r="AC713" s="70">
        <f t="shared" si="41"/>
        <v>0.13539999999999999</v>
      </c>
      <c r="AD713" s="53"/>
      <c r="AE713" s="53"/>
      <c r="AF713" s="72"/>
      <c r="AG713" s="70">
        <v>0.13539999999999999</v>
      </c>
      <c r="AH713" s="70"/>
      <c r="AI713" s="70"/>
    </row>
    <row r="714" spans="1:35" ht="12.75" customHeight="1" x14ac:dyDescent="0.2">
      <c r="A714" s="64" t="s">
        <v>338</v>
      </c>
      <c r="B714" s="65" t="s">
        <v>337</v>
      </c>
      <c r="C714" s="65">
        <v>55547</v>
      </c>
      <c r="D714" s="66">
        <f>VLOOKUP(A714,'2.1 Termination Charges'!$B$4:$F$904,5,0)</f>
        <v>2.6669999999999999E-2</v>
      </c>
      <c r="G714" s="67"/>
      <c r="H714" s="67"/>
      <c r="I714" s="58">
        <f t="shared" si="32"/>
        <v>2.1999999999999999E-2</v>
      </c>
      <c r="J714" s="67"/>
      <c r="P714" s="68"/>
      <c r="Q714" s="69"/>
      <c r="R714" s="69"/>
      <c r="V714" s="58">
        <f t="shared" si="35"/>
        <v>711</v>
      </c>
      <c r="W714" s="58" t="s">
        <v>1535</v>
      </c>
      <c r="X714" s="58" t="s">
        <v>1536</v>
      </c>
      <c r="Z714" s="70"/>
      <c r="AA714" s="71">
        <f t="shared" si="33"/>
        <v>3.5555555555555557E-3</v>
      </c>
      <c r="AB714" s="70">
        <f t="shared" si="34"/>
        <v>3.2000000000000002E-3</v>
      </c>
      <c r="AC714" s="70">
        <f t="shared" si="41"/>
        <v>3.2000000000000002E-3</v>
      </c>
      <c r="AD714" s="53"/>
      <c r="AE714" s="53"/>
      <c r="AF714" s="72"/>
      <c r="AG714" s="70">
        <v>3.2000000000000002E-3</v>
      </c>
      <c r="AH714" s="70"/>
      <c r="AI714" s="70"/>
    </row>
    <row r="715" spans="1:35" ht="12.75" customHeight="1" x14ac:dyDescent="0.2">
      <c r="A715" s="64" t="s">
        <v>338</v>
      </c>
      <c r="B715" s="65" t="s">
        <v>337</v>
      </c>
      <c r="C715" s="65">
        <v>55548</v>
      </c>
      <c r="D715" s="66">
        <f>VLOOKUP(A715,'2.1 Termination Charges'!$B$4:$F$904,5,0)</f>
        <v>2.6669999999999999E-2</v>
      </c>
      <c r="G715" s="67"/>
      <c r="H715" s="67"/>
      <c r="I715" s="58">
        <f t="shared" si="32"/>
        <v>2.1999999999999999E-2</v>
      </c>
      <c r="J715" s="67"/>
      <c r="P715" s="68"/>
      <c r="Q715" s="69"/>
      <c r="R715" s="69"/>
      <c r="V715" s="58">
        <f t="shared" si="35"/>
        <v>712</v>
      </c>
      <c r="W715" s="58" t="s">
        <v>1537</v>
      </c>
      <c r="X715" s="58" t="s">
        <v>1538</v>
      </c>
      <c r="Z715" s="70"/>
      <c r="AA715" s="71">
        <f t="shared" si="33"/>
        <v>4.3333333333333331E-3</v>
      </c>
      <c r="AB715" s="70">
        <f t="shared" si="34"/>
        <v>3.8999999999999998E-3</v>
      </c>
      <c r="AC715" s="70">
        <f t="shared" si="41"/>
        <v>3.8999999999999998E-3</v>
      </c>
      <c r="AD715" s="53"/>
      <c r="AE715" s="53"/>
      <c r="AF715" s="72"/>
      <c r="AG715" s="70">
        <v>3.8999999999999998E-3</v>
      </c>
      <c r="AH715" s="70"/>
      <c r="AI715" s="70"/>
    </row>
    <row r="716" spans="1:35" ht="12.75" customHeight="1" x14ac:dyDescent="0.2">
      <c r="A716" s="64" t="s">
        <v>338</v>
      </c>
      <c r="B716" s="65" t="s">
        <v>337</v>
      </c>
      <c r="C716" s="65">
        <v>55549</v>
      </c>
      <c r="D716" s="66">
        <f>VLOOKUP(A716,'2.1 Termination Charges'!$B$4:$F$904,5,0)</f>
        <v>2.6669999999999999E-2</v>
      </c>
      <c r="G716" s="67"/>
      <c r="H716" s="67"/>
      <c r="I716" s="58">
        <f t="shared" si="32"/>
        <v>2.1999999999999999E-2</v>
      </c>
      <c r="J716" s="67"/>
      <c r="P716" s="68"/>
      <c r="Q716" s="69"/>
      <c r="R716" s="69"/>
      <c r="V716" s="58">
        <f t="shared" si="35"/>
        <v>713</v>
      </c>
      <c r="W716" s="58" t="s">
        <v>1539</v>
      </c>
      <c r="X716" s="58" t="s">
        <v>1540</v>
      </c>
      <c r="Z716" s="70"/>
      <c r="AA716" s="71">
        <f t="shared" si="33"/>
        <v>1.7777777777777778E-2</v>
      </c>
      <c r="AB716" s="70">
        <f t="shared" si="34"/>
        <v>1.6E-2</v>
      </c>
      <c r="AC716" s="70">
        <f t="shared" si="41"/>
        <v>1.6E-2</v>
      </c>
      <c r="AD716" s="53"/>
      <c r="AE716" s="53"/>
      <c r="AF716" s="72"/>
      <c r="AG716" s="70">
        <v>1.6E-2</v>
      </c>
      <c r="AH716" s="70"/>
      <c r="AI716" s="70"/>
    </row>
    <row r="717" spans="1:35" ht="12.75" customHeight="1" x14ac:dyDescent="0.2">
      <c r="A717" s="64" t="s">
        <v>338</v>
      </c>
      <c r="B717" s="65" t="s">
        <v>337</v>
      </c>
      <c r="C717" s="65">
        <v>55556</v>
      </c>
      <c r="D717" s="66">
        <f>VLOOKUP(A717,'2.1 Termination Charges'!$B$4:$F$904,5,0)</f>
        <v>2.6669999999999999E-2</v>
      </c>
      <c r="G717" s="67"/>
      <c r="H717" s="67"/>
      <c r="I717" s="58">
        <f t="shared" si="32"/>
        <v>2.1999999999999999E-2</v>
      </c>
      <c r="J717" s="67"/>
      <c r="P717" s="68"/>
      <c r="Q717" s="69"/>
      <c r="R717" s="69"/>
      <c r="V717" s="58">
        <f t="shared" si="35"/>
        <v>714</v>
      </c>
      <c r="W717" s="58" t="s">
        <v>1541</v>
      </c>
      <c r="X717" s="58" t="s">
        <v>1542</v>
      </c>
      <c r="Z717" s="70"/>
      <c r="AA717" s="71">
        <f t="shared" si="33"/>
        <v>1.7777777777777778E-2</v>
      </c>
      <c r="AB717" s="70">
        <f t="shared" si="34"/>
        <v>1.6E-2</v>
      </c>
      <c r="AC717" s="70">
        <f t="shared" si="41"/>
        <v>1.6E-2</v>
      </c>
      <c r="AD717" s="53"/>
      <c r="AE717" s="53"/>
      <c r="AF717" s="72"/>
      <c r="AG717" s="70">
        <v>1.6E-2</v>
      </c>
      <c r="AH717" s="70"/>
      <c r="AI717" s="70"/>
    </row>
    <row r="718" spans="1:35" ht="12.75" customHeight="1" x14ac:dyDescent="0.2">
      <c r="A718" s="64" t="s">
        <v>338</v>
      </c>
      <c r="B718" s="65" t="s">
        <v>337</v>
      </c>
      <c r="C718" s="65">
        <v>55557</v>
      </c>
      <c r="D718" s="66">
        <f>VLOOKUP(A718,'2.1 Termination Charges'!$B$4:$F$904,5,0)</f>
        <v>2.6669999999999999E-2</v>
      </c>
      <c r="G718" s="67"/>
      <c r="H718" s="67"/>
      <c r="I718" s="58">
        <f t="shared" si="32"/>
        <v>2.1999999999999999E-2</v>
      </c>
      <c r="J718" s="67"/>
      <c r="P718" s="68"/>
      <c r="Q718" s="69"/>
      <c r="R718" s="69"/>
      <c r="V718" s="58">
        <f t="shared" si="35"/>
        <v>715</v>
      </c>
      <c r="W718" s="58" t="s">
        <v>1543</v>
      </c>
      <c r="X718" s="58" t="s">
        <v>1544</v>
      </c>
      <c r="Z718" s="70"/>
      <c r="AA718" s="71">
        <f t="shared" si="33"/>
        <v>1.7777777777777778E-2</v>
      </c>
      <c r="AB718" s="70">
        <f t="shared" si="34"/>
        <v>1.6E-2</v>
      </c>
      <c r="AC718" s="70">
        <f t="shared" si="41"/>
        <v>1.6E-2</v>
      </c>
      <c r="AD718" s="53"/>
      <c r="AE718" s="53"/>
      <c r="AF718" s="72"/>
      <c r="AG718" s="70">
        <v>1.6E-2</v>
      </c>
      <c r="AH718" s="70"/>
      <c r="AI718" s="70"/>
    </row>
    <row r="719" spans="1:35" ht="12.75" customHeight="1" x14ac:dyDescent="0.2">
      <c r="A719" s="64" t="s">
        <v>338</v>
      </c>
      <c r="B719" s="65" t="s">
        <v>337</v>
      </c>
      <c r="C719" s="65">
        <v>55558</v>
      </c>
      <c r="D719" s="66">
        <f>VLOOKUP(A719,'2.1 Termination Charges'!$B$4:$F$904,5,0)</f>
        <v>2.6669999999999999E-2</v>
      </c>
      <c r="G719" s="67"/>
      <c r="H719" s="67"/>
      <c r="I719" s="58">
        <f t="shared" si="32"/>
        <v>2.1999999999999999E-2</v>
      </c>
      <c r="J719" s="67"/>
      <c r="P719" s="68"/>
      <c r="Q719" s="69"/>
      <c r="R719" s="69"/>
      <c r="V719" s="58">
        <f t="shared" si="35"/>
        <v>716</v>
      </c>
      <c r="W719" s="58" t="s">
        <v>1545</v>
      </c>
      <c r="X719" s="58" t="s">
        <v>1546</v>
      </c>
      <c r="Z719" s="70"/>
      <c r="AA719" s="71">
        <f t="shared" si="33"/>
        <v>1.7777777777777778E-2</v>
      </c>
      <c r="AB719" s="70">
        <f t="shared" si="34"/>
        <v>1.6E-2</v>
      </c>
      <c r="AC719" s="70">
        <f t="shared" si="41"/>
        <v>1.6E-2</v>
      </c>
      <c r="AD719" s="53"/>
      <c r="AE719" s="53"/>
      <c r="AF719" s="72"/>
      <c r="AG719" s="70">
        <v>1.6E-2</v>
      </c>
      <c r="AH719" s="70"/>
      <c r="AI719" s="70"/>
    </row>
    <row r="720" spans="1:35" ht="12.75" customHeight="1" x14ac:dyDescent="0.2">
      <c r="A720" s="64" t="s">
        <v>338</v>
      </c>
      <c r="B720" s="65" t="s">
        <v>337</v>
      </c>
      <c r="C720" s="65">
        <v>55559</v>
      </c>
      <c r="D720" s="66">
        <f>VLOOKUP(A720,'2.1 Termination Charges'!$B$4:$F$904,5,0)</f>
        <v>2.6669999999999999E-2</v>
      </c>
      <c r="G720" s="67"/>
      <c r="H720" s="67"/>
      <c r="I720" s="58">
        <f t="shared" si="32"/>
        <v>2.1999999999999999E-2</v>
      </c>
      <c r="J720" s="67"/>
      <c r="P720" s="68"/>
      <c r="Q720" s="69"/>
      <c r="R720" s="69"/>
      <c r="V720" s="58">
        <f t="shared" si="35"/>
        <v>717</v>
      </c>
      <c r="W720" s="58" t="s">
        <v>1547</v>
      </c>
      <c r="X720" s="58" t="s">
        <v>1548</v>
      </c>
      <c r="Z720" s="70"/>
      <c r="AA720" s="71">
        <f t="shared" si="33"/>
        <v>1.5333333333333332E-2</v>
      </c>
      <c r="AB720" s="70">
        <f t="shared" si="34"/>
        <v>1.38E-2</v>
      </c>
      <c r="AC720" s="70">
        <f t="shared" si="41"/>
        <v>1.38E-2</v>
      </c>
      <c r="AD720" s="53"/>
      <c r="AE720" s="53"/>
      <c r="AF720" s="72"/>
      <c r="AG720" s="70">
        <v>1.38E-2</v>
      </c>
      <c r="AH720" s="70"/>
      <c r="AI720" s="70"/>
    </row>
    <row r="721" spans="1:35" ht="12.75" customHeight="1" x14ac:dyDescent="0.2">
      <c r="A721" s="64" t="s">
        <v>338</v>
      </c>
      <c r="B721" s="65" t="s">
        <v>337</v>
      </c>
      <c r="C721" s="65">
        <v>55616</v>
      </c>
      <c r="D721" s="66">
        <f>VLOOKUP(A721,'2.1 Termination Charges'!$B$4:$F$904,5,0)</f>
        <v>2.6669999999999999E-2</v>
      </c>
      <c r="G721" s="67"/>
      <c r="H721" s="67"/>
      <c r="I721" s="58">
        <f t="shared" si="32"/>
        <v>2.1999999999999999E-2</v>
      </c>
      <c r="J721" s="67"/>
      <c r="P721" s="68"/>
      <c r="Q721" s="69"/>
      <c r="R721" s="69"/>
      <c r="V721" s="58">
        <f t="shared" si="35"/>
        <v>718</v>
      </c>
      <c r="W721" s="58" t="s">
        <v>1549</v>
      </c>
      <c r="X721" s="58" t="s">
        <v>1550</v>
      </c>
      <c r="Z721" s="70"/>
      <c r="AA721" s="71">
        <f t="shared" si="33"/>
        <v>3.4444444444444444E-2</v>
      </c>
      <c r="AB721" s="70">
        <f t="shared" si="34"/>
        <v>3.1E-2</v>
      </c>
      <c r="AC721" s="70">
        <f t="shared" si="41"/>
        <v>3.1E-2</v>
      </c>
      <c r="AD721" s="53"/>
      <c r="AE721" s="53"/>
      <c r="AF721" s="72"/>
      <c r="AG721" s="70">
        <v>3.1E-2</v>
      </c>
      <c r="AH721" s="70"/>
      <c r="AI721" s="70"/>
    </row>
    <row r="722" spans="1:35" ht="12.75" customHeight="1" x14ac:dyDescent="0.2">
      <c r="A722" s="64" t="s">
        <v>338</v>
      </c>
      <c r="B722" s="65" t="s">
        <v>337</v>
      </c>
      <c r="C722" s="65">
        <v>55617</v>
      </c>
      <c r="D722" s="66">
        <f>VLOOKUP(A722,'2.1 Termination Charges'!$B$4:$F$904,5,0)</f>
        <v>2.6669999999999999E-2</v>
      </c>
      <c r="G722" s="67"/>
      <c r="H722" s="67"/>
      <c r="I722" s="58">
        <f t="shared" si="32"/>
        <v>2.1999999999999999E-2</v>
      </c>
      <c r="J722" s="67"/>
      <c r="P722" s="68"/>
      <c r="Q722" s="69"/>
      <c r="R722" s="69"/>
      <c r="V722" s="58">
        <f t="shared" si="35"/>
        <v>719</v>
      </c>
      <c r="W722" s="58" t="s">
        <v>1551</v>
      </c>
      <c r="X722" s="58" t="s">
        <v>1552</v>
      </c>
      <c r="Z722" s="70"/>
      <c r="AA722" s="71">
        <f t="shared" si="33"/>
        <v>3.3333333333333333E-2</v>
      </c>
      <c r="AB722" s="70">
        <f t="shared" si="34"/>
        <v>0.03</v>
      </c>
      <c r="AC722" s="70">
        <f t="shared" si="41"/>
        <v>0.03</v>
      </c>
      <c r="AD722" s="53"/>
      <c r="AE722" s="53"/>
      <c r="AF722" s="72"/>
      <c r="AG722" s="70">
        <v>0.03</v>
      </c>
      <c r="AH722" s="70"/>
      <c r="AI722" s="70"/>
    </row>
    <row r="723" spans="1:35" ht="12.75" customHeight="1" x14ac:dyDescent="0.2">
      <c r="A723" s="64" t="s">
        <v>338</v>
      </c>
      <c r="B723" s="65" t="s">
        <v>337</v>
      </c>
      <c r="C723" s="65">
        <v>55618</v>
      </c>
      <c r="D723" s="66">
        <f>VLOOKUP(A723,'2.1 Termination Charges'!$B$4:$F$904,5,0)</f>
        <v>2.6669999999999999E-2</v>
      </c>
      <c r="G723" s="67"/>
      <c r="H723" s="67"/>
      <c r="I723" s="58">
        <f t="shared" si="32"/>
        <v>2.1999999999999999E-2</v>
      </c>
      <c r="J723" s="67"/>
      <c r="P723" s="68"/>
      <c r="Q723" s="69"/>
      <c r="R723" s="69"/>
      <c r="V723" s="58">
        <f t="shared" si="35"/>
        <v>720</v>
      </c>
      <c r="W723" s="58" t="s">
        <v>1553</v>
      </c>
      <c r="X723" s="58" t="s">
        <v>1554</v>
      </c>
      <c r="Z723" s="70"/>
      <c r="AA723" s="71">
        <f t="shared" si="33"/>
        <v>4.2000000000000003E-2</v>
      </c>
      <c r="AB723" s="70">
        <f t="shared" si="34"/>
        <v>3.78E-2</v>
      </c>
      <c r="AC723" s="70">
        <f t="shared" si="41"/>
        <v>3.78E-2</v>
      </c>
      <c r="AD723" s="53"/>
      <c r="AE723" s="53"/>
      <c r="AF723" s="72"/>
      <c r="AG723" s="70">
        <v>3.78E-2</v>
      </c>
      <c r="AH723" s="70"/>
      <c r="AI723" s="70"/>
    </row>
    <row r="724" spans="1:35" ht="12.75" customHeight="1" x14ac:dyDescent="0.2">
      <c r="A724" s="64" t="s">
        <v>338</v>
      </c>
      <c r="B724" s="65" t="s">
        <v>337</v>
      </c>
      <c r="C724" s="65">
        <v>55619</v>
      </c>
      <c r="D724" s="66">
        <f>VLOOKUP(A724,'2.1 Termination Charges'!$B$4:$F$904,5,0)</f>
        <v>2.6669999999999999E-2</v>
      </c>
      <c r="G724" s="67"/>
      <c r="H724" s="67"/>
      <c r="I724" s="58">
        <f t="shared" si="32"/>
        <v>2.1999999999999999E-2</v>
      </c>
      <c r="J724" s="67"/>
      <c r="P724" s="68"/>
      <c r="Q724" s="69"/>
      <c r="R724" s="69"/>
      <c r="V724" s="58">
        <f t="shared" si="35"/>
        <v>721</v>
      </c>
      <c r="W724" s="58" t="s">
        <v>1555</v>
      </c>
      <c r="X724" s="58" t="s">
        <v>1556</v>
      </c>
      <c r="Z724" s="70"/>
      <c r="AA724" s="71">
        <f t="shared" si="33"/>
        <v>4.2000000000000003E-2</v>
      </c>
      <c r="AB724" s="70">
        <f t="shared" si="34"/>
        <v>3.78E-2</v>
      </c>
      <c r="AC724" s="70">
        <f t="shared" si="41"/>
        <v>3.78E-2</v>
      </c>
      <c r="AD724" s="53"/>
      <c r="AE724" s="53"/>
      <c r="AF724" s="72"/>
      <c r="AG724" s="70">
        <v>3.78E-2</v>
      </c>
      <c r="AH724" s="70"/>
      <c r="AI724" s="70"/>
    </row>
    <row r="725" spans="1:35" ht="12.75" customHeight="1" x14ac:dyDescent="0.2">
      <c r="A725" s="64" t="s">
        <v>338</v>
      </c>
      <c r="B725" s="65" t="s">
        <v>337</v>
      </c>
      <c r="C725" s="65">
        <v>55626</v>
      </c>
      <c r="D725" s="66">
        <f>VLOOKUP(A725,'2.1 Termination Charges'!$B$4:$F$904,5,0)</f>
        <v>2.6669999999999999E-2</v>
      </c>
      <c r="G725" s="67"/>
      <c r="H725" s="67"/>
      <c r="I725" s="58">
        <f t="shared" si="32"/>
        <v>2.1999999999999999E-2</v>
      </c>
      <c r="J725" s="67"/>
      <c r="P725" s="68"/>
      <c r="Q725" s="69"/>
      <c r="R725" s="69"/>
      <c r="V725" s="58">
        <f t="shared" si="35"/>
        <v>722</v>
      </c>
      <c r="W725" s="58" t="s">
        <v>1557</v>
      </c>
      <c r="X725" s="58" t="s">
        <v>1558</v>
      </c>
      <c r="Z725" s="70"/>
      <c r="AA725" s="71">
        <f t="shared" si="33"/>
        <v>1.5313333333333334</v>
      </c>
      <c r="AB725" s="70">
        <f t="shared" si="34"/>
        <v>1.3782000000000001</v>
      </c>
      <c r="AC725" s="70">
        <f t="shared" si="41"/>
        <v>1.3782000000000001</v>
      </c>
      <c r="AD725" s="53"/>
      <c r="AE725" s="53"/>
      <c r="AF725" s="72"/>
      <c r="AG725" s="70">
        <v>1.3782000000000001</v>
      </c>
      <c r="AH725" s="70"/>
      <c r="AI725" s="70"/>
    </row>
    <row r="726" spans="1:35" ht="12.75" customHeight="1" x14ac:dyDescent="0.2">
      <c r="A726" s="64" t="s">
        <v>338</v>
      </c>
      <c r="B726" s="65" t="s">
        <v>337</v>
      </c>
      <c r="C726" s="65">
        <v>55627</v>
      </c>
      <c r="D726" s="66">
        <f>VLOOKUP(A726,'2.1 Termination Charges'!$B$4:$F$904,5,0)</f>
        <v>2.6669999999999999E-2</v>
      </c>
      <c r="G726" s="67"/>
      <c r="H726" s="67"/>
      <c r="I726" s="58">
        <f t="shared" si="32"/>
        <v>2.1999999999999999E-2</v>
      </c>
      <c r="J726" s="67"/>
      <c r="P726" s="68"/>
      <c r="Q726" s="69"/>
      <c r="R726" s="69"/>
      <c r="V726" s="58">
        <f t="shared" si="35"/>
        <v>723</v>
      </c>
      <c r="W726" s="58" t="s">
        <v>1559</v>
      </c>
      <c r="X726" s="58" t="s">
        <v>1560</v>
      </c>
      <c r="Z726" s="70"/>
      <c r="AA726" s="71">
        <f t="shared" si="33"/>
        <v>0.77222222222222214</v>
      </c>
      <c r="AB726" s="70">
        <f t="shared" si="34"/>
        <v>0.69499999999999995</v>
      </c>
      <c r="AC726" s="70">
        <f t="shared" si="41"/>
        <v>0.69499999999999995</v>
      </c>
      <c r="AD726" s="53"/>
      <c r="AE726" s="53"/>
      <c r="AF726" s="72"/>
      <c r="AG726" s="70">
        <v>0.69499999999999995</v>
      </c>
      <c r="AH726" s="70"/>
      <c r="AI726" s="70"/>
    </row>
    <row r="727" spans="1:35" ht="12.75" customHeight="1" x14ac:dyDescent="0.2">
      <c r="A727" s="64" t="s">
        <v>338</v>
      </c>
      <c r="B727" s="65" t="s">
        <v>337</v>
      </c>
      <c r="C727" s="65">
        <v>55628</v>
      </c>
      <c r="D727" s="66">
        <f>VLOOKUP(A727,'2.1 Termination Charges'!$B$4:$F$904,5,0)</f>
        <v>2.6669999999999999E-2</v>
      </c>
      <c r="G727" s="67"/>
      <c r="H727" s="67"/>
      <c r="I727" s="58">
        <f t="shared" si="32"/>
        <v>2.1999999999999999E-2</v>
      </c>
      <c r="J727" s="67"/>
      <c r="P727" s="68"/>
      <c r="Q727" s="69"/>
      <c r="R727" s="69"/>
      <c r="V727" s="58">
        <f t="shared" si="35"/>
        <v>724</v>
      </c>
      <c r="W727" s="58" t="s">
        <v>1561</v>
      </c>
      <c r="X727" s="58" t="s">
        <v>1562</v>
      </c>
      <c r="Z727" s="70"/>
      <c r="AA727" s="71">
        <f t="shared" si="33"/>
        <v>0.77222222222222214</v>
      </c>
      <c r="AB727" s="70">
        <f t="shared" si="34"/>
        <v>0.69499999999999995</v>
      </c>
      <c r="AC727" s="70">
        <f t="shared" si="41"/>
        <v>0.69499999999999995</v>
      </c>
      <c r="AD727" s="53"/>
      <c r="AE727" s="53"/>
      <c r="AF727" s="72"/>
      <c r="AG727" s="70">
        <v>0.69499999999999995</v>
      </c>
      <c r="AH727" s="70"/>
      <c r="AI727" s="70"/>
    </row>
    <row r="728" spans="1:35" ht="12.75" customHeight="1" x14ac:dyDescent="0.2">
      <c r="A728" s="64" t="s">
        <v>338</v>
      </c>
      <c r="B728" s="65" t="s">
        <v>337</v>
      </c>
      <c r="C728" s="65">
        <v>55629</v>
      </c>
      <c r="D728" s="66">
        <f>VLOOKUP(A728,'2.1 Termination Charges'!$B$4:$F$904,5,0)</f>
        <v>2.6669999999999999E-2</v>
      </c>
      <c r="G728" s="67"/>
      <c r="H728" s="67"/>
      <c r="I728" s="58">
        <f t="shared" si="32"/>
        <v>2.1999999999999999E-2</v>
      </c>
      <c r="J728" s="67"/>
      <c r="P728" s="68"/>
      <c r="Q728" s="69"/>
      <c r="R728" s="69"/>
      <c r="V728" s="58">
        <f t="shared" si="35"/>
        <v>725</v>
      </c>
      <c r="W728" s="58" t="s">
        <v>1563</v>
      </c>
      <c r="X728" s="58" t="s">
        <v>1564</v>
      </c>
      <c r="Z728" s="70"/>
      <c r="AA728" s="71">
        <f t="shared" si="33"/>
        <v>0.77222222222222214</v>
      </c>
      <c r="AB728" s="70">
        <f t="shared" si="34"/>
        <v>0.69499999999999995</v>
      </c>
      <c r="AC728" s="70">
        <f t="shared" si="41"/>
        <v>0.69499999999999995</v>
      </c>
      <c r="AD728" s="53"/>
      <c r="AE728" s="53"/>
      <c r="AF728" s="72"/>
      <c r="AG728" s="70">
        <v>0.69499999999999995</v>
      </c>
      <c r="AH728" s="70"/>
      <c r="AI728" s="70"/>
    </row>
    <row r="729" spans="1:35" ht="12.75" customHeight="1" x14ac:dyDescent="0.2">
      <c r="A729" s="64" t="s">
        <v>338</v>
      </c>
      <c r="B729" s="65" t="s">
        <v>337</v>
      </c>
      <c r="C729" s="65">
        <v>55636</v>
      </c>
      <c r="D729" s="66">
        <f>VLOOKUP(A729,'2.1 Termination Charges'!$B$4:$F$904,5,0)</f>
        <v>2.6669999999999999E-2</v>
      </c>
      <c r="G729" s="67"/>
      <c r="H729" s="67"/>
      <c r="I729" s="58">
        <f t="shared" si="32"/>
        <v>2.1999999999999999E-2</v>
      </c>
      <c r="J729" s="67"/>
      <c r="P729" s="68"/>
      <c r="Q729" s="69"/>
      <c r="R729" s="69"/>
      <c r="V729" s="58">
        <f t="shared" si="35"/>
        <v>726</v>
      </c>
      <c r="W729" s="58" t="s">
        <v>1565</v>
      </c>
      <c r="X729" s="58" t="s">
        <v>1566</v>
      </c>
      <c r="Z729" s="70"/>
      <c r="AA729" s="71">
        <f t="shared" si="33"/>
        <v>0.77222222222222214</v>
      </c>
      <c r="AB729" s="70">
        <f t="shared" si="34"/>
        <v>0.69499999999999995</v>
      </c>
      <c r="AC729" s="70">
        <f t="shared" si="41"/>
        <v>0.69499999999999995</v>
      </c>
      <c r="AD729" s="53"/>
      <c r="AE729" s="53"/>
      <c r="AF729" s="72"/>
      <c r="AG729" s="70">
        <v>0.69499999999999995</v>
      </c>
      <c r="AH729" s="70"/>
      <c r="AI729" s="70"/>
    </row>
    <row r="730" spans="1:35" ht="12.75" customHeight="1" x14ac:dyDescent="0.2">
      <c r="A730" s="64" t="s">
        <v>338</v>
      </c>
      <c r="B730" s="65" t="s">
        <v>337</v>
      </c>
      <c r="C730" s="65">
        <v>55637</v>
      </c>
      <c r="D730" s="66">
        <f>VLOOKUP(A730,'2.1 Termination Charges'!$B$4:$F$904,5,0)</f>
        <v>2.6669999999999999E-2</v>
      </c>
      <c r="G730" s="67"/>
      <c r="H730" s="67"/>
      <c r="I730" s="58">
        <f t="shared" si="32"/>
        <v>2.1999999999999999E-2</v>
      </c>
      <c r="J730" s="67"/>
      <c r="P730" s="68"/>
      <c r="Q730" s="69"/>
      <c r="R730" s="69"/>
      <c r="V730" s="58">
        <f t="shared" si="35"/>
        <v>727</v>
      </c>
      <c r="W730" s="58" t="s">
        <v>1567</v>
      </c>
      <c r="X730" s="58" t="s">
        <v>1568</v>
      </c>
      <c r="Z730" s="70"/>
      <c r="AA730" s="71">
        <f t="shared" si="33"/>
        <v>0.77222222222222214</v>
      </c>
      <c r="AB730" s="70">
        <f t="shared" si="34"/>
        <v>0.69499999999999995</v>
      </c>
      <c r="AC730" s="70">
        <f t="shared" si="41"/>
        <v>0.69499999999999995</v>
      </c>
      <c r="AD730" s="53"/>
      <c r="AE730" s="53"/>
      <c r="AF730" s="72"/>
      <c r="AG730" s="70">
        <v>0.69499999999999995</v>
      </c>
      <c r="AH730" s="70"/>
      <c r="AI730" s="70"/>
    </row>
    <row r="731" spans="1:35" ht="12.75" customHeight="1" x14ac:dyDescent="0.2">
      <c r="A731" s="64" t="s">
        <v>338</v>
      </c>
      <c r="B731" s="65" t="s">
        <v>337</v>
      </c>
      <c r="C731" s="65">
        <v>55638</v>
      </c>
      <c r="D731" s="66">
        <f>VLOOKUP(A731,'2.1 Termination Charges'!$B$4:$F$904,5,0)</f>
        <v>2.6669999999999999E-2</v>
      </c>
      <c r="G731" s="67"/>
      <c r="H731" s="67"/>
      <c r="I731" s="58">
        <f t="shared" si="32"/>
        <v>2.1999999999999999E-2</v>
      </c>
      <c r="J731" s="67"/>
      <c r="P731" s="68"/>
      <c r="Q731" s="69"/>
      <c r="R731" s="69"/>
      <c r="V731" s="58">
        <f t="shared" si="35"/>
        <v>728</v>
      </c>
      <c r="W731" s="58" t="s">
        <v>1569</v>
      </c>
      <c r="X731" s="58" t="s">
        <v>1570</v>
      </c>
      <c r="Z731" s="70"/>
      <c r="AA731" s="71">
        <f t="shared" si="33"/>
        <v>0.77222222222222214</v>
      </c>
      <c r="AB731" s="70">
        <f t="shared" si="34"/>
        <v>0.69499999999999995</v>
      </c>
      <c r="AC731" s="70">
        <f t="shared" si="41"/>
        <v>0.69499999999999995</v>
      </c>
      <c r="AD731" s="53"/>
      <c r="AE731" s="53"/>
      <c r="AF731" s="72"/>
      <c r="AG731" s="70">
        <v>0.69499999999999995</v>
      </c>
      <c r="AH731" s="70"/>
      <c r="AI731" s="70"/>
    </row>
    <row r="732" spans="1:35" ht="12.75" customHeight="1" x14ac:dyDescent="0.2">
      <c r="A732" s="64" t="s">
        <v>338</v>
      </c>
      <c r="B732" s="65" t="s">
        <v>337</v>
      </c>
      <c r="C732" s="65">
        <v>55639</v>
      </c>
      <c r="D732" s="66">
        <f>VLOOKUP(A732,'2.1 Termination Charges'!$B$4:$F$904,5,0)</f>
        <v>2.6669999999999999E-2</v>
      </c>
      <c r="G732" s="67"/>
      <c r="H732" s="67"/>
      <c r="I732" s="58">
        <f t="shared" si="32"/>
        <v>2.1999999999999999E-2</v>
      </c>
      <c r="J732" s="67"/>
      <c r="P732" s="68"/>
      <c r="Q732" s="69"/>
      <c r="R732" s="69"/>
      <c r="V732" s="58">
        <f t="shared" si="35"/>
        <v>729</v>
      </c>
      <c r="W732" s="58" t="s">
        <v>1571</v>
      </c>
      <c r="X732" s="58" t="s">
        <v>1572</v>
      </c>
      <c r="Z732" s="70"/>
      <c r="AA732" s="71">
        <f t="shared" si="33"/>
        <v>0.77222222222222214</v>
      </c>
      <c r="AB732" s="70">
        <f t="shared" si="34"/>
        <v>0.69499999999999995</v>
      </c>
      <c r="AC732" s="70">
        <f t="shared" si="41"/>
        <v>0.69499999999999995</v>
      </c>
      <c r="AD732" s="53"/>
      <c r="AE732" s="53"/>
      <c r="AF732" s="72"/>
      <c r="AG732" s="70">
        <v>0.69499999999999995</v>
      </c>
      <c r="AH732" s="70"/>
      <c r="AI732" s="70"/>
    </row>
    <row r="733" spans="1:35" ht="12.75" customHeight="1" x14ac:dyDescent="0.2">
      <c r="A733" s="64" t="s">
        <v>338</v>
      </c>
      <c r="B733" s="65" t="s">
        <v>337</v>
      </c>
      <c r="C733" s="65">
        <v>55646</v>
      </c>
      <c r="D733" s="66">
        <f>VLOOKUP(A733,'2.1 Termination Charges'!$B$4:$F$904,5,0)</f>
        <v>2.6669999999999999E-2</v>
      </c>
      <c r="G733" s="67"/>
      <c r="H733" s="67"/>
      <c r="I733" s="58">
        <f t="shared" si="32"/>
        <v>2.1999999999999999E-2</v>
      </c>
      <c r="J733" s="67"/>
      <c r="P733" s="68"/>
      <c r="Q733" s="69"/>
      <c r="R733" s="69"/>
      <c r="V733" s="58">
        <f t="shared" si="35"/>
        <v>730</v>
      </c>
      <c r="W733" s="58" t="s">
        <v>1573</v>
      </c>
      <c r="X733" s="58" t="s">
        <v>1574</v>
      </c>
      <c r="Z733" s="70"/>
      <c r="AA733" s="71">
        <f t="shared" si="33"/>
        <v>0.32222222222222219</v>
      </c>
      <c r="AB733" s="70">
        <f t="shared" si="34"/>
        <v>0.28999999999999998</v>
      </c>
      <c r="AC733" s="70">
        <f t="shared" si="41"/>
        <v>0.28999999999999998</v>
      </c>
      <c r="AD733" s="53"/>
      <c r="AE733" s="53"/>
      <c r="AF733" s="72"/>
      <c r="AG733" s="70">
        <v>0.28999999999999998</v>
      </c>
      <c r="AH733" s="70"/>
      <c r="AI733" s="70"/>
    </row>
    <row r="734" spans="1:35" ht="12.75" customHeight="1" x14ac:dyDescent="0.2">
      <c r="A734" s="64" t="s">
        <v>338</v>
      </c>
      <c r="B734" s="65" t="s">
        <v>337</v>
      </c>
      <c r="C734" s="65">
        <v>55647</v>
      </c>
      <c r="D734" s="66">
        <f>VLOOKUP(A734,'2.1 Termination Charges'!$B$4:$F$904,5,0)</f>
        <v>2.6669999999999999E-2</v>
      </c>
      <c r="G734" s="67"/>
      <c r="H734" s="67"/>
      <c r="I734" s="58">
        <f t="shared" si="32"/>
        <v>2.1999999999999999E-2</v>
      </c>
      <c r="J734" s="67"/>
      <c r="P734" s="68"/>
      <c r="Q734" s="69"/>
      <c r="R734" s="69"/>
      <c r="V734" s="58">
        <f t="shared" si="35"/>
        <v>731</v>
      </c>
      <c r="W734" s="58" t="s">
        <v>1575</v>
      </c>
      <c r="X734" s="58" t="s">
        <v>1576</v>
      </c>
      <c r="Z734" s="70"/>
      <c r="AA734" s="71">
        <f t="shared" si="33"/>
        <v>0.23144444444444445</v>
      </c>
      <c r="AB734" s="70">
        <f t="shared" si="34"/>
        <v>0.20830000000000001</v>
      </c>
      <c r="AC734" s="70">
        <f t="shared" si="41"/>
        <v>0.20830000000000001</v>
      </c>
      <c r="AD734" s="53"/>
      <c r="AE734" s="53"/>
      <c r="AF734" s="72"/>
      <c r="AG734" s="70">
        <v>0.20830000000000001</v>
      </c>
      <c r="AH734" s="70"/>
      <c r="AI734" s="70"/>
    </row>
    <row r="735" spans="1:35" ht="12.75" customHeight="1" x14ac:dyDescent="0.2">
      <c r="A735" s="64" t="s">
        <v>338</v>
      </c>
      <c r="B735" s="65" t="s">
        <v>337</v>
      </c>
      <c r="C735" s="65">
        <v>55648</v>
      </c>
      <c r="D735" s="66">
        <f>VLOOKUP(A735,'2.1 Termination Charges'!$B$4:$F$904,5,0)</f>
        <v>2.6669999999999999E-2</v>
      </c>
      <c r="G735" s="67"/>
      <c r="H735" s="67"/>
      <c r="I735" s="58">
        <f t="shared" si="32"/>
        <v>2.1999999999999999E-2</v>
      </c>
      <c r="J735" s="67"/>
      <c r="P735" s="68"/>
      <c r="Q735" s="69"/>
      <c r="R735" s="69"/>
      <c r="V735" s="58">
        <f t="shared" si="35"/>
        <v>732</v>
      </c>
      <c r="W735" s="58" t="s">
        <v>1577</v>
      </c>
      <c r="X735" s="58" t="s">
        <v>1578</v>
      </c>
      <c r="Z735" s="70"/>
      <c r="AA735" s="71">
        <f t="shared" si="33"/>
        <v>0.19633333333333333</v>
      </c>
      <c r="AB735" s="70">
        <f t="shared" si="34"/>
        <v>0.1767</v>
      </c>
      <c r="AC735" s="70">
        <f t="shared" si="41"/>
        <v>0.1767</v>
      </c>
      <c r="AD735" s="53"/>
      <c r="AE735" s="53"/>
      <c r="AF735" s="72"/>
      <c r="AG735" s="70">
        <v>0.1767</v>
      </c>
      <c r="AH735" s="70"/>
      <c r="AI735" s="70"/>
    </row>
    <row r="736" spans="1:35" ht="12.75" customHeight="1" x14ac:dyDescent="0.2">
      <c r="A736" s="64" t="s">
        <v>338</v>
      </c>
      <c r="B736" s="65" t="s">
        <v>337</v>
      </c>
      <c r="C736" s="65">
        <v>55649</v>
      </c>
      <c r="D736" s="66">
        <f>VLOOKUP(A736,'2.1 Termination Charges'!$B$4:$F$904,5,0)</f>
        <v>2.6669999999999999E-2</v>
      </c>
      <c r="G736" s="67"/>
      <c r="H736" s="67"/>
      <c r="I736" s="58">
        <f t="shared" si="32"/>
        <v>2.1999999999999999E-2</v>
      </c>
      <c r="J736" s="67"/>
      <c r="P736" s="68"/>
      <c r="Q736" s="69"/>
      <c r="R736" s="69"/>
      <c r="V736" s="58">
        <f t="shared" si="35"/>
        <v>733</v>
      </c>
      <c r="W736" s="58" t="s">
        <v>1579</v>
      </c>
      <c r="X736" s="58" t="s">
        <v>1580</v>
      </c>
      <c r="Z736" s="70"/>
      <c r="AA736" s="71">
        <f t="shared" si="33"/>
        <v>0.30188888888888887</v>
      </c>
      <c r="AB736" s="70">
        <f t="shared" si="34"/>
        <v>0.2717</v>
      </c>
      <c r="AC736" s="70">
        <f t="shared" si="41"/>
        <v>0.2717</v>
      </c>
      <c r="AD736" s="53"/>
      <c r="AE736" s="53"/>
      <c r="AF736" s="72"/>
      <c r="AG736" s="70">
        <v>0.2717</v>
      </c>
      <c r="AH736" s="70"/>
      <c r="AI736" s="70"/>
    </row>
    <row r="737" spans="1:35" ht="12.75" customHeight="1" x14ac:dyDescent="0.2">
      <c r="A737" s="64" t="s">
        <v>338</v>
      </c>
      <c r="B737" s="65" t="s">
        <v>337</v>
      </c>
      <c r="C737" s="65">
        <v>55656</v>
      </c>
      <c r="D737" s="66">
        <f>VLOOKUP(A737,'2.1 Termination Charges'!$B$4:$F$904,5,0)</f>
        <v>2.6669999999999999E-2</v>
      </c>
      <c r="G737" s="67"/>
      <c r="H737" s="67"/>
      <c r="I737" s="58">
        <f t="shared" si="32"/>
        <v>2.1999999999999999E-2</v>
      </c>
      <c r="J737" s="67"/>
      <c r="P737" s="68"/>
      <c r="Q737" s="69"/>
      <c r="R737" s="69"/>
      <c r="V737" s="58">
        <f t="shared" si="35"/>
        <v>734</v>
      </c>
      <c r="W737" s="58" t="s">
        <v>1581</v>
      </c>
      <c r="X737" s="58" t="s">
        <v>1582</v>
      </c>
      <c r="Z737" s="70"/>
      <c r="AA737" s="71">
        <f t="shared" si="33"/>
        <v>0.30188888888888887</v>
      </c>
      <c r="AB737" s="70">
        <f t="shared" si="34"/>
        <v>0.2717</v>
      </c>
      <c r="AC737" s="70">
        <f t="shared" si="41"/>
        <v>0.2717</v>
      </c>
      <c r="AD737" s="53"/>
      <c r="AE737" s="53"/>
      <c r="AF737" s="72"/>
      <c r="AG737" s="70">
        <v>0.2717</v>
      </c>
      <c r="AH737" s="70"/>
      <c r="AI737" s="70"/>
    </row>
    <row r="738" spans="1:35" ht="12.75" customHeight="1" x14ac:dyDescent="0.2">
      <c r="A738" s="64" t="s">
        <v>338</v>
      </c>
      <c r="B738" s="65" t="s">
        <v>337</v>
      </c>
      <c r="C738" s="65">
        <v>55657</v>
      </c>
      <c r="D738" s="66">
        <f>VLOOKUP(A738,'2.1 Termination Charges'!$B$4:$F$904,5,0)</f>
        <v>2.6669999999999999E-2</v>
      </c>
      <c r="G738" s="67"/>
      <c r="H738" s="67"/>
      <c r="I738" s="58">
        <f t="shared" si="32"/>
        <v>2.1999999999999999E-2</v>
      </c>
      <c r="J738" s="67"/>
      <c r="P738" s="68"/>
      <c r="Q738" s="69"/>
      <c r="R738" s="69"/>
      <c r="V738" s="58">
        <f t="shared" si="35"/>
        <v>735</v>
      </c>
      <c r="W738" s="58" t="s">
        <v>1583</v>
      </c>
      <c r="X738" s="58" t="s">
        <v>1584</v>
      </c>
      <c r="Z738" s="70"/>
      <c r="AA738" s="71">
        <f t="shared" si="33"/>
        <v>0.29944444444444446</v>
      </c>
      <c r="AB738" s="70">
        <f t="shared" si="34"/>
        <v>0.26950000000000002</v>
      </c>
      <c r="AC738" s="70">
        <f t="shared" si="41"/>
        <v>0.26950000000000002</v>
      </c>
      <c r="AD738" s="53"/>
      <c r="AE738" s="53"/>
      <c r="AF738" s="72"/>
      <c r="AG738" s="70">
        <v>0.26950000000000002</v>
      </c>
      <c r="AH738" s="70"/>
      <c r="AI738" s="70"/>
    </row>
    <row r="739" spans="1:35" ht="12.75" customHeight="1" x14ac:dyDescent="0.2">
      <c r="A739" s="64" t="s">
        <v>338</v>
      </c>
      <c r="B739" s="65" t="s">
        <v>337</v>
      </c>
      <c r="C739" s="65">
        <v>55658</v>
      </c>
      <c r="D739" s="66">
        <f>VLOOKUP(A739,'2.1 Termination Charges'!$B$4:$F$904,5,0)</f>
        <v>2.6669999999999999E-2</v>
      </c>
      <c r="G739" s="67"/>
      <c r="H739" s="67"/>
      <c r="I739" s="58">
        <f t="shared" si="32"/>
        <v>2.1999999999999999E-2</v>
      </c>
      <c r="J739" s="67"/>
      <c r="P739" s="68"/>
      <c r="Q739" s="69"/>
      <c r="R739" s="69"/>
      <c r="V739" s="58">
        <f t="shared" si="35"/>
        <v>736</v>
      </c>
      <c r="W739" s="58" t="s">
        <v>1585</v>
      </c>
      <c r="X739" s="58" t="s">
        <v>1586</v>
      </c>
      <c r="Z739" s="70"/>
      <c r="AA739" s="71">
        <f t="shared" si="33"/>
        <v>0.34533333333333333</v>
      </c>
      <c r="AB739" s="70">
        <f t="shared" si="34"/>
        <v>0.31080000000000002</v>
      </c>
      <c r="AC739" s="70">
        <f t="shared" si="41"/>
        <v>0.31080000000000002</v>
      </c>
      <c r="AD739" s="53"/>
      <c r="AE739" s="53"/>
      <c r="AF739" s="72"/>
      <c r="AG739" s="70">
        <v>0.31080000000000002</v>
      </c>
      <c r="AH739" s="70"/>
      <c r="AI739" s="70"/>
    </row>
    <row r="740" spans="1:35" ht="12.75" customHeight="1" x14ac:dyDescent="0.2">
      <c r="A740" s="64" t="s">
        <v>338</v>
      </c>
      <c r="B740" s="65" t="s">
        <v>337</v>
      </c>
      <c r="C740" s="65">
        <v>55659</v>
      </c>
      <c r="D740" s="66">
        <f>VLOOKUP(A740,'2.1 Termination Charges'!$B$4:$F$904,5,0)</f>
        <v>2.6669999999999999E-2</v>
      </c>
      <c r="G740" s="67"/>
      <c r="H740" s="67"/>
      <c r="I740" s="58">
        <f t="shared" si="32"/>
        <v>2.1999999999999999E-2</v>
      </c>
      <c r="J740" s="67"/>
      <c r="P740" s="68"/>
      <c r="Q740" s="69"/>
      <c r="R740" s="69"/>
      <c r="V740" s="58">
        <f t="shared" si="35"/>
        <v>737</v>
      </c>
      <c r="W740" s="58" t="s">
        <v>1587</v>
      </c>
      <c r="X740" s="58" t="s">
        <v>1588</v>
      </c>
      <c r="Z740" s="70"/>
      <c r="AA740" s="71">
        <f t="shared" si="33"/>
        <v>1.5555555555555555E-2</v>
      </c>
      <c r="AB740" s="70">
        <f t="shared" si="34"/>
        <v>1.4E-2</v>
      </c>
      <c r="AC740" s="70">
        <f t="shared" si="41"/>
        <v>1.4E-2</v>
      </c>
      <c r="AD740" s="53"/>
      <c r="AE740" s="53"/>
      <c r="AF740" s="72"/>
      <c r="AG740" s="70">
        <v>1.4E-2</v>
      </c>
      <c r="AH740" s="70"/>
      <c r="AI740" s="70"/>
    </row>
    <row r="741" spans="1:35" ht="12.75" customHeight="1" x14ac:dyDescent="0.2">
      <c r="A741" s="64" t="s">
        <v>338</v>
      </c>
      <c r="B741" s="65" t="s">
        <v>337</v>
      </c>
      <c r="C741" s="65">
        <v>55666</v>
      </c>
      <c r="D741" s="66">
        <f>VLOOKUP(A741,'2.1 Termination Charges'!$B$4:$F$904,5,0)</f>
        <v>2.6669999999999999E-2</v>
      </c>
      <c r="G741" s="67"/>
      <c r="H741" s="67"/>
      <c r="I741" s="58">
        <f t="shared" si="32"/>
        <v>2.1999999999999999E-2</v>
      </c>
      <c r="J741" s="67"/>
      <c r="P741" s="68"/>
      <c r="Q741" s="69"/>
      <c r="R741" s="69"/>
      <c r="V741" s="58">
        <f t="shared" si="35"/>
        <v>738</v>
      </c>
      <c r="W741" s="58" t="s">
        <v>1589</v>
      </c>
      <c r="X741" s="58" t="s">
        <v>1590</v>
      </c>
      <c r="Z741" s="70"/>
      <c r="AA741" s="71">
        <f t="shared" si="33"/>
        <v>1.5555555555555555E-2</v>
      </c>
      <c r="AB741" s="70">
        <f t="shared" si="34"/>
        <v>1.4E-2</v>
      </c>
      <c r="AC741" s="70">
        <f t="shared" si="41"/>
        <v>1.4E-2</v>
      </c>
      <c r="AD741" s="53"/>
      <c r="AE741" s="53"/>
      <c r="AF741" s="72"/>
      <c r="AG741" s="70">
        <v>1.4E-2</v>
      </c>
      <c r="AH741" s="70"/>
      <c r="AI741" s="70"/>
    </row>
    <row r="742" spans="1:35" ht="12.75" customHeight="1" x14ac:dyDescent="0.2">
      <c r="A742" s="64" t="s">
        <v>338</v>
      </c>
      <c r="B742" s="65" t="s">
        <v>337</v>
      </c>
      <c r="C742" s="65">
        <v>55667</v>
      </c>
      <c r="D742" s="66">
        <f>VLOOKUP(A742,'2.1 Termination Charges'!$B$4:$F$904,5,0)</f>
        <v>2.6669999999999999E-2</v>
      </c>
      <c r="G742" s="67"/>
      <c r="H742" s="67"/>
      <c r="I742" s="58">
        <f t="shared" si="32"/>
        <v>2.1999999999999999E-2</v>
      </c>
      <c r="J742" s="67"/>
      <c r="P742" s="68"/>
      <c r="Q742" s="69"/>
      <c r="R742" s="69"/>
      <c r="V742" s="58">
        <f t="shared" si="35"/>
        <v>739</v>
      </c>
      <c r="W742" s="58" t="s">
        <v>1591</v>
      </c>
      <c r="X742" s="58" t="s">
        <v>1592</v>
      </c>
      <c r="Z742" s="70"/>
      <c r="AA742" s="71">
        <f t="shared" si="33"/>
        <v>1.4999999999999999E-2</v>
      </c>
      <c r="AB742" s="70">
        <f t="shared" si="34"/>
        <v>1.35E-2</v>
      </c>
      <c r="AC742" s="70">
        <f t="shared" si="41"/>
        <v>1.35E-2</v>
      </c>
      <c r="AD742" s="53"/>
      <c r="AE742" s="53"/>
      <c r="AF742" s="72"/>
      <c r="AG742" s="70">
        <v>1.35E-2</v>
      </c>
      <c r="AH742" s="70"/>
      <c r="AI742" s="70"/>
    </row>
    <row r="743" spans="1:35" ht="12.75" customHeight="1" x14ac:dyDescent="0.2">
      <c r="A743" s="64" t="s">
        <v>338</v>
      </c>
      <c r="B743" s="65" t="s">
        <v>337</v>
      </c>
      <c r="C743" s="65">
        <v>55668</v>
      </c>
      <c r="D743" s="66">
        <f>VLOOKUP(A743,'2.1 Termination Charges'!$B$4:$F$904,5,0)</f>
        <v>2.6669999999999999E-2</v>
      </c>
      <c r="G743" s="67"/>
      <c r="H743" s="67"/>
      <c r="I743" s="58">
        <f t="shared" si="32"/>
        <v>2.1999999999999999E-2</v>
      </c>
      <c r="J743" s="67"/>
      <c r="P743" s="68"/>
      <c r="Q743" s="69"/>
      <c r="R743" s="69"/>
      <c r="V743" s="58">
        <f t="shared" si="35"/>
        <v>740</v>
      </c>
      <c r="W743" s="58" t="s">
        <v>1593</v>
      </c>
      <c r="X743" s="58" t="s">
        <v>1594</v>
      </c>
      <c r="Z743" s="70"/>
      <c r="AA743" s="71">
        <f t="shared" si="33"/>
        <v>0.61888888888888893</v>
      </c>
      <c r="AB743" s="70">
        <f t="shared" si="34"/>
        <v>0.55700000000000005</v>
      </c>
      <c r="AC743" s="70">
        <f t="shared" si="41"/>
        <v>0.55700000000000005</v>
      </c>
      <c r="AD743" s="53"/>
      <c r="AE743" s="53"/>
      <c r="AF743" s="72"/>
      <c r="AG743" s="70">
        <v>0.55700000000000005</v>
      </c>
      <c r="AH743" s="70"/>
      <c r="AI743" s="70"/>
    </row>
    <row r="744" spans="1:35" ht="12.75" customHeight="1" x14ac:dyDescent="0.2">
      <c r="A744" s="64" t="s">
        <v>338</v>
      </c>
      <c r="B744" s="65" t="s">
        <v>337</v>
      </c>
      <c r="C744" s="65">
        <v>55669</v>
      </c>
      <c r="D744" s="66">
        <f>VLOOKUP(A744,'2.1 Termination Charges'!$B$4:$F$904,5,0)</f>
        <v>2.6669999999999999E-2</v>
      </c>
      <c r="G744" s="67"/>
      <c r="H744" s="67"/>
      <c r="I744" s="58">
        <f t="shared" si="32"/>
        <v>2.1999999999999999E-2</v>
      </c>
      <c r="J744" s="67"/>
      <c r="P744" s="68"/>
      <c r="Q744" s="69"/>
      <c r="R744" s="69"/>
      <c r="V744" s="58">
        <f t="shared" si="35"/>
        <v>741</v>
      </c>
      <c r="W744" s="58" t="s">
        <v>1595</v>
      </c>
      <c r="X744" s="58" t="s">
        <v>1596</v>
      </c>
      <c r="Z744" s="70"/>
      <c r="AA744" s="71">
        <f t="shared" si="33"/>
        <v>0.65444444444444438</v>
      </c>
      <c r="AB744" s="70">
        <f t="shared" si="34"/>
        <v>0.58899999999999997</v>
      </c>
      <c r="AC744" s="70">
        <f t="shared" si="41"/>
        <v>0.58899999999999997</v>
      </c>
      <c r="AD744" s="53"/>
      <c r="AE744" s="53"/>
      <c r="AF744" s="72"/>
      <c r="AG744" s="70">
        <v>0.58899999999999997</v>
      </c>
      <c r="AH744" s="70"/>
      <c r="AI744" s="70"/>
    </row>
    <row r="745" spans="1:35" ht="12.75" customHeight="1" x14ac:dyDescent="0.2">
      <c r="A745" s="64" t="s">
        <v>338</v>
      </c>
      <c r="B745" s="65" t="s">
        <v>337</v>
      </c>
      <c r="C745" s="65">
        <v>55676</v>
      </c>
      <c r="D745" s="66">
        <f>VLOOKUP(A745,'2.1 Termination Charges'!$B$4:$F$904,5,0)</f>
        <v>2.6669999999999999E-2</v>
      </c>
      <c r="G745" s="67"/>
      <c r="H745" s="67"/>
      <c r="I745" s="58">
        <f t="shared" si="32"/>
        <v>2.1999999999999999E-2</v>
      </c>
      <c r="J745" s="67"/>
      <c r="P745" s="68"/>
      <c r="Q745" s="69"/>
      <c r="R745" s="69"/>
      <c r="V745" s="58">
        <f t="shared" si="35"/>
        <v>742</v>
      </c>
      <c r="W745" s="58" t="s">
        <v>26</v>
      </c>
      <c r="X745" s="58" t="s">
        <v>148</v>
      </c>
      <c r="Z745" s="70"/>
      <c r="AA745" s="71">
        <f t="shared" si="33"/>
        <v>2.5555555555555553E-3</v>
      </c>
      <c r="AB745" s="70">
        <f t="shared" si="34"/>
        <v>2.3E-3</v>
      </c>
      <c r="AC745" s="70">
        <f t="shared" ref="AC745:AC751" si="42">AD745</f>
        <v>1.5011356959919412E-3</v>
      </c>
      <c r="AD745" s="53">
        <v>1.5011356959919412E-3</v>
      </c>
      <c r="AE745" s="53"/>
      <c r="AF745" s="72"/>
      <c r="AG745" s="70">
        <f t="shared" ref="AG745:AG753" si="43">AH745</f>
        <v>2.3E-3</v>
      </c>
      <c r="AH745" s="70">
        <v>2.3E-3</v>
      </c>
      <c r="AI745" s="70"/>
    </row>
    <row r="746" spans="1:35" ht="12.75" customHeight="1" x14ac:dyDescent="0.2">
      <c r="A746" s="64" t="s">
        <v>338</v>
      </c>
      <c r="B746" s="65" t="s">
        <v>337</v>
      </c>
      <c r="C746" s="65">
        <v>55677</v>
      </c>
      <c r="D746" s="66">
        <f>VLOOKUP(A746,'2.1 Termination Charges'!$B$4:$F$904,5,0)</f>
        <v>2.6669999999999999E-2</v>
      </c>
      <c r="G746" s="67"/>
      <c r="H746" s="67"/>
      <c r="I746" s="58">
        <f t="shared" si="32"/>
        <v>2.1999999999999999E-2</v>
      </c>
      <c r="J746" s="67"/>
      <c r="P746" s="68"/>
      <c r="Q746" s="69"/>
      <c r="R746" s="69"/>
      <c r="V746" s="58">
        <f t="shared" si="35"/>
        <v>743</v>
      </c>
      <c r="W746" s="58" t="s">
        <v>1597</v>
      </c>
      <c r="X746" s="58" t="s">
        <v>1598</v>
      </c>
      <c r="Z746" s="70"/>
      <c r="AA746" s="71">
        <f t="shared" si="33"/>
        <v>1.3333333333333332E-2</v>
      </c>
      <c r="AB746" s="70">
        <f t="shared" si="34"/>
        <v>1.2E-2</v>
      </c>
      <c r="AC746" s="70">
        <f t="shared" si="42"/>
        <v>9.1764705882352946E-3</v>
      </c>
      <c r="AD746" s="53">
        <v>9.1764705882352946E-3</v>
      </c>
      <c r="AE746" s="53"/>
      <c r="AF746" s="72"/>
      <c r="AG746" s="70">
        <f t="shared" si="43"/>
        <v>1.2E-2</v>
      </c>
      <c r="AH746" s="70">
        <v>1.2E-2</v>
      </c>
      <c r="AI746" s="70"/>
    </row>
    <row r="747" spans="1:35" ht="12.75" customHeight="1" x14ac:dyDescent="0.2">
      <c r="A747" s="64" t="s">
        <v>338</v>
      </c>
      <c r="B747" s="65" t="s">
        <v>337</v>
      </c>
      <c r="C747" s="65">
        <v>55678</v>
      </c>
      <c r="D747" s="66">
        <f>VLOOKUP(A747,'2.1 Termination Charges'!$B$4:$F$904,5,0)</f>
        <v>2.6669999999999999E-2</v>
      </c>
      <c r="G747" s="67"/>
      <c r="H747" s="67"/>
      <c r="I747" s="58">
        <f t="shared" si="32"/>
        <v>2.1999999999999999E-2</v>
      </c>
      <c r="J747" s="67"/>
      <c r="P747" s="68"/>
      <c r="Q747" s="69"/>
      <c r="R747" s="69"/>
      <c r="V747" s="58">
        <f t="shared" si="35"/>
        <v>744</v>
      </c>
      <c r="W747" s="58" t="s">
        <v>1599</v>
      </c>
      <c r="X747" s="58" t="s">
        <v>1600</v>
      </c>
      <c r="Z747" s="70"/>
      <c r="AA747" s="71">
        <f t="shared" si="33"/>
        <v>1.2222222222222221E-2</v>
      </c>
      <c r="AB747" s="70">
        <f t="shared" si="34"/>
        <v>1.0999999999999999E-2</v>
      </c>
      <c r="AC747" s="70">
        <f t="shared" si="42"/>
        <v>7.5294117647058826E-3</v>
      </c>
      <c r="AD747" s="53">
        <v>7.5294117647058826E-3</v>
      </c>
      <c r="AE747" s="53"/>
      <c r="AF747" s="72"/>
      <c r="AG747" s="70">
        <f t="shared" si="43"/>
        <v>1.0999999999999999E-2</v>
      </c>
      <c r="AH747" s="70">
        <v>1.0999999999999999E-2</v>
      </c>
      <c r="AI747" s="70"/>
    </row>
    <row r="748" spans="1:35" ht="12.75" customHeight="1" x14ac:dyDescent="0.2">
      <c r="A748" s="64" t="s">
        <v>338</v>
      </c>
      <c r="B748" s="65" t="s">
        <v>337</v>
      </c>
      <c r="C748" s="65">
        <v>55679</v>
      </c>
      <c r="D748" s="66">
        <f>VLOOKUP(A748,'2.1 Termination Charges'!$B$4:$F$904,5,0)</f>
        <v>2.6669999999999999E-2</v>
      </c>
      <c r="G748" s="67"/>
      <c r="H748" s="67"/>
      <c r="I748" s="58">
        <f t="shared" si="32"/>
        <v>2.1999999999999999E-2</v>
      </c>
      <c r="J748" s="67"/>
      <c r="P748" s="68"/>
      <c r="Q748" s="69"/>
      <c r="R748" s="69"/>
      <c r="V748" s="58">
        <f t="shared" si="35"/>
        <v>745</v>
      </c>
      <c r="W748" s="58" t="s">
        <v>1601</v>
      </c>
      <c r="X748" s="58" t="s">
        <v>1602</v>
      </c>
      <c r="Z748" s="70"/>
      <c r="AA748" s="71">
        <f t="shared" si="33"/>
        <v>1.2222222222222221E-2</v>
      </c>
      <c r="AB748" s="70">
        <f t="shared" si="34"/>
        <v>1.0999999999999999E-2</v>
      </c>
      <c r="AC748" s="70">
        <f t="shared" si="42"/>
        <v>8.1176470588235298E-3</v>
      </c>
      <c r="AD748" s="53">
        <v>8.1176470588235298E-3</v>
      </c>
      <c r="AE748" s="53"/>
      <c r="AF748" s="72"/>
      <c r="AG748" s="70">
        <f t="shared" si="43"/>
        <v>1.0999999999999999E-2</v>
      </c>
      <c r="AH748" s="70">
        <v>1.0999999999999999E-2</v>
      </c>
      <c r="AI748" s="70"/>
    </row>
    <row r="749" spans="1:35" ht="12.75" customHeight="1" x14ac:dyDescent="0.2">
      <c r="A749" s="64" t="s">
        <v>338</v>
      </c>
      <c r="B749" s="65" t="s">
        <v>337</v>
      </c>
      <c r="C749" s="65">
        <v>55686</v>
      </c>
      <c r="D749" s="66">
        <f>VLOOKUP(A749,'2.1 Termination Charges'!$B$4:$F$904,5,0)</f>
        <v>2.6669999999999999E-2</v>
      </c>
      <c r="G749" s="67"/>
      <c r="H749" s="67"/>
      <c r="I749" s="58">
        <f t="shared" si="32"/>
        <v>2.1999999999999999E-2</v>
      </c>
      <c r="J749" s="67"/>
      <c r="P749" s="68"/>
      <c r="Q749" s="69"/>
      <c r="R749" s="69"/>
      <c r="V749" s="58">
        <f t="shared" si="35"/>
        <v>746</v>
      </c>
      <c r="W749" s="58" t="s">
        <v>1603</v>
      </c>
      <c r="X749" s="58" t="s">
        <v>1604</v>
      </c>
      <c r="Z749" s="70"/>
      <c r="AA749" s="71">
        <f t="shared" si="33"/>
        <v>1.2222222222222221E-2</v>
      </c>
      <c r="AB749" s="70">
        <f t="shared" si="34"/>
        <v>1.0999999999999999E-2</v>
      </c>
      <c r="AC749" s="70">
        <f t="shared" si="42"/>
        <v>8.2352941176470594E-3</v>
      </c>
      <c r="AD749" s="53">
        <v>8.2352941176470594E-3</v>
      </c>
      <c r="AE749" s="53"/>
      <c r="AF749" s="72"/>
      <c r="AG749" s="70">
        <f t="shared" si="43"/>
        <v>1.0999999999999999E-2</v>
      </c>
      <c r="AH749" s="70">
        <v>1.0999999999999999E-2</v>
      </c>
      <c r="AI749" s="70"/>
    </row>
    <row r="750" spans="1:35" ht="12.75" customHeight="1" x14ac:dyDescent="0.2">
      <c r="A750" s="64" t="s">
        <v>338</v>
      </c>
      <c r="B750" s="65" t="s">
        <v>337</v>
      </c>
      <c r="C750" s="65">
        <v>55687</v>
      </c>
      <c r="D750" s="66">
        <f>VLOOKUP(A750,'2.1 Termination Charges'!$B$4:$F$904,5,0)</f>
        <v>2.6669999999999999E-2</v>
      </c>
      <c r="G750" s="67"/>
      <c r="H750" s="67"/>
      <c r="I750" s="58">
        <f t="shared" si="32"/>
        <v>2.1999999999999999E-2</v>
      </c>
      <c r="J750" s="67"/>
      <c r="P750" s="68"/>
      <c r="Q750" s="69"/>
      <c r="R750" s="69"/>
      <c r="V750" s="58">
        <f t="shared" si="35"/>
        <v>747</v>
      </c>
      <c r="W750" s="58" t="s">
        <v>1605</v>
      </c>
      <c r="X750" s="58" t="s">
        <v>1606</v>
      </c>
      <c r="Z750" s="70"/>
      <c r="AA750" s="71">
        <f t="shared" si="33"/>
        <v>1.3555555555555557E-2</v>
      </c>
      <c r="AB750" s="70">
        <f t="shared" si="34"/>
        <v>1.2200000000000001E-2</v>
      </c>
      <c r="AC750" s="70">
        <f t="shared" si="42"/>
        <v>8.8235294117647058E-3</v>
      </c>
      <c r="AD750" s="53">
        <v>8.8235294117647058E-3</v>
      </c>
      <c r="AE750" s="53"/>
      <c r="AF750" s="72"/>
      <c r="AG750" s="70">
        <f t="shared" si="43"/>
        <v>1.2200000000000001E-2</v>
      </c>
      <c r="AH750" s="70">
        <v>1.2200000000000001E-2</v>
      </c>
      <c r="AI750" s="70"/>
    </row>
    <row r="751" spans="1:35" ht="12.75" customHeight="1" x14ac:dyDescent="0.2">
      <c r="A751" s="64" t="s">
        <v>338</v>
      </c>
      <c r="B751" s="65" t="s">
        <v>337</v>
      </c>
      <c r="C751" s="65">
        <v>55688</v>
      </c>
      <c r="D751" s="66">
        <f>VLOOKUP(A751,'2.1 Termination Charges'!$B$4:$F$904,5,0)</f>
        <v>2.6669999999999999E-2</v>
      </c>
      <c r="G751" s="67"/>
      <c r="H751" s="67"/>
      <c r="I751" s="58">
        <f t="shared" si="32"/>
        <v>2.1999999999999999E-2</v>
      </c>
      <c r="J751" s="67"/>
      <c r="P751" s="68"/>
      <c r="Q751" s="69"/>
      <c r="R751" s="69"/>
      <c r="V751" s="58">
        <f t="shared" si="35"/>
        <v>748</v>
      </c>
      <c r="W751" s="58" t="s">
        <v>1607</v>
      </c>
      <c r="X751" s="58" t="s">
        <v>1608</v>
      </c>
      <c r="Z751" s="70"/>
      <c r="AA751" s="71">
        <f t="shared" si="33"/>
        <v>1.3555555555555557E-2</v>
      </c>
      <c r="AB751" s="70">
        <f t="shared" si="34"/>
        <v>1.2200000000000001E-2</v>
      </c>
      <c r="AC751" s="70">
        <f t="shared" si="42"/>
        <v>8.8235294117647058E-3</v>
      </c>
      <c r="AD751" s="53">
        <v>8.8235294117647058E-3</v>
      </c>
      <c r="AE751" s="53"/>
      <c r="AF751" s="72"/>
      <c r="AG751" s="70">
        <f t="shared" si="43"/>
        <v>1.2200000000000001E-2</v>
      </c>
      <c r="AH751" s="70">
        <v>1.2200000000000001E-2</v>
      </c>
      <c r="AI751" s="70"/>
    </row>
    <row r="752" spans="1:35" ht="12.75" customHeight="1" x14ac:dyDescent="0.2">
      <c r="A752" s="64" t="s">
        <v>338</v>
      </c>
      <c r="B752" s="65" t="s">
        <v>337</v>
      </c>
      <c r="C752" s="65">
        <v>55689</v>
      </c>
      <c r="D752" s="66">
        <f>VLOOKUP(A752,'2.1 Termination Charges'!$B$4:$F$904,5,0)</f>
        <v>2.6669999999999999E-2</v>
      </c>
      <c r="G752" s="67"/>
      <c r="H752" s="67"/>
      <c r="I752" s="58">
        <f t="shared" si="32"/>
        <v>2.1999999999999999E-2</v>
      </c>
      <c r="J752" s="67"/>
      <c r="P752" s="68"/>
      <c r="Q752" s="69"/>
      <c r="R752" s="69"/>
      <c r="V752" s="58">
        <f t="shared" si="35"/>
        <v>749</v>
      </c>
      <c r="W752" s="58" t="s">
        <v>1609</v>
      </c>
      <c r="X752" s="58" t="s">
        <v>1610</v>
      </c>
      <c r="Z752" s="70"/>
      <c r="AA752" s="71">
        <f t="shared" si="33"/>
        <v>0.40613580246913583</v>
      </c>
      <c r="AB752" s="70">
        <f t="shared" si="34"/>
        <v>0.36552222222222225</v>
      </c>
      <c r="AC752" s="70">
        <f t="shared" ref="AC752:AC774" si="44">AB752</f>
        <v>0.36552222222222225</v>
      </c>
      <c r="AD752" s="53"/>
      <c r="AE752" s="53"/>
      <c r="AF752" s="72"/>
      <c r="AG752" s="70">
        <f t="shared" si="43"/>
        <v>0.36552222222222225</v>
      </c>
      <c r="AH752" s="70">
        <v>0.36552222222222225</v>
      </c>
      <c r="AI752" s="70"/>
    </row>
    <row r="753" spans="1:35" ht="12.75" customHeight="1" x14ac:dyDescent="0.2">
      <c r="A753" s="64" t="s">
        <v>338</v>
      </c>
      <c r="B753" s="65" t="s">
        <v>337</v>
      </c>
      <c r="C753" s="65">
        <v>55696</v>
      </c>
      <c r="D753" s="66">
        <f>VLOOKUP(A753,'2.1 Termination Charges'!$B$4:$F$904,5,0)</f>
        <v>2.6669999999999999E-2</v>
      </c>
      <c r="G753" s="67"/>
      <c r="H753" s="67"/>
      <c r="I753" s="58">
        <f t="shared" si="32"/>
        <v>2.1999999999999999E-2</v>
      </c>
      <c r="J753" s="67"/>
      <c r="P753" s="68"/>
      <c r="Q753" s="69"/>
      <c r="R753" s="69"/>
      <c r="V753" s="58">
        <f t="shared" si="35"/>
        <v>750</v>
      </c>
      <c r="W753" s="58" t="s">
        <v>1611</v>
      </c>
      <c r="X753" s="58" t="s">
        <v>1612</v>
      </c>
      <c r="Z753" s="70"/>
      <c r="AA753" s="71">
        <f t="shared" si="33"/>
        <v>0.22500000000000001</v>
      </c>
      <c r="AB753" s="70">
        <f t="shared" si="34"/>
        <v>0.20250000000000001</v>
      </c>
      <c r="AC753" s="70">
        <f t="shared" si="44"/>
        <v>0.20250000000000001</v>
      </c>
      <c r="AD753" s="53"/>
      <c r="AE753" s="53"/>
      <c r="AF753" s="72"/>
      <c r="AG753" s="70">
        <f t="shared" si="43"/>
        <v>0.20250000000000001</v>
      </c>
      <c r="AH753" s="70">
        <v>0.20250000000000001</v>
      </c>
      <c r="AI753" s="70"/>
    </row>
    <row r="754" spans="1:35" ht="12.75" customHeight="1" x14ac:dyDescent="0.2">
      <c r="A754" s="64" t="s">
        <v>338</v>
      </c>
      <c r="B754" s="65" t="s">
        <v>337</v>
      </c>
      <c r="C754" s="65">
        <v>55697</v>
      </c>
      <c r="D754" s="66">
        <f>VLOOKUP(A754,'2.1 Termination Charges'!$B$4:$F$904,5,0)</f>
        <v>2.6669999999999999E-2</v>
      </c>
      <c r="G754" s="67"/>
      <c r="H754" s="67"/>
      <c r="I754" s="58">
        <f t="shared" si="32"/>
        <v>2.1999999999999999E-2</v>
      </c>
      <c r="J754" s="67"/>
      <c r="P754" s="68"/>
      <c r="Q754" s="69"/>
      <c r="R754" s="69"/>
      <c r="V754" s="58">
        <f t="shared" si="35"/>
        <v>751</v>
      </c>
      <c r="W754" s="58" t="s">
        <v>1613</v>
      </c>
      <c r="X754" s="58" t="s">
        <v>1614</v>
      </c>
      <c r="Z754" s="70"/>
      <c r="AA754" s="71">
        <f t="shared" si="33"/>
        <v>0.23200000000000001</v>
      </c>
      <c r="AB754" s="70">
        <f t="shared" si="34"/>
        <v>0.20880000000000001</v>
      </c>
      <c r="AC754" s="70">
        <f t="shared" si="44"/>
        <v>0.20880000000000001</v>
      </c>
      <c r="AD754" s="53"/>
      <c r="AE754" s="53"/>
      <c r="AF754" s="72"/>
      <c r="AG754" s="70">
        <v>0.20880000000000001</v>
      </c>
      <c r="AH754" s="70"/>
      <c r="AI754" s="70"/>
    </row>
    <row r="755" spans="1:35" ht="12.75" customHeight="1" x14ac:dyDescent="0.2">
      <c r="A755" s="64" t="s">
        <v>338</v>
      </c>
      <c r="B755" s="65" t="s">
        <v>337</v>
      </c>
      <c r="C755" s="65">
        <v>55698</v>
      </c>
      <c r="D755" s="66">
        <f>VLOOKUP(A755,'2.1 Termination Charges'!$B$4:$F$904,5,0)</f>
        <v>2.6669999999999999E-2</v>
      </c>
      <c r="G755" s="67"/>
      <c r="H755" s="67"/>
      <c r="I755" s="58">
        <f t="shared" si="32"/>
        <v>2.1999999999999999E-2</v>
      </c>
      <c r="J755" s="67"/>
      <c r="P755" s="68"/>
      <c r="Q755" s="69"/>
      <c r="R755" s="69"/>
      <c r="V755" s="58">
        <f t="shared" si="35"/>
        <v>752</v>
      </c>
      <c r="W755" s="58" t="s">
        <v>1615</v>
      </c>
      <c r="X755" s="58" t="s">
        <v>1616</v>
      </c>
      <c r="Z755" s="70"/>
      <c r="AA755" s="71">
        <f t="shared" si="33"/>
        <v>0.25311111111111112</v>
      </c>
      <c r="AB755" s="70">
        <f t="shared" si="34"/>
        <v>0.2278</v>
      </c>
      <c r="AC755" s="70">
        <f t="shared" si="44"/>
        <v>0.2278</v>
      </c>
      <c r="AD755" s="53"/>
      <c r="AE755" s="53"/>
      <c r="AF755" s="72"/>
      <c r="AG755" s="70">
        <v>0.2278</v>
      </c>
      <c r="AH755" s="70"/>
      <c r="AI755" s="70"/>
    </row>
    <row r="756" spans="1:35" ht="12.75" customHeight="1" x14ac:dyDescent="0.2">
      <c r="A756" s="64" t="s">
        <v>338</v>
      </c>
      <c r="B756" s="65" t="s">
        <v>337</v>
      </c>
      <c r="C756" s="65">
        <v>55699</v>
      </c>
      <c r="D756" s="66">
        <f>VLOOKUP(A756,'2.1 Termination Charges'!$B$4:$F$904,5,0)</f>
        <v>2.6669999999999999E-2</v>
      </c>
      <c r="G756" s="67"/>
      <c r="H756" s="67"/>
      <c r="I756" s="58">
        <f t="shared" si="32"/>
        <v>2.1999999999999999E-2</v>
      </c>
      <c r="J756" s="67"/>
      <c r="P756" s="68"/>
      <c r="Q756" s="69"/>
      <c r="R756" s="69"/>
      <c r="V756" s="58">
        <f t="shared" si="35"/>
        <v>753</v>
      </c>
      <c r="W756" s="58" t="s">
        <v>1617</v>
      </c>
      <c r="X756" s="58" t="s">
        <v>1618</v>
      </c>
      <c r="Z756" s="70"/>
      <c r="AA756" s="71">
        <f t="shared" si="33"/>
        <v>0.23688888888888887</v>
      </c>
      <c r="AB756" s="70">
        <f t="shared" si="34"/>
        <v>0.2132</v>
      </c>
      <c r="AC756" s="70">
        <f t="shared" si="44"/>
        <v>0.2132</v>
      </c>
      <c r="AD756" s="53"/>
      <c r="AE756" s="53"/>
      <c r="AF756" s="72"/>
      <c r="AG756" s="70">
        <v>0.2132</v>
      </c>
      <c r="AH756" s="70"/>
      <c r="AI756" s="70"/>
    </row>
    <row r="757" spans="1:35" ht="12.75" customHeight="1" x14ac:dyDescent="0.2">
      <c r="A757" s="64" t="s">
        <v>338</v>
      </c>
      <c r="B757" s="65" t="s">
        <v>337</v>
      </c>
      <c r="C757" s="65">
        <v>55716</v>
      </c>
      <c r="D757" s="66">
        <f>VLOOKUP(A757,'2.1 Termination Charges'!$B$4:$F$904,5,0)</f>
        <v>2.6669999999999999E-2</v>
      </c>
      <c r="G757" s="67"/>
      <c r="H757" s="67"/>
      <c r="I757" s="58">
        <f t="shared" si="32"/>
        <v>2.1999999999999999E-2</v>
      </c>
      <c r="J757" s="67"/>
      <c r="P757" s="68"/>
      <c r="Q757" s="69"/>
      <c r="R757" s="69"/>
      <c r="V757" s="58">
        <f t="shared" si="35"/>
        <v>754</v>
      </c>
      <c r="W757" s="58" t="s">
        <v>1619</v>
      </c>
      <c r="X757" s="58" t="s">
        <v>1620</v>
      </c>
      <c r="Z757" s="70"/>
      <c r="AA757" s="71">
        <f t="shared" si="33"/>
        <v>0.27777777777777779</v>
      </c>
      <c r="AB757" s="70">
        <f t="shared" si="34"/>
        <v>0.25</v>
      </c>
      <c r="AC757" s="70">
        <f t="shared" si="44"/>
        <v>0.25</v>
      </c>
      <c r="AD757" s="53"/>
      <c r="AE757" s="53"/>
      <c r="AF757" s="72"/>
      <c r="AG757" s="70">
        <v>0.25</v>
      </c>
      <c r="AH757" s="70"/>
      <c r="AI757" s="70"/>
    </row>
    <row r="758" spans="1:35" ht="12.75" customHeight="1" x14ac:dyDescent="0.2">
      <c r="A758" s="64" t="s">
        <v>338</v>
      </c>
      <c r="B758" s="65" t="s">
        <v>337</v>
      </c>
      <c r="C758" s="65">
        <v>55717</v>
      </c>
      <c r="D758" s="66">
        <f>VLOOKUP(A758,'2.1 Termination Charges'!$B$4:$F$904,5,0)</f>
        <v>2.6669999999999999E-2</v>
      </c>
      <c r="G758" s="67"/>
      <c r="H758" s="67"/>
      <c r="I758" s="58">
        <f t="shared" si="32"/>
        <v>2.1999999999999999E-2</v>
      </c>
      <c r="J758" s="67"/>
      <c r="P758" s="68"/>
      <c r="Q758" s="69"/>
      <c r="R758" s="69"/>
      <c r="V758" s="58">
        <f t="shared" si="35"/>
        <v>755</v>
      </c>
      <c r="W758" s="58" t="s">
        <v>1621</v>
      </c>
      <c r="X758" s="58" t="s">
        <v>1622</v>
      </c>
      <c r="Z758" s="70"/>
      <c r="AA758" s="71">
        <f t="shared" si="33"/>
        <v>0.25311111111111112</v>
      </c>
      <c r="AB758" s="70">
        <f t="shared" si="34"/>
        <v>0.2278</v>
      </c>
      <c r="AC758" s="70">
        <f t="shared" si="44"/>
        <v>0.2278</v>
      </c>
      <c r="AD758" s="53"/>
      <c r="AE758" s="53"/>
      <c r="AF758" s="72"/>
      <c r="AG758" s="70">
        <v>0.2278</v>
      </c>
      <c r="AH758" s="70"/>
      <c r="AI758" s="70"/>
    </row>
    <row r="759" spans="1:35" ht="12.75" customHeight="1" x14ac:dyDescent="0.2">
      <c r="A759" s="64" t="s">
        <v>338</v>
      </c>
      <c r="B759" s="65" t="s">
        <v>337</v>
      </c>
      <c r="C759" s="65">
        <v>55718</v>
      </c>
      <c r="D759" s="66">
        <f>VLOOKUP(A759,'2.1 Termination Charges'!$B$4:$F$904,5,0)</f>
        <v>2.6669999999999999E-2</v>
      </c>
      <c r="G759" s="67"/>
      <c r="H759" s="67"/>
      <c r="I759" s="58">
        <f t="shared" si="32"/>
        <v>2.1999999999999999E-2</v>
      </c>
      <c r="J759" s="67"/>
      <c r="P759" s="68"/>
      <c r="Q759" s="69"/>
      <c r="R759" s="69"/>
      <c r="V759" s="58">
        <f t="shared" si="35"/>
        <v>756</v>
      </c>
      <c r="W759" s="58" t="s">
        <v>1623</v>
      </c>
      <c r="X759" s="58" t="s">
        <v>1624</v>
      </c>
      <c r="Z759" s="70"/>
      <c r="AA759" s="71">
        <f t="shared" si="33"/>
        <v>2.635925925925926</v>
      </c>
      <c r="AB759" s="70">
        <f t="shared" si="34"/>
        <v>2.3723333333333336</v>
      </c>
      <c r="AC759" s="70">
        <f t="shared" si="44"/>
        <v>2.3723333333333336</v>
      </c>
      <c r="AD759" s="53"/>
      <c r="AE759" s="53"/>
      <c r="AF759" s="72"/>
      <c r="AG759" s="70">
        <v>2.3723333333333336</v>
      </c>
      <c r="AH759" s="70"/>
      <c r="AI759" s="70"/>
    </row>
    <row r="760" spans="1:35" ht="12.75" customHeight="1" x14ac:dyDescent="0.2">
      <c r="A760" s="64" t="s">
        <v>338</v>
      </c>
      <c r="B760" s="65" t="s">
        <v>337</v>
      </c>
      <c r="C760" s="65">
        <v>55719</v>
      </c>
      <c r="D760" s="66">
        <f>VLOOKUP(A760,'2.1 Termination Charges'!$B$4:$F$904,5,0)</f>
        <v>2.6669999999999999E-2</v>
      </c>
      <c r="G760" s="67"/>
      <c r="H760" s="67"/>
      <c r="I760" s="58">
        <f t="shared" si="32"/>
        <v>2.1999999999999999E-2</v>
      </c>
      <c r="J760" s="67"/>
      <c r="P760" s="68"/>
      <c r="Q760" s="69"/>
      <c r="R760" s="69"/>
      <c r="V760" s="58">
        <f t="shared" si="35"/>
        <v>757</v>
      </c>
      <c r="W760" s="58" t="s">
        <v>1625</v>
      </c>
      <c r="X760" s="58" t="s">
        <v>1626</v>
      </c>
      <c r="Z760" s="70"/>
      <c r="AA760" s="71">
        <f t="shared" si="33"/>
        <v>0.30555555555555558</v>
      </c>
      <c r="AB760" s="70">
        <f t="shared" si="34"/>
        <v>0.27500000000000002</v>
      </c>
      <c r="AC760" s="70">
        <f t="shared" si="44"/>
        <v>0.27500000000000002</v>
      </c>
      <c r="AD760" s="53"/>
      <c r="AE760" s="53"/>
      <c r="AF760" s="72"/>
      <c r="AG760" s="70">
        <v>0.27500000000000002</v>
      </c>
      <c r="AH760" s="70"/>
      <c r="AI760" s="70"/>
    </row>
    <row r="761" spans="1:35" ht="12.75" customHeight="1" x14ac:dyDescent="0.2">
      <c r="A761" s="64" t="s">
        <v>338</v>
      </c>
      <c r="B761" s="65" t="s">
        <v>337</v>
      </c>
      <c r="C761" s="65">
        <v>55736</v>
      </c>
      <c r="D761" s="66">
        <f>VLOOKUP(A761,'2.1 Termination Charges'!$B$4:$F$904,5,0)</f>
        <v>2.6669999999999999E-2</v>
      </c>
      <c r="G761" s="67"/>
      <c r="H761" s="67"/>
      <c r="I761" s="58">
        <f t="shared" si="32"/>
        <v>2.1999999999999999E-2</v>
      </c>
      <c r="J761" s="67"/>
      <c r="P761" s="68"/>
      <c r="Q761" s="69"/>
      <c r="R761" s="69"/>
      <c r="V761" s="58">
        <f t="shared" si="35"/>
        <v>758</v>
      </c>
      <c r="W761" s="58" t="s">
        <v>1627</v>
      </c>
      <c r="X761" s="58" t="s">
        <v>1628</v>
      </c>
      <c r="Z761" s="70"/>
      <c r="AA761" s="71">
        <f t="shared" si="33"/>
        <v>0.20011111111111113</v>
      </c>
      <c r="AB761" s="70">
        <f t="shared" si="34"/>
        <v>0.18010000000000001</v>
      </c>
      <c r="AC761" s="70">
        <f t="shared" si="44"/>
        <v>0.18010000000000001</v>
      </c>
      <c r="AD761" s="53"/>
      <c r="AE761" s="53"/>
      <c r="AF761" s="72"/>
      <c r="AG761" s="70">
        <v>0.18010000000000001</v>
      </c>
      <c r="AH761" s="70"/>
      <c r="AI761" s="70"/>
    </row>
    <row r="762" spans="1:35" ht="12.75" customHeight="1" x14ac:dyDescent="0.2">
      <c r="A762" s="64" t="s">
        <v>338</v>
      </c>
      <c r="B762" s="65" t="s">
        <v>337</v>
      </c>
      <c r="C762" s="65">
        <v>55737</v>
      </c>
      <c r="D762" s="66">
        <f>VLOOKUP(A762,'2.1 Termination Charges'!$B$4:$F$904,5,0)</f>
        <v>2.6669999999999999E-2</v>
      </c>
      <c r="G762" s="67"/>
      <c r="H762" s="67"/>
      <c r="I762" s="58">
        <f t="shared" si="32"/>
        <v>2.1999999999999999E-2</v>
      </c>
      <c r="J762" s="67"/>
      <c r="P762" s="68"/>
      <c r="Q762" s="69"/>
      <c r="R762" s="69"/>
      <c r="V762" s="58">
        <f t="shared" si="35"/>
        <v>759</v>
      </c>
      <c r="W762" s="58" t="s">
        <v>1629</v>
      </c>
      <c r="X762" s="58" t="s">
        <v>1630</v>
      </c>
      <c r="Z762" s="70"/>
      <c r="AA762" s="71">
        <f t="shared" si="33"/>
        <v>0.30555555555555558</v>
      </c>
      <c r="AB762" s="70">
        <f t="shared" si="34"/>
        <v>0.27500000000000002</v>
      </c>
      <c r="AC762" s="70">
        <f t="shared" si="44"/>
        <v>0.27500000000000002</v>
      </c>
      <c r="AD762" s="53"/>
      <c r="AE762" s="53"/>
      <c r="AF762" s="72"/>
      <c r="AG762" s="70">
        <v>0.27500000000000002</v>
      </c>
      <c r="AH762" s="70"/>
      <c r="AI762" s="70"/>
    </row>
    <row r="763" spans="1:35" ht="12.75" customHeight="1" x14ac:dyDescent="0.2">
      <c r="A763" s="64" t="s">
        <v>338</v>
      </c>
      <c r="B763" s="65" t="s">
        <v>337</v>
      </c>
      <c r="C763" s="65">
        <v>55738</v>
      </c>
      <c r="D763" s="66">
        <f>VLOOKUP(A763,'2.1 Termination Charges'!$B$4:$F$904,5,0)</f>
        <v>2.6669999999999999E-2</v>
      </c>
      <c r="G763" s="67"/>
      <c r="H763" s="67"/>
      <c r="I763" s="58">
        <f t="shared" si="32"/>
        <v>2.1999999999999999E-2</v>
      </c>
      <c r="J763" s="67"/>
      <c r="P763" s="68"/>
      <c r="Q763" s="69"/>
      <c r="R763" s="69"/>
      <c r="V763" s="58">
        <f t="shared" si="35"/>
        <v>760</v>
      </c>
      <c r="W763" s="58" t="s">
        <v>1631</v>
      </c>
      <c r="X763" s="58" t="s">
        <v>1632</v>
      </c>
      <c r="Z763" s="70"/>
      <c r="AA763" s="71">
        <f t="shared" si="33"/>
        <v>0.19944444444444442</v>
      </c>
      <c r="AB763" s="70">
        <f t="shared" si="34"/>
        <v>0.17949999999999999</v>
      </c>
      <c r="AC763" s="70">
        <f t="shared" si="44"/>
        <v>0.17949999999999999</v>
      </c>
      <c r="AD763" s="53"/>
      <c r="AE763" s="53"/>
      <c r="AF763" s="72"/>
      <c r="AG763" s="70">
        <v>0.17949999999999999</v>
      </c>
      <c r="AH763" s="70"/>
      <c r="AI763" s="70"/>
    </row>
    <row r="764" spans="1:35" ht="12.75" customHeight="1" x14ac:dyDescent="0.2">
      <c r="A764" s="64" t="s">
        <v>338</v>
      </c>
      <c r="B764" s="65" t="s">
        <v>337</v>
      </c>
      <c r="C764" s="65">
        <v>55739</v>
      </c>
      <c r="D764" s="66">
        <f>VLOOKUP(A764,'2.1 Termination Charges'!$B$4:$F$904,5,0)</f>
        <v>2.6669999999999999E-2</v>
      </c>
      <c r="G764" s="67"/>
      <c r="H764" s="67"/>
      <c r="I764" s="58">
        <f t="shared" si="32"/>
        <v>2.1999999999999999E-2</v>
      </c>
      <c r="J764" s="67"/>
      <c r="P764" s="68"/>
      <c r="Q764" s="69"/>
      <c r="R764" s="69"/>
      <c r="V764" s="58">
        <f t="shared" si="35"/>
        <v>761</v>
      </c>
      <c r="W764" s="58" t="s">
        <v>1633</v>
      </c>
      <c r="X764" s="58" t="s">
        <v>1634</v>
      </c>
      <c r="Z764" s="70"/>
      <c r="AA764" s="71">
        <f t="shared" si="33"/>
        <v>0.29955555555555557</v>
      </c>
      <c r="AB764" s="70">
        <f t="shared" si="34"/>
        <v>0.26960000000000001</v>
      </c>
      <c r="AC764" s="70">
        <f t="shared" si="44"/>
        <v>0.26960000000000001</v>
      </c>
      <c r="AD764" s="53"/>
      <c r="AE764" s="53"/>
      <c r="AF764" s="72"/>
      <c r="AG764" s="70">
        <v>0.26960000000000001</v>
      </c>
      <c r="AH764" s="70"/>
      <c r="AI764" s="70"/>
    </row>
    <row r="765" spans="1:35" ht="12.75" customHeight="1" x14ac:dyDescent="0.2">
      <c r="A765" s="64" t="s">
        <v>338</v>
      </c>
      <c r="B765" s="65" t="s">
        <v>337</v>
      </c>
      <c r="C765" s="65">
        <v>55746</v>
      </c>
      <c r="D765" s="66">
        <f>VLOOKUP(A765,'2.1 Termination Charges'!$B$4:$F$904,5,0)</f>
        <v>2.6669999999999999E-2</v>
      </c>
      <c r="G765" s="67"/>
      <c r="H765" s="67"/>
      <c r="I765" s="58">
        <f t="shared" si="32"/>
        <v>2.1999999999999999E-2</v>
      </c>
      <c r="J765" s="67"/>
      <c r="P765" s="68"/>
      <c r="Q765" s="69"/>
      <c r="R765" s="69"/>
      <c r="V765" s="58">
        <f t="shared" si="35"/>
        <v>762</v>
      </c>
      <c r="W765" s="58" t="s">
        <v>1635</v>
      </c>
      <c r="X765" s="58" t="s">
        <v>1636</v>
      </c>
      <c r="Z765" s="70"/>
      <c r="AA765" s="71">
        <f t="shared" si="33"/>
        <v>0.30266666666666664</v>
      </c>
      <c r="AB765" s="70">
        <f t="shared" si="34"/>
        <v>0.27239999999999998</v>
      </c>
      <c r="AC765" s="70">
        <f t="shared" si="44"/>
        <v>0.27239999999999998</v>
      </c>
      <c r="AD765" s="53"/>
      <c r="AE765" s="53"/>
      <c r="AF765" s="72"/>
      <c r="AG765" s="70">
        <v>0.27239999999999998</v>
      </c>
      <c r="AH765" s="70"/>
      <c r="AI765" s="70"/>
    </row>
    <row r="766" spans="1:35" ht="12.75" customHeight="1" x14ac:dyDescent="0.2">
      <c r="A766" s="64" t="s">
        <v>338</v>
      </c>
      <c r="B766" s="65" t="s">
        <v>337</v>
      </c>
      <c r="C766" s="65">
        <v>55747</v>
      </c>
      <c r="D766" s="66">
        <f>VLOOKUP(A766,'2.1 Termination Charges'!$B$4:$F$904,5,0)</f>
        <v>2.6669999999999999E-2</v>
      </c>
      <c r="G766" s="67"/>
      <c r="H766" s="67"/>
      <c r="I766" s="58">
        <f t="shared" si="32"/>
        <v>2.1999999999999999E-2</v>
      </c>
      <c r="J766" s="67"/>
      <c r="P766" s="68"/>
      <c r="Q766" s="69"/>
      <c r="R766" s="69"/>
      <c r="V766" s="58">
        <f t="shared" si="35"/>
        <v>763</v>
      </c>
      <c r="W766" s="58" t="s">
        <v>1637</v>
      </c>
      <c r="X766" s="58" t="s">
        <v>1638</v>
      </c>
      <c r="Z766" s="70"/>
      <c r="AA766" s="71">
        <f t="shared" si="33"/>
        <v>0.25044444444444441</v>
      </c>
      <c r="AB766" s="70">
        <f t="shared" si="34"/>
        <v>0.22539999999999999</v>
      </c>
      <c r="AC766" s="70">
        <f t="shared" si="44"/>
        <v>0.22539999999999999</v>
      </c>
      <c r="AD766" s="53"/>
      <c r="AE766" s="53"/>
      <c r="AF766" s="72"/>
      <c r="AG766" s="70">
        <v>0.22539999999999999</v>
      </c>
      <c r="AH766" s="70"/>
      <c r="AI766" s="70"/>
    </row>
    <row r="767" spans="1:35" ht="12.75" customHeight="1" x14ac:dyDescent="0.2">
      <c r="A767" s="64" t="s">
        <v>338</v>
      </c>
      <c r="B767" s="65" t="s">
        <v>337</v>
      </c>
      <c r="C767" s="65">
        <v>55748</v>
      </c>
      <c r="D767" s="66">
        <f>VLOOKUP(A767,'2.1 Termination Charges'!$B$4:$F$904,5,0)</f>
        <v>2.6669999999999999E-2</v>
      </c>
      <c r="G767" s="67"/>
      <c r="H767" s="67"/>
      <c r="I767" s="58">
        <f t="shared" si="32"/>
        <v>2.1999999999999999E-2</v>
      </c>
      <c r="J767" s="67"/>
      <c r="P767" s="68"/>
      <c r="Q767" s="69"/>
      <c r="R767" s="69"/>
      <c r="V767" s="58">
        <f t="shared" si="35"/>
        <v>764</v>
      </c>
      <c r="W767" s="58" t="s">
        <v>1639</v>
      </c>
      <c r="X767" s="58" t="s">
        <v>1640</v>
      </c>
      <c r="Z767" s="70"/>
      <c r="AA767" s="71">
        <f t="shared" si="33"/>
        <v>0.30555555555555558</v>
      </c>
      <c r="AB767" s="70">
        <f t="shared" si="34"/>
        <v>0.27500000000000002</v>
      </c>
      <c r="AC767" s="70">
        <f t="shared" si="44"/>
        <v>0.27500000000000002</v>
      </c>
      <c r="AD767" s="53"/>
      <c r="AE767" s="53"/>
      <c r="AF767" s="72"/>
      <c r="AG767" s="70">
        <v>0.27500000000000002</v>
      </c>
      <c r="AH767" s="70"/>
      <c r="AI767" s="70"/>
    </row>
    <row r="768" spans="1:35" ht="12.75" customHeight="1" x14ac:dyDescent="0.2">
      <c r="A768" s="64" t="s">
        <v>338</v>
      </c>
      <c r="B768" s="65" t="s">
        <v>337</v>
      </c>
      <c r="C768" s="65">
        <v>55749</v>
      </c>
      <c r="D768" s="66">
        <f>VLOOKUP(A768,'2.1 Termination Charges'!$B$4:$F$904,5,0)</f>
        <v>2.6669999999999999E-2</v>
      </c>
      <c r="G768" s="67"/>
      <c r="H768" s="67"/>
      <c r="I768" s="58">
        <f t="shared" si="32"/>
        <v>2.1999999999999999E-2</v>
      </c>
      <c r="J768" s="67"/>
      <c r="P768" s="68"/>
      <c r="Q768" s="69"/>
      <c r="R768" s="69"/>
      <c r="V768" s="58">
        <f t="shared" si="35"/>
        <v>765</v>
      </c>
      <c r="W768" s="58" t="s">
        <v>1641</v>
      </c>
      <c r="X768" s="58" t="s">
        <v>1642</v>
      </c>
      <c r="Z768" s="70"/>
      <c r="AA768" s="71">
        <f t="shared" si="33"/>
        <v>0.24155555555555555</v>
      </c>
      <c r="AB768" s="70">
        <f t="shared" si="34"/>
        <v>0.21740000000000001</v>
      </c>
      <c r="AC768" s="70">
        <f t="shared" si="44"/>
        <v>0.21740000000000001</v>
      </c>
      <c r="AD768" s="53"/>
      <c r="AE768" s="53"/>
      <c r="AF768" s="72"/>
      <c r="AG768" s="70">
        <v>0.21740000000000001</v>
      </c>
      <c r="AH768" s="70"/>
      <c r="AI768" s="70"/>
    </row>
    <row r="769" spans="1:35" ht="12.75" customHeight="1" x14ac:dyDescent="0.2">
      <c r="A769" s="64" t="s">
        <v>338</v>
      </c>
      <c r="B769" s="65" t="s">
        <v>337</v>
      </c>
      <c r="C769" s="65">
        <v>55756</v>
      </c>
      <c r="D769" s="66">
        <f>VLOOKUP(A769,'2.1 Termination Charges'!$B$4:$F$904,5,0)</f>
        <v>2.6669999999999999E-2</v>
      </c>
      <c r="G769" s="67"/>
      <c r="H769" s="67"/>
      <c r="I769" s="58">
        <f t="shared" ref="I769:I904" si="45">IFERROR(VLOOKUP(B769,$W$4:$AC$950,$Q$11,0),"-")</f>
        <v>2.1999999999999999E-2</v>
      </c>
      <c r="J769" s="67"/>
      <c r="P769" s="68"/>
      <c r="Q769" s="69"/>
      <c r="R769" s="69"/>
      <c r="V769" s="58">
        <f t="shared" si="35"/>
        <v>766</v>
      </c>
      <c r="W769" s="58" t="s">
        <v>1643</v>
      </c>
      <c r="X769" s="58" t="s">
        <v>1644</v>
      </c>
      <c r="Z769" s="70"/>
      <c r="AA769" s="71">
        <f t="shared" ref="AA769:AA904" si="46">AB769/0.9</f>
        <v>0.49088888888888893</v>
      </c>
      <c r="AB769" s="70">
        <f t="shared" ref="AB769:AB904" si="47">AG769</f>
        <v>0.44180000000000003</v>
      </c>
      <c r="AC769" s="70">
        <f t="shared" si="44"/>
        <v>0.44180000000000003</v>
      </c>
      <c r="AD769" s="53"/>
      <c r="AE769" s="53"/>
      <c r="AF769" s="72"/>
      <c r="AG769" s="70">
        <v>0.44180000000000003</v>
      </c>
      <c r="AH769" s="70"/>
      <c r="AI769" s="70"/>
    </row>
    <row r="770" spans="1:35" ht="12.75" customHeight="1" x14ac:dyDescent="0.2">
      <c r="A770" s="64" t="s">
        <v>338</v>
      </c>
      <c r="B770" s="65" t="s">
        <v>337</v>
      </c>
      <c r="C770" s="65">
        <v>55757</v>
      </c>
      <c r="D770" s="66">
        <f>VLOOKUP(A770,'2.1 Termination Charges'!$B$4:$F$904,5,0)</f>
        <v>2.6669999999999999E-2</v>
      </c>
      <c r="G770" s="67"/>
      <c r="H770" s="67"/>
      <c r="I770" s="58">
        <f t="shared" si="45"/>
        <v>2.1999999999999999E-2</v>
      </c>
      <c r="J770" s="67"/>
      <c r="P770" s="68"/>
      <c r="Q770" s="69"/>
      <c r="R770" s="69"/>
      <c r="V770" s="58">
        <f t="shared" ref="V770:V904" si="48">V769+1</f>
        <v>767</v>
      </c>
      <c r="W770" s="58" t="s">
        <v>1645</v>
      </c>
      <c r="X770" s="58" t="s">
        <v>1646</v>
      </c>
      <c r="Z770" s="70"/>
      <c r="AA770" s="71">
        <f t="shared" si="46"/>
        <v>0.33333333333333331</v>
      </c>
      <c r="AB770" s="70">
        <f t="shared" si="47"/>
        <v>0.3</v>
      </c>
      <c r="AC770" s="70">
        <f t="shared" si="44"/>
        <v>0.3</v>
      </c>
      <c r="AD770" s="53"/>
      <c r="AE770" s="53"/>
      <c r="AF770" s="72"/>
      <c r="AG770" s="70">
        <v>0.3</v>
      </c>
      <c r="AH770" s="70"/>
      <c r="AI770" s="70"/>
    </row>
    <row r="771" spans="1:35" ht="12.75" customHeight="1" x14ac:dyDescent="0.2">
      <c r="A771" s="64" t="s">
        <v>338</v>
      </c>
      <c r="B771" s="65" t="s">
        <v>337</v>
      </c>
      <c r="C771" s="65">
        <v>55758</v>
      </c>
      <c r="D771" s="66">
        <f>VLOOKUP(A771,'2.1 Termination Charges'!$B$4:$F$904,5,0)</f>
        <v>2.6669999999999999E-2</v>
      </c>
      <c r="G771" s="67"/>
      <c r="H771" s="67"/>
      <c r="I771" s="58">
        <f t="shared" si="45"/>
        <v>2.1999999999999999E-2</v>
      </c>
      <c r="J771" s="67"/>
      <c r="P771" s="68"/>
      <c r="Q771" s="69"/>
      <c r="R771" s="69"/>
      <c r="V771" s="58">
        <f t="shared" si="48"/>
        <v>768</v>
      </c>
      <c r="W771" s="58" t="s">
        <v>1647</v>
      </c>
      <c r="X771" s="58" t="s">
        <v>1648</v>
      </c>
      <c r="Z771" s="70"/>
      <c r="AA771" s="71">
        <f t="shared" si="46"/>
        <v>0.33333333333333331</v>
      </c>
      <c r="AB771" s="70">
        <f t="shared" si="47"/>
        <v>0.3</v>
      </c>
      <c r="AC771" s="70">
        <f t="shared" si="44"/>
        <v>0.3</v>
      </c>
      <c r="AD771" s="53"/>
      <c r="AE771" s="53"/>
      <c r="AF771" s="72"/>
      <c r="AG771" s="70">
        <v>0.3</v>
      </c>
      <c r="AH771" s="70"/>
      <c r="AI771" s="70"/>
    </row>
    <row r="772" spans="1:35" ht="12.75" customHeight="1" x14ac:dyDescent="0.2">
      <c r="A772" s="64" t="s">
        <v>338</v>
      </c>
      <c r="B772" s="65" t="s">
        <v>337</v>
      </c>
      <c r="C772" s="65">
        <v>55759</v>
      </c>
      <c r="D772" s="66">
        <f>VLOOKUP(A772,'2.1 Termination Charges'!$B$4:$F$904,5,0)</f>
        <v>2.6669999999999999E-2</v>
      </c>
      <c r="G772" s="67"/>
      <c r="H772" s="67"/>
      <c r="I772" s="58">
        <f t="shared" si="45"/>
        <v>2.1999999999999999E-2</v>
      </c>
      <c r="J772" s="67"/>
      <c r="P772" s="68"/>
      <c r="Q772" s="69"/>
      <c r="R772" s="69"/>
      <c r="V772" s="58">
        <f t="shared" si="48"/>
        <v>769</v>
      </c>
      <c r="W772" s="58" t="s">
        <v>1649</v>
      </c>
      <c r="X772" s="58" t="s">
        <v>1650</v>
      </c>
      <c r="Z772" s="70"/>
      <c r="AA772" s="71">
        <f t="shared" si="46"/>
        <v>0.33333333333333331</v>
      </c>
      <c r="AB772" s="70">
        <f t="shared" si="47"/>
        <v>0.3</v>
      </c>
      <c r="AC772" s="70">
        <f t="shared" si="44"/>
        <v>0.3</v>
      </c>
      <c r="AD772" s="53"/>
      <c r="AE772" s="53"/>
      <c r="AF772" s="72"/>
      <c r="AG772" s="70">
        <v>0.3</v>
      </c>
      <c r="AH772" s="70"/>
      <c r="AI772" s="70"/>
    </row>
    <row r="773" spans="1:35" ht="12.75" customHeight="1" x14ac:dyDescent="0.2">
      <c r="A773" s="64" t="s">
        <v>338</v>
      </c>
      <c r="B773" s="65" t="s">
        <v>337</v>
      </c>
      <c r="C773" s="65">
        <v>55776</v>
      </c>
      <c r="D773" s="66">
        <f>VLOOKUP(A773,'2.1 Termination Charges'!$B$4:$F$904,5,0)</f>
        <v>2.6669999999999999E-2</v>
      </c>
      <c r="G773" s="67"/>
      <c r="H773" s="67"/>
      <c r="I773" s="58">
        <f t="shared" si="45"/>
        <v>2.1999999999999999E-2</v>
      </c>
      <c r="J773" s="67"/>
      <c r="P773" s="68"/>
      <c r="Q773" s="69"/>
      <c r="R773" s="69"/>
      <c r="V773" s="58">
        <f t="shared" si="48"/>
        <v>770</v>
      </c>
      <c r="W773" s="58" t="s">
        <v>1651</v>
      </c>
      <c r="X773" s="58" t="s">
        <v>1652</v>
      </c>
      <c r="Z773" s="70"/>
      <c r="AA773" s="71">
        <f t="shared" si="46"/>
        <v>0.14633333333333334</v>
      </c>
      <c r="AB773" s="70">
        <f t="shared" si="47"/>
        <v>0.13170000000000001</v>
      </c>
      <c r="AC773" s="70">
        <f t="shared" si="44"/>
        <v>0.13170000000000001</v>
      </c>
      <c r="AD773" s="53"/>
      <c r="AE773" s="53"/>
      <c r="AF773" s="72"/>
      <c r="AG773" s="70">
        <v>0.13170000000000001</v>
      </c>
      <c r="AH773" s="70"/>
      <c r="AI773" s="70"/>
    </row>
    <row r="774" spans="1:35" ht="12.75" customHeight="1" x14ac:dyDescent="0.2">
      <c r="A774" s="64" t="s">
        <v>338</v>
      </c>
      <c r="B774" s="65" t="s">
        <v>337</v>
      </c>
      <c r="C774" s="65">
        <v>55777</v>
      </c>
      <c r="D774" s="66">
        <f>VLOOKUP(A774,'2.1 Termination Charges'!$B$4:$F$904,5,0)</f>
        <v>2.6669999999999999E-2</v>
      </c>
      <c r="G774" s="67"/>
      <c r="H774" s="67"/>
      <c r="I774" s="58">
        <f t="shared" si="45"/>
        <v>2.1999999999999999E-2</v>
      </c>
      <c r="J774" s="67"/>
      <c r="P774" s="68"/>
      <c r="Q774" s="69"/>
      <c r="R774" s="69"/>
      <c r="V774" s="58">
        <f t="shared" si="48"/>
        <v>771</v>
      </c>
      <c r="W774" s="58" t="s">
        <v>1653</v>
      </c>
      <c r="X774" s="58" t="s">
        <v>1654</v>
      </c>
      <c r="Z774" s="70"/>
      <c r="AA774" s="71">
        <f t="shared" si="46"/>
        <v>0.31830555555555556</v>
      </c>
      <c r="AB774" s="70">
        <f t="shared" si="47"/>
        <v>0.28647500000000004</v>
      </c>
      <c r="AC774" s="70">
        <f t="shared" si="44"/>
        <v>0.28647500000000004</v>
      </c>
      <c r="AD774" s="53"/>
      <c r="AE774" s="53"/>
      <c r="AF774" s="72"/>
      <c r="AG774" s="70">
        <v>0.28647500000000004</v>
      </c>
      <c r="AH774" s="70"/>
      <c r="AI774" s="70"/>
    </row>
    <row r="775" spans="1:35" ht="12.75" customHeight="1" x14ac:dyDescent="0.2">
      <c r="A775" s="64" t="s">
        <v>338</v>
      </c>
      <c r="B775" s="65" t="s">
        <v>337</v>
      </c>
      <c r="C775" s="65">
        <v>55778</v>
      </c>
      <c r="D775" s="66">
        <f>VLOOKUP(A775,'2.1 Termination Charges'!$B$4:$F$904,5,0)</f>
        <v>2.6669999999999999E-2</v>
      </c>
      <c r="G775" s="67"/>
      <c r="H775" s="67"/>
      <c r="I775" s="58">
        <f t="shared" si="45"/>
        <v>2.1999999999999999E-2</v>
      </c>
      <c r="J775" s="67"/>
      <c r="P775" s="68"/>
      <c r="Q775" s="69"/>
      <c r="R775" s="69"/>
      <c r="V775" s="58">
        <f t="shared" si="48"/>
        <v>772</v>
      </c>
      <c r="W775" s="58" t="s">
        <v>27</v>
      </c>
      <c r="X775" s="58" t="s">
        <v>151</v>
      </c>
      <c r="Z775" s="70"/>
      <c r="AA775" s="71">
        <f t="shared" si="46"/>
        <v>2.4109800415555555E-3</v>
      </c>
      <c r="AB775" s="70">
        <f t="shared" si="47"/>
        <v>2.1698820373999999E-3</v>
      </c>
      <c r="AC775" s="70">
        <f t="shared" ref="AC775:AC787" si="49">AE775</f>
        <v>1.1487610786235294E-3</v>
      </c>
      <c r="AD775" s="53">
        <v>1.1647058823529411E-2</v>
      </c>
      <c r="AE775" s="53">
        <f t="shared" ref="AE775:AE780" si="50">AD775*$Q$8</f>
        <v>1.1487610786235294E-3</v>
      </c>
      <c r="AF775" s="72"/>
      <c r="AG775" s="70">
        <f t="shared" ref="AG775:AG787" si="51">AI775</f>
        <v>2.1698820373999999E-3</v>
      </c>
      <c r="AH775" s="70">
        <v>2.1999999999999999E-2</v>
      </c>
      <c r="AI775" s="70">
        <f t="shared" ref="AI775:AI780" si="52">AH775*$Q$8</f>
        <v>2.1698820373999999E-3</v>
      </c>
    </row>
    <row r="776" spans="1:35" ht="12.75" customHeight="1" x14ac:dyDescent="0.2">
      <c r="A776" s="64" t="s">
        <v>338</v>
      </c>
      <c r="B776" s="65" t="s">
        <v>337</v>
      </c>
      <c r="C776" s="65">
        <v>55779</v>
      </c>
      <c r="D776" s="66">
        <f>VLOOKUP(A776,'2.1 Termination Charges'!$B$4:$F$904,5,0)</f>
        <v>2.6669999999999999E-2</v>
      </c>
      <c r="G776" s="67"/>
      <c r="H776" s="67"/>
      <c r="I776" s="58">
        <f t="shared" si="45"/>
        <v>2.1999999999999999E-2</v>
      </c>
      <c r="J776" s="67"/>
      <c r="P776" s="68"/>
      <c r="Q776" s="69"/>
      <c r="R776" s="69"/>
      <c r="V776" s="58">
        <f t="shared" si="48"/>
        <v>773</v>
      </c>
      <c r="W776" s="58" t="s">
        <v>1655</v>
      </c>
      <c r="X776" s="58" t="s">
        <v>1656</v>
      </c>
      <c r="Z776" s="70"/>
      <c r="AA776" s="71">
        <f t="shared" si="46"/>
        <v>5.2603200906666666E-3</v>
      </c>
      <c r="AB776" s="70">
        <f t="shared" si="47"/>
        <v>4.7342880815999999E-3</v>
      </c>
      <c r="AC776" s="70">
        <f t="shared" si="49"/>
        <v>3.0169482872941175E-3</v>
      </c>
      <c r="AD776" s="53">
        <v>3.0588235294117645E-2</v>
      </c>
      <c r="AE776" s="53">
        <f t="shared" si="50"/>
        <v>3.0169482872941175E-3</v>
      </c>
      <c r="AF776" s="72"/>
      <c r="AG776" s="70">
        <f t="shared" si="51"/>
        <v>4.7342880815999999E-3</v>
      </c>
      <c r="AH776" s="70">
        <v>4.8000000000000001E-2</v>
      </c>
      <c r="AI776" s="70">
        <f t="shared" si="52"/>
        <v>4.7342880815999999E-3</v>
      </c>
    </row>
    <row r="777" spans="1:35" ht="12.75" customHeight="1" x14ac:dyDescent="0.2">
      <c r="A777" s="64" t="s">
        <v>338</v>
      </c>
      <c r="B777" s="65" t="s">
        <v>337</v>
      </c>
      <c r="C777" s="65">
        <v>55796</v>
      </c>
      <c r="D777" s="66">
        <f>VLOOKUP(A777,'2.1 Termination Charges'!$B$4:$F$904,5,0)</f>
        <v>2.6669999999999999E-2</v>
      </c>
      <c r="G777" s="67"/>
      <c r="H777" s="67"/>
      <c r="I777" s="58">
        <f t="shared" si="45"/>
        <v>2.1999999999999999E-2</v>
      </c>
      <c r="J777" s="67"/>
      <c r="P777" s="68"/>
      <c r="Q777" s="69"/>
      <c r="R777" s="69"/>
      <c r="V777" s="58">
        <f t="shared" si="48"/>
        <v>774</v>
      </c>
      <c r="W777" s="58" t="s">
        <v>1657</v>
      </c>
      <c r="X777" s="58" t="s">
        <v>1658</v>
      </c>
      <c r="Z777" s="70"/>
      <c r="AA777" s="71">
        <f t="shared" si="46"/>
        <v>5.2603200906666666E-3</v>
      </c>
      <c r="AB777" s="70">
        <f t="shared" si="47"/>
        <v>4.7342880815999999E-3</v>
      </c>
      <c r="AC777" s="70">
        <f t="shared" si="49"/>
        <v>3.0169482872941175E-3</v>
      </c>
      <c r="AD777" s="53">
        <v>3.0588235294117645E-2</v>
      </c>
      <c r="AE777" s="53">
        <f t="shared" si="50"/>
        <v>3.0169482872941175E-3</v>
      </c>
      <c r="AF777" s="72"/>
      <c r="AG777" s="70">
        <f t="shared" si="51"/>
        <v>4.7342880815999999E-3</v>
      </c>
      <c r="AH777" s="70">
        <v>4.8000000000000001E-2</v>
      </c>
      <c r="AI777" s="70">
        <f t="shared" si="52"/>
        <v>4.7342880815999999E-3</v>
      </c>
    </row>
    <row r="778" spans="1:35" ht="12.75" customHeight="1" x14ac:dyDescent="0.2">
      <c r="A778" s="64" t="s">
        <v>338</v>
      </c>
      <c r="B778" s="65" t="s">
        <v>337</v>
      </c>
      <c r="C778" s="65">
        <v>55797</v>
      </c>
      <c r="D778" s="66">
        <f>VLOOKUP(A778,'2.1 Termination Charges'!$B$4:$F$904,5,0)</f>
        <v>2.6669999999999999E-2</v>
      </c>
      <c r="G778" s="67"/>
      <c r="H778" s="67"/>
      <c r="I778" s="58">
        <f t="shared" si="45"/>
        <v>2.1999999999999999E-2</v>
      </c>
      <c r="J778" s="67"/>
      <c r="P778" s="68"/>
      <c r="Q778" s="69"/>
      <c r="R778" s="69"/>
      <c r="V778" s="58">
        <f t="shared" si="48"/>
        <v>775</v>
      </c>
      <c r="W778" s="58" t="s">
        <v>1659</v>
      </c>
      <c r="X778" s="58" t="s">
        <v>1660</v>
      </c>
      <c r="Z778" s="70"/>
      <c r="AA778" s="71">
        <f t="shared" si="46"/>
        <v>5.2603200906666666E-3</v>
      </c>
      <c r="AB778" s="70">
        <f t="shared" si="47"/>
        <v>4.7342880815999999E-3</v>
      </c>
      <c r="AC778" s="70">
        <f t="shared" si="49"/>
        <v>3.2490212324705883E-3</v>
      </c>
      <c r="AD778" s="53">
        <v>3.2941176470588238E-2</v>
      </c>
      <c r="AE778" s="53">
        <f t="shared" si="50"/>
        <v>3.2490212324705883E-3</v>
      </c>
      <c r="AF778" s="72"/>
      <c r="AG778" s="70">
        <f t="shared" si="51"/>
        <v>4.7342880815999999E-3</v>
      </c>
      <c r="AH778" s="70">
        <v>4.8000000000000001E-2</v>
      </c>
      <c r="AI778" s="70">
        <f t="shared" si="52"/>
        <v>4.7342880815999999E-3</v>
      </c>
    </row>
    <row r="779" spans="1:35" ht="12.75" customHeight="1" x14ac:dyDescent="0.2">
      <c r="A779" s="64" t="s">
        <v>338</v>
      </c>
      <c r="B779" s="65" t="s">
        <v>337</v>
      </c>
      <c r="C779" s="65">
        <v>55798</v>
      </c>
      <c r="D779" s="66">
        <f>VLOOKUP(A779,'2.1 Termination Charges'!$B$4:$F$904,5,0)</f>
        <v>2.6669999999999999E-2</v>
      </c>
      <c r="G779" s="67"/>
      <c r="H779" s="67"/>
      <c r="I779" s="58">
        <f t="shared" si="45"/>
        <v>2.1999999999999999E-2</v>
      </c>
      <c r="J779" s="67"/>
      <c r="P779" s="68"/>
      <c r="Q779" s="69"/>
      <c r="R779" s="69"/>
      <c r="V779" s="58">
        <f t="shared" si="48"/>
        <v>776</v>
      </c>
      <c r="W779" s="58" t="s">
        <v>1661</v>
      </c>
      <c r="X779" s="58" t="s">
        <v>1662</v>
      </c>
      <c r="Z779" s="70"/>
      <c r="AA779" s="71">
        <f t="shared" si="46"/>
        <v>5.2603200906666666E-3</v>
      </c>
      <c r="AB779" s="70">
        <f t="shared" si="47"/>
        <v>4.7342880815999999E-3</v>
      </c>
      <c r="AC779" s="70">
        <f t="shared" si="49"/>
        <v>3.0169482872941175E-3</v>
      </c>
      <c r="AD779" s="53">
        <v>3.0588235294117645E-2</v>
      </c>
      <c r="AE779" s="53">
        <f t="shared" si="50"/>
        <v>3.0169482872941175E-3</v>
      </c>
      <c r="AF779" s="72"/>
      <c r="AG779" s="70">
        <f t="shared" si="51"/>
        <v>4.7342880815999999E-3</v>
      </c>
      <c r="AH779" s="70">
        <v>4.8000000000000001E-2</v>
      </c>
      <c r="AI779" s="70">
        <f t="shared" si="52"/>
        <v>4.7342880815999999E-3</v>
      </c>
    </row>
    <row r="780" spans="1:35" ht="12.75" customHeight="1" x14ac:dyDescent="0.2">
      <c r="A780" s="64" t="s">
        <v>338</v>
      </c>
      <c r="B780" s="65" t="s">
        <v>337</v>
      </c>
      <c r="C780" s="65">
        <v>55799</v>
      </c>
      <c r="D780" s="66">
        <f>VLOOKUP(A780,'2.1 Termination Charges'!$B$4:$F$904,5,0)</f>
        <v>2.6669999999999999E-2</v>
      </c>
      <c r="G780" s="67"/>
      <c r="H780" s="67"/>
      <c r="I780" s="58">
        <f t="shared" si="45"/>
        <v>2.1999999999999999E-2</v>
      </c>
      <c r="J780" s="67"/>
      <c r="P780" s="68"/>
      <c r="Q780" s="69"/>
      <c r="R780" s="69"/>
      <c r="V780" s="58">
        <f t="shared" si="48"/>
        <v>777</v>
      </c>
      <c r="W780" s="58" t="s">
        <v>1663</v>
      </c>
      <c r="X780" s="58" t="s">
        <v>1664</v>
      </c>
      <c r="Z780" s="70"/>
      <c r="AA780" s="71">
        <f t="shared" si="46"/>
        <v>5.2603200906666666E-3</v>
      </c>
      <c r="AB780" s="70">
        <f t="shared" si="47"/>
        <v>4.7342880815999999E-3</v>
      </c>
      <c r="AC780" s="70">
        <f t="shared" si="49"/>
        <v>3.2490212324705883E-3</v>
      </c>
      <c r="AD780" s="53">
        <v>3.2941176470588238E-2</v>
      </c>
      <c r="AE780" s="53">
        <f t="shared" si="50"/>
        <v>3.2490212324705883E-3</v>
      </c>
      <c r="AF780" s="72"/>
      <c r="AG780" s="70">
        <f t="shared" si="51"/>
        <v>4.7342880815999999E-3</v>
      </c>
      <c r="AH780" s="70">
        <v>4.8000000000000001E-2</v>
      </c>
      <c r="AI780" s="70">
        <f t="shared" si="52"/>
        <v>4.7342880815999999E-3</v>
      </c>
    </row>
    <row r="781" spans="1:35" ht="12.75" customHeight="1" x14ac:dyDescent="0.2">
      <c r="A781" s="64" t="s">
        <v>338</v>
      </c>
      <c r="B781" s="65" t="s">
        <v>337</v>
      </c>
      <c r="C781" s="65">
        <v>55816</v>
      </c>
      <c r="D781" s="66">
        <f>VLOOKUP(A781,'2.1 Termination Charges'!$B$4:$F$904,5,0)</f>
        <v>2.6669999999999999E-2</v>
      </c>
      <c r="G781" s="67"/>
      <c r="H781" s="67"/>
      <c r="I781" s="58">
        <f t="shared" si="45"/>
        <v>2.1999999999999999E-2</v>
      </c>
      <c r="J781" s="67"/>
      <c r="P781" s="68"/>
      <c r="Q781" s="69"/>
      <c r="R781" s="69"/>
      <c r="V781" s="58">
        <f t="shared" si="48"/>
        <v>778</v>
      </c>
      <c r="W781" s="58" t="s">
        <v>28</v>
      </c>
      <c r="X781" s="58" t="s">
        <v>1665</v>
      </c>
      <c r="Z781" s="70"/>
      <c r="AA781" s="71">
        <f t="shared" si="46"/>
        <v>1.4058296417077776E-2</v>
      </c>
      <c r="AB781" s="70">
        <f t="shared" si="47"/>
        <v>1.2652466775369998E-2</v>
      </c>
      <c r="AC781" s="70">
        <f t="shared" si="49"/>
        <v>8.8883177516352937E-3</v>
      </c>
      <c r="AD781" s="53">
        <v>9.764705882352941E-3</v>
      </c>
      <c r="AE781" s="53">
        <f t="shared" ref="AE781:AE787" si="53">AD781*$Q$7</f>
        <v>8.8883177516352937E-3</v>
      </c>
      <c r="AF781" s="72"/>
      <c r="AG781" s="70">
        <f t="shared" si="51"/>
        <v>1.2652466775369998E-2</v>
      </c>
      <c r="AH781" s="70">
        <v>1.3899999999999999E-2</v>
      </c>
      <c r="AI781" s="70">
        <f t="shared" ref="AI781:AI787" si="54">AH781*$Q$7</f>
        <v>1.2652466775369998E-2</v>
      </c>
    </row>
    <row r="782" spans="1:35" ht="12.75" customHeight="1" x14ac:dyDescent="0.2">
      <c r="A782" s="64" t="s">
        <v>338</v>
      </c>
      <c r="B782" s="65" t="s">
        <v>337</v>
      </c>
      <c r="C782" s="65">
        <v>55817</v>
      </c>
      <c r="D782" s="66">
        <f>VLOOKUP(A782,'2.1 Termination Charges'!$B$4:$F$904,5,0)</f>
        <v>2.6669999999999999E-2</v>
      </c>
      <c r="G782" s="67"/>
      <c r="H782" s="67"/>
      <c r="I782" s="58">
        <f t="shared" si="45"/>
        <v>2.1999999999999999E-2</v>
      </c>
      <c r="J782" s="67"/>
      <c r="P782" s="68"/>
      <c r="Q782" s="69"/>
      <c r="R782" s="69"/>
      <c r="V782" s="58">
        <f t="shared" si="48"/>
        <v>779</v>
      </c>
      <c r="W782" s="58" t="s">
        <v>1666</v>
      </c>
      <c r="X782" s="58" t="s">
        <v>1667</v>
      </c>
      <c r="Z782" s="70"/>
      <c r="AA782" s="71">
        <f t="shared" si="46"/>
        <v>6.1188988002388887E-2</v>
      </c>
      <c r="AB782" s="70">
        <f t="shared" si="47"/>
        <v>5.5070089202150001E-2</v>
      </c>
      <c r="AC782" s="70">
        <f t="shared" si="49"/>
        <v>3.4803653846764711E-2</v>
      </c>
      <c r="AD782" s="53">
        <v>3.8235294117647062E-2</v>
      </c>
      <c r="AE782" s="53">
        <f t="shared" si="53"/>
        <v>3.4803653846764711E-2</v>
      </c>
      <c r="AF782" s="72"/>
      <c r="AG782" s="70">
        <f t="shared" si="51"/>
        <v>5.5070089202150001E-2</v>
      </c>
      <c r="AH782" s="70">
        <v>6.0499999999999998E-2</v>
      </c>
      <c r="AI782" s="70">
        <f t="shared" si="54"/>
        <v>5.5070089202150001E-2</v>
      </c>
    </row>
    <row r="783" spans="1:35" ht="12.75" customHeight="1" x14ac:dyDescent="0.2">
      <c r="A783" s="64" t="s">
        <v>338</v>
      </c>
      <c r="B783" s="65" t="s">
        <v>337</v>
      </c>
      <c r="C783" s="65">
        <v>55818</v>
      </c>
      <c r="D783" s="66">
        <f>VLOOKUP(A783,'2.1 Termination Charges'!$B$4:$F$904,5,0)</f>
        <v>2.6669999999999999E-2</v>
      </c>
      <c r="G783" s="67"/>
      <c r="H783" s="67"/>
      <c r="I783" s="58">
        <f t="shared" si="45"/>
        <v>2.1999999999999999E-2</v>
      </c>
      <c r="J783" s="67"/>
      <c r="P783" s="68"/>
      <c r="Q783" s="69"/>
      <c r="R783" s="69"/>
      <c r="V783" s="58">
        <f t="shared" si="48"/>
        <v>780</v>
      </c>
      <c r="W783" s="58" t="s">
        <v>1668</v>
      </c>
      <c r="X783" s="58" t="s">
        <v>1669</v>
      </c>
      <c r="Z783" s="70"/>
      <c r="AA783" s="71">
        <f t="shared" si="46"/>
        <v>6.1188988002388887E-2</v>
      </c>
      <c r="AB783" s="70">
        <f t="shared" si="47"/>
        <v>5.5070089202150001E-2</v>
      </c>
      <c r="AC783" s="70">
        <f t="shared" si="49"/>
        <v>3.587453550358824E-2</v>
      </c>
      <c r="AD783" s="53">
        <v>3.9411764705882354E-2</v>
      </c>
      <c r="AE783" s="53">
        <f t="shared" si="53"/>
        <v>3.587453550358824E-2</v>
      </c>
      <c r="AF783" s="72"/>
      <c r="AG783" s="70">
        <f t="shared" si="51"/>
        <v>5.5070089202150001E-2</v>
      </c>
      <c r="AH783" s="70">
        <v>6.0499999999999998E-2</v>
      </c>
      <c r="AI783" s="70">
        <f t="shared" si="54"/>
        <v>5.5070089202150001E-2</v>
      </c>
    </row>
    <row r="784" spans="1:35" ht="12.75" customHeight="1" x14ac:dyDescent="0.2">
      <c r="A784" s="64" t="s">
        <v>338</v>
      </c>
      <c r="B784" s="65" t="s">
        <v>337</v>
      </c>
      <c r="C784" s="65">
        <v>55819</v>
      </c>
      <c r="D784" s="66">
        <f>VLOOKUP(A784,'2.1 Termination Charges'!$B$4:$F$904,5,0)</f>
        <v>2.6669999999999999E-2</v>
      </c>
      <c r="G784" s="67"/>
      <c r="H784" s="67"/>
      <c r="I784" s="58">
        <f t="shared" si="45"/>
        <v>2.1999999999999999E-2</v>
      </c>
      <c r="J784" s="67"/>
      <c r="P784" s="68"/>
      <c r="Q784" s="69"/>
      <c r="R784" s="69"/>
      <c r="V784" s="58">
        <f t="shared" si="48"/>
        <v>781</v>
      </c>
      <c r="W784" s="58" t="s">
        <v>1670</v>
      </c>
      <c r="X784" s="58" t="s">
        <v>1671</v>
      </c>
      <c r="Z784" s="70"/>
      <c r="AA784" s="71">
        <f t="shared" si="46"/>
        <v>6.1188988002388887E-2</v>
      </c>
      <c r="AB784" s="70">
        <f t="shared" si="47"/>
        <v>5.5070089202150001E-2</v>
      </c>
      <c r="AC784" s="70">
        <f t="shared" si="49"/>
        <v>3.5339094675176472E-2</v>
      </c>
      <c r="AD784" s="53">
        <v>3.8823529411764708E-2</v>
      </c>
      <c r="AE784" s="53">
        <f t="shared" si="53"/>
        <v>3.5339094675176472E-2</v>
      </c>
      <c r="AF784" s="72"/>
      <c r="AG784" s="70">
        <f t="shared" si="51"/>
        <v>5.5070089202150001E-2</v>
      </c>
      <c r="AH784" s="70">
        <v>6.0499999999999998E-2</v>
      </c>
      <c r="AI784" s="70">
        <f t="shared" si="54"/>
        <v>5.5070089202150001E-2</v>
      </c>
    </row>
    <row r="785" spans="1:35" ht="12.75" customHeight="1" x14ac:dyDescent="0.2">
      <c r="A785" s="64" t="s">
        <v>338</v>
      </c>
      <c r="B785" s="65" t="s">
        <v>337</v>
      </c>
      <c r="C785" s="65">
        <v>55826</v>
      </c>
      <c r="D785" s="66">
        <f>VLOOKUP(A785,'2.1 Termination Charges'!$B$4:$F$904,5,0)</f>
        <v>2.6669999999999999E-2</v>
      </c>
      <c r="G785" s="67"/>
      <c r="H785" s="67"/>
      <c r="I785" s="58">
        <f t="shared" si="45"/>
        <v>2.1999999999999999E-2</v>
      </c>
      <c r="J785" s="67"/>
      <c r="P785" s="68"/>
      <c r="Q785" s="69"/>
      <c r="R785" s="69"/>
      <c r="V785" s="58">
        <f t="shared" si="48"/>
        <v>782</v>
      </c>
      <c r="W785" s="58" t="s">
        <v>1672</v>
      </c>
      <c r="X785" s="58" t="s">
        <v>1673</v>
      </c>
      <c r="Z785" s="70"/>
      <c r="AA785" s="71">
        <f t="shared" si="46"/>
        <v>6.1188988002388887E-2</v>
      </c>
      <c r="AB785" s="70">
        <f t="shared" si="47"/>
        <v>5.5070089202150001E-2</v>
      </c>
      <c r="AC785" s="70">
        <f t="shared" si="49"/>
        <v>2.9984686391058824E-2</v>
      </c>
      <c r="AD785" s="53">
        <v>3.2941176470588238E-2</v>
      </c>
      <c r="AE785" s="53">
        <f t="shared" si="53"/>
        <v>2.9984686391058824E-2</v>
      </c>
      <c r="AF785" s="72"/>
      <c r="AG785" s="70">
        <f t="shared" si="51"/>
        <v>5.5070089202150001E-2</v>
      </c>
      <c r="AH785" s="70">
        <v>6.0499999999999998E-2</v>
      </c>
      <c r="AI785" s="70">
        <f t="shared" si="54"/>
        <v>5.5070089202150001E-2</v>
      </c>
    </row>
    <row r="786" spans="1:35" ht="12.75" customHeight="1" x14ac:dyDescent="0.2">
      <c r="A786" s="64" t="s">
        <v>338</v>
      </c>
      <c r="B786" s="65" t="s">
        <v>337</v>
      </c>
      <c r="C786" s="65">
        <v>55827</v>
      </c>
      <c r="D786" s="66">
        <f>VLOOKUP(A786,'2.1 Termination Charges'!$B$4:$F$904,5,0)</f>
        <v>2.6669999999999999E-2</v>
      </c>
      <c r="G786" s="67"/>
      <c r="H786" s="67"/>
      <c r="I786" s="58">
        <f t="shared" si="45"/>
        <v>2.1999999999999999E-2</v>
      </c>
      <c r="J786" s="67"/>
      <c r="P786" s="68"/>
      <c r="Q786" s="69"/>
      <c r="R786" s="69"/>
      <c r="V786" s="58">
        <f t="shared" si="48"/>
        <v>783</v>
      </c>
      <c r="W786" s="58" t="s">
        <v>1674</v>
      </c>
      <c r="X786" s="58" t="s">
        <v>1675</v>
      </c>
      <c r="Z786" s="70"/>
      <c r="AA786" s="71">
        <f t="shared" si="46"/>
        <v>4.8951190401911107E-2</v>
      </c>
      <c r="AB786" s="70">
        <f t="shared" si="47"/>
        <v>4.4056071361719996E-2</v>
      </c>
      <c r="AC786" s="70">
        <f t="shared" si="49"/>
        <v>3.2661890533117646E-2</v>
      </c>
      <c r="AD786" s="53">
        <v>3.5882352941176469E-2</v>
      </c>
      <c r="AE786" s="53">
        <f t="shared" si="53"/>
        <v>3.2661890533117646E-2</v>
      </c>
      <c r="AF786" s="72"/>
      <c r="AG786" s="70">
        <f t="shared" si="51"/>
        <v>4.4056071361719996E-2</v>
      </c>
      <c r="AH786" s="70">
        <v>4.8399999999999999E-2</v>
      </c>
      <c r="AI786" s="70">
        <f t="shared" si="54"/>
        <v>4.4056071361719996E-2</v>
      </c>
    </row>
    <row r="787" spans="1:35" ht="12.75" customHeight="1" x14ac:dyDescent="0.2">
      <c r="A787" s="64" t="s">
        <v>338</v>
      </c>
      <c r="B787" s="65" t="s">
        <v>337</v>
      </c>
      <c r="C787" s="65">
        <v>55828</v>
      </c>
      <c r="D787" s="66">
        <f>VLOOKUP(A787,'2.1 Termination Charges'!$B$4:$F$904,5,0)</f>
        <v>2.6669999999999999E-2</v>
      </c>
      <c r="G787" s="67"/>
      <c r="H787" s="67"/>
      <c r="I787" s="58">
        <f t="shared" si="45"/>
        <v>2.1999999999999999E-2</v>
      </c>
      <c r="J787" s="67"/>
      <c r="P787" s="68"/>
      <c r="Q787" s="69"/>
      <c r="R787" s="69"/>
      <c r="V787" s="58">
        <f t="shared" si="48"/>
        <v>784</v>
      </c>
      <c r="W787" s="58" t="s">
        <v>1676</v>
      </c>
      <c r="X787" s="58" t="s">
        <v>1677</v>
      </c>
      <c r="Z787" s="70"/>
      <c r="AA787" s="71">
        <f t="shared" si="46"/>
        <v>6.1188988002388887E-2</v>
      </c>
      <c r="AB787" s="70">
        <f t="shared" si="47"/>
        <v>5.5070089202150001E-2</v>
      </c>
      <c r="AC787" s="70">
        <f t="shared" si="49"/>
        <v>4.0158062130882355E-2</v>
      </c>
      <c r="AD787" s="53">
        <v>4.4117647058823532E-2</v>
      </c>
      <c r="AE787" s="53">
        <f t="shared" si="53"/>
        <v>4.0158062130882355E-2</v>
      </c>
      <c r="AF787" s="72"/>
      <c r="AG787" s="70">
        <f t="shared" si="51"/>
        <v>5.5070089202150001E-2</v>
      </c>
      <c r="AH787" s="70">
        <v>6.0499999999999998E-2</v>
      </c>
      <c r="AI787" s="70">
        <f t="shared" si="54"/>
        <v>5.5070089202150001E-2</v>
      </c>
    </row>
    <row r="788" spans="1:35" ht="12.75" customHeight="1" x14ac:dyDescent="0.2">
      <c r="A788" s="64" t="s">
        <v>338</v>
      </c>
      <c r="B788" s="65" t="s">
        <v>337</v>
      </c>
      <c r="C788" s="65">
        <v>55829</v>
      </c>
      <c r="D788" s="66">
        <f>VLOOKUP(A788,'2.1 Termination Charges'!$B$4:$F$904,5,0)</f>
        <v>2.6669999999999999E-2</v>
      </c>
      <c r="G788" s="67"/>
      <c r="H788" s="67"/>
      <c r="I788" s="58">
        <f t="shared" si="45"/>
        <v>2.1999999999999999E-2</v>
      </c>
      <c r="J788" s="67"/>
      <c r="P788" s="68"/>
      <c r="Q788" s="69"/>
      <c r="R788" s="69"/>
      <c r="V788" s="58">
        <f t="shared" si="48"/>
        <v>785</v>
      </c>
      <c r="W788" s="58" t="s">
        <v>1678</v>
      </c>
      <c r="X788" s="58" t="s">
        <v>1679</v>
      </c>
      <c r="Z788" s="70"/>
      <c r="AA788" s="71">
        <f t="shared" si="46"/>
        <v>0.37666666666666671</v>
      </c>
      <c r="AB788" s="70">
        <f t="shared" si="47"/>
        <v>0.33900000000000002</v>
      </c>
      <c r="AC788" s="70">
        <f t="shared" ref="AC788:AC853" si="55">AB788</f>
        <v>0.33900000000000002</v>
      </c>
      <c r="AD788" s="53"/>
      <c r="AE788" s="53"/>
      <c r="AF788" s="72"/>
      <c r="AG788" s="70">
        <v>0.33900000000000002</v>
      </c>
      <c r="AH788" s="70"/>
      <c r="AI788" s="70"/>
    </row>
    <row r="789" spans="1:35" ht="12.75" customHeight="1" x14ac:dyDescent="0.2">
      <c r="A789" s="64" t="s">
        <v>338</v>
      </c>
      <c r="B789" s="65" t="s">
        <v>337</v>
      </c>
      <c r="C789" s="65">
        <v>55836</v>
      </c>
      <c r="D789" s="66">
        <f>VLOOKUP(A789,'2.1 Termination Charges'!$B$4:$F$904,5,0)</f>
        <v>2.6669999999999999E-2</v>
      </c>
      <c r="G789" s="67"/>
      <c r="H789" s="67"/>
      <c r="I789" s="58">
        <f t="shared" si="45"/>
        <v>2.1999999999999999E-2</v>
      </c>
      <c r="J789" s="67"/>
      <c r="P789" s="68"/>
      <c r="Q789" s="69"/>
      <c r="R789" s="69"/>
      <c r="V789" s="58">
        <f t="shared" si="48"/>
        <v>786</v>
      </c>
      <c r="W789" s="58" t="s">
        <v>1680</v>
      </c>
      <c r="X789" s="58" t="s">
        <v>1681</v>
      </c>
      <c r="Z789" s="70"/>
      <c r="AA789" s="71">
        <f t="shared" si="46"/>
        <v>0.47366666666666668</v>
      </c>
      <c r="AB789" s="70">
        <f t="shared" si="47"/>
        <v>0.42630000000000001</v>
      </c>
      <c r="AC789" s="70">
        <f t="shared" si="55"/>
        <v>0.42630000000000001</v>
      </c>
      <c r="AD789" s="53"/>
      <c r="AE789" s="53"/>
      <c r="AF789" s="72"/>
      <c r="AG789" s="70">
        <v>0.42630000000000001</v>
      </c>
      <c r="AH789" s="70"/>
      <c r="AI789" s="70"/>
    </row>
    <row r="790" spans="1:35" ht="12.75" customHeight="1" x14ac:dyDescent="0.2">
      <c r="A790" s="64" t="s">
        <v>338</v>
      </c>
      <c r="B790" s="65" t="s">
        <v>337</v>
      </c>
      <c r="C790" s="65">
        <v>55837</v>
      </c>
      <c r="D790" s="66">
        <f>VLOOKUP(A790,'2.1 Termination Charges'!$B$4:$F$904,5,0)</f>
        <v>2.6669999999999999E-2</v>
      </c>
      <c r="G790" s="67"/>
      <c r="H790" s="67"/>
      <c r="I790" s="58">
        <f t="shared" si="45"/>
        <v>2.1999999999999999E-2</v>
      </c>
      <c r="J790" s="67"/>
      <c r="P790" s="68"/>
      <c r="Q790" s="69"/>
      <c r="R790" s="69"/>
      <c r="V790" s="58">
        <f t="shared" si="48"/>
        <v>787</v>
      </c>
      <c r="W790" s="58" t="s">
        <v>1682</v>
      </c>
      <c r="X790" s="58" t="s">
        <v>1683</v>
      </c>
      <c r="Z790" s="70"/>
      <c r="AA790" s="71">
        <f t="shared" si="46"/>
        <v>3.2222222222222222E-2</v>
      </c>
      <c r="AB790" s="70">
        <f t="shared" si="47"/>
        <v>2.9000000000000001E-2</v>
      </c>
      <c r="AC790" s="70">
        <f t="shared" si="55"/>
        <v>2.9000000000000001E-2</v>
      </c>
      <c r="AD790" s="53"/>
      <c r="AE790" s="53"/>
      <c r="AF790" s="72"/>
      <c r="AG790" s="70">
        <v>2.9000000000000001E-2</v>
      </c>
      <c r="AH790" s="70"/>
      <c r="AI790" s="70"/>
    </row>
    <row r="791" spans="1:35" ht="12.75" customHeight="1" x14ac:dyDescent="0.2">
      <c r="A791" s="64" t="s">
        <v>338</v>
      </c>
      <c r="B791" s="65" t="s">
        <v>337</v>
      </c>
      <c r="C791" s="65">
        <v>55838</v>
      </c>
      <c r="D791" s="66">
        <f>VLOOKUP(A791,'2.1 Termination Charges'!$B$4:$F$904,5,0)</f>
        <v>2.6669999999999999E-2</v>
      </c>
      <c r="G791" s="67"/>
      <c r="H791" s="67"/>
      <c r="I791" s="58">
        <f t="shared" si="45"/>
        <v>2.1999999999999999E-2</v>
      </c>
      <c r="J791" s="67"/>
      <c r="P791" s="68"/>
      <c r="Q791" s="69"/>
      <c r="R791" s="69"/>
      <c r="V791" s="58">
        <f t="shared" si="48"/>
        <v>788</v>
      </c>
      <c r="W791" s="58" t="s">
        <v>1684</v>
      </c>
      <c r="X791" s="58" t="s">
        <v>1685</v>
      </c>
      <c r="Z791" s="70"/>
      <c r="AA791" s="71">
        <f t="shared" si="46"/>
        <v>3.0555555555555555E-2</v>
      </c>
      <c r="AB791" s="70">
        <f t="shared" si="47"/>
        <v>2.75E-2</v>
      </c>
      <c r="AC791" s="70">
        <f t="shared" si="55"/>
        <v>2.75E-2</v>
      </c>
      <c r="AD791" s="53"/>
      <c r="AE791" s="53"/>
      <c r="AF791" s="72"/>
      <c r="AG791" s="70">
        <v>2.75E-2</v>
      </c>
      <c r="AH791" s="70"/>
      <c r="AI791" s="70"/>
    </row>
    <row r="792" spans="1:35" ht="12.75" customHeight="1" x14ac:dyDescent="0.2">
      <c r="A792" s="64" t="s">
        <v>338</v>
      </c>
      <c r="B792" s="65" t="s">
        <v>337</v>
      </c>
      <c r="C792" s="65">
        <v>55839</v>
      </c>
      <c r="D792" s="66">
        <f>VLOOKUP(A792,'2.1 Termination Charges'!$B$4:$F$904,5,0)</f>
        <v>2.6669999999999999E-2</v>
      </c>
      <c r="G792" s="67"/>
      <c r="H792" s="67"/>
      <c r="I792" s="58">
        <f t="shared" si="45"/>
        <v>2.1999999999999999E-2</v>
      </c>
      <c r="J792" s="67"/>
      <c r="P792" s="68"/>
      <c r="Q792" s="69"/>
      <c r="R792" s="69"/>
      <c r="V792" s="58">
        <f t="shared" si="48"/>
        <v>789</v>
      </c>
      <c r="W792" s="58" t="s">
        <v>1686</v>
      </c>
      <c r="X792" s="58" t="s">
        <v>1687</v>
      </c>
      <c r="Z792" s="70"/>
      <c r="AA792" s="71">
        <f t="shared" si="46"/>
        <v>0.16916666666666666</v>
      </c>
      <c r="AB792" s="70">
        <f t="shared" si="47"/>
        <v>0.15225</v>
      </c>
      <c r="AC792" s="70">
        <f t="shared" si="55"/>
        <v>0.15225</v>
      </c>
      <c r="AD792" s="53"/>
      <c r="AE792" s="53"/>
      <c r="AF792" s="72"/>
      <c r="AG792" s="70">
        <v>0.15225</v>
      </c>
      <c r="AH792" s="70"/>
      <c r="AI792" s="70"/>
    </row>
    <row r="793" spans="1:35" ht="12.75" customHeight="1" x14ac:dyDescent="0.2">
      <c r="A793" s="64" t="s">
        <v>338</v>
      </c>
      <c r="B793" s="65" t="s">
        <v>337</v>
      </c>
      <c r="C793" s="65">
        <v>55846</v>
      </c>
      <c r="D793" s="66">
        <f>VLOOKUP(A793,'2.1 Termination Charges'!$B$4:$F$904,5,0)</f>
        <v>2.6669999999999999E-2</v>
      </c>
      <c r="G793" s="67"/>
      <c r="H793" s="67"/>
      <c r="I793" s="58">
        <f t="shared" si="45"/>
        <v>2.1999999999999999E-2</v>
      </c>
      <c r="J793" s="67"/>
      <c r="P793" s="68"/>
      <c r="Q793" s="69"/>
      <c r="R793" s="69"/>
      <c r="V793" s="58">
        <f t="shared" si="48"/>
        <v>790</v>
      </c>
      <c r="W793" s="58" t="s">
        <v>1688</v>
      </c>
      <c r="X793" s="58" t="s">
        <v>1689</v>
      </c>
      <c r="Z793" s="70"/>
      <c r="AA793" s="71">
        <f t="shared" si="46"/>
        <v>0.24444444444444444</v>
      </c>
      <c r="AB793" s="70">
        <f t="shared" si="47"/>
        <v>0.22</v>
      </c>
      <c r="AC793" s="70">
        <f t="shared" si="55"/>
        <v>0.22</v>
      </c>
      <c r="AD793" s="53"/>
      <c r="AE793" s="53"/>
      <c r="AF793" s="72"/>
      <c r="AG793" s="70">
        <v>0.22</v>
      </c>
      <c r="AH793" s="70"/>
      <c r="AI793" s="70"/>
    </row>
    <row r="794" spans="1:35" ht="12.75" customHeight="1" x14ac:dyDescent="0.2">
      <c r="A794" s="64" t="s">
        <v>338</v>
      </c>
      <c r="B794" s="65" t="s">
        <v>337</v>
      </c>
      <c r="C794" s="65">
        <v>55847</v>
      </c>
      <c r="D794" s="66">
        <f>VLOOKUP(A794,'2.1 Termination Charges'!$B$4:$F$904,5,0)</f>
        <v>2.6669999999999999E-2</v>
      </c>
      <c r="G794" s="67"/>
      <c r="H794" s="67"/>
      <c r="I794" s="58">
        <f t="shared" si="45"/>
        <v>2.1999999999999999E-2</v>
      </c>
      <c r="J794" s="67"/>
      <c r="P794" s="68"/>
      <c r="Q794" s="69"/>
      <c r="R794" s="69"/>
      <c r="V794" s="58">
        <f t="shared" si="48"/>
        <v>791</v>
      </c>
      <c r="W794" s="58" t="s">
        <v>1690</v>
      </c>
      <c r="X794" s="58" t="s">
        <v>1691</v>
      </c>
      <c r="Z794" s="70"/>
      <c r="AA794" s="71">
        <f t="shared" si="46"/>
        <v>0.27777777777777779</v>
      </c>
      <c r="AB794" s="70">
        <f t="shared" si="47"/>
        <v>0.25</v>
      </c>
      <c r="AC794" s="70">
        <f t="shared" si="55"/>
        <v>0.25</v>
      </c>
      <c r="AD794" s="53"/>
      <c r="AE794" s="53"/>
      <c r="AF794" s="72"/>
      <c r="AG794" s="70">
        <v>0.25</v>
      </c>
      <c r="AH794" s="70"/>
      <c r="AI794" s="70"/>
    </row>
    <row r="795" spans="1:35" ht="12.75" customHeight="1" x14ac:dyDescent="0.2">
      <c r="A795" s="64" t="s">
        <v>338</v>
      </c>
      <c r="B795" s="65" t="s">
        <v>337</v>
      </c>
      <c r="C795" s="65">
        <v>55848</v>
      </c>
      <c r="D795" s="66">
        <f>VLOOKUP(A795,'2.1 Termination Charges'!$B$4:$F$904,5,0)</f>
        <v>2.6669999999999999E-2</v>
      </c>
      <c r="G795" s="67"/>
      <c r="H795" s="67"/>
      <c r="I795" s="58">
        <f t="shared" si="45"/>
        <v>2.1999999999999999E-2</v>
      </c>
      <c r="J795" s="67"/>
      <c r="P795" s="68"/>
      <c r="Q795" s="69"/>
      <c r="R795" s="69"/>
      <c r="V795" s="58">
        <f t="shared" si="48"/>
        <v>792</v>
      </c>
      <c r="W795" s="58" t="s">
        <v>1692</v>
      </c>
      <c r="X795" s="58" t="s">
        <v>1693</v>
      </c>
      <c r="Z795" s="70"/>
      <c r="AA795" s="71">
        <f t="shared" si="46"/>
        <v>0.23888888888888887</v>
      </c>
      <c r="AB795" s="70">
        <f t="shared" si="47"/>
        <v>0.215</v>
      </c>
      <c r="AC795" s="70">
        <f t="shared" si="55"/>
        <v>0.215</v>
      </c>
      <c r="AD795" s="53"/>
      <c r="AE795" s="53"/>
      <c r="AF795" s="72"/>
      <c r="AG795" s="70">
        <v>0.215</v>
      </c>
      <c r="AH795" s="70"/>
      <c r="AI795" s="70"/>
    </row>
    <row r="796" spans="1:35" ht="12.75" customHeight="1" x14ac:dyDescent="0.2">
      <c r="A796" s="64" t="s">
        <v>338</v>
      </c>
      <c r="B796" s="65" t="s">
        <v>337</v>
      </c>
      <c r="C796" s="65">
        <v>55849</v>
      </c>
      <c r="D796" s="66">
        <f>VLOOKUP(A796,'2.1 Termination Charges'!$B$4:$F$904,5,0)</f>
        <v>2.6669999999999999E-2</v>
      </c>
      <c r="G796" s="67"/>
      <c r="H796" s="67"/>
      <c r="I796" s="58">
        <f t="shared" si="45"/>
        <v>2.1999999999999999E-2</v>
      </c>
      <c r="J796" s="67"/>
      <c r="P796" s="68"/>
      <c r="Q796" s="69"/>
      <c r="R796" s="69"/>
      <c r="V796" s="58">
        <f t="shared" si="48"/>
        <v>793</v>
      </c>
      <c r="W796" s="58" t="s">
        <v>1694</v>
      </c>
      <c r="X796" s="58" t="s">
        <v>1695</v>
      </c>
      <c r="Z796" s="70"/>
      <c r="AA796" s="71">
        <f t="shared" si="46"/>
        <v>0.23888888888888887</v>
      </c>
      <c r="AB796" s="70">
        <f t="shared" si="47"/>
        <v>0.215</v>
      </c>
      <c r="AC796" s="70">
        <f t="shared" si="55"/>
        <v>0.215</v>
      </c>
      <c r="AD796" s="53"/>
      <c r="AE796" s="53"/>
      <c r="AF796" s="72"/>
      <c r="AG796" s="70">
        <v>0.215</v>
      </c>
      <c r="AH796" s="70"/>
      <c r="AI796" s="70"/>
    </row>
    <row r="797" spans="1:35" ht="12.75" customHeight="1" x14ac:dyDescent="0.2">
      <c r="A797" s="64" t="s">
        <v>338</v>
      </c>
      <c r="B797" s="65" t="s">
        <v>337</v>
      </c>
      <c r="C797" s="65">
        <v>55856</v>
      </c>
      <c r="D797" s="66">
        <f>VLOOKUP(A797,'2.1 Termination Charges'!$B$4:$F$904,5,0)</f>
        <v>2.6669999999999999E-2</v>
      </c>
      <c r="G797" s="67"/>
      <c r="H797" s="67"/>
      <c r="I797" s="58">
        <f t="shared" si="45"/>
        <v>2.1999999999999999E-2</v>
      </c>
      <c r="J797" s="67"/>
      <c r="P797" s="68"/>
      <c r="Q797" s="69"/>
      <c r="R797" s="69"/>
      <c r="V797" s="58">
        <f t="shared" si="48"/>
        <v>794</v>
      </c>
      <c r="W797" s="58" t="s">
        <v>1696</v>
      </c>
      <c r="X797" s="58" t="s">
        <v>1697</v>
      </c>
      <c r="Z797" s="70"/>
      <c r="AA797" s="71">
        <f t="shared" si="46"/>
        <v>0.23888888888888887</v>
      </c>
      <c r="AB797" s="70">
        <f t="shared" si="47"/>
        <v>0.215</v>
      </c>
      <c r="AC797" s="70">
        <f t="shared" si="55"/>
        <v>0.215</v>
      </c>
      <c r="AD797" s="53"/>
      <c r="AE797" s="53"/>
      <c r="AF797" s="72"/>
      <c r="AG797" s="70">
        <v>0.215</v>
      </c>
      <c r="AH797" s="70"/>
      <c r="AI797" s="70"/>
    </row>
    <row r="798" spans="1:35" ht="12.75" customHeight="1" x14ac:dyDescent="0.2">
      <c r="A798" s="64" t="s">
        <v>338</v>
      </c>
      <c r="B798" s="65" t="s">
        <v>337</v>
      </c>
      <c r="C798" s="65">
        <v>55857</v>
      </c>
      <c r="D798" s="66">
        <f>VLOOKUP(A798,'2.1 Termination Charges'!$B$4:$F$904,5,0)</f>
        <v>2.6669999999999999E-2</v>
      </c>
      <c r="G798" s="67"/>
      <c r="H798" s="67"/>
      <c r="I798" s="58">
        <f t="shared" si="45"/>
        <v>2.1999999999999999E-2</v>
      </c>
      <c r="J798" s="67"/>
      <c r="P798" s="68"/>
      <c r="Q798" s="69"/>
      <c r="R798" s="69"/>
      <c r="V798" s="58">
        <f t="shared" si="48"/>
        <v>795</v>
      </c>
      <c r="W798" s="58" t="s">
        <v>1698</v>
      </c>
      <c r="X798" s="58" t="s">
        <v>1699</v>
      </c>
      <c r="Z798" s="70"/>
      <c r="AA798" s="71">
        <f t="shared" si="46"/>
        <v>0.27777777777777779</v>
      </c>
      <c r="AB798" s="70">
        <f t="shared" si="47"/>
        <v>0.25</v>
      </c>
      <c r="AC798" s="70">
        <f t="shared" si="55"/>
        <v>0.25</v>
      </c>
      <c r="AD798" s="53"/>
      <c r="AE798" s="53"/>
      <c r="AF798" s="72"/>
      <c r="AG798" s="70">
        <v>0.25</v>
      </c>
      <c r="AH798" s="70"/>
      <c r="AI798" s="70"/>
    </row>
    <row r="799" spans="1:35" ht="12.75" customHeight="1" x14ac:dyDescent="0.2">
      <c r="A799" s="64" t="s">
        <v>338</v>
      </c>
      <c r="B799" s="65" t="s">
        <v>337</v>
      </c>
      <c r="C799" s="65">
        <v>55858</v>
      </c>
      <c r="D799" s="66">
        <f>VLOOKUP(A799,'2.1 Termination Charges'!$B$4:$F$904,5,0)</f>
        <v>2.6669999999999999E-2</v>
      </c>
      <c r="G799" s="67"/>
      <c r="H799" s="67"/>
      <c r="I799" s="58">
        <f t="shared" si="45"/>
        <v>2.1999999999999999E-2</v>
      </c>
      <c r="J799" s="67"/>
      <c r="P799" s="68"/>
      <c r="Q799" s="69"/>
      <c r="R799" s="69"/>
      <c r="V799" s="58">
        <f t="shared" si="48"/>
        <v>796</v>
      </c>
      <c r="W799" s="58" t="s">
        <v>1700</v>
      </c>
      <c r="X799" s="58" t="s">
        <v>1701</v>
      </c>
      <c r="Z799" s="70"/>
      <c r="AA799" s="71">
        <f t="shared" si="46"/>
        <v>0.66555555555555557</v>
      </c>
      <c r="AB799" s="70">
        <f t="shared" si="47"/>
        <v>0.59899999999999998</v>
      </c>
      <c r="AC799" s="70">
        <f t="shared" si="55"/>
        <v>0.59899999999999998</v>
      </c>
      <c r="AD799" s="53"/>
      <c r="AE799" s="53"/>
      <c r="AF799" s="72"/>
      <c r="AG799" s="70">
        <v>0.59899999999999998</v>
      </c>
      <c r="AH799" s="70"/>
      <c r="AI799" s="70"/>
    </row>
    <row r="800" spans="1:35" ht="12.75" customHeight="1" x14ac:dyDescent="0.2">
      <c r="A800" s="64" t="s">
        <v>338</v>
      </c>
      <c r="B800" s="65" t="s">
        <v>337</v>
      </c>
      <c r="C800" s="65">
        <v>55859</v>
      </c>
      <c r="D800" s="66">
        <f>VLOOKUP(A800,'2.1 Termination Charges'!$B$4:$F$904,5,0)</f>
        <v>2.6669999999999999E-2</v>
      </c>
      <c r="G800" s="67"/>
      <c r="H800" s="67"/>
      <c r="I800" s="58">
        <f t="shared" si="45"/>
        <v>2.1999999999999999E-2</v>
      </c>
      <c r="J800" s="67"/>
      <c r="P800" s="68"/>
      <c r="Q800" s="69"/>
      <c r="R800" s="69"/>
      <c r="V800" s="58">
        <f t="shared" si="48"/>
        <v>797</v>
      </c>
      <c r="W800" s="58" t="s">
        <v>1702</v>
      </c>
      <c r="X800" s="58" t="s">
        <v>1703</v>
      </c>
      <c r="Z800" s="70"/>
      <c r="AA800" s="71">
        <f t="shared" si="46"/>
        <v>0.66555555555555557</v>
      </c>
      <c r="AB800" s="70">
        <f t="shared" si="47"/>
        <v>0.59899999999999998</v>
      </c>
      <c r="AC800" s="70">
        <f t="shared" si="55"/>
        <v>0.59899999999999998</v>
      </c>
      <c r="AD800" s="53"/>
      <c r="AE800" s="53"/>
      <c r="AF800" s="72"/>
      <c r="AG800" s="70">
        <v>0.59899999999999998</v>
      </c>
      <c r="AH800" s="70"/>
      <c r="AI800" s="70"/>
    </row>
    <row r="801" spans="1:35" ht="12.75" customHeight="1" x14ac:dyDescent="0.2">
      <c r="A801" s="64" t="s">
        <v>338</v>
      </c>
      <c r="B801" s="65" t="s">
        <v>337</v>
      </c>
      <c r="C801" s="65">
        <v>55866</v>
      </c>
      <c r="D801" s="66">
        <f>VLOOKUP(A801,'2.1 Termination Charges'!$B$4:$F$904,5,0)</f>
        <v>2.6669999999999999E-2</v>
      </c>
      <c r="G801" s="67"/>
      <c r="H801" s="67"/>
      <c r="I801" s="58">
        <f t="shared" si="45"/>
        <v>2.1999999999999999E-2</v>
      </c>
      <c r="J801" s="67"/>
      <c r="P801" s="68"/>
      <c r="Q801" s="69"/>
      <c r="R801" s="69"/>
      <c r="V801" s="58">
        <f t="shared" si="48"/>
        <v>798</v>
      </c>
      <c r="W801" s="58" t="s">
        <v>1704</v>
      </c>
      <c r="X801" s="58" t="s">
        <v>1705</v>
      </c>
      <c r="Z801" s="70"/>
      <c r="AA801" s="71">
        <f t="shared" si="46"/>
        <v>0.56666666666666665</v>
      </c>
      <c r="AB801" s="70">
        <f t="shared" si="47"/>
        <v>0.51</v>
      </c>
      <c r="AC801" s="70">
        <f t="shared" si="55"/>
        <v>0.51</v>
      </c>
      <c r="AD801" s="53"/>
      <c r="AE801" s="53"/>
      <c r="AF801" s="72"/>
      <c r="AG801" s="70">
        <v>0.51</v>
      </c>
      <c r="AH801" s="70"/>
      <c r="AI801" s="70"/>
    </row>
    <row r="802" spans="1:35" ht="12.75" customHeight="1" x14ac:dyDescent="0.2">
      <c r="A802" s="64" t="s">
        <v>338</v>
      </c>
      <c r="B802" s="65" t="s">
        <v>337</v>
      </c>
      <c r="C802" s="65">
        <v>55867</v>
      </c>
      <c r="D802" s="66">
        <f>VLOOKUP(A802,'2.1 Termination Charges'!$B$4:$F$904,5,0)</f>
        <v>2.6669999999999999E-2</v>
      </c>
      <c r="G802" s="67"/>
      <c r="H802" s="67"/>
      <c r="I802" s="58">
        <f t="shared" si="45"/>
        <v>2.1999999999999999E-2</v>
      </c>
      <c r="J802" s="67"/>
      <c r="P802" s="68"/>
      <c r="Q802" s="69"/>
      <c r="R802" s="69"/>
      <c r="V802" s="58">
        <f t="shared" si="48"/>
        <v>799</v>
      </c>
      <c r="W802" s="58" t="s">
        <v>1706</v>
      </c>
      <c r="X802" s="58" t="s">
        <v>1707</v>
      </c>
      <c r="Z802" s="70"/>
      <c r="AA802" s="71">
        <f t="shared" si="46"/>
        <v>0.56666666666666665</v>
      </c>
      <c r="AB802" s="70">
        <f t="shared" si="47"/>
        <v>0.51</v>
      </c>
      <c r="AC802" s="70">
        <f t="shared" si="55"/>
        <v>0.51</v>
      </c>
      <c r="AD802" s="53"/>
      <c r="AE802" s="53"/>
      <c r="AF802" s="72"/>
      <c r="AG802" s="70">
        <v>0.51</v>
      </c>
      <c r="AH802" s="70"/>
      <c r="AI802" s="70"/>
    </row>
    <row r="803" spans="1:35" ht="12.75" customHeight="1" x14ac:dyDescent="0.2">
      <c r="A803" s="64" t="s">
        <v>338</v>
      </c>
      <c r="B803" s="65" t="s">
        <v>337</v>
      </c>
      <c r="C803" s="65">
        <v>55868</v>
      </c>
      <c r="D803" s="66">
        <f>VLOOKUP(A803,'2.1 Termination Charges'!$B$4:$F$904,5,0)</f>
        <v>2.6669999999999999E-2</v>
      </c>
      <c r="G803" s="67"/>
      <c r="H803" s="67"/>
      <c r="I803" s="58">
        <f t="shared" si="45"/>
        <v>2.1999999999999999E-2</v>
      </c>
      <c r="J803" s="67"/>
      <c r="P803" s="68"/>
      <c r="Q803" s="69"/>
      <c r="R803" s="69"/>
      <c r="V803" s="58">
        <f t="shared" si="48"/>
        <v>800</v>
      </c>
      <c r="W803" s="58" t="s">
        <v>1708</v>
      </c>
      <c r="X803" s="58" t="s">
        <v>1709</v>
      </c>
      <c r="Z803" s="70"/>
      <c r="AA803" s="71">
        <f t="shared" si="46"/>
        <v>0.56666666666666665</v>
      </c>
      <c r="AB803" s="70">
        <f t="shared" si="47"/>
        <v>0.51</v>
      </c>
      <c r="AC803" s="70">
        <f t="shared" si="55"/>
        <v>0.51</v>
      </c>
      <c r="AD803" s="53"/>
      <c r="AE803" s="53"/>
      <c r="AF803" s="72"/>
      <c r="AG803" s="70">
        <v>0.51</v>
      </c>
      <c r="AH803" s="70"/>
      <c r="AI803" s="70"/>
    </row>
    <row r="804" spans="1:35" ht="12.75" customHeight="1" x14ac:dyDescent="0.2">
      <c r="A804" s="64" t="s">
        <v>338</v>
      </c>
      <c r="B804" s="65" t="s">
        <v>337</v>
      </c>
      <c r="C804" s="65">
        <v>55869</v>
      </c>
      <c r="D804" s="66">
        <f>VLOOKUP(A804,'2.1 Termination Charges'!$B$4:$F$904,5,0)</f>
        <v>2.6669999999999999E-2</v>
      </c>
      <c r="G804" s="67"/>
      <c r="H804" s="67"/>
      <c r="I804" s="58">
        <f t="shared" si="45"/>
        <v>2.1999999999999999E-2</v>
      </c>
      <c r="J804" s="67"/>
      <c r="P804" s="68"/>
      <c r="Q804" s="69"/>
      <c r="R804" s="69"/>
      <c r="V804" s="58">
        <f t="shared" si="48"/>
        <v>801</v>
      </c>
      <c r="W804" s="58" t="s">
        <v>1710</v>
      </c>
      <c r="X804" s="58" t="s">
        <v>1711</v>
      </c>
      <c r="Z804" s="70"/>
      <c r="AA804" s="71">
        <f t="shared" si="46"/>
        <v>0.56666666666666665</v>
      </c>
      <c r="AB804" s="70">
        <f t="shared" si="47"/>
        <v>0.51</v>
      </c>
      <c r="AC804" s="70">
        <f t="shared" si="55"/>
        <v>0.51</v>
      </c>
      <c r="AD804" s="53"/>
      <c r="AE804" s="53"/>
      <c r="AF804" s="72"/>
      <c r="AG804" s="70">
        <v>0.51</v>
      </c>
      <c r="AH804" s="70"/>
      <c r="AI804" s="70"/>
    </row>
    <row r="805" spans="1:35" ht="12.75" customHeight="1" x14ac:dyDescent="0.2">
      <c r="A805" s="64" t="s">
        <v>338</v>
      </c>
      <c r="B805" s="65" t="s">
        <v>337</v>
      </c>
      <c r="C805" s="65">
        <v>55876</v>
      </c>
      <c r="D805" s="66">
        <f>VLOOKUP(A805,'2.1 Termination Charges'!$B$4:$F$904,5,0)</f>
        <v>2.6669999999999999E-2</v>
      </c>
      <c r="G805" s="67"/>
      <c r="H805" s="67"/>
      <c r="I805" s="58">
        <f t="shared" si="45"/>
        <v>2.1999999999999999E-2</v>
      </c>
      <c r="J805" s="67"/>
      <c r="P805" s="68"/>
      <c r="Q805" s="69"/>
      <c r="R805" s="69"/>
      <c r="V805" s="58">
        <f t="shared" si="48"/>
        <v>802</v>
      </c>
      <c r="W805" s="58" t="s">
        <v>1712</v>
      </c>
      <c r="X805" s="58" t="s">
        <v>1713</v>
      </c>
      <c r="Z805" s="70"/>
      <c r="AA805" s="71">
        <f t="shared" si="46"/>
        <v>0.56666666666666665</v>
      </c>
      <c r="AB805" s="70">
        <f t="shared" si="47"/>
        <v>0.51</v>
      </c>
      <c r="AC805" s="70">
        <f t="shared" si="55"/>
        <v>0.51</v>
      </c>
      <c r="AD805" s="53"/>
      <c r="AE805" s="53"/>
      <c r="AF805" s="72"/>
      <c r="AG805" s="70">
        <v>0.51</v>
      </c>
      <c r="AH805" s="70"/>
      <c r="AI805" s="70"/>
    </row>
    <row r="806" spans="1:35" ht="12.75" customHeight="1" x14ac:dyDescent="0.2">
      <c r="A806" s="64" t="s">
        <v>338</v>
      </c>
      <c r="B806" s="65" t="s">
        <v>337</v>
      </c>
      <c r="C806" s="65">
        <v>55877</v>
      </c>
      <c r="D806" s="66">
        <f>VLOOKUP(A806,'2.1 Termination Charges'!$B$4:$F$904,5,0)</f>
        <v>2.6669999999999999E-2</v>
      </c>
      <c r="G806" s="67"/>
      <c r="H806" s="67"/>
      <c r="I806" s="58">
        <f t="shared" si="45"/>
        <v>2.1999999999999999E-2</v>
      </c>
      <c r="J806" s="67"/>
      <c r="P806" s="68"/>
      <c r="Q806" s="69"/>
      <c r="R806" s="69"/>
      <c r="V806" s="58">
        <f t="shared" si="48"/>
        <v>803</v>
      </c>
      <c r="W806" s="58" t="s">
        <v>1714</v>
      </c>
      <c r="X806" s="58" t="s">
        <v>1715</v>
      </c>
      <c r="Z806" s="70"/>
      <c r="AA806" s="71">
        <f t="shared" si="46"/>
        <v>4.6333333333333331E-2</v>
      </c>
      <c r="AB806" s="70">
        <f t="shared" si="47"/>
        <v>4.1700000000000001E-2</v>
      </c>
      <c r="AC806" s="70">
        <f t="shared" si="55"/>
        <v>4.1700000000000001E-2</v>
      </c>
      <c r="AD806" s="53"/>
      <c r="AE806" s="53"/>
      <c r="AF806" s="72"/>
      <c r="AG806" s="70">
        <v>4.1700000000000001E-2</v>
      </c>
      <c r="AH806" s="70"/>
      <c r="AI806" s="70"/>
    </row>
    <row r="807" spans="1:35" ht="12.75" customHeight="1" x14ac:dyDescent="0.2">
      <c r="A807" s="64" t="s">
        <v>338</v>
      </c>
      <c r="B807" s="65" t="s">
        <v>337</v>
      </c>
      <c r="C807" s="65">
        <v>55878</v>
      </c>
      <c r="D807" s="66">
        <f>VLOOKUP(A807,'2.1 Termination Charges'!$B$4:$F$904,5,0)</f>
        <v>2.6669999999999999E-2</v>
      </c>
      <c r="G807" s="67"/>
      <c r="H807" s="67"/>
      <c r="I807" s="58">
        <f t="shared" si="45"/>
        <v>2.1999999999999999E-2</v>
      </c>
      <c r="J807" s="67"/>
      <c r="P807" s="68"/>
      <c r="Q807" s="69"/>
      <c r="R807" s="69"/>
      <c r="V807" s="58">
        <f t="shared" si="48"/>
        <v>804</v>
      </c>
      <c r="W807" s="58" t="s">
        <v>1716</v>
      </c>
      <c r="X807" s="58" t="s">
        <v>1717</v>
      </c>
      <c r="Z807" s="70"/>
      <c r="AA807" s="71">
        <f t="shared" si="46"/>
        <v>4.4666666666666667E-2</v>
      </c>
      <c r="AB807" s="70">
        <f t="shared" si="47"/>
        <v>4.02E-2</v>
      </c>
      <c r="AC807" s="70">
        <f t="shared" si="55"/>
        <v>4.02E-2</v>
      </c>
      <c r="AD807" s="53"/>
      <c r="AE807" s="53"/>
      <c r="AF807" s="72"/>
      <c r="AG807" s="70">
        <v>4.02E-2</v>
      </c>
      <c r="AH807" s="70"/>
      <c r="AI807" s="70"/>
    </row>
    <row r="808" spans="1:35" ht="12.75" customHeight="1" x14ac:dyDescent="0.2">
      <c r="A808" s="64" t="s">
        <v>338</v>
      </c>
      <c r="B808" s="65" t="s">
        <v>337</v>
      </c>
      <c r="C808" s="65">
        <v>55879</v>
      </c>
      <c r="D808" s="66">
        <f>VLOOKUP(A808,'2.1 Termination Charges'!$B$4:$F$904,5,0)</f>
        <v>2.6669999999999999E-2</v>
      </c>
      <c r="G808" s="67"/>
      <c r="H808" s="67"/>
      <c r="I808" s="58">
        <f t="shared" si="45"/>
        <v>2.1999999999999999E-2</v>
      </c>
      <c r="J808" s="67"/>
      <c r="P808" s="68"/>
      <c r="Q808" s="69"/>
      <c r="R808" s="69"/>
      <c r="V808" s="58">
        <f t="shared" si="48"/>
        <v>805</v>
      </c>
      <c r="W808" s="58" t="s">
        <v>1718</v>
      </c>
      <c r="X808" s="58" t="s">
        <v>1719</v>
      </c>
      <c r="Z808" s="70"/>
      <c r="AA808" s="71">
        <f t="shared" si="46"/>
        <v>0.45133333333333331</v>
      </c>
      <c r="AB808" s="70">
        <f t="shared" si="47"/>
        <v>0.40620000000000001</v>
      </c>
      <c r="AC808" s="70">
        <f t="shared" si="55"/>
        <v>0.40620000000000001</v>
      </c>
      <c r="AD808" s="53"/>
      <c r="AE808" s="53"/>
      <c r="AF808" s="72"/>
      <c r="AG808" s="70">
        <v>0.40620000000000001</v>
      </c>
      <c r="AH808" s="70"/>
      <c r="AI808" s="70"/>
    </row>
    <row r="809" spans="1:35" ht="12.75" customHeight="1" x14ac:dyDescent="0.2">
      <c r="A809" s="64" t="s">
        <v>338</v>
      </c>
      <c r="B809" s="65" t="s">
        <v>337</v>
      </c>
      <c r="C809" s="65">
        <v>55886</v>
      </c>
      <c r="D809" s="66">
        <f>VLOOKUP(A809,'2.1 Termination Charges'!$B$4:$F$904,5,0)</f>
        <v>2.6669999999999999E-2</v>
      </c>
      <c r="G809" s="67"/>
      <c r="H809" s="67"/>
      <c r="I809" s="58">
        <f t="shared" si="45"/>
        <v>2.1999999999999999E-2</v>
      </c>
      <c r="J809" s="67"/>
      <c r="P809" s="68"/>
      <c r="Q809" s="69"/>
      <c r="R809" s="69"/>
      <c r="V809" s="58">
        <f t="shared" si="48"/>
        <v>806</v>
      </c>
      <c r="W809" s="58" t="s">
        <v>1720</v>
      </c>
      <c r="X809" s="58" t="s">
        <v>1721</v>
      </c>
      <c r="Z809" s="70"/>
      <c r="AA809" s="71">
        <f t="shared" si="46"/>
        <v>0.60866666666666658</v>
      </c>
      <c r="AB809" s="70">
        <f t="shared" si="47"/>
        <v>0.54779999999999995</v>
      </c>
      <c r="AC809" s="70">
        <f t="shared" si="55"/>
        <v>0.54779999999999995</v>
      </c>
      <c r="AD809" s="53"/>
      <c r="AE809" s="53"/>
      <c r="AF809" s="72"/>
      <c r="AG809" s="70">
        <v>0.54779999999999995</v>
      </c>
      <c r="AH809" s="70"/>
      <c r="AI809" s="70"/>
    </row>
    <row r="810" spans="1:35" ht="12.75" customHeight="1" x14ac:dyDescent="0.2">
      <c r="A810" s="64" t="s">
        <v>338</v>
      </c>
      <c r="B810" s="65" t="s">
        <v>337</v>
      </c>
      <c r="C810" s="65">
        <v>55887</v>
      </c>
      <c r="D810" s="66">
        <f>VLOOKUP(A810,'2.1 Termination Charges'!$B$4:$F$904,5,0)</f>
        <v>2.6669999999999999E-2</v>
      </c>
      <c r="G810" s="67"/>
      <c r="H810" s="67"/>
      <c r="I810" s="58">
        <f t="shared" si="45"/>
        <v>2.1999999999999999E-2</v>
      </c>
      <c r="J810" s="67"/>
      <c r="P810" s="68"/>
      <c r="Q810" s="69"/>
      <c r="R810" s="69"/>
      <c r="V810" s="58">
        <f t="shared" si="48"/>
        <v>807</v>
      </c>
      <c r="W810" s="58" t="s">
        <v>1722</v>
      </c>
      <c r="X810" s="58" t="s">
        <v>1723</v>
      </c>
      <c r="Z810" s="70"/>
      <c r="AA810" s="71">
        <f t="shared" si="46"/>
        <v>0.39333333333333331</v>
      </c>
      <c r="AB810" s="70">
        <f t="shared" si="47"/>
        <v>0.35399999999999998</v>
      </c>
      <c r="AC810" s="70">
        <f t="shared" si="55"/>
        <v>0.35399999999999998</v>
      </c>
      <c r="AD810" s="53"/>
      <c r="AE810" s="53"/>
      <c r="AF810" s="72"/>
      <c r="AG810" s="70">
        <v>0.35399999999999998</v>
      </c>
      <c r="AH810" s="70"/>
      <c r="AI810" s="70"/>
    </row>
    <row r="811" spans="1:35" ht="12.75" customHeight="1" x14ac:dyDescent="0.2">
      <c r="A811" s="64" t="s">
        <v>338</v>
      </c>
      <c r="B811" s="65" t="s">
        <v>337</v>
      </c>
      <c r="C811" s="65">
        <v>55888</v>
      </c>
      <c r="D811" s="66">
        <f>VLOOKUP(A811,'2.1 Termination Charges'!$B$4:$F$904,5,0)</f>
        <v>2.6669999999999999E-2</v>
      </c>
      <c r="G811" s="67"/>
      <c r="H811" s="67"/>
      <c r="I811" s="58">
        <f t="shared" si="45"/>
        <v>2.1999999999999999E-2</v>
      </c>
      <c r="J811" s="67"/>
      <c r="P811" s="68"/>
      <c r="Q811" s="69"/>
      <c r="R811" s="69"/>
      <c r="V811" s="58">
        <f t="shared" si="48"/>
        <v>808</v>
      </c>
      <c r="W811" s="58" t="s">
        <v>1724</v>
      </c>
      <c r="X811" s="58" t="s">
        <v>1725</v>
      </c>
      <c r="Z811" s="70"/>
      <c r="AA811" s="71">
        <f t="shared" si="46"/>
        <v>2.4847777777777775</v>
      </c>
      <c r="AB811" s="70">
        <f t="shared" si="47"/>
        <v>2.2363</v>
      </c>
      <c r="AC811" s="70">
        <f t="shared" si="55"/>
        <v>2.2363</v>
      </c>
      <c r="AD811" s="53"/>
      <c r="AE811" s="53"/>
      <c r="AF811" s="72"/>
      <c r="AG811" s="70">
        <v>2.2363</v>
      </c>
      <c r="AH811" s="70"/>
      <c r="AI811" s="70"/>
    </row>
    <row r="812" spans="1:35" ht="12.75" customHeight="1" x14ac:dyDescent="0.2">
      <c r="A812" s="64" t="s">
        <v>338</v>
      </c>
      <c r="B812" s="65" t="s">
        <v>337</v>
      </c>
      <c r="C812" s="65">
        <v>55889</v>
      </c>
      <c r="D812" s="66">
        <f>VLOOKUP(A812,'2.1 Termination Charges'!$B$4:$F$904,5,0)</f>
        <v>2.6669999999999999E-2</v>
      </c>
      <c r="G812" s="67"/>
      <c r="H812" s="67"/>
      <c r="I812" s="58">
        <f t="shared" si="45"/>
        <v>2.1999999999999999E-2</v>
      </c>
      <c r="J812" s="67"/>
      <c r="P812" s="68"/>
      <c r="Q812" s="69"/>
      <c r="R812" s="69"/>
      <c r="V812" s="58">
        <f t="shared" si="48"/>
        <v>809</v>
      </c>
      <c r="W812" s="58" t="s">
        <v>1726</v>
      </c>
      <c r="X812" s="58" t="s">
        <v>1727</v>
      </c>
      <c r="Z812" s="70"/>
      <c r="AA812" s="71">
        <f t="shared" si="46"/>
        <v>1.3795555555555556</v>
      </c>
      <c r="AB812" s="70">
        <f t="shared" si="47"/>
        <v>1.2416</v>
      </c>
      <c r="AC812" s="70">
        <f t="shared" si="55"/>
        <v>1.2416</v>
      </c>
      <c r="AD812" s="53"/>
      <c r="AE812" s="53"/>
      <c r="AF812" s="72"/>
      <c r="AG812" s="70">
        <v>1.2416</v>
      </c>
      <c r="AH812" s="70"/>
      <c r="AI812" s="70"/>
    </row>
    <row r="813" spans="1:35" ht="12.75" customHeight="1" x14ac:dyDescent="0.2">
      <c r="A813" s="64" t="s">
        <v>338</v>
      </c>
      <c r="B813" s="65" t="s">
        <v>337</v>
      </c>
      <c r="C813" s="65">
        <v>55896</v>
      </c>
      <c r="D813" s="66">
        <f>VLOOKUP(A813,'2.1 Termination Charges'!$B$4:$F$904,5,0)</f>
        <v>2.6669999999999999E-2</v>
      </c>
      <c r="G813" s="67"/>
      <c r="H813" s="67"/>
      <c r="I813" s="58">
        <f t="shared" si="45"/>
        <v>2.1999999999999999E-2</v>
      </c>
      <c r="J813" s="67"/>
      <c r="P813" s="68"/>
      <c r="Q813" s="69"/>
      <c r="R813" s="69"/>
      <c r="V813" s="58">
        <f t="shared" si="48"/>
        <v>810</v>
      </c>
      <c r="W813" s="58" t="s">
        <v>1728</v>
      </c>
      <c r="X813" s="58" t="s">
        <v>1729</v>
      </c>
      <c r="Z813" s="70"/>
      <c r="AA813" s="71">
        <f t="shared" si="46"/>
        <v>0.13333333333333333</v>
      </c>
      <c r="AB813" s="70">
        <f t="shared" si="47"/>
        <v>0.12</v>
      </c>
      <c r="AC813" s="70">
        <f t="shared" si="55"/>
        <v>0.12</v>
      </c>
      <c r="AD813" s="53"/>
      <c r="AE813" s="53"/>
      <c r="AF813" s="72"/>
      <c r="AG813" s="70">
        <v>0.12</v>
      </c>
      <c r="AH813" s="70"/>
      <c r="AI813" s="70"/>
    </row>
    <row r="814" spans="1:35" ht="12.75" customHeight="1" x14ac:dyDescent="0.2">
      <c r="A814" s="64" t="s">
        <v>338</v>
      </c>
      <c r="B814" s="65" t="s">
        <v>337</v>
      </c>
      <c r="C814" s="65">
        <v>55897</v>
      </c>
      <c r="D814" s="66">
        <f>VLOOKUP(A814,'2.1 Termination Charges'!$B$4:$F$904,5,0)</f>
        <v>2.6669999999999999E-2</v>
      </c>
      <c r="G814" s="67"/>
      <c r="H814" s="67"/>
      <c r="I814" s="58">
        <f t="shared" si="45"/>
        <v>2.1999999999999999E-2</v>
      </c>
      <c r="J814" s="67"/>
      <c r="P814" s="68"/>
      <c r="Q814" s="69"/>
      <c r="R814" s="69"/>
      <c r="V814" s="58">
        <f t="shared" si="48"/>
        <v>811</v>
      </c>
      <c r="W814" s="58" t="s">
        <v>1730</v>
      </c>
      <c r="X814" s="58" t="s">
        <v>1731</v>
      </c>
      <c r="Z814" s="70"/>
      <c r="AA814" s="71">
        <f t="shared" si="46"/>
        <v>0.29166666666666669</v>
      </c>
      <c r="AB814" s="70">
        <f t="shared" si="47"/>
        <v>0.26250000000000001</v>
      </c>
      <c r="AC814" s="70">
        <f t="shared" si="55"/>
        <v>0.26250000000000001</v>
      </c>
      <c r="AD814" s="53"/>
      <c r="AE814" s="53"/>
      <c r="AF814" s="72"/>
      <c r="AG814" s="70">
        <v>0.26250000000000001</v>
      </c>
      <c r="AH814" s="70"/>
      <c r="AI814" s="70"/>
    </row>
    <row r="815" spans="1:35" ht="12.75" customHeight="1" x14ac:dyDescent="0.2">
      <c r="A815" s="64" t="s">
        <v>338</v>
      </c>
      <c r="B815" s="65" t="s">
        <v>337</v>
      </c>
      <c r="C815" s="65">
        <v>55898</v>
      </c>
      <c r="D815" s="66">
        <f>VLOOKUP(A815,'2.1 Termination Charges'!$B$4:$F$904,5,0)</f>
        <v>2.6669999999999999E-2</v>
      </c>
      <c r="G815" s="67"/>
      <c r="H815" s="67"/>
      <c r="I815" s="58">
        <f t="shared" si="45"/>
        <v>2.1999999999999999E-2</v>
      </c>
      <c r="J815" s="67"/>
      <c r="P815" s="68"/>
      <c r="Q815" s="69"/>
      <c r="R815" s="69"/>
      <c r="V815" s="58">
        <f t="shared" si="48"/>
        <v>812</v>
      </c>
      <c r="W815" s="58" t="s">
        <v>1732</v>
      </c>
      <c r="X815" s="58" t="s">
        <v>1733</v>
      </c>
      <c r="Z815" s="70"/>
      <c r="AA815" s="71">
        <f t="shared" si="46"/>
        <v>1.0611111111111111</v>
      </c>
      <c r="AB815" s="70">
        <f t="shared" si="47"/>
        <v>0.95499999999999996</v>
      </c>
      <c r="AC815" s="70">
        <f t="shared" si="55"/>
        <v>0.95499999999999996</v>
      </c>
      <c r="AD815" s="53"/>
      <c r="AE815" s="53"/>
      <c r="AF815" s="72"/>
      <c r="AG815" s="70">
        <v>0.95499999999999996</v>
      </c>
      <c r="AH815" s="70"/>
      <c r="AI815" s="70"/>
    </row>
    <row r="816" spans="1:35" ht="12.75" customHeight="1" x14ac:dyDescent="0.2">
      <c r="A816" s="64" t="s">
        <v>338</v>
      </c>
      <c r="B816" s="65" t="s">
        <v>337</v>
      </c>
      <c r="C816" s="65">
        <v>55899</v>
      </c>
      <c r="D816" s="66">
        <f>VLOOKUP(A816,'2.1 Termination Charges'!$B$4:$F$904,5,0)</f>
        <v>2.6669999999999999E-2</v>
      </c>
      <c r="G816" s="67"/>
      <c r="H816" s="67"/>
      <c r="I816" s="58">
        <f t="shared" si="45"/>
        <v>2.1999999999999999E-2</v>
      </c>
      <c r="J816" s="67"/>
      <c r="P816" s="68"/>
      <c r="Q816" s="69"/>
      <c r="R816" s="69"/>
      <c r="V816" s="58">
        <f t="shared" si="48"/>
        <v>813</v>
      </c>
      <c r="W816" s="58" t="s">
        <v>1734</v>
      </c>
      <c r="X816" s="58" t="s">
        <v>1735</v>
      </c>
      <c r="Z816" s="70"/>
      <c r="AA816" s="71">
        <f t="shared" si="46"/>
        <v>1.0611111111111111</v>
      </c>
      <c r="AB816" s="70">
        <f t="shared" si="47"/>
        <v>0.95499999999999996</v>
      </c>
      <c r="AC816" s="70">
        <f t="shared" si="55"/>
        <v>0.95499999999999996</v>
      </c>
      <c r="AD816" s="53"/>
      <c r="AE816" s="53"/>
      <c r="AF816" s="72"/>
      <c r="AG816" s="70">
        <v>0.95499999999999996</v>
      </c>
      <c r="AH816" s="70"/>
      <c r="AI816" s="70"/>
    </row>
    <row r="817" spans="1:35" ht="12.75" customHeight="1" x14ac:dyDescent="0.2">
      <c r="A817" s="64" t="s">
        <v>338</v>
      </c>
      <c r="B817" s="65" t="s">
        <v>337</v>
      </c>
      <c r="C817" s="65">
        <v>55916</v>
      </c>
      <c r="D817" s="66">
        <f>VLOOKUP(A817,'2.1 Termination Charges'!$B$4:$F$904,5,0)</f>
        <v>2.6669999999999999E-2</v>
      </c>
      <c r="G817" s="67"/>
      <c r="H817" s="67"/>
      <c r="I817" s="58">
        <f t="shared" si="45"/>
        <v>2.1999999999999999E-2</v>
      </c>
      <c r="J817" s="67"/>
      <c r="P817" s="68"/>
      <c r="Q817" s="69"/>
      <c r="R817" s="69"/>
      <c r="V817" s="58">
        <f t="shared" si="48"/>
        <v>814</v>
      </c>
      <c r="W817" s="58" t="s">
        <v>1736</v>
      </c>
      <c r="X817" s="58" t="s">
        <v>1737</v>
      </c>
      <c r="Z817" s="70"/>
      <c r="AA817" s="71">
        <f t="shared" si="46"/>
        <v>1.0611111111111111</v>
      </c>
      <c r="AB817" s="70">
        <f t="shared" si="47"/>
        <v>0.95499999999999996</v>
      </c>
      <c r="AC817" s="70">
        <f t="shared" si="55"/>
        <v>0.95499999999999996</v>
      </c>
      <c r="AD817" s="53"/>
      <c r="AE817" s="53"/>
      <c r="AF817" s="72"/>
      <c r="AG817" s="70">
        <v>0.95499999999999996</v>
      </c>
      <c r="AH817" s="70"/>
      <c r="AI817" s="70"/>
    </row>
    <row r="818" spans="1:35" ht="12.75" customHeight="1" x14ac:dyDescent="0.2">
      <c r="A818" s="64" t="s">
        <v>338</v>
      </c>
      <c r="B818" s="65" t="s">
        <v>337</v>
      </c>
      <c r="C818" s="65">
        <v>55917</v>
      </c>
      <c r="D818" s="66">
        <f>VLOOKUP(A818,'2.1 Termination Charges'!$B$4:$F$904,5,0)</f>
        <v>2.6669999999999999E-2</v>
      </c>
      <c r="G818" s="67"/>
      <c r="H818" s="67"/>
      <c r="I818" s="58">
        <f t="shared" si="45"/>
        <v>2.1999999999999999E-2</v>
      </c>
      <c r="J818" s="67"/>
      <c r="P818" s="68"/>
      <c r="Q818" s="69"/>
      <c r="R818" s="69"/>
      <c r="V818" s="58">
        <f t="shared" si="48"/>
        <v>815</v>
      </c>
      <c r="W818" s="58" t="s">
        <v>1738</v>
      </c>
      <c r="X818" s="58" t="s">
        <v>1739</v>
      </c>
      <c r="Z818" s="70"/>
      <c r="AA818" s="71">
        <f t="shared" si="46"/>
        <v>1.0833333333333333</v>
      </c>
      <c r="AB818" s="70">
        <f t="shared" si="47"/>
        <v>0.97499999999999998</v>
      </c>
      <c r="AC818" s="70">
        <f t="shared" si="55"/>
        <v>0.97499999999999998</v>
      </c>
      <c r="AD818" s="53"/>
      <c r="AE818" s="53"/>
      <c r="AF818" s="72"/>
      <c r="AG818" s="70">
        <v>0.97499999999999998</v>
      </c>
      <c r="AH818" s="70"/>
      <c r="AI818" s="70"/>
    </row>
    <row r="819" spans="1:35" ht="12.75" customHeight="1" x14ac:dyDescent="0.2">
      <c r="A819" s="64" t="s">
        <v>338</v>
      </c>
      <c r="B819" s="65" t="s">
        <v>337</v>
      </c>
      <c r="C819" s="65">
        <v>55918</v>
      </c>
      <c r="D819" s="66">
        <f>VLOOKUP(A819,'2.1 Termination Charges'!$B$4:$F$904,5,0)</f>
        <v>2.6669999999999999E-2</v>
      </c>
      <c r="G819" s="67"/>
      <c r="H819" s="67"/>
      <c r="I819" s="58">
        <f t="shared" si="45"/>
        <v>2.1999999999999999E-2</v>
      </c>
      <c r="J819" s="67"/>
      <c r="P819" s="68"/>
      <c r="Q819" s="69"/>
      <c r="R819" s="69"/>
      <c r="V819" s="58">
        <f t="shared" si="48"/>
        <v>816</v>
      </c>
      <c r="W819" s="58" t="s">
        <v>1740</v>
      </c>
      <c r="X819" s="58" t="s">
        <v>1741</v>
      </c>
      <c r="Z819" s="70"/>
      <c r="AA819" s="71">
        <f t="shared" si="46"/>
        <v>1.1555555555555557</v>
      </c>
      <c r="AB819" s="70">
        <f t="shared" si="47"/>
        <v>1.04</v>
      </c>
      <c r="AC819" s="70">
        <f t="shared" si="55"/>
        <v>1.04</v>
      </c>
      <c r="AD819" s="53"/>
      <c r="AE819" s="53"/>
      <c r="AF819" s="72"/>
      <c r="AG819" s="70">
        <v>1.04</v>
      </c>
      <c r="AH819" s="70"/>
      <c r="AI819" s="70"/>
    </row>
    <row r="820" spans="1:35" ht="12.75" customHeight="1" x14ac:dyDescent="0.2">
      <c r="A820" s="64" t="s">
        <v>338</v>
      </c>
      <c r="B820" s="65" t="s">
        <v>337</v>
      </c>
      <c r="C820" s="65">
        <v>55919</v>
      </c>
      <c r="D820" s="66">
        <f>VLOOKUP(A820,'2.1 Termination Charges'!$B$4:$F$904,5,0)</f>
        <v>2.6669999999999999E-2</v>
      </c>
      <c r="G820" s="67"/>
      <c r="H820" s="67"/>
      <c r="I820" s="58">
        <f t="shared" si="45"/>
        <v>2.1999999999999999E-2</v>
      </c>
      <c r="J820" s="67"/>
      <c r="P820" s="68"/>
      <c r="Q820" s="69"/>
      <c r="R820" s="69"/>
      <c r="V820" s="58">
        <f t="shared" si="48"/>
        <v>817</v>
      </c>
      <c r="W820" s="58" t="s">
        <v>1742</v>
      </c>
      <c r="X820" s="58" t="s">
        <v>1743</v>
      </c>
      <c r="Z820" s="70"/>
      <c r="AA820" s="71">
        <f t="shared" si="46"/>
        <v>4.3333333333333335E-2</v>
      </c>
      <c r="AB820" s="70">
        <f t="shared" si="47"/>
        <v>3.9E-2</v>
      </c>
      <c r="AC820" s="70">
        <f t="shared" si="55"/>
        <v>3.9E-2</v>
      </c>
      <c r="AD820" s="53"/>
      <c r="AE820" s="53"/>
      <c r="AF820" s="72"/>
      <c r="AG820" s="70">
        <v>3.9E-2</v>
      </c>
      <c r="AH820" s="70"/>
      <c r="AI820" s="70"/>
    </row>
    <row r="821" spans="1:35" ht="12.75" customHeight="1" x14ac:dyDescent="0.2">
      <c r="A821" s="64" t="s">
        <v>338</v>
      </c>
      <c r="B821" s="65" t="s">
        <v>337</v>
      </c>
      <c r="C821" s="65">
        <v>55926</v>
      </c>
      <c r="D821" s="66">
        <f>VLOOKUP(A821,'2.1 Termination Charges'!$B$4:$F$904,5,0)</f>
        <v>2.6669999999999999E-2</v>
      </c>
      <c r="G821" s="67"/>
      <c r="H821" s="67"/>
      <c r="I821" s="58">
        <f t="shared" si="45"/>
        <v>2.1999999999999999E-2</v>
      </c>
      <c r="J821" s="67"/>
      <c r="P821" s="68"/>
      <c r="Q821" s="69"/>
      <c r="R821" s="69"/>
      <c r="V821" s="58">
        <f t="shared" si="48"/>
        <v>818</v>
      </c>
      <c r="W821" s="58" t="s">
        <v>1744</v>
      </c>
      <c r="X821" s="58" t="s">
        <v>1745</v>
      </c>
      <c r="Z821" s="70"/>
      <c r="AA821" s="71">
        <f t="shared" si="46"/>
        <v>4.3333333333333335E-2</v>
      </c>
      <c r="AB821" s="70">
        <f t="shared" si="47"/>
        <v>3.9E-2</v>
      </c>
      <c r="AC821" s="70">
        <f t="shared" si="55"/>
        <v>3.9E-2</v>
      </c>
      <c r="AD821" s="53"/>
      <c r="AE821" s="53"/>
      <c r="AF821" s="72"/>
      <c r="AG821" s="70">
        <v>3.9E-2</v>
      </c>
      <c r="AH821" s="70"/>
      <c r="AI821" s="70"/>
    </row>
    <row r="822" spans="1:35" ht="12.75" customHeight="1" x14ac:dyDescent="0.2">
      <c r="A822" s="64" t="s">
        <v>338</v>
      </c>
      <c r="B822" s="65" t="s">
        <v>337</v>
      </c>
      <c r="C822" s="65">
        <v>55927</v>
      </c>
      <c r="D822" s="66">
        <f>VLOOKUP(A822,'2.1 Termination Charges'!$B$4:$F$904,5,0)</f>
        <v>2.6669999999999999E-2</v>
      </c>
      <c r="G822" s="67"/>
      <c r="H822" s="67"/>
      <c r="I822" s="58">
        <f t="shared" si="45"/>
        <v>2.1999999999999999E-2</v>
      </c>
      <c r="J822" s="67"/>
      <c r="P822" s="68"/>
      <c r="Q822" s="69"/>
      <c r="R822" s="69"/>
      <c r="V822" s="58">
        <f t="shared" si="48"/>
        <v>819</v>
      </c>
      <c r="W822" s="58" t="s">
        <v>1746</v>
      </c>
      <c r="X822" s="58" t="s">
        <v>1747</v>
      </c>
      <c r="Z822" s="70"/>
      <c r="AA822" s="71">
        <f t="shared" si="46"/>
        <v>4.3333333333333335E-2</v>
      </c>
      <c r="AB822" s="70">
        <f t="shared" si="47"/>
        <v>3.9E-2</v>
      </c>
      <c r="AC822" s="70">
        <f t="shared" si="55"/>
        <v>3.9E-2</v>
      </c>
      <c r="AD822" s="53"/>
      <c r="AE822" s="53"/>
      <c r="AF822" s="72"/>
      <c r="AG822" s="70">
        <v>3.9E-2</v>
      </c>
      <c r="AH822" s="70"/>
      <c r="AI822" s="70"/>
    </row>
    <row r="823" spans="1:35" ht="12.75" customHeight="1" x14ac:dyDescent="0.2">
      <c r="A823" s="64" t="s">
        <v>338</v>
      </c>
      <c r="B823" s="65" t="s">
        <v>337</v>
      </c>
      <c r="C823" s="65">
        <v>55928</v>
      </c>
      <c r="D823" s="66">
        <f>VLOOKUP(A823,'2.1 Termination Charges'!$B$4:$F$904,5,0)</f>
        <v>2.6669999999999999E-2</v>
      </c>
      <c r="G823" s="67"/>
      <c r="H823" s="67"/>
      <c r="I823" s="58">
        <f t="shared" si="45"/>
        <v>2.1999999999999999E-2</v>
      </c>
      <c r="J823" s="67"/>
      <c r="P823" s="68"/>
      <c r="Q823" s="69"/>
      <c r="R823" s="69"/>
      <c r="V823" s="58">
        <f t="shared" si="48"/>
        <v>820</v>
      </c>
      <c r="W823" s="58" t="s">
        <v>1748</v>
      </c>
      <c r="X823" s="58" t="s">
        <v>1749</v>
      </c>
      <c r="Z823" s="70"/>
      <c r="AA823" s="71">
        <f t="shared" si="46"/>
        <v>4.3333333333333335E-2</v>
      </c>
      <c r="AB823" s="70">
        <f t="shared" si="47"/>
        <v>3.9E-2</v>
      </c>
      <c r="AC823" s="70">
        <f t="shared" si="55"/>
        <v>3.9E-2</v>
      </c>
      <c r="AD823" s="53"/>
      <c r="AE823" s="53"/>
      <c r="AF823" s="72"/>
      <c r="AG823" s="70">
        <v>3.9E-2</v>
      </c>
      <c r="AH823" s="70"/>
      <c r="AI823" s="70"/>
    </row>
    <row r="824" spans="1:35" ht="12.75" customHeight="1" x14ac:dyDescent="0.2">
      <c r="A824" s="64" t="s">
        <v>338</v>
      </c>
      <c r="B824" s="65" t="s">
        <v>337</v>
      </c>
      <c r="C824" s="65">
        <v>55929</v>
      </c>
      <c r="D824" s="66">
        <f>VLOOKUP(A824,'2.1 Termination Charges'!$B$4:$F$904,5,0)</f>
        <v>2.6669999999999999E-2</v>
      </c>
      <c r="G824" s="67"/>
      <c r="H824" s="67"/>
      <c r="I824" s="58">
        <f t="shared" si="45"/>
        <v>2.1999999999999999E-2</v>
      </c>
      <c r="J824" s="67"/>
      <c r="P824" s="68"/>
      <c r="Q824" s="69"/>
      <c r="R824" s="69"/>
      <c r="V824" s="58">
        <f t="shared" si="48"/>
        <v>821</v>
      </c>
      <c r="W824" s="58" t="s">
        <v>1750</v>
      </c>
      <c r="X824" s="58" t="s">
        <v>1751</v>
      </c>
      <c r="Z824" s="70"/>
      <c r="AA824" s="71">
        <f t="shared" si="46"/>
        <v>4.3333333333333335E-2</v>
      </c>
      <c r="AB824" s="70">
        <f t="shared" si="47"/>
        <v>3.9E-2</v>
      </c>
      <c r="AC824" s="70">
        <f t="shared" si="55"/>
        <v>3.9E-2</v>
      </c>
      <c r="AD824" s="53"/>
      <c r="AE824" s="53"/>
      <c r="AF824" s="72"/>
      <c r="AG824" s="70">
        <v>3.9E-2</v>
      </c>
      <c r="AH824" s="70"/>
      <c r="AI824" s="70"/>
    </row>
    <row r="825" spans="1:35" ht="12.75" customHeight="1" x14ac:dyDescent="0.2">
      <c r="A825" s="64" t="s">
        <v>338</v>
      </c>
      <c r="B825" s="65" t="s">
        <v>337</v>
      </c>
      <c r="C825" s="65">
        <v>55936</v>
      </c>
      <c r="D825" s="66">
        <f>VLOOKUP(A825,'2.1 Termination Charges'!$B$4:$F$904,5,0)</f>
        <v>2.6669999999999999E-2</v>
      </c>
      <c r="G825" s="67"/>
      <c r="H825" s="67"/>
      <c r="I825" s="58">
        <f t="shared" si="45"/>
        <v>2.1999999999999999E-2</v>
      </c>
      <c r="J825" s="67"/>
      <c r="P825" s="68"/>
      <c r="Q825" s="69"/>
      <c r="R825" s="69"/>
      <c r="V825" s="58">
        <f t="shared" si="48"/>
        <v>822</v>
      </c>
      <c r="W825" s="58" t="s">
        <v>1752</v>
      </c>
      <c r="X825" s="58" t="s">
        <v>1753</v>
      </c>
      <c r="Z825" s="70"/>
      <c r="AA825" s="71">
        <f t="shared" si="46"/>
        <v>4.3333333333333335E-2</v>
      </c>
      <c r="AB825" s="70">
        <f t="shared" si="47"/>
        <v>3.9E-2</v>
      </c>
      <c r="AC825" s="70">
        <f t="shared" si="55"/>
        <v>3.9E-2</v>
      </c>
      <c r="AD825" s="53"/>
      <c r="AE825" s="53"/>
      <c r="AF825" s="72"/>
      <c r="AG825" s="70">
        <v>3.9E-2</v>
      </c>
      <c r="AH825" s="70"/>
      <c r="AI825" s="70"/>
    </row>
    <row r="826" spans="1:35" ht="12.75" customHeight="1" x14ac:dyDescent="0.2">
      <c r="A826" s="64" t="s">
        <v>338</v>
      </c>
      <c r="B826" s="65" t="s">
        <v>337</v>
      </c>
      <c r="C826" s="65">
        <v>55937</v>
      </c>
      <c r="D826" s="66">
        <f>VLOOKUP(A826,'2.1 Termination Charges'!$B$4:$F$904,5,0)</f>
        <v>2.6669999999999999E-2</v>
      </c>
      <c r="G826" s="67"/>
      <c r="H826" s="67"/>
      <c r="I826" s="58">
        <f t="shared" si="45"/>
        <v>2.1999999999999999E-2</v>
      </c>
      <c r="J826" s="67"/>
      <c r="P826" s="68"/>
      <c r="Q826" s="69"/>
      <c r="R826" s="69"/>
      <c r="V826" s="58">
        <f t="shared" si="48"/>
        <v>823</v>
      </c>
      <c r="W826" s="58" t="s">
        <v>1754</v>
      </c>
      <c r="X826" s="58" t="s">
        <v>1755</v>
      </c>
      <c r="Z826" s="70"/>
      <c r="AA826" s="71">
        <f t="shared" si="46"/>
        <v>4.3333333333333335E-2</v>
      </c>
      <c r="AB826" s="70">
        <f t="shared" si="47"/>
        <v>3.9E-2</v>
      </c>
      <c r="AC826" s="70">
        <f t="shared" si="55"/>
        <v>3.9E-2</v>
      </c>
      <c r="AD826" s="53"/>
      <c r="AE826" s="53"/>
      <c r="AF826" s="72"/>
      <c r="AG826" s="70">
        <v>3.9E-2</v>
      </c>
      <c r="AH826" s="70"/>
      <c r="AI826" s="70"/>
    </row>
    <row r="827" spans="1:35" ht="12.75" customHeight="1" x14ac:dyDescent="0.2">
      <c r="A827" s="64" t="s">
        <v>338</v>
      </c>
      <c r="B827" s="65" t="s">
        <v>337</v>
      </c>
      <c r="C827" s="65">
        <v>55938</v>
      </c>
      <c r="D827" s="66">
        <f>VLOOKUP(A827,'2.1 Termination Charges'!$B$4:$F$904,5,0)</f>
        <v>2.6669999999999999E-2</v>
      </c>
      <c r="G827" s="67"/>
      <c r="H827" s="67"/>
      <c r="I827" s="58">
        <f t="shared" si="45"/>
        <v>2.1999999999999999E-2</v>
      </c>
      <c r="J827" s="67"/>
      <c r="P827" s="68"/>
      <c r="Q827" s="69"/>
      <c r="R827" s="69"/>
      <c r="V827" s="58">
        <f t="shared" si="48"/>
        <v>824</v>
      </c>
      <c r="W827" s="58" t="s">
        <v>1756</v>
      </c>
      <c r="X827" s="58" t="s">
        <v>1757</v>
      </c>
      <c r="Z827" s="70"/>
      <c r="AA827" s="71">
        <f t="shared" si="46"/>
        <v>4.4444444444444446E-2</v>
      </c>
      <c r="AB827" s="70">
        <f t="shared" si="47"/>
        <v>0.04</v>
      </c>
      <c r="AC827" s="70">
        <f t="shared" si="55"/>
        <v>0.04</v>
      </c>
      <c r="AD827" s="53"/>
      <c r="AE827" s="53"/>
      <c r="AF827" s="72"/>
      <c r="AG827" s="70">
        <v>0.04</v>
      </c>
      <c r="AH827" s="70"/>
      <c r="AI827" s="70"/>
    </row>
    <row r="828" spans="1:35" ht="12.75" customHeight="1" x14ac:dyDescent="0.2">
      <c r="A828" s="64" t="s">
        <v>338</v>
      </c>
      <c r="B828" s="65" t="s">
        <v>337</v>
      </c>
      <c r="C828" s="65">
        <v>55939</v>
      </c>
      <c r="D828" s="66">
        <f>VLOOKUP(A828,'2.1 Termination Charges'!$B$4:$F$904,5,0)</f>
        <v>2.6669999999999999E-2</v>
      </c>
      <c r="G828" s="67"/>
      <c r="H828" s="67"/>
      <c r="I828" s="58">
        <f t="shared" si="45"/>
        <v>2.1999999999999999E-2</v>
      </c>
      <c r="J828" s="67"/>
      <c r="P828" s="68"/>
      <c r="Q828" s="69"/>
      <c r="R828" s="69"/>
      <c r="V828" s="58">
        <f t="shared" si="48"/>
        <v>825</v>
      </c>
      <c r="W828" s="58" t="s">
        <v>1758</v>
      </c>
      <c r="X828" s="58" t="s">
        <v>1759</v>
      </c>
      <c r="Z828" s="70"/>
      <c r="AA828" s="71">
        <f t="shared" si="46"/>
        <v>0.24811111111111112</v>
      </c>
      <c r="AB828" s="70">
        <f t="shared" si="47"/>
        <v>0.2233</v>
      </c>
      <c r="AC828" s="70">
        <f t="shared" si="55"/>
        <v>0.2233</v>
      </c>
      <c r="AD828" s="53"/>
      <c r="AE828" s="53"/>
      <c r="AF828" s="72"/>
      <c r="AG828" s="70">
        <v>0.2233</v>
      </c>
      <c r="AH828" s="70"/>
      <c r="AI828" s="70"/>
    </row>
    <row r="829" spans="1:35" ht="12.75" customHeight="1" x14ac:dyDescent="0.2">
      <c r="A829" s="64" t="s">
        <v>338</v>
      </c>
      <c r="B829" s="65" t="s">
        <v>337</v>
      </c>
      <c r="C829" s="65">
        <v>55946</v>
      </c>
      <c r="D829" s="66">
        <f>VLOOKUP(A829,'2.1 Termination Charges'!$B$4:$F$904,5,0)</f>
        <v>2.6669999999999999E-2</v>
      </c>
      <c r="G829" s="67"/>
      <c r="H829" s="67"/>
      <c r="I829" s="58">
        <f t="shared" si="45"/>
        <v>2.1999999999999999E-2</v>
      </c>
      <c r="J829" s="67"/>
      <c r="P829" s="68"/>
      <c r="Q829" s="69"/>
      <c r="R829" s="69"/>
      <c r="V829" s="58">
        <f t="shared" si="48"/>
        <v>826</v>
      </c>
      <c r="W829" s="58" t="s">
        <v>1760</v>
      </c>
      <c r="X829" s="58" t="s">
        <v>1761</v>
      </c>
      <c r="Z829" s="70"/>
      <c r="AA829" s="71">
        <f t="shared" si="46"/>
        <v>5.5555555555555559E-2</v>
      </c>
      <c r="AB829" s="70">
        <f t="shared" si="47"/>
        <v>0.05</v>
      </c>
      <c r="AC829" s="70">
        <f t="shared" si="55"/>
        <v>0.05</v>
      </c>
      <c r="AD829" s="53"/>
      <c r="AE829" s="53"/>
      <c r="AF829" s="72"/>
      <c r="AG829" s="70">
        <v>0.05</v>
      </c>
      <c r="AH829" s="70"/>
      <c r="AI829" s="70"/>
    </row>
    <row r="830" spans="1:35" ht="12.75" customHeight="1" x14ac:dyDescent="0.2">
      <c r="A830" s="64" t="s">
        <v>338</v>
      </c>
      <c r="B830" s="65" t="s">
        <v>337</v>
      </c>
      <c r="C830" s="65">
        <v>55947</v>
      </c>
      <c r="D830" s="66">
        <f>VLOOKUP(A830,'2.1 Termination Charges'!$B$4:$F$904,5,0)</f>
        <v>2.6669999999999999E-2</v>
      </c>
      <c r="G830" s="67"/>
      <c r="H830" s="67"/>
      <c r="I830" s="58">
        <f t="shared" si="45"/>
        <v>2.1999999999999999E-2</v>
      </c>
      <c r="J830" s="67"/>
      <c r="P830" s="68"/>
      <c r="Q830" s="69"/>
      <c r="R830" s="69"/>
      <c r="V830" s="58">
        <f t="shared" si="48"/>
        <v>827</v>
      </c>
      <c r="W830" s="58" t="s">
        <v>1762</v>
      </c>
      <c r="X830" s="58" t="s">
        <v>1763</v>
      </c>
      <c r="Z830" s="70"/>
      <c r="AA830" s="71">
        <f t="shared" si="46"/>
        <v>0.27777777777777779</v>
      </c>
      <c r="AB830" s="70">
        <f t="shared" si="47"/>
        <v>0.25</v>
      </c>
      <c r="AC830" s="70">
        <f t="shared" si="55"/>
        <v>0.25</v>
      </c>
      <c r="AD830" s="53"/>
      <c r="AE830" s="53"/>
      <c r="AF830" s="72"/>
      <c r="AG830" s="70">
        <v>0.25</v>
      </c>
      <c r="AH830" s="70"/>
      <c r="AI830" s="70"/>
    </row>
    <row r="831" spans="1:35" ht="12.75" customHeight="1" x14ac:dyDescent="0.2">
      <c r="A831" s="64" t="s">
        <v>338</v>
      </c>
      <c r="B831" s="65" t="s">
        <v>337</v>
      </c>
      <c r="C831" s="65">
        <v>55948</v>
      </c>
      <c r="D831" s="66">
        <f>VLOOKUP(A831,'2.1 Termination Charges'!$B$4:$F$904,5,0)</f>
        <v>2.6669999999999999E-2</v>
      </c>
      <c r="G831" s="67"/>
      <c r="H831" s="67"/>
      <c r="I831" s="58">
        <f t="shared" si="45"/>
        <v>2.1999999999999999E-2</v>
      </c>
      <c r="J831" s="67"/>
      <c r="P831" s="68"/>
      <c r="Q831" s="69"/>
      <c r="R831" s="69"/>
      <c r="V831" s="58">
        <f t="shared" si="48"/>
        <v>828</v>
      </c>
      <c r="W831" s="58" t="s">
        <v>1764</v>
      </c>
      <c r="X831" s="58" t="s">
        <v>1765</v>
      </c>
      <c r="Z831" s="70"/>
      <c r="AA831" s="71">
        <f t="shared" si="46"/>
        <v>0.2563333333333333</v>
      </c>
      <c r="AB831" s="70">
        <f t="shared" si="47"/>
        <v>0.23069999999999999</v>
      </c>
      <c r="AC831" s="70">
        <f t="shared" si="55"/>
        <v>0.23069999999999999</v>
      </c>
      <c r="AD831" s="53"/>
      <c r="AE831" s="53"/>
      <c r="AF831" s="72"/>
      <c r="AG831" s="70">
        <v>0.23069999999999999</v>
      </c>
      <c r="AH831" s="70"/>
      <c r="AI831" s="70"/>
    </row>
    <row r="832" spans="1:35" ht="12.75" customHeight="1" x14ac:dyDescent="0.2">
      <c r="A832" s="64" t="s">
        <v>338</v>
      </c>
      <c r="B832" s="65" t="s">
        <v>337</v>
      </c>
      <c r="C832" s="65">
        <v>55949</v>
      </c>
      <c r="D832" s="66">
        <f>VLOOKUP(A832,'2.1 Termination Charges'!$B$4:$F$904,5,0)</f>
        <v>2.6669999999999999E-2</v>
      </c>
      <c r="G832" s="67"/>
      <c r="H832" s="67"/>
      <c r="I832" s="58">
        <f t="shared" si="45"/>
        <v>2.1999999999999999E-2</v>
      </c>
      <c r="J832" s="67"/>
      <c r="P832" s="68"/>
      <c r="Q832" s="69"/>
      <c r="R832" s="69"/>
      <c r="V832" s="58">
        <f t="shared" si="48"/>
        <v>829</v>
      </c>
      <c r="W832" s="58" t="s">
        <v>1766</v>
      </c>
      <c r="X832" s="58" t="s">
        <v>1767</v>
      </c>
      <c r="Z832" s="70"/>
      <c r="AA832" s="71">
        <f t="shared" si="46"/>
        <v>0.2563333333333333</v>
      </c>
      <c r="AB832" s="70">
        <f t="shared" si="47"/>
        <v>0.23069999999999999</v>
      </c>
      <c r="AC832" s="70">
        <f t="shared" si="55"/>
        <v>0.23069999999999999</v>
      </c>
      <c r="AD832" s="53"/>
      <c r="AE832" s="53"/>
      <c r="AF832" s="72"/>
      <c r="AG832" s="70">
        <v>0.23069999999999999</v>
      </c>
      <c r="AH832" s="70"/>
      <c r="AI832" s="70"/>
    </row>
    <row r="833" spans="1:35" ht="12.75" customHeight="1" x14ac:dyDescent="0.2">
      <c r="A833" s="64" t="s">
        <v>338</v>
      </c>
      <c r="B833" s="65" t="s">
        <v>337</v>
      </c>
      <c r="C833" s="65">
        <v>55956</v>
      </c>
      <c r="D833" s="66">
        <f>VLOOKUP(A833,'2.1 Termination Charges'!$B$4:$F$904,5,0)</f>
        <v>2.6669999999999999E-2</v>
      </c>
      <c r="G833" s="67"/>
      <c r="H833" s="67"/>
      <c r="I833" s="58">
        <f t="shared" si="45"/>
        <v>2.1999999999999999E-2</v>
      </c>
      <c r="J833" s="67"/>
      <c r="P833" s="68"/>
      <c r="Q833" s="69"/>
      <c r="R833" s="69"/>
      <c r="V833" s="58">
        <f t="shared" si="48"/>
        <v>830</v>
      </c>
      <c r="W833" s="58" t="s">
        <v>1768</v>
      </c>
      <c r="X833" s="58" t="s">
        <v>1769</v>
      </c>
      <c r="Z833" s="70"/>
      <c r="AA833" s="71">
        <f t="shared" si="46"/>
        <v>0.23888888888888887</v>
      </c>
      <c r="AB833" s="70">
        <f t="shared" si="47"/>
        <v>0.215</v>
      </c>
      <c r="AC833" s="70">
        <f t="shared" si="55"/>
        <v>0.215</v>
      </c>
      <c r="AD833" s="53"/>
      <c r="AE833" s="53"/>
      <c r="AF833" s="72"/>
      <c r="AG833" s="70">
        <v>0.215</v>
      </c>
      <c r="AH833" s="70"/>
      <c r="AI833" s="70"/>
    </row>
    <row r="834" spans="1:35" ht="12.75" customHeight="1" x14ac:dyDescent="0.2">
      <c r="A834" s="64" t="s">
        <v>338</v>
      </c>
      <c r="B834" s="65" t="s">
        <v>337</v>
      </c>
      <c r="C834" s="65">
        <v>55957</v>
      </c>
      <c r="D834" s="66">
        <f>VLOOKUP(A834,'2.1 Termination Charges'!$B$4:$F$904,5,0)</f>
        <v>2.6669999999999999E-2</v>
      </c>
      <c r="G834" s="67"/>
      <c r="H834" s="67"/>
      <c r="I834" s="58">
        <f t="shared" si="45"/>
        <v>2.1999999999999999E-2</v>
      </c>
      <c r="J834" s="67"/>
      <c r="P834" s="68"/>
      <c r="Q834" s="69"/>
      <c r="R834" s="69"/>
      <c r="V834" s="58">
        <f t="shared" si="48"/>
        <v>831</v>
      </c>
      <c r="W834" s="58" t="s">
        <v>1770</v>
      </c>
      <c r="X834" s="58" t="s">
        <v>1771</v>
      </c>
      <c r="Z834" s="70"/>
      <c r="AA834" s="71">
        <f t="shared" si="46"/>
        <v>5.5555555555555559E-2</v>
      </c>
      <c r="AB834" s="70">
        <f t="shared" si="47"/>
        <v>0.05</v>
      </c>
      <c r="AC834" s="70">
        <f t="shared" si="55"/>
        <v>0.05</v>
      </c>
      <c r="AD834" s="53"/>
      <c r="AE834" s="53"/>
      <c r="AF834" s="72"/>
      <c r="AG834" s="70">
        <v>0.05</v>
      </c>
      <c r="AH834" s="70"/>
      <c r="AI834" s="70"/>
    </row>
    <row r="835" spans="1:35" ht="12.75" customHeight="1" x14ac:dyDescent="0.2">
      <c r="A835" s="64" t="s">
        <v>338</v>
      </c>
      <c r="B835" s="65" t="s">
        <v>337</v>
      </c>
      <c r="C835" s="65">
        <v>55958</v>
      </c>
      <c r="D835" s="66">
        <f>VLOOKUP(A835,'2.1 Termination Charges'!$B$4:$F$904,5,0)</f>
        <v>2.6669999999999999E-2</v>
      </c>
      <c r="G835" s="67"/>
      <c r="H835" s="67"/>
      <c r="I835" s="58">
        <f t="shared" si="45"/>
        <v>2.1999999999999999E-2</v>
      </c>
      <c r="J835" s="67"/>
      <c r="P835" s="68"/>
      <c r="Q835" s="69"/>
      <c r="R835" s="69"/>
      <c r="V835" s="58">
        <f t="shared" si="48"/>
        <v>832</v>
      </c>
      <c r="W835" s="58" t="s">
        <v>1772</v>
      </c>
      <c r="X835" s="58" t="s">
        <v>1773</v>
      </c>
      <c r="Z835" s="70"/>
      <c r="AA835" s="71">
        <f t="shared" si="46"/>
        <v>4.8222222222222222E-2</v>
      </c>
      <c r="AB835" s="70">
        <f t="shared" si="47"/>
        <v>4.3400000000000001E-2</v>
      </c>
      <c r="AC835" s="70">
        <f t="shared" si="55"/>
        <v>4.3400000000000001E-2</v>
      </c>
      <c r="AD835" s="53"/>
      <c r="AE835" s="53"/>
      <c r="AF835" s="72"/>
      <c r="AG835" s="70">
        <v>4.3400000000000001E-2</v>
      </c>
      <c r="AH835" s="70"/>
      <c r="AI835" s="70"/>
    </row>
    <row r="836" spans="1:35" ht="12.75" customHeight="1" x14ac:dyDescent="0.2">
      <c r="A836" s="64" t="s">
        <v>338</v>
      </c>
      <c r="B836" s="65" t="s">
        <v>337</v>
      </c>
      <c r="C836" s="65">
        <v>55959</v>
      </c>
      <c r="D836" s="66">
        <f>VLOOKUP(A836,'2.1 Termination Charges'!$B$4:$F$904,5,0)</f>
        <v>2.6669999999999999E-2</v>
      </c>
      <c r="G836" s="67"/>
      <c r="H836" s="67"/>
      <c r="I836" s="58">
        <f t="shared" si="45"/>
        <v>2.1999999999999999E-2</v>
      </c>
      <c r="J836" s="67"/>
      <c r="P836" s="68"/>
      <c r="Q836" s="69"/>
      <c r="R836" s="69"/>
      <c r="V836" s="58">
        <f t="shared" si="48"/>
        <v>833</v>
      </c>
      <c r="W836" s="58" t="s">
        <v>1774</v>
      </c>
      <c r="X836" s="58" t="s">
        <v>1775</v>
      </c>
      <c r="Z836" s="70"/>
      <c r="AA836" s="71">
        <f t="shared" si="46"/>
        <v>0.17511111111111111</v>
      </c>
      <c r="AB836" s="70">
        <f t="shared" si="47"/>
        <v>0.15759999999999999</v>
      </c>
      <c r="AC836" s="70">
        <f t="shared" si="55"/>
        <v>0.15759999999999999</v>
      </c>
      <c r="AD836" s="53"/>
      <c r="AE836" s="53"/>
      <c r="AF836" s="72"/>
      <c r="AG836" s="70">
        <v>0.15759999999999999</v>
      </c>
      <c r="AH836" s="70"/>
      <c r="AI836" s="70"/>
    </row>
    <row r="837" spans="1:35" ht="12.75" customHeight="1" x14ac:dyDescent="0.2">
      <c r="A837" s="64" t="s">
        <v>338</v>
      </c>
      <c r="B837" s="65" t="s">
        <v>337</v>
      </c>
      <c r="C837" s="65">
        <v>55966</v>
      </c>
      <c r="D837" s="66">
        <f>VLOOKUP(A837,'2.1 Termination Charges'!$B$4:$F$904,5,0)</f>
        <v>2.6669999999999999E-2</v>
      </c>
      <c r="G837" s="67"/>
      <c r="H837" s="67"/>
      <c r="I837" s="58">
        <f t="shared" si="45"/>
        <v>2.1999999999999999E-2</v>
      </c>
      <c r="J837" s="67"/>
      <c r="P837" s="68"/>
      <c r="Q837" s="69"/>
      <c r="R837" s="69"/>
      <c r="V837" s="58">
        <f t="shared" si="48"/>
        <v>834</v>
      </c>
      <c r="W837" s="58" t="s">
        <v>1776</v>
      </c>
      <c r="X837" s="58" t="s">
        <v>1777</v>
      </c>
      <c r="Z837" s="70"/>
      <c r="AA837" s="71">
        <f t="shared" si="46"/>
        <v>0.21666666666666667</v>
      </c>
      <c r="AB837" s="70">
        <f t="shared" si="47"/>
        <v>0.19500000000000001</v>
      </c>
      <c r="AC837" s="70">
        <f t="shared" si="55"/>
        <v>0.19500000000000001</v>
      </c>
      <c r="AD837" s="53"/>
      <c r="AE837" s="53"/>
      <c r="AF837" s="72"/>
      <c r="AG837" s="70">
        <v>0.19500000000000001</v>
      </c>
      <c r="AH837" s="70"/>
      <c r="AI837" s="70"/>
    </row>
    <row r="838" spans="1:35" ht="12.75" customHeight="1" x14ac:dyDescent="0.2">
      <c r="A838" s="64" t="s">
        <v>338</v>
      </c>
      <c r="B838" s="65" t="s">
        <v>337</v>
      </c>
      <c r="C838" s="65">
        <v>55967</v>
      </c>
      <c r="D838" s="66">
        <f>VLOOKUP(A838,'2.1 Termination Charges'!$B$4:$F$904,5,0)</f>
        <v>2.6669999999999999E-2</v>
      </c>
      <c r="G838" s="67"/>
      <c r="H838" s="67"/>
      <c r="I838" s="58">
        <f t="shared" si="45"/>
        <v>2.1999999999999999E-2</v>
      </c>
      <c r="J838" s="67"/>
      <c r="P838" s="68"/>
      <c r="Q838" s="69"/>
      <c r="R838" s="69"/>
      <c r="V838" s="58">
        <f t="shared" si="48"/>
        <v>835</v>
      </c>
      <c r="W838" s="58" t="s">
        <v>1778</v>
      </c>
      <c r="X838" s="58" t="s">
        <v>1779</v>
      </c>
      <c r="Z838" s="70"/>
      <c r="AA838" s="71">
        <f t="shared" si="46"/>
        <v>0.27466666666666667</v>
      </c>
      <c r="AB838" s="70">
        <f t="shared" si="47"/>
        <v>0.2472</v>
      </c>
      <c r="AC838" s="70">
        <f t="shared" si="55"/>
        <v>0.2472</v>
      </c>
      <c r="AD838" s="53"/>
      <c r="AE838" s="53"/>
      <c r="AF838" s="72"/>
      <c r="AG838" s="70">
        <v>0.2472</v>
      </c>
      <c r="AH838" s="70"/>
      <c r="AI838" s="70"/>
    </row>
    <row r="839" spans="1:35" ht="12.75" customHeight="1" x14ac:dyDescent="0.2">
      <c r="A839" s="64" t="s">
        <v>338</v>
      </c>
      <c r="B839" s="65" t="s">
        <v>337</v>
      </c>
      <c r="C839" s="65">
        <v>55968</v>
      </c>
      <c r="D839" s="66">
        <f>VLOOKUP(A839,'2.1 Termination Charges'!$B$4:$F$904,5,0)</f>
        <v>2.6669999999999999E-2</v>
      </c>
      <c r="G839" s="67"/>
      <c r="H839" s="67"/>
      <c r="I839" s="58">
        <f t="shared" si="45"/>
        <v>2.1999999999999999E-2</v>
      </c>
      <c r="J839" s="67"/>
      <c r="P839" s="68"/>
      <c r="Q839" s="69"/>
      <c r="R839" s="69"/>
      <c r="V839" s="58">
        <f t="shared" si="48"/>
        <v>836</v>
      </c>
      <c r="W839" s="58" t="s">
        <v>1780</v>
      </c>
      <c r="X839" s="58" t="s">
        <v>1781</v>
      </c>
      <c r="Z839" s="70"/>
      <c r="AA839" s="71">
        <f t="shared" si="46"/>
        <v>0.39377777777777778</v>
      </c>
      <c r="AB839" s="70">
        <f t="shared" si="47"/>
        <v>0.35439999999999999</v>
      </c>
      <c r="AC839" s="70">
        <f t="shared" si="55"/>
        <v>0.35439999999999999</v>
      </c>
      <c r="AD839" s="53"/>
      <c r="AE839" s="53"/>
      <c r="AF839" s="72"/>
      <c r="AG839" s="70">
        <v>0.35439999999999999</v>
      </c>
      <c r="AH839" s="70"/>
      <c r="AI839" s="70"/>
    </row>
    <row r="840" spans="1:35" ht="12.75" customHeight="1" x14ac:dyDescent="0.2">
      <c r="A840" s="64" t="s">
        <v>338</v>
      </c>
      <c r="B840" s="65" t="s">
        <v>337</v>
      </c>
      <c r="C840" s="65">
        <v>55969</v>
      </c>
      <c r="D840" s="66">
        <f>VLOOKUP(A840,'2.1 Termination Charges'!$B$4:$F$904,5,0)</f>
        <v>2.6669999999999999E-2</v>
      </c>
      <c r="G840" s="67"/>
      <c r="H840" s="67"/>
      <c r="I840" s="58">
        <f t="shared" si="45"/>
        <v>2.1999999999999999E-2</v>
      </c>
      <c r="J840" s="67"/>
      <c r="P840" s="68"/>
      <c r="Q840" s="69"/>
      <c r="R840" s="69"/>
      <c r="V840" s="58">
        <f t="shared" si="48"/>
        <v>837</v>
      </c>
      <c r="W840" s="58" t="s">
        <v>1782</v>
      </c>
      <c r="X840" s="58" t="s">
        <v>1783</v>
      </c>
      <c r="Z840" s="70"/>
      <c r="AA840" s="71">
        <f t="shared" si="46"/>
        <v>2.0877777777777777</v>
      </c>
      <c r="AB840" s="70">
        <f t="shared" si="47"/>
        <v>1.879</v>
      </c>
      <c r="AC840" s="70">
        <f t="shared" si="55"/>
        <v>1.879</v>
      </c>
      <c r="AD840" s="53"/>
      <c r="AE840" s="53"/>
      <c r="AF840" s="72"/>
      <c r="AG840" s="70">
        <v>1.879</v>
      </c>
      <c r="AH840" s="70"/>
      <c r="AI840" s="70"/>
    </row>
    <row r="841" spans="1:35" ht="12.75" customHeight="1" x14ac:dyDescent="0.2">
      <c r="A841" s="64" t="s">
        <v>338</v>
      </c>
      <c r="B841" s="65" t="s">
        <v>337</v>
      </c>
      <c r="C841" s="65">
        <v>55976</v>
      </c>
      <c r="D841" s="66">
        <f>VLOOKUP(A841,'2.1 Termination Charges'!$B$4:$F$904,5,0)</f>
        <v>2.6669999999999999E-2</v>
      </c>
      <c r="G841" s="67"/>
      <c r="H841" s="67"/>
      <c r="I841" s="58">
        <f t="shared" si="45"/>
        <v>2.1999999999999999E-2</v>
      </c>
      <c r="J841" s="67"/>
      <c r="P841" s="68"/>
      <c r="Q841" s="69"/>
      <c r="R841" s="69"/>
      <c r="V841" s="58">
        <f t="shared" si="48"/>
        <v>838</v>
      </c>
      <c r="W841" s="58" t="s">
        <v>1784</v>
      </c>
      <c r="X841" s="58" t="s">
        <v>1785</v>
      </c>
      <c r="Z841" s="70"/>
      <c r="AA841" s="71">
        <f t="shared" si="46"/>
        <v>0.60407407407407399</v>
      </c>
      <c r="AB841" s="70">
        <f t="shared" si="47"/>
        <v>0.54366666666666663</v>
      </c>
      <c r="AC841" s="70">
        <f t="shared" si="55"/>
        <v>0.54366666666666663</v>
      </c>
      <c r="AD841" s="53"/>
      <c r="AE841" s="53"/>
      <c r="AF841" s="72"/>
      <c r="AG841" s="70">
        <v>0.54366666666666663</v>
      </c>
      <c r="AH841" s="70"/>
      <c r="AI841" s="70"/>
    </row>
    <row r="842" spans="1:35" ht="12.75" customHeight="1" x14ac:dyDescent="0.2">
      <c r="A842" s="64" t="s">
        <v>338</v>
      </c>
      <c r="B842" s="65" t="s">
        <v>337</v>
      </c>
      <c r="C842" s="65">
        <v>55977</v>
      </c>
      <c r="D842" s="66">
        <f>VLOOKUP(A842,'2.1 Termination Charges'!$B$4:$F$904,5,0)</f>
        <v>2.6669999999999999E-2</v>
      </c>
      <c r="G842" s="67"/>
      <c r="H842" s="67"/>
      <c r="I842" s="58">
        <f t="shared" si="45"/>
        <v>2.1999999999999999E-2</v>
      </c>
      <c r="J842" s="67"/>
      <c r="P842" s="68"/>
      <c r="Q842" s="69"/>
      <c r="R842" s="69"/>
      <c r="V842" s="58">
        <f t="shared" si="48"/>
        <v>839</v>
      </c>
      <c r="W842" s="58" t="s">
        <v>1786</v>
      </c>
      <c r="X842" s="58" t="s">
        <v>1787</v>
      </c>
      <c r="Z842" s="70"/>
      <c r="AA842" s="71">
        <f t="shared" si="46"/>
        <v>0.61111111111111116</v>
      </c>
      <c r="AB842" s="70">
        <f t="shared" si="47"/>
        <v>0.55000000000000004</v>
      </c>
      <c r="AC842" s="70">
        <f t="shared" si="55"/>
        <v>0.55000000000000004</v>
      </c>
      <c r="AD842" s="53"/>
      <c r="AE842" s="53"/>
      <c r="AF842" s="72"/>
      <c r="AG842" s="70">
        <v>0.55000000000000004</v>
      </c>
      <c r="AH842" s="70"/>
      <c r="AI842" s="70"/>
    </row>
    <row r="843" spans="1:35" ht="12.75" customHeight="1" x14ac:dyDescent="0.2">
      <c r="A843" s="64" t="s">
        <v>338</v>
      </c>
      <c r="B843" s="65" t="s">
        <v>337</v>
      </c>
      <c r="C843" s="65">
        <v>55978</v>
      </c>
      <c r="D843" s="66">
        <f>VLOOKUP(A843,'2.1 Termination Charges'!$B$4:$F$904,5,0)</f>
        <v>2.6669999999999999E-2</v>
      </c>
      <c r="G843" s="67"/>
      <c r="H843" s="67"/>
      <c r="I843" s="58">
        <f t="shared" si="45"/>
        <v>2.1999999999999999E-2</v>
      </c>
      <c r="J843" s="67"/>
      <c r="P843" s="68"/>
      <c r="Q843" s="69"/>
      <c r="R843" s="69"/>
      <c r="V843" s="58">
        <f t="shared" si="48"/>
        <v>840</v>
      </c>
      <c r="W843" s="58" t="s">
        <v>1788</v>
      </c>
      <c r="X843" s="58" t="s">
        <v>1789</v>
      </c>
      <c r="Z843" s="70"/>
      <c r="AA843" s="71">
        <f t="shared" si="46"/>
        <v>0.59711111111111104</v>
      </c>
      <c r="AB843" s="70">
        <f t="shared" si="47"/>
        <v>0.53739999999999999</v>
      </c>
      <c r="AC843" s="70">
        <f t="shared" si="55"/>
        <v>0.53739999999999999</v>
      </c>
      <c r="AD843" s="53"/>
      <c r="AE843" s="53"/>
      <c r="AF843" s="72"/>
      <c r="AG843" s="70">
        <v>0.53739999999999999</v>
      </c>
      <c r="AH843" s="70"/>
      <c r="AI843" s="70"/>
    </row>
    <row r="844" spans="1:35" ht="12.75" customHeight="1" x14ac:dyDescent="0.2">
      <c r="A844" s="64" t="s">
        <v>338</v>
      </c>
      <c r="B844" s="65" t="s">
        <v>337</v>
      </c>
      <c r="C844" s="65">
        <v>55979</v>
      </c>
      <c r="D844" s="66">
        <f>VLOOKUP(A844,'2.1 Termination Charges'!$B$4:$F$904,5,0)</f>
        <v>2.6669999999999999E-2</v>
      </c>
      <c r="G844" s="67"/>
      <c r="H844" s="67"/>
      <c r="I844" s="58">
        <f t="shared" si="45"/>
        <v>2.1999999999999999E-2</v>
      </c>
      <c r="J844" s="67"/>
      <c r="P844" s="68"/>
      <c r="Q844" s="69"/>
      <c r="R844" s="69"/>
      <c r="V844" s="58">
        <f t="shared" si="48"/>
        <v>841</v>
      </c>
      <c r="W844" s="58" t="s">
        <v>1790</v>
      </c>
      <c r="X844" s="58" t="s">
        <v>1791</v>
      </c>
      <c r="Z844" s="70"/>
      <c r="AA844" s="71">
        <f t="shared" si="46"/>
        <v>0.61111111111111116</v>
      </c>
      <c r="AB844" s="70">
        <f t="shared" si="47"/>
        <v>0.55000000000000004</v>
      </c>
      <c r="AC844" s="70">
        <f t="shared" si="55"/>
        <v>0.55000000000000004</v>
      </c>
      <c r="AD844" s="53"/>
      <c r="AE844" s="53"/>
      <c r="AF844" s="72"/>
      <c r="AG844" s="70">
        <v>0.55000000000000004</v>
      </c>
      <c r="AH844" s="70"/>
      <c r="AI844" s="70"/>
    </row>
    <row r="845" spans="1:35" ht="12.75" customHeight="1" x14ac:dyDescent="0.2">
      <c r="A845" s="64" t="s">
        <v>338</v>
      </c>
      <c r="B845" s="65" t="s">
        <v>337</v>
      </c>
      <c r="C845" s="65">
        <v>55986</v>
      </c>
      <c r="D845" s="66">
        <f>VLOOKUP(A845,'2.1 Termination Charges'!$B$4:$F$904,5,0)</f>
        <v>2.6669999999999999E-2</v>
      </c>
      <c r="G845" s="67"/>
      <c r="H845" s="67"/>
      <c r="I845" s="58">
        <f t="shared" si="45"/>
        <v>2.1999999999999999E-2</v>
      </c>
      <c r="J845" s="67"/>
      <c r="P845" s="68"/>
      <c r="Q845" s="69"/>
      <c r="R845" s="69"/>
      <c r="V845" s="58">
        <f t="shared" si="48"/>
        <v>842</v>
      </c>
      <c r="W845" s="58" t="s">
        <v>1792</v>
      </c>
      <c r="X845" s="58" t="s">
        <v>1793</v>
      </c>
      <c r="Z845" s="70"/>
      <c r="AA845" s="71">
        <f t="shared" si="46"/>
        <v>0.61111111111111116</v>
      </c>
      <c r="AB845" s="70">
        <f t="shared" si="47"/>
        <v>0.55000000000000004</v>
      </c>
      <c r="AC845" s="70">
        <f t="shared" si="55"/>
        <v>0.55000000000000004</v>
      </c>
      <c r="AD845" s="53"/>
      <c r="AE845" s="53"/>
      <c r="AF845" s="72"/>
      <c r="AG845" s="70">
        <v>0.55000000000000004</v>
      </c>
      <c r="AH845" s="70"/>
      <c r="AI845" s="70"/>
    </row>
    <row r="846" spans="1:35" ht="12.75" customHeight="1" x14ac:dyDescent="0.2">
      <c r="A846" s="64" t="s">
        <v>338</v>
      </c>
      <c r="B846" s="65" t="s">
        <v>337</v>
      </c>
      <c r="C846" s="65">
        <v>55987</v>
      </c>
      <c r="D846" s="66">
        <f>VLOOKUP(A846,'2.1 Termination Charges'!$B$4:$F$904,5,0)</f>
        <v>2.6669999999999999E-2</v>
      </c>
      <c r="G846" s="67"/>
      <c r="H846" s="67"/>
      <c r="I846" s="58">
        <f t="shared" si="45"/>
        <v>2.1999999999999999E-2</v>
      </c>
      <c r="J846" s="67"/>
      <c r="P846" s="68"/>
      <c r="Q846" s="69"/>
      <c r="R846" s="69"/>
      <c r="V846" s="58">
        <f t="shared" si="48"/>
        <v>843</v>
      </c>
      <c r="W846" s="58" t="s">
        <v>1794</v>
      </c>
      <c r="X846" s="58" t="s">
        <v>1795</v>
      </c>
      <c r="Z846" s="70"/>
      <c r="AA846" s="71">
        <f t="shared" si="46"/>
        <v>0.20555555555555555</v>
      </c>
      <c r="AB846" s="70">
        <f t="shared" si="47"/>
        <v>0.185</v>
      </c>
      <c r="AC846" s="70">
        <f t="shared" si="55"/>
        <v>0.185</v>
      </c>
      <c r="AD846" s="53"/>
      <c r="AE846" s="53"/>
      <c r="AF846" s="72"/>
      <c r="AG846" s="70">
        <v>0.185</v>
      </c>
      <c r="AH846" s="70"/>
      <c r="AI846" s="70"/>
    </row>
    <row r="847" spans="1:35" ht="12.75" customHeight="1" x14ac:dyDescent="0.2">
      <c r="A847" s="64" t="s">
        <v>338</v>
      </c>
      <c r="B847" s="65" t="s">
        <v>337</v>
      </c>
      <c r="C847" s="65">
        <v>55988</v>
      </c>
      <c r="D847" s="66">
        <f>VLOOKUP(A847,'2.1 Termination Charges'!$B$4:$F$904,5,0)</f>
        <v>2.6669999999999999E-2</v>
      </c>
      <c r="G847" s="67"/>
      <c r="H847" s="67"/>
      <c r="I847" s="58">
        <f t="shared" si="45"/>
        <v>2.1999999999999999E-2</v>
      </c>
      <c r="J847" s="67"/>
      <c r="P847" s="68"/>
      <c r="Q847" s="69"/>
      <c r="R847" s="69"/>
      <c r="V847" s="58">
        <f t="shared" si="48"/>
        <v>844</v>
      </c>
      <c r="W847" s="58" t="s">
        <v>1796</v>
      </c>
      <c r="X847" s="58" t="s">
        <v>1797</v>
      </c>
      <c r="Z847" s="70"/>
      <c r="AA847" s="71">
        <f t="shared" si="46"/>
        <v>0.33333333333333331</v>
      </c>
      <c r="AB847" s="70">
        <f t="shared" si="47"/>
        <v>0.3</v>
      </c>
      <c r="AC847" s="70">
        <f t="shared" si="55"/>
        <v>0.3</v>
      </c>
      <c r="AD847" s="53"/>
      <c r="AE847" s="53"/>
      <c r="AF847" s="72"/>
      <c r="AG847" s="70">
        <v>0.3</v>
      </c>
      <c r="AH847" s="70"/>
      <c r="AI847" s="70"/>
    </row>
    <row r="848" spans="1:35" ht="12.75" customHeight="1" x14ac:dyDescent="0.2">
      <c r="A848" s="64" t="s">
        <v>338</v>
      </c>
      <c r="B848" s="65" t="s">
        <v>337</v>
      </c>
      <c r="C848" s="65">
        <v>55989</v>
      </c>
      <c r="D848" s="66">
        <f>VLOOKUP(A848,'2.1 Termination Charges'!$B$4:$F$904,5,0)</f>
        <v>2.6669999999999999E-2</v>
      </c>
      <c r="G848" s="67"/>
      <c r="H848" s="67"/>
      <c r="I848" s="58">
        <f t="shared" si="45"/>
        <v>2.1999999999999999E-2</v>
      </c>
      <c r="J848" s="67"/>
      <c r="P848" s="68"/>
      <c r="Q848" s="69"/>
      <c r="R848" s="69"/>
      <c r="V848" s="58">
        <f t="shared" si="48"/>
        <v>845</v>
      </c>
      <c r="W848" s="58" t="s">
        <v>1798</v>
      </c>
      <c r="X848" s="58" t="s">
        <v>1799</v>
      </c>
      <c r="Z848" s="70"/>
      <c r="AA848" s="71">
        <f t="shared" si="46"/>
        <v>0.38888888888888884</v>
      </c>
      <c r="AB848" s="70">
        <f t="shared" si="47"/>
        <v>0.35</v>
      </c>
      <c r="AC848" s="70">
        <f t="shared" si="55"/>
        <v>0.35</v>
      </c>
      <c r="AD848" s="53"/>
      <c r="AE848" s="53"/>
      <c r="AF848" s="72"/>
      <c r="AG848" s="70">
        <v>0.35</v>
      </c>
      <c r="AH848" s="70"/>
      <c r="AI848" s="70"/>
    </row>
    <row r="849" spans="1:35" ht="12.75" customHeight="1" x14ac:dyDescent="0.2">
      <c r="A849" s="64" t="s">
        <v>338</v>
      </c>
      <c r="B849" s="65" t="s">
        <v>337</v>
      </c>
      <c r="C849" s="65">
        <v>55996</v>
      </c>
      <c r="D849" s="66">
        <f>VLOOKUP(A849,'2.1 Termination Charges'!$B$4:$F$904,5,0)</f>
        <v>2.6669999999999999E-2</v>
      </c>
      <c r="G849" s="67"/>
      <c r="H849" s="67"/>
      <c r="I849" s="58">
        <f t="shared" si="45"/>
        <v>2.1999999999999999E-2</v>
      </c>
      <c r="J849" s="67"/>
      <c r="P849" s="68"/>
      <c r="Q849" s="69"/>
      <c r="R849" s="69"/>
      <c r="V849" s="58">
        <f t="shared" si="48"/>
        <v>846</v>
      </c>
      <c r="W849" s="58" t="s">
        <v>1800</v>
      </c>
      <c r="X849" s="58" t="s">
        <v>1801</v>
      </c>
      <c r="Z849" s="70"/>
      <c r="AA849" s="71">
        <f t="shared" si="46"/>
        <v>0.35822222222222222</v>
      </c>
      <c r="AB849" s="70">
        <f t="shared" si="47"/>
        <v>0.32240000000000002</v>
      </c>
      <c r="AC849" s="70">
        <f t="shared" si="55"/>
        <v>0.32240000000000002</v>
      </c>
      <c r="AD849" s="53"/>
      <c r="AE849" s="53"/>
      <c r="AF849" s="72"/>
      <c r="AG849" s="70">
        <v>0.32240000000000002</v>
      </c>
      <c r="AH849" s="70"/>
      <c r="AI849" s="70"/>
    </row>
    <row r="850" spans="1:35" ht="12.75" customHeight="1" x14ac:dyDescent="0.2">
      <c r="A850" s="64" t="s">
        <v>338</v>
      </c>
      <c r="B850" s="65" t="s">
        <v>337</v>
      </c>
      <c r="C850" s="65">
        <v>55997</v>
      </c>
      <c r="D850" s="66">
        <f>VLOOKUP(A850,'2.1 Termination Charges'!$B$4:$F$904,5,0)</f>
        <v>2.6669999999999999E-2</v>
      </c>
      <c r="G850" s="67"/>
      <c r="H850" s="67"/>
      <c r="I850" s="58">
        <f t="shared" si="45"/>
        <v>2.1999999999999999E-2</v>
      </c>
      <c r="J850" s="67"/>
      <c r="P850" s="68"/>
      <c r="Q850" s="69"/>
      <c r="R850" s="69"/>
      <c r="V850" s="58">
        <f t="shared" si="48"/>
        <v>847</v>
      </c>
      <c r="W850" s="58" t="s">
        <v>1802</v>
      </c>
      <c r="X850" s="58" t="s">
        <v>1803</v>
      </c>
      <c r="Z850" s="70"/>
      <c r="AA850" s="71">
        <f t="shared" si="46"/>
        <v>0.35822222222222222</v>
      </c>
      <c r="AB850" s="70">
        <f t="shared" si="47"/>
        <v>0.32240000000000002</v>
      </c>
      <c r="AC850" s="70">
        <f t="shared" si="55"/>
        <v>0.32240000000000002</v>
      </c>
      <c r="AD850" s="53"/>
      <c r="AE850" s="53"/>
      <c r="AF850" s="72"/>
      <c r="AG850" s="70">
        <v>0.32240000000000002</v>
      </c>
      <c r="AH850" s="70"/>
      <c r="AI850" s="70"/>
    </row>
    <row r="851" spans="1:35" ht="12.75" customHeight="1" x14ac:dyDescent="0.2">
      <c r="A851" s="64" t="s">
        <v>338</v>
      </c>
      <c r="B851" s="65" t="s">
        <v>337</v>
      </c>
      <c r="C851" s="65">
        <v>55998</v>
      </c>
      <c r="D851" s="66">
        <f>VLOOKUP(A851,'2.1 Termination Charges'!$B$4:$F$904,5,0)</f>
        <v>2.6669999999999999E-2</v>
      </c>
      <c r="G851" s="67"/>
      <c r="H851" s="67"/>
      <c r="I851" s="58">
        <f t="shared" si="45"/>
        <v>2.1999999999999999E-2</v>
      </c>
      <c r="J851" s="67"/>
      <c r="P851" s="68"/>
      <c r="Q851" s="69"/>
      <c r="R851" s="69"/>
      <c r="V851" s="58">
        <f t="shared" si="48"/>
        <v>848</v>
      </c>
      <c r="W851" s="58" t="s">
        <v>1804</v>
      </c>
      <c r="X851" s="58" t="s">
        <v>1805</v>
      </c>
      <c r="Z851" s="70"/>
      <c r="AA851" s="71">
        <f t="shared" si="46"/>
        <v>0.25</v>
      </c>
      <c r="AB851" s="70">
        <f t="shared" si="47"/>
        <v>0.22500000000000001</v>
      </c>
      <c r="AC851" s="70">
        <f t="shared" si="55"/>
        <v>0.22500000000000001</v>
      </c>
      <c r="AD851" s="53"/>
      <c r="AE851" s="53"/>
      <c r="AF851" s="72"/>
      <c r="AG851" s="70">
        <v>0.22500000000000001</v>
      </c>
      <c r="AH851" s="70"/>
      <c r="AI851" s="70"/>
    </row>
    <row r="852" spans="1:35" ht="12.75" customHeight="1" x14ac:dyDescent="0.2">
      <c r="A852" s="64" t="s">
        <v>338</v>
      </c>
      <c r="B852" s="65" t="s">
        <v>337</v>
      </c>
      <c r="C852" s="65">
        <v>55999</v>
      </c>
      <c r="D852" s="66">
        <f>VLOOKUP(A852,'2.1 Termination Charges'!$B$4:$F$904,5,0)</f>
        <v>2.6669999999999999E-2</v>
      </c>
      <c r="G852" s="67"/>
      <c r="H852" s="67"/>
      <c r="I852" s="58">
        <f t="shared" si="45"/>
        <v>2.1999999999999999E-2</v>
      </c>
      <c r="J852" s="67"/>
      <c r="P852" s="68"/>
      <c r="Q852" s="69"/>
      <c r="R852" s="69"/>
      <c r="V852" s="58">
        <f t="shared" si="48"/>
        <v>849</v>
      </c>
      <c r="W852" s="58" t="s">
        <v>1806</v>
      </c>
      <c r="X852" s="58" t="s">
        <v>1807</v>
      </c>
      <c r="Z852" s="70"/>
      <c r="AA852" s="71">
        <f t="shared" si="46"/>
        <v>0.25</v>
      </c>
      <c r="AB852" s="70">
        <f t="shared" si="47"/>
        <v>0.22500000000000001</v>
      </c>
      <c r="AC852" s="70">
        <f t="shared" si="55"/>
        <v>0.22500000000000001</v>
      </c>
      <c r="AD852" s="53"/>
      <c r="AE852" s="53"/>
      <c r="AF852" s="72"/>
      <c r="AG852" s="70">
        <v>0.22500000000000001</v>
      </c>
      <c r="AH852" s="70"/>
      <c r="AI852" s="70"/>
    </row>
    <row r="853" spans="1:35" ht="12.75" customHeight="1" x14ac:dyDescent="0.2">
      <c r="A853" s="64" t="s">
        <v>340</v>
      </c>
      <c r="B853" s="65" t="s">
        <v>339</v>
      </c>
      <c r="C853" s="65">
        <v>673</v>
      </c>
      <c r="D853" s="66">
        <f>VLOOKUP(A853,'2.1 Termination Charges'!$B$4:$F$904,5,0)</f>
        <v>5.9389999999999998E-2</v>
      </c>
      <c r="G853" s="67"/>
      <c r="H853" s="67"/>
      <c r="I853" s="58">
        <f t="shared" si="45"/>
        <v>4.9000000000000002E-2</v>
      </c>
      <c r="J853" s="67"/>
      <c r="P853" s="68"/>
      <c r="Q853" s="69"/>
      <c r="R853" s="69"/>
      <c r="V853" s="58">
        <f t="shared" si="48"/>
        <v>850</v>
      </c>
      <c r="W853" s="58" t="s">
        <v>1808</v>
      </c>
      <c r="X853" s="58" t="s">
        <v>1809</v>
      </c>
      <c r="Z853" s="70"/>
      <c r="AA853" s="71">
        <f t="shared" si="46"/>
        <v>0.25</v>
      </c>
      <c r="AB853" s="70">
        <f t="shared" si="47"/>
        <v>0.22500000000000001</v>
      </c>
      <c r="AC853" s="70">
        <f t="shared" si="55"/>
        <v>0.22500000000000001</v>
      </c>
      <c r="AD853" s="53"/>
      <c r="AE853" s="53"/>
      <c r="AF853" s="72"/>
      <c r="AG853" s="70">
        <v>0.22500000000000001</v>
      </c>
      <c r="AH853" s="70"/>
      <c r="AI853" s="70"/>
    </row>
    <row r="854" spans="1:35" ht="12.75" customHeight="1" x14ac:dyDescent="0.2">
      <c r="A854" s="64" t="s">
        <v>342</v>
      </c>
      <c r="B854" s="65" t="s">
        <v>341</v>
      </c>
      <c r="C854" s="65">
        <v>6737</v>
      </c>
      <c r="D854" s="66">
        <f>VLOOKUP(A854,'2.1 Termination Charges'!$B$4:$F$904,5,0)</f>
        <v>4.9700000000000001E-2</v>
      </c>
      <c r="G854" s="67"/>
      <c r="H854" s="67"/>
      <c r="I854" s="58">
        <f t="shared" si="45"/>
        <v>4.1000000000000002E-2</v>
      </c>
      <c r="J854" s="67"/>
      <c r="P854" s="68"/>
      <c r="Q854" s="69"/>
      <c r="R854" s="69"/>
      <c r="V854" s="58">
        <f t="shared" si="48"/>
        <v>851</v>
      </c>
      <c r="W854" s="58" t="s">
        <v>1810</v>
      </c>
      <c r="X854" s="58" t="s">
        <v>1811</v>
      </c>
      <c r="Z854" s="70"/>
      <c r="AA854" s="71">
        <f t="shared" si="46"/>
        <v>1.5316339854666665E-3</v>
      </c>
      <c r="AB854" s="70">
        <f t="shared" si="47"/>
        <v>1.3784705869199999E-3</v>
      </c>
      <c r="AC854" s="70">
        <f t="shared" ref="AC854:AC866" si="56">AE854</f>
        <v>9.3249480879882356E-4</v>
      </c>
      <c r="AD854" s="53">
        <v>8.1176470588235298E-4</v>
      </c>
      <c r="AE854" s="53">
        <f t="shared" ref="AE854:AE866" si="57">AD854*$Q$5</f>
        <v>9.3249480879882356E-4</v>
      </c>
      <c r="AF854" s="72"/>
      <c r="AG854" s="70">
        <f t="shared" ref="AG854:AG865" si="58">AI854</f>
        <v>1.3784705869199999E-3</v>
      </c>
      <c r="AH854" s="70">
        <v>1.1999999999999999E-3</v>
      </c>
      <c r="AI854" s="70">
        <f t="shared" ref="AI854:AI865" si="59">AH854*$Q$5</f>
        <v>1.3784705869199999E-3</v>
      </c>
    </row>
    <row r="855" spans="1:35" ht="12.75" customHeight="1" x14ac:dyDescent="0.2">
      <c r="A855" s="64" t="s">
        <v>342</v>
      </c>
      <c r="B855" s="65" t="s">
        <v>341</v>
      </c>
      <c r="C855" s="65">
        <v>6738</v>
      </c>
      <c r="D855" s="66">
        <f>VLOOKUP(A855,'2.1 Termination Charges'!$B$4:$F$904,5,0)</f>
        <v>4.9700000000000001E-2</v>
      </c>
      <c r="G855" s="67"/>
      <c r="H855" s="67"/>
      <c r="I855" s="58">
        <f t="shared" si="45"/>
        <v>4.1000000000000002E-2</v>
      </c>
      <c r="J855" s="67"/>
      <c r="P855" s="68"/>
      <c r="Q855" s="69"/>
      <c r="R855" s="69"/>
      <c r="V855" s="58">
        <f t="shared" si="48"/>
        <v>852</v>
      </c>
      <c r="W855" s="58" t="s">
        <v>1812</v>
      </c>
      <c r="X855" s="58" t="s">
        <v>1813</v>
      </c>
      <c r="Z855" s="70"/>
      <c r="AA855" s="71">
        <f t="shared" si="46"/>
        <v>4.0205392118500001E-2</v>
      </c>
      <c r="AB855" s="70">
        <f t="shared" si="47"/>
        <v>3.6184852906650002E-2</v>
      </c>
      <c r="AC855" s="70">
        <f t="shared" si="56"/>
        <v>2.6363249974845002E-2</v>
      </c>
      <c r="AD855" s="53">
        <v>2.2950000000000002E-2</v>
      </c>
      <c r="AE855" s="53">
        <f t="shared" si="57"/>
        <v>2.6363249974845002E-2</v>
      </c>
      <c r="AF855" s="72"/>
      <c r="AG855" s="70">
        <f t="shared" si="58"/>
        <v>3.6184852906650002E-2</v>
      </c>
      <c r="AH855" s="70">
        <v>3.15E-2</v>
      </c>
      <c r="AI855" s="70">
        <f t="shared" si="59"/>
        <v>3.6184852906650002E-2</v>
      </c>
    </row>
    <row r="856" spans="1:35" ht="12.75" customHeight="1" x14ac:dyDescent="0.2">
      <c r="A856" s="64" t="s">
        <v>344</v>
      </c>
      <c r="B856" s="65" t="s">
        <v>343</v>
      </c>
      <c r="C856" s="65">
        <v>359</v>
      </c>
      <c r="D856" s="66">
        <f>VLOOKUP(A856,'2.1 Termination Charges'!$B$4:$F$904,5,0)</f>
        <v>4.7299999999999998E-3</v>
      </c>
      <c r="G856" s="67"/>
      <c r="H856" s="67"/>
      <c r="I856" s="58">
        <f t="shared" si="45"/>
        <v>3.8999999999999998E-3</v>
      </c>
      <c r="J856" s="67"/>
      <c r="P856" s="68"/>
      <c r="Q856" s="69"/>
      <c r="R856" s="69"/>
      <c r="V856" s="58">
        <f t="shared" si="48"/>
        <v>853</v>
      </c>
      <c r="W856" s="58" t="s">
        <v>1814</v>
      </c>
      <c r="X856" s="58" t="s">
        <v>1815</v>
      </c>
      <c r="Z856" s="70"/>
      <c r="AA856" s="71">
        <f t="shared" si="46"/>
        <v>4.0205392118500001E-2</v>
      </c>
      <c r="AB856" s="70">
        <f t="shared" si="47"/>
        <v>3.6184852906650002E-2</v>
      </c>
      <c r="AC856" s="70">
        <f t="shared" si="56"/>
        <v>2.5513193112911003E-2</v>
      </c>
      <c r="AD856" s="53">
        <v>2.2210000000000001E-2</v>
      </c>
      <c r="AE856" s="53">
        <f t="shared" si="57"/>
        <v>2.5513193112911003E-2</v>
      </c>
      <c r="AF856" s="72"/>
      <c r="AG856" s="70">
        <f t="shared" si="58"/>
        <v>3.6184852906650002E-2</v>
      </c>
      <c r="AH856" s="70">
        <v>3.15E-2</v>
      </c>
      <c r="AI856" s="70">
        <f t="shared" si="59"/>
        <v>3.6184852906650002E-2</v>
      </c>
    </row>
    <row r="857" spans="1:35" ht="12.75" customHeight="1" x14ac:dyDescent="0.2">
      <c r="A857" s="64" t="s">
        <v>346</v>
      </c>
      <c r="B857" s="65" t="s">
        <v>345</v>
      </c>
      <c r="C857" s="65">
        <v>35987</v>
      </c>
      <c r="D857" s="66">
        <f>VLOOKUP(A857,'2.1 Termination Charges'!$B$4:$F$904,5,0)</f>
        <v>3.7819999999999999E-2</v>
      </c>
      <c r="G857" s="67"/>
      <c r="H857" s="67"/>
      <c r="I857" s="58">
        <f t="shared" si="45"/>
        <v>3.1199999999999999E-2</v>
      </c>
      <c r="J857" s="67"/>
      <c r="P857" s="68"/>
      <c r="Q857" s="69"/>
      <c r="R857" s="69"/>
      <c r="V857" s="58">
        <f t="shared" si="48"/>
        <v>854</v>
      </c>
      <c r="W857" s="58" t="s">
        <v>1816</v>
      </c>
      <c r="X857" s="58" t="s">
        <v>1817</v>
      </c>
      <c r="Z857" s="70"/>
      <c r="AA857" s="71">
        <f t="shared" si="46"/>
        <v>8.2708235215199991E-3</v>
      </c>
      <c r="AB857" s="70">
        <f t="shared" si="47"/>
        <v>7.4437411693679999E-3</v>
      </c>
      <c r="AC857" s="70">
        <f t="shared" si="56"/>
        <v>5.1219642396341187E-3</v>
      </c>
      <c r="AD857" s="53">
        <v>4.4588235294117651E-3</v>
      </c>
      <c r="AE857" s="53">
        <f t="shared" si="57"/>
        <v>5.1219642396341187E-3</v>
      </c>
      <c r="AF857" s="72"/>
      <c r="AG857" s="70">
        <f t="shared" si="58"/>
        <v>7.4437411693679999E-3</v>
      </c>
      <c r="AH857" s="70">
        <v>6.4799999999999996E-3</v>
      </c>
      <c r="AI857" s="70">
        <f t="shared" si="59"/>
        <v>7.4437411693679999E-3</v>
      </c>
    </row>
    <row r="858" spans="1:35" ht="12.75" customHeight="1" x14ac:dyDescent="0.2">
      <c r="A858" s="64" t="s">
        <v>348</v>
      </c>
      <c r="B858" s="65" t="s">
        <v>347</v>
      </c>
      <c r="C858" s="65">
        <v>35943089</v>
      </c>
      <c r="D858" s="66">
        <f>VLOOKUP(A858,'2.1 Termination Charges'!$B$4:$F$904,5,0)</f>
        <v>3.7819999999999999E-2</v>
      </c>
      <c r="G858" s="67"/>
      <c r="H858" s="67"/>
      <c r="I858" s="58">
        <f t="shared" si="45"/>
        <v>3.1199999999999999E-2</v>
      </c>
      <c r="J858" s="67"/>
      <c r="P858" s="68"/>
      <c r="Q858" s="69"/>
      <c r="R858" s="69"/>
      <c r="V858" s="58">
        <f t="shared" si="48"/>
        <v>855</v>
      </c>
      <c r="W858" s="58" t="s">
        <v>1818</v>
      </c>
      <c r="X858" s="58" t="s">
        <v>1819</v>
      </c>
      <c r="Z858" s="70"/>
      <c r="AA858" s="71">
        <f t="shared" si="46"/>
        <v>8.2708235215199991E-3</v>
      </c>
      <c r="AB858" s="70">
        <f t="shared" si="47"/>
        <v>7.4437411693679999E-3</v>
      </c>
      <c r="AC858" s="70">
        <f t="shared" si="56"/>
        <v>5.1219642396341187E-3</v>
      </c>
      <c r="AD858" s="53">
        <v>4.4588235294117651E-3</v>
      </c>
      <c r="AE858" s="53">
        <f t="shared" si="57"/>
        <v>5.1219642396341187E-3</v>
      </c>
      <c r="AF858" s="72"/>
      <c r="AG858" s="70">
        <f t="shared" si="58"/>
        <v>7.4437411693679999E-3</v>
      </c>
      <c r="AH858" s="70">
        <v>6.4799999999999996E-3</v>
      </c>
      <c r="AI858" s="70">
        <f t="shared" si="59"/>
        <v>7.4437411693679999E-3</v>
      </c>
    </row>
    <row r="859" spans="1:35" ht="12.75" customHeight="1" x14ac:dyDescent="0.2">
      <c r="A859" s="64" t="s">
        <v>348</v>
      </c>
      <c r="B859" s="65" t="s">
        <v>347</v>
      </c>
      <c r="C859" s="65">
        <v>35989</v>
      </c>
      <c r="D859" s="66">
        <f>VLOOKUP(A859,'2.1 Termination Charges'!$B$4:$F$904,5,0)</f>
        <v>3.7819999999999999E-2</v>
      </c>
      <c r="G859" s="67"/>
      <c r="H859" s="67"/>
      <c r="I859" s="58">
        <f t="shared" si="45"/>
        <v>3.1199999999999999E-2</v>
      </c>
      <c r="J859" s="67"/>
      <c r="P859" s="68"/>
      <c r="Q859" s="69"/>
      <c r="R859" s="69"/>
      <c r="V859" s="58">
        <f t="shared" si="48"/>
        <v>856</v>
      </c>
      <c r="W859" s="58" t="s">
        <v>1820</v>
      </c>
      <c r="X859" s="58" t="s">
        <v>1821</v>
      </c>
      <c r="Z859" s="70"/>
      <c r="AA859" s="71">
        <f t="shared" si="46"/>
        <v>0.27480066422581112</v>
      </c>
      <c r="AB859" s="70">
        <f t="shared" si="47"/>
        <v>0.24732059780323001</v>
      </c>
      <c r="AC859" s="70">
        <f t="shared" si="56"/>
        <v>0.20271626278235297</v>
      </c>
      <c r="AD859" s="53">
        <v>0.17647058823529413</v>
      </c>
      <c r="AE859" s="53">
        <f t="shared" si="57"/>
        <v>0.20271626278235297</v>
      </c>
      <c r="AF859" s="72"/>
      <c r="AG859" s="70">
        <f t="shared" si="58"/>
        <v>0.24732059780323001</v>
      </c>
      <c r="AH859" s="70">
        <v>0.21529999999999999</v>
      </c>
      <c r="AI859" s="70">
        <f t="shared" si="59"/>
        <v>0.24732059780323001</v>
      </c>
    </row>
    <row r="860" spans="1:35" ht="12.75" customHeight="1" x14ac:dyDescent="0.2">
      <c r="A860" s="64" t="s">
        <v>350</v>
      </c>
      <c r="B860" s="65" t="s">
        <v>349</v>
      </c>
      <c r="C860" s="65">
        <v>35988</v>
      </c>
      <c r="D860" s="66">
        <f>VLOOKUP(A860,'2.1 Termination Charges'!$B$4:$F$904,5,0)</f>
        <v>3.7819999999999999E-2</v>
      </c>
      <c r="G860" s="67"/>
      <c r="H860" s="67"/>
      <c r="I860" s="58">
        <f t="shared" si="45"/>
        <v>3.1199999999999999E-2</v>
      </c>
      <c r="J860" s="67"/>
      <c r="P860" s="68"/>
      <c r="Q860" s="69"/>
      <c r="R860" s="69"/>
      <c r="V860" s="58">
        <f t="shared" si="48"/>
        <v>857</v>
      </c>
      <c r="W860" s="58" t="s">
        <v>1822</v>
      </c>
      <c r="X860" s="58" t="s">
        <v>1823</v>
      </c>
      <c r="Z860" s="70"/>
      <c r="AA860" s="71">
        <f t="shared" si="46"/>
        <v>8.2708235215199991E-3</v>
      </c>
      <c r="AB860" s="70">
        <f t="shared" si="47"/>
        <v>7.4437411693679999E-3</v>
      </c>
      <c r="AC860" s="70">
        <f t="shared" si="56"/>
        <v>5.1219642396341187E-3</v>
      </c>
      <c r="AD860" s="53">
        <v>4.4588235294117651E-3</v>
      </c>
      <c r="AE860" s="53">
        <f t="shared" si="57"/>
        <v>5.1219642396341187E-3</v>
      </c>
      <c r="AF860" s="72"/>
      <c r="AG860" s="70">
        <f t="shared" si="58"/>
        <v>7.4437411693679999E-3</v>
      </c>
      <c r="AH860" s="70">
        <v>6.4799999999999996E-3</v>
      </c>
      <c r="AI860" s="70">
        <f t="shared" si="59"/>
        <v>7.4437411693679999E-3</v>
      </c>
    </row>
    <row r="861" spans="1:35" ht="12.75" customHeight="1" x14ac:dyDescent="0.2">
      <c r="A861" s="64" t="s">
        <v>350</v>
      </c>
      <c r="B861" s="65" t="s">
        <v>349</v>
      </c>
      <c r="C861" s="65">
        <v>359988</v>
      </c>
      <c r="D861" s="66">
        <f>VLOOKUP(A861,'2.1 Termination Charges'!$B$4:$F$904,5,0)</f>
        <v>3.7819999999999999E-2</v>
      </c>
      <c r="G861" s="67"/>
      <c r="H861" s="67"/>
      <c r="I861" s="58">
        <f t="shared" si="45"/>
        <v>3.1199999999999999E-2</v>
      </c>
      <c r="J861" s="67"/>
      <c r="P861" s="68"/>
      <c r="Q861" s="69"/>
      <c r="R861" s="69"/>
      <c r="V861" s="58">
        <f t="shared" si="48"/>
        <v>858</v>
      </c>
      <c r="W861" s="58" t="s">
        <v>1824</v>
      </c>
      <c r="X861" s="58" t="s">
        <v>1825</v>
      </c>
      <c r="Z861" s="70"/>
      <c r="AA861" s="71">
        <f t="shared" si="46"/>
        <v>8.2708235215199991E-3</v>
      </c>
      <c r="AB861" s="70">
        <f t="shared" si="47"/>
        <v>7.4437411693679999E-3</v>
      </c>
      <c r="AC861" s="70">
        <f t="shared" si="56"/>
        <v>5.1219642396341187E-3</v>
      </c>
      <c r="AD861" s="53">
        <v>4.4588235294117651E-3</v>
      </c>
      <c r="AE861" s="53">
        <f t="shared" si="57"/>
        <v>5.1219642396341187E-3</v>
      </c>
      <c r="AF861" s="72"/>
      <c r="AG861" s="70">
        <f t="shared" si="58"/>
        <v>7.4437411693679999E-3</v>
      </c>
      <c r="AH861" s="70">
        <v>6.4799999999999996E-3</v>
      </c>
      <c r="AI861" s="70">
        <f t="shared" si="59"/>
        <v>7.4437411693679999E-3</v>
      </c>
    </row>
    <row r="862" spans="1:35" ht="12.75" customHeight="1" x14ac:dyDescent="0.2">
      <c r="A862" s="64" t="s">
        <v>350</v>
      </c>
      <c r="B862" s="65" t="s">
        <v>349</v>
      </c>
      <c r="C862" s="65">
        <v>359989</v>
      </c>
      <c r="D862" s="66">
        <f>VLOOKUP(A862,'2.1 Termination Charges'!$B$4:$F$904,5,0)</f>
        <v>3.7819999999999999E-2</v>
      </c>
      <c r="G862" s="67"/>
      <c r="H862" s="67"/>
      <c r="I862" s="58">
        <f t="shared" si="45"/>
        <v>3.1199999999999999E-2</v>
      </c>
      <c r="J862" s="67"/>
      <c r="P862" s="68"/>
      <c r="Q862" s="69"/>
      <c r="R862" s="69"/>
      <c r="V862" s="58">
        <f t="shared" si="48"/>
        <v>859</v>
      </c>
      <c r="W862" s="58" t="s">
        <v>1826</v>
      </c>
      <c r="X862" s="58" t="s">
        <v>1827</v>
      </c>
      <c r="Z862" s="70"/>
      <c r="AA862" s="71">
        <f t="shared" si="46"/>
        <v>8.2708235215199991E-3</v>
      </c>
      <c r="AB862" s="70">
        <f t="shared" si="47"/>
        <v>7.4437411693679999E-3</v>
      </c>
      <c r="AC862" s="70">
        <f t="shared" si="56"/>
        <v>5.1219642396341187E-3</v>
      </c>
      <c r="AD862" s="53">
        <v>4.4588235294117651E-3</v>
      </c>
      <c r="AE862" s="53">
        <f t="shared" si="57"/>
        <v>5.1219642396341187E-3</v>
      </c>
      <c r="AF862" s="72"/>
      <c r="AG862" s="70">
        <f t="shared" si="58"/>
        <v>7.4437411693679999E-3</v>
      </c>
      <c r="AH862" s="70">
        <v>6.4799999999999996E-3</v>
      </c>
      <c r="AI862" s="70">
        <f t="shared" si="59"/>
        <v>7.4437411693679999E-3</v>
      </c>
    </row>
    <row r="863" spans="1:35" ht="12.75" customHeight="1" x14ac:dyDescent="0.2">
      <c r="A863" s="64" t="s">
        <v>350</v>
      </c>
      <c r="B863" s="65" t="s">
        <v>349</v>
      </c>
      <c r="C863" s="65">
        <v>35999</v>
      </c>
      <c r="D863" s="66">
        <f>VLOOKUP(A863,'2.1 Termination Charges'!$B$4:$F$904,5,0)</f>
        <v>3.7819999999999999E-2</v>
      </c>
      <c r="G863" s="67"/>
      <c r="H863" s="67"/>
      <c r="I863" s="58">
        <f t="shared" si="45"/>
        <v>3.1199999999999999E-2</v>
      </c>
      <c r="J863" s="67"/>
      <c r="P863" s="68"/>
      <c r="Q863" s="69"/>
      <c r="R863" s="69"/>
      <c r="V863" s="58">
        <f t="shared" si="48"/>
        <v>860</v>
      </c>
      <c r="W863" s="58" t="s">
        <v>1828</v>
      </c>
      <c r="X863" s="58" t="s">
        <v>1829</v>
      </c>
      <c r="Z863" s="70"/>
      <c r="AA863" s="71">
        <f t="shared" si="46"/>
        <v>8.2708235215199991E-3</v>
      </c>
      <c r="AB863" s="70">
        <f t="shared" si="47"/>
        <v>7.4437411693679999E-3</v>
      </c>
      <c r="AC863" s="70">
        <f t="shared" si="56"/>
        <v>5.1219642396341187E-3</v>
      </c>
      <c r="AD863" s="53">
        <v>4.4588235294117651E-3</v>
      </c>
      <c r="AE863" s="53">
        <f t="shared" si="57"/>
        <v>5.1219642396341187E-3</v>
      </c>
      <c r="AF863" s="72"/>
      <c r="AG863" s="70">
        <f t="shared" si="58"/>
        <v>7.4437411693679999E-3</v>
      </c>
      <c r="AH863" s="70">
        <v>6.4799999999999996E-3</v>
      </c>
      <c r="AI863" s="70">
        <f t="shared" si="59"/>
        <v>7.4437411693679999E-3</v>
      </c>
    </row>
    <row r="864" spans="1:35" ht="12.75" customHeight="1" x14ac:dyDescent="0.2">
      <c r="A864" s="64" t="s">
        <v>352</v>
      </c>
      <c r="B864" s="65" t="s">
        <v>351</v>
      </c>
      <c r="C864" s="65">
        <v>35998</v>
      </c>
      <c r="D864" s="66">
        <f>VLOOKUP(A864,'2.1 Termination Charges'!$B$4:$F$904,5,0)</f>
        <v>3.7819999999999999E-2</v>
      </c>
      <c r="G864" s="67"/>
      <c r="H864" s="67"/>
      <c r="I864" s="58">
        <f t="shared" si="45"/>
        <v>3.1199999999999999E-2</v>
      </c>
      <c r="J864" s="67"/>
      <c r="P864" s="68"/>
      <c r="Q864" s="69"/>
      <c r="R864" s="69"/>
      <c r="V864" s="58">
        <f t="shared" si="48"/>
        <v>861</v>
      </c>
      <c r="W864" s="58" t="s">
        <v>1830</v>
      </c>
      <c r="X864" s="58" t="s">
        <v>1831</v>
      </c>
      <c r="Z864" s="70"/>
      <c r="AA864" s="71">
        <f t="shared" si="46"/>
        <v>8.2708235215199991E-3</v>
      </c>
      <c r="AB864" s="70">
        <f t="shared" si="47"/>
        <v>7.4437411693679999E-3</v>
      </c>
      <c r="AC864" s="70">
        <f t="shared" si="56"/>
        <v>5.1219642396341187E-3</v>
      </c>
      <c r="AD864" s="53">
        <v>4.4588235294117651E-3</v>
      </c>
      <c r="AE864" s="53">
        <f t="shared" si="57"/>
        <v>5.1219642396341187E-3</v>
      </c>
      <c r="AF864" s="72"/>
      <c r="AG864" s="70">
        <f t="shared" si="58"/>
        <v>7.4437411693679999E-3</v>
      </c>
      <c r="AH864" s="70">
        <v>6.4799999999999996E-3</v>
      </c>
      <c r="AI864" s="70">
        <f t="shared" si="59"/>
        <v>7.4437411693679999E-3</v>
      </c>
    </row>
    <row r="865" spans="1:35" ht="12.75" customHeight="1" x14ac:dyDescent="0.2">
      <c r="A865" s="64" t="s">
        <v>352</v>
      </c>
      <c r="B865" s="65" t="s">
        <v>351</v>
      </c>
      <c r="C865" s="65">
        <v>359999</v>
      </c>
      <c r="D865" s="66">
        <f>VLOOKUP(A865,'2.1 Termination Charges'!$B$4:$F$904,5,0)</f>
        <v>3.7819999999999999E-2</v>
      </c>
      <c r="G865" s="67"/>
      <c r="H865" s="67"/>
      <c r="I865" s="58">
        <f t="shared" si="45"/>
        <v>3.1199999999999999E-2</v>
      </c>
      <c r="J865" s="67"/>
      <c r="P865" s="68"/>
      <c r="Q865" s="69"/>
      <c r="R865" s="69"/>
      <c r="V865" s="58">
        <f t="shared" si="48"/>
        <v>862</v>
      </c>
      <c r="W865" s="58" t="s">
        <v>1832</v>
      </c>
      <c r="X865" s="58" t="s">
        <v>1833</v>
      </c>
      <c r="Z865" s="70"/>
      <c r="AA865" s="71">
        <f t="shared" si="46"/>
        <v>0.27480066422581112</v>
      </c>
      <c r="AB865" s="70">
        <f t="shared" si="47"/>
        <v>0.24732059780323001</v>
      </c>
      <c r="AC865" s="70">
        <f t="shared" si="56"/>
        <v>0.20271626278235297</v>
      </c>
      <c r="AD865" s="53">
        <v>0.17647058823529413</v>
      </c>
      <c r="AE865" s="53">
        <f t="shared" si="57"/>
        <v>0.20271626278235297</v>
      </c>
      <c r="AF865" s="72"/>
      <c r="AG865" s="70">
        <f t="shared" si="58"/>
        <v>0.24732059780323001</v>
      </c>
      <c r="AH865" s="70">
        <v>0.21529999999999999</v>
      </c>
      <c r="AI865" s="70">
        <f t="shared" si="59"/>
        <v>0.24732059780323001</v>
      </c>
    </row>
    <row r="866" spans="1:35" ht="12.75" customHeight="1" x14ac:dyDescent="0.2">
      <c r="A866" s="64" t="s">
        <v>354</v>
      </c>
      <c r="B866" s="65" t="s">
        <v>353</v>
      </c>
      <c r="C866" s="65">
        <v>226</v>
      </c>
      <c r="D866" s="66">
        <f>VLOOKUP(A866,'2.1 Termination Charges'!$B$4:$F$904,5,0)</f>
        <v>0.56362999999999996</v>
      </c>
      <c r="G866" s="67"/>
      <c r="H866" s="67"/>
      <c r="I866" s="58">
        <f t="shared" si="45"/>
        <v>0.46500000000000002</v>
      </c>
      <c r="J866" s="67"/>
      <c r="P866" s="68"/>
      <c r="Q866" s="69"/>
      <c r="R866" s="69"/>
      <c r="V866" s="58">
        <f t="shared" si="48"/>
        <v>863</v>
      </c>
      <c r="W866" s="58" t="s">
        <v>1834</v>
      </c>
      <c r="X866" s="58" t="s">
        <v>1835</v>
      </c>
      <c r="Z866" s="70"/>
      <c r="AA866" s="71">
        <f t="shared" si="46"/>
        <v>1.911111111111111E-2</v>
      </c>
      <c r="AB866" s="70">
        <f t="shared" si="47"/>
        <v>1.72E-2</v>
      </c>
      <c r="AC866" s="70">
        <f t="shared" si="56"/>
        <v>9.9020137160419994E-3</v>
      </c>
      <c r="AD866" s="53">
        <v>8.6199999999999992E-3</v>
      </c>
      <c r="AE866" s="53">
        <f t="shared" si="57"/>
        <v>9.9020137160419994E-3</v>
      </c>
      <c r="AF866" s="72"/>
      <c r="AG866" s="70">
        <v>1.72E-2</v>
      </c>
      <c r="AH866" s="70"/>
      <c r="AI866" s="70"/>
    </row>
    <row r="867" spans="1:35" ht="12.75" customHeight="1" x14ac:dyDescent="0.2">
      <c r="A867" s="64" t="s">
        <v>356</v>
      </c>
      <c r="B867" s="65" t="s">
        <v>355</v>
      </c>
      <c r="C867" s="65">
        <v>22655</v>
      </c>
      <c r="D867" s="66">
        <f>VLOOKUP(A867,'2.1 Termination Charges'!$B$4:$F$904,5,0)</f>
        <v>0.61817</v>
      </c>
      <c r="G867" s="67"/>
      <c r="H867" s="67"/>
      <c r="I867" s="58">
        <f t="shared" si="45"/>
        <v>0.51</v>
      </c>
      <c r="J867" s="67"/>
      <c r="P867" s="68"/>
      <c r="Q867" s="69"/>
      <c r="R867" s="69"/>
      <c r="V867" s="58">
        <f t="shared" si="48"/>
        <v>864</v>
      </c>
      <c r="W867" s="58" t="s">
        <v>1836</v>
      </c>
      <c r="X867" s="58" t="s">
        <v>1837</v>
      </c>
      <c r="Z867" s="70"/>
      <c r="AA867" s="71">
        <f t="shared" si="46"/>
        <v>3.2222222222222218E-3</v>
      </c>
      <c r="AB867" s="70">
        <f t="shared" si="47"/>
        <v>2.8999999999999998E-3</v>
      </c>
      <c r="AC867" s="70">
        <f t="shared" ref="AC867:AC904" si="60">AB867</f>
        <v>2.8999999999999998E-3</v>
      </c>
      <c r="AD867" s="53"/>
      <c r="AE867" s="53"/>
      <c r="AF867" s="72"/>
      <c r="AG867" s="70">
        <v>2.8999999999999998E-3</v>
      </c>
      <c r="AH867" s="70"/>
      <c r="AI867" s="70"/>
    </row>
    <row r="868" spans="1:35" ht="12.75" customHeight="1" x14ac:dyDescent="0.2">
      <c r="A868" s="64" t="s">
        <v>356</v>
      </c>
      <c r="B868" s="65" t="s">
        <v>355</v>
      </c>
      <c r="C868" s="65">
        <v>22656</v>
      </c>
      <c r="D868" s="66">
        <f>VLOOKUP(A868,'2.1 Termination Charges'!$B$4:$F$904,5,0)</f>
        <v>0.61817</v>
      </c>
      <c r="G868" s="67"/>
      <c r="H868" s="67"/>
      <c r="I868" s="58">
        <f t="shared" si="45"/>
        <v>0.51</v>
      </c>
      <c r="J868" s="67"/>
      <c r="P868" s="68"/>
      <c r="Q868" s="69"/>
      <c r="R868" s="69"/>
      <c r="V868" s="58">
        <f t="shared" si="48"/>
        <v>865</v>
      </c>
      <c r="W868" s="58" t="s">
        <v>1838</v>
      </c>
      <c r="X868" s="58" t="s">
        <v>1839</v>
      </c>
      <c r="Z868" s="70"/>
      <c r="AA868" s="71">
        <f t="shared" si="46"/>
        <v>0.76666666666666661</v>
      </c>
      <c r="AB868" s="70">
        <f t="shared" si="47"/>
        <v>0.69</v>
      </c>
      <c r="AC868" s="70">
        <f t="shared" si="60"/>
        <v>0.69</v>
      </c>
      <c r="AD868" s="53"/>
      <c r="AE868" s="53"/>
      <c r="AF868" s="72"/>
      <c r="AG868" s="70">
        <v>0.69</v>
      </c>
      <c r="AH868" s="70"/>
      <c r="AI868" s="70"/>
    </row>
    <row r="869" spans="1:35" ht="12.75" customHeight="1" x14ac:dyDescent="0.2">
      <c r="A869" s="64" t="s">
        <v>356</v>
      </c>
      <c r="B869" s="65" t="s">
        <v>355</v>
      </c>
      <c r="C869" s="65">
        <v>22664</v>
      </c>
      <c r="D869" s="66">
        <f>VLOOKUP(A869,'2.1 Termination Charges'!$B$4:$F$904,5,0)</f>
        <v>0.61817</v>
      </c>
      <c r="G869" s="67"/>
      <c r="H869" s="67"/>
      <c r="I869" s="58">
        <f t="shared" si="45"/>
        <v>0.51</v>
      </c>
      <c r="J869" s="67"/>
      <c r="P869" s="68"/>
      <c r="Q869" s="69"/>
      <c r="R869" s="69"/>
      <c r="V869" s="58">
        <f t="shared" si="48"/>
        <v>866</v>
      </c>
      <c r="W869" s="58" t="s">
        <v>1840</v>
      </c>
      <c r="X869" s="58" t="s">
        <v>1841</v>
      </c>
      <c r="Z869" s="70"/>
      <c r="AA869" s="71">
        <f t="shared" si="46"/>
        <v>7.8222222222222221E-2</v>
      </c>
      <c r="AB869" s="70">
        <f t="shared" si="47"/>
        <v>7.0400000000000004E-2</v>
      </c>
      <c r="AC869" s="70">
        <f t="shared" si="60"/>
        <v>7.0400000000000004E-2</v>
      </c>
      <c r="AD869" s="53"/>
      <c r="AE869" s="53"/>
      <c r="AF869" s="72"/>
      <c r="AG869" s="70">
        <v>7.0400000000000004E-2</v>
      </c>
      <c r="AH869" s="70"/>
      <c r="AI869" s="70"/>
    </row>
    <row r="870" spans="1:35" ht="12.75" customHeight="1" x14ac:dyDescent="0.2">
      <c r="A870" s="64" t="s">
        <v>356</v>
      </c>
      <c r="B870" s="65" t="s">
        <v>355</v>
      </c>
      <c r="C870" s="65">
        <v>22665</v>
      </c>
      <c r="D870" s="66">
        <f>VLOOKUP(A870,'2.1 Termination Charges'!$B$4:$F$904,5,0)</f>
        <v>0.61817</v>
      </c>
      <c r="G870" s="67"/>
      <c r="H870" s="67"/>
      <c r="I870" s="58">
        <f t="shared" si="45"/>
        <v>0.51</v>
      </c>
      <c r="J870" s="67"/>
      <c r="P870" s="68"/>
      <c r="Q870" s="69"/>
      <c r="R870" s="69"/>
      <c r="V870" s="58">
        <f t="shared" si="48"/>
        <v>867</v>
      </c>
      <c r="W870" s="58" t="s">
        <v>1842</v>
      </c>
      <c r="X870" s="58" t="s">
        <v>1843</v>
      </c>
      <c r="Z870" s="70"/>
      <c r="AA870" s="71">
        <f t="shared" si="46"/>
        <v>5.333333333333333E-2</v>
      </c>
      <c r="AB870" s="70">
        <f t="shared" si="47"/>
        <v>4.8000000000000001E-2</v>
      </c>
      <c r="AC870" s="70">
        <f t="shared" si="60"/>
        <v>4.8000000000000001E-2</v>
      </c>
      <c r="AD870" s="53"/>
      <c r="AE870" s="53"/>
      <c r="AF870" s="72"/>
      <c r="AG870" s="70">
        <v>4.8000000000000001E-2</v>
      </c>
      <c r="AH870" s="70"/>
      <c r="AI870" s="70"/>
    </row>
    <row r="871" spans="1:35" ht="12.75" customHeight="1" x14ac:dyDescent="0.2">
      <c r="A871" s="64" t="s">
        <v>356</v>
      </c>
      <c r="B871" s="65" t="s">
        <v>355</v>
      </c>
      <c r="C871" s="65">
        <v>22666</v>
      </c>
      <c r="D871" s="66">
        <f>VLOOKUP(A871,'2.1 Termination Charges'!$B$4:$F$904,5,0)</f>
        <v>0.61817</v>
      </c>
      <c r="G871" s="67"/>
      <c r="H871" s="67"/>
      <c r="I871" s="58">
        <f t="shared" si="45"/>
        <v>0.51</v>
      </c>
      <c r="J871" s="67"/>
      <c r="P871" s="68"/>
      <c r="Q871" s="69"/>
      <c r="R871" s="69"/>
      <c r="V871" s="58">
        <f t="shared" si="48"/>
        <v>868</v>
      </c>
      <c r="W871" s="58" t="s">
        <v>1844</v>
      </c>
      <c r="X871" s="58" t="s">
        <v>1845</v>
      </c>
      <c r="Z871" s="70"/>
      <c r="AA871" s="71">
        <f t="shared" si="46"/>
        <v>0.11111111111111112</v>
      </c>
      <c r="AB871" s="70">
        <f t="shared" si="47"/>
        <v>0.1</v>
      </c>
      <c r="AC871" s="70">
        <f t="shared" si="60"/>
        <v>0.1</v>
      </c>
      <c r="AD871" s="53"/>
      <c r="AE871" s="53"/>
      <c r="AF871" s="72"/>
      <c r="AG871" s="70">
        <v>0.1</v>
      </c>
      <c r="AH871" s="70"/>
      <c r="AI871" s="70"/>
    </row>
    <row r="872" spans="1:35" ht="12.75" customHeight="1" x14ac:dyDescent="0.2">
      <c r="A872" s="64" t="s">
        <v>356</v>
      </c>
      <c r="B872" s="65" t="s">
        <v>355</v>
      </c>
      <c r="C872" s="65">
        <v>22667</v>
      </c>
      <c r="D872" s="66">
        <f>VLOOKUP(A872,'2.1 Termination Charges'!$B$4:$F$904,5,0)</f>
        <v>0.61817</v>
      </c>
      <c r="G872" s="67"/>
      <c r="H872" s="67"/>
      <c r="I872" s="58">
        <f t="shared" si="45"/>
        <v>0.51</v>
      </c>
      <c r="J872" s="67"/>
      <c r="P872" s="68"/>
      <c r="Q872" s="69"/>
      <c r="R872" s="69"/>
      <c r="V872" s="58">
        <f t="shared" si="48"/>
        <v>869</v>
      </c>
      <c r="W872" s="58" t="s">
        <v>1846</v>
      </c>
      <c r="X872" s="58" t="s">
        <v>1847</v>
      </c>
      <c r="Z872" s="70"/>
      <c r="AA872" s="71">
        <f t="shared" si="46"/>
        <v>6.6666666666666662E-3</v>
      </c>
      <c r="AB872" s="70">
        <f t="shared" si="47"/>
        <v>6.0000000000000001E-3</v>
      </c>
      <c r="AC872" s="70">
        <f t="shared" si="60"/>
        <v>6.0000000000000001E-3</v>
      </c>
      <c r="AD872" s="53"/>
      <c r="AE872" s="53"/>
      <c r="AF872" s="72"/>
      <c r="AG872" s="70">
        <v>6.0000000000000001E-3</v>
      </c>
      <c r="AH872" s="70"/>
      <c r="AI872" s="70"/>
    </row>
    <row r="873" spans="1:35" ht="12.75" customHeight="1" x14ac:dyDescent="0.2">
      <c r="A873" s="64" t="s">
        <v>356</v>
      </c>
      <c r="B873" s="65" t="s">
        <v>355</v>
      </c>
      <c r="C873" s="65">
        <v>22674</v>
      </c>
      <c r="D873" s="66">
        <f>VLOOKUP(A873,'2.1 Termination Charges'!$B$4:$F$904,5,0)</f>
        <v>0.61817</v>
      </c>
      <c r="G873" s="67"/>
      <c r="H873" s="67"/>
      <c r="I873" s="58">
        <f t="shared" si="45"/>
        <v>0.51</v>
      </c>
      <c r="J873" s="67"/>
      <c r="P873" s="68"/>
      <c r="Q873" s="69"/>
      <c r="R873" s="69"/>
      <c r="V873" s="58">
        <f t="shared" si="48"/>
        <v>870</v>
      </c>
      <c r="W873" s="58" t="s">
        <v>1848</v>
      </c>
      <c r="X873" s="58" t="s">
        <v>1849</v>
      </c>
      <c r="Z873" s="70"/>
      <c r="AA873" s="71">
        <f t="shared" si="46"/>
        <v>6.3333333333333339E-2</v>
      </c>
      <c r="AB873" s="70">
        <f t="shared" si="47"/>
        <v>5.7000000000000002E-2</v>
      </c>
      <c r="AC873" s="70">
        <f t="shared" si="60"/>
        <v>5.7000000000000002E-2</v>
      </c>
      <c r="AD873" s="53"/>
      <c r="AE873" s="53"/>
      <c r="AF873" s="72"/>
      <c r="AG873" s="70">
        <v>5.7000000000000002E-2</v>
      </c>
      <c r="AH873" s="70"/>
      <c r="AI873" s="70"/>
    </row>
    <row r="874" spans="1:35" ht="12.75" customHeight="1" x14ac:dyDescent="0.2">
      <c r="A874" s="64" t="s">
        <v>356</v>
      </c>
      <c r="B874" s="65" t="s">
        <v>355</v>
      </c>
      <c r="C874" s="65">
        <v>22675</v>
      </c>
      <c r="D874" s="66">
        <f>VLOOKUP(A874,'2.1 Termination Charges'!$B$4:$F$904,5,0)</f>
        <v>0.61817</v>
      </c>
      <c r="G874" s="67"/>
      <c r="H874" s="67"/>
      <c r="I874" s="58">
        <f t="shared" si="45"/>
        <v>0.51</v>
      </c>
      <c r="J874" s="67"/>
      <c r="P874" s="68"/>
      <c r="Q874" s="69"/>
      <c r="R874" s="69"/>
      <c r="V874" s="58">
        <f t="shared" si="48"/>
        <v>871</v>
      </c>
      <c r="W874" s="58" t="s">
        <v>1850</v>
      </c>
      <c r="X874" s="58" t="s">
        <v>1851</v>
      </c>
      <c r="Z874" s="70"/>
      <c r="AA874" s="71">
        <f t="shared" si="46"/>
        <v>1.1111111111111112E-2</v>
      </c>
      <c r="AB874" s="70">
        <f t="shared" si="47"/>
        <v>0.01</v>
      </c>
      <c r="AC874" s="70">
        <f t="shared" si="60"/>
        <v>0.01</v>
      </c>
      <c r="AD874" s="53"/>
      <c r="AE874" s="53"/>
      <c r="AF874" s="72"/>
      <c r="AG874" s="70">
        <v>0.01</v>
      </c>
      <c r="AH874" s="70"/>
      <c r="AI874" s="70"/>
    </row>
    <row r="875" spans="1:35" ht="12.75" customHeight="1" x14ac:dyDescent="0.2">
      <c r="A875" s="64" t="s">
        <v>356</v>
      </c>
      <c r="B875" s="65" t="s">
        <v>355</v>
      </c>
      <c r="C875" s="65">
        <v>22676</v>
      </c>
      <c r="D875" s="66">
        <f>VLOOKUP(A875,'2.1 Termination Charges'!$B$4:$F$904,5,0)</f>
        <v>0.61817</v>
      </c>
      <c r="G875" s="67"/>
      <c r="H875" s="67"/>
      <c r="I875" s="58">
        <f t="shared" si="45"/>
        <v>0.51</v>
      </c>
      <c r="J875" s="67"/>
      <c r="P875" s="68"/>
      <c r="Q875" s="69"/>
      <c r="R875" s="69"/>
      <c r="V875" s="58">
        <f t="shared" si="48"/>
        <v>872</v>
      </c>
      <c r="W875" s="58" t="s">
        <v>1852</v>
      </c>
      <c r="X875" s="58" t="s">
        <v>1853</v>
      </c>
      <c r="Z875" s="70"/>
      <c r="AA875" s="71">
        <f t="shared" si="46"/>
        <v>4.4444444444444444E-3</v>
      </c>
      <c r="AB875" s="70">
        <f t="shared" si="47"/>
        <v>4.0000000000000001E-3</v>
      </c>
      <c r="AC875" s="70">
        <f t="shared" si="60"/>
        <v>4.0000000000000001E-3</v>
      </c>
      <c r="AD875" s="53"/>
      <c r="AE875" s="53"/>
      <c r="AF875" s="72"/>
      <c r="AG875" s="70">
        <v>4.0000000000000001E-3</v>
      </c>
      <c r="AH875" s="70"/>
      <c r="AI875" s="70"/>
    </row>
    <row r="876" spans="1:35" ht="12.75" customHeight="1" x14ac:dyDescent="0.2">
      <c r="A876" s="64" t="s">
        <v>356</v>
      </c>
      <c r="B876" s="65" t="s">
        <v>355</v>
      </c>
      <c r="C876" s="65">
        <v>22677</v>
      </c>
      <c r="D876" s="66">
        <f>VLOOKUP(A876,'2.1 Termination Charges'!$B$4:$F$904,5,0)</f>
        <v>0.61817</v>
      </c>
      <c r="G876" s="67"/>
      <c r="H876" s="67"/>
      <c r="I876" s="58">
        <f t="shared" si="45"/>
        <v>0.51</v>
      </c>
      <c r="J876" s="67"/>
      <c r="P876" s="68"/>
      <c r="Q876" s="69"/>
      <c r="R876" s="69"/>
      <c r="V876" s="58">
        <f t="shared" si="48"/>
        <v>873</v>
      </c>
      <c r="W876" s="58" t="s">
        <v>1854</v>
      </c>
      <c r="X876" s="58" t="s">
        <v>1855</v>
      </c>
      <c r="Z876" s="70"/>
      <c r="AA876" s="71">
        <f t="shared" si="46"/>
        <v>0.13499999999999998</v>
      </c>
      <c r="AB876" s="70">
        <f t="shared" si="47"/>
        <v>0.1215</v>
      </c>
      <c r="AC876" s="70">
        <f t="shared" si="60"/>
        <v>0.1215</v>
      </c>
      <c r="AD876" s="53"/>
      <c r="AE876" s="53"/>
      <c r="AF876" s="72"/>
      <c r="AG876" s="70">
        <v>0.1215</v>
      </c>
      <c r="AH876" s="70"/>
      <c r="AI876" s="70"/>
    </row>
    <row r="877" spans="1:35" ht="12.75" customHeight="1" x14ac:dyDescent="0.2">
      <c r="A877" s="64" t="s">
        <v>358</v>
      </c>
      <c r="B877" s="65" t="s">
        <v>357</v>
      </c>
      <c r="C877" s="65">
        <v>22606</v>
      </c>
      <c r="D877" s="66">
        <f>VLOOKUP(A877,'2.1 Termination Charges'!$B$4:$F$904,5,0)</f>
        <v>0.61817</v>
      </c>
      <c r="G877" s="67"/>
      <c r="H877" s="67"/>
      <c r="I877" s="58">
        <f t="shared" si="45"/>
        <v>0.51</v>
      </c>
      <c r="J877" s="67"/>
      <c r="P877" s="68"/>
      <c r="Q877" s="69"/>
      <c r="R877" s="69"/>
      <c r="V877" s="58">
        <f t="shared" si="48"/>
        <v>874</v>
      </c>
      <c r="W877" s="58" t="s">
        <v>1856</v>
      </c>
      <c r="X877" s="58" t="s">
        <v>1857</v>
      </c>
      <c r="Z877" s="70"/>
      <c r="AA877" s="71">
        <f t="shared" si="46"/>
        <v>0.13499999999999998</v>
      </c>
      <c r="AB877" s="70">
        <f t="shared" si="47"/>
        <v>0.1215</v>
      </c>
      <c r="AC877" s="70">
        <f t="shared" si="60"/>
        <v>0.1215</v>
      </c>
      <c r="AD877" s="53"/>
      <c r="AE877" s="53"/>
      <c r="AF877" s="72"/>
      <c r="AG877" s="70">
        <v>0.1215</v>
      </c>
      <c r="AH877" s="70"/>
      <c r="AI877" s="70"/>
    </row>
    <row r="878" spans="1:35" ht="12.75" customHeight="1" x14ac:dyDescent="0.2">
      <c r="A878" s="64" t="s">
        <v>358</v>
      </c>
      <c r="B878" s="65" t="s">
        <v>357</v>
      </c>
      <c r="C878" s="65">
        <v>22607</v>
      </c>
      <c r="D878" s="66">
        <f>VLOOKUP(A878,'2.1 Termination Charges'!$B$4:$F$904,5,0)</f>
        <v>0.61817</v>
      </c>
      <c r="G878" s="67"/>
      <c r="H878" s="67"/>
      <c r="I878" s="58">
        <f t="shared" si="45"/>
        <v>0.51</v>
      </c>
      <c r="J878" s="67"/>
      <c r="P878" s="68"/>
      <c r="Q878" s="69"/>
      <c r="R878" s="69"/>
      <c r="V878" s="58">
        <f t="shared" si="48"/>
        <v>875</v>
      </c>
      <c r="W878" s="58" t="s">
        <v>1858</v>
      </c>
      <c r="X878" s="58" t="s">
        <v>1859</v>
      </c>
      <c r="Z878" s="70"/>
      <c r="AA878" s="71">
        <f t="shared" si="46"/>
        <v>0.13499999999999998</v>
      </c>
      <c r="AB878" s="70">
        <f t="shared" si="47"/>
        <v>0.1215</v>
      </c>
      <c r="AC878" s="70">
        <f t="shared" si="60"/>
        <v>0.1215</v>
      </c>
      <c r="AD878" s="53"/>
      <c r="AE878" s="53"/>
      <c r="AF878" s="72"/>
      <c r="AG878" s="70">
        <v>0.1215</v>
      </c>
      <c r="AH878" s="70"/>
      <c r="AI878" s="70"/>
    </row>
    <row r="879" spans="1:35" ht="12.75" customHeight="1" x14ac:dyDescent="0.2">
      <c r="A879" s="64" t="s">
        <v>358</v>
      </c>
      <c r="B879" s="65" t="s">
        <v>357</v>
      </c>
      <c r="C879" s="65">
        <v>22654</v>
      </c>
      <c r="D879" s="66">
        <f>VLOOKUP(A879,'2.1 Termination Charges'!$B$4:$F$904,5,0)</f>
        <v>0.61817</v>
      </c>
      <c r="G879" s="67"/>
      <c r="H879" s="67"/>
      <c r="I879" s="58">
        <f t="shared" si="45"/>
        <v>0.51</v>
      </c>
      <c r="J879" s="67"/>
      <c r="P879" s="68"/>
      <c r="Q879" s="69"/>
      <c r="R879" s="69"/>
      <c r="V879" s="58">
        <f t="shared" si="48"/>
        <v>876</v>
      </c>
      <c r="W879" s="58" t="s">
        <v>1860</v>
      </c>
      <c r="X879" s="58" t="s">
        <v>1861</v>
      </c>
      <c r="Z879" s="70"/>
      <c r="AA879" s="71">
        <f t="shared" si="46"/>
        <v>1.3491111111111109</v>
      </c>
      <c r="AB879" s="70">
        <f t="shared" si="47"/>
        <v>1.2141999999999999</v>
      </c>
      <c r="AC879" s="70">
        <f t="shared" si="60"/>
        <v>1.2141999999999999</v>
      </c>
      <c r="AD879" s="53"/>
      <c r="AE879" s="53"/>
      <c r="AF879" s="72"/>
      <c r="AG879" s="70">
        <v>1.2141999999999999</v>
      </c>
      <c r="AH879" s="70"/>
      <c r="AI879" s="70"/>
    </row>
    <row r="880" spans="1:35" ht="12.75" customHeight="1" x14ac:dyDescent="0.2">
      <c r="A880" s="64" t="s">
        <v>358</v>
      </c>
      <c r="B880" s="65" t="s">
        <v>357</v>
      </c>
      <c r="C880" s="65">
        <v>22657</v>
      </c>
      <c r="D880" s="66">
        <f>VLOOKUP(A880,'2.1 Termination Charges'!$B$4:$F$904,5,0)</f>
        <v>0.61817</v>
      </c>
      <c r="G880" s="67"/>
      <c r="H880" s="67"/>
      <c r="I880" s="58">
        <f t="shared" si="45"/>
        <v>0.51</v>
      </c>
      <c r="J880" s="67"/>
      <c r="P880" s="68"/>
      <c r="Q880" s="69"/>
      <c r="R880" s="69"/>
      <c r="V880" s="58">
        <f t="shared" si="48"/>
        <v>877</v>
      </c>
      <c r="W880" s="58" t="s">
        <v>1862</v>
      </c>
      <c r="X880" s="58" t="s">
        <v>1863</v>
      </c>
      <c r="Z880" s="70"/>
      <c r="AA880" s="71">
        <f t="shared" si="46"/>
        <v>1.1111111111111112E-2</v>
      </c>
      <c r="AB880" s="70">
        <f t="shared" si="47"/>
        <v>0.01</v>
      </c>
      <c r="AC880" s="70">
        <f t="shared" si="60"/>
        <v>0.01</v>
      </c>
      <c r="AD880" s="53"/>
      <c r="AE880" s="53"/>
      <c r="AF880" s="72"/>
      <c r="AG880" s="70">
        <v>0.01</v>
      </c>
      <c r="AH880" s="70"/>
      <c r="AI880" s="70"/>
    </row>
    <row r="881" spans="1:35" ht="12.75" customHeight="1" x14ac:dyDescent="0.2">
      <c r="A881" s="64" t="s">
        <v>360</v>
      </c>
      <c r="B881" s="65" t="s">
        <v>359</v>
      </c>
      <c r="C881" s="65">
        <v>22658</v>
      </c>
      <c r="D881" s="66">
        <f>VLOOKUP(A881,'2.1 Termination Charges'!$B$4:$F$904,5,0)</f>
        <v>0.61817</v>
      </c>
      <c r="G881" s="67"/>
      <c r="H881" s="67"/>
      <c r="I881" s="58">
        <f t="shared" si="45"/>
        <v>0.51</v>
      </c>
      <c r="J881" s="67"/>
      <c r="P881" s="68"/>
      <c r="Q881" s="69"/>
      <c r="R881" s="69"/>
      <c r="V881" s="58">
        <f t="shared" si="48"/>
        <v>878</v>
      </c>
      <c r="W881" s="58" t="s">
        <v>1864</v>
      </c>
      <c r="X881" s="58" t="s">
        <v>1865</v>
      </c>
      <c r="Z881" s="70"/>
      <c r="AA881" s="71">
        <f t="shared" si="46"/>
        <v>8.7777777777777784E-3</v>
      </c>
      <c r="AB881" s="70">
        <f t="shared" si="47"/>
        <v>7.9000000000000008E-3</v>
      </c>
      <c r="AC881" s="70">
        <f t="shared" si="60"/>
        <v>7.9000000000000008E-3</v>
      </c>
      <c r="AD881" s="53"/>
      <c r="AE881" s="53"/>
      <c r="AF881" s="72"/>
      <c r="AG881" s="70">
        <v>7.9000000000000008E-3</v>
      </c>
      <c r="AH881" s="70"/>
      <c r="AI881" s="70"/>
    </row>
    <row r="882" spans="1:35" ht="12.75" customHeight="1" x14ac:dyDescent="0.2">
      <c r="A882" s="64" t="s">
        <v>360</v>
      </c>
      <c r="B882" s="65" t="s">
        <v>359</v>
      </c>
      <c r="C882" s="65">
        <v>22668</v>
      </c>
      <c r="D882" s="66">
        <f>VLOOKUP(A882,'2.1 Termination Charges'!$B$4:$F$904,5,0)</f>
        <v>0.61817</v>
      </c>
      <c r="G882" s="67"/>
      <c r="H882" s="67"/>
      <c r="I882" s="58">
        <f t="shared" si="45"/>
        <v>0.51</v>
      </c>
      <c r="J882" s="67"/>
      <c r="P882" s="68"/>
      <c r="Q882" s="69"/>
      <c r="R882" s="69"/>
      <c r="V882" s="58">
        <f t="shared" si="48"/>
        <v>879</v>
      </c>
      <c r="W882" s="58" t="s">
        <v>1866</v>
      </c>
      <c r="X882" s="58" t="s">
        <v>1867</v>
      </c>
      <c r="Z882" s="70"/>
      <c r="AA882" s="71">
        <f t="shared" si="46"/>
        <v>0.12244444444444445</v>
      </c>
      <c r="AB882" s="70">
        <f t="shared" si="47"/>
        <v>0.11020000000000001</v>
      </c>
      <c r="AC882" s="70">
        <f t="shared" si="60"/>
        <v>0.11020000000000001</v>
      </c>
      <c r="AD882" s="53"/>
      <c r="AE882" s="53"/>
      <c r="AF882" s="72"/>
      <c r="AG882" s="70">
        <v>0.11020000000000001</v>
      </c>
      <c r="AH882" s="70"/>
      <c r="AI882" s="70"/>
    </row>
    <row r="883" spans="1:35" ht="12.75" customHeight="1" x14ac:dyDescent="0.2">
      <c r="A883" s="64" t="s">
        <v>360</v>
      </c>
      <c r="B883" s="65" t="s">
        <v>359</v>
      </c>
      <c r="C883" s="65">
        <v>22669</v>
      </c>
      <c r="D883" s="66">
        <f>VLOOKUP(A883,'2.1 Termination Charges'!$B$4:$F$904,5,0)</f>
        <v>0.61817</v>
      </c>
      <c r="G883" s="67"/>
      <c r="H883" s="67"/>
      <c r="I883" s="58">
        <f t="shared" si="45"/>
        <v>0.51</v>
      </c>
      <c r="J883" s="67"/>
      <c r="P883" s="68"/>
      <c r="Q883" s="69"/>
      <c r="R883" s="69"/>
      <c r="V883" s="58">
        <f t="shared" si="48"/>
        <v>880</v>
      </c>
      <c r="W883" s="58" t="s">
        <v>1868</v>
      </c>
      <c r="X883" s="58" t="s">
        <v>1869</v>
      </c>
      <c r="Z883" s="70"/>
      <c r="AA883" s="71">
        <f t="shared" si="46"/>
        <v>4.3333333333333335E-2</v>
      </c>
      <c r="AB883" s="70">
        <f t="shared" si="47"/>
        <v>3.9E-2</v>
      </c>
      <c r="AC883" s="70">
        <f t="shared" si="60"/>
        <v>3.9E-2</v>
      </c>
      <c r="AD883" s="53"/>
      <c r="AE883" s="53"/>
      <c r="AF883" s="72"/>
      <c r="AG883" s="70">
        <v>3.9E-2</v>
      </c>
      <c r="AH883" s="70"/>
      <c r="AI883" s="70"/>
    </row>
    <row r="884" spans="1:35" ht="12.75" customHeight="1" x14ac:dyDescent="0.2">
      <c r="A884" s="64" t="s">
        <v>360</v>
      </c>
      <c r="B884" s="65" t="s">
        <v>359</v>
      </c>
      <c r="C884" s="65">
        <v>22678</v>
      </c>
      <c r="D884" s="66">
        <f>VLOOKUP(A884,'2.1 Termination Charges'!$B$4:$F$904,5,0)</f>
        <v>0.61817</v>
      </c>
      <c r="G884" s="67"/>
      <c r="H884" s="67"/>
      <c r="I884" s="58">
        <f t="shared" si="45"/>
        <v>0.51</v>
      </c>
      <c r="J884" s="67"/>
      <c r="P884" s="68"/>
      <c r="Q884" s="69"/>
      <c r="R884" s="69"/>
      <c r="V884" s="58">
        <f t="shared" si="48"/>
        <v>881</v>
      </c>
      <c r="W884" s="58" t="s">
        <v>1870</v>
      </c>
      <c r="X884" s="58" t="s">
        <v>1871</v>
      </c>
      <c r="Z884" s="70"/>
      <c r="AA884" s="71">
        <f t="shared" si="46"/>
        <v>0.13244444444444445</v>
      </c>
      <c r="AB884" s="70">
        <f t="shared" si="47"/>
        <v>0.1192</v>
      </c>
      <c r="AC884" s="70">
        <f t="shared" si="60"/>
        <v>0.1192</v>
      </c>
      <c r="AD884" s="53"/>
      <c r="AE884" s="53"/>
      <c r="AF884" s="72"/>
      <c r="AG884" s="70">
        <v>0.1192</v>
      </c>
      <c r="AH884" s="70"/>
      <c r="AI884" s="70"/>
    </row>
    <row r="885" spans="1:35" ht="12.75" customHeight="1" x14ac:dyDescent="0.2">
      <c r="A885" s="64" t="s">
        <v>360</v>
      </c>
      <c r="B885" s="65" t="s">
        <v>359</v>
      </c>
      <c r="C885" s="65">
        <v>22679</v>
      </c>
      <c r="D885" s="66">
        <f>VLOOKUP(A885,'2.1 Termination Charges'!$B$4:$F$904,5,0)</f>
        <v>0.61817</v>
      </c>
      <c r="G885" s="67"/>
      <c r="H885" s="67"/>
      <c r="I885" s="58">
        <f t="shared" si="45"/>
        <v>0.51</v>
      </c>
      <c r="J885" s="67"/>
      <c r="P885" s="68"/>
      <c r="Q885" s="69"/>
      <c r="R885" s="69"/>
      <c r="V885" s="58">
        <f t="shared" si="48"/>
        <v>882</v>
      </c>
      <c r="W885" s="58" t="s">
        <v>1872</v>
      </c>
      <c r="X885" s="58" t="s">
        <v>1873</v>
      </c>
      <c r="Z885" s="70"/>
      <c r="AA885" s="71">
        <f t="shared" si="46"/>
        <v>0.15466666666666665</v>
      </c>
      <c r="AB885" s="70">
        <f t="shared" si="47"/>
        <v>0.13919999999999999</v>
      </c>
      <c r="AC885" s="70">
        <f t="shared" si="60"/>
        <v>0.13919999999999999</v>
      </c>
      <c r="AD885" s="53"/>
      <c r="AE885" s="53"/>
      <c r="AF885" s="72"/>
      <c r="AG885" s="70">
        <v>0.13919999999999999</v>
      </c>
      <c r="AH885" s="70"/>
      <c r="AI885" s="70"/>
    </row>
    <row r="886" spans="1:35" ht="12.75" customHeight="1" x14ac:dyDescent="0.2">
      <c r="A886" s="64" t="s">
        <v>362</v>
      </c>
      <c r="B886" s="65" t="s">
        <v>361</v>
      </c>
      <c r="C886" s="65">
        <v>22601</v>
      </c>
      <c r="D886" s="66">
        <f>VLOOKUP(A886,'2.1 Termination Charges'!$B$4:$F$904,5,0)</f>
        <v>0.61817</v>
      </c>
      <c r="G886" s="67"/>
      <c r="H886" s="67"/>
      <c r="I886" s="58">
        <f t="shared" si="45"/>
        <v>0.51</v>
      </c>
      <c r="J886" s="67"/>
      <c r="P886" s="68"/>
      <c r="Q886" s="69"/>
      <c r="R886" s="69"/>
      <c r="V886" s="58">
        <f t="shared" si="48"/>
        <v>883</v>
      </c>
      <c r="W886" s="58" t="s">
        <v>1874</v>
      </c>
      <c r="X886" s="58" t="s">
        <v>1875</v>
      </c>
      <c r="Z886" s="70"/>
      <c r="AA886" s="71">
        <f t="shared" si="46"/>
        <v>9.1333333333333322E-2</v>
      </c>
      <c r="AB886" s="70">
        <f t="shared" si="47"/>
        <v>8.2199999999999995E-2</v>
      </c>
      <c r="AC886" s="70">
        <f t="shared" si="60"/>
        <v>8.2199999999999995E-2</v>
      </c>
      <c r="AD886" s="53"/>
      <c r="AE886" s="53"/>
      <c r="AF886" s="72"/>
      <c r="AG886" s="70">
        <v>8.2199999999999995E-2</v>
      </c>
      <c r="AH886" s="70"/>
      <c r="AI886" s="70"/>
    </row>
    <row r="887" spans="1:35" ht="12.75" customHeight="1" x14ac:dyDescent="0.2">
      <c r="A887" s="64" t="s">
        <v>362</v>
      </c>
      <c r="B887" s="65" t="s">
        <v>361</v>
      </c>
      <c r="C887" s="65">
        <v>22602</v>
      </c>
      <c r="D887" s="66">
        <f>VLOOKUP(A887,'2.1 Termination Charges'!$B$4:$F$904,5,0)</f>
        <v>0.61817</v>
      </c>
      <c r="G887" s="67"/>
      <c r="H887" s="67"/>
      <c r="I887" s="58">
        <f t="shared" si="45"/>
        <v>0.51</v>
      </c>
      <c r="J887" s="67"/>
      <c r="P887" s="68"/>
      <c r="Q887" s="69"/>
      <c r="R887" s="69"/>
      <c r="V887" s="58">
        <f t="shared" si="48"/>
        <v>884</v>
      </c>
      <c r="W887" s="58" t="s">
        <v>1876</v>
      </c>
      <c r="X887" s="58" t="s">
        <v>1877</v>
      </c>
      <c r="Z887" s="70"/>
      <c r="AA887" s="71">
        <f t="shared" si="46"/>
        <v>0.11622222222222221</v>
      </c>
      <c r="AB887" s="70">
        <f t="shared" si="47"/>
        <v>0.1046</v>
      </c>
      <c r="AC887" s="70">
        <f t="shared" si="60"/>
        <v>0.1046</v>
      </c>
      <c r="AD887" s="53"/>
      <c r="AE887" s="53"/>
      <c r="AF887" s="72"/>
      <c r="AG887" s="70">
        <v>0.1046</v>
      </c>
      <c r="AH887" s="70"/>
      <c r="AI887" s="70"/>
    </row>
    <row r="888" spans="1:35" ht="12.75" customHeight="1" x14ac:dyDescent="0.2">
      <c r="A888" s="64" t="s">
        <v>362</v>
      </c>
      <c r="B888" s="65" t="s">
        <v>361</v>
      </c>
      <c r="C888" s="65">
        <v>22651</v>
      </c>
      <c r="D888" s="66">
        <f>VLOOKUP(A888,'2.1 Termination Charges'!$B$4:$F$904,5,0)</f>
        <v>0.61817</v>
      </c>
      <c r="G888" s="67"/>
      <c r="H888" s="67"/>
      <c r="I888" s="58">
        <f t="shared" si="45"/>
        <v>0.51</v>
      </c>
      <c r="J888" s="67"/>
      <c r="P888" s="68"/>
      <c r="Q888" s="69"/>
      <c r="R888" s="69"/>
      <c r="V888" s="58">
        <f t="shared" si="48"/>
        <v>885</v>
      </c>
      <c r="W888" s="58" t="s">
        <v>1878</v>
      </c>
      <c r="X888" s="58" t="s">
        <v>1879</v>
      </c>
      <c r="Z888" s="70"/>
      <c r="AA888" s="71">
        <f t="shared" si="46"/>
        <v>0.35</v>
      </c>
      <c r="AB888" s="70">
        <f t="shared" si="47"/>
        <v>0.315</v>
      </c>
      <c r="AC888" s="70">
        <f t="shared" si="60"/>
        <v>0.315</v>
      </c>
      <c r="AD888" s="53"/>
      <c r="AE888" s="53"/>
      <c r="AF888" s="72"/>
      <c r="AG888" s="70">
        <v>0.315</v>
      </c>
      <c r="AH888" s="70"/>
      <c r="AI888" s="70"/>
    </row>
    <row r="889" spans="1:35" ht="12.75" customHeight="1" x14ac:dyDescent="0.2">
      <c r="A889" s="64" t="s">
        <v>362</v>
      </c>
      <c r="B889" s="65" t="s">
        <v>361</v>
      </c>
      <c r="C889" s="65">
        <v>22652</v>
      </c>
      <c r="D889" s="66">
        <f>VLOOKUP(A889,'2.1 Termination Charges'!$B$4:$F$904,5,0)</f>
        <v>0.61817</v>
      </c>
      <c r="G889" s="67"/>
      <c r="H889" s="67"/>
      <c r="I889" s="58">
        <f t="shared" si="45"/>
        <v>0.51</v>
      </c>
      <c r="J889" s="67"/>
      <c r="P889" s="68"/>
      <c r="Q889" s="69"/>
      <c r="R889" s="69"/>
      <c r="V889" s="58">
        <f t="shared" si="48"/>
        <v>886</v>
      </c>
      <c r="W889" s="58" t="s">
        <v>1880</v>
      </c>
      <c r="X889" s="58" t="s">
        <v>1881</v>
      </c>
      <c r="Z889" s="70"/>
      <c r="AA889" s="71">
        <f t="shared" si="46"/>
        <v>4.5185185185185189E-2</v>
      </c>
      <c r="AB889" s="70">
        <f t="shared" si="47"/>
        <v>4.066666666666667E-2</v>
      </c>
      <c r="AC889" s="70">
        <f t="shared" si="60"/>
        <v>4.066666666666667E-2</v>
      </c>
      <c r="AD889" s="53"/>
      <c r="AE889" s="53"/>
      <c r="AF889" s="72"/>
      <c r="AG889" s="70">
        <v>4.066666666666667E-2</v>
      </c>
      <c r="AH889" s="70"/>
      <c r="AI889" s="70"/>
    </row>
    <row r="890" spans="1:35" ht="12.75" customHeight="1" x14ac:dyDescent="0.2">
      <c r="A890" s="64" t="s">
        <v>362</v>
      </c>
      <c r="B890" s="65" t="s">
        <v>361</v>
      </c>
      <c r="C890" s="65">
        <v>22660</v>
      </c>
      <c r="D890" s="66">
        <f>VLOOKUP(A890,'2.1 Termination Charges'!$B$4:$F$904,5,0)</f>
        <v>0.61817</v>
      </c>
      <c r="G890" s="67"/>
      <c r="H890" s="67"/>
      <c r="I890" s="58">
        <f t="shared" si="45"/>
        <v>0.51</v>
      </c>
      <c r="J890" s="67"/>
      <c r="P890" s="68"/>
      <c r="Q890" s="69"/>
      <c r="R890" s="69"/>
      <c r="V890" s="58">
        <f t="shared" si="48"/>
        <v>887</v>
      </c>
      <c r="W890" s="58" t="s">
        <v>1882</v>
      </c>
      <c r="X890" s="58" t="s">
        <v>1883</v>
      </c>
      <c r="Z890" s="70"/>
      <c r="AA890" s="71">
        <f t="shared" si="46"/>
        <v>0.43333333333333335</v>
      </c>
      <c r="AB890" s="70">
        <f t="shared" si="47"/>
        <v>0.39</v>
      </c>
      <c r="AC890" s="70">
        <f t="shared" si="60"/>
        <v>0.39</v>
      </c>
      <c r="AD890" s="53"/>
      <c r="AE890" s="53"/>
      <c r="AF890" s="72"/>
      <c r="AG890" s="70">
        <v>0.39</v>
      </c>
      <c r="AH890" s="70"/>
      <c r="AI890" s="70"/>
    </row>
    <row r="891" spans="1:35" ht="12.75" customHeight="1" x14ac:dyDescent="0.2">
      <c r="A891" s="64" t="s">
        <v>362</v>
      </c>
      <c r="B891" s="65" t="s">
        <v>361</v>
      </c>
      <c r="C891" s="65">
        <v>22661</v>
      </c>
      <c r="D891" s="66">
        <f>VLOOKUP(A891,'2.1 Termination Charges'!$B$4:$F$904,5,0)</f>
        <v>0.61817</v>
      </c>
      <c r="G891" s="67"/>
      <c r="H891" s="67"/>
      <c r="I891" s="58">
        <f t="shared" si="45"/>
        <v>0.51</v>
      </c>
      <c r="J891" s="67"/>
      <c r="P891" s="68"/>
      <c r="Q891" s="69"/>
      <c r="R891" s="69"/>
      <c r="V891" s="58">
        <f t="shared" si="48"/>
        <v>888</v>
      </c>
      <c r="W891" s="58" t="s">
        <v>1884</v>
      </c>
      <c r="X891" s="58" t="s">
        <v>1885</v>
      </c>
      <c r="Z891" s="70"/>
      <c r="AA891" s="71">
        <f t="shared" si="46"/>
        <v>0.23888888888888887</v>
      </c>
      <c r="AB891" s="70">
        <f t="shared" si="47"/>
        <v>0.215</v>
      </c>
      <c r="AC891" s="70">
        <f t="shared" si="60"/>
        <v>0.215</v>
      </c>
      <c r="AD891" s="53"/>
      <c r="AE891" s="53"/>
      <c r="AF891" s="72"/>
      <c r="AG891" s="70">
        <v>0.215</v>
      </c>
      <c r="AH891" s="70"/>
      <c r="AI891" s="70"/>
    </row>
    <row r="892" spans="1:35" ht="12.75" customHeight="1" x14ac:dyDescent="0.2">
      <c r="A892" s="64" t="s">
        <v>362</v>
      </c>
      <c r="B892" s="65" t="s">
        <v>361</v>
      </c>
      <c r="C892" s="65">
        <v>22662</v>
      </c>
      <c r="D892" s="66">
        <f>VLOOKUP(A892,'2.1 Termination Charges'!$B$4:$F$904,5,0)</f>
        <v>0.61817</v>
      </c>
      <c r="G892" s="67"/>
      <c r="H892" s="67"/>
      <c r="I892" s="58">
        <f t="shared" si="45"/>
        <v>0.51</v>
      </c>
      <c r="J892" s="67"/>
      <c r="P892" s="68"/>
      <c r="Q892" s="69"/>
      <c r="R892" s="69"/>
      <c r="V892" s="58">
        <f t="shared" si="48"/>
        <v>889</v>
      </c>
      <c r="W892" s="58" t="s">
        <v>1886</v>
      </c>
      <c r="X892" s="58" t="s">
        <v>1887</v>
      </c>
      <c r="Z892" s="70"/>
      <c r="AA892" s="71">
        <f t="shared" si="46"/>
        <v>0.23888888888888887</v>
      </c>
      <c r="AB892" s="70">
        <f t="shared" si="47"/>
        <v>0.215</v>
      </c>
      <c r="AC892" s="70">
        <f t="shared" si="60"/>
        <v>0.215</v>
      </c>
      <c r="AD892" s="53"/>
      <c r="AE892" s="53"/>
      <c r="AF892" s="72"/>
      <c r="AG892" s="70">
        <v>0.215</v>
      </c>
      <c r="AH892" s="70"/>
      <c r="AI892" s="70"/>
    </row>
    <row r="893" spans="1:35" ht="12.75" customHeight="1" x14ac:dyDescent="0.2">
      <c r="A893" s="64" t="s">
        <v>362</v>
      </c>
      <c r="B893" s="65" t="s">
        <v>361</v>
      </c>
      <c r="C893" s="65">
        <v>22663</v>
      </c>
      <c r="D893" s="66">
        <f>VLOOKUP(A893,'2.1 Termination Charges'!$B$4:$F$904,5,0)</f>
        <v>0.61817</v>
      </c>
      <c r="G893" s="67"/>
      <c r="H893" s="67"/>
      <c r="I893" s="58">
        <f t="shared" si="45"/>
        <v>0.51</v>
      </c>
      <c r="J893" s="67"/>
      <c r="P893" s="68"/>
      <c r="Q893" s="69"/>
      <c r="R893" s="69"/>
      <c r="V893" s="58">
        <f t="shared" si="48"/>
        <v>890</v>
      </c>
      <c r="W893" s="58" t="s">
        <v>1888</v>
      </c>
      <c r="X893" s="58" t="s">
        <v>1889</v>
      </c>
      <c r="Z893" s="70"/>
      <c r="AA893" s="71">
        <f t="shared" si="46"/>
        <v>0.23888888888888887</v>
      </c>
      <c r="AB893" s="70">
        <f t="shared" si="47"/>
        <v>0.215</v>
      </c>
      <c r="AC893" s="70">
        <f t="shared" si="60"/>
        <v>0.215</v>
      </c>
      <c r="AD893" s="53"/>
      <c r="AE893" s="53"/>
      <c r="AF893" s="72"/>
      <c r="AG893" s="70">
        <v>0.215</v>
      </c>
      <c r="AH893" s="70"/>
      <c r="AI893" s="70"/>
    </row>
    <row r="894" spans="1:35" ht="12.75" customHeight="1" x14ac:dyDescent="0.2">
      <c r="A894" s="64" t="s">
        <v>362</v>
      </c>
      <c r="B894" s="65" t="s">
        <v>361</v>
      </c>
      <c r="C894" s="65">
        <v>22670</v>
      </c>
      <c r="D894" s="66">
        <f>VLOOKUP(A894,'2.1 Termination Charges'!$B$4:$F$904,5,0)</f>
        <v>0.61817</v>
      </c>
      <c r="G894" s="67"/>
      <c r="H894" s="67"/>
      <c r="I894" s="58">
        <f t="shared" si="45"/>
        <v>0.51</v>
      </c>
      <c r="J894" s="67"/>
      <c r="P894" s="68"/>
      <c r="Q894" s="69"/>
      <c r="R894" s="69"/>
      <c r="V894" s="58">
        <f t="shared" si="48"/>
        <v>891</v>
      </c>
      <c r="W894" s="58" t="s">
        <v>1890</v>
      </c>
      <c r="X894" s="58" t="s">
        <v>1891</v>
      </c>
      <c r="Z894" s="70"/>
      <c r="AA894" s="71">
        <f t="shared" si="46"/>
        <v>0.23888888888888887</v>
      </c>
      <c r="AB894" s="70">
        <f t="shared" si="47"/>
        <v>0.215</v>
      </c>
      <c r="AC894" s="70">
        <f t="shared" si="60"/>
        <v>0.215</v>
      </c>
      <c r="AD894" s="53"/>
      <c r="AE894" s="53"/>
      <c r="AF894" s="72"/>
      <c r="AG894" s="70">
        <v>0.215</v>
      </c>
      <c r="AH894" s="70"/>
      <c r="AI894" s="70"/>
    </row>
    <row r="895" spans="1:35" ht="12.75" customHeight="1" x14ac:dyDescent="0.2">
      <c r="A895" s="64" t="s">
        <v>362</v>
      </c>
      <c r="B895" s="65" t="s">
        <v>361</v>
      </c>
      <c r="C895" s="65">
        <v>22671</v>
      </c>
      <c r="D895" s="66">
        <f>VLOOKUP(A895,'2.1 Termination Charges'!$B$4:$F$904,5,0)</f>
        <v>0.61817</v>
      </c>
      <c r="G895" s="67"/>
      <c r="H895" s="67"/>
      <c r="I895" s="58">
        <f t="shared" si="45"/>
        <v>0.51</v>
      </c>
      <c r="J895" s="67"/>
      <c r="P895" s="68"/>
      <c r="Q895" s="69"/>
      <c r="R895" s="69"/>
      <c r="V895" s="58">
        <f t="shared" si="48"/>
        <v>892</v>
      </c>
      <c r="W895" s="58" t="s">
        <v>1892</v>
      </c>
      <c r="X895" s="58" t="s">
        <v>1893</v>
      </c>
      <c r="Z895" s="70"/>
      <c r="AA895" s="71">
        <f t="shared" si="46"/>
        <v>0.23888888888888887</v>
      </c>
      <c r="AB895" s="70">
        <f t="shared" si="47"/>
        <v>0.215</v>
      </c>
      <c r="AC895" s="70">
        <f t="shared" si="60"/>
        <v>0.215</v>
      </c>
      <c r="AD895" s="53"/>
      <c r="AE895" s="53"/>
      <c r="AF895" s="72"/>
      <c r="AG895" s="70">
        <v>0.215</v>
      </c>
      <c r="AH895" s="70"/>
      <c r="AI895" s="70"/>
    </row>
    <row r="896" spans="1:35" ht="12.75" customHeight="1" x14ac:dyDescent="0.2">
      <c r="A896" s="64" t="s">
        <v>362</v>
      </c>
      <c r="B896" s="65" t="s">
        <v>361</v>
      </c>
      <c r="C896" s="65">
        <v>22672</v>
      </c>
      <c r="D896" s="66">
        <f>VLOOKUP(A896,'2.1 Termination Charges'!$B$4:$F$904,5,0)</f>
        <v>0.61817</v>
      </c>
      <c r="G896" s="67"/>
      <c r="H896" s="67"/>
      <c r="I896" s="58">
        <f t="shared" si="45"/>
        <v>0.51</v>
      </c>
      <c r="J896" s="67"/>
      <c r="P896" s="68"/>
      <c r="Q896" s="69"/>
      <c r="R896" s="69"/>
      <c r="V896" s="58">
        <f t="shared" si="48"/>
        <v>893</v>
      </c>
      <c r="W896" s="58" t="s">
        <v>1894</v>
      </c>
      <c r="X896" s="58" t="s">
        <v>1895</v>
      </c>
      <c r="Z896" s="70"/>
      <c r="AA896" s="71">
        <f t="shared" si="46"/>
        <v>0.66111111111111109</v>
      </c>
      <c r="AB896" s="70">
        <f t="shared" si="47"/>
        <v>0.59499999999999997</v>
      </c>
      <c r="AC896" s="70">
        <f t="shared" si="60"/>
        <v>0.59499999999999997</v>
      </c>
      <c r="AD896" s="53"/>
      <c r="AE896" s="53"/>
      <c r="AF896" s="72"/>
      <c r="AG896" s="70">
        <v>0.59499999999999997</v>
      </c>
      <c r="AH896" s="70"/>
      <c r="AI896" s="70"/>
    </row>
    <row r="897" spans="1:35" ht="12.75" customHeight="1" x14ac:dyDescent="0.2">
      <c r="A897" s="64" t="s">
        <v>362</v>
      </c>
      <c r="B897" s="65" t="s">
        <v>361</v>
      </c>
      <c r="C897" s="65">
        <v>22673</v>
      </c>
      <c r="D897" s="66">
        <f>VLOOKUP(A897,'2.1 Termination Charges'!$B$4:$F$904,5,0)</f>
        <v>0.61817</v>
      </c>
      <c r="G897" s="67"/>
      <c r="H897" s="67"/>
      <c r="I897" s="58">
        <f t="shared" si="45"/>
        <v>0.51</v>
      </c>
      <c r="J897" s="67"/>
      <c r="P897" s="68"/>
      <c r="Q897" s="69"/>
      <c r="R897" s="69"/>
      <c r="V897" s="58">
        <f t="shared" si="48"/>
        <v>894</v>
      </c>
      <c r="W897" s="58" t="s">
        <v>1896</v>
      </c>
      <c r="X897" s="58" t="s">
        <v>1897</v>
      </c>
      <c r="Z897" s="70"/>
      <c r="AA897" s="71">
        <f t="shared" si="46"/>
        <v>0.66111111111111109</v>
      </c>
      <c r="AB897" s="70">
        <f t="shared" si="47"/>
        <v>0.59499999999999997</v>
      </c>
      <c r="AC897" s="70">
        <f t="shared" si="60"/>
        <v>0.59499999999999997</v>
      </c>
      <c r="AD897" s="53"/>
      <c r="AE897" s="53"/>
      <c r="AF897" s="72"/>
      <c r="AG897" s="70">
        <v>0.59499999999999997</v>
      </c>
      <c r="AH897" s="70"/>
      <c r="AI897" s="70"/>
    </row>
    <row r="898" spans="1:35" ht="12.75" customHeight="1" x14ac:dyDescent="0.2">
      <c r="A898" s="64" t="s">
        <v>364</v>
      </c>
      <c r="B898" s="65" t="s">
        <v>363</v>
      </c>
      <c r="C898" s="65">
        <v>257</v>
      </c>
      <c r="D898" s="66">
        <f>VLOOKUP(A898,'2.1 Termination Charges'!$B$4:$F$904,5,0)</f>
        <v>1.0062899999999999</v>
      </c>
      <c r="G898" s="67"/>
      <c r="H898" s="67"/>
      <c r="I898" s="58">
        <f t="shared" si="45"/>
        <v>0.83020000000000005</v>
      </c>
      <c r="J898" s="67"/>
      <c r="P898" s="68"/>
      <c r="Q898" s="69"/>
      <c r="R898" s="69"/>
      <c r="V898" s="58">
        <f t="shared" si="48"/>
        <v>895</v>
      </c>
      <c r="W898" s="58" t="s">
        <v>1898</v>
      </c>
      <c r="X898" s="58" t="s">
        <v>1899</v>
      </c>
      <c r="Z898" s="70"/>
      <c r="AA898" s="71">
        <f t="shared" si="46"/>
        <v>0.66111111111111109</v>
      </c>
      <c r="AB898" s="70">
        <f t="shared" si="47"/>
        <v>0.59499999999999997</v>
      </c>
      <c r="AC898" s="70">
        <f t="shared" si="60"/>
        <v>0.59499999999999997</v>
      </c>
      <c r="AD898" s="53"/>
      <c r="AE898" s="53"/>
      <c r="AF898" s="72"/>
      <c r="AG898" s="70">
        <v>0.59499999999999997</v>
      </c>
      <c r="AH898" s="70"/>
      <c r="AI898" s="70"/>
    </row>
    <row r="899" spans="1:35" ht="12.75" customHeight="1" x14ac:dyDescent="0.2">
      <c r="A899" s="64" t="s">
        <v>366</v>
      </c>
      <c r="B899" s="65" t="s">
        <v>365</v>
      </c>
      <c r="C899" s="65">
        <v>25777</v>
      </c>
      <c r="D899" s="66">
        <f>VLOOKUP(A899,'2.1 Termination Charges'!$B$4:$F$904,5,0)</f>
        <v>1.0098</v>
      </c>
      <c r="G899" s="67"/>
      <c r="H899" s="67"/>
      <c r="I899" s="58">
        <f t="shared" si="45"/>
        <v>0.83309999999999995</v>
      </c>
      <c r="J899" s="67"/>
      <c r="P899" s="68"/>
      <c r="Q899" s="69"/>
      <c r="R899" s="69"/>
      <c r="V899" s="58">
        <f t="shared" si="48"/>
        <v>896</v>
      </c>
      <c r="W899" s="58" t="s">
        <v>1900</v>
      </c>
      <c r="X899" s="58" t="s">
        <v>1901</v>
      </c>
      <c r="Z899" s="70"/>
      <c r="AA899" s="71">
        <f t="shared" si="46"/>
        <v>0.5444444444444444</v>
      </c>
      <c r="AB899" s="70">
        <f t="shared" si="47"/>
        <v>0.49</v>
      </c>
      <c r="AC899" s="70">
        <f t="shared" si="60"/>
        <v>0.49</v>
      </c>
      <c r="AD899" s="53"/>
      <c r="AE899" s="53"/>
      <c r="AF899" s="72"/>
      <c r="AG899" s="70">
        <v>0.49</v>
      </c>
      <c r="AH899" s="70"/>
      <c r="AI899" s="70"/>
    </row>
    <row r="900" spans="1:35" ht="12.75" customHeight="1" x14ac:dyDescent="0.2">
      <c r="A900" s="64" t="s">
        <v>368</v>
      </c>
      <c r="B900" s="65" t="s">
        <v>367</v>
      </c>
      <c r="C900" s="65">
        <v>25771</v>
      </c>
      <c r="D900" s="66">
        <f>VLOOKUP(A900,'2.1 Termination Charges'!$B$4:$F$904,5,0)</f>
        <v>1.00362</v>
      </c>
      <c r="G900" s="67"/>
      <c r="H900" s="67"/>
      <c r="I900" s="58">
        <f t="shared" si="45"/>
        <v>0.82799999999999996</v>
      </c>
      <c r="J900" s="67"/>
      <c r="P900" s="68"/>
      <c r="Q900" s="69"/>
      <c r="R900" s="69"/>
      <c r="V900" s="58">
        <f t="shared" si="48"/>
        <v>897</v>
      </c>
      <c r="W900" s="58" t="s">
        <v>1902</v>
      </c>
      <c r="X900" s="58" t="s">
        <v>1903</v>
      </c>
      <c r="Z900" s="70"/>
      <c r="AA900" s="71">
        <f t="shared" si="46"/>
        <v>0.5444444444444444</v>
      </c>
      <c r="AB900" s="70">
        <f t="shared" si="47"/>
        <v>0.49</v>
      </c>
      <c r="AC900" s="70">
        <f t="shared" si="60"/>
        <v>0.49</v>
      </c>
      <c r="AD900" s="53"/>
      <c r="AE900" s="53"/>
      <c r="AF900" s="72"/>
      <c r="AG900" s="70">
        <v>0.49</v>
      </c>
      <c r="AH900" s="70"/>
      <c r="AI900" s="70"/>
    </row>
    <row r="901" spans="1:35" ht="12.75" customHeight="1" x14ac:dyDescent="0.2">
      <c r="A901" s="64" t="s">
        <v>368</v>
      </c>
      <c r="B901" s="65" t="s">
        <v>367</v>
      </c>
      <c r="C901" s="65">
        <v>25772</v>
      </c>
      <c r="D901" s="66">
        <f>VLOOKUP(A901,'2.1 Termination Charges'!$B$4:$F$904,5,0)</f>
        <v>1.00362</v>
      </c>
      <c r="G901" s="67"/>
      <c r="H901" s="67"/>
      <c r="I901" s="58">
        <f t="shared" si="45"/>
        <v>0.82799999999999996</v>
      </c>
      <c r="J901" s="67"/>
      <c r="P901" s="68"/>
      <c r="Q901" s="69"/>
      <c r="R901" s="69"/>
      <c r="V901" s="58">
        <f t="shared" si="48"/>
        <v>898</v>
      </c>
      <c r="W901" s="58" t="s">
        <v>1904</v>
      </c>
      <c r="X901" s="58" t="s">
        <v>1905</v>
      </c>
      <c r="Z901" s="70"/>
      <c r="AA901" s="71">
        <f t="shared" si="46"/>
        <v>0.28888888888888892</v>
      </c>
      <c r="AB901" s="70">
        <f t="shared" si="47"/>
        <v>0.26</v>
      </c>
      <c r="AC901" s="70">
        <f t="shared" si="60"/>
        <v>0.26</v>
      </c>
      <c r="AD901" s="53"/>
      <c r="AE901" s="53"/>
      <c r="AF901" s="72"/>
      <c r="AG901" s="70">
        <v>0.26</v>
      </c>
      <c r="AH901" s="70"/>
      <c r="AI901" s="70"/>
    </row>
    <row r="902" spans="1:35" ht="12.75" customHeight="1" x14ac:dyDescent="0.2">
      <c r="A902" s="64" t="s">
        <v>368</v>
      </c>
      <c r="B902" s="65" t="s">
        <v>367</v>
      </c>
      <c r="C902" s="65">
        <v>25776</v>
      </c>
      <c r="D902" s="66">
        <f>VLOOKUP(A902,'2.1 Termination Charges'!$B$4:$F$904,5,0)</f>
        <v>1.00362</v>
      </c>
      <c r="G902" s="67"/>
      <c r="H902" s="67"/>
      <c r="I902" s="58">
        <f t="shared" si="45"/>
        <v>0.82799999999999996</v>
      </c>
      <c r="J902" s="67"/>
      <c r="P902" s="68"/>
      <c r="Q902" s="69"/>
      <c r="R902" s="69"/>
      <c r="V902" s="58">
        <f t="shared" si="48"/>
        <v>899</v>
      </c>
      <c r="W902" s="58" t="s">
        <v>1906</v>
      </c>
      <c r="X902" s="58" t="s">
        <v>1907</v>
      </c>
      <c r="Z902" s="70"/>
      <c r="AA902" s="71">
        <f t="shared" si="46"/>
        <v>0.66111111111111109</v>
      </c>
      <c r="AB902" s="70">
        <f t="shared" si="47"/>
        <v>0.59499999999999997</v>
      </c>
      <c r="AC902" s="70">
        <f t="shared" si="60"/>
        <v>0.59499999999999997</v>
      </c>
      <c r="AD902" s="53"/>
      <c r="AE902" s="53"/>
      <c r="AF902" s="72"/>
      <c r="AG902" s="70">
        <v>0.59499999999999997</v>
      </c>
      <c r="AH902" s="70"/>
      <c r="AI902" s="70"/>
    </row>
    <row r="903" spans="1:35" ht="12.75" customHeight="1" x14ac:dyDescent="0.2">
      <c r="A903" s="64" t="s">
        <v>368</v>
      </c>
      <c r="B903" s="65" t="s">
        <v>367</v>
      </c>
      <c r="C903" s="65">
        <v>25779</v>
      </c>
      <c r="D903" s="66">
        <f>VLOOKUP(A903,'2.1 Termination Charges'!$B$4:$F$904,5,0)</f>
        <v>1.00362</v>
      </c>
      <c r="G903" s="67"/>
      <c r="H903" s="67"/>
      <c r="I903" s="58">
        <f t="shared" si="45"/>
        <v>0.82799999999999996</v>
      </c>
      <c r="J903" s="67"/>
      <c r="P903" s="68"/>
      <c r="Q903" s="69"/>
      <c r="R903" s="69"/>
      <c r="V903" s="58">
        <f t="shared" si="48"/>
        <v>900</v>
      </c>
      <c r="W903" s="58" t="s">
        <v>1908</v>
      </c>
      <c r="X903" s="58" t="s">
        <v>1909</v>
      </c>
      <c r="Z903" s="70"/>
      <c r="AA903" s="71">
        <f t="shared" si="46"/>
        <v>0.66111111111111109</v>
      </c>
      <c r="AB903" s="70">
        <f t="shared" si="47"/>
        <v>0.59499999999999997</v>
      </c>
      <c r="AC903" s="70">
        <f t="shared" si="60"/>
        <v>0.59499999999999997</v>
      </c>
      <c r="AD903" s="53"/>
      <c r="AE903" s="53"/>
      <c r="AF903" s="72"/>
      <c r="AG903" s="70">
        <v>0.59499999999999997</v>
      </c>
      <c r="AH903" s="70"/>
      <c r="AI903" s="70"/>
    </row>
    <row r="904" spans="1:35" ht="12.75" customHeight="1" x14ac:dyDescent="0.2">
      <c r="A904" s="64" t="s">
        <v>370</v>
      </c>
      <c r="B904" s="65" t="s">
        <v>369</v>
      </c>
      <c r="C904" s="65">
        <v>25731</v>
      </c>
      <c r="D904" s="66">
        <f>VLOOKUP(A904,'2.1 Termination Charges'!$B$4:$F$904,5,0)</f>
        <v>1.07501</v>
      </c>
      <c r="G904" s="67"/>
      <c r="H904" s="67"/>
      <c r="I904" s="58">
        <f t="shared" si="45"/>
        <v>0.88690000000000002</v>
      </c>
      <c r="J904" s="67"/>
      <c r="P904" s="68"/>
      <c r="Q904" s="69"/>
      <c r="R904" s="69"/>
      <c r="V904" s="58">
        <f t="shared" si="48"/>
        <v>901</v>
      </c>
      <c r="W904" s="58" t="s">
        <v>1910</v>
      </c>
      <c r="X904" s="58" t="s">
        <v>1911</v>
      </c>
      <c r="Z904" s="70"/>
      <c r="AA904" s="71">
        <f t="shared" si="46"/>
        <v>0.60355555555555551</v>
      </c>
      <c r="AB904" s="70">
        <f t="shared" si="47"/>
        <v>0.54320000000000002</v>
      </c>
      <c r="AC904" s="70">
        <f t="shared" si="60"/>
        <v>0.54320000000000002</v>
      </c>
      <c r="AD904" s="53"/>
      <c r="AE904" s="53"/>
      <c r="AF904" s="72"/>
      <c r="AG904" s="70">
        <v>0.54320000000000002</v>
      </c>
      <c r="AH904" s="70"/>
      <c r="AI904" s="70"/>
    </row>
    <row r="905" spans="1:35" ht="12.75" customHeight="1" x14ac:dyDescent="0.2">
      <c r="A905" s="64" t="s">
        <v>370</v>
      </c>
      <c r="B905" s="65" t="s">
        <v>369</v>
      </c>
      <c r="C905" s="65">
        <v>25761</v>
      </c>
      <c r="D905" s="66">
        <f>VLOOKUP(A905,'2.1 Termination Charges'!$B$4:$F$904,5,0)</f>
        <v>1.07501</v>
      </c>
      <c r="G905" s="67"/>
      <c r="H905" s="67"/>
      <c r="J905" s="67"/>
      <c r="P905" s="68"/>
      <c r="Q905" s="69"/>
      <c r="R905" s="69"/>
      <c r="Z905" s="70"/>
      <c r="AA905" s="71"/>
      <c r="AB905" s="70"/>
      <c r="AC905" s="70"/>
      <c r="AD905" s="53"/>
      <c r="AE905" s="53"/>
      <c r="AF905" s="72"/>
      <c r="AG905" s="70"/>
      <c r="AH905" s="70"/>
      <c r="AI905" s="70"/>
    </row>
    <row r="906" spans="1:35" ht="12.75" customHeight="1" x14ac:dyDescent="0.2">
      <c r="A906" s="64" t="s">
        <v>370</v>
      </c>
      <c r="B906" s="65" t="s">
        <v>369</v>
      </c>
      <c r="C906" s="65">
        <v>25762</v>
      </c>
      <c r="D906" s="66">
        <f>VLOOKUP(A906,'2.1 Termination Charges'!$B$4:$F$904,5,0)</f>
        <v>1.07501</v>
      </c>
      <c r="G906" s="67"/>
      <c r="H906" s="67"/>
      <c r="J906" s="67"/>
      <c r="P906" s="68"/>
      <c r="Q906" s="69"/>
      <c r="R906" s="69"/>
      <c r="Z906" s="70"/>
      <c r="AA906" s="71"/>
      <c r="AB906" s="70"/>
      <c r="AC906" s="70"/>
      <c r="AD906" s="53"/>
      <c r="AE906" s="53"/>
      <c r="AF906" s="72"/>
      <c r="AG906" s="70"/>
      <c r="AH906" s="70"/>
      <c r="AI906" s="70"/>
    </row>
    <row r="907" spans="1:35" ht="12.75" customHeight="1" x14ac:dyDescent="0.2">
      <c r="A907" s="64" t="s">
        <v>370</v>
      </c>
      <c r="B907" s="65" t="s">
        <v>369</v>
      </c>
      <c r="C907" s="65">
        <v>25765</v>
      </c>
      <c r="D907" s="66">
        <f>VLOOKUP(A907,'2.1 Termination Charges'!$B$4:$F$904,5,0)</f>
        <v>1.07501</v>
      </c>
      <c r="G907" s="67"/>
      <c r="H907" s="67"/>
      <c r="J907" s="67"/>
      <c r="P907" s="68"/>
      <c r="Q907" s="69"/>
      <c r="R907" s="69"/>
      <c r="Z907" s="70"/>
      <c r="AA907" s="71"/>
      <c r="AB907" s="70"/>
      <c r="AC907" s="70"/>
      <c r="AD907" s="53"/>
      <c r="AE907" s="53"/>
      <c r="AF907" s="72"/>
      <c r="AG907" s="70"/>
      <c r="AH907" s="70"/>
      <c r="AI907" s="70"/>
    </row>
    <row r="908" spans="1:35" ht="12.75" customHeight="1" x14ac:dyDescent="0.2">
      <c r="A908" s="64" t="s">
        <v>370</v>
      </c>
      <c r="B908" s="65" t="s">
        <v>369</v>
      </c>
      <c r="C908" s="65">
        <v>25767</v>
      </c>
      <c r="D908" s="66">
        <f>VLOOKUP(A908,'2.1 Termination Charges'!$B$4:$F$904,5,0)</f>
        <v>1.07501</v>
      </c>
      <c r="G908" s="67"/>
      <c r="H908" s="67"/>
      <c r="J908" s="67"/>
      <c r="P908" s="68"/>
      <c r="Q908" s="69"/>
      <c r="R908" s="69"/>
      <c r="Z908" s="70"/>
      <c r="AA908" s="71"/>
      <c r="AB908" s="70"/>
      <c r="AC908" s="70"/>
      <c r="AD908" s="53"/>
      <c r="AE908" s="53"/>
      <c r="AF908" s="72"/>
      <c r="AG908" s="70"/>
      <c r="AH908" s="70"/>
      <c r="AI908" s="70"/>
    </row>
    <row r="909" spans="1:35" ht="12.75" customHeight="1" x14ac:dyDescent="0.2">
      <c r="A909" s="64" t="s">
        <v>370</v>
      </c>
      <c r="B909" s="65" t="s">
        <v>369</v>
      </c>
      <c r="C909" s="65">
        <v>25768</v>
      </c>
      <c r="D909" s="66">
        <f>VLOOKUP(A909,'2.1 Termination Charges'!$B$4:$F$904,5,0)</f>
        <v>1.07501</v>
      </c>
      <c r="G909" s="67"/>
      <c r="H909" s="67"/>
      <c r="J909" s="67"/>
      <c r="P909" s="68"/>
      <c r="Q909" s="69"/>
      <c r="R909" s="69"/>
      <c r="Z909" s="70"/>
      <c r="AA909" s="71"/>
      <c r="AB909" s="70"/>
      <c r="AC909" s="70"/>
      <c r="AD909" s="53"/>
      <c r="AE909" s="53"/>
      <c r="AF909" s="72"/>
      <c r="AG909" s="70"/>
      <c r="AH909" s="70"/>
      <c r="AI909" s="70"/>
    </row>
    <row r="910" spans="1:35" ht="12.75" customHeight="1" x14ac:dyDescent="0.2">
      <c r="A910" s="64" t="s">
        <v>370</v>
      </c>
      <c r="B910" s="65" t="s">
        <v>369</v>
      </c>
      <c r="C910" s="65">
        <v>25769</v>
      </c>
      <c r="D910" s="66">
        <f>VLOOKUP(A910,'2.1 Termination Charges'!$B$4:$F$904,5,0)</f>
        <v>1.07501</v>
      </c>
      <c r="G910" s="67"/>
      <c r="H910" s="67"/>
      <c r="J910" s="67"/>
      <c r="P910" s="68"/>
      <c r="Q910" s="69"/>
      <c r="R910" s="69"/>
      <c r="Z910" s="70"/>
      <c r="AA910" s="71"/>
      <c r="AB910" s="70"/>
      <c r="AC910" s="70"/>
      <c r="AD910" s="53"/>
      <c r="AE910" s="53"/>
      <c r="AF910" s="72"/>
      <c r="AG910" s="70"/>
      <c r="AH910" s="70"/>
      <c r="AI910" s="70"/>
    </row>
    <row r="911" spans="1:35" ht="12.75" customHeight="1" x14ac:dyDescent="0.2">
      <c r="A911" s="64" t="s">
        <v>370</v>
      </c>
      <c r="B911" s="65" t="s">
        <v>369</v>
      </c>
      <c r="C911" s="65">
        <v>25775</v>
      </c>
      <c r="D911" s="66">
        <f>VLOOKUP(A911,'2.1 Termination Charges'!$B$4:$F$904,5,0)</f>
        <v>1.07501</v>
      </c>
      <c r="G911" s="67"/>
      <c r="H911" s="67"/>
      <c r="J911" s="67"/>
      <c r="P911" s="68"/>
      <c r="Q911" s="69"/>
      <c r="R911" s="69"/>
      <c r="Z911" s="70"/>
      <c r="AA911" s="71"/>
      <c r="AB911" s="70"/>
      <c r="AC911" s="70"/>
      <c r="AD911" s="53"/>
      <c r="AE911" s="53"/>
      <c r="AF911" s="72"/>
      <c r="AG911" s="70"/>
      <c r="AH911" s="70"/>
      <c r="AI911" s="70"/>
    </row>
    <row r="912" spans="1:35" ht="12.75" customHeight="1" x14ac:dyDescent="0.2">
      <c r="A912" s="64" t="s">
        <v>370</v>
      </c>
      <c r="B912" s="65" t="s">
        <v>369</v>
      </c>
      <c r="C912" s="65">
        <v>25778</v>
      </c>
      <c r="D912" s="66">
        <f>VLOOKUP(A912,'2.1 Termination Charges'!$B$4:$F$904,5,0)</f>
        <v>1.07501</v>
      </c>
      <c r="G912" s="67"/>
      <c r="H912" s="67"/>
      <c r="J912" s="67"/>
      <c r="P912" s="68"/>
      <c r="Q912" s="69"/>
      <c r="R912" s="69"/>
      <c r="Z912" s="70"/>
      <c r="AA912" s="71"/>
      <c r="AB912" s="70"/>
      <c r="AC912" s="70"/>
      <c r="AD912" s="53"/>
      <c r="AE912" s="53"/>
      <c r="AF912" s="72"/>
      <c r="AG912" s="70"/>
      <c r="AH912" s="70"/>
      <c r="AI912" s="70"/>
    </row>
    <row r="913" spans="1:35" ht="12.75" customHeight="1" x14ac:dyDescent="0.2">
      <c r="A913" s="64" t="s">
        <v>372</v>
      </c>
      <c r="B913" s="65" t="s">
        <v>371</v>
      </c>
      <c r="C913" s="65">
        <v>855</v>
      </c>
      <c r="D913" s="66">
        <f>VLOOKUP(A913,'2.1 Termination Charges'!$B$4:$F$904,5,0)</f>
        <v>0.11054</v>
      </c>
      <c r="G913" s="67"/>
      <c r="H913" s="67"/>
      <c r="J913" s="67"/>
      <c r="P913" s="68"/>
      <c r="Q913" s="69"/>
      <c r="R913" s="69"/>
      <c r="Z913" s="70"/>
      <c r="AA913" s="71"/>
      <c r="AB913" s="70"/>
      <c r="AC913" s="70"/>
      <c r="AD913" s="53"/>
      <c r="AE913" s="53"/>
      <c r="AF913" s="72"/>
      <c r="AG913" s="70"/>
      <c r="AH913" s="70"/>
      <c r="AI913" s="70"/>
    </row>
    <row r="914" spans="1:35" ht="12.75" customHeight="1" x14ac:dyDescent="0.2">
      <c r="A914" s="64" t="s">
        <v>374</v>
      </c>
      <c r="B914" s="65" t="s">
        <v>373</v>
      </c>
      <c r="C914" s="65">
        <v>8551</v>
      </c>
      <c r="D914" s="66">
        <f>VLOOKUP(A914,'2.1 Termination Charges'!$B$4:$F$904,5,0)</f>
        <v>9.7570000000000004E-2</v>
      </c>
      <c r="G914" s="67"/>
      <c r="H914" s="67"/>
      <c r="J914" s="67"/>
      <c r="P914" s="68"/>
      <c r="Q914" s="69"/>
      <c r="R914" s="69"/>
      <c r="Z914" s="70"/>
      <c r="AA914" s="71"/>
      <c r="AB914" s="70"/>
      <c r="AC914" s="70"/>
      <c r="AD914" s="53"/>
      <c r="AE914" s="53"/>
      <c r="AF914" s="72"/>
      <c r="AG914" s="70"/>
      <c r="AH914" s="70"/>
      <c r="AI914" s="70"/>
    </row>
    <row r="915" spans="1:35" ht="12.75" customHeight="1" x14ac:dyDescent="0.2">
      <c r="A915" s="64" t="s">
        <v>374</v>
      </c>
      <c r="B915" s="65" t="s">
        <v>373</v>
      </c>
      <c r="C915" s="65">
        <v>8559</v>
      </c>
      <c r="D915" s="66">
        <f>VLOOKUP(A915,'2.1 Termination Charges'!$B$4:$F$904,5,0)</f>
        <v>9.7570000000000004E-2</v>
      </c>
      <c r="G915" s="67"/>
      <c r="H915" s="67"/>
      <c r="J915" s="67"/>
      <c r="P915" s="68"/>
      <c r="Q915" s="69"/>
      <c r="R915" s="69"/>
      <c r="Z915" s="70"/>
      <c r="AA915" s="71"/>
      <c r="AB915" s="70"/>
      <c r="AC915" s="70"/>
      <c r="AD915" s="53"/>
      <c r="AE915" s="53"/>
      <c r="AF915" s="72"/>
      <c r="AG915" s="70"/>
      <c r="AH915" s="70"/>
      <c r="AI915" s="70"/>
    </row>
    <row r="916" spans="1:35" ht="12.75" customHeight="1" x14ac:dyDescent="0.2">
      <c r="A916" s="64" t="s">
        <v>376</v>
      </c>
      <c r="B916" s="65" t="s">
        <v>375</v>
      </c>
      <c r="C916" s="65">
        <v>237</v>
      </c>
      <c r="D916" s="66">
        <f>VLOOKUP(A916,'2.1 Termination Charges'!$B$4:$F$904,5,0)</f>
        <v>0.22012000000000001</v>
      </c>
      <c r="G916" s="67"/>
      <c r="H916" s="67"/>
      <c r="J916" s="67"/>
      <c r="P916" s="68"/>
      <c r="Q916" s="69"/>
      <c r="R916" s="69"/>
      <c r="Z916" s="70"/>
      <c r="AA916" s="71"/>
      <c r="AB916" s="70"/>
      <c r="AC916" s="70"/>
      <c r="AD916" s="53"/>
      <c r="AE916" s="53"/>
      <c r="AF916" s="72"/>
      <c r="AG916" s="70"/>
      <c r="AH916" s="70"/>
      <c r="AI916" s="70"/>
    </row>
    <row r="917" spans="1:35" ht="12.75" customHeight="1" x14ac:dyDescent="0.2">
      <c r="A917" s="64" t="s">
        <v>378</v>
      </c>
      <c r="B917" s="65" t="s">
        <v>377</v>
      </c>
      <c r="C917" s="65">
        <v>23750</v>
      </c>
      <c r="D917" s="66">
        <f>VLOOKUP(A917,'2.1 Termination Charges'!$B$4:$F$904,5,0)</f>
        <v>0.51926000000000005</v>
      </c>
      <c r="G917" s="67"/>
      <c r="H917" s="67"/>
      <c r="J917" s="67"/>
      <c r="P917" s="68"/>
      <c r="Q917" s="69"/>
      <c r="R917" s="69"/>
      <c r="Z917" s="70"/>
      <c r="AA917" s="71"/>
      <c r="AB917" s="70"/>
      <c r="AC917" s="70"/>
      <c r="AD917" s="53"/>
      <c r="AE917" s="53"/>
      <c r="AF917" s="72"/>
      <c r="AG917" s="70"/>
      <c r="AH917" s="70"/>
      <c r="AI917" s="70"/>
    </row>
    <row r="918" spans="1:35" ht="12.75" customHeight="1" x14ac:dyDescent="0.2">
      <c r="A918" s="64" t="s">
        <v>378</v>
      </c>
      <c r="B918" s="65" t="s">
        <v>377</v>
      </c>
      <c r="C918" s="65">
        <v>23751</v>
      </c>
      <c r="D918" s="66">
        <f>VLOOKUP(A918,'2.1 Termination Charges'!$B$4:$F$904,5,0)</f>
        <v>0.51926000000000005</v>
      </c>
      <c r="G918" s="67"/>
      <c r="H918" s="67"/>
      <c r="J918" s="67"/>
      <c r="P918" s="68"/>
      <c r="Q918" s="69"/>
      <c r="R918" s="69"/>
      <c r="Z918" s="70"/>
      <c r="AA918" s="71"/>
      <c r="AB918" s="70"/>
      <c r="AC918" s="70"/>
      <c r="AD918" s="53"/>
      <c r="AE918" s="53"/>
      <c r="AF918" s="72"/>
      <c r="AG918" s="70"/>
      <c r="AH918" s="70"/>
      <c r="AI918" s="70"/>
    </row>
    <row r="919" spans="1:35" ht="12.75" customHeight="1" x14ac:dyDescent="0.2">
      <c r="A919" s="64" t="s">
        <v>378</v>
      </c>
      <c r="B919" s="65" t="s">
        <v>377</v>
      </c>
      <c r="C919" s="65">
        <v>23752</v>
      </c>
      <c r="D919" s="66">
        <f>VLOOKUP(A919,'2.1 Termination Charges'!$B$4:$F$904,5,0)</f>
        <v>0.51926000000000005</v>
      </c>
      <c r="G919" s="67"/>
      <c r="H919" s="67"/>
      <c r="J919" s="67"/>
      <c r="P919" s="68"/>
      <c r="Q919" s="69"/>
      <c r="R919" s="69"/>
      <c r="Z919" s="70"/>
      <c r="AA919" s="71"/>
      <c r="AB919" s="70"/>
      <c r="AC919" s="70"/>
      <c r="AD919" s="53"/>
      <c r="AE919" s="53"/>
      <c r="AF919" s="72"/>
      <c r="AG919" s="70"/>
      <c r="AH919" s="70"/>
      <c r="AI919" s="70"/>
    </row>
    <row r="920" spans="1:35" ht="12.75" customHeight="1" x14ac:dyDescent="0.2">
      <c r="A920" s="64" t="s">
        <v>378</v>
      </c>
      <c r="B920" s="65" t="s">
        <v>377</v>
      </c>
      <c r="C920" s="65">
        <v>23753</v>
      </c>
      <c r="D920" s="66">
        <f>VLOOKUP(A920,'2.1 Termination Charges'!$B$4:$F$904,5,0)</f>
        <v>0.51926000000000005</v>
      </c>
      <c r="G920" s="67"/>
      <c r="H920" s="67"/>
      <c r="J920" s="67"/>
      <c r="P920" s="68"/>
      <c r="Q920" s="69"/>
      <c r="R920" s="69"/>
      <c r="Z920" s="70"/>
      <c r="AA920" s="71"/>
      <c r="AB920" s="70"/>
      <c r="AC920" s="70"/>
      <c r="AD920" s="53"/>
      <c r="AE920" s="53"/>
      <c r="AF920" s="72"/>
      <c r="AG920" s="70"/>
      <c r="AH920" s="70"/>
      <c r="AI920" s="70"/>
    </row>
    <row r="921" spans="1:35" ht="12.75" customHeight="1" x14ac:dyDescent="0.2">
      <c r="A921" s="64" t="s">
        <v>378</v>
      </c>
      <c r="B921" s="65" t="s">
        <v>377</v>
      </c>
      <c r="C921" s="65">
        <v>23754</v>
      </c>
      <c r="D921" s="66">
        <f>VLOOKUP(A921,'2.1 Termination Charges'!$B$4:$F$904,5,0)</f>
        <v>0.51926000000000005</v>
      </c>
      <c r="G921" s="67"/>
      <c r="H921" s="67"/>
      <c r="J921" s="67"/>
      <c r="P921" s="68"/>
      <c r="Q921" s="69"/>
      <c r="R921" s="69"/>
      <c r="Z921" s="70"/>
      <c r="AA921" s="71"/>
      <c r="AB921" s="70"/>
      <c r="AC921" s="70"/>
      <c r="AD921" s="53"/>
      <c r="AE921" s="53"/>
      <c r="AF921" s="72"/>
      <c r="AG921" s="70"/>
      <c r="AH921" s="70"/>
      <c r="AI921" s="70"/>
    </row>
    <row r="922" spans="1:35" ht="12.75" customHeight="1" x14ac:dyDescent="0.2">
      <c r="A922" s="64" t="s">
        <v>378</v>
      </c>
      <c r="B922" s="65" t="s">
        <v>377</v>
      </c>
      <c r="C922" s="65">
        <v>237650</v>
      </c>
      <c r="D922" s="66">
        <f>VLOOKUP(A922,'2.1 Termination Charges'!$B$4:$F$904,5,0)</f>
        <v>0.51926000000000005</v>
      </c>
      <c r="G922" s="67"/>
      <c r="H922" s="67"/>
      <c r="J922" s="67"/>
      <c r="P922" s="68"/>
      <c r="Q922" s="69"/>
      <c r="R922" s="69"/>
      <c r="Z922" s="70"/>
      <c r="AA922" s="71"/>
      <c r="AB922" s="70"/>
      <c r="AC922" s="70"/>
      <c r="AD922" s="53"/>
      <c r="AE922" s="53"/>
      <c r="AF922" s="72"/>
      <c r="AG922" s="70"/>
      <c r="AH922" s="70"/>
      <c r="AI922" s="70"/>
    </row>
    <row r="923" spans="1:35" ht="12.75" customHeight="1" x14ac:dyDescent="0.2">
      <c r="A923" s="64" t="s">
        <v>378</v>
      </c>
      <c r="B923" s="65" t="s">
        <v>377</v>
      </c>
      <c r="C923" s="65">
        <v>237651</v>
      </c>
      <c r="D923" s="66">
        <f>VLOOKUP(A923,'2.1 Termination Charges'!$B$4:$F$904,5,0)</f>
        <v>0.51926000000000005</v>
      </c>
      <c r="G923" s="67"/>
      <c r="H923" s="67"/>
      <c r="J923" s="67"/>
      <c r="P923" s="68"/>
      <c r="Q923" s="69"/>
      <c r="R923" s="69"/>
      <c r="Z923" s="70"/>
      <c r="AA923" s="71"/>
      <c r="AB923" s="70"/>
      <c r="AC923" s="70"/>
      <c r="AD923" s="53"/>
      <c r="AE923" s="53"/>
      <c r="AF923" s="72"/>
      <c r="AG923" s="70"/>
      <c r="AH923" s="70"/>
      <c r="AI923" s="70"/>
    </row>
    <row r="924" spans="1:35" ht="12.75" customHeight="1" x14ac:dyDescent="0.2">
      <c r="A924" s="64" t="s">
        <v>378</v>
      </c>
      <c r="B924" s="65" t="s">
        <v>377</v>
      </c>
      <c r="C924" s="65">
        <v>237652</v>
      </c>
      <c r="D924" s="66">
        <f>VLOOKUP(A924,'2.1 Termination Charges'!$B$4:$F$904,5,0)</f>
        <v>0.51926000000000005</v>
      </c>
      <c r="G924" s="67"/>
      <c r="H924" s="67"/>
      <c r="J924" s="67"/>
      <c r="P924" s="68"/>
      <c r="Q924" s="69"/>
      <c r="R924" s="69"/>
      <c r="Z924" s="70"/>
      <c r="AA924" s="71"/>
      <c r="AB924" s="70"/>
      <c r="AC924" s="70"/>
      <c r="AD924" s="53"/>
      <c r="AE924" s="53"/>
      <c r="AF924" s="72"/>
      <c r="AG924" s="70"/>
      <c r="AH924" s="70"/>
      <c r="AI924" s="70"/>
    </row>
    <row r="925" spans="1:35" ht="12.75" customHeight="1" x14ac:dyDescent="0.2">
      <c r="A925" s="64" t="s">
        <v>378</v>
      </c>
      <c r="B925" s="65" t="s">
        <v>377</v>
      </c>
      <c r="C925" s="65">
        <v>237653</v>
      </c>
      <c r="D925" s="66">
        <f>VLOOKUP(A925,'2.1 Termination Charges'!$B$4:$F$904,5,0)</f>
        <v>0.51926000000000005</v>
      </c>
      <c r="G925" s="67"/>
      <c r="H925" s="67"/>
      <c r="J925" s="67"/>
      <c r="P925" s="68"/>
      <c r="Q925" s="69"/>
      <c r="R925" s="69"/>
      <c r="Z925" s="70"/>
      <c r="AA925" s="71"/>
      <c r="AB925" s="70"/>
      <c r="AC925" s="70"/>
      <c r="AD925" s="53"/>
      <c r="AE925" s="53"/>
      <c r="AF925" s="72"/>
      <c r="AG925" s="70"/>
      <c r="AH925" s="70"/>
      <c r="AI925" s="70"/>
    </row>
    <row r="926" spans="1:35" ht="12.75" customHeight="1" x14ac:dyDescent="0.2">
      <c r="A926" s="64" t="s">
        <v>378</v>
      </c>
      <c r="B926" s="65" t="s">
        <v>377</v>
      </c>
      <c r="C926" s="65">
        <v>237654</v>
      </c>
      <c r="D926" s="66">
        <f>VLOOKUP(A926,'2.1 Termination Charges'!$B$4:$F$904,5,0)</f>
        <v>0.51926000000000005</v>
      </c>
      <c r="G926" s="67"/>
      <c r="H926" s="67"/>
      <c r="J926" s="67"/>
      <c r="P926" s="68"/>
      <c r="Q926" s="69"/>
      <c r="R926" s="69"/>
      <c r="Z926" s="70"/>
      <c r="AA926" s="71"/>
      <c r="AB926" s="70"/>
      <c r="AC926" s="70"/>
      <c r="AD926" s="53"/>
      <c r="AE926" s="53"/>
      <c r="AF926" s="72"/>
      <c r="AG926" s="70"/>
      <c r="AH926" s="70"/>
      <c r="AI926" s="70"/>
    </row>
    <row r="927" spans="1:35" ht="12.75" customHeight="1" x14ac:dyDescent="0.2">
      <c r="A927" s="64" t="s">
        <v>378</v>
      </c>
      <c r="B927" s="65" t="s">
        <v>377</v>
      </c>
      <c r="C927" s="65">
        <v>23767</v>
      </c>
      <c r="D927" s="66">
        <f>VLOOKUP(A927,'2.1 Termination Charges'!$B$4:$F$904,5,0)</f>
        <v>0.51926000000000005</v>
      </c>
      <c r="G927" s="67"/>
      <c r="H927" s="67"/>
      <c r="J927" s="67"/>
      <c r="P927" s="68"/>
      <c r="Q927" s="69"/>
      <c r="R927" s="69"/>
      <c r="Z927" s="70"/>
      <c r="AA927" s="71"/>
      <c r="AB927" s="70"/>
      <c r="AC927" s="70"/>
      <c r="AD927" s="53"/>
      <c r="AE927" s="53"/>
      <c r="AF927" s="72"/>
      <c r="AG927" s="70"/>
      <c r="AH927" s="70"/>
      <c r="AI927" s="70"/>
    </row>
    <row r="928" spans="1:35" ht="12.75" customHeight="1" x14ac:dyDescent="0.2">
      <c r="A928" s="64" t="s">
        <v>378</v>
      </c>
      <c r="B928" s="65" t="s">
        <v>377</v>
      </c>
      <c r="C928" s="65">
        <v>2377</v>
      </c>
      <c r="D928" s="66">
        <f>VLOOKUP(A928,'2.1 Termination Charges'!$B$4:$F$904,5,0)</f>
        <v>0.51926000000000005</v>
      </c>
      <c r="G928" s="67"/>
      <c r="H928" s="67"/>
      <c r="J928" s="67"/>
      <c r="P928" s="68"/>
      <c r="Q928" s="69"/>
      <c r="R928" s="69"/>
      <c r="Z928" s="70"/>
      <c r="AA928" s="71"/>
      <c r="AB928" s="70"/>
      <c r="AC928" s="70"/>
      <c r="AD928" s="53"/>
      <c r="AE928" s="53"/>
      <c r="AF928" s="72"/>
      <c r="AG928" s="70"/>
      <c r="AH928" s="70"/>
      <c r="AI928" s="70"/>
    </row>
    <row r="929" spans="1:35" ht="12.75" customHeight="1" x14ac:dyDescent="0.2">
      <c r="A929" s="64" t="s">
        <v>380</v>
      </c>
      <c r="B929" s="65" t="s">
        <v>379</v>
      </c>
      <c r="C929" s="65">
        <v>23755</v>
      </c>
      <c r="D929" s="66">
        <f>VLOOKUP(A929,'2.1 Termination Charges'!$B$4:$F$904,5,0)</f>
        <v>0.59392999999999996</v>
      </c>
      <c r="G929" s="67"/>
      <c r="H929" s="67"/>
      <c r="J929" s="67"/>
      <c r="P929" s="68"/>
      <c r="Q929" s="69"/>
      <c r="R929" s="69"/>
      <c r="Z929" s="70"/>
      <c r="AA929" s="71"/>
      <c r="AB929" s="70"/>
      <c r="AC929" s="70"/>
      <c r="AD929" s="53"/>
      <c r="AE929" s="53"/>
      <c r="AF929" s="72"/>
      <c r="AG929" s="70"/>
      <c r="AH929" s="70"/>
      <c r="AI929" s="70"/>
    </row>
    <row r="930" spans="1:35" ht="12.75" customHeight="1" x14ac:dyDescent="0.2">
      <c r="A930" s="64" t="s">
        <v>380</v>
      </c>
      <c r="B930" s="65" t="s">
        <v>379</v>
      </c>
      <c r="C930" s="65">
        <v>23756</v>
      </c>
      <c r="D930" s="66">
        <f>VLOOKUP(A930,'2.1 Termination Charges'!$B$4:$F$904,5,0)</f>
        <v>0.59392999999999996</v>
      </c>
      <c r="G930" s="67"/>
      <c r="H930" s="67"/>
      <c r="J930" s="67"/>
      <c r="P930" s="68"/>
      <c r="Q930" s="69"/>
      <c r="R930" s="69"/>
      <c r="Z930" s="70"/>
      <c r="AA930" s="71"/>
      <c r="AB930" s="70"/>
      <c r="AC930" s="70"/>
      <c r="AD930" s="53"/>
      <c r="AE930" s="53"/>
      <c r="AF930" s="72"/>
      <c r="AG930" s="70"/>
      <c r="AH930" s="70"/>
      <c r="AI930" s="70"/>
    </row>
    <row r="931" spans="1:35" ht="12.75" customHeight="1" x14ac:dyDescent="0.2">
      <c r="A931" s="64" t="s">
        <v>380</v>
      </c>
      <c r="B931" s="65" t="s">
        <v>379</v>
      </c>
      <c r="C931" s="65">
        <v>237655</v>
      </c>
      <c r="D931" s="66">
        <f>VLOOKUP(A931,'2.1 Termination Charges'!$B$4:$F$904,5,0)</f>
        <v>0.59392999999999996</v>
      </c>
      <c r="G931" s="67"/>
      <c r="H931" s="67"/>
      <c r="J931" s="67"/>
      <c r="P931" s="68"/>
      <c r="Q931" s="69"/>
      <c r="R931" s="69"/>
      <c r="Z931" s="70"/>
      <c r="AA931" s="71"/>
      <c r="AB931" s="70"/>
      <c r="AC931" s="70"/>
      <c r="AD931" s="53"/>
      <c r="AE931" s="53"/>
      <c r="AF931" s="72"/>
      <c r="AG931" s="70"/>
      <c r="AH931" s="70"/>
      <c r="AI931" s="70"/>
    </row>
    <row r="932" spans="1:35" ht="12.75" customHeight="1" x14ac:dyDescent="0.2">
      <c r="A932" s="64" t="s">
        <v>380</v>
      </c>
      <c r="B932" s="65" t="s">
        <v>379</v>
      </c>
      <c r="C932" s="65">
        <v>237656</v>
      </c>
      <c r="D932" s="66">
        <f>VLOOKUP(A932,'2.1 Termination Charges'!$B$4:$F$904,5,0)</f>
        <v>0.59392999999999996</v>
      </c>
      <c r="G932" s="67"/>
      <c r="H932" s="67"/>
      <c r="J932" s="67"/>
      <c r="P932" s="68"/>
      <c r="Q932" s="69"/>
      <c r="R932" s="69"/>
      <c r="Z932" s="70"/>
      <c r="AA932" s="71"/>
      <c r="AB932" s="70"/>
      <c r="AC932" s="70"/>
      <c r="AD932" s="53"/>
      <c r="AE932" s="53"/>
      <c r="AF932" s="72"/>
      <c r="AG932" s="70"/>
      <c r="AH932" s="70"/>
      <c r="AI932" s="70"/>
    </row>
    <row r="933" spans="1:35" ht="12.75" customHeight="1" x14ac:dyDescent="0.2">
      <c r="A933" s="64" t="s">
        <v>380</v>
      </c>
      <c r="B933" s="65" t="s">
        <v>379</v>
      </c>
      <c r="C933" s="65">
        <v>23769</v>
      </c>
      <c r="D933" s="66">
        <f>VLOOKUP(A933,'2.1 Termination Charges'!$B$4:$F$904,5,0)</f>
        <v>0.59392999999999996</v>
      </c>
      <c r="G933" s="67"/>
      <c r="H933" s="67"/>
      <c r="J933" s="67"/>
      <c r="P933" s="68"/>
      <c r="Q933" s="69"/>
      <c r="R933" s="69"/>
      <c r="Z933" s="70"/>
      <c r="AA933" s="71"/>
      <c r="AB933" s="70"/>
      <c r="AC933" s="70"/>
      <c r="AD933" s="53"/>
      <c r="AE933" s="53"/>
      <c r="AF933" s="72"/>
      <c r="AG933" s="70"/>
      <c r="AH933" s="70"/>
      <c r="AI933" s="70"/>
    </row>
    <row r="934" spans="1:35" ht="12.75" customHeight="1" x14ac:dyDescent="0.2">
      <c r="A934" s="64" t="s">
        <v>380</v>
      </c>
      <c r="B934" s="65" t="s">
        <v>379</v>
      </c>
      <c r="C934" s="65">
        <v>2379</v>
      </c>
      <c r="D934" s="66">
        <f>VLOOKUP(A934,'2.1 Termination Charges'!$B$4:$F$904,5,0)</f>
        <v>0.59392999999999996</v>
      </c>
      <c r="G934" s="67"/>
      <c r="H934" s="67"/>
      <c r="J934" s="67"/>
      <c r="P934" s="68"/>
      <c r="Q934" s="69"/>
      <c r="R934" s="69"/>
      <c r="Z934" s="70"/>
      <c r="AA934" s="71"/>
      <c r="AB934" s="70"/>
      <c r="AC934" s="70"/>
      <c r="AD934" s="53"/>
      <c r="AE934" s="53"/>
      <c r="AF934" s="72"/>
      <c r="AG934" s="70"/>
      <c r="AH934" s="70"/>
      <c r="AI934" s="70"/>
    </row>
    <row r="935" spans="1:35" ht="12.75" customHeight="1" x14ac:dyDescent="0.2">
      <c r="A935" s="64" t="s">
        <v>382</v>
      </c>
      <c r="B935" s="65" t="s">
        <v>381</v>
      </c>
      <c r="C935" s="65">
        <v>2376</v>
      </c>
      <c r="D935" s="66">
        <f>VLOOKUP(A935,'2.1 Termination Charges'!$B$4:$F$904,5,0)</f>
        <v>0.59392999999999996</v>
      </c>
      <c r="G935" s="67"/>
      <c r="H935" s="67"/>
      <c r="J935" s="67"/>
      <c r="P935" s="68"/>
      <c r="Q935" s="69"/>
      <c r="R935" s="69"/>
      <c r="Z935" s="70"/>
      <c r="AA935" s="71"/>
      <c r="AB935" s="70"/>
      <c r="AC935" s="70"/>
      <c r="AD935" s="53"/>
      <c r="AE935" s="53"/>
      <c r="AF935" s="72"/>
      <c r="AG935" s="70"/>
      <c r="AH935" s="70"/>
      <c r="AI935" s="70"/>
    </row>
    <row r="936" spans="1:35" ht="12.75" customHeight="1" x14ac:dyDescent="0.2">
      <c r="A936" s="64" t="s">
        <v>384</v>
      </c>
      <c r="B936" s="65" t="s">
        <v>383</v>
      </c>
      <c r="C936" s="65">
        <v>23722258</v>
      </c>
      <c r="D936" s="66">
        <f>VLOOKUP(A936,'2.1 Termination Charges'!$B$4:$F$904,5,0)</f>
        <v>1.19998</v>
      </c>
      <c r="G936" s="67"/>
      <c r="H936" s="67"/>
      <c r="J936" s="67"/>
      <c r="P936" s="68"/>
      <c r="Q936" s="69"/>
      <c r="R936" s="69"/>
      <c r="Z936" s="70"/>
      <c r="AA936" s="71"/>
      <c r="AB936" s="70"/>
      <c r="AC936" s="70"/>
      <c r="AD936" s="53"/>
      <c r="AE936" s="53"/>
      <c r="AF936" s="72"/>
      <c r="AG936" s="70"/>
      <c r="AH936" s="70"/>
      <c r="AI936" s="70"/>
    </row>
    <row r="937" spans="1:35" ht="12.75" customHeight="1" x14ac:dyDescent="0.2">
      <c r="A937" s="64" t="s">
        <v>384</v>
      </c>
      <c r="B937" s="65" t="s">
        <v>383</v>
      </c>
      <c r="C937" s="65">
        <v>23722945</v>
      </c>
      <c r="D937" s="66">
        <f>VLOOKUP(A937,'2.1 Termination Charges'!$B$4:$F$904,5,0)</f>
        <v>1.19998</v>
      </c>
      <c r="G937" s="67"/>
      <c r="H937" s="67"/>
      <c r="J937" s="67"/>
      <c r="P937" s="68"/>
      <c r="Q937" s="69"/>
      <c r="R937" s="69"/>
      <c r="Z937" s="70"/>
      <c r="AA937" s="71"/>
      <c r="AB937" s="70"/>
      <c r="AC937" s="70"/>
      <c r="AD937" s="53"/>
      <c r="AE937" s="53"/>
      <c r="AF937" s="72"/>
      <c r="AG937" s="70"/>
      <c r="AH937" s="70"/>
      <c r="AI937" s="70"/>
    </row>
    <row r="938" spans="1:35" ht="12.75" customHeight="1" x14ac:dyDescent="0.2">
      <c r="A938" s="64" t="s">
        <v>384</v>
      </c>
      <c r="B938" s="65" t="s">
        <v>383</v>
      </c>
      <c r="C938" s="65">
        <v>2378</v>
      </c>
      <c r="D938" s="66">
        <f>VLOOKUP(A938,'2.1 Termination Charges'!$B$4:$F$904,5,0)</f>
        <v>1.19998</v>
      </c>
      <c r="G938" s="67"/>
      <c r="H938" s="67"/>
      <c r="J938" s="67"/>
      <c r="P938" s="68"/>
      <c r="Q938" s="69"/>
      <c r="R938" s="69"/>
      <c r="Z938" s="70"/>
      <c r="AA938" s="71"/>
      <c r="AB938" s="70"/>
      <c r="AC938" s="70"/>
      <c r="AD938" s="53"/>
      <c r="AE938" s="53"/>
      <c r="AF938" s="72"/>
      <c r="AG938" s="70"/>
      <c r="AH938" s="70"/>
      <c r="AI938" s="70"/>
    </row>
    <row r="939" spans="1:35" ht="12.75" customHeight="1" x14ac:dyDescent="0.2">
      <c r="A939" s="64" t="s">
        <v>386</v>
      </c>
      <c r="B939" s="65" t="s">
        <v>385</v>
      </c>
      <c r="C939" s="65">
        <v>1173</v>
      </c>
      <c r="D939" s="66">
        <f>VLOOKUP(A939,'2.1 Termination Charges'!$B$4:$F$904,5,0)</f>
        <v>2.3E-3</v>
      </c>
      <c r="G939" s="67"/>
      <c r="H939" s="67"/>
      <c r="J939" s="67"/>
      <c r="P939" s="68"/>
      <c r="Q939" s="69"/>
      <c r="R939" s="69"/>
      <c r="Z939" s="70"/>
      <c r="AA939" s="71"/>
      <c r="AB939" s="70"/>
      <c r="AC939" s="70"/>
      <c r="AD939" s="53"/>
      <c r="AE939" s="53"/>
      <c r="AF939" s="72"/>
      <c r="AG939" s="70"/>
      <c r="AH939" s="70"/>
      <c r="AI939" s="70"/>
    </row>
    <row r="940" spans="1:35" ht="12.75" customHeight="1" x14ac:dyDescent="0.2">
      <c r="A940" s="64" t="s">
        <v>386</v>
      </c>
      <c r="B940" s="65" t="s">
        <v>385</v>
      </c>
      <c r="C940" s="65">
        <v>1204</v>
      </c>
      <c r="D940" s="66">
        <f>VLOOKUP(A940,'2.1 Termination Charges'!$B$4:$F$904,5,0)</f>
        <v>2.3E-3</v>
      </c>
      <c r="G940" s="67"/>
      <c r="H940" s="67"/>
      <c r="J940" s="67"/>
      <c r="P940" s="68"/>
      <c r="Q940" s="69"/>
      <c r="R940" s="69"/>
      <c r="Z940" s="70"/>
      <c r="AA940" s="71"/>
      <c r="AB940" s="70"/>
      <c r="AC940" s="70"/>
      <c r="AD940" s="53"/>
      <c r="AE940" s="53"/>
      <c r="AF940" s="72"/>
      <c r="AG940" s="70"/>
      <c r="AH940" s="70"/>
      <c r="AI940" s="70"/>
    </row>
    <row r="941" spans="1:35" ht="12.75" customHeight="1" x14ac:dyDescent="0.2">
      <c r="A941" s="64" t="s">
        <v>386</v>
      </c>
      <c r="B941" s="65" t="s">
        <v>385</v>
      </c>
      <c r="C941" s="65">
        <v>1226</v>
      </c>
      <c r="D941" s="66">
        <f>VLOOKUP(A941,'2.1 Termination Charges'!$B$4:$F$904,5,0)</f>
        <v>2.3E-3</v>
      </c>
      <c r="G941" s="67"/>
      <c r="H941" s="67"/>
      <c r="J941" s="67"/>
      <c r="P941" s="68"/>
      <c r="Q941" s="69"/>
      <c r="R941" s="69"/>
      <c r="Z941" s="70"/>
      <c r="AA941" s="71"/>
      <c r="AB941" s="70"/>
      <c r="AC941" s="70"/>
      <c r="AD941" s="53"/>
      <c r="AE941" s="53"/>
      <c r="AF941" s="72"/>
      <c r="AG941" s="70"/>
      <c r="AH941" s="70"/>
      <c r="AI941" s="70"/>
    </row>
    <row r="942" spans="1:35" ht="12.75" customHeight="1" x14ac:dyDescent="0.2">
      <c r="A942" s="64" t="s">
        <v>386</v>
      </c>
      <c r="B942" s="65" t="s">
        <v>385</v>
      </c>
      <c r="C942" s="65">
        <v>1236</v>
      </c>
      <c r="D942" s="66">
        <f>VLOOKUP(A942,'2.1 Termination Charges'!$B$4:$F$904,5,0)</f>
        <v>2.3E-3</v>
      </c>
      <c r="G942" s="67"/>
      <c r="H942" s="67"/>
      <c r="J942" s="67"/>
      <c r="P942" s="68"/>
      <c r="Q942" s="69"/>
      <c r="R942" s="69"/>
      <c r="Z942" s="70"/>
      <c r="AA942" s="71"/>
      <c r="AB942" s="70"/>
      <c r="AC942" s="70"/>
      <c r="AD942" s="53"/>
      <c r="AE942" s="53"/>
      <c r="AF942" s="72"/>
      <c r="AG942" s="70"/>
      <c r="AH942" s="70"/>
      <c r="AI942" s="70"/>
    </row>
    <row r="943" spans="1:35" ht="12.75" customHeight="1" x14ac:dyDescent="0.2">
      <c r="A943" s="64" t="s">
        <v>386</v>
      </c>
      <c r="B943" s="65" t="s">
        <v>385</v>
      </c>
      <c r="C943" s="65">
        <v>1249</v>
      </c>
      <c r="D943" s="66">
        <f>VLOOKUP(A943,'2.1 Termination Charges'!$B$4:$F$904,5,0)</f>
        <v>2.3E-3</v>
      </c>
      <c r="G943" s="67"/>
      <c r="H943" s="67"/>
      <c r="J943" s="67"/>
      <c r="P943" s="68"/>
      <c r="Q943" s="69"/>
      <c r="R943" s="69"/>
      <c r="Z943" s="70"/>
      <c r="AA943" s="71"/>
      <c r="AB943" s="70"/>
      <c r="AC943" s="70"/>
      <c r="AD943" s="53"/>
      <c r="AE943" s="53"/>
      <c r="AF943" s="72"/>
      <c r="AG943" s="70"/>
      <c r="AH943" s="70"/>
      <c r="AI943" s="70"/>
    </row>
    <row r="944" spans="1:35" ht="12.75" customHeight="1" x14ac:dyDescent="0.2">
      <c r="A944" s="64" t="s">
        <v>386</v>
      </c>
      <c r="B944" s="65" t="s">
        <v>385</v>
      </c>
      <c r="C944" s="65">
        <v>1250</v>
      </c>
      <c r="D944" s="66">
        <f>VLOOKUP(A944,'2.1 Termination Charges'!$B$4:$F$904,5,0)</f>
        <v>2.3E-3</v>
      </c>
      <c r="G944" s="67"/>
      <c r="H944" s="67"/>
      <c r="J944" s="67"/>
      <c r="P944" s="68"/>
      <c r="Q944" s="69"/>
      <c r="R944" s="69"/>
      <c r="Z944" s="70"/>
      <c r="AA944" s="71"/>
      <c r="AB944" s="70"/>
      <c r="AC944" s="70"/>
      <c r="AD944" s="53"/>
      <c r="AE944" s="53"/>
      <c r="AF944" s="72"/>
      <c r="AG944" s="70"/>
      <c r="AH944" s="70"/>
      <c r="AI944" s="70"/>
    </row>
    <row r="945" spans="1:35" ht="12.75" customHeight="1" x14ac:dyDescent="0.2">
      <c r="A945" s="64" t="s">
        <v>386</v>
      </c>
      <c r="B945" s="65" t="s">
        <v>385</v>
      </c>
      <c r="C945" s="65">
        <v>1289</v>
      </c>
      <c r="D945" s="66">
        <f>VLOOKUP(A945,'2.1 Termination Charges'!$B$4:$F$904,5,0)</f>
        <v>2.3E-3</v>
      </c>
      <c r="G945" s="67"/>
      <c r="H945" s="67"/>
      <c r="J945" s="67"/>
      <c r="P945" s="68"/>
      <c r="Q945" s="69"/>
      <c r="R945" s="69"/>
      <c r="Z945" s="70"/>
      <c r="AA945" s="71"/>
      <c r="AB945" s="70"/>
      <c r="AC945" s="70"/>
      <c r="AD945" s="53"/>
      <c r="AE945" s="53"/>
      <c r="AF945" s="72"/>
      <c r="AG945" s="70"/>
      <c r="AH945" s="70"/>
      <c r="AI945" s="70"/>
    </row>
    <row r="946" spans="1:35" ht="12.75" customHeight="1" x14ac:dyDescent="0.2">
      <c r="A946" s="64" t="s">
        <v>386</v>
      </c>
      <c r="B946" s="65" t="s">
        <v>385</v>
      </c>
      <c r="C946" s="65">
        <v>1306</v>
      </c>
      <c r="D946" s="66">
        <f>VLOOKUP(A946,'2.1 Termination Charges'!$B$4:$F$904,5,0)</f>
        <v>2.3E-3</v>
      </c>
      <c r="G946" s="67"/>
      <c r="H946" s="67"/>
      <c r="J946" s="67"/>
      <c r="P946" s="68"/>
      <c r="Q946" s="69"/>
      <c r="R946" s="69"/>
      <c r="Z946" s="70"/>
      <c r="AA946" s="71"/>
      <c r="AB946" s="70"/>
      <c r="AC946" s="70"/>
      <c r="AD946" s="53"/>
      <c r="AE946" s="53"/>
      <c r="AF946" s="72"/>
      <c r="AG946" s="70"/>
      <c r="AH946" s="70"/>
      <c r="AI946" s="70"/>
    </row>
    <row r="947" spans="1:35" ht="12.75" customHeight="1" x14ac:dyDescent="0.2">
      <c r="A947" s="64" t="s">
        <v>386</v>
      </c>
      <c r="B947" s="65" t="s">
        <v>385</v>
      </c>
      <c r="C947" s="65">
        <v>1343</v>
      </c>
      <c r="D947" s="66">
        <f>VLOOKUP(A947,'2.1 Termination Charges'!$B$4:$F$904,5,0)</f>
        <v>2.3E-3</v>
      </c>
      <c r="G947" s="67"/>
      <c r="H947" s="67"/>
      <c r="J947" s="67"/>
      <c r="P947" s="68"/>
      <c r="Q947" s="69"/>
      <c r="R947" s="69"/>
      <c r="Z947" s="70"/>
      <c r="AA947" s="71"/>
      <c r="AB947" s="70"/>
      <c r="AC947" s="70"/>
      <c r="AD947" s="53"/>
      <c r="AE947" s="53"/>
      <c r="AF947" s="72"/>
      <c r="AG947" s="70"/>
      <c r="AH947" s="70"/>
      <c r="AI947" s="70"/>
    </row>
    <row r="948" spans="1:35" ht="12.75" customHeight="1" x14ac:dyDescent="0.2">
      <c r="A948" s="64" t="s">
        <v>386</v>
      </c>
      <c r="B948" s="65" t="s">
        <v>385</v>
      </c>
      <c r="C948" s="65">
        <v>1365</v>
      </c>
      <c r="D948" s="66">
        <f>VLOOKUP(A948,'2.1 Termination Charges'!$B$4:$F$904,5,0)</f>
        <v>2.3E-3</v>
      </c>
      <c r="G948" s="67"/>
      <c r="H948" s="67"/>
      <c r="J948" s="67"/>
      <c r="P948" s="68"/>
      <c r="Q948" s="69"/>
      <c r="R948" s="69"/>
      <c r="Z948" s="70"/>
      <c r="AA948" s="71"/>
      <c r="AB948" s="70"/>
      <c r="AC948" s="70"/>
      <c r="AD948" s="53"/>
      <c r="AE948" s="53"/>
      <c r="AF948" s="72"/>
      <c r="AG948" s="70"/>
      <c r="AH948" s="70"/>
      <c r="AI948" s="70"/>
    </row>
    <row r="949" spans="1:35" ht="12.75" customHeight="1" x14ac:dyDescent="0.2">
      <c r="A949" s="64" t="s">
        <v>386</v>
      </c>
      <c r="B949" s="65" t="s">
        <v>385</v>
      </c>
      <c r="C949" s="65">
        <v>1367</v>
      </c>
      <c r="D949" s="66">
        <f>VLOOKUP(A949,'2.1 Termination Charges'!$B$4:$F$904,5,0)</f>
        <v>2.3E-3</v>
      </c>
      <c r="G949" s="67"/>
      <c r="H949" s="67"/>
      <c r="J949" s="67"/>
      <c r="P949" s="68"/>
      <c r="Q949" s="69"/>
      <c r="R949" s="69"/>
      <c r="Z949" s="70"/>
      <c r="AA949" s="71"/>
      <c r="AB949" s="70"/>
      <c r="AC949" s="70"/>
      <c r="AD949" s="53"/>
      <c r="AE949" s="53"/>
      <c r="AF949" s="72"/>
      <c r="AG949" s="70"/>
      <c r="AH949" s="70"/>
      <c r="AI949" s="70"/>
    </row>
    <row r="950" spans="1:35" ht="12.75" customHeight="1" x14ac:dyDescent="0.2">
      <c r="A950" s="64" t="s">
        <v>386</v>
      </c>
      <c r="B950" s="65" t="s">
        <v>385</v>
      </c>
      <c r="C950" s="65">
        <v>1403</v>
      </c>
      <c r="D950" s="66">
        <f>VLOOKUP(A950,'2.1 Termination Charges'!$B$4:$F$904,5,0)</f>
        <v>2.3E-3</v>
      </c>
      <c r="G950" s="67"/>
      <c r="H950" s="67"/>
      <c r="J950" s="67"/>
      <c r="P950" s="68"/>
      <c r="Q950" s="69"/>
      <c r="R950" s="69"/>
      <c r="Z950" s="70"/>
      <c r="AA950" s="71"/>
      <c r="AB950" s="70"/>
      <c r="AC950" s="70"/>
      <c r="AD950" s="53"/>
      <c r="AE950" s="53"/>
      <c r="AF950" s="72"/>
      <c r="AG950" s="70"/>
      <c r="AH950" s="70"/>
      <c r="AI950" s="70"/>
    </row>
    <row r="951" spans="1:35" ht="12.75" customHeight="1" x14ac:dyDescent="0.2">
      <c r="A951" s="64" t="s">
        <v>386</v>
      </c>
      <c r="B951" s="65" t="s">
        <v>385</v>
      </c>
      <c r="C951" s="65">
        <v>1416</v>
      </c>
      <c r="D951" s="66">
        <f>VLOOKUP(A951,'2.1 Termination Charges'!$B$4:$F$904,5,0)</f>
        <v>2.3E-3</v>
      </c>
      <c r="G951" s="67"/>
      <c r="H951" s="67"/>
      <c r="J951" s="67"/>
      <c r="P951" s="68"/>
      <c r="Q951" s="69"/>
      <c r="R951" s="69"/>
      <c r="Z951" s="70"/>
      <c r="AA951" s="71"/>
      <c r="AB951" s="70"/>
      <c r="AC951" s="70"/>
      <c r="AD951" s="53"/>
      <c r="AE951" s="53"/>
      <c r="AF951" s="72"/>
      <c r="AG951" s="70"/>
      <c r="AH951" s="70"/>
      <c r="AI951" s="70"/>
    </row>
    <row r="952" spans="1:35" ht="12.75" customHeight="1" x14ac:dyDescent="0.2">
      <c r="A952" s="64" t="s">
        <v>386</v>
      </c>
      <c r="B952" s="65" t="s">
        <v>385</v>
      </c>
      <c r="C952" s="65">
        <v>1418</v>
      </c>
      <c r="D952" s="66">
        <f>VLOOKUP(A952,'2.1 Termination Charges'!$B$4:$F$904,5,0)</f>
        <v>2.3E-3</v>
      </c>
      <c r="G952" s="67"/>
      <c r="H952" s="67"/>
      <c r="J952" s="67"/>
      <c r="P952" s="68"/>
      <c r="Q952" s="69"/>
      <c r="R952" s="69"/>
      <c r="Z952" s="70"/>
      <c r="AA952" s="71"/>
      <c r="AB952" s="70"/>
      <c r="AC952" s="70"/>
      <c r="AD952" s="53"/>
      <c r="AE952" s="53"/>
      <c r="AF952" s="72"/>
      <c r="AG952" s="70"/>
      <c r="AH952" s="70"/>
      <c r="AI952" s="70"/>
    </row>
    <row r="953" spans="1:35" ht="12.75" customHeight="1" x14ac:dyDescent="0.2">
      <c r="A953" s="64" t="s">
        <v>386</v>
      </c>
      <c r="B953" s="65" t="s">
        <v>385</v>
      </c>
      <c r="C953" s="65">
        <v>1431</v>
      </c>
      <c r="D953" s="66">
        <f>VLOOKUP(A953,'2.1 Termination Charges'!$B$4:$F$904,5,0)</f>
        <v>2.3E-3</v>
      </c>
      <c r="G953" s="67"/>
      <c r="H953" s="67"/>
      <c r="J953" s="67"/>
      <c r="P953" s="68"/>
      <c r="Q953" s="69"/>
      <c r="R953" s="69"/>
      <c r="Z953" s="70"/>
      <c r="AA953" s="71"/>
      <c r="AB953" s="70"/>
      <c r="AC953" s="70"/>
      <c r="AD953" s="53"/>
      <c r="AE953" s="53"/>
      <c r="AF953" s="72"/>
      <c r="AG953" s="70"/>
      <c r="AH953" s="70"/>
      <c r="AI953" s="70"/>
    </row>
    <row r="954" spans="1:35" ht="12.75" customHeight="1" x14ac:dyDescent="0.2">
      <c r="A954" s="64" t="s">
        <v>386</v>
      </c>
      <c r="B954" s="65" t="s">
        <v>385</v>
      </c>
      <c r="C954" s="65">
        <v>1437</v>
      </c>
      <c r="D954" s="66">
        <f>VLOOKUP(A954,'2.1 Termination Charges'!$B$4:$F$904,5,0)</f>
        <v>2.3E-3</v>
      </c>
      <c r="G954" s="67"/>
      <c r="H954" s="67"/>
      <c r="J954" s="67"/>
      <c r="P954" s="68"/>
      <c r="Q954" s="69"/>
      <c r="R954" s="69"/>
      <c r="Z954" s="70"/>
      <c r="AA954" s="71"/>
      <c r="AB954" s="70"/>
      <c r="AC954" s="70"/>
      <c r="AD954" s="53"/>
      <c r="AE954" s="53"/>
      <c r="AF954" s="72"/>
      <c r="AG954" s="70"/>
      <c r="AH954" s="70"/>
      <c r="AI954" s="70"/>
    </row>
    <row r="955" spans="1:35" ht="12.75" customHeight="1" x14ac:dyDescent="0.2">
      <c r="A955" s="64" t="s">
        <v>386</v>
      </c>
      <c r="B955" s="65" t="s">
        <v>385</v>
      </c>
      <c r="C955" s="65">
        <v>1438</v>
      </c>
      <c r="D955" s="66">
        <f>VLOOKUP(A955,'2.1 Termination Charges'!$B$4:$F$904,5,0)</f>
        <v>2.3E-3</v>
      </c>
      <c r="G955" s="67"/>
      <c r="H955" s="67"/>
      <c r="J955" s="67"/>
      <c r="P955" s="68"/>
      <c r="Q955" s="69"/>
      <c r="R955" s="69"/>
      <c r="Z955" s="70"/>
      <c r="AA955" s="71"/>
      <c r="AB955" s="70"/>
      <c r="AC955" s="70"/>
      <c r="AD955" s="53"/>
      <c r="AE955" s="53"/>
      <c r="AF955" s="72"/>
      <c r="AG955" s="70"/>
      <c r="AH955" s="70"/>
      <c r="AI955" s="70"/>
    </row>
    <row r="956" spans="1:35" ht="12.75" customHeight="1" x14ac:dyDescent="0.2">
      <c r="A956" s="64" t="s">
        <v>386</v>
      </c>
      <c r="B956" s="65" t="s">
        <v>385</v>
      </c>
      <c r="C956" s="65">
        <v>1450</v>
      </c>
      <c r="D956" s="66">
        <f>VLOOKUP(A956,'2.1 Termination Charges'!$B$4:$F$904,5,0)</f>
        <v>2.3E-3</v>
      </c>
      <c r="G956" s="67"/>
      <c r="H956" s="67"/>
      <c r="J956" s="67"/>
      <c r="P956" s="68"/>
      <c r="Q956" s="69"/>
      <c r="R956" s="69"/>
      <c r="Z956" s="70"/>
      <c r="AA956" s="71"/>
      <c r="AB956" s="70"/>
      <c r="AC956" s="70"/>
      <c r="AD956" s="53"/>
      <c r="AE956" s="53"/>
      <c r="AF956" s="72"/>
      <c r="AG956" s="70"/>
      <c r="AH956" s="70"/>
      <c r="AI956" s="70"/>
    </row>
    <row r="957" spans="1:35" ht="12.75" customHeight="1" x14ac:dyDescent="0.2">
      <c r="A957" s="64" t="s">
        <v>386</v>
      </c>
      <c r="B957" s="65" t="s">
        <v>385</v>
      </c>
      <c r="C957" s="65">
        <v>1506</v>
      </c>
      <c r="D957" s="66">
        <f>VLOOKUP(A957,'2.1 Termination Charges'!$B$4:$F$904,5,0)</f>
        <v>2.3E-3</v>
      </c>
      <c r="G957" s="67"/>
      <c r="H957" s="67"/>
      <c r="J957" s="67"/>
      <c r="P957" s="68"/>
      <c r="Q957" s="69"/>
      <c r="R957" s="69"/>
      <c r="Z957" s="70"/>
      <c r="AA957" s="71"/>
      <c r="AB957" s="70"/>
      <c r="AC957" s="70"/>
      <c r="AD957" s="53"/>
      <c r="AE957" s="53"/>
      <c r="AF957" s="72"/>
      <c r="AG957" s="70"/>
      <c r="AH957" s="70"/>
      <c r="AI957" s="70"/>
    </row>
    <row r="958" spans="1:35" ht="12.75" customHeight="1" x14ac:dyDescent="0.2">
      <c r="A958" s="64" t="s">
        <v>386</v>
      </c>
      <c r="B958" s="65" t="s">
        <v>385</v>
      </c>
      <c r="C958" s="65">
        <v>1514</v>
      </c>
      <c r="D958" s="66">
        <f>VLOOKUP(A958,'2.1 Termination Charges'!$B$4:$F$904,5,0)</f>
        <v>2.3E-3</v>
      </c>
      <c r="G958" s="67"/>
      <c r="H958" s="67"/>
      <c r="J958" s="67"/>
      <c r="P958" s="68"/>
      <c r="Q958" s="69"/>
      <c r="R958" s="69"/>
      <c r="Z958" s="70"/>
      <c r="AA958" s="71"/>
      <c r="AB958" s="70"/>
      <c r="AC958" s="70"/>
      <c r="AD958" s="53"/>
      <c r="AE958" s="53"/>
      <c r="AF958" s="72"/>
      <c r="AG958" s="70"/>
      <c r="AH958" s="70"/>
      <c r="AI958" s="70"/>
    </row>
    <row r="959" spans="1:35" ht="12.75" customHeight="1" x14ac:dyDescent="0.2">
      <c r="A959" s="64" t="s">
        <v>386</v>
      </c>
      <c r="B959" s="65" t="s">
        <v>385</v>
      </c>
      <c r="C959" s="65">
        <v>1519</v>
      </c>
      <c r="D959" s="66">
        <f>VLOOKUP(A959,'2.1 Termination Charges'!$B$4:$F$904,5,0)</f>
        <v>2.3E-3</v>
      </c>
      <c r="G959" s="67"/>
      <c r="H959" s="67"/>
      <c r="J959" s="67"/>
      <c r="P959" s="68"/>
      <c r="Q959" s="69"/>
      <c r="R959" s="69"/>
      <c r="Z959" s="70"/>
      <c r="AA959" s="71"/>
      <c r="AB959" s="70"/>
      <c r="AC959" s="70"/>
      <c r="AD959" s="53"/>
      <c r="AE959" s="53"/>
      <c r="AF959" s="72"/>
      <c r="AG959" s="70"/>
      <c r="AH959" s="70"/>
      <c r="AI959" s="70"/>
    </row>
    <row r="960" spans="1:35" ht="12.75" customHeight="1" x14ac:dyDescent="0.2">
      <c r="A960" s="64" t="s">
        <v>386</v>
      </c>
      <c r="B960" s="65" t="s">
        <v>385</v>
      </c>
      <c r="C960" s="65">
        <v>1548</v>
      </c>
      <c r="D960" s="66">
        <f>VLOOKUP(A960,'2.1 Termination Charges'!$B$4:$F$904,5,0)</f>
        <v>2.3E-3</v>
      </c>
      <c r="G960" s="67"/>
      <c r="H960" s="67"/>
      <c r="J960" s="67"/>
      <c r="P960" s="68"/>
      <c r="Q960" s="69"/>
      <c r="R960" s="69"/>
      <c r="Z960" s="70"/>
      <c r="AA960" s="71"/>
      <c r="AB960" s="70"/>
      <c r="AC960" s="70"/>
      <c r="AD960" s="53"/>
      <c r="AE960" s="53"/>
      <c r="AF960" s="72"/>
      <c r="AG960" s="70"/>
      <c r="AH960" s="70"/>
      <c r="AI960" s="70"/>
    </row>
    <row r="961" spans="1:35" ht="12.75" customHeight="1" x14ac:dyDescent="0.2">
      <c r="A961" s="64" t="s">
        <v>386</v>
      </c>
      <c r="B961" s="65" t="s">
        <v>385</v>
      </c>
      <c r="C961" s="65">
        <v>1579</v>
      </c>
      <c r="D961" s="66">
        <f>VLOOKUP(A961,'2.1 Termination Charges'!$B$4:$F$904,5,0)</f>
        <v>2.3E-3</v>
      </c>
      <c r="G961" s="67"/>
      <c r="H961" s="67"/>
      <c r="J961" s="67"/>
      <c r="P961" s="68"/>
      <c r="Q961" s="69"/>
      <c r="R961" s="69"/>
      <c r="Z961" s="70"/>
      <c r="AA961" s="71"/>
      <c r="AB961" s="70"/>
      <c r="AC961" s="70"/>
      <c r="AD961" s="53"/>
      <c r="AE961" s="53"/>
      <c r="AF961" s="72"/>
      <c r="AG961" s="70"/>
      <c r="AH961" s="70"/>
      <c r="AI961" s="70"/>
    </row>
    <row r="962" spans="1:35" ht="12.75" customHeight="1" x14ac:dyDescent="0.2">
      <c r="A962" s="64" t="s">
        <v>386</v>
      </c>
      <c r="B962" s="65" t="s">
        <v>385</v>
      </c>
      <c r="C962" s="65">
        <v>1581</v>
      </c>
      <c r="D962" s="66">
        <f>VLOOKUP(A962,'2.1 Termination Charges'!$B$4:$F$904,5,0)</f>
        <v>2.3E-3</v>
      </c>
      <c r="G962" s="67"/>
      <c r="H962" s="67"/>
      <c r="J962" s="67"/>
      <c r="P962" s="68"/>
      <c r="Q962" s="69"/>
      <c r="R962" s="69"/>
      <c r="Z962" s="70"/>
      <c r="AA962" s="71"/>
      <c r="AB962" s="70"/>
      <c r="AC962" s="70"/>
      <c r="AD962" s="53"/>
      <c r="AE962" s="53"/>
      <c r="AF962" s="72"/>
      <c r="AG962" s="70"/>
      <c r="AH962" s="70"/>
      <c r="AI962" s="70"/>
    </row>
    <row r="963" spans="1:35" ht="12.75" customHeight="1" x14ac:dyDescent="0.2">
      <c r="A963" s="64" t="s">
        <v>386</v>
      </c>
      <c r="B963" s="65" t="s">
        <v>385</v>
      </c>
      <c r="C963" s="65">
        <v>1587</v>
      </c>
      <c r="D963" s="66">
        <f>VLOOKUP(A963,'2.1 Termination Charges'!$B$4:$F$904,5,0)</f>
        <v>2.3E-3</v>
      </c>
      <c r="G963" s="67"/>
      <c r="H963" s="67"/>
      <c r="J963" s="67"/>
      <c r="P963" s="68"/>
      <c r="Q963" s="69"/>
      <c r="R963" s="69"/>
      <c r="Z963" s="70"/>
      <c r="AA963" s="71"/>
      <c r="AB963" s="70"/>
      <c r="AC963" s="70"/>
      <c r="AD963" s="53"/>
      <c r="AE963" s="53"/>
      <c r="AF963" s="72"/>
      <c r="AG963" s="70"/>
      <c r="AH963" s="70"/>
      <c r="AI963" s="70"/>
    </row>
    <row r="964" spans="1:35" ht="12.75" customHeight="1" x14ac:dyDescent="0.2">
      <c r="A964" s="64" t="s">
        <v>386</v>
      </c>
      <c r="B964" s="65" t="s">
        <v>385</v>
      </c>
      <c r="C964" s="65">
        <v>1604</v>
      </c>
      <c r="D964" s="66">
        <f>VLOOKUP(A964,'2.1 Termination Charges'!$B$4:$F$904,5,0)</f>
        <v>2.3E-3</v>
      </c>
      <c r="G964" s="67"/>
      <c r="H964" s="67"/>
      <c r="J964" s="67"/>
      <c r="P964" s="68"/>
      <c r="Q964" s="69"/>
      <c r="R964" s="69"/>
      <c r="Z964" s="70"/>
      <c r="AA964" s="71"/>
      <c r="AB964" s="70"/>
      <c r="AC964" s="70"/>
      <c r="AD964" s="53"/>
      <c r="AE964" s="53"/>
      <c r="AF964" s="72"/>
      <c r="AG964" s="70"/>
      <c r="AH964" s="70"/>
      <c r="AI964" s="70"/>
    </row>
    <row r="965" spans="1:35" ht="12.75" customHeight="1" x14ac:dyDescent="0.2">
      <c r="A965" s="64" t="s">
        <v>386</v>
      </c>
      <c r="B965" s="65" t="s">
        <v>385</v>
      </c>
      <c r="C965" s="65">
        <v>1613</v>
      </c>
      <c r="D965" s="66">
        <f>VLOOKUP(A965,'2.1 Termination Charges'!$B$4:$F$904,5,0)</f>
        <v>2.3E-3</v>
      </c>
      <c r="G965" s="67"/>
      <c r="H965" s="67"/>
      <c r="J965" s="67"/>
      <c r="P965" s="68"/>
      <c r="Q965" s="69"/>
      <c r="R965" s="69"/>
      <c r="Z965" s="70"/>
      <c r="AA965" s="71"/>
      <c r="AB965" s="70"/>
      <c r="AC965" s="70"/>
      <c r="AD965" s="53"/>
      <c r="AE965" s="53"/>
      <c r="AF965" s="72"/>
      <c r="AG965" s="70"/>
      <c r="AH965" s="70"/>
      <c r="AI965" s="70"/>
    </row>
    <row r="966" spans="1:35" ht="12.75" customHeight="1" x14ac:dyDescent="0.2">
      <c r="A966" s="64" t="s">
        <v>386</v>
      </c>
      <c r="B966" s="65" t="s">
        <v>385</v>
      </c>
      <c r="C966" s="65">
        <v>1639</v>
      </c>
      <c r="D966" s="66">
        <f>VLOOKUP(A966,'2.1 Termination Charges'!$B$4:$F$904,5,0)</f>
        <v>2.3E-3</v>
      </c>
      <c r="G966" s="67"/>
      <c r="H966" s="67"/>
      <c r="J966" s="67"/>
      <c r="P966" s="68"/>
      <c r="Q966" s="69"/>
      <c r="R966" s="69"/>
      <c r="Z966" s="70"/>
      <c r="AA966" s="71"/>
      <c r="AB966" s="70"/>
      <c r="AC966" s="70"/>
      <c r="AD966" s="53"/>
      <c r="AE966" s="53"/>
      <c r="AF966" s="72"/>
      <c r="AG966" s="70"/>
      <c r="AH966" s="70"/>
      <c r="AI966" s="70"/>
    </row>
    <row r="967" spans="1:35" ht="12.75" customHeight="1" x14ac:dyDescent="0.2">
      <c r="A967" s="64" t="s">
        <v>386</v>
      </c>
      <c r="B967" s="65" t="s">
        <v>385</v>
      </c>
      <c r="C967" s="65">
        <v>1647</v>
      </c>
      <c r="D967" s="66">
        <f>VLOOKUP(A967,'2.1 Termination Charges'!$B$4:$F$904,5,0)</f>
        <v>2.3E-3</v>
      </c>
      <c r="G967" s="67"/>
      <c r="H967" s="67"/>
      <c r="J967" s="67"/>
      <c r="P967" s="68"/>
      <c r="Q967" s="69"/>
      <c r="R967" s="69"/>
      <c r="Z967" s="70"/>
      <c r="AA967" s="71"/>
      <c r="AB967" s="70"/>
      <c r="AC967" s="70"/>
      <c r="AD967" s="53"/>
      <c r="AE967" s="53"/>
      <c r="AF967" s="72"/>
      <c r="AG967" s="70"/>
      <c r="AH967" s="70"/>
      <c r="AI967" s="70"/>
    </row>
    <row r="968" spans="1:35" ht="12.75" customHeight="1" x14ac:dyDescent="0.2">
      <c r="A968" s="64" t="s">
        <v>386</v>
      </c>
      <c r="B968" s="65" t="s">
        <v>385</v>
      </c>
      <c r="C968" s="65">
        <v>1672</v>
      </c>
      <c r="D968" s="66">
        <f>VLOOKUP(A968,'2.1 Termination Charges'!$B$4:$F$904,5,0)</f>
        <v>2.3E-3</v>
      </c>
      <c r="G968" s="67"/>
      <c r="H968" s="67"/>
      <c r="J968" s="67"/>
      <c r="P968" s="68"/>
      <c r="Q968" s="69"/>
      <c r="R968" s="69"/>
      <c r="Z968" s="70"/>
      <c r="AA968" s="71"/>
      <c r="AB968" s="70"/>
      <c r="AC968" s="70"/>
      <c r="AD968" s="53"/>
      <c r="AE968" s="53"/>
      <c r="AF968" s="72"/>
      <c r="AG968" s="70"/>
      <c r="AH968" s="70"/>
      <c r="AI968" s="70"/>
    </row>
    <row r="969" spans="1:35" ht="12.75" customHeight="1" x14ac:dyDescent="0.2">
      <c r="A969" s="64" t="s">
        <v>386</v>
      </c>
      <c r="B969" s="65" t="s">
        <v>385</v>
      </c>
      <c r="C969" s="65">
        <v>1705</v>
      </c>
      <c r="D969" s="66">
        <f>VLOOKUP(A969,'2.1 Termination Charges'!$B$4:$F$904,5,0)</f>
        <v>2.3E-3</v>
      </c>
      <c r="G969" s="67"/>
      <c r="H969" s="67"/>
      <c r="J969" s="67"/>
      <c r="P969" s="68"/>
      <c r="Q969" s="69"/>
      <c r="R969" s="69"/>
      <c r="Z969" s="70"/>
      <c r="AA969" s="71"/>
      <c r="AB969" s="70"/>
      <c r="AC969" s="70"/>
      <c r="AD969" s="53"/>
      <c r="AE969" s="53"/>
      <c r="AF969" s="72"/>
      <c r="AG969" s="70"/>
      <c r="AH969" s="70"/>
      <c r="AI969" s="70"/>
    </row>
    <row r="970" spans="1:35" ht="12.75" customHeight="1" x14ac:dyDescent="0.2">
      <c r="A970" s="64" t="s">
        <v>386</v>
      </c>
      <c r="B970" s="65" t="s">
        <v>385</v>
      </c>
      <c r="C970" s="65">
        <v>1709</v>
      </c>
      <c r="D970" s="66">
        <f>VLOOKUP(A970,'2.1 Termination Charges'!$B$4:$F$904,5,0)</f>
        <v>2.3E-3</v>
      </c>
      <c r="G970" s="67"/>
      <c r="H970" s="67"/>
      <c r="J970" s="67"/>
      <c r="P970" s="68"/>
      <c r="Q970" s="69"/>
      <c r="R970" s="69"/>
      <c r="Z970" s="70"/>
      <c r="AA970" s="71"/>
      <c r="AB970" s="70"/>
      <c r="AC970" s="70"/>
      <c r="AD970" s="53"/>
      <c r="AE970" s="53"/>
      <c r="AF970" s="72"/>
      <c r="AG970" s="70"/>
      <c r="AH970" s="70"/>
      <c r="AI970" s="70"/>
    </row>
    <row r="971" spans="1:35" ht="12.75" customHeight="1" x14ac:dyDescent="0.2">
      <c r="A971" s="64" t="s">
        <v>386</v>
      </c>
      <c r="B971" s="65" t="s">
        <v>385</v>
      </c>
      <c r="C971" s="65">
        <v>1778</v>
      </c>
      <c r="D971" s="66">
        <f>VLOOKUP(A971,'2.1 Termination Charges'!$B$4:$F$904,5,0)</f>
        <v>2.3E-3</v>
      </c>
      <c r="G971" s="67"/>
      <c r="H971" s="67"/>
      <c r="J971" s="67"/>
      <c r="P971" s="68"/>
      <c r="Q971" s="69"/>
      <c r="R971" s="69"/>
      <c r="Z971" s="70"/>
      <c r="AA971" s="71"/>
      <c r="AB971" s="70"/>
      <c r="AC971" s="70"/>
      <c r="AD971" s="53"/>
      <c r="AE971" s="53"/>
      <c r="AF971" s="72"/>
      <c r="AG971" s="70"/>
      <c r="AH971" s="70"/>
      <c r="AI971" s="70"/>
    </row>
    <row r="972" spans="1:35" ht="12.75" customHeight="1" x14ac:dyDescent="0.2">
      <c r="A972" s="64" t="s">
        <v>386</v>
      </c>
      <c r="B972" s="65" t="s">
        <v>385</v>
      </c>
      <c r="C972" s="65">
        <v>1780</v>
      </c>
      <c r="D972" s="66">
        <f>VLOOKUP(A972,'2.1 Termination Charges'!$B$4:$F$904,5,0)</f>
        <v>2.3E-3</v>
      </c>
      <c r="G972" s="67"/>
      <c r="H972" s="67"/>
      <c r="J972" s="67"/>
      <c r="P972" s="68"/>
      <c r="Q972" s="69"/>
      <c r="R972" s="69"/>
      <c r="Z972" s="70"/>
      <c r="AA972" s="71"/>
      <c r="AB972" s="70"/>
      <c r="AC972" s="70"/>
      <c r="AD972" s="53"/>
      <c r="AE972" s="53"/>
      <c r="AF972" s="72"/>
      <c r="AG972" s="70"/>
      <c r="AH972" s="70"/>
      <c r="AI972" s="70"/>
    </row>
    <row r="973" spans="1:35" ht="12.75" customHeight="1" x14ac:dyDescent="0.2">
      <c r="A973" s="64" t="s">
        <v>386</v>
      </c>
      <c r="B973" s="65" t="s">
        <v>385</v>
      </c>
      <c r="C973" s="65">
        <v>1782</v>
      </c>
      <c r="D973" s="66">
        <f>VLOOKUP(A973,'2.1 Termination Charges'!$B$4:$F$904,5,0)</f>
        <v>2.3E-3</v>
      </c>
      <c r="G973" s="67"/>
      <c r="H973" s="67"/>
      <c r="J973" s="67"/>
      <c r="P973" s="68"/>
      <c r="Q973" s="69"/>
      <c r="R973" s="69"/>
      <c r="Z973" s="70"/>
      <c r="AA973" s="71"/>
      <c r="AB973" s="70"/>
      <c r="AC973" s="70"/>
      <c r="AD973" s="53"/>
      <c r="AE973" s="53"/>
      <c r="AF973" s="72"/>
      <c r="AG973" s="70"/>
      <c r="AH973" s="70"/>
      <c r="AI973" s="70"/>
    </row>
    <row r="974" spans="1:35" ht="12.75" customHeight="1" x14ac:dyDescent="0.2">
      <c r="A974" s="64" t="s">
        <v>386</v>
      </c>
      <c r="B974" s="65" t="s">
        <v>385</v>
      </c>
      <c r="C974" s="65">
        <v>1807</v>
      </c>
      <c r="D974" s="66">
        <f>VLOOKUP(A974,'2.1 Termination Charges'!$B$4:$F$904,5,0)</f>
        <v>2.3E-3</v>
      </c>
      <c r="G974" s="67"/>
      <c r="H974" s="67"/>
      <c r="J974" s="67"/>
      <c r="P974" s="68"/>
      <c r="Q974" s="69"/>
      <c r="R974" s="69"/>
      <c r="Z974" s="70"/>
      <c r="AA974" s="71"/>
      <c r="AB974" s="70"/>
      <c r="AC974" s="70"/>
      <c r="AD974" s="53"/>
      <c r="AE974" s="53"/>
      <c r="AF974" s="72"/>
      <c r="AG974" s="70"/>
      <c r="AH974" s="70"/>
      <c r="AI974" s="70"/>
    </row>
    <row r="975" spans="1:35" ht="12.75" customHeight="1" x14ac:dyDescent="0.2">
      <c r="A975" s="64" t="s">
        <v>386</v>
      </c>
      <c r="B975" s="65" t="s">
        <v>385</v>
      </c>
      <c r="C975" s="65">
        <v>1819</v>
      </c>
      <c r="D975" s="66">
        <f>VLOOKUP(A975,'2.1 Termination Charges'!$B$4:$F$904,5,0)</f>
        <v>2.3E-3</v>
      </c>
      <c r="G975" s="67"/>
      <c r="H975" s="67"/>
      <c r="J975" s="67"/>
      <c r="P975" s="68"/>
      <c r="Q975" s="69"/>
      <c r="R975" s="69"/>
      <c r="Z975" s="70"/>
      <c r="AA975" s="71"/>
      <c r="AB975" s="70"/>
      <c r="AC975" s="70"/>
      <c r="AD975" s="53"/>
      <c r="AE975" s="53"/>
      <c r="AF975" s="72"/>
      <c r="AG975" s="70"/>
      <c r="AH975" s="70"/>
      <c r="AI975" s="70"/>
    </row>
    <row r="976" spans="1:35" ht="12.75" customHeight="1" x14ac:dyDescent="0.2">
      <c r="A976" s="64" t="s">
        <v>386</v>
      </c>
      <c r="B976" s="65" t="s">
        <v>385</v>
      </c>
      <c r="C976" s="65">
        <v>1825</v>
      </c>
      <c r="D976" s="66">
        <f>VLOOKUP(A976,'2.1 Termination Charges'!$B$4:$F$904,5,0)</f>
        <v>2.3E-3</v>
      </c>
      <c r="G976" s="67"/>
      <c r="H976" s="67"/>
      <c r="J976" s="67"/>
      <c r="P976" s="68"/>
      <c r="Q976" s="69"/>
      <c r="R976" s="69"/>
      <c r="Z976" s="70"/>
      <c r="AA976" s="71"/>
      <c r="AB976" s="70"/>
      <c r="AC976" s="70"/>
      <c r="AD976" s="53"/>
      <c r="AE976" s="53"/>
      <c r="AF976" s="72"/>
      <c r="AG976" s="70"/>
      <c r="AH976" s="70"/>
      <c r="AI976" s="70"/>
    </row>
    <row r="977" spans="1:35" ht="12.75" customHeight="1" x14ac:dyDescent="0.2">
      <c r="A977" s="64" t="s">
        <v>386</v>
      </c>
      <c r="B977" s="65" t="s">
        <v>385</v>
      </c>
      <c r="C977" s="65">
        <v>1873</v>
      </c>
      <c r="D977" s="66">
        <f>VLOOKUP(A977,'2.1 Termination Charges'!$B$4:$F$904,5,0)</f>
        <v>2.3E-3</v>
      </c>
      <c r="G977" s="67"/>
      <c r="H977" s="67"/>
      <c r="J977" s="67"/>
      <c r="P977" s="68"/>
      <c r="Q977" s="69"/>
      <c r="R977" s="69"/>
      <c r="Z977" s="70"/>
      <c r="AA977" s="71"/>
      <c r="AB977" s="70"/>
      <c r="AC977" s="70"/>
      <c r="AD977" s="53"/>
      <c r="AE977" s="53"/>
      <c r="AF977" s="72"/>
      <c r="AG977" s="70"/>
      <c r="AH977" s="70"/>
      <c r="AI977" s="70"/>
    </row>
    <row r="978" spans="1:35" ht="12.75" customHeight="1" x14ac:dyDescent="0.2">
      <c r="A978" s="64" t="s">
        <v>386</v>
      </c>
      <c r="B978" s="65" t="s">
        <v>385</v>
      </c>
      <c r="C978" s="65">
        <v>1879</v>
      </c>
      <c r="D978" s="66">
        <f>VLOOKUP(A978,'2.1 Termination Charges'!$B$4:$F$904,5,0)</f>
        <v>2.3E-3</v>
      </c>
      <c r="G978" s="67"/>
      <c r="H978" s="67"/>
      <c r="J978" s="67"/>
      <c r="P978" s="68"/>
      <c r="Q978" s="69"/>
      <c r="R978" s="69"/>
      <c r="Z978" s="70"/>
      <c r="AA978" s="71"/>
      <c r="AB978" s="70"/>
      <c r="AC978" s="70"/>
      <c r="AD978" s="53"/>
      <c r="AE978" s="53"/>
      <c r="AF978" s="72"/>
      <c r="AG978" s="70"/>
      <c r="AH978" s="70"/>
      <c r="AI978" s="70"/>
    </row>
    <row r="979" spans="1:35" ht="12.75" customHeight="1" x14ac:dyDescent="0.2">
      <c r="A979" s="64" t="s">
        <v>386</v>
      </c>
      <c r="B979" s="65" t="s">
        <v>385</v>
      </c>
      <c r="C979" s="65">
        <v>1902</v>
      </c>
      <c r="D979" s="66">
        <f>VLOOKUP(A979,'2.1 Termination Charges'!$B$4:$F$904,5,0)</f>
        <v>2.3E-3</v>
      </c>
      <c r="G979" s="67"/>
      <c r="H979" s="67"/>
      <c r="J979" s="67"/>
      <c r="P979" s="68"/>
      <c r="Q979" s="69"/>
      <c r="R979" s="69"/>
      <c r="Z979" s="70"/>
      <c r="AA979" s="71"/>
      <c r="AB979" s="70"/>
      <c r="AC979" s="70"/>
      <c r="AD979" s="53"/>
      <c r="AE979" s="53"/>
      <c r="AF979" s="72"/>
      <c r="AG979" s="70"/>
      <c r="AH979" s="70"/>
      <c r="AI979" s="70"/>
    </row>
    <row r="980" spans="1:35" ht="12.75" customHeight="1" x14ac:dyDescent="0.2">
      <c r="A980" s="64" t="s">
        <v>386</v>
      </c>
      <c r="B980" s="65" t="s">
        <v>385</v>
      </c>
      <c r="C980" s="65">
        <v>1905</v>
      </c>
      <c r="D980" s="66">
        <f>VLOOKUP(A980,'2.1 Termination Charges'!$B$4:$F$904,5,0)</f>
        <v>2.3E-3</v>
      </c>
      <c r="G980" s="67"/>
      <c r="H980" s="67"/>
      <c r="J980" s="67"/>
      <c r="P980" s="68"/>
      <c r="Q980" s="69"/>
      <c r="R980" s="69"/>
      <c r="Z980" s="70"/>
      <c r="AA980" s="71"/>
      <c r="AB980" s="70"/>
      <c r="AC980" s="70"/>
      <c r="AD980" s="53"/>
      <c r="AE980" s="53"/>
      <c r="AF980" s="72"/>
      <c r="AG980" s="70"/>
      <c r="AH980" s="70"/>
      <c r="AI980" s="70"/>
    </row>
    <row r="981" spans="1:35" ht="12.75" customHeight="1" x14ac:dyDescent="0.2">
      <c r="A981" s="64" t="s">
        <v>388</v>
      </c>
      <c r="B981" s="65" t="s">
        <v>387</v>
      </c>
      <c r="C981" s="65">
        <v>1867</v>
      </c>
      <c r="D981" s="66">
        <f>VLOOKUP(A981,'2.1 Termination Charges'!$B$4:$F$904,5,0)</f>
        <v>0.19417999999999999</v>
      </c>
      <c r="G981" s="67"/>
      <c r="H981" s="67"/>
      <c r="J981" s="67"/>
      <c r="P981" s="68"/>
      <c r="Q981" s="69"/>
      <c r="R981" s="69"/>
      <c r="Z981" s="70"/>
      <c r="AA981" s="71"/>
      <c r="AB981" s="70"/>
      <c r="AC981" s="70"/>
      <c r="AD981" s="53"/>
      <c r="AE981" s="53"/>
      <c r="AF981" s="72"/>
      <c r="AG981" s="70"/>
      <c r="AH981" s="70"/>
      <c r="AI981" s="70"/>
    </row>
    <row r="982" spans="1:35" ht="12.75" customHeight="1" x14ac:dyDescent="0.2">
      <c r="A982" s="64" t="s">
        <v>390</v>
      </c>
      <c r="B982" s="65" t="s">
        <v>389</v>
      </c>
      <c r="C982" s="65">
        <v>238</v>
      </c>
      <c r="D982" s="66">
        <f>VLOOKUP(A982,'2.1 Termination Charges'!$B$4:$F$904,5,0)</f>
        <v>0.32339000000000001</v>
      </c>
      <c r="G982" s="67"/>
      <c r="H982" s="67"/>
      <c r="J982" s="67"/>
      <c r="P982" s="68"/>
      <c r="Q982" s="69"/>
      <c r="R982" s="69"/>
      <c r="Z982" s="70"/>
      <c r="AA982" s="71"/>
      <c r="AB982" s="70"/>
      <c r="AC982" s="70"/>
      <c r="AD982" s="53"/>
      <c r="AE982" s="53"/>
      <c r="AF982" s="72"/>
      <c r="AG982" s="70"/>
      <c r="AH982" s="70"/>
      <c r="AI982" s="70"/>
    </row>
    <row r="983" spans="1:35" ht="12.75" customHeight="1" x14ac:dyDescent="0.2">
      <c r="A983" s="64" t="s">
        <v>392</v>
      </c>
      <c r="B983" s="65" t="s">
        <v>391</v>
      </c>
      <c r="C983" s="65">
        <v>23859</v>
      </c>
      <c r="D983" s="66">
        <f>VLOOKUP(A983,'2.1 Termination Charges'!$B$4:$F$904,5,0)</f>
        <v>0.46060000000000001</v>
      </c>
      <c r="G983" s="67"/>
      <c r="H983" s="67"/>
      <c r="J983" s="67"/>
      <c r="P983" s="68"/>
      <c r="Q983" s="69"/>
      <c r="R983" s="69"/>
      <c r="Z983" s="70"/>
      <c r="AA983" s="71"/>
      <c r="AB983" s="70"/>
      <c r="AC983" s="70"/>
      <c r="AD983" s="53"/>
      <c r="AE983" s="53"/>
      <c r="AF983" s="72"/>
      <c r="AG983" s="70"/>
      <c r="AH983" s="70"/>
      <c r="AI983" s="70"/>
    </row>
    <row r="984" spans="1:35" ht="12.75" customHeight="1" x14ac:dyDescent="0.2">
      <c r="A984" s="64" t="s">
        <v>392</v>
      </c>
      <c r="B984" s="65" t="s">
        <v>391</v>
      </c>
      <c r="C984" s="65">
        <v>2389</v>
      </c>
      <c r="D984" s="66">
        <f>VLOOKUP(A984,'2.1 Termination Charges'!$B$4:$F$904,5,0)</f>
        <v>0.46060000000000001</v>
      </c>
      <c r="G984" s="67"/>
      <c r="H984" s="67"/>
      <c r="J984" s="67"/>
      <c r="P984" s="68"/>
      <c r="Q984" s="69"/>
      <c r="R984" s="69"/>
      <c r="Z984" s="70"/>
      <c r="AA984" s="71"/>
      <c r="AB984" s="70"/>
      <c r="AC984" s="70"/>
      <c r="AD984" s="53"/>
      <c r="AE984" s="53"/>
      <c r="AF984" s="72"/>
      <c r="AG984" s="70"/>
      <c r="AH984" s="70"/>
      <c r="AI984" s="70"/>
    </row>
    <row r="985" spans="1:35" ht="12.75" customHeight="1" x14ac:dyDescent="0.2">
      <c r="A985" s="64" t="s">
        <v>394</v>
      </c>
      <c r="B985" s="65" t="s">
        <v>393</v>
      </c>
      <c r="C985" s="65">
        <v>1345</v>
      </c>
      <c r="D985" s="66">
        <f>VLOOKUP(A985,'2.1 Termination Charges'!$B$4:$F$904,5,0)</f>
        <v>0.10435999999999999</v>
      </c>
      <c r="G985" s="67"/>
      <c r="H985" s="67"/>
      <c r="J985" s="67"/>
      <c r="P985" s="68"/>
      <c r="Q985" s="69"/>
      <c r="R985" s="69"/>
      <c r="Z985" s="70"/>
      <c r="AA985" s="71"/>
      <c r="AB985" s="70"/>
      <c r="AC985" s="70"/>
      <c r="AD985" s="53"/>
      <c r="AE985" s="53"/>
      <c r="AF985" s="72"/>
      <c r="AG985" s="70"/>
      <c r="AH985" s="70"/>
      <c r="AI985" s="70"/>
    </row>
    <row r="986" spans="1:35" ht="12.75" customHeight="1" x14ac:dyDescent="0.2">
      <c r="A986" s="64" t="s">
        <v>396</v>
      </c>
      <c r="B986" s="65" t="s">
        <v>395</v>
      </c>
      <c r="C986" s="65">
        <v>236</v>
      </c>
      <c r="D986" s="66">
        <f>VLOOKUP(A986,'2.1 Termination Charges'!$B$4:$F$904,5,0)</f>
        <v>0.68435000000000001</v>
      </c>
      <c r="G986" s="67"/>
      <c r="H986" s="67"/>
      <c r="J986" s="67"/>
      <c r="P986" s="68"/>
      <c r="Q986" s="69"/>
      <c r="R986" s="69"/>
      <c r="Z986" s="70"/>
      <c r="AA986" s="71"/>
      <c r="AB986" s="70"/>
      <c r="AC986" s="70"/>
      <c r="AD986" s="53"/>
      <c r="AE986" s="53"/>
      <c r="AF986" s="72"/>
      <c r="AG986" s="70"/>
      <c r="AH986" s="70"/>
      <c r="AI986" s="70"/>
    </row>
    <row r="987" spans="1:35" ht="12.75" customHeight="1" x14ac:dyDescent="0.2">
      <c r="A987" s="64" t="s">
        <v>398</v>
      </c>
      <c r="B987" s="65" t="s">
        <v>397</v>
      </c>
      <c r="C987" s="65">
        <v>23670</v>
      </c>
      <c r="D987" s="66">
        <f>VLOOKUP(A987,'2.1 Termination Charges'!$B$4:$F$904,5,0)</f>
        <v>1.10131</v>
      </c>
      <c r="G987" s="67"/>
      <c r="H987" s="67"/>
      <c r="J987" s="67"/>
      <c r="P987" s="68"/>
      <c r="Q987" s="69"/>
      <c r="R987" s="69"/>
      <c r="Z987" s="70"/>
      <c r="AA987" s="71"/>
      <c r="AB987" s="70"/>
      <c r="AC987" s="70"/>
      <c r="AD987" s="53"/>
      <c r="AE987" s="53"/>
      <c r="AF987" s="72"/>
      <c r="AG987" s="70"/>
      <c r="AH987" s="70"/>
      <c r="AI987" s="70"/>
    </row>
    <row r="988" spans="1:35" ht="12.75" customHeight="1" x14ac:dyDescent="0.2">
      <c r="A988" s="64" t="s">
        <v>398</v>
      </c>
      <c r="B988" s="65" t="s">
        <v>397</v>
      </c>
      <c r="C988" s="65">
        <v>23672</v>
      </c>
      <c r="D988" s="66">
        <f>VLOOKUP(A988,'2.1 Termination Charges'!$B$4:$F$904,5,0)</f>
        <v>1.10131</v>
      </c>
      <c r="G988" s="67"/>
      <c r="H988" s="67"/>
      <c r="J988" s="67"/>
      <c r="P988" s="68"/>
      <c r="Q988" s="69"/>
      <c r="R988" s="69"/>
      <c r="Z988" s="70"/>
      <c r="AA988" s="71"/>
      <c r="AB988" s="70"/>
      <c r="AC988" s="70"/>
      <c r="AD988" s="53"/>
      <c r="AE988" s="53"/>
      <c r="AF988" s="72"/>
      <c r="AG988" s="70"/>
      <c r="AH988" s="70"/>
      <c r="AI988" s="70"/>
    </row>
    <row r="989" spans="1:35" ht="12.75" customHeight="1" x14ac:dyDescent="0.2">
      <c r="A989" s="64" t="s">
        <v>398</v>
      </c>
      <c r="B989" s="65" t="s">
        <v>397</v>
      </c>
      <c r="C989" s="65">
        <v>23675</v>
      </c>
      <c r="D989" s="66">
        <f>VLOOKUP(A989,'2.1 Termination Charges'!$B$4:$F$904,5,0)</f>
        <v>1.10131</v>
      </c>
      <c r="G989" s="67"/>
      <c r="H989" s="67"/>
      <c r="J989" s="67"/>
      <c r="P989" s="68"/>
      <c r="Q989" s="69"/>
      <c r="R989" s="69"/>
      <c r="Z989" s="70"/>
      <c r="AA989" s="71"/>
      <c r="AB989" s="70"/>
      <c r="AC989" s="70"/>
      <c r="AD989" s="53"/>
      <c r="AE989" s="53"/>
      <c r="AF989" s="72"/>
      <c r="AG989" s="70"/>
      <c r="AH989" s="70"/>
      <c r="AI989" s="70"/>
    </row>
    <row r="990" spans="1:35" ht="12.75" customHeight="1" x14ac:dyDescent="0.2">
      <c r="A990" s="64" t="s">
        <v>398</v>
      </c>
      <c r="B990" s="65" t="s">
        <v>397</v>
      </c>
      <c r="C990" s="65">
        <v>23677</v>
      </c>
      <c r="D990" s="66">
        <f>VLOOKUP(A990,'2.1 Termination Charges'!$B$4:$F$904,5,0)</f>
        <v>1.10131</v>
      </c>
      <c r="G990" s="67"/>
      <c r="H990" s="67"/>
      <c r="J990" s="67"/>
      <c r="P990" s="68"/>
      <c r="Q990" s="69"/>
      <c r="R990" s="69"/>
      <c r="Z990" s="70"/>
      <c r="AA990" s="71"/>
      <c r="AB990" s="70"/>
      <c r="AC990" s="70"/>
      <c r="AD990" s="53"/>
      <c r="AE990" s="53"/>
      <c r="AF990" s="72"/>
      <c r="AG990" s="70"/>
      <c r="AH990" s="70"/>
      <c r="AI990" s="70"/>
    </row>
    <row r="991" spans="1:35" ht="12.75" customHeight="1" x14ac:dyDescent="0.2">
      <c r="A991" s="64" t="s">
        <v>400</v>
      </c>
      <c r="B991" s="65" t="s">
        <v>399</v>
      </c>
      <c r="C991" s="65">
        <v>235</v>
      </c>
      <c r="D991" s="66">
        <f>VLOOKUP(A991,'2.1 Termination Charges'!$B$4:$F$904,5,0)</f>
        <v>0.96967999999999999</v>
      </c>
      <c r="G991" s="67"/>
      <c r="H991" s="67"/>
      <c r="J991" s="67"/>
      <c r="P991" s="68"/>
      <c r="Q991" s="69"/>
      <c r="R991" s="69"/>
      <c r="Z991" s="70"/>
      <c r="AA991" s="71"/>
      <c r="AB991" s="70"/>
      <c r="AC991" s="70"/>
      <c r="AD991" s="53"/>
      <c r="AE991" s="53"/>
      <c r="AF991" s="72"/>
      <c r="AG991" s="70"/>
      <c r="AH991" s="70"/>
      <c r="AI991" s="70"/>
    </row>
    <row r="992" spans="1:35" ht="12.75" customHeight="1" x14ac:dyDescent="0.2">
      <c r="A992" s="64" t="s">
        <v>402</v>
      </c>
      <c r="B992" s="65" t="s">
        <v>401</v>
      </c>
      <c r="C992" s="65">
        <v>2356</v>
      </c>
      <c r="D992" s="66">
        <f>VLOOKUP(A992,'2.1 Termination Charges'!$B$4:$F$904,5,0)</f>
        <v>0.96967999999999999</v>
      </c>
      <c r="G992" s="67"/>
      <c r="H992" s="67"/>
      <c r="J992" s="67"/>
      <c r="P992" s="68"/>
      <c r="Q992" s="69"/>
      <c r="R992" s="69"/>
      <c r="Z992" s="70"/>
      <c r="AA992" s="71"/>
      <c r="AB992" s="70"/>
      <c r="AC992" s="70"/>
      <c r="AD992" s="53"/>
      <c r="AE992" s="53"/>
      <c r="AF992" s="72"/>
      <c r="AG992" s="70"/>
      <c r="AH992" s="70"/>
      <c r="AI992" s="70"/>
    </row>
    <row r="993" spans="1:35" ht="12.75" customHeight="1" x14ac:dyDescent="0.2">
      <c r="A993" s="64" t="s">
        <v>404</v>
      </c>
      <c r="B993" s="65" t="s">
        <v>403</v>
      </c>
      <c r="C993" s="65">
        <v>2359</v>
      </c>
      <c r="D993" s="66">
        <f>VLOOKUP(A993,'2.1 Termination Charges'!$B$4:$F$904,5,0)</f>
        <v>0.96967999999999999</v>
      </c>
      <c r="G993" s="67"/>
      <c r="H993" s="67"/>
      <c r="J993" s="67"/>
      <c r="P993" s="68"/>
      <c r="Q993" s="69"/>
      <c r="R993" s="69"/>
      <c r="Z993" s="70"/>
      <c r="AA993" s="71"/>
      <c r="AB993" s="70"/>
      <c r="AC993" s="70"/>
      <c r="AD993" s="53"/>
      <c r="AE993" s="53"/>
      <c r="AF993" s="72"/>
      <c r="AG993" s="70"/>
      <c r="AH993" s="70"/>
      <c r="AI993" s="70"/>
    </row>
    <row r="994" spans="1:35" ht="12.75" customHeight="1" x14ac:dyDescent="0.2">
      <c r="A994" s="64" t="s">
        <v>406</v>
      </c>
      <c r="B994" s="65" t="s">
        <v>405</v>
      </c>
      <c r="C994" s="65">
        <v>56</v>
      </c>
      <c r="D994" s="66">
        <f>VLOOKUP(A994,'2.1 Termination Charges'!$B$4:$F$904,5,0)</f>
        <v>2.6669999999999999E-2</v>
      </c>
      <c r="G994" s="67"/>
      <c r="H994" s="67"/>
      <c r="J994" s="67"/>
      <c r="P994" s="68"/>
      <c r="Q994" s="69"/>
      <c r="R994" s="69"/>
      <c r="Z994" s="70"/>
      <c r="AA994" s="71"/>
      <c r="AB994" s="70"/>
      <c r="AC994" s="70"/>
      <c r="AD994" s="53"/>
      <c r="AE994" s="53"/>
      <c r="AF994" s="72"/>
      <c r="AG994" s="70"/>
      <c r="AH994" s="70"/>
      <c r="AI994" s="70"/>
    </row>
    <row r="995" spans="1:35" ht="12.75" customHeight="1" x14ac:dyDescent="0.2">
      <c r="A995" s="64" t="s">
        <v>408</v>
      </c>
      <c r="B995" s="65" t="s">
        <v>407</v>
      </c>
      <c r="C995" s="65">
        <v>5632</v>
      </c>
      <c r="D995" s="66">
        <f>VLOOKUP(A995,'2.1 Termination Charges'!$B$4:$F$904,5,0)</f>
        <v>1.19998</v>
      </c>
      <c r="G995" s="67"/>
      <c r="H995" s="67"/>
      <c r="J995" s="67"/>
      <c r="P995" s="68"/>
      <c r="Q995" s="69"/>
      <c r="R995" s="69"/>
      <c r="Z995" s="70"/>
      <c r="AA995" s="71"/>
      <c r="AB995" s="70"/>
      <c r="AC995" s="70"/>
      <c r="AD995" s="53"/>
      <c r="AE995" s="53"/>
      <c r="AF995" s="72"/>
      <c r="AG995" s="70"/>
      <c r="AH995" s="70"/>
      <c r="AI995" s="70"/>
    </row>
    <row r="996" spans="1:35" ht="12.75" customHeight="1" x14ac:dyDescent="0.2">
      <c r="A996" s="64" t="s">
        <v>410</v>
      </c>
      <c r="B996" s="65" t="s">
        <v>409</v>
      </c>
      <c r="C996" s="65">
        <v>562</v>
      </c>
      <c r="D996" s="66">
        <f>VLOOKUP(A996,'2.1 Termination Charges'!$B$4:$F$904,5,0)</f>
        <v>2.4119999999999999E-2</v>
      </c>
      <c r="G996" s="67"/>
      <c r="H996" s="67"/>
      <c r="J996" s="67"/>
      <c r="P996" s="68"/>
      <c r="Q996" s="69"/>
      <c r="R996" s="69"/>
      <c r="Z996" s="70"/>
      <c r="AA996" s="71"/>
      <c r="AB996" s="70"/>
      <c r="AC996" s="70"/>
      <c r="AD996" s="53"/>
      <c r="AE996" s="53"/>
      <c r="AF996" s="72"/>
      <c r="AG996" s="70"/>
      <c r="AH996" s="70"/>
      <c r="AI996" s="70"/>
    </row>
    <row r="997" spans="1:35" ht="12.75" customHeight="1" x14ac:dyDescent="0.2">
      <c r="A997" s="64" t="s">
        <v>412</v>
      </c>
      <c r="B997" s="65" t="s">
        <v>411</v>
      </c>
      <c r="C997" s="65">
        <v>562196</v>
      </c>
      <c r="D997" s="66">
        <f>VLOOKUP(A997,'2.1 Termination Charges'!$B$4:$F$904,5,0)</f>
        <v>1.10301</v>
      </c>
      <c r="G997" s="67"/>
      <c r="H997" s="67"/>
      <c r="J997" s="67"/>
      <c r="P997" s="68"/>
      <c r="Q997" s="69"/>
      <c r="R997" s="69"/>
      <c r="Z997" s="70"/>
      <c r="AA997" s="71"/>
      <c r="AB997" s="70"/>
      <c r="AC997" s="70"/>
      <c r="AD997" s="53"/>
      <c r="AE997" s="53"/>
      <c r="AF997" s="72"/>
      <c r="AG997" s="70"/>
      <c r="AH997" s="70"/>
      <c r="AI997" s="70"/>
    </row>
    <row r="998" spans="1:35" ht="12.75" customHeight="1" x14ac:dyDescent="0.2">
      <c r="A998" s="64" t="s">
        <v>412</v>
      </c>
      <c r="B998" s="65" t="s">
        <v>411</v>
      </c>
      <c r="C998" s="65">
        <v>562197</v>
      </c>
      <c r="D998" s="66">
        <f>VLOOKUP(A998,'2.1 Termination Charges'!$B$4:$F$904,5,0)</f>
        <v>1.10301</v>
      </c>
      <c r="G998" s="67"/>
      <c r="H998" s="67"/>
      <c r="J998" s="67"/>
      <c r="P998" s="68"/>
      <c r="Q998" s="69"/>
      <c r="R998" s="69"/>
      <c r="Z998" s="70"/>
      <c r="AA998" s="71"/>
      <c r="AB998" s="70"/>
      <c r="AC998" s="70"/>
      <c r="AD998" s="53"/>
      <c r="AE998" s="53"/>
      <c r="AF998" s="72"/>
      <c r="AG998" s="70"/>
      <c r="AH998" s="70"/>
      <c r="AI998" s="70"/>
    </row>
    <row r="999" spans="1:35" ht="12.75" customHeight="1" x14ac:dyDescent="0.2">
      <c r="A999" s="64" t="s">
        <v>412</v>
      </c>
      <c r="B999" s="65" t="s">
        <v>411</v>
      </c>
      <c r="C999" s="65">
        <v>562198</v>
      </c>
      <c r="D999" s="66">
        <f>VLOOKUP(A999,'2.1 Termination Charges'!$B$4:$F$904,5,0)</f>
        <v>1.10301</v>
      </c>
      <c r="G999" s="67"/>
      <c r="H999" s="67"/>
      <c r="J999" s="67"/>
      <c r="P999" s="68"/>
      <c r="Q999" s="69"/>
      <c r="R999" s="69"/>
      <c r="Z999" s="70"/>
      <c r="AA999" s="71"/>
      <c r="AB999" s="70"/>
      <c r="AC999" s="70"/>
      <c r="AD999" s="53"/>
      <c r="AE999" s="53"/>
      <c r="AF999" s="72"/>
      <c r="AG999" s="70"/>
      <c r="AH999" s="70"/>
      <c r="AI999" s="70"/>
    </row>
    <row r="1000" spans="1:35" ht="12.75" customHeight="1" x14ac:dyDescent="0.2">
      <c r="A1000" s="64" t="s">
        <v>412</v>
      </c>
      <c r="B1000" s="65" t="s">
        <v>411</v>
      </c>
      <c r="C1000" s="65">
        <v>562572</v>
      </c>
      <c r="D1000" s="66">
        <f>VLOOKUP(A1000,'2.1 Termination Charges'!$B$4:$F$904,5,0)</f>
        <v>1.10301</v>
      </c>
      <c r="G1000" s="67"/>
      <c r="H1000" s="67"/>
      <c r="J1000" s="67"/>
      <c r="P1000" s="68"/>
      <c r="Q1000" s="69"/>
      <c r="R1000" s="69"/>
      <c r="Z1000" s="70"/>
      <c r="AA1000" s="71"/>
      <c r="AB1000" s="70"/>
      <c r="AC1000" s="70"/>
      <c r="AD1000" s="53"/>
      <c r="AE1000" s="53"/>
      <c r="AF1000" s="72"/>
      <c r="AG1000" s="70"/>
      <c r="AH1000" s="70"/>
      <c r="AI1000" s="70"/>
    </row>
    <row r="1001" spans="1:35" ht="12.75" customHeight="1" x14ac:dyDescent="0.2">
      <c r="A1001" s="64" t="s">
        <v>412</v>
      </c>
      <c r="B1001" s="65" t="s">
        <v>411</v>
      </c>
      <c r="C1001" s="65">
        <v>562593</v>
      </c>
      <c r="D1001" s="66">
        <f>VLOOKUP(A1001,'2.1 Termination Charges'!$B$4:$F$904,5,0)</f>
        <v>1.10301</v>
      </c>
      <c r="G1001" s="67"/>
      <c r="H1001" s="67"/>
      <c r="J1001" s="67"/>
      <c r="P1001" s="68"/>
      <c r="Q1001" s="69"/>
      <c r="R1001" s="69"/>
      <c r="Z1001" s="70"/>
      <c r="AA1001" s="71"/>
      <c r="AB1001" s="70"/>
      <c r="AC1001" s="70"/>
      <c r="AD1001" s="53"/>
      <c r="AE1001" s="53"/>
      <c r="AF1001" s="72"/>
      <c r="AG1001" s="70"/>
      <c r="AH1001" s="70"/>
      <c r="AI1001" s="70"/>
    </row>
    <row r="1002" spans="1:35" ht="12.75" customHeight="1" x14ac:dyDescent="0.2">
      <c r="A1002" s="64" t="s">
        <v>412</v>
      </c>
      <c r="B1002" s="65" t="s">
        <v>411</v>
      </c>
      <c r="C1002" s="65">
        <v>562788</v>
      </c>
      <c r="D1002" s="66">
        <f>VLOOKUP(A1002,'2.1 Termination Charges'!$B$4:$F$904,5,0)</f>
        <v>1.10301</v>
      </c>
      <c r="G1002" s="67"/>
      <c r="H1002" s="67"/>
      <c r="J1002" s="67"/>
      <c r="P1002" s="68"/>
      <c r="Q1002" s="69"/>
      <c r="R1002" s="69"/>
      <c r="Z1002" s="70"/>
      <c r="AA1002" s="71"/>
      <c r="AB1002" s="70"/>
      <c r="AC1002" s="70"/>
      <c r="AD1002" s="53"/>
      <c r="AE1002" s="53"/>
      <c r="AF1002" s="72"/>
      <c r="AG1002" s="70"/>
      <c r="AH1002" s="70"/>
      <c r="AI1002" s="70"/>
    </row>
    <row r="1003" spans="1:35" ht="12.75" customHeight="1" x14ac:dyDescent="0.2">
      <c r="A1003" s="64" t="s">
        <v>412</v>
      </c>
      <c r="B1003" s="65" t="s">
        <v>411</v>
      </c>
      <c r="C1003" s="65">
        <v>562794</v>
      </c>
      <c r="D1003" s="66">
        <f>VLOOKUP(A1003,'2.1 Termination Charges'!$B$4:$F$904,5,0)</f>
        <v>1.10301</v>
      </c>
      <c r="G1003" s="67"/>
      <c r="H1003" s="67"/>
      <c r="J1003" s="67"/>
      <c r="P1003" s="68"/>
      <c r="Q1003" s="69"/>
      <c r="R1003" s="69"/>
      <c r="Z1003" s="70"/>
      <c r="AA1003" s="71"/>
      <c r="AB1003" s="70"/>
      <c r="AC1003" s="70"/>
      <c r="AD1003" s="53"/>
      <c r="AE1003" s="53"/>
      <c r="AF1003" s="72"/>
      <c r="AG1003" s="70"/>
      <c r="AH1003" s="70"/>
      <c r="AI1003" s="70"/>
    </row>
    <row r="1004" spans="1:35" ht="12.75" customHeight="1" x14ac:dyDescent="0.2">
      <c r="A1004" s="64" t="s">
        <v>412</v>
      </c>
      <c r="B1004" s="65" t="s">
        <v>411</v>
      </c>
      <c r="C1004" s="65">
        <v>562868</v>
      </c>
      <c r="D1004" s="66">
        <f>VLOOKUP(A1004,'2.1 Termination Charges'!$B$4:$F$904,5,0)</f>
        <v>1.10301</v>
      </c>
      <c r="G1004" s="67"/>
      <c r="H1004" s="67"/>
      <c r="J1004" s="67"/>
      <c r="P1004" s="68"/>
      <c r="Q1004" s="69"/>
      <c r="R1004" s="69"/>
      <c r="Z1004" s="70"/>
      <c r="AA1004" s="71"/>
      <c r="AB1004" s="70"/>
      <c r="AC1004" s="70"/>
      <c r="AD1004" s="53"/>
      <c r="AE1004" s="53"/>
      <c r="AF1004" s="72"/>
      <c r="AG1004" s="70"/>
      <c r="AH1004" s="70"/>
      <c r="AI1004" s="70"/>
    </row>
    <row r="1005" spans="1:35" ht="12.75" customHeight="1" x14ac:dyDescent="0.2">
      <c r="A1005" s="64" t="s">
        <v>412</v>
      </c>
      <c r="B1005" s="65" t="s">
        <v>411</v>
      </c>
      <c r="C1005" s="65">
        <v>562917</v>
      </c>
      <c r="D1005" s="66">
        <f>VLOOKUP(A1005,'2.1 Termination Charges'!$B$4:$F$904,5,0)</f>
        <v>1.10301</v>
      </c>
      <c r="G1005" s="67"/>
      <c r="H1005" s="67"/>
      <c r="J1005" s="67"/>
      <c r="P1005" s="68"/>
      <c r="Q1005" s="69"/>
      <c r="R1005" s="69"/>
      <c r="Z1005" s="70"/>
      <c r="AA1005" s="71"/>
      <c r="AB1005" s="70"/>
      <c r="AC1005" s="70"/>
      <c r="AD1005" s="53"/>
      <c r="AE1005" s="53"/>
      <c r="AF1005" s="72"/>
      <c r="AG1005" s="70"/>
      <c r="AH1005" s="70"/>
      <c r="AI1005" s="70"/>
    </row>
    <row r="1006" spans="1:35" ht="12.75" customHeight="1" x14ac:dyDescent="0.2">
      <c r="A1006" s="64" t="s">
        <v>412</v>
      </c>
      <c r="B1006" s="65" t="s">
        <v>411</v>
      </c>
      <c r="C1006" s="65">
        <v>562929</v>
      </c>
      <c r="D1006" s="66">
        <f>VLOOKUP(A1006,'2.1 Termination Charges'!$B$4:$F$904,5,0)</f>
        <v>1.10301</v>
      </c>
      <c r="G1006" s="67"/>
      <c r="H1006" s="67"/>
      <c r="J1006" s="67"/>
      <c r="P1006" s="68"/>
      <c r="Q1006" s="69"/>
      <c r="R1006" s="69"/>
      <c r="Z1006" s="70"/>
      <c r="AA1006" s="71"/>
      <c r="AB1006" s="70"/>
      <c r="AC1006" s="70"/>
      <c r="AD1006" s="53"/>
      <c r="AE1006" s="53"/>
      <c r="AF1006" s="72"/>
      <c r="AG1006" s="70"/>
      <c r="AH1006" s="70"/>
      <c r="AI1006" s="70"/>
    </row>
    <row r="1007" spans="1:35" ht="12.75" customHeight="1" x14ac:dyDescent="0.2">
      <c r="A1007" s="64" t="s">
        <v>412</v>
      </c>
      <c r="B1007" s="65" t="s">
        <v>411</v>
      </c>
      <c r="C1007" s="65">
        <v>562930</v>
      </c>
      <c r="D1007" s="66">
        <f>VLOOKUP(A1007,'2.1 Termination Charges'!$B$4:$F$904,5,0)</f>
        <v>1.10301</v>
      </c>
      <c r="G1007" s="67"/>
      <c r="H1007" s="67"/>
      <c r="J1007" s="67"/>
      <c r="P1007" s="68"/>
      <c r="Q1007" s="69"/>
      <c r="R1007" s="69"/>
      <c r="Z1007" s="70"/>
      <c r="AA1007" s="71"/>
      <c r="AB1007" s="70"/>
      <c r="AC1007" s="70"/>
      <c r="AD1007" s="53"/>
      <c r="AE1007" s="53"/>
      <c r="AF1007" s="72"/>
      <c r="AG1007" s="70"/>
      <c r="AH1007" s="70"/>
      <c r="AI1007" s="70"/>
    </row>
    <row r="1008" spans="1:35" ht="12.75" customHeight="1" x14ac:dyDescent="0.2">
      <c r="A1008" s="64" t="s">
        <v>412</v>
      </c>
      <c r="B1008" s="65" t="s">
        <v>411</v>
      </c>
      <c r="C1008" s="65">
        <v>5633196</v>
      </c>
      <c r="D1008" s="66">
        <f>VLOOKUP(A1008,'2.1 Termination Charges'!$B$4:$F$904,5,0)</f>
        <v>1.10301</v>
      </c>
      <c r="G1008" s="67"/>
      <c r="H1008" s="67"/>
      <c r="J1008" s="67"/>
      <c r="P1008" s="68"/>
      <c r="Q1008" s="69"/>
      <c r="R1008" s="69"/>
      <c r="Z1008" s="70"/>
      <c r="AA1008" s="71"/>
      <c r="AB1008" s="70"/>
      <c r="AC1008" s="70"/>
      <c r="AD1008" s="53"/>
      <c r="AE1008" s="53"/>
      <c r="AF1008" s="72"/>
      <c r="AG1008" s="70"/>
      <c r="AH1008" s="70"/>
      <c r="AI1008" s="70"/>
    </row>
    <row r="1009" spans="1:35" ht="12.75" customHeight="1" x14ac:dyDescent="0.2">
      <c r="A1009" s="64" t="s">
        <v>412</v>
      </c>
      <c r="B1009" s="65" t="s">
        <v>411</v>
      </c>
      <c r="C1009" s="65">
        <v>5633197</v>
      </c>
      <c r="D1009" s="66">
        <f>VLOOKUP(A1009,'2.1 Termination Charges'!$B$4:$F$904,5,0)</f>
        <v>1.10301</v>
      </c>
      <c r="G1009" s="67"/>
      <c r="H1009" s="67"/>
      <c r="J1009" s="67"/>
      <c r="P1009" s="68"/>
      <c r="Q1009" s="69"/>
      <c r="R1009" s="69"/>
      <c r="Z1009" s="70"/>
      <c r="AA1009" s="71"/>
      <c r="AB1009" s="70"/>
      <c r="AC1009" s="70"/>
      <c r="AD1009" s="53"/>
      <c r="AE1009" s="53"/>
      <c r="AF1009" s="72"/>
      <c r="AG1009" s="70"/>
      <c r="AH1009" s="70"/>
      <c r="AI1009" s="70"/>
    </row>
    <row r="1010" spans="1:35" ht="12.75" customHeight="1" x14ac:dyDescent="0.2">
      <c r="A1010" s="64" t="s">
        <v>412</v>
      </c>
      <c r="B1010" s="65" t="s">
        <v>411</v>
      </c>
      <c r="C1010" s="65">
        <v>5633198</v>
      </c>
      <c r="D1010" s="66">
        <f>VLOOKUP(A1010,'2.1 Termination Charges'!$B$4:$F$904,5,0)</f>
        <v>1.10301</v>
      </c>
      <c r="G1010" s="67"/>
      <c r="H1010" s="67"/>
      <c r="J1010" s="67"/>
      <c r="P1010" s="68"/>
      <c r="Q1010" s="69"/>
      <c r="R1010" s="69"/>
      <c r="Z1010" s="70"/>
      <c r="AA1010" s="71"/>
      <c r="AB1010" s="70"/>
      <c r="AC1010" s="70"/>
      <c r="AD1010" s="53"/>
      <c r="AE1010" s="53"/>
      <c r="AF1010" s="72"/>
      <c r="AG1010" s="70"/>
      <c r="AH1010" s="70"/>
      <c r="AI1010" s="70"/>
    </row>
    <row r="1011" spans="1:35" ht="12.75" customHeight="1" x14ac:dyDescent="0.2">
      <c r="A1011" s="64" t="s">
        <v>412</v>
      </c>
      <c r="B1011" s="65" t="s">
        <v>411</v>
      </c>
      <c r="C1011" s="65">
        <v>56332196</v>
      </c>
      <c r="D1011" s="66">
        <f>VLOOKUP(A1011,'2.1 Termination Charges'!$B$4:$F$904,5,0)</f>
        <v>1.10301</v>
      </c>
      <c r="G1011" s="67"/>
      <c r="H1011" s="67"/>
      <c r="J1011" s="67"/>
      <c r="P1011" s="68"/>
      <c r="Q1011" s="69"/>
      <c r="R1011" s="69"/>
      <c r="Z1011" s="70"/>
      <c r="AA1011" s="71"/>
      <c r="AB1011" s="70"/>
      <c r="AC1011" s="70"/>
      <c r="AD1011" s="53"/>
      <c r="AE1011" s="53"/>
      <c r="AF1011" s="72"/>
      <c r="AG1011" s="70"/>
      <c r="AH1011" s="70"/>
      <c r="AI1011" s="70"/>
    </row>
    <row r="1012" spans="1:35" ht="12.75" customHeight="1" x14ac:dyDescent="0.2">
      <c r="A1012" s="64" t="s">
        <v>412</v>
      </c>
      <c r="B1012" s="65" t="s">
        <v>411</v>
      </c>
      <c r="C1012" s="65">
        <v>56332197</v>
      </c>
      <c r="D1012" s="66">
        <f>VLOOKUP(A1012,'2.1 Termination Charges'!$B$4:$F$904,5,0)</f>
        <v>1.10301</v>
      </c>
      <c r="G1012" s="67"/>
      <c r="H1012" s="67"/>
      <c r="J1012" s="67"/>
      <c r="P1012" s="68"/>
      <c r="Q1012" s="69"/>
      <c r="R1012" s="69"/>
      <c r="Z1012" s="70"/>
      <c r="AA1012" s="71"/>
      <c r="AB1012" s="70"/>
      <c r="AC1012" s="70"/>
      <c r="AD1012" s="53"/>
      <c r="AE1012" s="53"/>
      <c r="AF1012" s="72"/>
      <c r="AG1012" s="70"/>
      <c r="AH1012" s="70"/>
      <c r="AI1012" s="70"/>
    </row>
    <row r="1013" spans="1:35" ht="12.75" customHeight="1" x14ac:dyDescent="0.2">
      <c r="A1013" s="64" t="s">
        <v>412</v>
      </c>
      <c r="B1013" s="65" t="s">
        <v>411</v>
      </c>
      <c r="C1013" s="65">
        <v>56332198</v>
      </c>
      <c r="D1013" s="66">
        <f>VLOOKUP(A1013,'2.1 Termination Charges'!$B$4:$F$904,5,0)</f>
        <v>1.10301</v>
      </c>
      <c r="G1013" s="67"/>
      <c r="H1013" s="67"/>
      <c r="J1013" s="67"/>
      <c r="P1013" s="68"/>
      <c r="Q1013" s="69"/>
      <c r="R1013" s="69"/>
      <c r="Z1013" s="70"/>
      <c r="AA1013" s="71"/>
      <c r="AB1013" s="70"/>
      <c r="AC1013" s="70"/>
      <c r="AD1013" s="53"/>
      <c r="AE1013" s="53"/>
      <c r="AF1013" s="72"/>
      <c r="AG1013" s="70"/>
      <c r="AH1013" s="70"/>
      <c r="AI1013" s="70"/>
    </row>
    <row r="1014" spans="1:35" ht="12.75" customHeight="1" x14ac:dyDescent="0.2">
      <c r="A1014" s="64" t="s">
        <v>412</v>
      </c>
      <c r="B1014" s="65" t="s">
        <v>411</v>
      </c>
      <c r="C1014" s="65">
        <v>5634196</v>
      </c>
      <c r="D1014" s="66">
        <f>VLOOKUP(A1014,'2.1 Termination Charges'!$B$4:$F$904,5,0)</f>
        <v>1.10301</v>
      </c>
      <c r="G1014" s="67"/>
      <c r="H1014" s="67"/>
      <c r="J1014" s="67"/>
      <c r="P1014" s="68"/>
      <c r="Q1014" s="69"/>
      <c r="R1014" s="69"/>
      <c r="Z1014" s="70"/>
      <c r="AA1014" s="71"/>
      <c r="AB1014" s="70"/>
      <c r="AC1014" s="70"/>
      <c r="AD1014" s="53"/>
      <c r="AE1014" s="53"/>
      <c r="AF1014" s="72"/>
      <c r="AG1014" s="70"/>
      <c r="AH1014" s="70"/>
      <c r="AI1014" s="70"/>
    </row>
    <row r="1015" spans="1:35" ht="12.75" customHeight="1" x14ac:dyDescent="0.2">
      <c r="A1015" s="64" t="s">
        <v>412</v>
      </c>
      <c r="B1015" s="65" t="s">
        <v>411</v>
      </c>
      <c r="C1015" s="65">
        <v>5634197</v>
      </c>
      <c r="D1015" s="66">
        <f>VLOOKUP(A1015,'2.1 Termination Charges'!$B$4:$F$904,5,0)</f>
        <v>1.10301</v>
      </c>
      <c r="G1015" s="67"/>
      <c r="H1015" s="67"/>
      <c r="J1015" s="67"/>
      <c r="P1015" s="68"/>
      <c r="Q1015" s="69"/>
      <c r="R1015" s="69"/>
      <c r="Z1015" s="70"/>
      <c r="AA1015" s="71"/>
      <c r="AB1015" s="70"/>
      <c r="AC1015" s="70"/>
      <c r="AD1015" s="53"/>
      <c r="AE1015" s="53"/>
      <c r="AF1015" s="72"/>
      <c r="AG1015" s="70"/>
      <c r="AH1015" s="70"/>
      <c r="AI1015" s="70"/>
    </row>
    <row r="1016" spans="1:35" ht="12.75" customHeight="1" x14ac:dyDescent="0.2">
      <c r="A1016" s="64" t="s">
        <v>412</v>
      </c>
      <c r="B1016" s="65" t="s">
        <v>411</v>
      </c>
      <c r="C1016" s="65">
        <v>5634198</v>
      </c>
      <c r="D1016" s="66">
        <f>VLOOKUP(A1016,'2.1 Termination Charges'!$B$4:$F$904,5,0)</f>
        <v>1.10301</v>
      </c>
      <c r="G1016" s="67"/>
      <c r="H1016" s="67"/>
      <c r="J1016" s="67"/>
      <c r="P1016" s="68"/>
      <c r="Q1016" s="69"/>
      <c r="R1016" s="69"/>
      <c r="Z1016" s="70"/>
      <c r="AA1016" s="71"/>
      <c r="AB1016" s="70"/>
      <c r="AC1016" s="70"/>
      <c r="AD1016" s="53"/>
      <c r="AE1016" s="53"/>
      <c r="AF1016" s="72"/>
      <c r="AG1016" s="70"/>
      <c r="AH1016" s="70"/>
      <c r="AI1016" s="70"/>
    </row>
    <row r="1017" spans="1:35" ht="12.75" customHeight="1" x14ac:dyDescent="0.2">
      <c r="A1017" s="64" t="s">
        <v>412</v>
      </c>
      <c r="B1017" s="65" t="s">
        <v>411</v>
      </c>
      <c r="C1017" s="65">
        <v>56342196</v>
      </c>
      <c r="D1017" s="66">
        <f>VLOOKUP(A1017,'2.1 Termination Charges'!$B$4:$F$904,5,0)</f>
        <v>1.10301</v>
      </c>
      <c r="G1017" s="67"/>
      <c r="H1017" s="67"/>
      <c r="J1017" s="67"/>
      <c r="P1017" s="68"/>
      <c r="Q1017" s="69"/>
      <c r="R1017" s="69"/>
      <c r="Z1017" s="70"/>
      <c r="AA1017" s="71"/>
      <c r="AB1017" s="70"/>
      <c r="AC1017" s="70"/>
      <c r="AD1017" s="53"/>
      <c r="AE1017" s="53"/>
      <c r="AF1017" s="72"/>
      <c r="AG1017" s="70"/>
      <c r="AH1017" s="70"/>
      <c r="AI1017" s="70"/>
    </row>
    <row r="1018" spans="1:35" ht="12.75" customHeight="1" x14ac:dyDescent="0.2">
      <c r="A1018" s="64" t="s">
        <v>412</v>
      </c>
      <c r="B1018" s="65" t="s">
        <v>411</v>
      </c>
      <c r="C1018" s="65">
        <v>56342197</v>
      </c>
      <c r="D1018" s="66">
        <f>VLOOKUP(A1018,'2.1 Termination Charges'!$B$4:$F$904,5,0)</f>
        <v>1.10301</v>
      </c>
      <c r="G1018" s="67"/>
      <c r="H1018" s="67"/>
      <c r="J1018" s="67"/>
      <c r="P1018" s="68"/>
      <c r="Q1018" s="69"/>
      <c r="R1018" s="69"/>
      <c r="Z1018" s="70"/>
      <c r="AA1018" s="71"/>
      <c r="AB1018" s="70"/>
      <c r="AC1018" s="70"/>
      <c r="AD1018" s="53"/>
      <c r="AE1018" s="53"/>
      <c r="AF1018" s="72"/>
      <c r="AG1018" s="70"/>
      <c r="AH1018" s="70"/>
      <c r="AI1018" s="70"/>
    </row>
    <row r="1019" spans="1:35" ht="12.75" customHeight="1" x14ac:dyDescent="0.2">
      <c r="A1019" s="64" t="s">
        <v>412</v>
      </c>
      <c r="B1019" s="65" t="s">
        <v>411</v>
      </c>
      <c r="C1019" s="65">
        <v>56342198</v>
      </c>
      <c r="D1019" s="66">
        <f>VLOOKUP(A1019,'2.1 Termination Charges'!$B$4:$F$904,5,0)</f>
        <v>1.10301</v>
      </c>
      <c r="G1019" s="67"/>
      <c r="H1019" s="67"/>
      <c r="J1019" s="67"/>
      <c r="P1019" s="68"/>
      <c r="Q1019" s="69"/>
      <c r="R1019" s="69"/>
      <c r="Z1019" s="70"/>
      <c r="AA1019" s="71"/>
      <c r="AB1019" s="70"/>
      <c r="AC1019" s="70"/>
      <c r="AD1019" s="53"/>
      <c r="AE1019" s="53"/>
      <c r="AF1019" s="72"/>
      <c r="AG1019" s="70"/>
      <c r="AH1019" s="70"/>
      <c r="AI1019" s="70"/>
    </row>
    <row r="1020" spans="1:35" ht="12.75" customHeight="1" x14ac:dyDescent="0.2">
      <c r="A1020" s="64" t="s">
        <v>412</v>
      </c>
      <c r="B1020" s="65" t="s">
        <v>411</v>
      </c>
      <c r="C1020" s="65">
        <v>5635196</v>
      </c>
      <c r="D1020" s="66">
        <f>VLOOKUP(A1020,'2.1 Termination Charges'!$B$4:$F$904,5,0)</f>
        <v>1.10301</v>
      </c>
      <c r="G1020" s="67"/>
      <c r="H1020" s="67"/>
      <c r="J1020" s="67"/>
      <c r="P1020" s="68"/>
      <c r="Q1020" s="69"/>
      <c r="R1020" s="69"/>
      <c r="Z1020" s="70"/>
      <c r="AA1020" s="71"/>
      <c r="AB1020" s="70"/>
      <c r="AC1020" s="70"/>
      <c r="AD1020" s="53"/>
      <c r="AE1020" s="53"/>
      <c r="AF1020" s="72"/>
      <c r="AG1020" s="70"/>
      <c r="AH1020" s="70"/>
      <c r="AI1020" s="70"/>
    </row>
    <row r="1021" spans="1:35" ht="12.75" customHeight="1" x14ac:dyDescent="0.2">
      <c r="A1021" s="64" t="s">
        <v>412</v>
      </c>
      <c r="B1021" s="65" t="s">
        <v>411</v>
      </c>
      <c r="C1021" s="65">
        <v>5635197</v>
      </c>
      <c r="D1021" s="66">
        <f>VLOOKUP(A1021,'2.1 Termination Charges'!$B$4:$F$904,5,0)</f>
        <v>1.10301</v>
      </c>
      <c r="G1021" s="67"/>
      <c r="H1021" s="67"/>
      <c r="J1021" s="67"/>
      <c r="P1021" s="68"/>
      <c r="Q1021" s="69"/>
      <c r="R1021" s="69"/>
      <c r="Z1021" s="70"/>
      <c r="AA1021" s="71"/>
      <c r="AB1021" s="70"/>
      <c r="AC1021" s="70"/>
      <c r="AD1021" s="53"/>
      <c r="AE1021" s="53"/>
      <c r="AF1021" s="72"/>
      <c r="AG1021" s="70"/>
      <c r="AH1021" s="70"/>
      <c r="AI1021" s="70"/>
    </row>
    <row r="1022" spans="1:35" ht="12.75" customHeight="1" x14ac:dyDescent="0.2">
      <c r="A1022" s="64" t="s">
        <v>412</v>
      </c>
      <c r="B1022" s="65" t="s">
        <v>411</v>
      </c>
      <c r="C1022" s="65">
        <v>5635198</v>
      </c>
      <c r="D1022" s="66">
        <f>VLOOKUP(A1022,'2.1 Termination Charges'!$B$4:$F$904,5,0)</f>
        <v>1.10301</v>
      </c>
      <c r="G1022" s="67"/>
      <c r="H1022" s="67"/>
      <c r="J1022" s="67"/>
      <c r="P1022" s="68"/>
      <c r="Q1022" s="69"/>
      <c r="R1022" s="69"/>
      <c r="Z1022" s="70"/>
      <c r="AA1022" s="71"/>
      <c r="AB1022" s="70"/>
      <c r="AC1022" s="70"/>
      <c r="AD1022" s="53"/>
      <c r="AE1022" s="53"/>
      <c r="AF1022" s="72"/>
      <c r="AG1022" s="70"/>
      <c r="AH1022" s="70"/>
      <c r="AI1022" s="70"/>
    </row>
    <row r="1023" spans="1:35" ht="12.75" customHeight="1" x14ac:dyDescent="0.2">
      <c r="A1023" s="64" t="s">
        <v>412</v>
      </c>
      <c r="B1023" s="65" t="s">
        <v>411</v>
      </c>
      <c r="C1023" s="65">
        <v>56352196</v>
      </c>
      <c r="D1023" s="66">
        <f>VLOOKUP(A1023,'2.1 Termination Charges'!$B$4:$F$904,5,0)</f>
        <v>1.10301</v>
      </c>
      <c r="G1023" s="67"/>
      <c r="H1023" s="67"/>
      <c r="J1023" s="67"/>
      <c r="P1023" s="68"/>
      <c r="Q1023" s="69"/>
      <c r="R1023" s="69"/>
      <c r="Z1023" s="70"/>
      <c r="AA1023" s="71"/>
      <c r="AB1023" s="70"/>
      <c r="AC1023" s="70"/>
      <c r="AD1023" s="53"/>
      <c r="AE1023" s="53"/>
      <c r="AF1023" s="72"/>
      <c r="AG1023" s="70"/>
      <c r="AH1023" s="70"/>
      <c r="AI1023" s="70"/>
    </row>
    <row r="1024" spans="1:35" ht="12.75" customHeight="1" x14ac:dyDescent="0.2">
      <c r="A1024" s="64" t="s">
        <v>412</v>
      </c>
      <c r="B1024" s="65" t="s">
        <v>411</v>
      </c>
      <c r="C1024" s="65">
        <v>56352197</v>
      </c>
      <c r="D1024" s="66">
        <f>VLOOKUP(A1024,'2.1 Termination Charges'!$B$4:$F$904,5,0)</f>
        <v>1.10301</v>
      </c>
      <c r="G1024" s="67"/>
      <c r="H1024" s="67"/>
      <c r="J1024" s="67"/>
      <c r="P1024" s="68"/>
      <c r="Q1024" s="69"/>
      <c r="R1024" s="69"/>
      <c r="Z1024" s="70"/>
      <c r="AA1024" s="71"/>
      <c r="AB1024" s="70"/>
      <c r="AC1024" s="70"/>
      <c r="AD1024" s="53"/>
      <c r="AE1024" s="53"/>
      <c r="AF1024" s="72"/>
      <c r="AG1024" s="70"/>
      <c r="AH1024" s="70"/>
      <c r="AI1024" s="70"/>
    </row>
    <row r="1025" spans="1:35" ht="12.75" customHeight="1" x14ac:dyDescent="0.2">
      <c r="A1025" s="64" t="s">
        <v>412</v>
      </c>
      <c r="B1025" s="65" t="s">
        <v>411</v>
      </c>
      <c r="C1025" s="65">
        <v>56352198</v>
      </c>
      <c r="D1025" s="66">
        <f>VLOOKUP(A1025,'2.1 Termination Charges'!$B$4:$F$904,5,0)</f>
        <v>1.10301</v>
      </c>
      <c r="G1025" s="67"/>
      <c r="H1025" s="67"/>
      <c r="J1025" s="67"/>
      <c r="P1025" s="68"/>
      <c r="Q1025" s="69"/>
      <c r="R1025" s="69"/>
      <c r="Z1025" s="70"/>
      <c r="AA1025" s="71"/>
      <c r="AB1025" s="70"/>
      <c r="AC1025" s="70"/>
      <c r="AD1025" s="53"/>
      <c r="AE1025" s="53"/>
      <c r="AF1025" s="72"/>
      <c r="AG1025" s="70"/>
      <c r="AH1025" s="70"/>
      <c r="AI1025" s="70"/>
    </row>
    <row r="1026" spans="1:35" ht="12.75" customHeight="1" x14ac:dyDescent="0.2">
      <c r="A1026" s="64" t="s">
        <v>412</v>
      </c>
      <c r="B1026" s="65" t="s">
        <v>411</v>
      </c>
      <c r="C1026" s="65">
        <v>5641196</v>
      </c>
      <c r="D1026" s="66">
        <f>VLOOKUP(A1026,'2.1 Termination Charges'!$B$4:$F$904,5,0)</f>
        <v>1.10301</v>
      </c>
      <c r="G1026" s="67"/>
      <c r="H1026" s="67"/>
      <c r="J1026" s="67"/>
      <c r="P1026" s="68"/>
      <c r="Q1026" s="69"/>
      <c r="R1026" s="69"/>
      <c r="Z1026" s="70"/>
      <c r="AA1026" s="71"/>
      <c r="AB1026" s="70"/>
      <c r="AC1026" s="70"/>
      <c r="AD1026" s="53"/>
      <c r="AE1026" s="53"/>
      <c r="AF1026" s="72"/>
      <c r="AG1026" s="70"/>
      <c r="AH1026" s="70"/>
      <c r="AI1026" s="70"/>
    </row>
    <row r="1027" spans="1:35" ht="12.75" customHeight="1" x14ac:dyDescent="0.2">
      <c r="A1027" s="64" t="s">
        <v>412</v>
      </c>
      <c r="B1027" s="65" t="s">
        <v>411</v>
      </c>
      <c r="C1027" s="65">
        <v>5641197</v>
      </c>
      <c r="D1027" s="66">
        <f>VLOOKUP(A1027,'2.1 Termination Charges'!$B$4:$F$904,5,0)</f>
        <v>1.10301</v>
      </c>
      <c r="G1027" s="67"/>
      <c r="H1027" s="67"/>
      <c r="J1027" s="67"/>
      <c r="P1027" s="68"/>
      <c r="Q1027" s="69"/>
      <c r="R1027" s="69"/>
      <c r="Z1027" s="70"/>
      <c r="AA1027" s="71"/>
      <c r="AB1027" s="70"/>
      <c r="AC1027" s="70"/>
      <c r="AD1027" s="53"/>
      <c r="AE1027" s="53"/>
      <c r="AF1027" s="72"/>
      <c r="AG1027" s="70"/>
      <c r="AH1027" s="70"/>
      <c r="AI1027" s="70"/>
    </row>
    <row r="1028" spans="1:35" ht="12.75" customHeight="1" x14ac:dyDescent="0.2">
      <c r="A1028" s="64" t="s">
        <v>412</v>
      </c>
      <c r="B1028" s="65" t="s">
        <v>411</v>
      </c>
      <c r="C1028" s="65">
        <v>5641198</v>
      </c>
      <c r="D1028" s="66">
        <f>VLOOKUP(A1028,'2.1 Termination Charges'!$B$4:$F$904,5,0)</f>
        <v>1.10301</v>
      </c>
      <c r="G1028" s="67"/>
      <c r="H1028" s="67"/>
      <c r="J1028" s="67"/>
      <c r="P1028" s="68"/>
      <c r="Q1028" s="69"/>
      <c r="R1028" s="69"/>
      <c r="Z1028" s="70"/>
      <c r="AA1028" s="71"/>
      <c r="AB1028" s="70"/>
      <c r="AC1028" s="70"/>
      <c r="AD1028" s="53"/>
      <c r="AE1028" s="53"/>
      <c r="AF1028" s="72"/>
      <c r="AG1028" s="70"/>
      <c r="AH1028" s="70"/>
      <c r="AI1028" s="70"/>
    </row>
    <row r="1029" spans="1:35" ht="12.75" customHeight="1" x14ac:dyDescent="0.2">
      <c r="A1029" s="64" t="s">
        <v>412</v>
      </c>
      <c r="B1029" s="65" t="s">
        <v>411</v>
      </c>
      <c r="C1029" s="65">
        <v>5642196</v>
      </c>
      <c r="D1029" s="66">
        <f>VLOOKUP(A1029,'2.1 Termination Charges'!$B$4:$F$904,5,0)</f>
        <v>1.10301</v>
      </c>
      <c r="G1029" s="67"/>
      <c r="H1029" s="67"/>
      <c r="J1029" s="67"/>
      <c r="P1029" s="68"/>
      <c r="Q1029" s="69"/>
      <c r="R1029" s="69"/>
      <c r="Z1029" s="70"/>
      <c r="AA1029" s="71"/>
      <c r="AB1029" s="70"/>
      <c r="AC1029" s="70"/>
      <c r="AD1029" s="53"/>
      <c r="AE1029" s="53"/>
      <c r="AF1029" s="72"/>
      <c r="AG1029" s="70"/>
      <c r="AH1029" s="70"/>
      <c r="AI1029" s="70"/>
    </row>
    <row r="1030" spans="1:35" ht="12.75" customHeight="1" x14ac:dyDescent="0.2">
      <c r="A1030" s="64" t="s">
        <v>412</v>
      </c>
      <c r="B1030" s="65" t="s">
        <v>411</v>
      </c>
      <c r="C1030" s="65">
        <v>5642197</v>
      </c>
      <c r="D1030" s="66">
        <f>VLOOKUP(A1030,'2.1 Termination Charges'!$B$4:$F$904,5,0)</f>
        <v>1.10301</v>
      </c>
      <c r="G1030" s="67"/>
      <c r="H1030" s="67"/>
      <c r="J1030" s="67"/>
      <c r="P1030" s="68"/>
      <c r="Q1030" s="69"/>
      <c r="R1030" s="69"/>
      <c r="Z1030" s="70"/>
      <c r="AA1030" s="71"/>
      <c r="AB1030" s="70"/>
      <c r="AC1030" s="70"/>
      <c r="AD1030" s="53"/>
      <c r="AE1030" s="53"/>
      <c r="AF1030" s="72"/>
      <c r="AG1030" s="70"/>
      <c r="AH1030" s="70"/>
      <c r="AI1030" s="70"/>
    </row>
    <row r="1031" spans="1:35" ht="12.75" customHeight="1" x14ac:dyDescent="0.2">
      <c r="A1031" s="64" t="s">
        <v>412</v>
      </c>
      <c r="B1031" s="65" t="s">
        <v>411</v>
      </c>
      <c r="C1031" s="65">
        <v>5642198</v>
      </c>
      <c r="D1031" s="66">
        <f>VLOOKUP(A1031,'2.1 Termination Charges'!$B$4:$F$904,5,0)</f>
        <v>1.10301</v>
      </c>
      <c r="G1031" s="67"/>
      <c r="H1031" s="67"/>
      <c r="J1031" s="67"/>
      <c r="P1031" s="68"/>
      <c r="Q1031" s="69"/>
      <c r="R1031" s="69"/>
      <c r="Z1031" s="70"/>
      <c r="AA1031" s="71"/>
      <c r="AB1031" s="70"/>
      <c r="AC1031" s="70"/>
      <c r="AD1031" s="53"/>
      <c r="AE1031" s="53"/>
      <c r="AF1031" s="72"/>
      <c r="AG1031" s="70"/>
      <c r="AH1031" s="70"/>
      <c r="AI1031" s="70"/>
    </row>
    <row r="1032" spans="1:35" ht="12.75" customHeight="1" x14ac:dyDescent="0.2">
      <c r="A1032" s="64" t="s">
        <v>412</v>
      </c>
      <c r="B1032" s="65" t="s">
        <v>411</v>
      </c>
      <c r="C1032" s="65">
        <v>56422196</v>
      </c>
      <c r="D1032" s="66">
        <f>VLOOKUP(A1032,'2.1 Termination Charges'!$B$4:$F$904,5,0)</f>
        <v>1.10301</v>
      </c>
      <c r="G1032" s="67"/>
      <c r="H1032" s="67"/>
      <c r="J1032" s="67"/>
      <c r="P1032" s="68"/>
      <c r="Q1032" s="69"/>
      <c r="R1032" s="69"/>
      <c r="Z1032" s="70"/>
      <c r="AA1032" s="71"/>
      <c r="AB1032" s="70"/>
      <c r="AC1032" s="70"/>
      <c r="AD1032" s="53"/>
      <c r="AE1032" s="53"/>
      <c r="AF1032" s="72"/>
      <c r="AG1032" s="70"/>
      <c r="AH1032" s="70"/>
      <c r="AI1032" s="70"/>
    </row>
    <row r="1033" spans="1:35" ht="12.75" customHeight="1" x14ac:dyDescent="0.2">
      <c r="A1033" s="64" t="s">
        <v>412</v>
      </c>
      <c r="B1033" s="65" t="s">
        <v>411</v>
      </c>
      <c r="C1033" s="65">
        <v>56422197</v>
      </c>
      <c r="D1033" s="66">
        <f>VLOOKUP(A1033,'2.1 Termination Charges'!$B$4:$F$904,5,0)</f>
        <v>1.10301</v>
      </c>
      <c r="G1033" s="67"/>
      <c r="H1033" s="67"/>
      <c r="J1033" s="67"/>
      <c r="P1033" s="68"/>
      <c r="Q1033" s="69"/>
      <c r="R1033" s="69"/>
      <c r="Z1033" s="70"/>
      <c r="AA1033" s="71"/>
      <c r="AB1033" s="70"/>
      <c r="AC1033" s="70"/>
      <c r="AD1033" s="53"/>
      <c r="AE1033" s="53"/>
      <c r="AF1033" s="72"/>
      <c r="AG1033" s="70"/>
      <c r="AH1033" s="70"/>
      <c r="AI1033" s="70"/>
    </row>
    <row r="1034" spans="1:35" ht="12.75" customHeight="1" x14ac:dyDescent="0.2">
      <c r="A1034" s="64" t="s">
        <v>412</v>
      </c>
      <c r="B1034" s="65" t="s">
        <v>411</v>
      </c>
      <c r="C1034" s="65">
        <v>56422198</v>
      </c>
      <c r="D1034" s="66">
        <f>VLOOKUP(A1034,'2.1 Termination Charges'!$B$4:$F$904,5,0)</f>
        <v>1.10301</v>
      </c>
      <c r="G1034" s="67"/>
      <c r="H1034" s="67"/>
      <c r="J1034" s="67"/>
      <c r="P1034" s="68"/>
      <c r="Q1034" s="69"/>
      <c r="R1034" s="69"/>
      <c r="Z1034" s="70"/>
      <c r="AA1034" s="71"/>
      <c r="AB1034" s="70"/>
      <c r="AC1034" s="70"/>
      <c r="AD1034" s="53"/>
      <c r="AE1034" s="53"/>
      <c r="AF1034" s="72"/>
      <c r="AG1034" s="70"/>
      <c r="AH1034" s="70"/>
      <c r="AI1034" s="70"/>
    </row>
    <row r="1035" spans="1:35" ht="12.75" customHeight="1" x14ac:dyDescent="0.2">
      <c r="A1035" s="64" t="s">
        <v>412</v>
      </c>
      <c r="B1035" s="65" t="s">
        <v>411</v>
      </c>
      <c r="C1035" s="65">
        <v>5642237</v>
      </c>
      <c r="D1035" s="66">
        <f>VLOOKUP(A1035,'2.1 Termination Charges'!$B$4:$F$904,5,0)</f>
        <v>1.10301</v>
      </c>
      <c r="G1035" s="67"/>
      <c r="H1035" s="67"/>
      <c r="J1035" s="67"/>
      <c r="P1035" s="68"/>
      <c r="Q1035" s="69"/>
      <c r="R1035" s="69"/>
      <c r="Z1035" s="70"/>
      <c r="AA1035" s="71"/>
      <c r="AB1035" s="70"/>
      <c r="AC1035" s="70"/>
      <c r="AD1035" s="53"/>
      <c r="AE1035" s="53"/>
      <c r="AF1035" s="72"/>
      <c r="AG1035" s="70"/>
      <c r="AH1035" s="70"/>
      <c r="AI1035" s="70"/>
    </row>
    <row r="1036" spans="1:35" ht="12.75" customHeight="1" x14ac:dyDescent="0.2">
      <c r="A1036" s="64" t="s">
        <v>412</v>
      </c>
      <c r="B1036" s="65" t="s">
        <v>411</v>
      </c>
      <c r="C1036" s="65">
        <v>5642297</v>
      </c>
      <c r="D1036" s="66">
        <f>VLOOKUP(A1036,'2.1 Termination Charges'!$B$4:$F$904,5,0)</f>
        <v>1.10301</v>
      </c>
      <c r="G1036" s="67"/>
      <c r="H1036" s="67"/>
      <c r="J1036" s="67"/>
      <c r="P1036" s="68"/>
      <c r="Q1036" s="69"/>
      <c r="R1036" s="69"/>
      <c r="Z1036" s="70"/>
      <c r="AA1036" s="71"/>
      <c r="AB1036" s="70"/>
      <c r="AC1036" s="70"/>
      <c r="AD1036" s="53"/>
      <c r="AE1036" s="53"/>
      <c r="AF1036" s="72"/>
      <c r="AG1036" s="70"/>
      <c r="AH1036" s="70"/>
      <c r="AI1036" s="70"/>
    </row>
    <row r="1037" spans="1:35" ht="12.75" customHeight="1" x14ac:dyDescent="0.2">
      <c r="A1037" s="64" t="s">
        <v>412</v>
      </c>
      <c r="B1037" s="65" t="s">
        <v>411</v>
      </c>
      <c r="C1037" s="65">
        <v>564237</v>
      </c>
      <c r="D1037" s="66">
        <f>VLOOKUP(A1037,'2.1 Termination Charges'!$B$4:$F$904,5,0)</f>
        <v>1.10301</v>
      </c>
      <c r="G1037" s="67"/>
      <c r="H1037" s="67"/>
      <c r="J1037" s="67"/>
      <c r="P1037" s="68"/>
      <c r="Q1037" s="69"/>
      <c r="R1037" s="69"/>
      <c r="Z1037" s="70"/>
      <c r="AA1037" s="71"/>
      <c r="AB1037" s="70"/>
      <c r="AC1037" s="70"/>
      <c r="AD1037" s="53"/>
      <c r="AE1037" s="53"/>
      <c r="AF1037" s="72"/>
      <c r="AG1037" s="70"/>
      <c r="AH1037" s="70"/>
      <c r="AI1037" s="70"/>
    </row>
    <row r="1038" spans="1:35" ht="12.75" customHeight="1" x14ac:dyDescent="0.2">
      <c r="A1038" s="64" t="s">
        <v>412</v>
      </c>
      <c r="B1038" s="65" t="s">
        <v>411</v>
      </c>
      <c r="C1038" s="65">
        <v>564297</v>
      </c>
      <c r="D1038" s="66">
        <f>VLOOKUP(A1038,'2.1 Termination Charges'!$B$4:$F$904,5,0)</f>
        <v>1.10301</v>
      </c>
      <c r="G1038" s="67"/>
      <c r="H1038" s="67"/>
      <c r="J1038" s="67"/>
      <c r="P1038" s="68"/>
      <c r="Q1038" s="69"/>
      <c r="R1038" s="69"/>
      <c r="Z1038" s="70"/>
      <c r="AA1038" s="71"/>
      <c r="AB1038" s="70"/>
      <c r="AC1038" s="70"/>
      <c r="AD1038" s="53"/>
      <c r="AE1038" s="53"/>
      <c r="AF1038" s="72"/>
      <c r="AG1038" s="70"/>
      <c r="AH1038" s="70"/>
      <c r="AI1038" s="70"/>
    </row>
    <row r="1039" spans="1:35" ht="12.75" customHeight="1" x14ac:dyDescent="0.2">
      <c r="A1039" s="64" t="s">
        <v>412</v>
      </c>
      <c r="B1039" s="65" t="s">
        <v>411</v>
      </c>
      <c r="C1039" s="65">
        <v>5643196</v>
      </c>
      <c r="D1039" s="66">
        <f>VLOOKUP(A1039,'2.1 Termination Charges'!$B$4:$F$904,5,0)</f>
        <v>1.10301</v>
      </c>
      <c r="G1039" s="67"/>
      <c r="H1039" s="67"/>
      <c r="J1039" s="67"/>
      <c r="P1039" s="68"/>
      <c r="Q1039" s="69"/>
      <c r="R1039" s="69"/>
      <c r="Z1039" s="70"/>
      <c r="AA1039" s="71"/>
      <c r="AB1039" s="70"/>
      <c r="AC1039" s="70"/>
      <c r="AD1039" s="53"/>
      <c r="AE1039" s="53"/>
      <c r="AF1039" s="72"/>
      <c r="AG1039" s="70"/>
      <c r="AH1039" s="70"/>
      <c r="AI1039" s="70"/>
    </row>
    <row r="1040" spans="1:35" ht="12.75" customHeight="1" x14ac:dyDescent="0.2">
      <c r="A1040" s="64" t="s">
        <v>412</v>
      </c>
      <c r="B1040" s="65" t="s">
        <v>411</v>
      </c>
      <c r="C1040" s="65">
        <v>5643197</v>
      </c>
      <c r="D1040" s="66">
        <f>VLOOKUP(A1040,'2.1 Termination Charges'!$B$4:$F$904,5,0)</f>
        <v>1.10301</v>
      </c>
      <c r="G1040" s="67"/>
      <c r="H1040" s="67"/>
      <c r="J1040" s="67"/>
      <c r="P1040" s="68"/>
      <c r="Q1040" s="69"/>
      <c r="R1040" s="69"/>
      <c r="Z1040" s="70"/>
      <c r="AA1040" s="71"/>
      <c r="AB1040" s="70"/>
      <c r="AC1040" s="70"/>
      <c r="AD1040" s="53"/>
      <c r="AE1040" s="53"/>
      <c r="AF1040" s="72"/>
      <c r="AG1040" s="70"/>
      <c r="AH1040" s="70"/>
      <c r="AI1040" s="70"/>
    </row>
    <row r="1041" spans="1:35" ht="12.75" customHeight="1" x14ac:dyDescent="0.2">
      <c r="A1041" s="64" t="s">
        <v>412</v>
      </c>
      <c r="B1041" s="65" t="s">
        <v>411</v>
      </c>
      <c r="C1041" s="65">
        <v>5643198</v>
      </c>
      <c r="D1041" s="66">
        <f>VLOOKUP(A1041,'2.1 Termination Charges'!$B$4:$F$904,5,0)</f>
        <v>1.10301</v>
      </c>
      <c r="G1041" s="67"/>
      <c r="H1041" s="67"/>
      <c r="J1041" s="67"/>
      <c r="P1041" s="68"/>
      <c r="Q1041" s="69"/>
      <c r="R1041" s="69"/>
      <c r="Z1041" s="70"/>
      <c r="AA1041" s="71"/>
      <c r="AB1041" s="70"/>
      <c r="AC1041" s="70"/>
      <c r="AD1041" s="53"/>
      <c r="AE1041" s="53"/>
      <c r="AF1041" s="72"/>
      <c r="AG1041" s="70"/>
      <c r="AH1041" s="70"/>
      <c r="AI1041" s="70"/>
    </row>
    <row r="1042" spans="1:35" ht="12.75" customHeight="1" x14ac:dyDescent="0.2">
      <c r="A1042" s="64" t="s">
        <v>412</v>
      </c>
      <c r="B1042" s="65" t="s">
        <v>411</v>
      </c>
      <c r="C1042" s="65">
        <v>56432196</v>
      </c>
      <c r="D1042" s="66">
        <f>VLOOKUP(A1042,'2.1 Termination Charges'!$B$4:$F$904,5,0)</f>
        <v>1.10301</v>
      </c>
      <c r="G1042" s="67"/>
      <c r="H1042" s="67"/>
      <c r="J1042" s="67"/>
      <c r="P1042" s="68"/>
      <c r="Q1042" s="69"/>
      <c r="R1042" s="69"/>
      <c r="Z1042" s="70"/>
      <c r="AA1042" s="71"/>
      <c r="AB1042" s="70"/>
      <c r="AC1042" s="70"/>
      <c r="AD1042" s="53"/>
      <c r="AE1042" s="53"/>
      <c r="AF1042" s="72"/>
      <c r="AG1042" s="70"/>
      <c r="AH1042" s="70"/>
      <c r="AI1042" s="70"/>
    </row>
    <row r="1043" spans="1:35" ht="12.75" customHeight="1" x14ac:dyDescent="0.2">
      <c r="A1043" s="64" t="s">
        <v>412</v>
      </c>
      <c r="B1043" s="65" t="s">
        <v>411</v>
      </c>
      <c r="C1043" s="65">
        <v>56432197</v>
      </c>
      <c r="D1043" s="66">
        <f>VLOOKUP(A1043,'2.1 Termination Charges'!$B$4:$F$904,5,0)</f>
        <v>1.10301</v>
      </c>
      <c r="G1043" s="67"/>
      <c r="H1043" s="67"/>
      <c r="J1043" s="67"/>
      <c r="P1043" s="68"/>
      <c r="Q1043" s="69"/>
      <c r="R1043" s="69"/>
      <c r="Z1043" s="70"/>
      <c r="AA1043" s="71"/>
      <c r="AB1043" s="70"/>
      <c r="AC1043" s="70"/>
      <c r="AD1043" s="53"/>
      <c r="AE1043" s="53"/>
      <c r="AF1043" s="72"/>
      <c r="AG1043" s="70"/>
      <c r="AH1043" s="70"/>
      <c r="AI1043" s="70"/>
    </row>
    <row r="1044" spans="1:35" ht="12.75" customHeight="1" x14ac:dyDescent="0.2">
      <c r="A1044" s="64" t="s">
        <v>412</v>
      </c>
      <c r="B1044" s="65" t="s">
        <v>411</v>
      </c>
      <c r="C1044" s="65">
        <v>56432198</v>
      </c>
      <c r="D1044" s="66">
        <f>VLOOKUP(A1044,'2.1 Termination Charges'!$B$4:$F$904,5,0)</f>
        <v>1.10301</v>
      </c>
      <c r="G1044" s="67"/>
      <c r="H1044" s="67"/>
      <c r="J1044" s="67"/>
      <c r="P1044" s="68"/>
      <c r="Q1044" s="69"/>
      <c r="R1044" s="69"/>
      <c r="Z1044" s="70"/>
      <c r="AA1044" s="71"/>
      <c r="AB1044" s="70"/>
      <c r="AC1044" s="70"/>
      <c r="AD1044" s="53"/>
      <c r="AE1044" s="53"/>
      <c r="AF1044" s="72"/>
      <c r="AG1044" s="70"/>
      <c r="AH1044" s="70"/>
      <c r="AI1044" s="70"/>
    </row>
    <row r="1045" spans="1:35" ht="12.75" customHeight="1" x14ac:dyDescent="0.2">
      <c r="A1045" s="64" t="s">
        <v>412</v>
      </c>
      <c r="B1045" s="65" t="s">
        <v>411</v>
      </c>
      <c r="C1045" s="65">
        <v>5643237</v>
      </c>
      <c r="D1045" s="66">
        <f>VLOOKUP(A1045,'2.1 Termination Charges'!$B$4:$F$904,5,0)</f>
        <v>1.10301</v>
      </c>
      <c r="G1045" s="67"/>
      <c r="H1045" s="67"/>
      <c r="J1045" s="67"/>
      <c r="P1045" s="68"/>
      <c r="Q1045" s="69"/>
      <c r="R1045" s="69"/>
      <c r="Z1045" s="70"/>
      <c r="AA1045" s="71"/>
      <c r="AB1045" s="70"/>
      <c r="AC1045" s="70"/>
      <c r="AD1045" s="53"/>
      <c r="AE1045" s="53"/>
      <c r="AF1045" s="72"/>
      <c r="AG1045" s="70"/>
      <c r="AH1045" s="70"/>
      <c r="AI1045" s="70"/>
    </row>
    <row r="1046" spans="1:35" ht="12.75" customHeight="1" x14ac:dyDescent="0.2">
      <c r="A1046" s="64" t="s">
        <v>412</v>
      </c>
      <c r="B1046" s="65" t="s">
        <v>411</v>
      </c>
      <c r="C1046" s="65">
        <v>5643297</v>
      </c>
      <c r="D1046" s="66">
        <f>VLOOKUP(A1046,'2.1 Termination Charges'!$B$4:$F$904,5,0)</f>
        <v>1.10301</v>
      </c>
      <c r="G1046" s="67"/>
      <c r="H1046" s="67"/>
      <c r="J1046" s="67"/>
      <c r="P1046" s="68"/>
      <c r="Q1046" s="69"/>
      <c r="R1046" s="69"/>
      <c r="Z1046" s="70"/>
      <c r="AA1046" s="71"/>
      <c r="AB1046" s="70"/>
      <c r="AC1046" s="70"/>
      <c r="AD1046" s="53"/>
      <c r="AE1046" s="53"/>
      <c r="AF1046" s="72"/>
      <c r="AG1046" s="70"/>
      <c r="AH1046" s="70"/>
      <c r="AI1046" s="70"/>
    </row>
    <row r="1047" spans="1:35" ht="12.75" customHeight="1" x14ac:dyDescent="0.2">
      <c r="A1047" s="64" t="s">
        <v>412</v>
      </c>
      <c r="B1047" s="65" t="s">
        <v>411</v>
      </c>
      <c r="C1047" s="65">
        <v>564337</v>
      </c>
      <c r="D1047" s="66">
        <f>VLOOKUP(A1047,'2.1 Termination Charges'!$B$4:$F$904,5,0)</f>
        <v>1.10301</v>
      </c>
      <c r="G1047" s="67"/>
      <c r="H1047" s="67"/>
      <c r="J1047" s="67"/>
      <c r="P1047" s="68"/>
      <c r="Q1047" s="69"/>
      <c r="R1047" s="69"/>
      <c r="Z1047" s="70"/>
      <c r="AA1047" s="71"/>
      <c r="AB1047" s="70"/>
      <c r="AC1047" s="70"/>
      <c r="AD1047" s="53"/>
      <c r="AE1047" s="53"/>
      <c r="AF1047" s="72"/>
      <c r="AG1047" s="70"/>
      <c r="AH1047" s="70"/>
      <c r="AI1047" s="70"/>
    </row>
    <row r="1048" spans="1:35" ht="12.75" customHeight="1" x14ac:dyDescent="0.2">
      <c r="A1048" s="64" t="s">
        <v>412</v>
      </c>
      <c r="B1048" s="65" t="s">
        <v>411</v>
      </c>
      <c r="C1048" s="65">
        <v>564397</v>
      </c>
      <c r="D1048" s="66">
        <f>VLOOKUP(A1048,'2.1 Termination Charges'!$B$4:$F$904,5,0)</f>
        <v>1.10301</v>
      </c>
      <c r="G1048" s="67"/>
      <c r="H1048" s="67"/>
      <c r="J1048" s="67"/>
      <c r="P1048" s="68"/>
      <c r="Q1048" s="69"/>
      <c r="R1048" s="69"/>
      <c r="Z1048" s="70"/>
      <c r="AA1048" s="71"/>
      <c r="AB1048" s="70"/>
      <c r="AC1048" s="70"/>
      <c r="AD1048" s="53"/>
      <c r="AE1048" s="53"/>
      <c r="AF1048" s="72"/>
      <c r="AG1048" s="70"/>
      <c r="AH1048" s="70"/>
      <c r="AI1048" s="70"/>
    </row>
    <row r="1049" spans="1:35" ht="12.75" customHeight="1" x14ac:dyDescent="0.2">
      <c r="A1049" s="64" t="s">
        <v>412</v>
      </c>
      <c r="B1049" s="65" t="s">
        <v>411</v>
      </c>
      <c r="C1049" s="65">
        <v>5644</v>
      </c>
      <c r="D1049" s="66">
        <f>VLOOKUP(A1049,'2.1 Termination Charges'!$B$4:$F$904,5,0)</f>
        <v>1.10301</v>
      </c>
      <c r="G1049" s="67"/>
      <c r="H1049" s="67"/>
      <c r="J1049" s="67"/>
      <c r="P1049" s="68"/>
      <c r="Q1049" s="69"/>
      <c r="R1049" s="69"/>
      <c r="Z1049" s="70"/>
      <c r="AA1049" s="71"/>
      <c r="AB1049" s="70"/>
      <c r="AC1049" s="70"/>
      <c r="AD1049" s="53"/>
      <c r="AE1049" s="53"/>
      <c r="AF1049" s="72"/>
      <c r="AG1049" s="70"/>
      <c r="AH1049" s="70"/>
      <c r="AI1049" s="70"/>
    </row>
    <row r="1050" spans="1:35" ht="12.75" customHeight="1" x14ac:dyDescent="0.2">
      <c r="A1050" s="64" t="s">
        <v>412</v>
      </c>
      <c r="B1050" s="65" t="s">
        <v>411</v>
      </c>
      <c r="C1050" s="65">
        <v>5645196</v>
      </c>
      <c r="D1050" s="66">
        <f>VLOOKUP(A1050,'2.1 Termination Charges'!$B$4:$F$904,5,0)</f>
        <v>1.10301</v>
      </c>
      <c r="G1050" s="67"/>
      <c r="H1050" s="67"/>
      <c r="J1050" s="67"/>
      <c r="P1050" s="68"/>
      <c r="Q1050" s="69"/>
      <c r="R1050" s="69"/>
      <c r="Z1050" s="70"/>
      <c r="AA1050" s="71"/>
      <c r="AB1050" s="70"/>
      <c r="AC1050" s="70"/>
      <c r="AD1050" s="53"/>
      <c r="AE1050" s="53"/>
      <c r="AF1050" s="72"/>
      <c r="AG1050" s="70"/>
      <c r="AH1050" s="70"/>
      <c r="AI1050" s="70"/>
    </row>
    <row r="1051" spans="1:35" ht="12.75" customHeight="1" x14ac:dyDescent="0.2">
      <c r="A1051" s="64" t="s">
        <v>412</v>
      </c>
      <c r="B1051" s="65" t="s">
        <v>411</v>
      </c>
      <c r="C1051" s="65">
        <v>5645197</v>
      </c>
      <c r="D1051" s="66">
        <f>VLOOKUP(A1051,'2.1 Termination Charges'!$B$4:$F$904,5,0)</f>
        <v>1.10301</v>
      </c>
      <c r="G1051" s="67"/>
      <c r="H1051" s="67"/>
      <c r="J1051" s="67"/>
      <c r="P1051" s="68"/>
      <c r="Q1051" s="69"/>
      <c r="R1051" s="69"/>
      <c r="Z1051" s="70"/>
      <c r="AA1051" s="71"/>
      <c r="AB1051" s="70"/>
      <c r="AC1051" s="70"/>
      <c r="AD1051" s="53"/>
      <c r="AE1051" s="53"/>
      <c r="AF1051" s="72"/>
      <c r="AG1051" s="70"/>
      <c r="AH1051" s="70"/>
      <c r="AI1051" s="70"/>
    </row>
    <row r="1052" spans="1:35" ht="12.75" customHeight="1" x14ac:dyDescent="0.2">
      <c r="A1052" s="64" t="s">
        <v>412</v>
      </c>
      <c r="B1052" s="65" t="s">
        <v>411</v>
      </c>
      <c r="C1052" s="65">
        <v>5645198</v>
      </c>
      <c r="D1052" s="66">
        <f>VLOOKUP(A1052,'2.1 Termination Charges'!$B$4:$F$904,5,0)</f>
        <v>1.10301</v>
      </c>
      <c r="G1052" s="67"/>
      <c r="H1052" s="67"/>
      <c r="J1052" s="67"/>
      <c r="P1052" s="68"/>
      <c r="Q1052" s="69"/>
      <c r="R1052" s="69"/>
      <c r="Z1052" s="70"/>
      <c r="AA1052" s="71"/>
      <c r="AB1052" s="70"/>
      <c r="AC1052" s="70"/>
      <c r="AD1052" s="53"/>
      <c r="AE1052" s="53"/>
      <c r="AF1052" s="72"/>
      <c r="AG1052" s="70"/>
      <c r="AH1052" s="70"/>
      <c r="AI1052" s="70"/>
    </row>
    <row r="1053" spans="1:35" ht="12.75" customHeight="1" x14ac:dyDescent="0.2">
      <c r="A1053" s="64" t="s">
        <v>412</v>
      </c>
      <c r="B1053" s="65" t="s">
        <v>411</v>
      </c>
      <c r="C1053" s="65">
        <v>56452196</v>
      </c>
      <c r="D1053" s="66">
        <f>VLOOKUP(A1053,'2.1 Termination Charges'!$B$4:$F$904,5,0)</f>
        <v>1.10301</v>
      </c>
      <c r="G1053" s="67"/>
      <c r="H1053" s="67"/>
      <c r="J1053" s="67"/>
      <c r="P1053" s="68"/>
      <c r="Q1053" s="69"/>
      <c r="R1053" s="69"/>
      <c r="Z1053" s="70"/>
      <c r="AA1053" s="71"/>
      <c r="AB1053" s="70"/>
      <c r="AC1053" s="70"/>
      <c r="AD1053" s="53"/>
      <c r="AE1053" s="53"/>
      <c r="AF1053" s="72"/>
      <c r="AG1053" s="70"/>
      <c r="AH1053" s="70"/>
      <c r="AI1053" s="70"/>
    </row>
    <row r="1054" spans="1:35" ht="12.75" customHeight="1" x14ac:dyDescent="0.2">
      <c r="A1054" s="64" t="s">
        <v>412</v>
      </c>
      <c r="B1054" s="65" t="s">
        <v>411</v>
      </c>
      <c r="C1054" s="65">
        <v>56452197</v>
      </c>
      <c r="D1054" s="66">
        <f>VLOOKUP(A1054,'2.1 Termination Charges'!$B$4:$F$904,5,0)</f>
        <v>1.10301</v>
      </c>
      <c r="G1054" s="67"/>
      <c r="H1054" s="67"/>
      <c r="J1054" s="67"/>
      <c r="P1054" s="68"/>
      <c r="Q1054" s="69"/>
      <c r="R1054" s="69"/>
      <c r="Z1054" s="70"/>
      <c r="AA1054" s="71"/>
      <c r="AB1054" s="70"/>
      <c r="AC1054" s="70"/>
      <c r="AD1054" s="53"/>
      <c r="AE1054" s="53"/>
      <c r="AF1054" s="72"/>
      <c r="AG1054" s="70"/>
      <c r="AH1054" s="70"/>
      <c r="AI1054" s="70"/>
    </row>
    <row r="1055" spans="1:35" ht="12.75" customHeight="1" x14ac:dyDescent="0.2">
      <c r="A1055" s="64" t="s">
        <v>412</v>
      </c>
      <c r="B1055" s="65" t="s">
        <v>411</v>
      </c>
      <c r="C1055" s="65">
        <v>56452198</v>
      </c>
      <c r="D1055" s="66">
        <f>VLOOKUP(A1055,'2.1 Termination Charges'!$B$4:$F$904,5,0)</f>
        <v>1.10301</v>
      </c>
      <c r="G1055" s="67"/>
      <c r="H1055" s="67"/>
      <c r="J1055" s="67"/>
      <c r="P1055" s="68"/>
      <c r="Q1055" s="69"/>
      <c r="R1055" s="69"/>
      <c r="Z1055" s="70"/>
      <c r="AA1055" s="71"/>
      <c r="AB1055" s="70"/>
      <c r="AC1055" s="70"/>
      <c r="AD1055" s="53"/>
      <c r="AE1055" s="53"/>
      <c r="AF1055" s="72"/>
      <c r="AG1055" s="70"/>
      <c r="AH1055" s="70"/>
      <c r="AI1055" s="70"/>
    </row>
    <row r="1056" spans="1:35" ht="12.75" customHeight="1" x14ac:dyDescent="0.2">
      <c r="A1056" s="64" t="s">
        <v>412</v>
      </c>
      <c r="B1056" s="65" t="s">
        <v>411</v>
      </c>
      <c r="C1056" s="65">
        <v>5645235</v>
      </c>
      <c r="D1056" s="66">
        <f>VLOOKUP(A1056,'2.1 Termination Charges'!$B$4:$F$904,5,0)</f>
        <v>1.10301</v>
      </c>
      <c r="G1056" s="67"/>
      <c r="H1056" s="67"/>
      <c r="J1056" s="67"/>
      <c r="P1056" s="68"/>
      <c r="Q1056" s="69"/>
      <c r="R1056" s="69"/>
      <c r="Z1056" s="70"/>
      <c r="AA1056" s="71"/>
      <c r="AB1056" s="70"/>
      <c r="AC1056" s="70"/>
      <c r="AD1056" s="53"/>
      <c r="AE1056" s="53"/>
      <c r="AF1056" s="72"/>
      <c r="AG1056" s="70"/>
      <c r="AH1056" s="70"/>
      <c r="AI1056" s="70"/>
    </row>
    <row r="1057" spans="1:35" ht="12.75" customHeight="1" x14ac:dyDescent="0.2">
      <c r="A1057" s="64" t="s">
        <v>412</v>
      </c>
      <c r="B1057" s="65" t="s">
        <v>411</v>
      </c>
      <c r="C1057" s="65">
        <v>56452920</v>
      </c>
      <c r="D1057" s="66">
        <f>VLOOKUP(A1057,'2.1 Termination Charges'!$B$4:$F$904,5,0)</f>
        <v>1.10301</v>
      </c>
      <c r="G1057" s="67"/>
      <c r="H1057" s="67"/>
      <c r="J1057" s="67"/>
      <c r="P1057" s="68"/>
      <c r="Q1057" s="69"/>
      <c r="R1057" s="69"/>
      <c r="Z1057" s="70"/>
      <c r="AA1057" s="71"/>
      <c r="AB1057" s="70"/>
      <c r="AC1057" s="70"/>
      <c r="AD1057" s="53"/>
      <c r="AE1057" s="53"/>
      <c r="AF1057" s="72"/>
      <c r="AG1057" s="70"/>
      <c r="AH1057" s="70"/>
      <c r="AI1057" s="70"/>
    </row>
    <row r="1058" spans="1:35" ht="12.75" customHeight="1" x14ac:dyDescent="0.2">
      <c r="A1058" s="64" t="s">
        <v>412</v>
      </c>
      <c r="B1058" s="65" t="s">
        <v>411</v>
      </c>
      <c r="C1058" s="65">
        <v>56452921</v>
      </c>
      <c r="D1058" s="66">
        <f>VLOOKUP(A1058,'2.1 Termination Charges'!$B$4:$F$904,5,0)</f>
        <v>1.10301</v>
      </c>
      <c r="G1058" s="67"/>
      <c r="H1058" s="67"/>
      <c r="J1058" s="67"/>
      <c r="P1058" s="68"/>
      <c r="Q1058" s="69"/>
      <c r="R1058" s="69"/>
      <c r="Z1058" s="70"/>
      <c r="AA1058" s="71"/>
      <c r="AB1058" s="70"/>
      <c r="AC1058" s="70"/>
      <c r="AD1058" s="53"/>
      <c r="AE1058" s="53"/>
      <c r="AF1058" s="72"/>
      <c r="AG1058" s="70"/>
      <c r="AH1058" s="70"/>
      <c r="AI1058" s="70"/>
    </row>
    <row r="1059" spans="1:35" ht="12.75" customHeight="1" x14ac:dyDescent="0.2">
      <c r="A1059" s="64" t="s">
        <v>412</v>
      </c>
      <c r="B1059" s="65" t="s">
        <v>411</v>
      </c>
      <c r="C1059" s="65">
        <v>56452922</v>
      </c>
      <c r="D1059" s="66">
        <f>VLOOKUP(A1059,'2.1 Termination Charges'!$B$4:$F$904,5,0)</f>
        <v>1.10301</v>
      </c>
      <c r="G1059" s="67"/>
      <c r="H1059" s="67"/>
      <c r="J1059" s="67"/>
      <c r="P1059" s="68"/>
      <c r="Q1059" s="69"/>
      <c r="R1059" s="69"/>
      <c r="Z1059" s="70"/>
      <c r="AA1059" s="71"/>
      <c r="AB1059" s="70"/>
      <c r="AC1059" s="70"/>
      <c r="AD1059" s="53"/>
      <c r="AE1059" s="53"/>
      <c r="AF1059" s="72"/>
      <c r="AG1059" s="70"/>
      <c r="AH1059" s="70"/>
      <c r="AI1059" s="70"/>
    </row>
    <row r="1060" spans="1:35" ht="12.75" customHeight="1" x14ac:dyDescent="0.2">
      <c r="A1060" s="64" t="s">
        <v>412</v>
      </c>
      <c r="B1060" s="65" t="s">
        <v>411</v>
      </c>
      <c r="C1060" s="65">
        <v>56452923</v>
      </c>
      <c r="D1060" s="66">
        <f>VLOOKUP(A1060,'2.1 Termination Charges'!$B$4:$F$904,5,0)</f>
        <v>1.10301</v>
      </c>
      <c r="G1060" s="67"/>
      <c r="H1060" s="67"/>
      <c r="J1060" s="67"/>
      <c r="P1060" s="68"/>
      <c r="Q1060" s="69"/>
      <c r="R1060" s="69"/>
      <c r="Z1060" s="70"/>
      <c r="AA1060" s="71"/>
      <c r="AB1060" s="70"/>
      <c r="AC1060" s="70"/>
      <c r="AD1060" s="53"/>
      <c r="AE1060" s="53"/>
      <c r="AF1060" s="72"/>
      <c r="AG1060" s="70"/>
      <c r="AH1060" s="70"/>
      <c r="AI1060" s="70"/>
    </row>
    <row r="1061" spans="1:35" ht="12.75" customHeight="1" x14ac:dyDescent="0.2">
      <c r="A1061" s="64" t="s">
        <v>412</v>
      </c>
      <c r="B1061" s="65" t="s">
        <v>411</v>
      </c>
      <c r="C1061" s="65">
        <v>56452924</v>
      </c>
      <c r="D1061" s="66">
        <f>VLOOKUP(A1061,'2.1 Termination Charges'!$B$4:$F$904,5,0)</f>
        <v>1.10301</v>
      </c>
      <c r="G1061" s="67"/>
      <c r="H1061" s="67"/>
      <c r="J1061" s="67"/>
      <c r="P1061" s="68"/>
      <c r="Q1061" s="69"/>
      <c r="R1061" s="69"/>
      <c r="Z1061" s="70"/>
      <c r="AA1061" s="71"/>
      <c r="AB1061" s="70"/>
      <c r="AC1061" s="70"/>
      <c r="AD1061" s="53"/>
      <c r="AE1061" s="53"/>
      <c r="AF1061" s="72"/>
      <c r="AG1061" s="70"/>
      <c r="AH1061" s="70"/>
      <c r="AI1061" s="70"/>
    </row>
    <row r="1062" spans="1:35" ht="12.75" customHeight="1" x14ac:dyDescent="0.2">
      <c r="A1062" s="64" t="s">
        <v>412</v>
      </c>
      <c r="B1062" s="65" t="s">
        <v>411</v>
      </c>
      <c r="C1062" s="65">
        <v>564535</v>
      </c>
      <c r="D1062" s="66">
        <f>VLOOKUP(A1062,'2.1 Termination Charges'!$B$4:$F$904,5,0)</f>
        <v>1.10301</v>
      </c>
      <c r="G1062" s="67"/>
      <c r="H1062" s="67"/>
      <c r="J1062" s="67"/>
      <c r="P1062" s="68"/>
      <c r="Q1062" s="69"/>
      <c r="R1062" s="69"/>
      <c r="Z1062" s="70"/>
      <c r="AA1062" s="71"/>
      <c r="AB1062" s="70"/>
      <c r="AC1062" s="70"/>
      <c r="AD1062" s="53"/>
      <c r="AE1062" s="53"/>
      <c r="AF1062" s="72"/>
      <c r="AG1062" s="70"/>
      <c r="AH1062" s="70"/>
      <c r="AI1062" s="70"/>
    </row>
    <row r="1063" spans="1:35" ht="12.75" customHeight="1" x14ac:dyDescent="0.2">
      <c r="A1063" s="64" t="s">
        <v>412</v>
      </c>
      <c r="B1063" s="65" t="s">
        <v>411</v>
      </c>
      <c r="C1063" s="65">
        <v>5645920</v>
      </c>
      <c r="D1063" s="66">
        <f>VLOOKUP(A1063,'2.1 Termination Charges'!$B$4:$F$904,5,0)</f>
        <v>1.10301</v>
      </c>
      <c r="G1063" s="67"/>
      <c r="H1063" s="67"/>
      <c r="J1063" s="67"/>
      <c r="P1063" s="68"/>
      <c r="Q1063" s="69"/>
      <c r="R1063" s="69"/>
      <c r="Z1063" s="70"/>
      <c r="AA1063" s="71"/>
      <c r="AB1063" s="70"/>
      <c r="AC1063" s="70"/>
      <c r="AD1063" s="53"/>
      <c r="AE1063" s="53"/>
      <c r="AF1063" s="72"/>
      <c r="AG1063" s="70"/>
      <c r="AH1063" s="70"/>
      <c r="AI1063" s="70"/>
    </row>
    <row r="1064" spans="1:35" ht="12.75" customHeight="1" x14ac:dyDescent="0.2">
      <c r="A1064" s="64" t="s">
        <v>412</v>
      </c>
      <c r="B1064" s="65" t="s">
        <v>411</v>
      </c>
      <c r="C1064" s="65">
        <v>5645921</v>
      </c>
      <c r="D1064" s="66">
        <f>VLOOKUP(A1064,'2.1 Termination Charges'!$B$4:$F$904,5,0)</f>
        <v>1.10301</v>
      </c>
      <c r="G1064" s="67"/>
      <c r="H1064" s="67"/>
      <c r="J1064" s="67"/>
      <c r="P1064" s="68"/>
      <c r="Q1064" s="69"/>
      <c r="R1064" s="69"/>
      <c r="Z1064" s="70"/>
      <c r="AA1064" s="71"/>
      <c r="AB1064" s="70"/>
      <c r="AC1064" s="70"/>
      <c r="AD1064" s="53"/>
      <c r="AE1064" s="53"/>
      <c r="AF1064" s="72"/>
      <c r="AG1064" s="70"/>
      <c r="AH1064" s="70"/>
      <c r="AI1064" s="70"/>
    </row>
    <row r="1065" spans="1:35" ht="12.75" customHeight="1" x14ac:dyDescent="0.2">
      <c r="A1065" s="64" t="s">
        <v>412</v>
      </c>
      <c r="B1065" s="65" t="s">
        <v>411</v>
      </c>
      <c r="C1065" s="65">
        <v>5645922</v>
      </c>
      <c r="D1065" s="66">
        <f>VLOOKUP(A1065,'2.1 Termination Charges'!$B$4:$F$904,5,0)</f>
        <v>1.10301</v>
      </c>
      <c r="G1065" s="67"/>
      <c r="H1065" s="67"/>
      <c r="J1065" s="67"/>
      <c r="P1065" s="68"/>
      <c r="Q1065" s="69"/>
      <c r="R1065" s="69"/>
      <c r="Z1065" s="70"/>
      <c r="AA1065" s="71"/>
      <c r="AB1065" s="70"/>
      <c r="AC1065" s="70"/>
      <c r="AD1065" s="53"/>
      <c r="AE1065" s="53"/>
      <c r="AF1065" s="72"/>
      <c r="AG1065" s="70"/>
      <c r="AH1065" s="70"/>
      <c r="AI1065" s="70"/>
    </row>
    <row r="1066" spans="1:35" ht="12.75" customHeight="1" x14ac:dyDescent="0.2">
      <c r="A1066" s="64" t="s">
        <v>412</v>
      </c>
      <c r="B1066" s="65" t="s">
        <v>411</v>
      </c>
      <c r="C1066" s="65">
        <v>5645923</v>
      </c>
      <c r="D1066" s="66">
        <f>VLOOKUP(A1066,'2.1 Termination Charges'!$B$4:$F$904,5,0)</f>
        <v>1.10301</v>
      </c>
      <c r="G1066" s="67"/>
      <c r="H1066" s="67"/>
      <c r="J1066" s="67"/>
      <c r="P1066" s="68"/>
      <c r="Q1066" s="69"/>
      <c r="R1066" s="69"/>
      <c r="Z1066" s="70"/>
      <c r="AA1066" s="71"/>
      <c r="AB1066" s="70"/>
      <c r="AC1066" s="70"/>
      <c r="AD1066" s="53"/>
      <c r="AE1066" s="53"/>
      <c r="AF1066" s="72"/>
      <c r="AG1066" s="70"/>
      <c r="AH1066" s="70"/>
      <c r="AI1066" s="70"/>
    </row>
    <row r="1067" spans="1:35" ht="12.75" customHeight="1" x14ac:dyDescent="0.2">
      <c r="A1067" s="64" t="s">
        <v>412</v>
      </c>
      <c r="B1067" s="65" t="s">
        <v>411</v>
      </c>
      <c r="C1067" s="65">
        <v>5645924</v>
      </c>
      <c r="D1067" s="66">
        <f>VLOOKUP(A1067,'2.1 Termination Charges'!$B$4:$F$904,5,0)</f>
        <v>1.10301</v>
      </c>
      <c r="G1067" s="67"/>
      <c r="H1067" s="67"/>
      <c r="J1067" s="67"/>
      <c r="P1067" s="68"/>
      <c r="Q1067" s="69"/>
      <c r="R1067" s="69"/>
      <c r="Z1067" s="70"/>
      <c r="AA1067" s="71"/>
      <c r="AB1067" s="70"/>
      <c r="AC1067" s="70"/>
      <c r="AD1067" s="53"/>
      <c r="AE1067" s="53"/>
      <c r="AF1067" s="72"/>
      <c r="AG1067" s="70"/>
      <c r="AH1067" s="70"/>
      <c r="AI1067" s="70"/>
    </row>
    <row r="1068" spans="1:35" ht="12.75" customHeight="1" x14ac:dyDescent="0.2">
      <c r="A1068" s="64" t="s">
        <v>412</v>
      </c>
      <c r="B1068" s="65" t="s">
        <v>411</v>
      </c>
      <c r="C1068" s="65">
        <v>5651196</v>
      </c>
      <c r="D1068" s="66">
        <f>VLOOKUP(A1068,'2.1 Termination Charges'!$B$4:$F$904,5,0)</f>
        <v>1.10301</v>
      </c>
      <c r="G1068" s="67"/>
      <c r="H1068" s="67"/>
      <c r="J1068" s="67"/>
      <c r="P1068" s="68"/>
      <c r="Q1068" s="69"/>
      <c r="R1068" s="69"/>
      <c r="Z1068" s="70"/>
      <c r="AA1068" s="71"/>
      <c r="AB1068" s="70"/>
      <c r="AC1068" s="70"/>
      <c r="AD1068" s="53"/>
      <c r="AE1068" s="53"/>
      <c r="AF1068" s="72"/>
      <c r="AG1068" s="70"/>
      <c r="AH1068" s="70"/>
      <c r="AI1068" s="70"/>
    </row>
    <row r="1069" spans="1:35" ht="12.75" customHeight="1" x14ac:dyDescent="0.2">
      <c r="A1069" s="64" t="s">
        <v>412</v>
      </c>
      <c r="B1069" s="65" t="s">
        <v>411</v>
      </c>
      <c r="C1069" s="65">
        <v>5651197</v>
      </c>
      <c r="D1069" s="66">
        <f>VLOOKUP(A1069,'2.1 Termination Charges'!$B$4:$F$904,5,0)</f>
        <v>1.10301</v>
      </c>
      <c r="G1069" s="67"/>
      <c r="H1069" s="67"/>
      <c r="J1069" s="67"/>
      <c r="P1069" s="68"/>
      <c r="Q1069" s="69"/>
      <c r="R1069" s="69"/>
      <c r="Z1069" s="70"/>
      <c r="AA1069" s="71"/>
      <c r="AB1069" s="70"/>
      <c r="AC1069" s="70"/>
      <c r="AD1069" s="53"/>
      <c r="AE1069" s="53"/>
      <c r="AF1069" s="72"/>
      <c r="AG1069" s="70"/>
      <c r="AH1069" s="70"/>
      <c r="AI1069" s="70"/>
    </row>
    <row r="1070" spans="1:35" ht="12.75" customHeight="1" x14ac:dyDescent="0.2">
      <c r="A1070" s="64" t="s">
        <v>412</v>
      </c>
      <c r="B1070" s="65" t="s">
        <v>411</v>
      </c>
      <c r="C1070" s="65">
        <v>5651198</v>
      </c>
      <c r="D1070" s="66">
        <f>VLOOKUP(A1070,'2.1 Termination Charges'!$B$4:$F$904,5,0)</f>
        <v>1.10301</v>
      </c>
      <c r="G1070" s="67"/>
      <c r="H1070" s="67"/>
      <c r="J1070" s="67"/>
      <c r="P1070" s="68"/>
      <c r="Q1070" s="69"/>
      <c r="R1070" s="69"/>
      <c r="Z1070" s="70"/>
      <c r="AA1070" s="71"/>
      <c r="AB1070" s="70"/>
      <c r="AC1070" s="70"/>
      <c r="AD1070" s="53"/>
      <c r="AE1070" s="53"/>
      <c r="AF1070" s="72"/>
      <c r="AG1070" s="70"/>
      <c r="AH1070" s="70"/>
      <c r="AI1070" s="70"/>
    </row>
    <row r="1071" spans="1:35" ht="12.75" customHeight="1" x14ac:dyDescent="0.2">
      <c r="A1071" s="64" t="s">
        <v>412</v>
      </c>
      <c r="B1071" s="65" t="s">
        <v>411</v>
      </c>
      <c r="C1071" s="65">
        <v>5652196</v>
      </c>
      <c r="D1071" s="66">
        <f>VLOOKUP(A1071,'2.1 Termination Charges'!$B$4:$F$904,5,0)</f>
        <v>1.10301</v>
      </c>
      <c r="G1071" s="67"/>
      <c r="H1071" s="67"/>
      <c r="J1071" s="67"/>
      <c r="P1071" s="68"/>
      <c r="Q1071" s="69"/>
      <c r="R1071" s="69"/>
      <c r="Z1071" s="70"/>
      <c r="AA1071" s="71"/>
      <c r="AB1071" s="70"/>
      <c r="AC1071" s="70"/>
      <c r="AD1071" s="53"/>
      <c r="AE1071" s="53"/>
      <c r="AF1071" s="72"/>
      <c r="AG1071" s="70"/>
      <c r="AH1071" s="70"/>
      <c r="AI1071" s="70"/>
    </row>
    <row r="1072" spans="1:35" ht="12.75" customHeight="1" x14ac:dyDescent="0.2">
      <c r="A1072" s="64" t="s">
        <v>412</v>
      </c>
      <c r="B1072" s="65" t="s">
        <v>411</v>
      </c>
      <c r="C1072" s="65">
        <v>5652197</v>
      </c>
      <c r="D1072" s="66">
        <f>VLOOKUP(A1072,'2.1 Termination Charges'!$B$4:$F$904,5,0)</f>
        <v>1.10301</v>
      </c>
      <c r="G1072" s="67"/>
      <c r="H1072" s="67"/>
      <c r="J1072" s="67"/>
      <c r="P1072" s="68"/>
      <c r="Q1072" s="69"/>
      <c r="R1072" s="69"/>
      <c r="Z1072" s="70"/>
      <c r="AA1072" s="71"/>
      <c r="AB1072" s="70"/>
      <c r="AC1072" s="70"/>
      <c r="AD1072" s="53"/>
      <c r="AE1072" s="53"/>
      <c r="AF1072" s="72"/>
      <c r="AG1072" s="70"/>
      <c r="AH1072" s="70"/>
      <c r="AI1072" s="70"/>
    </row>
    <row r="1073" spans="1:35" ht="12.75" customHeight="1" x14ac:dyDescent="0.2">
      <c r="A1073" s="64" t="s">
        <v>412</v>
      </c>
      <c r="B1073" s="65" t="s">
        <v>411</v>
      </c>
      <c r="C1073" s="65">
        <v>5652198</v>
      </c>
      <c r="D1073" s="66">
        <f>VLOOKUP(A1073,'2.1 Termination Charges'!$B$4:$F$904,5,0)</f>
        <v>1.10301</v>
      </c>
      <c r="G1073" s="67"/>
      <c r="H1073" s="67"/>
      <c r="J1073" s="67"/>
      <c r="P1073" s="68"/>
      <c r="Q1073" s="69"/>
      <c r="R1073" s="69"/>
      <c r="Z1073" s="70"/>
      <c r="AA1073" s="71"/>
      <c r="AB1073" s="70"/>
      <c r="AC1073" s="70"/>
      <c r="AD1073" s="53"/>
      <c r="AE1073" s="53"/>
      <c r="AF1073" s="72"/>
      <c r="AG1073" s="70"/>
      <c r="AH1073" s="70"/>
      <c r="AI1073" s="70"/>
    </row>
    <row r="1074" spans="1:35" ht="12.75" customHeight="1" x14ac:dyDescent="0.2">
      <c r="A1074" s="64" t="s">
        <v>412</v>
      </c>
      <c r="B1074" s="65" t="s">
        <v>411</v>
      </c>
      <c r="C1074" s="65">
        <v>56522196</v>
      </c>
      <c r="D1074" s="66">
        <f>VLOOKUP(A1074,'2.1 Termination Charges'!$B$4:$F$904,5,0)</f>
        <v>1.10301</v>
      </c>
      <c r="G1074" s="67"/>
      <c r="H1074" s="67"/>
      <c r="J1074" s="67"/>
      <c r="P1074" s="68"/>
      <c r="Q1074" s="69"/>
      <c r="R1074" s="69"/>
      <c r="Z1074" s="70"/>
      <c r="AA1074" s="71"/>
      <c r="AB1074" s="70"/>
      <c r="AC1074" s="70"/>
      <c r="AD1074" s="53"/>
      <c r="AE1074" s="53"/>
      <c r="AF1074" s="72"/>
      <c r="AG1074" s="70"/>
      <c r="AH1074" s="70"/>
      <c r="AI1074" s="70"/>
    </row>
    <row r="1075" spans="1:35" ht="12.75" customHeight="1" x14ac:dyDescent="0.2">
      <c r="A1075" s="64" t="s">
        <v>412</v>
      </c>
      <c r="B1075" s="65" t="s">
        <v>411</v>
      </c>
      <c r="C1075" s="65">
        <v>56522197</v>
      </c>
      <c r="D1075" s="66">
        <f>VLOOKUP(A1075,'2.1 Termination Charges'!$B$4:$F$904,5,0)</f>
        <v>1.10301</v>
      </c>
      <c r="G1075" s="67"/>
      <c r="H1075" s="67"/>
      <c r="J1075" s="67"/>
      <c r="P1075" s="68"/>
      <c r="Q1075" s="69"/>
      <c r="R1075" s="69"/>
      <c r="Z1075" s="70"/>
      <c r="AA1075" s="71"/>
      <c r="AB1075" s="70"/>
      <c r="AC1075" s="70"/>
      <c r="AD1075" s="53"/>
      <c r="AE1075" s="53"/>
      <c r="AF1075" s="72"/>
      <c r="AG1075" s="70"/>
      <c r="AH1075" s="70"/>
      <c r="AI1075" s="70"/>
    </row>
    <row r="1076" spans="1:35" ht="12.75" customHeight="1" x14ac:dyDescent="0.2">
      <c r="A1076" s="64" t="s">
        <v>412</v>
      </c>
      <c r="B1076" s="65" t="s">
        <v>411</v>
      </c>
      <c r="C1076" s="65">
        <v>56522198</v>
      </c>
      <c r="D1076" s="66">
        <f>VLOOKUP(A1076,'2.1 Termination Charges'!$B$4:$F$904,5,0)</f>
        <v>1.10301</v>
      </c>
      <c r="G1076" s="67"/>
      <c r="H1076" s="67"/>
      <c r="J1076" s="67"/>
      <c r="P1076" s="68"/>
      <c r="Q1076" s="69"/>
      <c r="R1076" s="69"/>
      <c r="Z1076" s="70"/>
      <c r="AA1076" s="71"/>
      <c r="AB1076" s="70"/>
      <c r="AC1076" s="70"/>
      <c r="AD1076" s="53"/>
      <c r="AE1076" s="53"/>
      <c r="AF1076" s="72"/>
      <c r="AG1076" s="70"/>
      <c r="AH1076" s="70"/>
      <c r="AI1076" s="70"/>
    </row>
    <row r="1077" spans="1:35" ht="12.75" customHeight="1" x14ac:dyDescent="0.2">
      <c r="A1077" s="64" t="s">
        <v>412</v>
      </c>
      <c r="B1077" s="65" t="s">
        <v>411</v>
      </c>
      <c r="C1077" s="65">
        <v>5653196</v>
      </c>
      <c r="D1077" s="66">
        <f>VLOOKUP(A1077,'2.1 Termination Charges'!$B$4:$F$904,5,0)</f>
        <v>1.10301</v>
      </c>
      <c r="G1077" s="67"/>
      <c r="H1077" s="67"/>
      <c r="J1077" s="67"/>
      <c r="P1077" s="68"/>
      <c r="Q1077" s="69"/>
      <c r="R1077" s="69"/>
      <c r="Z1077" s="70"/>
      <c r="AA1077" s="71"/>
      <c r="AB1077" s="70"/>
      <c r="AC1077" s="70"/>
      <c r="AD1077" s="53"/>
      <c r="AE1077" s="53"/>
      <c r="AF1077" s="72"/>
      <c r="AG1077" s="70"/>
      <c r="AH1077" s="70"/>
      <c r="AI1077" s="70"/>
    </row>
    <row r="1078" spans="1:35" ht="12.75" customHeight="1" x14ac:dyDescent="0.2">
      <c r="A1078" s="64" t="s">
        <v>412</v>
      </c>
      <c r="B1078" s="65" t="s">
        <v>411</v>
      </c>
      <c r="C1078" s="65">
        <v>5653197</v>
      </c>
      <c r="D1078" s="66">
        <f>VLOOKUP(A1078,'2.1 Termination Charges'!$B$4:$F$904,5,0)</f>
        <v>1.10301</v>
      </c>
      <c r="G1078" s="67"/>
      <c r="H1078" s="67"/>
      <c r="J1078" s="67"/>
      <c r="P1078" s="68"/>
      <c r="Q1078" s="69"/>
      <c r="R1078" s="69"/>
      <c r="Z1078" s="70"/>
      <c r="AA1078" s="71"/>
      <c r="AB1078" s="70"/>
      <c r="AC1078" s="70"/>
      <c r="AD1078" s="53"/>
      <c r="AE1078" s="53"/>
      <c r="AF1078" s="72"/>
      <c r="AG1078" s="70"/>
      <c r="AH1078" s="70"/>
      <c r="AI1078" s="70"/>
    </row>
    <row r="1079" spans="1:35" ht="12.75" customHeight="1" x14ac:dyDescent="0.2">
      <c r="A1079" s="64" t="s">
        <v>412</v>
      </c>
      <c r="B1079" s="65" t="s">
        <v>411</v>
      </c>
      <c r="C1079" s="65">
        <v>5653198</v>
      </c>
      <c r="D1079" s="66">
        <f>VLOOKUP(A1079,'2.1 Termination Charges'!$B$4:$F$904,5,0)</f>
        <v>1.10301</v>
      </c>
      <c r="G1079" s="67"/>
      <c r="H1079" s="67"/>
      <c r="J1079" s="67"/>
      <c r="P1079" s="68"/>
      <c r="Q1079" s="69"/>
      <c r="R1079" s="69"/>
      <c r="Z1079" s="70"/>
      <c r="AA1079" s="71"/>
      <c r="AB1079" s="70"/>
      <c r="AC1079" s="70"/>
      <c r="AD1079" s="53"/>
      <c r="AE1079" s="53"/>
      <c r="AF1079" s="72"/>
      <c r="AG1079" s="70"/>
      <c r="AH1079" s="70"/>
      <c r="AI1079" s="70"/>
    </row>
    <row r="1080" spans="1:35" ht="12.75" customHeight="1" x14ac:dyDescent="0.2">
      <c r="A1080" s="64" t="s">
        <v>412</v>
      </c>
      <c r="B1080" s="65" t="s">
        <v>411</v>
      </c>
      <c r="C1080" s="65">
        <v>56532196</v>
      </c>
      <c r="D1080" s="66">
        <f>VLOOKUP(A1080,'2.1 Termination Charges'!$B$4:$F$904,5,0)</f>
        <v>1.10301</v>
      </c>
      <c r="G1080" s="67"/>
      <c r="H1080" s="67"/>
      <c r="J1080" s="67"/>
      <c r="P1080" s="68"/>
      <c r="Q1080" s="69"/>
      <c r="R1080" s="69"/>
      <c r="Z1080" s="70"/>
      <c r="AA1080" s="71"/>
      <c r="AB1080" s="70"/>
      <c r="AC1080" s="70"/>
      <c r="AD1080" s="53"/>
      <c r="AE1080" s="53"/>
      <c r="AF1080" s="72"/>
      <c r="AG1080" s="70"/>
      <c r="AH1080" s="70"/>
      <c r="AI1080" s="70"/>
    </row>
    <row r="1081" spans="1:35" ht="12.75" customHeight="1" x14ac:dyDescent="0.2">
      <c r="A1081" s="64" t="s">
        <v>412</v>
      </c>
      <c r="B1081" s="65" t="s">
        <v>411</v>
      </c>
      <c r="C1081" s="65">
        <v>56532197</v>
      </c>
      <c r="D1081" s="66">
        <f>VLOOKUP(A1081,'2.1 Termination Charges'!$B$4:$F$904,5,0)</f>
        <v>1.10301</v>
      </c>
      <c r="G1081" s="67"/>
      <c r="H1081" s="67"/>
      <c r="J1081" s="67"/>
      <c r="P1081" s="68"/>
      <c r="Q1081" s="69"/>
      <c r="R1081" s="69"/>
      <c r="Z1081" s="70"/>
      <c r="AA1081" s="71"/>
      <c r="AB1081" s="70"/>
      <c r="AC1081" s="70"/>
      <c r="AD1081" s="53"/>
      <c r="AE1081" s="53"/>
      <c r="AF1081" s="72"/>
      <c r="AG1081" s="70"/>
      <c r="AH1081" s="70"/>
      <c r="AI1081" s="70"/>
    </row>
    <row r="1082" spans="1:35" ht="12.75" customHeight="1" x14ac:dyDescent="0.2">
      <c r="A1082" s="64" t="s">
        <v>412</v>
      </c>
      <c r="B1082" s="65" t="s">
        <v>411</v>
      </c>
      <c r="C1082" s="65">
        <v>56532198</v>
      </c>
      <c r="D1082" s="66">
        <f>VLOOKUP(A1082,'2.1 Termination Charges'!$B$4:$F$904,5,0)</f>
        <v>1.10301</v>
      </c>
      <c r="G1082" s="67"/>
      <c r="H1082" s="67"/>
      <c r="J1082" s="67"/>
      <c r="P1082" s="68"/>
      <c r="Q1082" s="69"/>
      <c r="R1082" s="69"/>
      <c r="Z1082" s="70"/>
      <c r="AA1082" s="71"/>
      <c r="AB1082" s="70"/>
      <c r="AC1082" s="70"/>
      <c r="AD1082" s="53"/>
      <c r="AE1082" s="53"/>
      <c r="AF1082" s="72"/>
      <c r="AG1082" s="70"/>
      <c r="AH1082" s="70"/>
      <c r="AI1082" s="70"/>
    </row>
    <row r="1083" spans="1:35" ht="12.75" customHeight="1" x14ac:dyDescent="0.2">
      <c r="A1083" s="64" t="s">
        <v>412</v>
      </c>
      <c r="B1083" s="65" t="s">
        <v>411</v>
      </c>
      <c r="C1083" s="65">
        <v>56532199</v>
      </c>
      <c r="D1083" s="66">
        <f>VLOOKUP(A1083,'2.1 Termination Charges'!$B$4:$F$904,5,0)</f>
        <v>1.10301</v>
      </c>
      <c r="G1083" s="67"/>
      <c r="H1083" s="67"/>
      <c r="J1083" s="67"/>
      <c r="P1083" s="68"/>
      <c r="Q1083" s="69"/>
      <c r="R1083" s="69"/>
      <c r="Z1083" s="70"/>
      <c r="AA1083" s="71"/>
      <c r="AB1083" s="70"/>
      <c r="AC1083" s="70"/>
      <c r="AD1083" s="53"/>
      <c r="AE1083" s="53"/>
      <c r="AF1083" s="72"/>
      <c r="AG1083" s="70"/>
      <c r="AH1083" s="70"/>
      <c r="AI1083" s="70"/>
    </row>
    <row r="1084" spans="1:35" ht="12.75" customHeight="1" x14ac:dyDescent="0.2">
      <c r="A1084" s="64" t="s">
        <v>412</v>
      </c>
      <c r="B1084" s="65" t="s">
        <v>411</v>
      </c>
      <c r="C1084" s="65">
        <v>5655196</v>
      </c>
      <c r="D1084" s="66">
        <f>VLOOKUP(A1084,'2.1 Termination Charges'!$B$4:$F$904,5,0)</f>
        <v>1.10301</v>
      </c>
      <c r="G1084" s="67"/>
      <c r="H1084" s="67"/>
      <c r="J1084" s="67"/>
      <c r="P1084" s="68"/>
      <c r="Q1084" s="69"/>
      <c r="R1084" s="69"/>
      <c r="Z1084" s="70"/>
      <c r="AA1084" s="71"/>
      <c r="AB1084" s="70"/>
      <c r="AC1084" s="70"/>
      <c r="AD1084" s="53"/>
      <c r="AE1084" s="53"/>
      <c r="AF1084" s="72"/>
      <c r="AG1084" s="70"/>
      <c r="AH1084" s="70"/>
      <c r="AI1084" s="70"/>
    </row>
    <row r="1085" spans="1:35" ht="12.75" customHeight="1" x14ac:dyDescent="0.2">
      <c r="A1085" s="64" t="s">
        <v>412</v>
      </c>
      <c r="B1085" s="65" t="s">
        <v>411</v>
      </c>
      <c r="C1085" s="65">
        <v>5655197</v>
      </c>
      <c r="D1085" s="66">
        <f>VLOOKUP(A1085,'2.1 Termination Charges'!$B$4:$F$904,5,0)</f>
        <v>1.10301</v>
      </c>
      <c r="G1085" s="67"/>
      <c r="H1085" s="67"/>
      <c r="J1085" s="67"/>
      <c r="P1085" s="68"/>
      <c r="Q1085" s="69"/>
      <c r="R1085" s="69"/>
      <c r="Z1085" s="70"/>
      <c r="AA1085" s="71"/>
      <c r="AB1085" s="70"/>
      <c r="AC1085" s="70"/>
      <c r="AD1085" s="53"/>
      <c r="AE1085" s="53"/>
      <c r="AF1085" s="72"/>
      <c r="AG1085" s="70"/>
      <c r="AH1085" s="70"/>
      <c r="AI1085" s="70"/>
    </row>
    <row r="1086" spans="1:35" ht="12.75" customHeight="1" x14ac:dyDescent="0.2">
      <c r="A1086" s="64" t="s">
        <v>412</v>
      </c>
      <c r="B1086" s="65" t="s">
        <v>411</v>
      </c>
      <c r="C1086" s="65">
        <v>5655198</v>
      </c>
      <c r="D1086" s="66">
        <f>VLOOKUP(A1086,'2.1 Termination Charges'!$B$4:$F$904,5,0)</f>
        <v>1.10301</v>
      </c>
      <c r="G1086" s="67"/>
      <c r="H1086" s="67"/>
      <c r="J1086" s="67"/>
      <c r="P1086" s="68"/>
      <c r="Q1086" s="69"/>
      <c r="R1086" s="69"/>
      <c r="Z1086" s="70"/>
      <c r="AA1086" s="71"/>
      <c r="AB1086" s="70"/>
      <c r="AC1086" s="70"/>
      <c r="AD1086" s="53"/>
      <c r="AE1086" s="53"/>
      <c r="AF1086" s="72"/>
      <c r="AG1086" s="70"/>
      <c r="AH1086" s="70"/>
      <c r="AI1086" s="70"/>
    </row>
    <row r="1087" spans="1:35" ht="12.75" customHeight="1" x14ac:dyDescent="0.2">
      <c r="A1087" s="64" t="s">
        <v>412</v>
      </c>
      <c r="B1087" s="65" t="s">
        <v>411</v>
      </c>
      <c r="C1087" s="65">
        <v>56552196</v>
      </c>
      <c r="D1087" s="66">
        <f>VLOOKUP(A1087,'2.1 Termination Charges'!$B$4:$F$904,5,0)</f>
        <v>1.10301</v>
      </c>
      <c r="G1087" s="67"/>
      <c r="H1087" s="67"/>
      <c r="J1087" s="67"/>
      <c r="P1087" s="68"/>
      <c r="Q1087" s="69"/>
      <c r="R1087" s="69"/>
      <c r="Z1087" s="70"/>
      <c r="AA1087" s="71"/>
      <c r="AB1087" s="70"/>
      <c r="AC1087" s="70"/>
      <c r="AD1087" s="53"/>
      <c r="AE1087" s="53"/>
      <c r="AF1087" s="72"/>
      <c r="AG1087" s="70"/>
      <c r="AH1087" s="70"/>
      <c r="AI1087" s="70"/>
    </row>
    <row r="1088" spans="1:35" ht="12.75" customHeight="1" x14ac:dyDescent="0.2">
      <c r="A1088" s="64" t="s">
        <v>412</v>
      </c>
      <c r="B1088" s="65" t="s">
        <v>411</v>
      </c>
      <c r="C1088" s="65">
        <v>56552197</v>
      </c>
      <c r="D1088" s="66">
        <f>VLOOKUP(A1088,'2.1 Termination Charges'!$B$4:$F$904,5,0)</f>
        <v>1.10301</v>
      </c>
      <c r="G1088" s="67"/>
      <c r="H1088" s="67"/>
      <c r="J1088" s="67"/>
      <c r="P1088" s="68"/>
      <c r="Q1088" s="69"/>
      <c r="R1088" s="69"/>
      <c r="Z1088" s="70"/>
      <c r="AA1088" s="71"/>
      <c r="AB1088" s="70"/>
      <c r="AC1088" s="70"/>
      <c r="AD1088" s="53"/>
      <c r="AE1088" s="53"/>
      <c r="AF1088" s="72"/>
      <c r="AG1088" s="70"/>
      <c r="AH1088" s="70"/>
      <c r="AI1088" s="70"/>
    </row>
    <row r="1089" spans="1:35" ht="12.75" customHeight="1" x14ac:dyDescent="0.2">
      <c r="A1089" s="64" t="s">
        <v>412</v>
      </c>
      <c r="B1089" s="65" t="s">
        <v>411</v>
      </c>
      <c r="C1089" s="65">
        <v>56552198</v>
      </c>
      <c r="D1089" s="66">
        <f>VLOOKUP(A1089,'2.1 Termination Charges'!$B$4:$F$904,5,0)</f>
        <v>1.10301</v>
      </c>
      <c r="G1089" s="67"/>
      <c r="H1089" s="67"/>
      <c r="J1089" s="67"/>
      <c r="P1089" s="68"/>
      <c r="Q1089" s="69"/>
      <c r="R1089" s="69"/>
      <c r="Z1089" s="70"/>
      <c r="AA1089" s="71"/>
      <c r="AB1089" s="70"/>
      <c r="AC1089" s="70"/>
      <c r="AD1089" s="53"/>
      <c r="AE1089" s="53"/>
      <c r="AF1089" s="72"/>
      <c r="AG1089" s="70"/>
      <c r="AH1089" s="70"/>
      <c r="AI1089" s="70"/>
    </row>
    <row r="1090" spans="1:35" ht="12.75" customHeight="1" x14ac:dyDescent="0.2">
      <c r="A1090" s="64" t="s">
        <v>412</v>
      </c>
      <c r="B1090" s="65" t="s">
        <v>411</v>
      </c>
      <c r="C1090" s="65">
        <v>5657196</v>
      </c>
      <c r="D1090" s="66">
        <f>VLOOKUP(A1090,'2.1 Termination Charges'!$B$4:$F$904,5,0)</f>
        <v>1.10301</v>
      </c>
      <c r="G1090" s="67"/>
      <c r="H1090" s="67"/>
      <c r="J1090" s="67"/>
      <c r="P1090" s="68"/>
      <c r="Q1090" s="69"/>
      <c r="R1090" s="69"/>
      <c r="Z1090" s="70"/>
      <c r="AA1090" s="71"/>
      <c r="AB1090" s="70"/>
      <c r="AC1090" s="70"/>
      <c r="AD1090" s="53"/>
      <c r="AE1090" s="53"/>
      <c r="AF1090" s="72"/>
      <c r="AG1090" s="70"/>
      <c r="AH1090" s="70"/>
      <c r="AI1090" s="70"/>
    </row>
    <row r="1091" spans="1:35" ht="12.75" customHeight="1" x14ac:dyDescent="0.2">
      <c r="A1091" s="64" t="s">
        <v>412</v>
      </c>
      <c r="B1091" s="65" t="s">
        <v>411</v>
      </c>
      <c r="C1091" s="65">
        <v>5657197</v>
      </c>
      <c r="D1091" s="66">
        <f>VLOOKUP(A1091,'2.1 Termination Charges'!$B$4:$F$904,5,0)</f>
        <v>1.10301</v>
      </c>
      <c r="G1091" s="67"/>
      <c r="H1091" s="67"/>
      <c r="J1091" s="67"/>
      <c r="P1091" s="68"/>
      <c r="Q1091" s="69"/>
      <c r="R1091" s="69"/>
      <c r="Z1091" s="70"/>
      <c r="AA1091" s="71"/>
      <c r="AB1091" s="70"/>
      <c r="AC1091" s="70"/>
      <c r="AD1091" s="53"/>
      <c r="AE1091" s="53"/>
      <c r="AF1091" s="72"/>
      <c r="AG1091" s="70"/>
      <c r="AH1091" s="70"/>
      <c r="AI1091" s="70"/>
    </row>
    <row r="1092" spans="1:35" ht="12.75" customHeight="1" x14ac:dyDescent="0.2">
      <c r="A1092" s="64" t="s">
        <v>412</v>
      </c>
      <c r="B1092" s="65" t="s">
        <v>411</v>
      </c>
      <c r="C1092" s="65">
        <v>5657198</v>
      </c>
      <c r="D1092" s="66">
        <f>VLOOKUP(A1092,'2.1 Termination Charges'!$B$4:$F$904,5,0)</f>
        <v>1.10301</v>
      </c>
      <c r="G1092" s="67"/>
      <c r="H1092" s="67"/>
      <c r="J1092" s="67"/>
      <c r="P1092" s="68"/>
      <c r="Q1092" s="69"/>
      <c r="R1092" s="69"/>
      <c r="Z1092" s="70"/>
      <c r="AA1092" s="71"/>
      <c r="AB1092" s="70"/>
      <c r="AC1092" s="70"/>
      <c r="AD1092" s="53"/>
      <c r="AE1092" s="53"/>
      <c r="AF1092" s="72"/>
      <c r="AG1092" s="70"/>
      <c r="AH1092" s="70"/>
      <c r="AI1092" s="70"/>
    </row>
    <row r="1093" spans="1:35" ht="12.75" customHeight="1" x14ac:dyDescent="0.2">
      <c r="A1093" s="64" t="s">
        <v>412</v>
      </c>
      <c r="B1093" s="65" t="s">
        <v>411</v>
      </c>
      <c r="C1093" s="65">
        <v>56572196</v>
      </c>
      <c r="D1093" s="66">
        <f>VLOOKUP(A1093,'2.1 Termination Charges'!$B$4:$F$904,5,0)</f>
        <v>1.10301</v>
      </c>
      <c r="G1093" s="67"/>
      <c r="H1093" s="67"/>
      <c r="J1093" s="67"/>
      <c r="P1093" s="68"/>
      <c r="Q1093" s="69"/>
      <c r="R1093" s="69"/>
      <c r="Z1093" s="70"/>
      <c r="AA1093" s="71"/>
      <c r="AB1093" s="70"/>
      <c r="AC1093" s="70"/>
      <c r="AD1093" s="53"/>
      <c r="AE1093" s="53"/>
      <c r="AF1093" s="72"/>
      <c r="AG1093" s="70"/>
      <c r="AH1093" s="70"/>
      <c r="AI1093" s="70"/>
    </row>
    <row r="1094" spans="1:35" ht="12.75" customHeight="1" x14ac:dyDescent="0.2">
      <c r="A1094" s="64" t="s">
        <v>412</v>
      </c>
      <c r="B1094" s="65" t="s">
        <v>411</v>
      </c>
      <c r="C1094" s="65">
        <v>56572197</v>
      </c>
      <c r="D1094" s="66">
        <f>VLOOKUP(A1094,'2.1 Termination Charges'!$B$4:$F$904,5,0)</f>
        <v>1.10301</v>
      </c>
      <c r="G1094" s="67"/>
      <c r="H1094" s="67"/>
      <c r="J1094" s="67"/>
      <c r="P1094" s="68"/>
      <c r="Q1094" s="69"/>
      <c r="R1094" s="69"/>
      <c r="Z1094" s="70"/>
      <c r="AA1094" s="71"/>
      <c r="AB1094" s="70"/>
      <c r="AC1094" s="70"/>
      <c r="AD1094" s="53"/>
      <c r="AE1094" s="53"/>
      <c r="AF1094" s="72"/>
      <c r="AG1094" s="70"/>
      <c r="AH1094" s="70"/>
      <c r="AI1094" s="70"/>
    </row>
    <row r="1095" spans="1:35" ht="12.75" customHeight="1" x14ac:dyDescent="0.2">
      <c r="A1095" s="64" t="s">
        <v>412</v>
      </c>
      <c r="B1095" s="65" t="s">
        <v>411</v>
      </c>
      <c r="C1095" s="65">
        <v>56572198</v>
      </c>
      <c r="D1095" s="66">
        <f>VLOOKUP(A1095,'2.1 Termination Charges'!$B$4:$F$904,5,0)</f>
        <v>1.10301</v>
      </c>
      <c r="G1095" s="67"/>
      <c r="H1095" s="67"/>
      <c r="J1095" s="67"/>
      <c r="P1095" s="68"/>
      <c r="Q1095" s="69"/>
      <c r="R1095" s="69"/>
      <c r="Z1095" s="70"/>
      <c r="AA1095" s="71"/>
      <c r="AB1095" s="70"/>
      <c r="AC1095" s="70"/>
      <c r="AD1095" s="53"/>
      <c r="AE1095" s="53"/>
      <c r="AF1095" s="72"/>
      <c r="AG1095" s="70"/>
      <c r="AH1095" s="70"/>
      <c r="AI1095" s="70"/>
    </row>
    <row r="1096" spans="1:35" ht="12.75" customHeight="1" x14ac:dyDescent="0.2">
      <c r="A1096" s="64" t="s">
        <v>412</v>
      </c>
      <c r="B1096" s="65" t="s">
        <v>411</v>
      </c>
      <c r="C1096" s="65">
        <v>5658196</v>
      </c>
      <c r="D1096" s="66">
        <f>VLOOKUP(A1096,'2.1 Termination Charges'!$B$4:$F$904,5,0)</f>
        <v>1.10301</v>
      </c>
      <c r="G1096" s="67"/>
      <c r="H1096" s="67"/>
      <c r="J1096" s="67"/>
      <c r="P1096" s="68"/>
      <c r="Q1096" s="69"/>
      <c r="R1096" s="69"/>
      <c r="Z1096" s="70"/>
      <c r="AA1096" s="71"/>
      <c r="AB1096" s="70"/>
      <c r="AC1096" s="70"/>
      <c r="AD1096" s="53"/>
      <c r="AE1096" s="53"/>
      <c r="AF1096" s="72"/>
      <c r="AG1096" s="70"/>
      <c r="AH1096" s="70"/>
      <c r="AI1096" s="70"/>
    </row>
    <row r="1097" spans="1:35" ht="12.75" customHeight="1" x14ac:dyDescent="0.2">
      <c r="A1097" s="64" t="s">
        <v>412</v>
      </c>
      <c r="B1097" s="65" t="s">
        <v>411</v>
      </c>
      <c r="C1097" s="65">
        <v>5658197</v>
      </c>
      <c r="D1097" s="66">
        <f>VLOOKUP(A1097,'2.1 Termination Charges'!$B$4:$F$904,5,0)</f>
        <v>1.10301</v>
      </c>
      <c r="G1097" s="67"/>
      <c r="H1097" s="67"/>
      <c r="J1097" s="67"/>
      <c r="P1097" s="68"/>
      <c r="Q1097" s="69"/>
      <c r="R1097" s="69"/>
      <c r="Z1097" s="70"/>
      <c r="AA1097" s="71"/>
      <c r="AB1097" s="70"/>
      <c r="AC1097" s="70"/>
      <c r="AD1097" s="53"/>
      <c r="AE1097" s="53"/>
      <c r="AF1097" s="72"/>
      <c r="AG1097" s="70"/>
      <c r="AH1097" s="70"/>
      <c r="AI1097" s="70"/>
    </row>
    <row r="1098" spans="1:35" ht="12.75" customHeight="1" x14ac:dyDescent="0.2">
      <c r="A1098" s="64" t="s">
        <v>412</v>
      </c>
      <c r="B1098" s="65" t="s">
        <v>411</v>
      </c>
      <c r="C1098" s="65">
        <v>5658198</v>
      </c>
      <c r="D1098" s="66">
        <f>VLOOKUP(A1098,'2.1 Termination Charges'!$B$4:$F$904,5,0)</f>
        <v>1.10301</v>
      </c>
      <c r="G1098" s="67"/>
      <c r="H1098" s="67"/>
      <c r="J1098" s="67"/>
      <c r="P1098" s="68"/>
      <c r="Q1098" s="69"/>
      <c r="R1098" s="69"/>
      <c r="Z1098" s="70"/>
      <c r="AA1098" s="71"/>
      <c r="AB1098" s="70"/>
      <c r="AC1098" s="70"/>
      <c r="AD1098" s="53"/>
      <c r="AE1098" s="53"/>
      <c r="AF1098" s="72"/>
      <c r="AG1098" s="70"/>
      <c r="AH1098" s="70"/>
      <c r="AI1098" s="70"/>
    </row>
    <row r="1099" spans="1:35" ht="12.75" customHeight="1" x14ac:dyDescent="0.2">
      <c r="A1099" s="64" t="s">
        <v>412</v>
      </c>
      <c r="B1099" s="65" t="s">
        <v>411</v>
      </c>
      <c r="C1099" s="65">
        <v>56582196</v>
      </c>
      <c r="D1099" s="66">
        <f>VLOOKUP(A1099,'2.1 Termination Charges'!$B$4:$F$904,5,0)</f>
        <v>1.10301</v>
      </c>
      <c r="G1099" s="67"/>
      <c r="H1099" s="67"/>
      <c r="J1099" s="67"/>
      <c r="P1099" s="68"/>
      <c r="Q1099" s="69"/>
      <c r="R1099" s="69"/>
      <c r="Z1099" s="70"/>
      <c r="AA1099" s="71"/>
      <c r="AB1099" s="70"/>
      <c r="AC1099" s="70"/>
      <c r="AD1099" s="53"/>
      <c r="AE1099" s="53"/>
      <c r="AF1099" s="72"/>
      <c r="AG1099" s="70"/>
      <c r="AH1099" s="70"/>
      <c r="AI1099" s="70"/>
    </row>
    <row r="1100" spans="1:35" ht="12.75" customHeight="1" x14ac:dyDescent="0.2">
      <c r="A1100" s="64" t="s">
        <v>412</v>
      </c>
      <c r="B1100" s="65" t="s">
        <v>411</v>
      </c>
      <c r="C1100" s="65">
        <v>56582197</v>
      </c>
      <c r="D1100" s="66">
        <f>VLOOKUP(A1100,'2.1 Termination Charges'!$B$4:$F$904,5,0)</f>
        <v>1.10301</v>
      </c>
      <c r="G1100" s="67"/>
      <c r="H1100" s="67"/>
      <c r="J1100" s="67"/>
      <c r="P1100" s="68"/>
      <c r="Q1100" s="69"/>
      <c r="R1100" s="69"/>
      <c r="Z1100" s="70"/>
      <c r="AA1100" s="71"/>
      <c r="AB1100" s="70"/>
      <c r="AC1100" s="70"/>
      <c r="AD1100" s="53"/>
      <c r="AE1100" s="53"/>
      <c r="AF1100" s="72"/>
      <c r="AG1100" s="70"/>
      <c r="AH1100" s="70"/>
      <c r="AI1100" s="70"/>
    </row>
    <row r="1101" spans="1:35" ht="12.75" customHeight="1" x14ac:dyDescent="0.2">
      <c r="A1101" s="64" t="s">
        <v>412</v>
      </c>
      <c r="B1101" s="65" t="s">
        <v>411</v>
      </c>
      <c r="C1101" s="65">
        <v>56582198</v>
      </c>
      <c r="D1101" s="66">
        <f>VLOOKUP(A1101,'2.1 Termination Charges'!$B$4:$F$904,5,0)</f>
        <v>1.10301</v>
      </c>
      <c r="G1101" s="67"/>
      <c r="H1101" s="67"/>
      <c r="J1101" s="67"/>
      <c r="P1101" s="68"/>
      <c r="Q1101" s="69"/>
      <c r="R1101" s="69"/>
      <c r="Z1101" s="70"/>
      <c r="AA1101" s="71"/>
      <c r="AB1101" s="70"/>
      <c r="AC1101" s="70"/>
      <c r="AD1101" s="53"/>
      <c r="AE1101" s="53"/>
      <c r="AF1101" s="72"/>
      <c r="AG1101" s="70"/>
      <c r="AH1101" s="70"/>
      <c r="AI1101" s="70"/>
    </row>
    <row r="1102" spans="1:35" ht="12.75" customHeight="1" x14ac:dyDescent="0.2">
      <c r="A1102" s="64" t="s">
        <v>412</v>
      </c>
      <c r="B1102" s="65" t="s">
        <v>411</v>
      </c>
      <c r="C1102" s="65">
        <v>5661196</v>
      </c>
      <c r="D1102" s="66">
        <f>VLOOKUP(A1102,'2.1 Termination Charges'!$B$4:$F$904,5,0)</f>
        <v>1.10301</v>
      </c>
      <c r="G1102" s="67"/>
      <c r="H1102" s="67"/>
      <c r="J1102" s="67"/>
      <c r="P1102" s="68"/>
      <c r="Q1102" s="69"/>
      <c r="R1102" s="69"/>
      <c r="Z1102" s="70"/>
      <c r="AA1102" s="71"/>
      <c r="AB1102" s="70"/>
      <c r="AC1102" s="70"/>
      <c r="AD1102" s="53"/>
      <c r="AE1102" s="53"/>
      <c r="AF1102" s="72"/>
      <c r="AG1102" s="70"/>
      <c r="AH1102" s="70"/>
      <c r="AI1102" s="70"/>
    </row>
    <row r="1103" spans="1:35" ht="12.75" customHeight="1" x14ac:dyDescent="0.2">
      <c r="A1103" s="64" t="s">
        <v>412</v>
      </c>
      <c r="B1103" s="65" t="s">
        <v>411</v>
      </c>
      <c r="C1103" s="65">
        <v>5661197</v>
      </c>
      <c r="D1103" s="66">
        <f>VLOOKUP(A1103,'2.1 Termination Charges'!$B$4:$F$904,5,0)</f>
        <v>1.10301</v>
      </c>
      <c r="G1103" s="67"/>
      <c r="H1103" s="67"/>
      <c r="J1103" s="67"/>
      <c r="P1103" s="68"/>
      <c r="Q1103" s="69"/>
      <c r="R1103" s="69"/>
      <c r="Z1103" s="70"/>
      <c r="AA1103" s="71"/>
      <c r="AB1103" s="70"/>
      <c r="AC1103" s="70"/>
      <c r="AD1103" s="53"/>
      <c r="AE1103" s="53"/>
      <c r="AF1103" s="72"/>
      <c r="AG1103" s="70"/>
      <c r="AH1103" s="70"/>
      <c r="AI1103" s="70"/>
    </row>
    <row r="1104" spans="1:35" ht="12.75" customHeight="1" x14ac:dyDescent="0.2">
      <c r="A1104" s="64" t="s">
        <v>412</v>
      </c>
      <c r="B1104" s="65" t="s">
        <v>411</v>
      </c>
      <c r="C1104" s="65">
        <v>5661198</v>
      </c>
      <c r="D1104" s="66">
        <f>VLOOKUP(A1104,'2.1 Termination Charges'!$B$4:$F$904,5,0)</f>
        <v>1.10301</v>
      </c>
      <c r="G1104" s="67"/>
      <c r="H1104" s="67"/>
      <c r="J1104" s="67"/>
      <c r="P1104" s="68"/>
      <c r="Q1104" s="69"/>
      <c r="R1104" s="69"/>
      <c r="Z1104" s="70"/>
      <c r="AA1104" s="71"/>
      <c r="AB1104" s="70"/>
      <c r="AC1104" s="70"/>
      <c r="AD1104" s="53"/>
      <c r="AE1104" s="53"/>
      <c r="AF1104" s="72"/>
      <c r="AG1104" s="70"/>
      <c r="AH1104" s="70"/>
      <c r="AI1104" s="70"/>
    </row>
    <row r="1105" spans="1:35" ht="12.75" customHeight="1" x14ac:dyDescent="0.2">
      <c r="A1105" s="64" t="s">
        <v>412</v>
      </c>
      <c r="B1105" s="65" t="s">
        <v>411</v>
      </c>
      <c r="C1105" s="65">
        <v>56612</v>
      </c>
      <c r="D1105" s="66">
        <f>VLOOKUP(A1105,'2.1 Termination Charges'!$B$4:$F$904,5,0)</f>
        <v>1.10301</v>
      </c>
      <c r="G1105" s="67"/>
      <c r="H1105" s="67"/>
      <c r="J1105" s="67"/>
      <c r="P1105" s="68"/>
      <c r="Q1105" s="69"/>
      <c r="R1105" s="69"/>
      <c r="Z1105" s="70"/>
      <c r="AA1105" s="71"/>
      <c r="AB1105" s="70"/>
      <c r="AC1105" s="70"/>
      <c r="AD1105" s="53"/>
      <c r="AE1105" s="53"/>
      <c r="AF1105" s="72"/>
      <c r="AG1105" s="70"/>
      <c r="AH1105" s="70"/>
      <c r="AI1105" s="70"/>
    </row>
    <row r="1106" spans="1:35" ht="12.75" customHeight="1" x14ac:dyDescent="0.2">
      <c r="A1106" s="64" t="s">
        <v>412</v>
      </c>
      <c r="B1106" s="65" t="s">
        <v>411</v>
      </c>
      <c r="C1106" s="65">
        <v>56612196</v>
      </c>
      <c r="D1106" s="66">
        <f>VLOOKUP(A1106,'2.1 Termination Charges'!$B$4:$F$904,5,0)</f>
        <v>1.10301</v>
      </c>
      <c r="G1106" s="67"/>
      <c r="H1106" s="67"/>
      <c r="J1106" s="67"/>
      <c r="P1106" s="68"/>
      <c r="Q1106" s="69"/>
      <c r="R1106" s="69"/>
      <c r="Z1106" s="70"/>
      <c r="AA1106" s="71"/>
      <c r="AB1106" s="70"/>
      <c r="AC1106" s="70"/>
      <c r="AD1106" s="53"/>
      <c r="AE1106" s="53"/>
      <c r="AF1106" s="72"/>
      <c r="AG1106" s="70"/>
      <c r="AH1106" s="70"/>
      <c r="AI1106" s="70"/>
    </row>
    <row r="1107" spans="1:35" ht="12.75" customHeight="1" x14ac:dyDescent="0.2">
      <c r="A1107" s="64" t="s">
        <v>412</v>
      </c>
      <c r="B1107" s="65" t="s">
        <v>411</v>
      </c>
      <c r="C1107" s="65">
        <v>56612197</v>
      </c>
      <c r="D1107" s="66">
        <f>VLOOKUP(A1107,'2.1 Termination Charges'!$B$4:$F$904,5,0)</f>
        <v>1.10301</v>
      </c>
      <c r="G1107" s="67"/>
      <c r="H1107" s="67"/>
      <c r="J1107" s="67"/>
      <c r="P1107" s="68"/>
      <c r="Q1107" s="69"/>
      <c r="R1107" s="69"/>
      <c r="Z1107" s="70"/>
      <c r="AA1107" s="71"/>
      <c r="AB1107" s="70"/>
      <c r="AC1107" s="70"/>
      <c r="AD1107" s="53"/>
      <c r="AE1107" s="53"/>
      <c r="AF1107" s="72"/>
      <c r="AG1107" s="70"/>
      <c r="AH1107" s="70"/>
      <c r="AI1107" s="70"/>
    </row>
    <row r="1108" spans="1:35" ht="12.75" customHeight="1" x14ac:dyDescent="0.2">
      <c r="A1108" s="64" t="s">
        <v>412</v>
      </c>
      <c r="B1108" s="65" t="s">
        <v>411</v>
      </c>
      <c r="C1108" s="65">
        <v>56612198</v>
      </c>
      <c r="D1108" s="66">
        <f>VLOOKUP(A1108,'2.1 Termination Charges'!$B$4:$F$904,5,0)</f>
        <v>1.10301</v>
      </c>
      <c r="G1108" s="67"/>
      <c r="H1108" s="67"/>
      <c r="J1108" s="67"/>
      <c r="P1108" s="68"/>
      <c r="Q1108" s="69"/>
      <c r="R1108" s="69"/>
      <c r="Z1108" s="70"/>
      <c r="AA1108" s="71"/>
      <c r="AB1108" s="70"/>
      <c r="AC1108" s="70"/>
      <c r="AD1108" s="53"/>
      <c r="AE1108" s="53"/>
      <c r="AF1108" s="72"/>
      <c r="AG1108" s="70"/>
      <c r="AH1108" s="70"/>
      <c r="AI1108" s="70"/>
    </row>
    <row r="1109" spans="1:35" ht="12.75" customHeight="1" x14ac:dyDescent="0.2">
      <c r="A1109" s="64" t="s">
        <v>412</v>
      </c>
      <c r="B1109" s="65" t="s">
        <v>411</v>
      </c>
      <c r="C1109" s="65">
        <v>56613</v>
      </c>
      <c r="D1109" s="66">
        <f>VLOOKUP(A1109,'2.1 Termination Charges'!$B$4:$F$904,5,0)</f>
        <v>1.10301</v>
      </c>
      <c r="G1109" s="67"/>
      <c r="H1109" s="67"/>
      <c r="J1109" s="67"/>
      <c r="P1109" s="68"/>
      <c r="Q1109" s="69"/>
      <c r="R1109" s="69"/>
      <c r="Z1109" s="70"/>
      <c r="AA1109" s="71"/>
      <c r="AB1109" s="70"/>
      <c r="AC1109" s="70"/>
      <c r="AD1109" s="53"/>
      <c r="AE1109" s="53"/>
      <c r="AF1109" s="72"/>
      <c r="AG1109" s="70"/>
      <c r="AH1109" s="70"/>
      <c r="AI1109" s="70"/>
    </row>
    <row r="1110" spans="1:35" ht="12.75" customHeight="1" x14ac:dyDescent="0.2">
      <c r="A1110" s="64" t="s">
        <v>412</v>
      </c>
      <c r="B1110" s="65" t="s">
        <v>411</v>
      </c>
      <c r="C1110" s="65">
        <v>56614</v>
      </c>
      <c r="D1110" s="66">
        <f>VLOOKUP(A1110,'2.1 Termination Charges'!$B$4:$F$904,5,0)</f>
        <v>1.10301</v>
      </c>
      <c r="G1110" s="67"/>
      <c r="H1110" s="67"/>
      <c r="J1110" s="67"/>
      <c r="P1110" s="68"/>
      <c r="Q1110" s="69"/>
      <c r="R1110" s="69"/>
      <c r="Z1110" s="70"/>
      <c r="AA1110" s="71"/>
      <c r="AB1110" s="70"/>
      <c r="AC1110" s="70"/>
      <c r="AD1110" s="53"/>
      <c r="AE1110" s="53"/>
      <c r="AF1110" s="72"/>
      <c r="AG1110" s="70"/>
      <c r="AH1110" s="70"/>
      <c r="AI1110" s="70"/>
    </row>
    <row r="1111" spans="1:35" ht="12.75" customHeight="1" x14ac:dyDescent="0.2">
      <c r="A1111" s="64" t="s">
        <v>412</v>
      </c>
      <c r="B1111" s="65" t="s">
        <v>411</v>
      </c>
      <c r="C1111" s="65">
        <v>56615</v>
      </c>
      <c r="D1111" s="66">
        <f>VLOOKUP(A1111,'2.1 Termination Charges'!$B$4:$F$904,5,0)</f>
        <v>1.10301</v>
      </c>
      <c r="G1111" s="67"/>
      <c r="H1111" s="67"/>
      <c r="J1111" s="67"/>
      <c r="P1111" s="68"/>
      <c r="Q1111" s="69"/>
      <c r="R1111" s="69"/>
      <c r="Z1111" s="70"/>
      <c r="AA1111" s="71"/>
      <c r="AB1111" s="70"/>
      <c r="AC1111" s="70"/>
      <c r="AD1111" s="53"/>
      <c r="AE1111" s="53"/>
      <c r="AF1111" s="72"/>
      <c r="AG1111" s="70"/>
      <c r="AH1111" s="70"/>
      <c r="AI1111" s="70"/>
    </row>
    <row r="1112" spans="1:35" ht="12.75" customHeight="1" x14ac:dyDescent="0.2">
      <c r="A1112" s="64" t="s">
        <v>412</v>
      </c>
      <c r="B1112" s="65" t="s">
        <v>411</v>
      </c>
      <c r="C1112" s="65">
        <v>56616</v>
      </c>
      <c r="D1112" s="66">
        <f>VLOOKUP(A1112,'2.1 Termination Charges'!$B$4:$F$904,5,0)</f>
        <v>1.10301</v>
      </c>
      <c r="G1112" s="67"/>
      <c r="H1112" s="67"/>
      <c r="J1112" s="67"/>
      <c r="P1112" s="68"/>
      <c r="Q1112" s="69"/>
      <c r="R1112" s="69"/>
      <c r="Z1112" s="70"/>
      <c r="AA1112" s="71"/>
      <c r="AB1112" s="70"/>
      <c r="AC1112" s="70"/>
      <c r="AD1112" s="53"/>
      <c r="AE1112" s="53"/>
      <c r="AF1112" s="72"/>
      <c r="AG1112" s="70"/>
      <c r="AH1112" s="70"/>
      <c r="AI1112" s="70"/>
    </row>
    <row r="1113" spans="1:35" ht="12.75" customHeight="1" x14ac:dyDescent="0.2">
      <c r="A1113" s="64" t="s">
        <v>412</v>
      </c>
      <c r="B1113" s="65" t="s">
        <v>411</v>
      </c>
      <c r="C1113" s="65">
        <v>56617</v>
      </c>
      <c r="D1113" s="66">
        <f>VLOOKUP(A1113,'2.1 Termination Charges'!$B$4:$F$904,5,0)</f>
        <v>1.10301</v>
      </c>
      <c r="G1113" s="67"/>
      <c r="H1113" s="67"/>
      <c r="J1113" s="67"/>
      <c r="P1113" s="68"/>
      <c r="Q1113" s="69"/>
      <c r="R1113" s="69"/>
      <c r="Z1113" s="70"/>
      <c r="AA1113" s="71"/>
      <c r="AB1113" s="70"/>
      <c r="AC1113" s="70"/>
      <c r="AD1113" s="53"/>
      <c r="AE1113" s="53"/>
      <c r="AF1113" s="72"/>
      <c r="AG1113" s="70"/>
      <c r="AH1113" s="70"/>
      <c r="AI1113" s="70"/>
    </row>
    <row r="1114" spans="1:35" ht="12.75" customHeight="1" x14ac:dyDescent="0.2">
      <c r="A1114" s="64" t="s">
        <v>412</v>
      </c>
      <c r="B1114" s="65" t="s">
        <v>411</v>
      </c>
      <c r="C1114" s="65">
        <v>56618</v>
      </c>
      <c r="D1114" s="66">
        <f>VLOOKUP(A1114,'2.1 Termination Charges'!$B$4:$F$904,5,0)</f>
        <v>1.10301</v>
      </c>
      <c r="G1114" s="67"/>
      <c r="H1114" s="67"/>
      <c r="J1114" s="67"/>
      <c r="P1114" s="68"/>
      <c r="Q1114" s="69"/>
      <c r="R1114" s="69"/>
      <c r="Z1114" s="70"/>
      <c r="AA1114" s="71"/>
      <c r="AB1114" s="70"/>
      <c r="AC1114" s="70"/>
      <c r="AD1114" s="53"/>
      <c r="AE1114" s="53"/>
      <c r="AF1114" s="72"/>
      <c r="AG1114" s="70"/>
      <c r="AH1114" s="70"/>
      <c r="AI1114" s="70"/>
    </row>
    <row r="1115" spans="1:35" ht="12.75" customHeight="1" x14ac:dyDescent="0.2">
      <c r="A1115" s="64" t="s">
        <v>412</v>
      </c>
      <c r="B1115" s="65" t="s">
        <v>411</v>
      </c>
      <c r="C1115" s="65">
        <v>56619</v>
      </c>
      <c r="D1115" s="66">
        <f>VLOOKUP(A1115,'2.1 Termination Charges'!$B$4:$F$904,5,0)</f>
        <v>1.10301</v>
      </c>
      <c r="G1115" s="67"/>
      <c r="H1115" s="67"/>
      <c r="J1115" s="67"/>
      <c r="P1115" s="68"/>
      <c r="Q1115" s="69"/>
      <c r="R1115" s="69"/>
      <c r="Z1115" s="70"/>
      <c r="AA1115" s="71"/>
      <c r="AB1115" s="70"/>
      <c r="AC1115" s="70"/>
      <c r="AD1115" s="53"/>
      <c r="AE1115" s="53"/>
      <c r="AF1115" s="72"/>
      <c r="AG1115" s="70"/>
      <c r="AH1115" s="70"/>
      <c r="AI1115" s="70"/>
    </row>
    <row r="1116" spans="1:35" ht="12.75" customHeight="1" x14ac:dyDescent="0.2">
      <c r="A1116" s="64" t="s">
        <v>412</v>
      </c>
      <c r="B1116" s="65" t="s">
        <v>411</v>
      </c>
      <c r="C1116" s="65">
        <v>5663196</v>
      </c>
      <c r="D1116" s="66">
        <f>VLOOKUP(A1116,'2.1 Termination Charges'!$B$4:$F$904,5,0)</f>
        <v>1.10301</v>
      </c>
      <c r="G1116" s="67"/>
      <c r="H1116" s="67"/>
      <c r="J1116" s="67"/>
      <c r="P1116" s="68"/>
      <c r="Q1116" s="69"/>
      <c r="R1116" s="69"/>
      <c r="Z1116" s="70"/>
      <c r="AA1116" s="71"/>
      <c r="AB1116" s="70"/>
      <c r="AC1116" s="70"/>
      <c r="AD1116" s="53"/>
      <c r="AE1116" s="53"/>
      <c r="AF1116" s="72"/>
      <c r="AG1116" s="70"/>
      <c r="AH1116" s="70"/>
      <c r="AI1116" s="70"/>
    </row>
    <row r="1117" spans="1:35" ht="12.75" customHeight="1" x14ac:dyDescent="0.2">
      <c r="A1117" s="64" t="s">
        <v>412</v>
      </c>
      <c r="B1117" s="65" t="s">
        <v>411</v>
      </c>
      <c r="C1117" s="65">
        <v>5663197</v>
      </c>
      <c r="D1117" s="66">
        <f>VLOOKUP(A1117,'2.1 Termination Charges'!$B$4:$F$904,5,0)</f>
        <v>1.10301</v>
      </c>
      <c r="G1117" s="67"/>
      <c r="H1117" s="67"/>
      <c r="J1117" s="67"/>
      <c r="P1117" s="68"/>
      <c r="Q1117" s="69"/>
      <c r="R1117" s="69"/>
      <c r="Z1117" s="70"/>
      <c r="AA1117" s="71"/>
      <c r="AB1117" s="70"/>
      <c r="AC1117" s="70"/>
      <c r="AD1117" s="53"/>
      <c r="AE1117" s="53"/>
      <c r="AF1117" s="72"/>
      <c r="AG1117" s="70"/>
      <c r="AH1117" s="70"/>
      <c r="AI1117" s="70"/>
    </row>
    <row r="1118" spans="1:35" ht="12.75" customHeight="1" x14ac:dyDescent="0.2">
      <c r="A1118" s="64" t="s">
        <v>412</v>
      </c>
      <c r="B1118" s="65" t="s">
        <v>411</v>
      </c>
      <c r="C1118" s="65">
        <v>5663198</v>
      </c>
      <c r="D1118" s="66">
        <f>VLOOKUP(A1118,'2.1 Termination Charges'!$B$4:$F$904,5,0)</f>
        <v>1.10301</v>
      </c>
      <c r="G1118" s="67"/>
      <c r="H1118" s="67"/>
      <c r="J1118" s="67"/>
      <c r="P1118" s="68"/>
      <c r="Q1118" s="69"/>
      <c r="R1118" s="69"/>
      <c r="Z1118" s="70"/>
      <c r="AA1118" s="71"/>
      <c r="AB1118" s="70"/>
      <c r="AC1118" s="70"/>
      <c r="AD1118" s="53"/>
      <c r="AE1118" s="53"/>
      <c r="AF1118" s="72"/>
      <c r="AG1118" s="70"/>
      <c r="AH1118" s="70"/>
      <c r="AI1118" s="70"/>
    </row>
    <row r="1119" spans="1:35" ht="12.75" customHeight="1" x14ac:dyDescent="0.2">
      <c r="A1119" s="64" t="s">
        <v>412</v>
      </c>
      <c r="B1119" s="65" t="s">
        <v>411</v>
      </c>
      <c r="C1119" s="65">
        <v>56632196</v>
      </c>
      <c r="D1119" s="66">
        <f>VLOOKUP(A1119,'2.1 Termination Charges'!$B$4:$F$904,5,0)</f>
        <v>1.10301</v>
      </c>
      <c r="G1119" s="67"/>
      <c r="H1119" s="67"/>
      <c r="J1119" s="67"/>
      <c r="P1119" s="68"/>
      <c r="Q1119" s="69"/>
      <c r="R1119" s="69"/>
      <c r="Z1119" s="70"/>
      <c r="AA1119" s="71"/>
      <c r="AB1119" s="70"/>
      <c r="AC1119" s="70"/>
      <c r="AD1119" s="53"/>
      <c r="AE1119" s="53"/>
      <c r="AF1119" s="72"/>
      <c r="AG1119" s="70"/>
      <c r="AH1119" s="70"/>
      <c r="AI1119" s="70"/>
    </row>
    <row r="1120" spans="1:35" ht="12.75" customHeight="1" x14ac:dyDescent="0.2">
      <c r="A1120" s="64" t="s">
        <v>412</v>
      </c>
      <c r="B1120" s="65" t="s">
        <v>411</v>
      </c>
      <c r="C1120" s="65">
        <v>56632197</v>
      </c>
      <c r="D1120" s="66">
        <f>VLOOKUP(A1120,'2.1 Termination Charges'!$B$4:$F$904,5,0)</f>
        <v>1.10301</v>
      </c>
      <c r="G1120" s="67"/>
      <c r="H1120" s="67"/>
      <c r="J1120" s="67"/>
      <c r="P1120" s="68"/>
      <c r="Q1120" s="69"/>
      <c r="R1120" s="69"/>
      <c r="Z1120" s="70"/>
      <c r="AA1120" s="71"/>
      <c r="AB1120" s="70"/>
      <c r="AC1120" s="70"/>
      <c r="AD1120" s="53"/>
      <c r="AE1120" s="53"/>
      <c r="AF1120" s="72"/>
      <c r="AG1120" s="70"/>
      <c r="AH1120" s="70"/>
      <c r="AI1120" s="70"/>
    </row>
    <row r="1121" spans="1:35" ht="12.75" customHeight="1" x14ac:dyDescent="0.2">
      <c r="A1121" s="64" t="s">
        <v>412</v>
      </c>
      <c r="B1121" s="65" t="s">
        <v>411</v>
      </c>
      <c r="C1121" s="65">
        <v>56632198</v>
      </c>
      <c r="D1121" s="66">
        <f>VLOOKUP(A1121,'2.1 Termination Charges'!$B$4:$F$904,5,0)</f>
        <v>1.10301</v>
      </c>
      <c r="G1121" s="67"/>
      <c r="H1121" s="67"/>
      <c r="J1121" s="67"/>
      <c r="P1121" s="68"/>
      <c r="Q1121" s="69"/>
      <c r="R1121" s="69"/>
      <c r="Z1121" s="70"/>
      <c r="AA1121" s="71"/>
      <c r="AB1121" s="70"/>
      <c r="AC1121" s="70"/>
      <c r="AD1121" s="53"/>
      <c r="AE1121" s="53"/>
      <c r="AF1121" s="72"/>
      <c r="AG1121" s="70"/>
      <c r="AH1121" s="70"/>
      <c r="AI1121" s="70"/>
    </row>
    <row r="1122" spans="1:35" ht="12.75" customHeight="1" x14ac:dyDescent="0.2">
      <c r="A1122" s="64" t="s">
        <v>412</v>
      </c>
      <c r="B1122" s="65" t="s">
        <v>411</v>
      </c>
      <c r="C1122" s="65">
        <v>5663237</v>
      </c>
      <c r="D1122" s="66">
        <f>VLOOKUP(A1122,'2.1 Termination Charges'!$B$4:$F$904,5,0)</f>
        <v>1.10301</v>
      </c>
      <c r="G1122" s="67"/>
      <c r="H1122" s="67"/>
      <c r="J1122" s="67"/>
      <c r="P1122" s="68"/>
      <c r="Q1122" s="69"/>
      <c r="R1122" s="69"/>
      <c r="Z1122" s="70"/>
      <c r="AA1122" s="71"/>
      <c r="AB1122" s="70"/>
      <c r="AC1122" s="70"/>
      <c r="AD1122" s="53"/>
      <c r="AE1122" s="53"/>
      <c r="AF1122" s="72"/>
      <c r="AG1122" s="70"/>
      <c r="AH1122" s="70"/>
      <c r="AI1122" s="70"/>
    </row>
    <row r="1123" spans="1:35" ht="12.75" customHeight="1" x14ac:dyDescent="0.2">
      <c r="A1123" s="64" t="s">
        <v>412</v>
      </c>
      <c r="B1123" s="65" t="s">
        <v>411</v>
      </c>
      <c r="C1123" s="65">
        <v>5663297</v>
      </c>
      <c r="D1123" s="66">
        <f>VLOOKUP(A1123,'2.1 Termination Charges'!$B$4:$F$904,5,0)</f>
        <v>1.10301</v>
      </c>
      <c r="G1123" s="67"/>
      <c r="H1123" s="67"/>
      <c r="J1123" s="67"/>
      <c r="P1123" s="68"/>
      <c r="Q1123" s="69"/>
      <c r="R1123" s="69"/>
      <c r="Z1123" s="70"/>
      <c r="AA1123" s="71"/>
      <c r="AB1123" s="70"/>
      <c r="AC1123" s="70"/>
      <c r="AD1123" s="53"/>
      <c r="AE1123" s="53"/>
      <c r="AF1123" s="72"/>
      <c r="AG1123" s="70"/>
      <c r="AH1123" s="70"/>
      <c r="AI1123" s="70"/>
    </row>
    <row r="1124" spans="1:35" ht="12.75" customHeight="1" x14ac:dyDescent="0.2">
      <c r="A1124" s="64" t="s">
        <v>412</v>
      </c>
      <c r="B1124" s="65" t="s">
        <v>411</v>
      </c>
      <c r="C1124" s="65">
        <v>566337</v>
      </c>
      <c r="D1124" s="66">
        <f>VLOOKUP(A1124,'2.1 Termination Charges'!$B$4:$F$904,5,0)</f>
        <v>1.10301</v>
      </c>
      <c r="G1124" s="67"/>
      <c r="H1124" s="67"/>
      <c r="J1124" s="67"/>
      <c r="P1124" s="68"/>
      <c r="Q1124" s="69"/>
      <c r="R1124" s="69"/>
      <c r="Z1124" s="70"/>
      <c r="AA1124" s="71"/>
      <c r="AB1124" s="70"/>
      <c r="AC1124" s="70"/>
      <c r="AD1124" s="53"/>
      <c r="AE1124" s="53"/>
      <c r="AF1124" s="72"/>
      <c r="AG1124" s="70"/>
      <c r="AH1124" s="70"/>
      <c r="AI1124" s="70"/>
    </row>
    <row r="1125" spans="1:35" ht="12.75" customHeight="1" x14ac:dyDescent="0.2">
      <c r="A1125" s="64" t="s">
        <v>412</v>
      </c>
      <c r="B1125" s="65" t="s">
        <v>411</v>
      </c>
      <c r="C1125" s="65">
        <v>566397</v>
      </c>
      <c r="D1125" s="66">
        <f>VLOOKUP(A1125,'2.1 Termination Charges'!$B$4:$F$904,5,0)</f>
        <v>1.10301</v>
      </c>
      <c r="G1125" s="67"/>
      <c r="H1125" s="67"/>
      <c r="J1125" s="67"/>
      <c r="P1125" s="68"/>
      <c r="Q1125" s="69"/>
      <c r="R1125" s="69"/>
      <c r="Z1125" s="70"/>
      <c r="AA1125" s="71"/>
      <c r="AB1125" s="70"/>
      <c r="AC1125" s="70"/>
      <c r="AD1125" s="53"/>
      <c r="AE1125" s="53"/>
      <c r="AF1125" s="72"/>
      <c r="AG1125" s="70"/>
      <c r="AH1125" s="70"/>
      <c r="AI1125" s="70"/>
    </row>
    <row r="1126" spans="1:35" ht="12.75" customHeight="1" x14ac:dyDescent="0.2">
      <c r="A1126" s="64" t="s">
        <v>412</v>
      </c>
      <c r="B1126" s="65" t="s">
        <v>411</v>
      </c>
      <c r="C1126" s="65">
        <v>5664196</v>
      </c>
      <c r="D1126" s="66">
        <f>VLOOKUP(A1126,'2.1 Termination Charges'!$B$4:$F$904,5,0)</f>
        <v>1.10301</v>
      </c>
      <c r="G1126" s="67"/>
      <c r="H1126" s="67"/>
      <c r="J1126" s="67"/>
      <c r="P1126" s="68"/>
      <c r="Q1126" s="69"/>
      <c r="R1126" s="69"/>
      <c r="Z1126" s="70"/>
      <c r="AA1126" s="71"/>
      <c r="AB1126" s="70"/>
      <c r="AC1126" s="70"/>
      <c r="AD1126" s="53"/>
      <c r="AE1126" s="53"/>
      <c r="AF1126" s="72"/>
      <c r="AG1126" s="70"/>
      <c r="AH1126" s="70"/>
      <c r="AI1126" s="70"/>
    </row>
    <row r="1127" spans="1:35" ht="12.75" customHeight="1" x14ac:dyDescent="0.2">
      <c r="A1127" s="64" t="s">
        <v>412</v>
      </c>
      <c r="B1127" s="65" t="s">
        <v>411</v>
      </c>
      <c r="C1127" s="65">
        <v>5664197</v>
      </c>
      <c r="D1127" s="66">
        <f>VLOOKUP(A1127,'2.1 Termination Charges'!$B$4:$F$904,5,0)</f>
        <v>1.10301</v>
      </c>
      <c r="G1127" s="67"/>
      <c r="H1127" s="67"/>
      <c r="J1127" s="67"/>
      <c r="P1127" s="68"/>
      <c r="Q1127" s="69"/>
      <c r="R1127" s="69"/>
      <c r="Z1127" s="70"/>
      <c r="AA1127" s="71"/>
      <c r="AB1127" s="70"/>
      <c r="AC1127" s="70"/>
      <c r="AD1127" s="53"/>
      <c r="AE1127" s="53"/>
      <c r="AF1127" s="72"/>
      <c r="AG1127" s="70"/>
      <c r="AH1127" s="70"/>
      <c r="AI1127" s="70"/>
    </row>
    <row r="1128" spans="1:35" ht="12.75" customHeight="1" x14ac:dyDescent="0.2">
      <c r="A1128" s="64" t="s">
        <v>412</v>
      </c>
      <c r="B1128" s="65" t="s">
        <v>411</v>
      </c>
      <c r="C1128" s="65">
        <v>5664198</v>
      </c>
      <c r="D1128" s="66">
        <f>VLOOKUP(A1128,'2.1 Termination Charges'!$B$4:$F$904,5,0)</f>
        <v>1.10301</v>
      </c>
      <c r="G1128" s="67"/>
      <c r="H1128" s="67"/>
      <c r="J1128" s="67"/>
      <c r="P1128" s="68"/>
      <c r="Q1128" s="69"/>
      <c r="R1128" s="69"/>
      <c r="Z1128" s="70"/>
      <c r="AA1128" s="71"/>
      <c r="AB1128" s="70"/>
      <c r="AC1128" s="70"/>
      <c r="AD1128" s="53"/>
      <c r="AE1128" s="53"/>
      <c r="AF1128" s="72"/>
      <c r="AG1128" s="70"/>
      <c r="AH1128" s="70"/>
      <c r="AI1128" s="70"/>
    </row>
    <row r="1129" spans="1:35" ht="12.75" customHeight="1" x14ac:dyDescent="0.2">
      <c r="A1129" s="64" t="s">
        <v>412</v>
      </c>
      <c r="B1129" s="65" t="s">
        <v>411</v>
      </c>
      <c r="C1129" s="65">
        <v>5664297</v>
      </c>
      <c r="D1129" s="66">
        <f>VLOOKUP(A1129,'2.1 Termination Charges'!$B$4:$F$904,5,0)</f>
        <v>1.10301</v>
      </c>
      <c r="G1129" s="67"/>
      <c r="H1129" s="67"/>
      <c r="J1129" s="67"/>
      <c r="P1129" s="68"/>
      <c r="Q1129" s="69"/>
      <c r="R1129" s="69"/>
      <c r="Z1129" s="70"/>
      <c r="AA1129" s="71"/>
      <c r="AB1129" s="70"/>
      <c r="AC1129" s="70"/>
      <c r="AD1129" s="53"/>
      <c r="AE1129" s="53"/>
      <c r="AF1129" s="72"/>
      <c r="AG1129" s="70"/>
      <c r="AH1129" s="70"/>
      <c r="AI1129" s="70"/>
    </row>
    <row r="1130" spans="1:35" ht="12.75" customHeight="1" x14ac:dyDescent="0.2">
      <c r="A1130" s="64" t="s">
        <v>412</v>
      </c>
      <c r="B1130" s="65" t="s">
        <v>411</v>
      </c>
      <c r="C1130" s="65">
        <v>56642970</v>
      </c>
      <c r="D1130" s="66">
        <f>VLOOKUP(A1130,'2.1 Termination Charges'!$B$4:$F$904,5,0)</f>
        <v>1.10301</v>
      </c>
      <c r="G1130" s="67"/>
      <c r="H1130" s="67"/>
      <c r="J1130" s="67"/>
      <c r="P1130" s="68"/>
      <c r="Q1130" s="69"/>
      <c r="R1130" s="69"/>
      <c r="Z1130" s="70"/>
      <c r="AA1130" s="71"/>
      <c r="AB1130" s="70"/>
      <c r="AC1130" s="70"/>
      <c r="AD1130" s="53"/>
      <c r="AE1130" s="53"/>
      <c r="AF1130" s="72"/>
      <c r="AG1130" s="70"/>
      <c r="AH1130" s="70"/>
      <c r="AI1130" s="70"/>
    </row>
    <row r="1131" spans="1:35" ht="12.75" customHeight="1" x14ac:dyDescent="0.2">
      <c r="A1131" s="64" t="s">
        <v>412</v>
      </c>
      <c r="B1131" s="65" t="s">
        <v>411</v>
      </c>
      <c r="C1131" s="65">
        <v>56642971</v>
      </c>
      <c r="D1131" s="66">
        <f>VLOOKUP(A1131,'2.1 Termination Charges'!$B$4:$F$904,5,0)</f>
        <v>1.10301</v>
      </c>
      <c r="G1131" s="67"/>
      <c r="H1131" s="67"/>
      <c r="J1131" s="67"/>
      <c r="P1131" s="68"/>
      <c r="Q1131" s="69"/>
      <c r="R1131" s="69"/>
      <c r="Z1131" s="70"/>
      <c r="AA1131" s="71"/>
      <c r="AB1131" s="70"/>
      <c r="AC1131" s="70"/>
      <c r="AD1131" s="53"/>
      <c r="AE1131" s="53"/>
      <c r="AF1131" s="72"/>
      <c r="AG1131" s="70"/>
      <c r="AH1131" s="70"/>
      <c r="AI1131" s="70"/>
    </row>
    <row r="1132" spans="1:35" ht="12.75" customHeight="1" x14ac:dyDescent="0.2">
      <c r="A1132" s="64" t="s">
        <v>412</v>
      </c>
      <c r="B1132" s="65" t="s">
        <v>411</v>
      </c>
      <c r="C1132" s="65">
        <v>56642979</v>
      </c>
      <c r="D1132" s="66">
        <f>VLOOKUP(A1132,'2.1 Termination Charges'!$B$4:$F$904,5,0)</f>
        <v>1.10301</v>
      </c>
      <c r="G1132" s="67"/>
      <c r="H1132" s="67"/>
      <c r="J1132" s="67"/>
      <c r="P1132" s="68"/>
      <c r="Q1132" s="69"/>
      <c r="R1132" s="69"/>
      <c r="Z1132" s="70"/>
      <c r="AA1132" s="71"/>
      <c r="AB1132" s="70"/>
      <c r="AC1132" s="70"/>
      <c r="AD1132" s="53"/>
      <c r="AE1132" s="53"/>
      <c r="AF1132" s="72"/>
      <c r="AG1132" s="70"/>
      <c r="AH1132" s="70"/>
      <c r="AI1132" s="70"/>
    </row>
    <row r="1133" spans="1:35" ht="12.75" customHeight="1" x14ac:dyDescent="0.2">
      <c r="A1133" s="64" t="s">
        <v>412</v>
      </c>
      <c r="B1133" s="65" t="s">
        <v>411</v>
      </c>
      <c r="C1133" s="65">
        <v>566497</v>
      </c>
      <c r="D1133" s="66">
        <f>VLOOKUP(A1133,'2.1 Termination Charges'!$B$4:$F$904,5,0)</f>
        <v>1.10301</v>
      </c>
      <c r="G1133" s="67"/>
      <c r="H1133" s="67"/>
      <c r="J1133" s="67"/>
      <c r="P1133" s="68"/>
      <c r="Q1133" s="69"/>
      <c r="R1133" s="69"/>
      <c r="Z1133" s="70"/>
      <c r="AA1133" s="71"/>
      <c r="AB1133" s="70"/>
      <c r="AC1133" s="70"/>
      <c r="AD1133" s="53"/>
      <c r="AE1133" s="53"/>
      <c r="AF1133" s="72"/>
      <c r="AG1133" s="70"/>
      <c r="AH1133" s="70"/>
      <c r="AI1133" s="70"/>
    </row>
    <row r="1134" spans="1:35" ht="12.75" customHeight="1" x14ac:dyDescent="0.2">
      <c r="A1134" s="64" t="s">
        <v>412</v>
      </c>
      <c r="B1134" s="65" t="s">
        <v>411</v>
      </c>
      <c r="C1134" s="65">
        <v>5665196</v>
      </c>
      <c r="D1134" s="66">
        <f>VLOOKUP(A1134,'2.1 Termination Charges'!$B$4:$F$904,5,0)</f>
        <v>1.10301</v>
      </c>
      <c r="G1134" s="67"/>
      <c r="H1134" s="67"/>
      <c r="J1134" s="67"/>
      <c r="P1134" s="68"/>
      <c r="Q1134" s="69"/>
      <c r="R1134" s="69"/>
      <c r="Z1134" s="70"/>
      <c r="AA1134" s="71"/>
      <c r="AB1134" s="70"/>
      <c r="AC1134" s="70"/>
      <c r="AD1134" s="53"/>
      <c r="AE1134" s="53"/>
      <c r="AF1134" s="72"/>
      <c r="AG1134" s="70"/>
      <c r="AH1134" s="70"/>
      <c r="AI1134" s="70"/>
    </row>
    <row r="1135" spans="1:35" ht="12.75" customHeight="1" x14ac:dyDescent="0.2">
      <c r="A1135" s="64" t="s">
        <v>412</v>
      </c>
      <c r="B1135" s="65" t="s">
        <v>411</v>
      </c>
      <c r="C1135" s="65">
        <v>5665197</v>
      </c>
      <c r="D1135" s="66">
        <f>VLOOKUP(A1135,'2.1 Termination Charges'!$B$4:$F$904,5,0)</f>
        <v>1.10301</v>
      </c>
      <c r="G1135" s="67"/>
      <c r="H1135" s="67"/>
      <c r="J1135" s="67"/>
      <c r="P1135" s="68"/>
      <c r="Q1135" s="69"/>
      <c r="R1135" s="69"/>
      <c r="Z1135" s="70"/>
      <c r="AA1135" s="71"/>
      <c r="AB1135" s="70"/>
      <c r="AC1135" s="70"/>
      <c r="AD1135" s="53"/>
      <c r="AE1135" s="53"/>
      <c r="AF1135" s="72"/>
      <c r="AG1135" s="70"/>
      <c r="AH1135" s="70"/>
      <c r="AI1135" s="70"/>
    </row>
    <row r="1136" spans="1:35" ht="12.75" customHeight="1" x14ac:dyDescent="0.2">
      <c r="A1136" s="64" t="s">
        <v>412</v>
      </c>
      <c r="B1136" s="65" t="s">
        <v>411</v>
      </c>
      <c r="C1136" s="65">
        <v>5665198</v>
      </c>
      <c r="D1136" s="66">
        <f>VLOOKUP(A1136,'2.1 Termination Charges'!$B$4:$F$904,5,0)</f>
        <v>1.10301</v>
      </c>
      <c r="G1136" s="67"/>
      <c r="H1136" s="67"/>
      <c r="J1136" s="67"/>
      <c r="P1136" s="68"/>
      <c r="Q1136" s="69"/>
      <c r="R1136" s="69"/>
      <c r="Z1136" s="70"/>
      <c r="AA1136" s="71"/>
      <c r="AB1136" s="70"/>
      <c r="AC1136" s="70"/>
      <c r="AD1136" s="53"/>
      <c r="AE1136" s="53"/>
      <c r="AF1136" s="72"/>
      <c r="AG1136" s="70"/>
      <c r="AH1136" s="70"/>
      <c r="AI1136" s="70"/>
    </row>
    <row r="1137" spans="1:35" ht="12.75" customHeight="1" x14ac:dyDescent="0.2">
      <c r="A1137" s="64" t="s">
        <v>412</v>
      </c>
      <c r="B1137" s="65" t="s">
        <v>411</v>
      </c>
      <c r="C1137" s="65">
        <v>56652196</v>
      </c>
      <c r="D1137" s="66">
        <f>VLOOKUP(A1137,'2.1 Termination Charges'!$B$4:$F$904,5,0)</f>
        <v>1.10301</v>
      </c>
      <c r="G1137" s="67"/>
      <c r="H1137" s="67"/>
      <c r="J1137" s="67"/>
      <c r="P1137" s="68"/>
      <c r="Q1137" s="69"/>
      <c r="R1137" s="69"/>
      <c r="Z1137" s="70"/>
      <c r="AA1137" s="71"/>
      <c r="AB1137" s="70"/>
      <c r="AC1137" s="70"/>
      <c r="AD1137" s="53"/>
      <c r="AE1137" s="53"/>
      <c r="AF1137" s="72"/>
      <c r="AG1137" s="70"/>
      <c r="AH1137" s="70"/>
      <c r="AI1137" s="70"/>
    </row>
    <row r="1138" spans="1:35" ht="12.75" customHeight="1" x14ac:dyDescent="0.2">
      <c r="A1138" s="64" t="s">
        <v>412</v>
      </c>
      <c r="B1138" s="65" t="s">
        <v>411</v>
      </c>
      <c r="C1138" s="65">
        <v>56652197</v>
      </c>
      <c r="D1138" s="66">
        <f>VLOOKUP(A1138,'2.1 Termination Charges'!$B$4:$F$904,5,0)</f>
        <v>1.10301</v>
      </c>
      <c r="G1138" s="67"/>
      <c r="H1138" s="67"/>
      <c r="J1138" s="67"/>
      <c r="P1138" s="68"/>
      <c r="Q1138" s="69"/>
      <c r="R1138" s="69"/>
      <c r="Z1138" s="70"/>
      <c r="AA1138" s="71"/>
      <c r="AB1138" s="70"/>
      <c r="AC1138" s="70"/>
      <c r="AD1138" s="53"/>
      <c r="AE1138" s="53"/>
      <c r="AF1138" s="72"/>
      <c r="AG1138" s="70"/>
      <c r="AH1138" s="70"/>
      <c r="AI1138" s="70"/>
    </row>
    <row r="1139" spans="1:35" ht="12.75" customHeight="1" x14ac:dyDescent="0.2">
      <c r="A1139" s="64" t="s">
        <v>412</v>
      </c>
      <c r="B1139" s="65" t="s">
        <v>411</v>
      </c>
      <c r="C1139" s="65">
        <v>56652198</v>
      </c>
      <c r="D1139" s="66">
        <f>VLOOKUP(A1139,'2.1 Termination Charges'!$B$4:$F$904,5,0)</f>
        <v>1.10301</v>
      </c>
      <c r="G1139" s="67"/>
      <c r="H1139" s="67"/>
      <c r="J1139" s="67"/>
      <c r="P1139" s="68"/>
      <c r="Q1139" s="69"/>
      <c r="R1139" s="69"/>
      <c r="Z1139" s="70"/>
      <c r="AA1139" s="71"/>
      <c r="AB1139" s="70"/>
      <c r="AC1139" s="70"/>
      <c r="AD1139" s="53"/>
      <c r="AE1139" s="53"/>
      <c r="AF1139" s="72"/>
      <c r="AG1139" s="70"/>
      <c r="AH1139" s="70"/>
      <c r="AI1139" s="70"/>
    </row>
    <row r="1140" spans="1:35" ht="12.75" customHeight="1" x14ac:dyDescent="0.2">
      <c r="A1140" s="64" t="s">
        <v>412</v>
      </c>
      <c r="B1140" s="65" t="s">
        <v>411</v>
      </c>
      <c r="C1140" s="65">
        <v>5665233</v>
      </c>
      <c r="D1140" s="66">
        <f>VLOOKUP(A1140,'2.1 Termination Charges'!$B$4:$F$904,5,0)</f>
        <v>1.10301</v>
      </c>
      <c r="G1140" s="67"/>
      <c r="H1140" s="67"/>
      <c r="J1140" s="67"/>
      <c r="P1140" s="68"/>
      <c r="Q1140" s="69"/>
      <c r="R1140" s="69"/>
      <c r="Z1140" s="70"/>
      <c r="AA1140" s="71"/>
      <c r="AB1140" s="70"/>
      <c r="AC1140" s="70"/>
      <c r="AD1140" s="53"/>
      <c r="AE1140" s="53"/>
      <c r="AF1140" s="72"/>
      <c r="AG1140" s="70"/>
      <c r="AH1140" s="70"/>
      <c r="AI1140" s="70"/>
    </row>
    <row r="1141" spans="1:35" ht="12.75" customHeight="1" x14ac:dyDescent="0.2">
      <c r="A1141" s="64" t="s">
        <v>412</v>
      </c>
      <c r="B1141" s="65" t="s">
        <v>411</v>
      </c>
      <c r="C1141" s="65">
        <v>56652970</v>
      </c>
      <c r="D1141" s="66">
        <f>VLOOKUP(A1141,'2.1 Termination Charges'!$B$4:$F$904,5,0)</f>
        <v>1.10301</v>
      </c>
      <c r="G1141" s="67"/>
      <c r="H1141" s="67"/>
      <c r="J1141" s="67"/>
      <c r="P1141" s="68"/>
      <c r="Q1141" s="69"/>
      <c r="R1141" s="69"/>
      <c r="Z1141" s="70"/>
      <c r="AA1141" s="71"/>
      <c r="AB1141" s="70"/>
      <c r="AC1141" s="70"/>
      <c r="AD1141" s="53"/>
      <c r="AE1141" s="53"/>
      <c r="AF1141" s="72"/>
      <c r="AG1141" s="70"/>
      <c r="AH1141" s="70"/>
      <c r="AI1141" s="70"/>
    </row>
    <row r="1142" spans="1:35" ht="12.75" customHeight="1" x14ac:dyDescent="0.2">
      <c r="A1142" s="64" t="s">
        <v>412</v>
      </c>
      <c r="B1142" s="65" t="s">
        <v>411</v>
      </c>
      <c r="C1142" s="65">
        <v>56652971</v>
      </c>
      <c r="D1142" s="66">
        <f>VLOOKUP(A1142,'2.1 Termination Charges'!$B$4:$F$904,5,0)</f>
        <v>1.10301</v>
      </c>
      <c r="G1142" s="67"/>
      <c r="H1142" s="67"/>
      <c r="J1142" s="67"/>
      <c r="P1142" s="68"/>
      <c r="Q1142" s="69"/>
      <c r="R1142" s="69"/>
      <c r="Z1142" s="70"/>
      <c r="AA1142" s="71"/>
      <c r="AB1142" s="70"/>
      <c r="AC1142" s="70"/>
      <c r="AD1142" s="53"/>
      <c r="AE1142" s="53"/>
      <c r="AF1142" s="72"/>
      <c r="AG1142" s="70"/>
      <c r="AH1142" s="70"/>
      <c r="AI1142" s="70"/>
    </row>
    <row r="1143" spans="1:35" ht="12.75" customHeight="1" x14ac:dyDescent="0.2">
      <c r="A1143" s="64" t="s">
        <v>412</v>
      </c>
      <c r="B1143" s="65" t="s">
        <v>411</v>
      </c>
      <c r="C1143" s="65">
        <v>56652972</v>
      </c>
      <c r="D1143" s="66">
        <f>VLOOKUP(A1143,'2.1 Termination Charges'!$B$4:$F$904,5,0)</f>
        <v>1.10301</v>
      </c>
      <c r="G1143" s="67"/>
      <c r="H1143" s="67"/>
      <c r="J1143" s="67"/>
      <c r="P1143" s="68"/>
      <c r="Q1143" s="69"/>
      <c r="R1143" s="69"/>
      <c r="Z1143" s="70"/>
      <c r="AA1143" s="71"/>
      <c r="AB1143" s="70"/>
      <c r="AC1143" s="70"/>
      <c r="AD1143" s="53"/>
      <c r="AE1143" s="53"/>
      <c r="AF1143" s="72"/>
      <c r="AG1143" s="70"/>
      <c r="AH1143" s="70"/>
      <c r="AI1143" s="70"/>
    </row>
    <row r="1144" spans="1:35" ht="12.75" customHeight="1" x14ac:dyDescent="0.2">
      <c r="A1144" s="64" t="s">
        <v>412</v>
      </c>
      <c r="B1144" s="65" t="s">
        <v>411</v>
      </c>
      <c r="C1144" s="65">
        <v>566533</v>
      </c>
      <c r="D1144" s="66">
        <f>VLOOKUP(A1144,'2.1 Termination Charges'!$B$4:$F$904,5,0)</f>
        <v>1.10301</v>
      </c>
      <c r="G1144" s="67"/>
      <c r="H1144" s="67"/>
      <c r="J1144" s="67"/>
      <c r="P1144" s="68"/>
      <c r="Q1144" s="69"/>
      <c r="R1144" s="69"/>
      <c r="Z1144" s="70"/>
      <c r="AA1144" s="71"/>
      <c r="AB1144" s="70"/>
      <c r="AC1144" s="70"/>
      <c r="AD1144" s="53"/>
      <c r="AE1144" s="53"/>
      <c r="AF1144" s="72"/>
      <c r="AG1144" s="70"/>
      <c r="AH1144" s="70"/>
      <c r="AI1144" s="70"/>
    </row>
    <row r="1145" spans="1:35" ht="12.75" customHeight="1" x14ac:dyDescent="0.2">
      <c r="A1145" s="64" t="s">
        <v>412</v>
      </c>
      <c r="B1145" s="65" t="s">
        <v>411</v>
      </c>
      <c r="C1145" s="65">
        <v>5665970</v>
      </c>
      <c r="D1145" s="66">
        <f>VLOOKUP(A1145,'2.1 Termination Charges'!$B$4:$F$904,5,0)</f>
        <v>1.10301</v>
      </c>
      <c r="G1145" s="67"/>
      <c r="H1145" s="67"/>
      <c r="J1145" s="67"/>
      <c r="P1145" s="68"/>
      <c r="Q1145" s="69"/>
      <c r="R1145" s="69"/>
      <c r="Z1145" s="70"/>
      <c r="AA1145" s="71"/>
      <c r="AB1145" s="70"/>
      <c r="AC1145" s="70"/>
      <c r="AD1145" s="53"/>
      <c r="AE1145" s="53"/>
      <c r="AF1145" s="72"/>
      <c r="AG1145" s="70"/>
      <c r="AH1145" s="70"/>
      <c r="AI1145" s="70"/>
    </row>
    <row r="1146" spans="1:35" ht="12.75" customHeight="1" x14ac:dyDescent="0.2">
      <c r="A1146" s="64" t="s">
        <v>412</v>
      </c>
      <c r="B1146" s="65" t="s">
        <v>411</v>
      </c>
      <c r="C1146" s="65">
        <v>5665971</v>
      </c>
      <c r="D1146" s="66">
        <f>VLOOKUP(A1146,'2.1 Termination Charges'!$B$4:$F$904,5,0)</f>
        <v>1.10301</v>
      </c>
      <c r="G1146" s="67"/>
      <c r="H1146" s="67"/>
      <c r="J1146" s="67"/>
      <c r="P1146" s="68"/>
      <c r="Q1146" s="69"/>
      <c r="R1146" s="69"/>
      <c r="Z1146" s="70"/>
      <c r="AA1146" s="71"/>
      <c r="AB1146" s="70"/>
      <c r="AC1146" s="70"/>
      <c r="AD1146" s="53"/>
      <c r="AE1146" s="53"/>
      <c r="AF1146" s="72"/>
      <c r="AG1146" s="70"/>
      <c r="AH1146" s="70"/>
      <c r="AI1146" s="70"/>
    </row>
    <row r="1147" spans="1:35" ht="12.75" customHeight="1" x14ac:dyDescent="0.2">
      <c r="A1147" s="64" t="s">
        <v>412</v>
      </c>
      <c r="B1147" s="65" t="s">
        <v>411</v>
      </c>
      <c r="C1147" s="65">
        <v>5665972</v>
      </c>
      <c r="D1147" s="66">
        <f>VLOOKUP(A1147,'2.1 Termination Charges'!$B$4:$F$904,5,0)</f>
        <v>1.10301</v>
      </c>
      <c r="G1147" s="67"/>
      <c r="H1147" s="67"/>
      <c r="J1147" s="67"/>
      <c r="P1147" s="68"/>
      <c r="Q1147" s="69"/>
      <c r="R1147" s="69"/>
      <c r="Z1147" s="70"/>
      <c r="AA1147" s="71"/>
      <c r="AB1147" s="70"/>
      <c r="AC1147" s="70"/>
      <c r="AD1147" s="53"/>
      <c r="AE1147" s="53"/>
      <c r="AF1147" s="72"/>
      <c r="AG1147" s="70"/>
      <c r="AH1147" s="70"/>
      <c r="AI1147" s="70"/>
    </row>
    <row r="1148" spans="1:35" ht="12.75" customHeight="1" x14ac:dyDescent="0.2">
      <c r="A1148" s="64" t="s">
        <v>412</v>
      </c>
      <c r="B1148" s="65" t="s">
        <v>411</v>
      </c>
      <c r="C1148" s="65">
        <v>5667196</v>
      </c>
      <c r="D1148" s="66">
        <f>VLOOKUP(A1148,'2.1 Termination Charges'!$B$4:$F$904,5,0)</f>
        <v>1.10301</v>
      </c>
      <c r="G1148" s="67"/>
      <c r="H1148" s="67"/>
      <c r="J1148" s="67"/>
      <c r="P1148" s="68"/>
      <c r="Q1148" s="69"/>
      <c r="R1148" s="69"/>
      <c r="Z1148" s="70"/>
      <c r="AA1148" s="71"/>
      <c r="AB1148" s="70"/>
      <c r="AC1148" s="70"/>
      <c r="AD1148" s="53"/>
      <c r="AE1148" s="53"/>
      <c r="AF1148" s="72"/>
      <c r="AG1148" s="70"/>
      <c r="AH1148" s="70"/>
      <c r="AI1148" s="70"/>
    </row>
    <row r="1149" spans="1:35" ht="12.75" customHeight="1" x14ac:dyDescent="0.2">
      <c r="A1149" s="64" t="s">
        <v>412</v>
      </c>
      <c r="B1149" s="65" t="s">
        <v>411</v>
      </c>
      <c r="C1149" s="65">
        <v>5667197</v>
      </c>
      <c r="D1149" s="66">
        <f>VLOOKUP(A1149,'2.1 Termination Charges'!$B$4:$F$904,5,0)</f>
        <v>1.10301</v>
      </c>
      <c r="G1149" s="67"/>
      <c r="H1149" s="67"/>
      <c r="J1149" s="67"/>
      <c r="P1149" s="68"/>
      <c r="Q1149" s="69"/>
      <c r="R1149" s="69"/>
      <c r="Z1149" s="70"/>
      <c r="AA1149" s="71"/>
      <c r="AB1149" s="70"/>
      <c r="AC1149" s="70"/>
      <c r="AD1149" s="53"/>
      <c r="AE1149" s="53"/>
      <c r="AF1149" s="72"/>
      <c r="AG1149" s="70"/>
      <c r="AH1149" s="70"/>
      <c r="AI1149" s="70"/>
    </row>
    <row r="1150" spans="1:35" ht="12.75" customHeight="1" x14ac:dyDescent="0.2">
      <c r="A1150" s="64" t="s">
        <v>412</v>
      </c>
      <c r="B1150" s="65" t="s">
        <v>411</v>
      </c>
      <c r="C1150" s="65">
        <v>5667198</v>
      </c>
      <c r="D1150" s="66">
        <f>VLOOKUP(A1150,'2.1 Termination Charges'!$B$4:$F$904,5,0)</f>
        <v>1.10301</v>
      </c>
      <c r="G1150" s="67"/>
      <c r="H1150" s="67"/>
      <c r="J1150" s="67"/>
      <c r="P1150" s="68"/>
      <c r="Q1150" s="69"/>
      <c r="R1150" s="69"/>
      <c r="Z1150" s="70"/>
      <c r="AA1150" s="71"/>
      <c r="AB1150" s="70"/>
      <c r="AC1150" s="70"/>
      <c r="AD1150" s="53"/>
      <c r="AE1150" s="53"/>
      <c r="AF1150" s="72"/>
      <c r="AG1150" s="70"/>
      <c r="AH1150" s="70"/>
      <c r="AI1150" s="70"/>
    </row>
    <row r="1151" spans="1:35" ht="12.75" customHeight="1" x14ac:dyDescent="0.2">
      <c r="A1151" s="64" t="s">
        <v>412</v>
      </c>
      <c r="B1151" s="65" t="s">
        <v>411</v>
      </c>
      <c r="C1151" s="65">
        <v>56672198</v>
      </c>
      <c r="D1151" s="66">
        <f>VLOOKUP(A1151,'2.1 Termination Charges'!$B$4:$F$904,5,0)</f>
        <v>1.10301</v>
      </c>
      <c r="G1151" s="67"/>
      <c r="H1151" s="67"/>
      <c r="J1151" s="67"/>
      <c r="P1151" s="68"/>
      <c r="Q1151" s="69"/>
      <c r="R1151" s="69"/>
      <c r="Z1151" s="70"/>
      <c r="AA1151" s="71"/>
      <c r="AB1151" s="70"/>
      <c r="AC1151" s="70"/>
      <c r="AD1151" s="53"/>
      <c r="AE1151" s="53"/>
      <c r="AF1151" s="72"/>
      <c r="AG1151" s="70"/>
      <c r="AH1151" s="70"/>
      <c r="AI1151" s="70"/>
    </row>
    <row r="1152" spans="1:35" ht="12.75" customHeight="1" x14ac:dyDescent="0.2">
      <c r="A1152" s="64" t="s">
        <v>412</v>
      </c>
      <c r="B1152" s="65" t="s">
        <v>411</v>
      </c>
      <c r="C1152" s="65">
        <v>5671196</v>
      </c>
      <c r="D1152" s="66">
        <f>VLOOKUP(A1152,'2.1 Termination Charges'!$B$4:$F$904,5,0)</f>
        <v>1.10301</v>
      </c>
      <c r="G1152" s="67"/>
      <c r="H1152" s="67"/>
      <c r="J1152" s="67"/>
      <c r="P1152" s="68"/>
      <c r="Q1152" s="69"/>
      <c r="R1152" s="69"/>
      <c r="Z1152" s="70"/>
      <c r="AA1152" s="71"/>
      <c r="AB1152" s="70"/>
      <c r="AC1152" s="70"/>
      <c r="AD1152" s="53"/>
      <c r="AE1152" s="53"/>
      <c r="AF1152" s="72"/>
      <c r="AG1152" s="70"/>
      <c r="AH1152" s="70"/>
      <c r="AI1152" s="70"/>
    </row>
    <row r="1153" spans="1:35" ht="12.75" customHeight="1" x14ac:dyDescent="0.2">
      <c r="A1153" s="64" t="s">
        <v>412</v>
      </c>
      <c r="B1153" s="65" t="s">
        <v>411</v>
      </c>
      <c r="C1153" s="65">
        <v>5671197</v>
      </c>
      <c r="D1153" s="66">
        <f>VLOOKUP(A1153,'2.1 Termination Charges'!$B$4:$F$904,5,0)</f>
        <v>1.10301</v>
      </c>
      <c r="G1153" s="67"/>
      <c r="H1153" s="67"/>
      <c r="J1153" s="67"/>
      <c r="P1153" s="68"/>
      <c r="Q1153" s="69"/>
      <c r="R1153" s="69"/>
      <c r="Z1153" s="70"/>
      <c r="AA1153" s="71"/>
      <c r="AB1153" s="70"/>
      <c r="AC1153" s="70"/>
      <c r="AD1153" s="53"/>
      <c r="AE1153" s="53"/>
      <c r="AF1153" s="72"/>
      <c r="AG1153" s="70"/>
      <c r="AH1153" s="70"/>
      <c r="AI1153" s="70"/>
    </row>
    <row r="1154" spans="1:35" ht="12.75" customHeight="1" x14ac:dyDescent="0.2">
      <c r="A1154" s="64" t="s">
        <v>412</v>
      </c>
      <c r="B1154" s="65" t="s">
        <v>411</v>
      </c>
      <c r="C1154" s="65">
        <v>5671198</v>
      </c>
      <c r="D1154" s="66">
        <f>VLOOKUP(A1154,'2.1 Termination Charges'!$B$4:$F$904,5,0)</f>
        <v>1.10301</v>
      </c>
      <c r="G1154" s="67"/>
      <c r="H1154" s="67"/>
      <c r="J1154" s="67"/>
      <c r="P1154" s="68"/>
      <c r="Q1154" s="69"/>
      <c r="R1154" s="69"/>
      <c r="Z1154" s="70"/>
      <c r="AA1154" s="71"/>
      <c r="AB1154" s="70"/>
      <c r="AC1154" s="70"/>
      <c r="AD1154" s="53"/>
      <c r="AE1154" s="53"/>
      <c r="AF1154" s="72"/>
      <c r="AG1154" s="70"/>
      <c r="AH1154" s="70"/>
      <c r="AI1154" s="70"/>
    </row>
    <row r="1155" spans="1:35" ht="12.75" customHeight="1" x14ac:dyDescent="0.2">
      <c r="A1155" s="64" t="s">
        <v>412</v>
      </c>
      <c r="B1155" s="65" t="s">
        <v>411</v>
      </c>
      <c r="C1155" s="65">
        <v>56712196</v>
      </c>
      <c r="D1155" s="66">
        <f>VLOOKUP(A1155,'2.1 Termination Charges'!$B$4:$F$904,5,0)</f>
        <v>1.10301</v>
      </c>
      <c r="G1155" s="67"/>
      <c r="H1155" s="67"/>
      <c r="J1155" s="67"/>
      <c r="P1155" s="68"/>
      <c r="Q1155" s="69"/>
      <c r="R1155" s="69"/>
      <c r="Z1155" s="70"/>
      <c r="AA1155" s="71"/>
      <c r="AB1155" s="70"/>
      <c r="AC1155" s="70"/>
      <c r="AD1155" s="53"/>
      <c r="AE1155" s="53"/>
      <c r="AF1155" s="72"/>
      <c r="AG1155" s="70"/>
      <c r="AH1155" s="70"/>
      <c r="AI1155" s="70"/>
    </row>
    <row r="1156" spans="1:35" ht="12.75" customHeight="1" x14ac:dyDescent="0.2">
      <c r="A1156" s="64" t="s">
        <v>412</v>
      </c>
      <c r="B1156" s="65" t="s">
        <v>411</v>
      </c>
      <c r="C1156" s="65">
        <v>56712197</v>
      </c>
      <c r="D1156" s="66">
        <f>VLOOKUP(A1156,'2.1 Termination Charges'!$B$4:$F$904,5,0)</f>
        <v>1.10301</v>
      </c>
      <c r="G1156" s="67"/>
      <c r="H1156" s="67"/>
      <c r="J1156" s="67"/>
      <c r="P1156" s="68"/>
      <c r="Q1156" s="69"/>
      <c r="R1156" s="69"/>
      <c r="Z1156" s="70"/>
      <c r="AA1156" s="71"/>
      <c r="AB1156" s="70"/>
      <c r="AC1156" s="70"/>
      <c r="AD1156" s="53"/>
      <c r="AE1156" s="53"/>
      <c r="AF1156" s="72"/>
      <c r="AG1156" s="70"/>
      <c r="AH1156" s="70"/>
      <c r="AI1156" s="70"/>
    </row>
    <row r="1157" spans="1:35" ht="12.75" customHeight="1" x14ac:dyDescent="0.2">
      <c r="A1157" s="64" t="s">
        <v>412</v>
      </c>
      <c r="B1157" s="65" t="s">
        <v>411</v>
      </c>
      <c r="C1157" s="65">
        <v>56712198</v>
      </c>
      <c r="D1157" s="66">
        <f>VLOOKUP(A1157,'2.1 Termination Charges'!$B$4:$F$904,5,0)</f>
        <v>1.10301</v>
      </c>
      <c r="G1157" s="67"/>
      <c r="H1157" s="67"/>
      <c r="J1157" s="67"/>
      <c r="P1157" s="68"/>
      <c r="Q1157" s="69"/>
      <c r="R1157" s="69"/>
      <c r="Z1157" s="70"/>
      <c r="AA1157" s="71"/>
      <c r="AB1157" s="70"/>
      <c r="AC1157" s="70"/>
      <c r="AD1157" s="53"/>
      <c r="AE1157" s="53"/>
      <c r="AF1157" s="72"/>
      <c r="AG1157" s="70"/>
      <c r="AH1157" s="70"/>
      <c r="AI1157" s="70"/>
    </row>
    <row r="1158" spans="1:35" ht="12.75" customHeight="1" x14ac:dyDescent="0.2">
      <c r="A1158" s="64" t="s">
        <v>412</v>
      </c>
      <c r="B1158" s="65" t="s">
        <v>411</v>
      </c>
      <c r="C1158" s="65">
        <v>5671237</v>
      </c>
      <c r="D1158" s="66">
        <f>VLOOKUP(A1158,'2.1 Termination Charges'!$B$4:$F$904,5,0)</f>
        <v>1.10301</v>
      </c>
      <c r="G1158" s="67"/>
      <c r="H1158" s="67"/>
      <c r="J1158" s="67"/>
      <c r="P1158" s="68"/>
      <c r="Q1158" s="69"/>
      <c r="R1158" s="69"/>
      <c r="Z1158" s="70"/>
      <c r="AA1158" s="71"/>
      <c r="AB1158" s="70"/>
      <c r="AC1158" s="70"/>
      <c r="AD1158" s="53"/>
      <c r="AE1158" s="53"/>
      <c r="AF1158" s="72"/>
      <c r="AG1158" s="70"/>
      <c r="AH1158" s="70"/>
      <c r="AI1158" s="70"/>
    </row>
    <row r="1159" spans="1:35" ht="12.75" customHeight="1" x14ac:dyDescent="0.2">
      <c r="A1159" s="64" t="s">
        <v>412</v>
      </c>
      <c r="B1159" s="65" t="s">
        <v>411</v>
      </c>
      <c r="C1159" s="65">
        <v>5671297</v>
      </c>
      <c r="D1159" s="66">
        <f>VLOOKUP(A1159,'2.1 Termination Charges'!$B$4:$F$904,5,0)</f>
        <v>1.10301</v>
      </c>
      <c r="G1159" s="67"/>
      <c r="H1159" s="67"/>
      <c r="J1159" s="67"/>
      <c r="P1159" s="68"/>
      <c r="Q1159" s="69"/>
      <c r="R1159" s="69"/>
      <c r="Z1159" s="70"/>
      <c r="AA1159" s="71"/>
      <c r="AB1159" s="70"/>
      <c r="AC1159" s="70"/>
      <c r="AD1159" s="53"/>
      <c r="AE1159" s="53"/>
      <c r="AF1159" s="72"/>
      <c r="AG1159" s="70"/>
      <c r="AH1159" s="70"/>
      <c r="AI1159" s="70"/>
    </row>
    <row r="1160" spans="1:35" ht="12.75" customHeight="1" x14ac:dyDescent="0.2">
      <c r="A1160" s="64" t="s">
        <v>412</v>
      </c>
      <c r="B1160" s="65" t="s">
        <v>411</v>
      </c>
      <c r="C1160" s="65">
        <v>567137</v>
      </c>
      <c r="D1160" s="66">
        <f>VLOOKUP(A1160,'2.1 Termination Charges'!$B$4:$F$904,5,0)</f>
        <v>1.10301</v>
      </c>
      <c r="G1160" s="67"/>
      <c r="H1160" s="67"/>
      <c r="J1160" s="67"/>
      <c r="P1160" s="68"/>
      <c r="Q1160" s="69"/>
      <c r="R1160" s="69"/>
      <c r="Z1160" s="70"/>
      <c r="AA1160" s="71"/>
      <c r="AB1160" s="70"/>
      <c r="AC1160" s="70"/>
      <c r="AD1160" s="53"/>
      <c r="AE1160" s="53"/>
      <c r="AF1160" s="72"/>
      <c r="AG1160" s="70"/>
      <c r="AH1160" s="70"/>
      <c r="AI1160" s="70"/>
    </row>
    <row r="1161" spans="1:35" ht="12.75" customHeight="1" x14ac:dyDescent="0.2">
      <c r="A1161" s="64" t="s">
        <v>412</v>
      </c>
      <c r="B1161" s="65" t="s">
        <v>411</v>
      </c>
      <c r="C1161" s="65">
        <v>567197</v>
      </c>
      <c r="D1161" s="66">
        <f>VLOOKUP(A1161,'2.1 Termination Charges'!$B$4:$F$904,5,0)</f>
        <v>1.10301</v>
      </c>
      <c r="G1161" s="67"/>
      <c r="H1161" s="67"/>
      <c r="J1161" s="67"/>
      <c r="P1161" s="68"/>
      <c r="Q1161" s="69"/>
      <c r="R1161" s="69"/>
      <c r="Z1161" s="70"/>
      <c r="AA1161" s="71"/>
      <c r="AB1161" s="70"/>
      <c r="AC1161" s="70"/>
      <c r="AD1161" s="53"/>
      <c r="AE1161" s="53"/>
      <c r="AF1161" s="72"/>
      <c r="AG1161" s="70"/>
      <c r="AH1161" s="70"/>
      <c r="AI1161" s="70"/>
    </row>
    <row r="1162" spans="1:35" ht="12.75" customHeight="1" x14ac:dyDescent="0.2">
      <c r="A1162" s="64" t="s">
        <v>412</v>
      </c>
      <c r="B1162" s="65" t="s">
        <v>411</v>
      </c>
      <c r="C1162" s="65">
        <v>5672196</v>
      </c>
      <c r="D1162" s="66">
        <f>VLOOKUP(A1162,'2.1 Termination Charges'!$B$4:$F$904,5,0)</f>
        <v>1.10301</v>
      </c>
      <c r="G1162" s="67"/>
      <c r="H1162" s="67"/>
      <c r="J1162" s="67"/>
      <c r="P1162" s="68"/>
      <c r="Q1162" s="69"/>
      <c r="R1162" s="69"/>
      <c r="Z1162" s="70"/>
      <c r="AA1162" s="71"/>
      <c r="AB1162" s="70"/>
      <c r="AC1162" s="70"/>
      <c r="AD1162" s="53"/>
      <c r="AE1162" s="53"/>
      <c r="AF1162" s="72"/>
      <c r="AG1162" s="70"/>
      <c r="AH1162" s="70"/>
      <c r="AI1162" s="70"/>
    </row>
    <row r="1163" spans="1:35" ht="12.75" customHeight="1" x14ac:dyDescent="0.2">
      <c r="A1163" s="64" t="s">
        <v>412</v>
      </c>
      <c r="B1163" s="65" t="s">
        <v>411</v>
      </c>
      <c r="C1163" s="65">
        <v>5672197</v>
      </c>
      <c r="D1163" s="66">
        <f>VLOOKUP(A1163,'2.1 Termination Charges'!$B$4:$F$904,5,0)</f>
        <v>1.10301</v>
      </c>
      <c r="G1163" s="67"/>
      <c r="H1163" s="67"/>
      <c r="J1163" s="67"/>
      <c r="P1163" s="68"/>
      <c r="Q1163" s="69"/>
      <c r="R1163" s="69"/>
      <c r="Z1163" s="70"/>
      <c r="AA1163" s="71"/>
      <c r="AB1163" s="70"/>
      <c r="AC1163" s="70"/>
      <c r="AD1163" s="53"/>
      <c r="AE1163" s="53"/>
      <c r="AF1163" s="72"/>
      <c r="AG1163" s="70"/>
      <c r="AH1163" s="70"/>
      <c r="AI1163" s="70"/>
    </row>
    <row r="1164" spans="1:35" ht="12.75" customHeight="1" x14ac:dyDescent="0.2">
      <c r="A1164" s="64" t="s">
        <v>412</v>
      </c>
      <c r="B1164" s="65" t="s">
        <v>411</v>
      </c>
      <c r="C1164" s="65">
        <v>5672198</v>
      </c>
      <c r="D1164" s="66">
        <f>VLOOKUP(A1164,'2.1 Termination Charges'!$B$4:$F$904,5,0)</f>
        <v>1.10301</v>
      </c>
      <c r="G1164" s="67"/>
      <c r="H1164" s="67"/>
      <c r="J1164" s="67"/>
      <c r="P1164" s="68"/>
      <c r="Q1164" s="69"/>
      <c r="R1164" s="69"/>
      <c r="Z1164" s="70"/>
      <c r="AA1164" s="71"/>
      <c r="AB1164" s="70"/>
      <c r="AC1164" s="70"/>
      <c r="AD1164" s="53"/>
      <c r="AE1164" s="53"/>
      <c r="AF1164" s="72"/>
      <c r="AG1164" s="70"/>
      <c r="AH1164" s="70"/>
      <c r="AI1164" s="70"/>
    </row>
    <row r="1165" spans="1:35" ht="12.75" customHeight="1" x14ac:dyDescent="0.2">
      <c r="A1165" s="64" t="s">
        <v>412</v>
      </c>
      <c r="B1165" s="65" t="s">
        <v>411</v>
      </c>
      <c r="C1165" s="65">
        <v>56722196</v>
      </c>
      <c r="D1165" s="66">
        <f>VLOOKUP(A1165,'2.1 Termination Charges'!$B$4:$F$904,5,0)</f>
        <v>1.10301</v>
      </c>
      <c r="G1165" s="67"/>
      <c r="H1165" s="67"/>
      <c r="J1165" s="67"/>
      <c r="P1165" s="68"/>
      <c r="Q1165" s="69"/>
      <c r="R1165" s="69"/>
      <c r="Z1165" s="70"/>
      <c r="AA1165" s="71"/>
      <c r="AB1165" s="70"/>
      <c r="AC1165" s="70"/>
      <c r="AD1165" s="53"/>
      <c r="AE1165" s="53"/>
      <c r="AF1165" s="72"/>
      <c r="AG1165" s="70"/>
      <c r="AH1165" s="70"/>
      <c r="AI1165" s="70"/>
    </row>
    <row r="1166" spans="1:35" ht="12.75" customHeight="1" x14ac:dyDescent="0.2">
      <c r="A1166" s="64" t="s">
        <v>412</v>
      </c>
      <c r="B1166" s="65" t="s">
        <v>411</v>
      </c>
      <c r="C1166" s="65">
        <v>56722197</v>
      </c>
      <c r="D1166" s="66">
        <f>VLOOKUP(A1166,'2.1 Termination Charges'!$B$4:$F$904,5,0)</f>
        <v>1.10301</v>
      </c>
      <c r="G1166" s="67"/>
      <c r="H1166" s="67"/>
      <c r="J1166" s="67"/>
      <c r="P1166" s="68"/>
      <c r="Q1166" s="69"/>
      <c r="R1166" s="69"/>
      <c r="Z1166" s="70"/>
      <c r="AA1166" s="71"/>
      <c r="AB1166" s="70"/>
      <c r="AC1166" s="70"/>
      <c r="AD1166" s="53"/>
      <c r="AE1166" s="53"/>
      <c r="AF1166" s="72"/>
      <c r="AG1166" s="70"/>
      <c r="AH1166" s="70"/>
      <c r="AI1166" s="70"/>
    </row>
    <row r="1167" spans="1:35" ht="12.75" customHeight="1" x14ac:dyDescent="0.2">
      <c r="A1167" s="64" t="s">
        <v>412</v>
      </c>
      <c r="B1167" s="65" t="s">
        <v>411</v>
      </c>
      <c r="C1167" s="65">
        <v>56722198</v>
      </c>
      <c r="D1167" s="66">
        <f>VLOOKUP(A1167,'2.1 Termination Charges'!$B$4:$F$904,5,0)</f>
        <v>1.10301</v>
      </c>
      <c r="G1167" s="67"/>
      <c r="H1167" s="67"/>
      <c r="J1167" s="67"/>
      <c r="P1167" s="68"/>
      <c r="Q1167" s="69"/>
      <c r="R1167" s="69"/>
      <c r="Z1167" s="70"/>
      <c r="AA1167" s="71"/>
      <c r="AB1167" s="70"/>
      <c r="AC1167" s="70"/>
      <c r="AD1167" s="53"/>
      <c r="AE1167" s="53"/>
      <c r="AF1167" s="72"/>
      <c r="AG1167" s="70"/>
      <c r="AH1167" s="70"/>
      <c r="AI1167" s="70"/>
    </row>
    <row r="1168" spans="1:35" ht="12.75" customHeight="1" x14ac:dyDescent="0.2">
      <c r="A1168" s="64" t="s">
        <v>412</v>
      </c>
      <c r="B1168" s="65" t="s">
        <v>411</v>
      </c>
      <c r="C1168" s="65">
        <v>5673196</v>
      </c>
      <c r="D1168" s="66">
        <f>VLOOKUP(A1168,'2.1 Termination Charges'!$B$4:$F$904,5,0)</f>
        <v>1.10301</v>
      </c>
      <c r="G1168" s="67"/>
      <c r="H1168" s="67"/>
      <c r="J1168" s="67"/>
      <c r="P1168" s="68"/>
      <c r="Q1168" s="69"/>
      <c r="R1168" s="69"/>
      <c r="Z1168" s="70"/>
      <c r="AA1168" s="71"/>
      <c r="AB1168" s="70"/>
      <c r="AC1168" s="70"/>
      <c r="AD1168" s="53"/>
      <c r="AE1168" s="53"/>
      <c r="AF1168" s="72"/>
      <c r="AG1168" s="70"/>
      <c r="AH1168" s="70"/>
      <c r="AI1168" s="70"/>
    </row>
    <row r="1169" spans="1:35" ht="12.75" customHeight="1" x14ac:dyDescent="0.2">
      <c r="A1169" s="64" t="s">
        <v>412</v>
      </c>
      <c r="B1169" s="65" t="s">
        <v>411</v>
      </c>
      <c r="C1169" s="65">
        <v>5673197</v>
      </c>
      <c r="D1169" s="66">
        <f>VLOOKUP(A1169,'2.1 Termination Charges'!$B$4:$F$904,5,0)</f>
        <v>1.10301</v>
      </c>
      <c r="G1169" s="67"/>
      <c r="H1169" s="67"/>
      <c r="J1169" s="67"/>
      <c r="P1169" s="68"/>
      <c r="Q1169" s="69"/>
      <c r="R1169" s="69"/>
      <c r="Z1169" s="70"/>
      <c r="AA1169" s="71"/>
      <c r="AB1169" s="70"/>
      <c r="AC1169" s="70"/>
      <c r="AD1169" s="53"/>
      <c r="AE1169" s="53"/>
      <c r="AF1169" s="72"/>
      <c r="AG1169" s="70"/>
      <c r="AH1169" s="70"/>
      <c r="AI1169" s="70"/>
    </row>
    <row r="1170" spans="1:35" ht="12.75" customHeight="1" x14ac:dyDescent="0.2">
      <c r="A1170" s="64" t="s">
        <v>412</v>
      </c>
      <c r="B1170" s="65" t="s">
        <v>411</v>
      </c>
      <c r="C1170" s="65">
        <v>5673198</v>
      </c>
      <c r="D1170" s="66">
        <f>VLOOKUP(A1170,'2.1 Termination Charges'!$B$4:$F$904,5,0)</f>
        <v>1.10301</v>
      </c>
      <c r="G1170" s="67"/>
      <c r="H1170" s="67"/>
      <c r="J1170" s="67"/>
      <c r="P1170" s="68"/>
      <c r="Q1170" s="69"/>
      <c r="R1170" s="69"/>
      <c r="Z1170" s="70"/>
      <c r="AA1170" s="71"/>
      <c r="AB1170" s="70"/>
      <c r="AC1170" s="70"/>
      <c r="AD1170" s="53"/>
      <c r="AE1170" s="53"/>
      <c r="AF1170" s="72"/>
      <c r="AG1170" s="70"/>
      <c r="AH1170" s="70"/>
      <c r="AI1170" s="70"/>
    </row>
    <row r="1171" spans="1:35" ht="12.75" customHeight="1" x14ac:dyDescent="0.2">
      <c r="A1171" s="64" t="s">
        <v>412</v>
      </c>
      <c r="B1171" s="65" t="s">
        <v>411</v>
      </c>
      <c r="C1171" s="65">
        <v>56732196</v>
      </c>
      <c r="D1171" s="66">
        <f>VLOOKUP(A1171,'2.1 Termination Charges'!$B$4:$F$904,5,0)</f>
        <v>1.10301</v>
      </c>
      <c r="G1171" s="67"/>
      <c r="H1171" s="67"/>
      <c r="J1171" s="67"/>
      <c r="P1171" s="68"/>
      <c r="Q1171" s="69"/>
      <c r="R1171" s="69"/>
      <c r="Z1171" s="70"/>
      <c r="AA1171" s="71"/>
      <c r="AB1171" s="70"/>
      <c r="AC1171" s="70"/>
      <c r="AD1171" s="53"/>
      <c r="AE1171" s="53"/>
      <c r="AF1171" s="72"/>
      <c r="AG1171" s="70"/>
      <c r="AH1171" s="70"/>
      <c r="AI1171" s="70"/>
    </row>
    <row r="1172" spans="1:35" ht="12.75" customHeight="1" x14ac:dyDescent="0.2">
      <c r="A1172" s="64" t="s">
        <v>412</v>
      </c>
      <c r="B1172" s="65" t="s">
        <v>411</v>
      </c>
      <c r="C1172" s="65">
        <v>56732197</v>
      </c>
      <c r="D1172" s="66">
        <f>VLOOKUP(A1172,'2.1 Termination Charges'!$B$4:$F$904,5,0)</f>
        <v>1.10301</v>
      </c>
      <c r="G1172" s="67"/>
      <c r="H1172" s="67"/>
      <c r="J1172" s="67"/>
      <c r="P1172" s="68"/>
      <c r="Q1172" s="69"/>
      <c r="R1172" s="69"/>
      <c r="Z1172" s="70"/>
      <c r="AA1172" s="71"/>
      <c r="AB1172" s="70"/>
      <c r="AC1172" s="70"/>
      <c r="AD1172" s="53"/>
      <c r="AE1172" s="53"/>
      <c r="AF1172" s="72"/>
      <c r="AG1172" s="70"/>
      <c r="AH1172" s="70"/>
      <c r="AI1172" s="70"/>
    </row>
    <row r="1173" spans="1:35" ht="12.75" customHeight="1" x14ac:dyDescent="0.2">
      <c r="A1173" s="64" t="s">
        <v>412</v>
      </c>
      <c r="B1173" s="65" t="s">
        <v>411</v>
      </c>
      <c r="C1173" s="65">
        <v>56732198</v>
      </c>
      <c r="D1173" s="66">
        <f>VLOOKUP(A1173,'2.1 Termination Charges'!$B$4:$F$904,5,0)</f>
        <v>1.10301</v>
      </c>
      <c r="G1173" s="67"/>
      <c r="H1173" s="67"/>
      <c r="J1173" s="67"/>
      <c r="P1173" s="68"/>
      <c r="Q1173" s="69"/>
      <c r="R1173" s="69"/>
      <c r="Z1173" s="70"/>
      <c r="AA1173" s="71"/>
      <c r="AB1173" s="70"/>
      <c r="AC1173" s="70"/>
      <c r="AD1173" s="53"/>
      <c r="AE1173" s="53"/>
      <c r="AF1173" s="72"/>
      <c r="AG1173" s="70"/>
      <c r="AH1173" s="70"/>
      <c r="AI1173" s="70"/>
    </row>
    <row r="1174" spans="1:35" ht="12.75" customHeight="1" x14ac:dyDescent="0.2">
      <c r="A1174" s="64" t="s">
        <v>412</v>
      </c>
      <c r="B1174" s="65" t="s">
        <v>411</v>
      </c>
      <c r="C1174" s="65">
        <v>5673237</v>
      </c>
      <c r="D1174" s="66">
        <f>VLOOKUP(A1174,'2.1 Termination Charges'!$B$4:$F$904,5,0)</f>
        <v>1.10301</v>
      </c>
      <c r="G1174" s="67"/>
      <c r="H1174" s="67"/>
      <c r="J1174" s="67"/>
      <c r="P1174" s="68"/>
      <c r="Q1174" s="69"/>
      <c r="R1174" s="69"/>
      <c r="Z1174" s="70"/>
      <c r="AA1174" s="71"/>
      <c r="AB1174" s="70"/>
      <c r="AC1174" s="70"/>
      <c r="AD1174" s="53"/>
      <c r="AE1174" s="53"/>
      <c r="AF1174" s="72"/>
      <c r="AG1174" s="70"/>
      <c r="AH1174" s="70"/>
      <c r="AI1174" s="70"/>
    </row>
    <row r="1175" spans="1:35" ht="12.75" customHeight="1" x14ac:dyDescent="0.2">
      <c r="A1175" s="64" t="s">
        <v>412</v>
      </c>
      <c r="B1175" s="65" t="s">
        <v>411</v>
      </c>
      <c r="C1175" s="65">
        <v>5673279</v>
      </c>
      <c r="D1175" s="66">
        <f>VLOOKUP(A1175,'2.1 Termination Charges'!$B$4:$F$904,5,0)</f>
        <v>1.10301</v>
      </c>
      <c r="G1175" s="67"/>
      <c r="H1175" s="67"/>
      <c r="J1175" s="67"/>
      <c r="P1175" s="68"/>
      <c r="Q1175" s="69"/>
      <c r="R1175" s="69"/>
      <c r="Z1175" s="70"/>
      <c r="AA1175" s="71"/>
      <c r="AB1175" s="70"/>
      <c r="AC1175" s="70"/>
      <c r="AD1175" s="53"/>
      <c r="AE1175" s="53"/>
      <c r="AF1175" s="72"/>
      <c r="AG1175" s="70"/>
      <c r="AH1175" s="70"/>
      <c r="AI1175" s="70"/>
    </row>
    <row r="1176" spans="1:35" ht="12.75" customHeight="1" x14ac:dyDescent="0.2">
      <c r="A1176" s="64" t="s">
        <v>412</v>
      </c>
      <c r="B1176" s="65" t="s">
        <v>411</v>
      </c>
      <c r="C1176" s="65">
        <v>5673297</v>
      </c>
      <c r="D1176" s="66">
        <f>VLOOKUP(A1176,'2.1 Termination Charges'!$B$4:$F$904,5,0)</f>
        <v>1.10301</v>
      </c>
      <c r="G1176" s="67"/>
      <c r="H1176" s="67"/>
      <c r="J1176" s="67"/>
      <c r="P1176" s="68"/>
      <c r="Q1176" s="69"/>
      <c r="R1176" s="69"/>
      <c r="Z1176" s="70"/>
      <c r="AA1176" s="71"/>
      <c r="AB1176" s="70"/>
      <c r="AC1176" s="70"/>
      <c r="AD1176" s="53"/>
      <c r="AE1176" s="53"/>
      <c r="AF1176" s="72"/>
      <c r="AG1176" s="70"/>
      <c r="AH1176" s="70"/>
      <c r="AI1176" s="70"/>
    </row>
    <row r="1177" spans="1:35" ht="12.75" customHeight="1" x14ac:dyDescent="0.2">
      <c r="A1177" s="64" t="s">
        <v>412</v>
      </c>
      <c r="B1177" s="65" t="s">
        <v>411</v>
      </c>
      <c r="C1177" s="65">
        <v>567337</v>
      </c>
      <c r="D1177" s="66">
        <f>VLOOKUP(A1177,'2.1 Termination Charges'!$B$4:$F$904,5,0)</f>
        <v>1.10301</v>
      </c>
      <c r="G1177" s="67"/>
      <c r="H1177" s="67"/>
      <c r="J1177" s="67"/>
      <c r="P1177" s="68"/>
      <c r="Q1177" s="69"/>
      <c r="R1177" s="69"/>
      <c r="Z1177" s="70"/>
      <c r="AA1177" s="71"/>
      <c r="AB1177" s="70"/>
      <c r="AC1177" s="70"/>
      <c r="AD1177" s="53"/>
      <c r="AE1177" s="53"/>
      <c r="AF1177" s="72"/>
      <c r="AG1177" s="70"/>
      <c r="AH1177" s="70"/>
      <c r="AI1177" s="70"/>
    </row>
    <row r="1178" spans="1:35" ht="12.75" customHeight="1" x14ac:dyDescent="0.2">
      <c r="A1178" s="64" t="s">
        <v>412</v>
      </c>
      <c r="B1178" s="65" t="s">
        <v>411</v>
      </c>
      <c r="C1178" s="65">
        <v>567379</v>
      </c>
      <c r="D1178" s="66">
        <f>VLOOKUP(A1178,'2.1 Termination Charges'!$B$4:$F$904,5,0)</f>
        <v>1.10301</v>
      </c>
      <c r="G1178" s="67"/>
      <c r="H1178" s="67"/>
      <c r="J1178" s="67"/>
      <c r="P1178" s="68"/>
      <c r="Q1178" s="69"/>
      <c r="R1178" s="69"/>
      <c r="Z1178" s="70"/>
      <c r="AA1178" s="71"/>
      <c r="AB1178" s="70"/>
      <c r="AC1178" s="70"/>
      <c r="AD1178" s="53"/>
      <c r="AE1178" s="53"/>
      <c r="AF1178" s="72"/>
      <c r="AG1178" s="70"/>
      <c r="AH1178" s="70"/>
      <c r="AI1178" s="70"/>
    </row>
    <row r="1179" spans="1:35" ht="12.75" customHeight="1" x14ac:dyDescent="0.2">
      <c r="A1179" s="64" t="s">
        <v>412</v>
      </c>
      <c r="B1179" s="65" t="s">
        <v>411</v>
      </c>
      <c r="C1179" s="65">
        <v>567397</v>
      </c>
      <c r="D1179" s="66">
        <f>VLOOKUP(A1179,'2.1 Termination Charges'!$B$4:$F$904,5,0)</f>
        <v>1.10301</v>
      </c>
      <c r="G1179" s="67"/>
      <c r="H1179" s="67"/>
      <c r="J1179" s="67"/>
      <c r="P1179" s="68"/>
      <c r="Q1179" s="69"/>
      <c r="R1179" s="69"/>
      <c r="Z1179" s="70"/>
      <c r="AA1179" s="71"/>
      <c r="AB1179" s="70"/>
      <c r="AC1179" s="70"/>
      <c r="AD1179" s="53"/>
      <c r="AE1179" s="53"/>
      <c r="AF1179" s="72"/>
      <c r="AG1179" s="70"/>
      <c r="AH1179" s="70"/>
      <c r="AI1179" s="70"/>
    </row>
    <row r="1180" spans="1:35" ht="12.75" customHeight="1" x14ac:dyDescent="0.2">
      <c r="A1180" s="64" t="s">
        <v>412</v>
      </c>
      <c r="B1180" s="65" t="s">
        <v>411</v>
      </c>
      <c r="C1180" s="65">
        <v>5675196</v>
      </c>
      <c r="D1180" s="66">
        <f>VLOOKUP(A1180,'2.1 Termination Charges'!$B$4:$F$904,5,0)</f>
        <v>1.10301</v>
      </c>
      <c r="G1180" s="67"/>
      <c r="H1180" s="67"/>
      <c r="J1180" s="67"/>
      <c r="P1180" s="68"/>
      <c r="Q1180" s="69"/>
      <c r="R1180" s="69"/>
      <c r="Z1180" s="70"/>
      <c r="AA1180" s="71"/>
      <c r="AB1180" s="70"/>
      <c r="AC1180" s="70"/>
      <c r="AD1180" s="53"/>
      <c r="AE1180" s="53"/>
      <c r="AF1180" s="72"/>
      <c r="AG1180" s="70"/>
      <c r="AH1180" s="70"/>
      <c r="AI1180" s="70"/>
    </row>
    <row r="1181" spans="1:35" ht="12.75" customHeight="1" x14ac:dyDescent="0.2">
      <c r="A1181" s="64" t="s">
        <v>412</v>
      </c>
      <c r="B1181" s="65" t="s">
        <v>411</v>
      </c>
      <c r="C1181" s="65">
        <v>5675197</v>
      </c>
      <c r="D1181" s="66">
        <f>VLOOKUP(A1181,'2.1 Termination Charges'!$B$4:$F$904,5,0)</f>
        <v>1.10301</v>
      </c>
      <c r="G1181" s="67"/>
      <c r="H1181" s="67"/>
      <c r="J1181" s="67"/>
      <c r="P1181" s="68"/>
      <c r="Q1181" s="69"/>
      <c r="R1181" s="69"/>
      <c r="Z1181" s="70"/>
      <c r="AA1181" s="71"/>
      <c r="AB1181" s="70"/>
      <c r="AC1181" s="70"/>
      <c r="AD1181" s="53"/>
      <c r="AE1181" s="53"/>
      <c r="AF1181" s="72"/>
      <c r="AG1181" s="70"/>
      <c r="AH1181" s="70"/>
      <c r="AI1181" s="70"/>
    </row>
    <row r="1182" spans="1:35" ht="12.75" customHeight="1" x14ac:dyDescent="0.2">
      <c r="A1182" s="64" t="s">
        <v>412</v>
      </c>
      <c r="B1182" s="65" t="s">
        <v>411</v>
      </c>
      <c r="C1182" s="65">
        <v>5675198</v>
      </c>
      <c r="D1182" s="66">
        <f>VLOOKUP(A1182,'2.1 Termination Charges'!$B$4:$F$904,5,0)</f>
        <v>1.10301</v>
      </c>
      <c r="G1182" s="67"/>
      <c r="H1182" s="67"/>
      <c r="J1182" s="67"/>
      <c r="P1182" s="68"/>
      <c r="Q1182" s="69"/>
      <c r="R1182" s="69"/>
      <c r="Z1182" s="70"/>
      <c r="AA1182" s="71"/>
      <c r="AB1182" s="70"/>
      <c r="AC1182" s="70"/>
      <c r="AD1182" s="53"/>
      <c r="AE1182" s="53"/>
      <c r="AF1182" s="72"/>
      <c r="AG1182" s="70"/>
      <c r="AH1182" s="70"/>
      <c r="AI1182" s="70"/>
    </row>
    <row r="1183" spans="1:35" ht="12.75" customHeight="1" x14ac:dyDescent="0.2">
      <c r="A1183" s="64" t="s">
        <v>412</v>
      </c>
      <c r="B1183" s="65" t="s">
        <v>411</v>
      </c>
      <c r="C1183" s="65">
        <v>56752196</v>
      </c>
      <c r="D1183" s="66">
        <f>VLOOKUP(A1183,'2.1 Termination Charges'!$B$4:$F$904,5,0)</f>
        <v>1.10301</v>
      </c>
      <c r="G1183" s="67"/>
      <c r="H1183" s="67"/>
      <c r="J1183" s="67"/>
      <c r="P1183" s="68"/>
      <c r="Q1183" s="69"/>
      <c r="R1183" s="69"/>
      <c r="Z1183" s="70"/>
      <c r="AA1183" s="71"/>
      <c r="AB1183" s="70"/>
      <c r="AC1183" s="70"/>
      <c r="AD1183" s="53"/>
      <c r="AE1183" s="53"/>
      <c r="AF1183" s="72"/>
      <c r="AG1183" s="70"/>
      <c r="AH1183" s="70"/>
      <c r="AI1183" s="70"/>
    </row>
    <row r="1184" spans="1:35" ht="12.75" customHeight="1" x14ac:dyDescent="0.2">
      <c r="A1184" s="64" t="s">
        <v>412</v>
      </c>
      <c r="B1184" s="65" t="s">
        <v>411</v>
      </c>
      <c r="C1184" s="65">
        <v>56752197</v>
      </c>
      <c r="D1184" s="66">
        <f>VLOOKUP(A1184,'2.1 Termination Charges'!$B$4:$F$904,5,0)</f>
        <v>1.10301</v>
      </c>
      <c r="G1184" s="67"/>
      <c r="H1184" s="67"/>
      <c r="J1184" s="67"/>
      <c r="P1184" s="68"/>
      <c r="Q1184" s="69"/>
      <c r="R1184" s="69"/>
      <c r="Z1184" s="70"/>
      <c r="AA1184" s="71"/>
      <c r="AB1184" s="70"/>
      <c r="AC1184" s="70"/>
      <c r="AD1184" s="53"/>
      <c r="AE1184" s="53"/>
      <c r="AF1184" s="72"/>
      <c r="AG1184" s="70"/>
      <c r="AH1184" s="70"/>
      <c r="AI1184" s="70"/>
    </row>
    <row r="1185" spans="1:35" ht="12.75" customHeight="1" x14ac:dyDescent="0.2">
      <c r="A1185" s="64" t="s">
        <v>412</v>
      </c>
      <c r="B1185" s="65" t="s">
        <v>411</v>
      </c>
      <c r="C1185" s="65">
        <v>56752198</v>
      </c>
      <c r="D1185" s="66">
        <f>VLOOKUP(A1185,'2.1 Termination Charges'!$B$4:$F$904,5,0)</f>
        <v>1.10301</v>
      </c>
      <c r="G1185" s="67"/>
      <c r="H1185" s="67"/>
      <c r="J1185" s="67"/>
      <c r="P1185" s="68"/>
      <c r="Q1185" s="69"/>
      <c r="R1185" s="69"/>
      <c r="Z1185" s="70"/>
      <c r="AA1185" s="71"/>
      <c r="AB1185" s="70"/>
      <c r="AC1185" s="70"/>
      <c r="AD1185" s="53"/>
      <c r="AE1185" s="53"/>
      <c r="AF1185" s="72"/>
      <c r="AG1185" s="70"/>
      <c r="AH1185" s="70"/>
      <c r="AI1185" s="70"/>
    </row>
    <row r="1186" spans="1:35" ht="12.75" customHeight="1" x14ac:dyDescent="0.2">
      <c r="A1186" s="64" t="s">
        <v>412</v>
      </c>
      <c r="B1186" s="65" t="s">
        <v>411</v>
      </c>
      <c r="C1186" s="65">
        <v>5675297</v>
      </c>
      <c r="D1186" s="66">
        <f>VLOOKUP(A1186,'2.1 Termination Charges'!$B$4:$F$904,5,0)</f>
        <v>1.10301</v>
      </c>
      <c r="G1186" s="67"/>
      <c r="H1186" s="67"/>
      <c r="J1186" s="67"/>
      <c r="P1186" s="68"/>
      <c r="Q1186" s="69"/>
      <c r="R1186" s="69"/>
      <c r="Z1186" s="70"/>
      <c r="AA1186" s="71"/>
      <c r="AB1186" s="70"/>
      <c r="AC1186" s="70"/>
      <c r="AD1186" s="53"/>
      <c r="AE1186" s="53"/>
      <c r="AF1186" s="72"/>
      <c r="AG1186" s="70"/>
      <c r="AH1186" s="70"/>
      <c r="AI1186" s="70"/>
    </row>
    <row r="1187" spans="1:35" ht="12.75" customHeight="1" x14ac:dyDescent="0.2">
      <c r="A1187" s="64" t="s">
        <v>412</v>
      </c>
      <c r="B1187" s="65" t="s">
        <v>411</v>
      </c>
      <c r="C1187" s="65">
        <v>567597</v>
      </c>
      <c r="D1187" s="66">
        <f>VLOOKUP(A1187,'2.1 Termination Charges'!$B$4:$F$904,5,0)</f>
        <v>1.10301</v>
      </c>
      <c r="G1187" s="67"/>
      <c r="H1187" s="67"/>
      <c r="J1187" s="67"/>
      <c r="P1187" s="68"/>
      <c r="Q1187" s="69"/>
      <c r="R1187" s="69"/>
      <c r="Z1187" s="70"/>
      <c r="AA1187" s="71"/>
      <c r="AB1187" s="70"/>
      <c r="AC1187" s="70"/>
      <c r="AD1187" s="53"/>
      <c r="AE1187" s="53"/>
      <c r="AF1187" s="72"/>
      <c r="AG1187" s="70"/>
      <c r="AH1187" s="70"/>
      <c r="AI1187" s="70"/>
    </row>
    <row r="1188" spans="1:35" ht="12.75" customHeight="1" x14ac:dyDescent="0.2">
      <c r="A1188" s="64" t="s">
        <v>414</v>
      </c>
      <c r="B1188" s="65" t="s">
        <v>413</v>
      </c>
      <c r="C1188" s="65">
        <v>569</v>
      </c>
      <c r="D1188" s="66">
        <f>VLOOKUP(A1188,'2.1 Termination Charges'!$B$4:$F$904,5,0)</f>
        <v>1.8180000000000002E-2</v>
      </c>
      <c r="G1188" s="67"/>
      <c r="H1188" s="67"/>
      <c r="J1188" s="67"/>
      <c r="P1188" s="68"/>
      <c r="Q1188" s="69"/>
      <c r="R1188" s="69"/>
      <c r="Z1188" s="70"/>
      <c r="AA1188" s="71"/>
      <c r="AB1188" s="70"/>
      <c r="AC1188" s="70"/>
      <c r="AD1188" s="53"/>
      <c r="AE1188" s="53"/>
      <c r="AF1188" s="72"/>
      <c r="AG1188" s="70"/>
      <c r="AH1188" s="70"/>
      <c r="AI1188" s="70"/>
    </row>
    <row r="1189" spans="1:35" ht="12.75" customHeight="1" x14ac:dyDescent="0.2">
      <c r="A1189" s="64" t="s">
        <v>416</v>
      </c>
      <c r="B1189" s="65" t="s">
        <v>415</v>
      </c>
      <c r="C1189" s="65">
        <v>86</v>
      </c>
      <c r="D1189" s="66">
        <f>VLOOKUP(A1189,'2.1 Termination Charges'!$B$4:$F$904,5,0)</f>
        <v>1.6240000000000001E-2</v>
      </c>
      <c r="G1189" s="67"/>
      <c r="H1189" s="67"/>
      <c r="J1189" s="67"/>
      <c r="P1189" s="68"/>
      <c r="Q1189" s="69"/>
      <c r="R1189" s="69"/>
      <c r="Z1189" s="70"/>
      <c r="AA1189" s="71"/>
      <c r="AB1189" s="70"/>
      <c r="AC1189" s="70"/>
      <c r="AD1189" s="53"/>
      <c r="AE1189" s="53"/>
      <c r="AF1189" s="72"/>
      <c r="AG1189" s="70"/>
      <c r="AH1189" s="70"/>
      <c r="AI1189" s="70"/>
    </row>
    <row r="1190" spans="1:35" ht="12.75" customHeight="1" x14ac:dyDescent="0.2">
      <c r="A1190" s="64" t="s">
        <v>418</v>
      </c>
      <c r="B1190" s="65" t="s">
        <v>417</v>
      </c>
      <c r="C1190" s="65">
        <v>8613</v>
      </c>
      <c r="D1190" s="66">
        <f>VLOOKUP(A1190,'2.1 Termination Charges'!$B$4:$F$904,5,0)</f>
        <v>1.6240000000000001E-2</v>
      </c>
      <c r="G1190" s="67"/>
      <c r="H1190" s="67"/>
      <c r="J1190" s="67"/>
      <c r="P1190" s="68"/>
      <c r="Q1190" s="69"/>
      <c r="R1190" s="69"/>
      <c r="Z1190" s="70"/>
      <c r="AA1190" s="71"/>
      <c r="AB1190" s="70"/>
      <c r="AC1190" s="70"/>
      <c r="AD1190" s="53"/>
      <c r="AE1190" s="53"/>
      <c r="AF1190" s="72"/>
      <c r="AG1190" s="70"/>
      <c r="AH1190" s="70"/>
      <c r="AI1190" s="70"/>
    </row>
    <row r="1191" spans="1:35" ht="12.75" customHeight="1" x14ac:dyDescent="0.2">
      <c r="A1191" s="64" t="s">
        <v>418</v>
      </c>
      <c r="B1191" s="65" t="s">
        <v>417</v>
      </c>
      <c r="C1191" s="65">
        <v>8614</v>
      </c>
      <c r="D1191" s="66">
        <f>VLOOKUP(A1191,'2.1 Termination Charges'!$B$4:$F$904,5,0)</f>
        <v>1.6240000000000001E-2</v>
      </c>
      <c r="G1191" s="67"/>
      <c r="H1191" s="67"/>
      <c r="J1191" s="67"/>
      <c r="P1191" s="68"/>
      <c r="Q1191" s="69"/>
      <c r="R1191" s="69"/>
      <c r="Z1191" s="70"/>
      <c r="AA1191" s="71"/>
      <c r="AB1191" s="70"/>
      <c r="AC1191" s="70"/>
      <c r="AD1191" s="53"/>
      <c r="AE1191" s="53"/>
      <c r="AF1191" s="72"/>
      <c r="AG1191" s="70"/>
      <c r="AH1191" s="70"/>
      <c r="AI1191" s="70"/>
    </row>
    <row r="1192" spans="1:35" ht="12.75" customHeight="1" x14ac:dyDescent="0.2">
      <c r="A1192" s="64" t="s">
        <v>418</v>
      </c>
      <c r="B1192" s="65" t="s">
        <v>417</v>
      </c>
      <c r="C1192" s="65">
        <v>8615</v>
      </c>
      <c r="D1192" s="66">
        <f>VLOOKUP(A1192,'2.1 Termination Charges'!$B$4:$F$904,5,0)</f>
        <v>1.6240000000000001E-2</v>
      </c>
      <c r="G1192" s="67"/>
      <c r="H1192" s="67"/>
      <c r="J1192" s="67"/>
      <c r="P1192" s="68"/>
      <c r="Q1192" s="69"/>
      <c r="R1192" s="69"/>
      <c r="Z1192" s="70"/>
      <c r="AA1192" s="71"/>
      <c r="AB1192" s="70"/>
      <c r="AC1192" s="70"/>
      <c r="AD1192" s="53"/>
      <c r="AE1192" s="53"/>
      <c r="AF1192" s="72"/>
      <c r="AG1192" s="70"/>
      <c r="AH1192" s="70"/>
      <c r="AI1192" s="70"/>
    </row>
    <row r="1193" spans="1:35" ht="12.75" customHeight="1" x14ac:dyDescent="0.2">
      <c r="A1193" s="64" t="s">
        <v>418</v>
      </c>
      <c r="B1193" s="65" t="s">
        <v>417</v>
      </c>
      <c r="C1193" s="65">
        <v>8616</v>
      </c>
      <c r="D1193" s="66">
        <f>VLOOKUP(A1193,'2.1 Termination Charges'!$B$4:$F$904,5,0)</f>
        <v>1.6240000000000001E-2</v>
      </c>
      <c r="G1193" s="67"/>
      <c r="H1193" s="67"/>
      <c r="J1193" s="67"/>
      <c r="P1193" s="68"/>
      <c r="Q1193" s="69"/>
      <c r="R1193" s="69"/>
      <c r="Z1193" s="70"/>
      <c r="AA1193" s="71"/>
      <c r="AB1193" s="70"/>
      <c r="AC1193" s="70"/>
      <c r="AD1193" s="53"/>
      <c r="AE1193" s="53"/>
      <c r="AF1193" s="72"/>
      <c r="AG1193" s="70"/>
      <c r="AH1193" s="70"/>
      <c r="AI1193" s="70"/>
    </row>
    <row r="1194" spans="1:35" ht="12.75" customHeight="1" x14ac:dyDescent="0.2">
      <c r="A1194" s="64" t="s">
        <v>418</v>
      </c>
      <c r="B1194" s="65" t="s">
        <v>417</v>
      </c>
      <c r="C1194" s="65">
        <v>8617</v>
      </c>
      <c r="D1194" s="66">
        <f>VLOOKUP(A1194,'2.1 Termination Charges'!$B$4:$F$904,5,0)</f>
        <v>1.6240000000000001E-2</v>
      </c>
      <c r="G1194" s="67"/>
      <c r="H1194" s="67"/>
      <c r="J1194" s="67"/>
      <c r="P1194" s="68"/>
      <c r="Q1194" s="69"/>
      <c r="R1194" s="69"/>
      <c r="Z1194" s="70"/>
      <c r="AA1194" s="71"/>
      <c r="AB1194" s="70"/>
      <c r="AC1194" s="70"/>
      <c r="AD1194" s="53"/>
      <c r="AE1194" s="53"/>
      <c r="AF1194" s="72"/>
      <c r="AG1194" s="70"/>
      <c r="AH1194" s="70"/>
      <c r="AI1194" s="70"/>
    </row>
    <row r="1195" spans="1:35" ht="12.75" customHeight="1" x14ac:dyDescent="0.2">
      <c r="A1195" s="64" t="s">
        <v>418</v>
      </c>
      <c r="B1195" s="65" t="s">
        <v>417</v>
      </c>
      <c r="C1195" s="65">
        <v>8618</v>
      </c>
      <c r="D1195" s="66">
        <f>VLOOKUP(A1195,'2.1 Termination Charges'!$B$4:$F$904,5,0)</f>
        <v>1.6240000000000001E-2</v>
      </c>
      <c r="G1195" s="67"/>
      <c r="H1195" s="67"/>
      <c r="J1195" s="67"/>
      <c r="P1195" s="68"/>
      <c r="Q1195" s="69"/>
      <c r="R1195" s="69"/>
      <c r="Z1195" s="70"/>
      <c r="AA1195" s="71"/>
      <c r="AB1195" s="70"/>
      <c r="AC1195" s="70"/>
      <c r="AD1195" s="53"/>
      <c r="AE1195" s="53"/>
      <c r="AF1195" s="72"/>
      <c r="AG1195" s="70"/>
      <c r="AH1195" s="70"/>
      <c r="AI1195" s="70"/>
    </row>
    <row r="1196" spans="1:35" ht="12.75" customHeight="1" x14ac:dyDescent="0.2">
      <c r="A1196" s="64" t="s">
        <v>418</v>
      </c>
      <c r="B1196" s="65" t="s">
        <v>417</v>
      </c>
      <c r="C1196" s="65">
        <v>8619</v>
      </c>
      <c r="D1196" s="66">
        <f>VLOOKUP(A1196,'2.1 Termination Charges'!$B$4:$F$904,5,0)</f>
        <v>1.6240000000000001E-2</v>
      </c>
      <c r="G1196" s="67"/>
      <c r="H1196" s="67"/>
      <c r="J1196" s="67"/>
      <c r="P1196" s="68"/>
      <c r="Q1196" s="69"/>
      <c r="R1196" s="69"/>
      <c r="Z1196" s="70"/>
      <c r="AA1196" s="71"/>
      <c r="AB1196" s="70"/>
      <c r="AC1196" s="70"/>
      <c r="AD1196" s="53"/>
      <c r="AE1196" s="53"/>
      <c r="AF1196" s="72"/>
      <c r="AG1196" s="70"/>
      <c r="AH1196" s="70"/>
      <c r="AI1196" s="70"/>
    </row>
    <row r="1197" spans="1:35" ht="12.75" customHeight="1" x14ac:dyDescent="0.2">
      <c r="A1197" s="64" t="s">
        <v>420</v>
      </c>
      <c r="B1197" s="65" t="s">
        <v>419</v>
      </c>
      <c r="C1197" s="65">
        <v>57</v>
      </c>
      <c r="D1197" s="66">
        <f>VLOOKUP(A1197,'2.1 Termination Charges'!$B$4:$F$904,5,0)</f>
        <v>2.4240000000000001E-2</v>
      </c>
      <c r="G1197" s="67"/>
      <c r="H1197" s="67"/>
      <c r="J1197" s="67"/>
      <c r="P1197" s="68"/>
      <c r="Q1197" s="69"/>
      <c r="R1197" s="69"/>
      <c r="Z1197" s="70"/>
      <c r="AA1197" s="71"/>
      <c r="AB1197" s="70"/>
      <c r="AC1197" s="70"/>
      <c r="AD1197" s="53"/>
      <c r="AE1197" s="53"/>
      <c r="AF1197" s="72"/>
      <c r="AG1197" s="70"/>
      <c r="AH1197" s="70"/>
      <c r="AI1197" s="70"/>
    </row>
    <row r="1198" spans="1:35" ht="12.75" customHeight="1" x14ac:dyDescent="0.2">
      <c r="A1198" s="64" t="s">
        <v>422</v>
      </c>
      <c r="B1198" s="65" t="s">
        <v>421</v>
      </c>
      <c r="C1198" s="65">
        <v>576731</v>
      </c>
      <c r="D1198" s="66">
        <f>VLOOKUP(A1198,'2.1 Termination Charges'!$B$4:$F$904,5,0)</f>
        <v>2.4240000000000001E-2</v>
      </c>
      <c r="G1198" s="67"/>
      <c r="H1198" s="67"/>
      <c r="J1198" s="67"/>
      <c r="P1198" s="68"/>
      <c r="Q1198" s="69"/>
      <c r="R1198" s="69"/>
      <c r="Z1198" s="70"/>
      <c r="AA1198" s="71"/>
      <c r="AB1198" s="70"/>
      <c r="AC1198" s="70"/>
      <c r="AD1198" s="53"/>
      <c r="AE1198" s="53"/>
      <c r="AF1198" s="72"/>
      <c r="AG1198" s="70"/>
      <c r="AH1198" s="70"/>
      <c r="AI1198" s="70"/>
    </row>
    <row r="1199" spans="1:35" ht="12.75" customHeight="1" x14ac:dyDescent="0.2">
      <c r="A1199" s="64" t="s">
        <v>422</v>
      </c>
      <c r="B1199" s="65" t="s">
        <v>421</v>
      </c>
      <c r="C1199" s="65">
        <v>576732</v>
      </c>
      <c r="D1199" s="66">
        <f>VLOOKUP(A1199,'2.1 Termination Charges'!$B$4:$F$904,5,0)</f>
        <v>2.4240000000000001E-2</v>
      </c>
      <c r="G1199" s="67"/>
      <c r="H1199" s="67"/>
      <c r="J1199" s="67"/>
      <c r="P1199" s="68"/>
      <c r="Q1199" s="69"/>
      <c r="R1199" s="69"/>
      <c r="Z1199" s="70"/>
      <c r="AA1199" s="71"/>
      <c r="AB1199" s="70"/>
      <c r="AC1199" s="70"/>
      <c r="AD1199" s="53"/>
      <c r="AE1199" s="53"/>
      <c r="AF1199" s="72"/>
      <c r="AG1199" s="70"/>
      <c r="AH1199" s="70"/>
      <c r="AI1199" s="70"/>
    </row>
    <row r="1200" spans="1:35" ht="12.75" customHeight="1" x14ac:dyDescent="0.2">
      <c r="A1200" s="64" t="s">
        <v>422</v>
      </c>
      <c r="B1200" s="65" t="s">
        <v>421</v>
      </c>
      <c r="C1200" s="65">
        <v>5767330</v>
      </c>
      <c r="D1200" s="66">
        <f>VLOOKUP(A1200,'2.1 Termination Charges'!$B$4:$F$904,5,0)</f>
        <v>2.4240000000000001E-2</v>
      </c>
      <c r="G1200" s="67"/>
      <c r="H1200" s="67"/>
      <c r="J1200" s="67"/>
      <c r="P1200" s="68"/>
      <c r="Q1200" s="69"/>
      <c r="R1200" s="69"/>
      <c r="Z1200" s="70"/>
      <c r="AA1200" s="71"/>
      <c r="AB1200" s="70"/>
      <c r="AC1200" s="70"/>
      <c r="AD1200" s="53"/>
      <c r="AE1200" s="53"/>
      <c r="AF1200" s="72"/>
      <c r="AG1200" s="70"/>
      <c r="AH1200" s="70"/>
      <c r="AI1200" s="70"/>
    </row>
    <row r="1201" spans="1:35" ht="12.75" customHeight="1" x14ac:dyDescent="0.2">
      <c r="A1201" s="64" t="s">
        <v>422</v>
      </c>
      <c r="B1201" s="65" t="s">
        <v>421</v>
      </c>
      <c r="C1201" s="65">
        <v>5767331</v>
      </c>
      <c r="D1201" s="66">
        <f>VLOOKUP(A1201,'2.1 Termination Charges'!$B$4:$F$904,5,0)</f>
        <v>2.4240000000000001E-2</v>
      </c>
      <c r="G1201" s="67"/>
      <c r="H1201" s="67"/>
      <c r="J1201" s="67"/>
      <c r="P1201" s="68"/>
      <c r="Q1201" s="69"/>
      <c r="R1201" s="69"/>
      <c r="Z1201" s="70"/>
      <c r="AA1201" s="71"/>
      <c r="AB1201" s="70"/>
      <c r="AC1201" s="70"/>
      <c r="AD1201" s="53"/>
      <c r="AE1201" s="53"/>
      <c r="AF1201" s="72"/>
      <c r="AG1201" s="70"/>
      <c r="AH1201" s="70"/>
      <c r="AI1201" s="70"/>
    </row>
    <row r="1202" spans="1:35" ht="12.75" customHeight="1" x14ac:dyDescent="0.2">
      <c r="A1202" s="64" t="s">
        <v>422</v>
      </c>
      <c r="B1202" s="65" t="s">
        <v>421</v>
      </c>
      <c r="C1202" s="65">
        <v>5767332</v>
      </c>
      <c r="D1202" s="66">
        <f>VLOOKUP(A1202,'2.1 Termination Charges'!$B$4:$F$904,5,0)</f>
        <v>2.4240000000000001E-2</v>
      </c>
      <c r="G1202" s="67"/>
      <c r="H1202" s="67"/>
      <c r="J1202" s="67"/>
      <c r="P1202" s="68"/>
      <c r="Q1202" s="69"/>
      <c r="R1202" s="69"/>
      <c r="Z1202" s="70"/>
      <c r="AA1202" s="71"/>
      <c r="AB1202" s="70"/>
      <c r="AC1202" s="70"/>
      <c r="AD1202" s="53"/>
      <c r="AE1202" s="53"/>
      <c r="AF1202" s="72"/>
      <c r="AG1202" s="70"/>
      <c r="AH1202" s="70"/>
      <c r="AI1202" s="70"/>
    </row>
    <row r="1203" spans="1:35" ht="12.75" customHeight="1" x14ac:dyDescent="0.2">
      <c r="A1203" s="64" t="s">
        <v>422</v>
      </c>
      <c r="B1203" s="65" t="s">
        <v>421</v>
      </c>
      <c r="C1203" s="65">
        <v>5767333</v>
      </c>
      <c r="D1203" s="66">
        <f>VLOOKUP(A1203,'2.1 Termination Charges'!$B$4:$F$904,5,0)</f>
        <v>2.4240000000000001E-2</v>
      </c>
      <c r="G1203" s="67"/>
      <c r="H1203" s="67"/>
      <c r="J1203" s="67"/>
      <c r="P1203" s="68"/>
      <c r="Q1203" s="69"/>
      <c r="R1203" s="69"/>
      <c r="Z1203" s="70"/>
      <c r="AA1203" s="71"/>
      <c r="AB1203" s="70"/>
      <c r="AC1203" s="70"/>
      <c r="AD1203" s="53"/>
      <c r="AE1203" s="53"/>
      <c r="AF1203" s="72"/>
      <c r="AG1203" s="70"/>
      <c r="AH1203" s="70"/>
      <c r="AI1203" s="70"/>
    </row>
    <row r="1204" spans="1:35" ht="12.75" customHeight="1" x14ac:dyDescent="0.2">
      <c r="A1204" s="64" t="s">
        <v>422</v>
      </c>
      <c r="B1204" s="65" t="s">
        <v>421</v>
      </c>
      <c r="C1204" s="65">
        <v>5767334</v>
      </c>
      <c r="D1204" s="66">
        <f>VLOOKUP(A1204,'2.1 Termination Charges'!$B$4:$F$904,5,0)</f>
        <v>2.4240000000000001E-2</v>
      </c>
      <c r="G1204" s="67"/>
      <c r="H1204" s="67"/>
      <c r="J1204" s="67"/>
      <c r="P1204" s="68"/>
      <c r="Q1204" s="69"/>
      <c r="R1204" s="69"/>
      <c r="Z1204" s="70"/>
      <c r="AA1204" s="71"/>
      <c r="AB1204" s="70"/>
      <c r="AC1204" s="70"/>
      <c r="AD1204" s="53"/>
      <c r="AE1204" s="53"/>
      <c r="AF1204" s="72"/>
      <c r="AG1204" s="70"/>
      <c r="AH1204" s="70"/>
      <c r="AI1204" s="70"/>
    </row>
    <row r="1205" spans="1:35" ht="12.75" customHeight="1" x14ac:dyDescent="0.2">
      <c r="A1205" s="64" t="s">
        <v>422</v>
      </c>
      <c r="B1205" s="65" t="s">
        <v>421</v>
      </c>
      <c r="C1205" s="65">
        <v>5767335</v>
      </c>
      <c r="D1205" s="66">
        <f>VLOOKUP(A1205,'2.1 Termination Charges'!$B$4:$F$904,5,0)</f>
        <v>2.4240000000000001E-2</v>
      </c>
      <c r="G1205" s="67"/>
      <c r="H1205" s="67"/>
      <c r="J1205" s="67"/>
      <c r="P1205" s="68"/>
      <c r="Q1205" s="69"/>
      <c r="R1205" s="69"/>
      <c r="Z1205" s="70"/>
      <c r="AA1205" s="71"/>
      <c r="AB1205" s="70"/>
      <c r="AC1205" s="70"/>
      <c r="AD1205" s="53"/>
      <c r="AE1205" s="53"/>
      <c r="AF1205" s="72"/>
      <c r="AG1205" s="70"/>
      <c r="AH1205" s="70"/>
      <c r="AI1205" s="70"/>
    </row>
    <row r="1206" spans="1:35" ht="12.75" customHeight="1" x14ac:dyDescent="0.2">
      <c r="A1206" s="64" t="s">
        <v>422</v>
      </c>
      <c r="B1206" s="65" t="s">
        <v>421</v>
      </c>
      <c r="C1206" s="65">
        <v>5767336</v>
      </c>
      <c r="D1206" s="66">
        <f>VLOOKUP(A1206,'2.1 Termination Charges'!$B$4:$F$904,5,0)</f>
        <v>2.4240000000000001E-2</v>
      </c>
      <c r="G1206" s="67"/>
      <c r="H1206" s="67"/>
      <c r="J1206" s="67"/>
      <c r="P1206" s="68"/>
      <c r="Q1206" s="69"/>
      <c r="R1206" s="69"/>
      <c r="Z1206" s="70"/>
      <c r="AA1206" s="71"/>
      <c r="AB1206" s="70"/>
      <c r="AC1206" s="70"/>
      <c r="AD1206" s="53"/>
      <c r="AE1206" s="53"/>
      <c r="AF1206" s="72"/>
      <c r="AG1206" s="70"/>
      <c r="AH1206" s="70"/>
      <c r="AI1206" s="70"/>
    </row>
    <row r="1207" spans="1:35" ht="12.75" customHeight="1" x14ac:dyDescent="0.2">
      <c r="A1207" s="64" t="s">
        <v>422</v>
      </c>
      <c r="B1207" s="65" t="s">
        <v>421</v>
      </c>
      <c r="C1207" s="65">
        <v>5767337</v>
      </c>
      <c r="D1207" s="66">
        <f>VLOOKUP(A1207,'2.1 Termination Charges'!$B$4:$F$904,5,0)</f>
        <v>2.4240000000000001E-2</v>
      </c>
      <c r="G1207" s="67"/>
      <c r="H1207" s="67"/>
      <c r="J1207" s="67"/>
      <c r="P1207" s="68"/>
      <c r="Q1207" s="69"/>
      <c r="R1207" s="69"/>
      <c r="Z1207" s="70"/>
      <c r="AA1207" s="71"/>
      <c r="AB1207" s="70"/>
      <c r="AC1207" s="70"/>
      <c r="AD1207" s="53"/>
      <c r="AE1207" s="53"/>
      <c r="AF1207" s="72"/>
      <c r="AG1207" s="70"/>
      <c r="AH1207" s="70"/>
      <c r="AI1207" s="70"/>
    </row>
    <row r="1208" spans="1:35" ht="12.75" customHeight="1" x14ac:dyDescent="0.2">
      <c r="A1208" s="64" t="s">
        <v>422</v>
      </c>
      <c r="B1208" s="65" t="s">
        <v>421</v>
      </c>
      <c r="C1208" s="65">
        <v>576734</v>
      </c>
      <c r="D1208" s="66">
        <f>VLOOKUP(A1208,'2.1 Termination Charges'!$B$4:$F$904,5,0)</f>
        <v>2.4240000000000001E-2</v>
      </c>
      <c r="G1208" s="67"/>
      <c r="H1208" s="67"/>
      <c r="J1208" s="67"/>
      <c r="P1208" s="68"/>
      <c r="Q1208" s="69"/>
      <c r="R1208" s="69"/>
      <c r="Z1208" s="70"/>
      <c r="AA1208" s="71"/>
      <c r="AB1208" s="70"/>
      <c r="AC1208" s="70"/>
      <c r="AD1208" s="53"/>
      <c r="AE1208" s="53"/>
      <c r="AF1208" s="72"/>
      <c r="AG1208" s="70"/>
      <c r="AH1208" s="70"/>
      <c r="AI1208" s="70"/>
    </row>
    <row r="1209" spans="1:35" ht="12.75" customHeight="1" x14ac:dyDescent="0.2">
      <c r="A1209" s="64" t="s">
        <v>422</v>
      </c>
      <c r="B1209" s="65" t="s">
        <v>421</v>
      </c>
      <c r="C1209" s="65">
        <v>576735</v>
      </c>
      <c r="D1209" s="66">
        <f>VLOOKUP(A1209,'2.1 Termination Charges'!$B$4:$F$904,5,0)</f>
        <v>2.4240000000000001E-2</v>
      </c>
      <c r="G1209" s="67"/>
      <c r="H1209" s="67"/>
      <c r="J1209" s="67"/>
      <c r="P1209" s="68"/>
      <c r="Q1209" s="69"/>
      <c r="R1209" s="69"/>
      <c r="Z1209" s="70"/>
      <c r="AA1209" s="71"/>
      <c r="AB1209" s="70"/>
      <c r="AC1209" s="70"/>
      <c r="AD1209" s="53"/>
      <c r="AE1209" s="53"/>
      <c r="AF1209" s="72"/>
      <c r="AG1209" s="70"/>
      <c r="AH1209" s="70"/>
      <c r="AI1209" s="70"/>
    </row>
    <row r="1210" spans="1:35" ht="12.75" customHeight="1" x14ac:dyDescent="0.2">
      <c r="A1210" s="64" t="s">
        <v>422</v>
      </c>
      <c r="B1210" s="65" t="s">
        <v>421</v>
      </c>
      <c r="C1210" s="65">
        <v>576736</v>
      </c>
      <c r="D1210" s="66">
        <f>VLOOKUP(A1210,'2.1 Termination Charges'!$B$4:$F$904,5,0)</f>
        <v>2.4240000000000001E-2</v>
      </c>
      <c r="G1210" s="67"/>
      <c r="H1210" s="67"/>
      <c r="J1210" s="67"/>
      <c r="P1210" s="68"/>
      <c r="Q1210" s="69"/>
      <c r="R1210" s="69"/>
      <c r="Z1210" s="70"/>
      <c r="AA1210" s="71"/>
      <c r="AB1210" s="70"/>
      <c r="AC1210" s="70"/>
      <c r="AD1210" s="53"/>
      <c r="AE1210" s="53"/>
      <c r="AF1210" s="72"/>
      <c r="AG1210" s="70"/>
      <c r="AH1210" s="70"/>
      <c r="AI1210" s="70"/>
    </row>
    <row r="1211" spans="1:35" ht="12.75" customHeight="1" x14ac:dyDescent="0.2">
      <c r="A1211" s="64" t="s">
        <v>422</v>
      </c>
      <c r="B1211" s="65" t="s">
        <v>421</v>
      </c>
      <c r="C1211" s="65">
        <v>576737</v>
      </c>
      <c r="D1211" s="66">
        <f>VLOOKUP(A1211,'2.1 Termination Charges'!$B$4:$F$904,5,0)</f>
        <v>2.4240000000000001E-2</v>
      </c>
      <c r="G1211" s="67"/>
      <c r="H1211" s="67"/>
      <c r="J1211" s="67"/>
      <c r="P1211" s="68"/>
      <c r="Q1211" s="69"/>
      <c r="R1211" s="69"/>
      <c r="Z1211" s="70"/>
      <c r="AA1211" s="71"/>
      <c r="AB1211" s="70"/>
      <c r="AC1211" s="70"/>
      <c r="AD1211" s="53"/>
      <c r="AE1211" s="53"/>
      <c r="AF1211" s="72"/>
      <c r="AG1211" s="70"/>
      <c r="AH1211" s="70"/>
      <c r="AI1211" s="70"/>
    </row>
    <row r="1212" spans="1:35" ht="12.75" customHeight="1" x14ac:dyDescent="0.2">
      <c r="A1212" s="64" t="s">
        <v>422</v>
      </c>
      <c r="B1212" s="65" t="s">
        <v>421</v>
      </c>
      <c r="C1212" s="65">
        <v>576738</v>
      </c>
      <c r="D1212" s="66">
        <f>VLOOKUP(A1212,'2.1 Termination Charges'!$B$4:$F$904,5,0)</f>
        <v>2.4240000000000001E-2</v>
      </c>
      <c r="G1212" s="67"/>
      <c r="H1212" s="67"/>
      <c r="J1212" s="67"/>
      <c r="P1212" s="68"/>
      <c r="Q1212" s="69"/>
      <c r="R1212" s="69"/>
      <c r="Z1212" s="70"/>
      <c r="AA1212" s="71"/>
      <c r="AB1212" s="70"/>
      <c r="AC1212" s="70"/>
      <c r="AD1212" s="53"/>
      <c r="AE1212" s="53"/>
      <c r="AF1212" s="72"/>
      <c r="AG1212" s="70"/>
      <c r="AH1212" s="70"/>
      <c r="AI1212" s="70"/>
    </row>
    <row r="1213" spans="1:35" ht="12.75" customHeight="1" x14ac:dyDescent="0.2">
      <c r="A1213" s="64" t="s">
        <v>422</v>
      </c>
      <c r="B1213" s="65" t="s">
        <v>421</v>
      </c>
      <c r="C1213" s="65">
        <v>576739</v>
      </c>
      <c r="D1213" s="66">
        <f>VLOOKUP(A1213,'2.1 Termination Charges'!$B$4:$F$904,5,0)</f>
        <v>2.4240000000000001E-2</v>
      </c>
      <c r="G1213" s="67"/>
      <c r="H1213" s="67"/>
      <c r="J1213" s="67"/>
      <c r="P1213" s="68"/>
      <c r="Q1213" s="69"/>
      <c r="R1213" s="69"/>
      <c r="Z1213" s="70"/>
      <c r="AA1213" s="71"/>
      <c r="AB1213" s="70"/>
      <c r="AC1213" s="70"/>
      <c r="AD1213" s="53"/>
      <c r="AE1213" s="53"/>
      <c r="AF1213" s="72"/>
      <c r="AG1213" s="70"/>
      <c r="AH1213" s="70"/>
      <c r="AI1213" s="70"/>
    </row>
    <row r="1214" spans="1:35" ht="12.75" customHeight="1" x14ac:dyDescent="0.2">
      <c r="A1214" s="64" t="s">
        <v>422</v>
      </c>
      <c r="B1214" s="65" t="s">
        <v>421</v>
      </c>
      <c r="C1214" s="65">
        <v>576740</v>
      </c>
      <c r="D1214" s="66">
        <f>VLOOKUP(A1214,'2.1 Termination Charges'!$B$4:$F$904,5,0)</f>
        <v>2.4240000000000001E-2</v>
      </c>
      <c r="G1214" s="67"/>
      <c r="H1214" s="67"/>
      <c r="J1214" s="67"/>
      <c r="P1214" s="68"/>
      <c r="Q1214" s="69"/>
      <c r="R1214" s="69"/>
      <c r="Z1214" s="70"/>
      <c r="AA1214" s="71"/>
      <c r="AB1214" s="70"/>
      <c r="AC1214" s="70"/>
      <c r="AD1214" s="53"/>
      <c r="AE1214" s="53"/>
      <c r="AF1214" s="72"/>
      <c r="AG1214" s="70"/>
      <c r="AH1214" s="70"/>
      <c r="AI1214" s="70"/>
    </row>
    <row r="1215" spans="1:35" ht="12.75" customHeight="1" x14ac:dyDescent="0.2">
      <c r="A1215" s="64" t="s">
        <v>422</v>
      </c>
      <c r="B1215" s="65" t="s">
        <v>421</v>
      </c>
      <c r="C1215" s="65">
        <v>576741</v>
      </c>
      <c r="D1215" s="66">
        <f>VLOOKUP(A1215,'2.1 Termination Charges'!$B$4:$F$904,5,0)</f>
        <v>2.4240000000000001E-2</v>
      </c>
      <c r="G1215" s="67"/>
      <c r="H1215" s="67"/>
      <c r="J1215" s="67"/>
      <c r="P1215" s="68"/>
      <c r="Q1215" s="69"/>
      <c r="R1215" s="69"/>
      <c r="Z1215" s="70"/>
      <c r="AA1215" s="71"/>
      <c r="AB1215" s="70"/>
      <c r="AC1215" s="70"/>
      <c r="AD1215" s="53"/>
      <c r="AE1215" s="53"/>
      <c r="AF1215" s="72"/>
      <c r="AG1215" s="70"/>
      <c r="AH1215" s="70"/>
      <c r="AI1215" s="70"/>
    </row>
    <row r="1216" spans="1:35" ht="12.75" customHeight="1" x14ac:dyDescent="0.2">
      <c r="A1216" s="64" t="s">
        <v>422</v>
      </c>
      <c r="B1216" s="65" t="s">
        <v>421</v>
      </c>
      <c r="C1216" s="65">
        <v>576744</v>
      </c>
      <c r="D1216" s="66">
        <f>VLOOKUP(A1216,'2.1 Termination Charges'!$B$4:$F$904,5,0)</f>
        <v>2.4240000000000001E-2</v>
      </c>
      <c r="G1216" s="67"/>
      <c r="H1216" s="67"/>
      <c r="J1216" s="67"/>
      <c r="P1216" s="68"/>
      <c r="Q1216" s="69"/>
      <c r="R1216" s="69"/>
      <c r="Z1216" s="70"/>
      <c r="AA1216" s="71"/>
      <c r="AB1216" s="70"/>
      <c r="AC1216" s="70"/>
      <c r="AD1216" s="53"/>
      <c r="AE1216" s="53"/>
      <c r="AF1216" s="72"/>
      <c r="AG1216" s="70"/>
      <c r="AH1216" s="70"/>
      <c r="AI1216" s="70"/>
    </row>
    <row r="1217" spans="1:35" ht="12.75" customHeight="1" x14ac:dyDescent="0.2">
      <c r="A1217" s="64" t="s">
        <v>422</v>
      </c>
      <c r="B1217" s="65" t="s">
        <v>421</v>
      </c>
      <c r="C1217" s="65">
        <v>576745</v>
      </c>
      <c r="D1217" s="66">
        <f>VLOOKUP(A1217,'2.1 Termination Charges'!$B$4:$F$904,5,0)</f>
        <v>2.4240000000000001E-2</v>
      </c>
      <c r="G1217" s="67"/>
      <c r="H1217" s="67"/>
      <c r="J1217" s="67"/>
      <c r="P1217" s="68"/>
      <c r="Q1217" s="69"/>
      <c r="R1217" s="69"/>
      <c r="Z1217" s="70"/>
      <c r="AA1217" s="71"/>
      <c r="AB1217" s="70"/>
      <c r="AC1217" s="70"/>
      <c r="AD1217" s="53"/>
      <c r="AE1217" s="53"/>
      <c r="AF1217" s="72"/>
      <c r="AG1217" s="70"/>
      <c r="AH1217" s="70"/>
      <c r="AI1217" s="70"/>
    </row>
    <row r="1218" spans="1:35" ht="12.75" customHeight="1" x14ac:dyDescent="0.2">
      <c r="A1218" s="64" t="s">
        <v>422</v>
      </c>
      <c r="B1218" s="65" t="s">
        <v>421</v>
      </c>
      <c r="C1218" s="65">
        <v>576746</v>
      </c>
      <c r="D1218" s="66">
        <f>VLOOKUP(A1218,'2.1 Termination Charges'!$B$4:$F$904,5,0)</f>
        <v>2.4240000000000001E-2</v>
      </c>
      <c r="G1218" s="67"/>
      <c r="H1218" s="67"/>
      <c r="J1218" s="67"/>
      <c r="P1218" s="68"/>
      <c r="Q1218" s="69"/>
      <c r="R1218" s="69"/>
      <c r="Z1218" s="70"/>
      <c r="AA1218" s="71"/>
      <c r="AB1218" s="70"/>
      <c r="AC1218" s="70"/>
      <c r="AD1218" s="53"/>
      <c r="AE1218" s="53"/>
      <c r="AF1218" s="72"/>
      <c r="AG1218" s="70"/>
      <c r="AH1218" s="70"/>
      <c r="AI1218" s="70"/>
    </row>
    <row r="1219" spans="1:35" ht="12.75" customHeight="1" x14ac:dyDescent="0.2">
      <c r="A1219" s="64" t="s">
        <v>422</v>
      </c>
      <c r="B1219" s="65" t="s">
        <v>421</v>
      </c>
      <c r="C1219" s="65">
        <v>576747</v>
      </c>
      <c r="D1219" s="66">
        <f>VLOOKUP(A1219,'2.1 Termination Charges'!$B$4:$F$904,5,0)</f>
        <v>2.4240000000000001E-2</v>
      </c>
      <c r="G1219" s="67"/>
      <c r="H1219" s="67"/>
      <c r="J1219" s="67"/>
      <c r="P1219" s="68"/>
      <c r="Q1219" s="69"/>
      <c r="R1219" s="69"/>
      <c r="Z1219" s="70"/>
      <c r="AA1219" s="71"/>
      <c r="AB1219" s="70"/>
      <c r="AC1219" s="70"/>
      <c r="AD1219" s="53"/>
      <c r="AE1219" s="53"/>
      <c r="AF1219" s="72"/>
      <c r="AG1219" s="70"/>
      <c r="AH1219" s="70"/>
      <c r="AI1219" s="70"/>
    </row>
    <row r="1220" spans="1:35" ht="12.75" customHeight="1" x14ac:dyDescent="0.2">
      <c r="A1220" s="64" t="s">
        <v>422</v>
      </c>
      <c r="B1220" s="65" t="s">
        <v>421</v>
      </c>
      <c r="C1220" s="65">
        <v>576748</v>
      </c>
      <c r="D1220" s="66">
        <f>VLOOKUP(A1220,'2.1 Termination Charges'!$B$4:$F$904,5,0)</f>
        <v>2.4240000000000001E-2</v>
      </c>
      <c r="G1220" s="67"/>
      <c r="H1220" s="67"/>
      <c r="J1220" s="67"/>
      <c r="P1220" s="68"/>
      <c r="Q1220" s="69"/>
      <c r="R1220" s="69"/>
      <c r="Z1220" s="70"/>
      <c r="AA1220" s="71"/>
      <c r="AB1220" s="70"/>
      <c r="AC1220" s="70"/>
      <c r="AD1220" s="53"/>
      <c r="AE1220" s="53"/>
      <c r="AF1220" s="72"/>
      <c r="AG1220" s="70"/>
      <c r="AH1220" s="70"/>
      <c r="AI1220" s="70"/>
    </row>
    <row r="1221" spans="1:35" ht="12.75" customHeight="1" x14ac:dyDescent="0.2">
      <c r="A1221" s="64" t="s">
        <v>422</v>
      </c>
      <c r="B1221" s="65" t="s">
        <v>421</v>
      </c>
      <c r="C1221" s="65">
        <v>576749</v>
      </c>
      <c r="D1221" s="66">
        <f>VLOOKUP(A1221,'2.1 Termination Charges'!$B$4:$F$904,5,0)</f>
        <v>2.4240000000000001E-2</v>
      </c>
      <c r="G1221" s="67"/>
      <c r="H1221" s="67"/>
      <c r="J1221" s="67"/>
      <c r="P1221" s="68"/>
      <c r="Q1221" s="69"/>
      <c r="R1221" s="69"/>
      <c r="Z1221" s="70"/>
      <c r="AA1221" s="71"/>
      <c r="AB1221" s="70"/>
      <c r="AC1221" s="70"/>
      <c r="AD1221" s="53"/>
      <c r="AE1221" s="53"/>
      <c r="AF1221" s="72"/>
      <c r="AG1221" s="70"/>
      <c r="AH1221" s="70"/>
      <c r="AI1221" s="70"/>
    </row>
    <row r="1222" spans="1:35" ht="12.75" customHeight="1" x14ac:dyDescent="0.2">
      <c r="A1222" s="64" t="s">
        <v>422</v>
      </c>
      <c r="B1222" s="65" t="s">
        <v>421</v>
      </c>
      <c r="C1222" s="65">
        <v>5769097</v>
      </c>
      <c r="D1222" s="66">
        <f>VLOOKUP(A1222,'2.1 Termination Charges'!$B$4:$F$904,5,0)</f>
        <v>2.4240000000000001E-2</v>
      </c>
      <c r="G1222" s="67"/>
      <c r="H1222" s="67"/>
      <c r="J1222" s="67"/>
      <c r="P1222" s="68"/>
      <c r="Q1222" s="69"/>
      <c r="R1222" s="69"/>
      <c r="Z1222" s="70"/>
      <c r="AA1222" s="71"/>
      <c r="AB1222" s="70"/>
      <c r="AC1222" s="70"/>
      <c r="AD1222" s="53"/>
      <c r="AE1222" s="53"/>
      <c r="AF1222" s="72"/>
      <c r="AG1222" s="70"/>
      <c r="AH1222" s="70"/>
      <c r="AI1222" s="70"/>
    </row>
    <row r="1223" spans="1:35" ht="12.75" customHeight="1" x14ac:dyDescent="0.2">
      <c r="A1223" s="64" t="s">
        <v>422</v>
      </c>
      <c r="B1223" s="65" t="s">
        <v>421</v>
      </c>
      <c r="C1223" s="65">
        <v>57691460</v>
      </c>
      <c r="D1223" s="66">
        <f>VLOOKUP(A1223,'2.1 Termination Charges'!$B$4:$F$904,5,0)</f>
        <v>2.4240000000000001E-2</v>
      </c>
      <c r="G1223" s="67"/>
      <c r="H1223" s="67"/>
      <c r="J1223" s="67"/>
      <c r="P1223" s="68"/>
      <c r="Q1223" s="69"/>
      <c r="R1223" s="69"/>
      <c r="Z1223" s="70"/>
      <c r="AA1223" s="71"/>
      <c r="AB1223" s="70"/>
      <c r="AC1223" s="70"/>
      <c r="AD1223" s="53"/>
      <c r="AE1223" s="53"/>
      <c r="AF1223" s="72"/>
      <c r="AG1223" s="70"/>
      <c r="AH1223" s="70"/>
      <c r="AI1223" s="70"/>
    </row>
    <row r="1224" spans="1:35" ht="12.75" customHeight="1" x14ac:dyDescent="0.2">
      <c r="A1224" s="64" t="s">
        <v>422</v>
      </c>
      <c r="B1224" s="65" t="s">
        <v>421</v>
      </c>
      <c r="C1224" s="65">
        <v>57691461</v>
      </c>
      <c r="D1224" s="66">
        <f>VLOOKUP(A1224,'2.1 Termination Charges'!$B$4:$F$904,5,0)</f>
        <v>2.4240000000000001E-2</v>
      </c>
      <c r="G1224" s="67"/>
      <c r="H1224" s="67"/>
      <c r="J1224" s="67"/>
      <c r="P1224" s="68"/>
      <c r="Q1224" s="69"/>
      <c r="R1224" s="69"/>
      <c r="Z1224" s="70"/>
      <c r="AA1224" s="71"/>
      <c r="AB1224" s="70"/>
      <c r="AC1224" s="70"/>
      <c r="AD1224" s="53"/>
      <c r="AE1224" s="53"/>
      <c r="AF1224" s="72"/>
      <c r="AG1224" s="70"/>
      <c r="AH1224" s="70"/>
      <c r="AI1224" s="70"/>
    </row>
    <row r="1225" spans="1:35" ht="12.75" customHeight="1" x14ac:dyDescent="0.2">
      <c r="A1225" s="64" t="s">
        <v>424</v>
      </c>
      <c r="B1225" s="65" t="s">
        <v>423</v>
      </c>
      <c r="C1225" s="65">
        <v>5753</v>
      </c>
      <c r="D1225" s="66">
        <f>VLOOKUP(A1225,'2.1 Termination Charges'!$B$4:$F$904,5,0)</f>
        <v>2.4240000000000001E-2</v>
      </c>
      <c r="G1225" s="67"/>
      <c r="H1225" s="67"/>
      <c r="J1225" s="67"/>
      <c r="P1225" s="68"/>
      <c r="Q1225" s="69"/>
      <c r="R1225" s="69"/>
      <c r="Z1225" s="70"/>
      <c r="AA1225" s="71"/>
      <c r="AB1225" s="70"/>
      <c r="AC1225" s="70"/>
      <c r="AD1225" s="53"/>
      <c r="AE1225" s="53"/>
      <c r="AF1225" s="72"/>
      <c r="AG1225" s="70"/>
      <c r="AH1225" s="70"/>
      <c r="AI1225" s="70"/>
    </row>
    <row r="1226" spans="1:35" ht="12.75" customHeight="1" x14ac:dyDescent="0.2">
      <c r="A1226" s="64" t="s">
        <v>424</v>
      </c>
      <c r="B1226" s="65" t="s">
        <v>423</v>
      </c>
      <c r="C1226" s="65">
        <v>5759124</v>
      </c>
      <c r="D1226" s="66">
        <f>VLOOKUP(A1226,'2.1 Termination Charges'!$B$4:$F$904,5,0)</f>
        <v>2.4240000000000001E-2</v>
      </c>
      <c r="G1226" s="67"/>
      <c r="H1226" s="67"/>
      <c r="J1226" s="67"/>
      <c r="P1226" s="68"/>
      <c r="Q1226" s="69"/>
      <c r="R1226" s="69"/>
      <c r="Z1226" s="70"/>
      <c r="AA1226" s="71"/>
      <c r="AB1226" s="70"/>
      <c r="AC1226" s="70"/>
      <c r="AD1226" s="53"/>
      <c r="AE1226" s="53"/>
      <c r="AF1226" s="72"/>
      <c r="AG1226" s="70"/>
      <c r="AH1226" s="70"/>
      <c r="AI1226" s="70"/>
    </row>
    <row r="1227" spans="1:35" ht="12.75" customHeight="1" x14ac:dyDescent="0.2">
      <c r="A1227" s="64" t="s">
        <v>424</v>
      </c>
      <c r="B1227" s="65" t="s">
        <v>423</v>
      </c>
      <c r="C1227" s="65">
        <v>5759125</v>
      </c>
      <c r="D1227" s="66">
        <f>VLOOKUP(A1227,'2.1 Termination Charges'!$B$4:$F$904,5,0)</f>
        <v>2.4240000000000001E-2</v>
      </c>
      <c r="G1227" s="67"/>
      <c r="H1227" s="67"/>
      <c r="J1227" s="67"/>
      <c r="P1227" s="68"/>
      <c r="Q1227" s="69"/>
      <c r="R1227" s="69"/>
      <c r="Z1227" s="70"/>
      <c r="AA1227" s="71"/>
      <c r="AB1227" s="70"/>
      <c r="AC1227" s="70"/>
      <c r="AD1227" s="53"/>
      <c r="AE1227" s="53"/>
      <c r="AF1227" s="72"/>
      <c r="AG1227" s="70"/>
      <c r="AH1227" s="70"/>
      <c r="AI1227" s="70"/>
    </row>
    <row r="1228" spans="1:35" ht="12.75" customHeight="1" x14ac:dyDescent="0.2">
      <c r="A1228" s="64" t="s">
        <v>426</v>
      </c>
      <c r="B1228" s="65" t="s">
        <v>425</v>
      </c>
      <c r="C1228" s="65">
        <v>5712</v>
      </c>
      <c r="D1228" s="66">
        <f>VLOOKUP(A1228,'2.1 Termination Charges'!$B$4:$F$904,5,0)</f>
        <v>2.4240000000000001E-2</v>
      </c>
      <c r="G1228" s="67"/>
      <c r="H1228" s="67"/>
      <c r="J1228" s="67"/>
      <c r="P1228" s="68"/>
      <c r="Q1228" s="69"/>
      <c r="R1228" s="69"/>
      <c r="Z1228" s="70"/>
      <c r="AA1228" s="71"/>
      <c r="AB1228" s="70"/>
      <c r="AC1228" s="70"/>
      <c r="AD1228" s="53"/>
      <c r="AE1228" s="53"/>
      <c r="AF1228" s="72"/>
      <c r="AG1228" s="70"/>
      <c r="AH1228" s="70"/>
      <c r="AI1228" s="70"/>
    </row>
    <row r="1229" spans="1:35" ht="12.75" customHeight="1" x14ac:dyDescent="0.2">
      <c r="A1229" s="64" t="s">
        <v>426</v>
      </c>
      <c r="B1229" s="65" t="s">
        <v>425</v>
      </c>
      <c r="C1229" s="65">
        <v>5713</v>
      </c>
      <c r="D1229" s="66">
        <f>VLOOKUP(A1229,'2.1 Termination Charges'!$B$4:$F$904,5,0)</f>
        <v>2.4240000000000001E-2</v>
      </c>
      <c r="G1229" s="67"/>
      <c r="H1229" s="67"/>
      <c r="J1229" s="67"/>
      <c r="P1229" s="68"/>
      <c r="Q1229" s="69"/>
      <c r="R1229" s="69"/>
      <c r="Z1229" s="70"/>
      <c r="AA1229" s="71"/>
      <c r="AB1229" s="70"/>
      <c r="AC1229" s="70"/>
      <c r="AD1229" s="53"/>
      <c r="AE1229" s="53"/>
      <c r="AF1229" s="72"/>
      <c r="AG1229" s="70"/>
      <c r="AH1229" s="70"/>
      <c r="AI1229" s="70"/>
    </row>
    <row r="1230" spans="1:35" ht="12.75" customHeight="1" x14ac:dyDescent="0.2">
      <c r="A1230" s="64" t="s">
        <v>426</v>
      </c>
      <c r="B1230" s="65" t="s">
        <v>425</v>
      </c>
      <c r="C1230" s="65">
        <v>5714</v>
      </c>
      <c r="D1230" s="66">
        <f>VLOOKUP(A1230,'2.1 Termination Charges'!$B$4:$F$904,5,0)</f>
        <v>2.4240000000000001E-2</v>
      </c>
      <c r="G1230" s="67"/>
      <c r="H1230" s="67"/>
      <c r="J1230" s="67"/>
      <c r="P1230" s="68"/>
      <c r="Q1230" s="69"/>
      <c r="R1230" s="69"/>
      <c r="Z1230" s="70"/>
      <c r="AA1230" s="71"/>
      <c r="AB1230" s="70"/>
      <c r="AC1230" s="70"/>
      <c r="AD1230" s="53"/>
      <c r="AE1230" s="53"/>
      <c r="AF1230" s="72"/>
      <c r="AG1230" s="70"/>
      <c r="AH1230" s="70"/>
      <c r="AI1230" s="70"/>
    </row>
    <row r="1231" spans="1:35" ht="12.75" customHeight="1" x14ac:dyDescent="0.2">
      <c r="A1231" s="64" t="s">
        <v>426</v>
      </c>
      <c r="B1231" s="65" t="s">
        <v>425</v>
      </c>
      <c r="C1231" s="65">
        <v>5715</v>
      </c>
      <c r="D1231" s="66">
        <f>VLOOKUP(A1231,'2.1 Termination Charges'!$B$4:$F$904,5,0)</f>
        <v>2.4240000000000001E-2</v>
      </c>
      <c r="G1231" s="67"/>
      <c r="H1231" s="67"/>
      <c r="J1231" s="67"/>
      <c r="P1231" s="68"/>
      <c r="Q1231" s="69"/>
      <c r="R1231" s="69"/>
      <c r="Z1231" s="70"/>
      <c r="AA1231" s="71"/>
      <c r="AB1231" s="70"/>
      <c r="AC1231" s="70"/>
      <c r="AD1231" s="53"/>
      <c r="AE1231" s="53"/>
      <c r="AF1231" s="72"/>
      <c r="AG1231" s="70"/>
      <c r="AH1231" s="70"/>
      <c r="AI1231" s="70"/>
    </row>
    <row r="1232" spans="1:35" ht="12.75" customHeight="1" x14ac:dyDescent="0.2">
      <c r="A1232" s="64" t="s">
        <v>426</v>
      </c>
      <c r="B1232" s="65" t="s">
        <v>425</v>
      </c>
      <c r="C1232" s="65">
        <v>5716</v>
      </c>
      <c r="D1232" s="66">
        <f>VLOOKUP(A1232,'2.1 Termination Charges'!$B$4:$F$904,5,0)</f>
        <v>2.4240000000000001E-2</v>
      </c>
      <c r="G1232" s="67"/>
      <c r="H1232" s="67"/>
      <c r="J1232" s="67"/>
      <c r="P1232" s="68"/>
      <c r="Q1232" s="69"/>
      <c r="R1232" s="69"/>
      <c r="Z1232" s="70"/>
      <c r="AA1232" s="71"/>
      <c r="AB1232" s="70"/>
      <c r="AC1232" s="70"/>
      <c r="AD1232" s="53"/>
      <c r="AE1232" s="53"/>
      <c r="AF1232" s="72"/>
      <c r="AG1232" s="70"/>
      <c r="AH1232" s="70"/>
      <c r="AI1232" s="70"/>
    </row>
    <row r="1233" spans="1:35" ht="12.75" customHeight="1" x14ac:dyDescent="0.2">
      <c r="A1233" s="64" t="s">
        <v>426</v>
      </c>
      <c r="B1233" s="65" t="s">
        <v>425</v>
      </c>
      <c r="C1233" s="65">
        <v>5717</v>
      </c>
      <c r="D1233" s="66">
        <f>VLOOKUP(A1233,'2.1 Termination Charges'!$B$4:$F$904,5,0)</f>
        <v>2.4240000000000001E-2</v>
      </c>
      <c r="G1233" s="67"/>
      <c r="H1233" s="67"/>
      <c r="J1233" s="67"/>
      <c r="P1233" s="68"/>
      <c r="Q1233" s="69"/>
      <c r="R1233" s="69"/>
      <c r="Z1233" s="70"/>
      <c r="AA1233" s="71"/>
      <c r="AB1233" s="70"/>
      <c r="AC1233" s="70"/>
      <c r="AD1233" s="53"/>
      <c r="AE1233" s="53"/>
      <c r="AF1233" s="72"/>
      <c r="AG1233" s="70"/>
      <c r="AH1233" s="70"/>
      <c r="AI1233" s="70"/>
    </row>
    <row r="1234" spans="1:35" ht="12.75" customHeight="1" x14ac:dyDescent="0.2">
      <c r="A1234" s="64" t="s">
        <v>426</v>
      </c>
      <c r="B1234" s="65" t="s">
        <v>425</v>
      </c>
      <c r="C1234" s="65">
        <v>57180</v>
      </c>
      <c r="D1234" s="66">
        <f>VLOOKUP(A1234,'2.1 Termination Charges'!$B$4:$F$904,5,0)</f>
        <v>2.4240000000000001E-2</v>
      </c>
      <c r="G1234" s="67"/>
      <c r="H1234" s="67"/>
      <c r="J1234" s="67"/>
      <c r="P1234" s="68"/>
      <c r="Q1234" s="69"/>
      <c r="R1234" s="69"/>
      <c r="Z1234" s="70"/>
      <c r="AA1234" s="71"/>
      <c r="AB1234" s="70"/>
      <c r="AC1234" s="70"/>
      <c r="AD1234" s="53"/>
      <c r="AE1234" s="53"/>
      <c r="AF1234" s="72"/>
      <c r="AG1234" s="70"/>
      <c r="AH1234" s="70"/>
      <c r="AI1234" s="70"/>
    </row>
    <row r="1235" spans="1:35" ht="12.75" customHeight="1" x14ac:dyDescent="0.2">
      <c r="A1235" s="64" t="s">
        <v>426</v>
      </c>
      <c r="B1235" s="65" t="s">
        <v>425</v>
      </c>
      <c r="C1235" s="65">
        <v>57181</v>
      </c>
      <c r="D1235" s="66">
        <f>VLOOKUP(A1235,'2.1 Termination Charges'!$B$4:$F$904,5,0)</f>
        <v>2.4240000000000001E-2</v>
      </c>
      <c r="G1235" s="67"/>
      <c r="H1235" s="67"/>
      <c r="J1235" s="67"/>
      <c r="P1235" s="68"/>
      <c r="Q1235" s="69"/>
      <c r="R1235" s="69"/>
      <c r="Z1235" s="70"/>
      <c r="AA1235" s="71"/>
      <c r="AB1235" s="70"/>
      <c r="AC1235" s="70"/>
      <c r="AD1235" s="53"/>
      <c r="AE1235" s="53"/>
      <c r="AF1235" s="72"/>
      <c r="AG1235" s="70"/>
      <c r="AH1235" s="70"/>
      <c r="AI1235" s="70"/>
    </row>
    <row r="1236" spans="1:35" ht="12.75" customHeight="1" x14ac:dyDescent="0.2">
      <c r="A1236" s="64" t="s">
        <v>426</v>
      </c>
      <c r="B1236" s="65" t="s">
        <v>425</v>
      </c>
      <c r="C1236" s="65">
        <v>571820</v>
      </c>
      <c r="D1236" s="66">
        <f>VLOOKUP(A1236,'2.1 Termination Charges'!$B$4:$F$904,5,0)</f>
        <v>2.4240000000000001E-2</v>
      </c>
      <c r="G1236" s="67"/>
      <c r="H1236" s="67"/>
      <c r="J1236" s="67"/>
      <c r="P1236" s="68"/>
      <c r="Q1236" s="69"/>
      <c r="R1236" s="69"/>
      <c r="Z1236" s="70"/>
      <c r="AA1236" s="71"/>
      <c r="AB1236" s="70"/>
      <c r="AC1236" s="70"/>
      <c r="AD1236" s="53"/>
      <c r="AE1236" s="53"/>
      <c r="AF1236" s="72"/>
      <c r="AG1236" s="70"/>
      <c r="AH1236" s="70"/>
      <c r="AI1236" s="70"/>
    </row>
    <row r="1237" spans="1:35" ht="12.75" customHeight="1" x14ac:dyDescent="0.2">
      <c r="A1237" s="64" t="s">
        <v>426</v>
      </c>
      <c r="B1237" s="65" t="s">
        <v>425</v>
      </c>
      <c r="C1237" s="65">
        <v>571821</v>
      </c>
      <c r="D1237" s="66">
        <f>VLOOKUP(A1237,'2.1 Termination Charges'!$B$4:$F$904,5,0)</f>
        <v>2.4240000000000001E-2</v>
      </c>
      <c r="G1237" s="67"/>
      <c r="H1237" s="67"/>
      <c r="J1237" s="67"/>
      <c r="P1237" s="68"/>
      <c r="Q1237" s="69"/>
      <c r="R1237" s="69"/>
      <c r="Z1237" s="70"/>
      <c r="AA1237" s="71"/>
      <c r="AB1237" s="70"/>
      <c r="AC1237" s="70"/>
      <c r="AD1237" s="53"/>
      <c r="AE1237" s="53"/>
      <c r="AF1237" s="72"/>
      <c r="AG1237" s="70"/>
      <c r="AH1237" s="70"/>
      <c r="AI1237" s="70"/>
    </row>
    <row r="1238" spans="1:35" ht="12.75" customHeight="1" x14ac:dyDescent="0.2">
      <c r="A1238" s="64" t="s">
        <v>426</v>
      </c>
      <c r="B1238" s="65" t="s">
        <v>425</v>
      </c>
      <c r="C1238" s="65">
        <v>571822</v>
      </c>
      <c r="D1238" s="66">
        <f>VLOOKUP(A1238,'2.1 Termination Charges'!$B$4:$F$904,5,0)</f>
        <v>2.4240000000000001E-2</v>
      </c>
      <c r="G1238" s="67"/>
      <c r="H1238" s="67"/>
      <c r="J1238" s="67"/>
      <c r="P1238" s="68"/>
      <c r="Q1238" s="69"/>
      <c r="R1238" s="69"/>
      <c r="Z1238" s="70"/>
      <c r="AA1238" s="71"/>
      <c r="AB1238" s="70"/>
      <c r="AC1238" s="70"/>
      <c r="AD1238" s="53"/>
      <c r="AE1238" s="53"/>
      <c r="AF1238" s="72"/>
      <c r="AG1238" s="70"/>
      <c r="AH1238" s="70"/>
      <c r="AI1238" s="70"/>
    </row>
    <row r="1239" spans="1:35" ht="12.75" customHeight="1" x14ac:dyDescent="0.2">
      <c r="A1239" s="64" t="s">
        <v>426</v>
      </c>
      <c r="B1239" s="65" t="s">
        <v>425</v>
      </c>
      <c r="C1239" s="65">
        <v>5718400</v>
      </c>
      <c r="D1239" s="66">
        <f>VLOOKUP(A1239,'2.1 Termination Charges'!$B$4:$F$904,5,0)</f>
        <v>2.4240000000000001E-2</v>
      </c>
      <c r="G1239" s="67"/>
      <c r="H1239" s="67"/>
      <c r="J1239" s="67"/>
      <c r="P1239" s="68"/>
      <c r="Q1239" s="69"/>
      <c r="R1239" s="69"/>
      <c r="Z1239" s="70"/>
      <c r="AA1239" s="71"/>
      <c r="AB1239" s="70"/>
      <c r="AC1239" s="70"/>
      <c r="AD1239" s="53"/>
      <c r="AE1239" s="53"/>
      <c r="AF1239" s="72"/>
      <c r="AG1239" s="70"/>
      <c r="AH1239" s="70"/>
      <c r="AI1239" s="70"/>
    </row>
    <row r="1240" spans="1:35" ht="12.75" customHeight="1" x14ac:dyDescent="0.2">
      <c r="A1240" s="64" t="s">
        <v>426</v>
      </c>
      <c r="B1240" s="65" t="s">
        <v>425</v>
      </c>
      <c r="C1240" s="65">
        <v>5718401</v>
      </c>
      <c r="D1240" s="66">
        <f>VLOOKUP(A1240,'2.1 Termination Charges'!$B$4:$F$904,5,0)</f>
        <v>2.4240000000000001E-2</v>
      </c>
      <c r="G1240" s="67"/>
      <c r="H1240" s="67"/>
      <c r="J1240" s="67"/>
      <c r="P1240" s="68"/>
      <c r="Q1240" s="69"/>
      <c r="R1240" s="69"/>
      <c r="Z1240" s="70"/>
      <c r="AA1240" s="71"/>
      <c r="AB1240" s="70"/>
      <c r="AC1240" s="70"/>
      <c r="AD1240" s="53"/>
      <c r="AE1240" s="53"/>
      <c r="AF1240" s="72"/>
      <c r="AG1240" s="70"/>
      <c r="AH1240" s="70"/>
      <c r="AI1240" s="70"/>
    </row>
    <row r="1241" spans="1:35" ht="12.75" customHeight="1" x14ac:dyDescent="0.2">
      <c r="A1241" s="64" t="s">
        <v>426</v>
      </c>
      <c r="B1241" s="65" t="s">
        <v>425</v>
      </c>
      <c r="C1241" s="65">
        <v>571860</v>
      </c>
      <c r="D1241" s="66">
        <f>VLOOKUP(A1241,'2.1 Termination Charges'!$B$4:$F$904,5,0)</f>
        <v>2.4240000000000001E-2</v>
      </c>
      <c r="G1241" s="67"/>
      <c r="H1241" s="67"/>
      <c r="J1241" s="67"/>
      <c r="P1241" s="68"/>
      <c r="Q1241" s="69"/>
      <c r="R1241" s="69"/>
      <c r="Z1241" s="70"/>
      <c r="AA1241" s="71"/>
      <c r="AB1241" s="70"/>
      <c r="AC1241" s="70"/>
      <c r="AD1241" s="53"/>
      <c r="AE1241" s="53"/>
      <c r="AF1241" s="72"/>
      <c r="AG1241" s="70"/>
      <c r="AH1241" s="70"/>
      <c r="AI1241" s="70"/>
    </row>
    <row r="1242" spans="1:35" ht="12.75" customHeight="1" x14ac:dyDescent="0.2">
      <c r="A1242" s="64" t="s">
        <v>426</v>
      </c>
      <c r="B1242" s="65" t="s">
        <v>425</v>
      </c>
      <c r="C1242" s="65">
        <v>571861</v>
      </c>
      <c r="D1242" s="66">
        <f>VLOOKUP(A1242,'2.1 Termination Charges'!$B$4:$F$904,5,0)</f>
        <v>2.4240000000000001E-2</v>
      </c>
      <c r="G1242" s="67"/>
      <c r="H1242" s="67"/>
      <c r="J1242" s="67"/>
      <c r="P1242" s="68"/>
      <c r="Q1242" s="69"/>
      <c r="R1242" s="69"/>
      <c r="Z1242" s="70"/>
      <c r="AA1242" s="71"/>
      <c r="AB1242" s="70"/>
      <c r="AC1242" s="70"/>
      <c r="AD1242" s="53"/>
      <c r="AE1242" s="53"/>
      <c r="AF1242" s="72"/>
      <c r="AG1242" s="70"/>
      <c r="AH1242" s="70"/>
      <c r="AI1242" s="70"/>
    </row>
    <row r="1243" spans="1:35" ht="12.75" customHeight="1" x14ac:dyDescent="0.2">
      <c r="A1243" s="64" t="s">
        <v>426</v>
      </c>
      <c r="B1243" s="65" t="s">
        <v>425</v>
      </c>
      <c r="C1243" s="65">
        <v>571862</v>
      </c>
      <c r="D1243" s="66">
        <f>VLOOKUP(A1243,'2.1 Termination Charges'!$B$4:$F$904,5,0)</f>
        <v>2.4240000000000001E-2</v>
      </c>
      <c r="G1243" s="67"/>
      <c r="H1243" s="67"/>
      <c r="J1243" s="67"/>
      <c r="P1243" s="68"/>
      <c r="Q1243" s="69"/>
      <c r="R1243" s="69"/>
      <c r="Z1243" s="70"/>
      <c r="AA1243" s="71"/>
      <c r="AB1243" s="70"/>
      <c r="AC1243" s="70"/>
      <c r="AD1243" s="53"/>
      <c r="AE1243" s="53"/>
      <c r="AF1243" s="72"/>
      <c r="AG1243" s="70"/>
      <c r="AH1243" s="70"/>
      <c r="AI1243" s="70"/>
    </row>
    <row r="1244" spans="1:35" ht="12.75" customHeight="1" x14ac:dyDescent="0.2">
      <c r="A1244" s="64" t="s">
        <v>426</v>
      </c>
      <c r="B1244" s="65" t="s">
        <v>425</v>
      </c>
      <c r="C1244" s="65">
        <v>571863</v>
      </c>
      <c r="D1244" s="66">
        <f>VLOOKUP(A1244,'2.1 Termination Charges'!$B$4:$F$904,5,0)</f>
        <v>2.4240000000000001E-2</v>
      </c>
      <c r="G1244" s="67"/>
      <c r="H1244" s="67"/>
      <c r="J1244" s="67"/>
      <c r="P1244" s="68"/>
      <c r="Q1244" s="69"/>
      <c r="R1244" s="69"/>
      <c r="Z1244" s="70"/>
      <c r="AA1244" s="71"/>
      <c r="AB1244" s="70"/>
      <c r="AC1244" s="70"/>
      <c r="AD1244" s="53"/>
      <c r="AE1244" s="53"/>
      <c r="AF1244" s="72"/>
      <c r="AG1244" s="70"/>
      <c r="AH1244" s="70"/>
      <c r="AI1244" s="70"/>
    </row>
    <row r="1245" spans="1:35" ht="12.75" customHeight="1" x14ac:dyDescent="0.2">
      <c r="A1245" s="64" t="s">
        <v>426</v>
      </c>
      <c r="B1245" s="65" t="s">
        <v>425</v>
      </c>
      <c r="C1245" s="65">
        <v>5718643</v>
      </c>
      <c r="D1245" s="66">
        <f>VLOOKUP(A1245,'2.1 Termination Charges'!$B$4:$F$904,5,0)</f>
        <v>2.4240000000000001E-2</v>
      </c>
      <c r="G1245" s="67"/>
      <c r="H1245" s="67"/>
      <c r="J1245" s="67"/>
      <c r="P1245" s="68"/>
      <c r="Q1245" s="69"/>
      <c r="R1245" s="69"/>
      <c r="Z1245" s="70"/>
      <c r="AA1245" s="71"/>
      <c r="AB1245" s="70"/>
      <c r="AC1245" s="70"/>
      <c r="AD1245" s="53"/>
      <c r="AE1245" s="53"/>
      <c r="AF1245" s="72"/>
      <c r="AG1245" s="70"/>
      <c r="AH1245" s="70"/>
      <c r="AI1245" s="70"/>
    </row>
    <row r="1246" spans="1:35" ht="12.75" customHeight="1" x14ac:dyDescent="0.2">
      <c r="A1246" s="64" t="s">
        <v>426</v>
      </c>
      <c r="B1246" s="65" t="s">
        <v>425</v>
      </c>
      <c r="C1246" s="65">
        <v>571865</v>
      </c>
      <c r="D1246" s="66">
        <f>VLOOKUP(A1246,'2.1 Termination Charges'!$B$4:$F$904,5,0)</f>
        <v>2.4240000000000001E-2</v>
      </c>
      <c r="G1246" s="67"/>
      <c r="H1246" s="67"/>
      <c r="J1246" s="67"/>
      <c r="P1246" s="68"/>
      <c r="Q1246" s="69"/>
      <c r="R1246" s="69"/>
      <c r="Z1246" s="70"/>
      <c r="AA1246" s="71"/>
      <c r="AB1246" s="70"/>
      <c r="AC1246" s="70"/>
      <c r="AD1246" s="53"/>
      <c r="AE1246" s="53"/>
      <c r="AF1246" s="72"/>
      <c r="AG1246" s="70"/>
      <c r="AH1246" s="70"/>
      <c r="AI1246" s="70"/>
    </row>
    <row r="1247" spans="1:35" ht="12.75" customHeight="1" x14ac:dyDescent="0.2">
      <c r="A1247" s="64" t="s">
        <v>426</v>
      </c>
      <c r="B1247" s="65" t="s">
        <v>425</v>
      </c>
      <c r="C1247" s="65">
        <v>571870</v>
      </c>
      <c r="D1247" s="66">
        <f>VLOOKUP(A1247,'2.1 Termination Charges'!$B$4:$F$904,5,0)</f>
        <v>2.4240000000000001E-2</v>
      </c>
      <c r="G1247" s="67"/>
      <c r="H1247" s="67"/>
      <c r="J1247" s="67"/>
      <c r="P1247" s="68"/>
      <c r="Q1247" s="69"/>
      <c r="R1247" s="69"/>
      <c r="Z1247" s="70"/>
      <c r="AA1247" s="71"/>
      <c r="AB1247" s="70"/>
      <c r="AC1247" s="70"/>
      <c r="AD1247" s="53"/>
      <c r="AE1247" s="53"/>
      <c r="AF1247" s="72"/>
      <c r="AG1247" s="70"/>
      <c r="AH1247" s="70"/>
      <c r="AI1247" s="70"/>
    </row>
    <row r="1248" spans="1:35" ht="12.75" customHeight="1" x14ac:dyDescent="0.2">
      <c r="A1248" s="64" t="s">
        <v>426</v>
      </c>
      <c r="B1248" s="65" t="s">
        <v>425</v>
      </c>
      <c r="C1248" s="65">
        <v>571874</v>
      </c>
      <c r="D1248" s="66">
        <f>VLOOKUP(A1248,'2.1 Termination Charges'!$B$4:$F$904,5,0)</f>
        <v>2.4240000000000001E-2</v>
      </c>
      <c r="G1248" s="67"/>
      <c r="H1248" s="67"/>
      <c r="J1248" s="67"/>
      <c r="P1248" s="68"/>
      <c r="Q1248" s="69"/>
      <c r="R1248" s="69"/>
      <c r="Z1248" s="70"/>
      <c r="AA1248" s="71"/>
      <c r="AB1248" s="70"/>
      <c r="AC1248" s="70"/>
      <c r="AD1248" s="53"/>
      <c r="AE1248" s="53"/>
      <c r="AF1248" s="72"/>
      <c r="AG1248" s="70"/>
      <c r="AH1248" s="70"/>
      <c r="AI1248" s="70"/>
    </row>
    <row r="1249" spans="1:35" ht="12.75" customHeight="1" x14ac:dyDescent="0.2">
      <c r="A1249" s="64" t="s">
        <v>426</v>
      </c>
      <c r="B1249" s="65" t="s">
        <v>425</v>
      </c>
      <c r="C1249" s="65">
        <v>571875</v>
      </c>
      <c r="D1249" s="66">
        <f>VLOOKUP(A1249,'2.1 Termination Charges'!$B$4:$F$904,5,0)</f>
        <v>2.4240000000000001E-2</v>
      </c>
      <c r="G1249" s="67"/>
      <c r="H1249" s="67"/>
      <c r="J1249" s="67"/>
      <c r="P1249" s="68"/>
      <c r="Q1249" s="69"/>
      <c r="R1249" s="69"/>
      <c r="Z1249" s="70"/>
      <c r="AA1249" s="71"/>
      <c r="AB1249" s="70"/>
      <c r="AC1249" s="70"/>
      <c r="AD1249" s="53"/>
      <c r="AE1249" s="53"/>
      <c r="AF1249" s="72"/>
      <c r="AG1249" s="70"/>
      <c r="AH1249" s="70"/>
      <c r="AI1249" s="70"/>
    </row>
    <row r="1250" spans="1:35" ht="12.75" customHeight="1" x14ac:dyDescent="0.2">
      <c r="A1250" s="64" t="s">
        <v>426</v>
      </c>
      <c r="B1250" s="65" t="s">
        <v>425</v>
      </c>
      <c r="C1250" s="65">
        <v>571884</v>
      </c>
      <c r="D1250" s="66">
        <f>VLOOKUP(A1250,'2.1 Termination Charges'!$B$4:$F$904,5,0)</f>
        <v>2.4240000000000001E-2</v>
      </c>
      <c r="G1250" s="67"/>
      <c r="H1250" s="67"/>
      <c r="J1250" s="67"/>
      <c r="P1250" s="68"/>
      <c r="Q1250" s="69"/>
      <c r="R1250" s="69"/>
      <c r="Z1250" s="70"/>
      <c r="AA1250" s="71"/>
      <c r="AB1250" s="70"/>
      <c r="AC1250" s="70"/>
      <c r="AD1250" s="53"/>
      <c r="AE1250" s="53"/>
      <c r="AF1250" s="72"/>
      <c r="AG1250" s="70"/>
      <c r="AH1250" s="70"/>
      <c r="AI1250" s="70"/>
    </row>
    <row r="1251" spans="1:35" ht="12.75" customHeight="1" x14ac:dyDescent="0.2">
      <c r="A1251" s="64" t="s">
        <v>426</v>
      </c>
      <c r="B1251" s="65" t="s">
        <v>425</v>
      </c>
      <c r="C1251" s="65">
        <v>571885</v>
      </c>
      <c r="D1251" s="66">
        <f>VLOOKUP(A1251,'2.1 Termination Charges'!$B$4:$F$904,5,0)</f>
        <v>2.4240000000000001E-2</v>
      </c>
      <c r="G1251" s="67"/>
      <c r="H1251" s="67"/>
      <c r="J1251" s="67"/>
      <c r="P1251" s="68"/>
      <c r="Q1251" s="69"/>
      <c r="R1251" s="69"/>
      <c r="Z1251" s="70"/>
      <c r="AA1251" s="71"/>
      <c r="AB1251" s="70"/>
      <c r="AC1251" s="70"/>
      <c r="AD1251" s="53"/>
      <c r="AE1251" s="53"/>
      <c r="AF1251" s="72"/>
      <c r="AG1251" s="70"/>
      <c r="AH1251" s="70"/>
      <c r="AI1251" s="70"/>
    </row>
    <row r="1252" spans="1:35" ht="12.75" customHeight="1" x14ac:dyDescent="0.2">
      <c r="A1252" s="64" t="s">
        <v>426</v>
      </c>
      <c r="B1252" s="65" t="s">
        <v>425</v>
      </c>
      <c r="C1252" s="65">
        <v>571888</v>
      </c>
      <c r="D1252" s="66">
        <f>VLOOKUP(A1252,'2.1 Termination Charges'!$B$4:$F$904,5,0)</f>
        <v>2.4240000000000001E-2</v>
      </c>
      <c r="G1252" s="67"/>
      <c r="H1252" s="67"/>
      <c r="J1252" s="67"/>
      <c r="P1252" s="68"/>
      <c r="Q1252" s="69"/>
      <c r="R1252" s="69"/>
      <c r="Z1252" s="70"/>
      <c r="AA1252" s="71"/>
      <c r="AB1252" s="70"/>
      <c r="AC1252" s="70"/>
      <c r="AD1252" s="53"/>
      <c r="AE1252" s="53"/>
      <c r="AF1252" s="72"/>
      <c r="AG1252" s="70"/>
      <c r="AH1252" s="70"/>
      <c r="AI1252" s="70"/>
    </row>
    <row r="1253" spans="1:35" ht="12.75" customHeight="1" x14ac:dyDescent="0.2">
      <c r="A1253" s="64" t="s">
        <v>426</v>
      </c>
      <c r="B1253" s="65" t="s">
        <v>425</v>
      </c>
      <c r="C1253" s="65">
        <v>571893</v>
      </c>
      <c r="D1253" s="66">
        <f>VLOOKUP(A1253,'2.1 Termination Charges'!$B$4:$F$904,5,0)</f>
        <v>2.4240000000000001E-2</v>
      </c>
      <c r="G1253" s="67"/>
      <c r="H1253" s="67"/>
      <c r="J1253" s="67"/>
      <c r="P1253" s="68"/>
      <c r="Q1253" s="69"/>
      <c r="R1253" s="69"/>
      <c r="Z1253" s="70"/>
      <c r="AA1253" s="71"/>
      <c r="AB1253" s="70"/>
      <c r="AC1253" s="70"/>
      <c r="AD1253" s="53"/>
      <c r="AE1253" s="53"/>
      <c r="AF1253" s="72"/>
      <c r="AG1253" s="70"/>
      <c r="AH1253" s="70"/>
      <c r="AI1253" s="70"/>
    </row>
    <row r="1254" spans="1:35" ht="12.75" customHeight="1" x14ac:dyDescent="0.2">
      <c r="A1254" s="64" t="s">
        <v>426</v>
      </c>
      <c r="B1254" s="65" t="s">
        <v>425</v>
      </c>
      <c r="C1254" s="65">
        <v>5718987</v>
      </c>
      <c r="D1254" s="66">
        <f>VLOOKUP(A1254,'2.1 Termination Charges'!$B$4:$F$904,5,0)</f>
        <v>2.4240000000000001E-2</v>
      </c>
      <c r="G1254" s="67"/>
      <c r="H1254" s="67"/>
      <c r="J1254" s="67"/>
      <c r="P1254" s="68"/>
      <c r="Q1254" s="69"/>
      <c r="R1254" s="69"/>
      <c r="Z1254" s="70"/>
      <c r="AA1254" s="71"/>
      <c r="AB1254" s="70"/>
      <c r="AC1254" s="70"/>
      <c r="AD1254" s="53"/>
      <c r="AE1254" s="53"/>
      <c r="AF1254" s="72"/>
      <c r="AG1254" s="70"/>
      <c r="AH1254" s="70"/>
      <c r="AI1254" s="70"/>
    </row>
    <row r="1255" spans="1:35" ht="12.75" customHeight="1" x14ac:dyDescent="0.2">
      <c r="A1255" s="64" t="s">
        <v>426</v>
      </c>
      <c r="B1255" s="65" t="s">
        <v>425</v>
      </c>
      <c r="C1255" s="65">
        <v>57190</v>
      </c>
      <c r="D1255" s="66">
        <f>VLOOKUP(A1255,'2.1 Termination Charges'!$B$4:$F$904,5,0)</f>
        <v>2.4240000000000001E-2</v>
      </c>
      <c r="G1255" s="67"/>
      <c r="H1255" s="67"/>
      <c r="J1255" s="67"/>
      <c r="P1255" s="68"/>
      <c r="Q1255" s="69"/>
      <c r="R1255" s="69"/>
      <c r="Z1255" s="70"/>
      <c r="AA1255" s="71"/>
      <c r="AB1255" s="70"/>
      <c r="AC1255" s="70"/>
      <c r="AD1255" s="53"/>
      <c r="AE1255" s="53"/>
      <c r="AF1255" s="72"/>
      <c r="AG1255" s="70"/>
      <c r="AH1255" s="70"/>
      <c r="AI1255" s="70"/>
    </row>
    <row r="1256" spans="1:35" ht="12.75" customHeight="1" x14ac:dyDescent="0.2">
      <c r="A1256" s="64" t="s">
        <v>426</v>
      </c>
      <c r="B1256" s="65" t="s">
        <v>425</v>
      </c>
      <c r="C1256" s="65">
        <v>57191</v>
      </c>
      <c r="D1256" s="66">
        <f>VLOOKUP(A1256,'2.1 Termination Charges'!$B$4:$F$904,5,0)</f>
        <v>2.4240000000000001E-2</v>
      </c>
      <c r="G1256" s="67"/>
      <c r="H1256" s="67"/>
      <c r="J1256" s="67"/>
      <c r="P1256" s="68"/>
      <c r="Q1256" s="69"/>
      <c r="R1256" s="69"/>
      <c r="Z1256" s="70"/>
      <c r="AA1256" s="71"/>
      <c r="AB1256" s="70"/>
      <c r="AC1256" s="70"/>
      <c r="AD1256" s="53"/>
      <c r="AE1256" s="53"/>
      <c r="AF1256" s="72"/>
      <c r="AG1256" s="70"/>
      <c r="AH1256" s="70"/>
      <c r="AI1256" s="70"/>
    </row>
    <row r="1257" spans="1:35" ht="12.75" customHeight="1" x14ac:dyDescent="0.2">
      <c r="A1257" s="64" t="s">
        <v>426</v>
      </c>
      <c r="B1257" s="65" t="s">
        <v>425</v>
      </c>
      <c r="C1257" s="65">
        <v>57192</v>
      </c>
      <c r="D1257" s="66">
        <f>VLOOKUP(A1257,'2.1 Termination Charges'!$B$4:$F$904,5,0)</f>
        <v>2.4240000000000001E-2</v>
      </c>
      <c r="G1257" s="67"/>
      <c r="H1257" s="67"/>
      <c r="J1257" s="67"/>
      <c r="P1257" s="68"/>
      <c r="Q1257" s="69"/>
      <c r="R1257" s="69"/>
      <c r="Z1257" s="70"/>
      <c r="AA1257" s="71"/>
      <c r="AB1257" s="70"/>
      <c r="AC1257" s="70"/>
      <c r="AD1257" s="53"/>
      <c r="AE1257" s="53"/>
      <c r="AF1257" s="72"/>
      <c r="AG1257" s="70"/>
      <c r="AH1257" s="70"/>
      <c r="AI1257" s="70"/>
    </row>
    <row r="1258" spans="1:35" ht="12.75" customHeight="1" x14ac:dyDescent="0.2">
      <c r="A1258" s="64" t="s">
        <v>426</v>
      </c>
      <c r="B1258" s="65" t="s">
        <v>425</v>
      </c>
      <c r="C1258" s="65">
        <v>571931</v>
      </c>
      <c r="D1258" s="66">
        <f>VLOOKUP(A1258,'2.1 Termination Charges'!$B$4:$F$904,5,0)</f>
        <v>2.4240000000000001E-2</v>
      </c>
      <c r="G1258" s="67"/>
      <c r="H1258" s="67"/>
      <c r="J1258" s="67"/>
      <c r="P1258" s="68"/>
      <c r="Q1258" s="69"/>
      <c r="R1258" s="69"/>
      <c r="Z1258" s="70"/>
      <c r="AA1258" s="71"/>
      <c r="AB1258" s="70"/>
      <c r="AC1258" s="70"/>
      <c r="AD1258" s="53"/>
      <c r="AE1258" s="53"/>
      <c r="AF1258" s="72"/>
      <c r="AG1258" s="70"/>
      <c r="AH1258" s="70"/>
      <c r="AI1258" s="70"/>
    </row>
    <row r="1259" spans="1:35" ht="12.75" customHeight="1" x14ac:dyDescent="0.2">
      <c r="A1259" s="64" t="s">
        <v>426</v>
      </c>
      <c r="B1259" s="65" t="s">
        <v>425</v>
      </c>
      <c r="C1259" s="65">
        <v>57195</v>
      </c>
      <c r="D1259" s="66">
        <f>VLOOKUP(A1259,'2.1 Termination Charges'!$B$4:$F$904,5,0)</f>
        <v>2.4240000000000001E-2</v>
      </c>
      <c r="G1259" s="67"/>
      <c r="H1259" s="67"/>
      <c r="J1259" s="67"/>
      <c r="P1259" s="68"/>
      <c r="Q1259" s="69"/>
      <c r="R1259" s="69"/>
      <c r="Z1259" s="70"/>
      <c r="AA1259" s="71"/>
      <c r="AB1259" s="70"/>
      <c r="AC1259" s="70"/>
      <c r="AD1259" s="53"/>
      <c r="AE1259" s="53"/>
      <c r="AF1259" s="72"/>
      <c r="AG1259" s="70"/>
      <c r="AH1259" s="70"/>
      <c r="AI1259" s="70"/>
    </row>
    <row r="1260" spans="1:35" ht="12.75" customHeight="1" x14ac:dyDescent="0.2">
      <c r="A1260" s="64" t="s">
        <v>428</v>
      </c>
      <c r="B1260" s="65" t="s">
        <v>427</v>
      </c>
      <c r="C1260" s="65">
        <v>5776160</v>
      </c>
      <c r="D1260" s="66">
        <f>VLOOKUP(A1260,'2.1 Termination Charges'!$B$4:$F$904,5,0)</f>
        <v>2.4240000000000001E-2</v>
      </c>
      <c r="G1260" s="67"/>
      <c r="H1260" s="67"/>
      <c r="J1260" s="67"/>
      <c r="P1260" s="68"/>
      <c r="Q1260" s="69"/>
      <c r="R1260" s="69"/>
      <c r="Z1260" s="70"/>
      <c r="AA1260" s="71"/>
      <c r="AB1260" s="70"/>
      <c r="AC1260" s="70"/>
      <c r="AD1260" s="53"/>
      <c r="AE1260" s="53"/>
      <c r="AF1260" s="72"/>
      <c r="AG1260" s="70"/>
      <c r="AH1260" s="70"/>
      <c r="AI1260" s="70"/>
    </row>
    <row r="1261" spans="1:35" ht="12.75" customHeight="1" x14ac:dyDescent="0.2">
      <c r="A1261" s="64" t="s">
        <v>428</v>
      </c>
      <c r="B1261" s="65" t="s">
        <v>427</v>
      </c>
      <c r="C1261" s="65">
        <v>57761610</v>
      </c>
      <c r="D1261" s="66">
        <f>VLOOKUP(A1261,'2.1 Termination Charges'!$B$4:$F$904,5,0)</f>
        <v>2.4240000000000001E-2</v>
      </c>
      <c r="G1261" s="67"/>
      <c r="H1261" s="67"/>
      <c r="J1261" s="67"/>
      <c r="P1261" s="68"/>
      <c r="Q1261" s="69"/>
      <c r="R1261" s="69"/>
      <c r="Z1261" s="70"/>
      <c r="AA1261" s="71"/>
      <c r="AB1261" s="70"/>
      <c r="AC1261" s="70"/>
      <c r="AD1261" s="53"/>
      <c r="AE1261" s="53"/>
      <c r="AF1261" s="72"/>
      <c r="AG1261" s="70"/>
      <c r="AH1261" s="70"/>
      <c r="AI1261" s="70"/>
    </row>
    <row r="1262" spans="1:35" ht="12.75" customHeight="1" x14ac:dyDescent="0.2">
      <c r="A1262" s="64" t="s">
        <v>428</v>
      </c>
      <c r="B1262" s="65" t="s">
        <v>427</v>
      </c>
      <c r="C1262" s="65">
        <v>57761611</v>
      </c>
      <c r="D1262" s="66">
        <f>VLOOKUP(A1262,'2.1 Termination Charges'!$B$4:$F$904,5,0)</f>
        <v>2.4240000000000001E-2</v>
      </c>
      <c r="G1262" s="67"/>
      <c r="H1262" s="67"/>
      <c r="J1262" s="67"/>
      <c r="P1262" s="68"/>
      <c r="Q1262" s="69"/>
      <c r="R1262" s="69"/>
      <c r="Z1262" s="70"/>
      <c r="AA1262" s="71"/>
      <c r="AB1262" s="70"/>
      <c r="AC1262" s="70"/>
      <c r="AD1262" s="53"/>
      <c r="AE1262" s="53"/>
      <c r="AF1262" s="72"/>
      <c r="AG1262" s="70"/>
      <c r="AH1262" s="70"/>
      <c r="AI1262" s="70"/>
    </row>
    <row r="1263" spans="1:35" ht="12.75" customHeight="1" x14ac:dyDescent="0.2">
      <c r="A1263" s="64" t="s">
        <v>428</v>
      </c>
      <c r="B1263" s="65" t="s">
        <v>427</v>
      </c>
      <c r="C1263" s="65">
        <v>5776174</v>
      </c>
      <c r="D1263" s="66">
        <f>VLOOKUP(A1263,'2.1 Termination Charges'!$B$4:$F$904,5,0)</f>
        <v>2.4240000000000001E-2</v>
      </c>
      <c r="G1263" s="67"/>
      <c r="H1263" s="67"/>
      <c r="J1263" s="67"/>
      <c r="P1263" s="68"/>
      <c r="Q1263" s="69"/>
      <c r="R1263" s="69"/>
      <c r="Z1263" s="70"/>
      <c r="AA1263" s="71"/>
      <c r="AB1263" s="70"/>
      <c r="AC1263" s="70"/>
      <c r="AD1263" s="53"/>
      <c r="AE1263" s="53"/>
      <c r="AF1263" s="72"/>
      <c r="AG1263" s="70"/>
      <c r="AH1263" s="70"/>
      <c r="AI1263" s="70"/>
    </row>
    <row r="1264" spans="1:35" ht="12.75" customHeight="1" x14ac:dyDescent="0.2">
      <c r="A1264" s="64" t="s">
        <v>428</v>
      </c>
      <c r="B1264" s="65" t="s">
        <v>427</v>
      </c>
      <c r="C1264" s="65">
        <v>5776175</v>
      </c>
      <c r="D1264" s="66">
        <f>VLOOKUP(A1264,'2.1 Termination Charges'!$B$4:$F$904,5,0)</f>
        <v>2.4240000000000001E-2</v>
      </c>
      <c r="G1264" s="67"/>
      <c r="H1264" s="67"/>
      <c r="J1264" s="67"/>
      <c r="P1264" s="68"/>
      <c r="Q1264" s="69"/>
      <c r="R1264" s="69"/>
      <c r="Z1264" s="70"/>
      <c r="AA1264" s="71"/>
      <c r="AB1264" s="70"/>
      <c r="AC1264" s="70"/>
      <c r="AD1264" s="53"/>
      <c r="AE1264" s="53"/>
      <c r="AF1264" s="72"/>
      <c r="AG1264" s="70"/>
      <c r="AH1264" s="70"/>
      <c r="AI1264" s="70"/>
    </row>
    <row r="1265" spans="1:35" ht="12.75" customHeight="1" x14ac:dyDescent="0.2">
      <c r="A1265" s="64" t="s">
        <v>428</v>
      </c>
      <c r="B1265" s="65" t="s">
        <v>427</v>
      </c>
      <c r="C1265" s="65">
        <v>5776176</v>
      </c>
      <c r="D1265" s="66">
        <f>VLOOKUP(A1265,'2.1 Termination Charges'!$B$4:$F$904,5,0)</f>
        <v>2.4240000000000001E-2</v>
      </c>
      <c r="G1265" s="67"/>
      <c r="H1265" s="67"/>
      <c r="J1265" s="67"/>
      <c r="P1265" s="68"/>
      <c r="Q1265" s="69"/>
      <c r="R1265" s="69"/>
      <c r="Z1265" s="70"/>
      <c r="AA1265" s="71"/>
      <c r="AB1265" s="70"/>
      <c r="AC1265" s="70"/>
      <c r="AD1265" s="53"/>
      <c r="AE1265" s="53"/>
      <c r="AF1265" s="72"/>
      <c r="AG1265" s="70"/>
      <c r="AH1265" s="70"/>
      <c r="AI1265" s="70"/>
    </row>
    <row r="1266" spans="1:35" ht="12.75" customHeight="1" x14ac:dyDescent="0.2">
      <c r="A1266" s="64" t="s">
        <v>428</v>
      </c>
      <c r="B1266" s="65" t="s">
        <v>427</v>
      </c>
      <c r="C1266" s="65">
        <v>5776177</v>
      </c>
      <c r="D1266" s="66">
        <f>VLOOKUP(A1266,'2.1 Termination Charges'!$B$4:$F$904,5,0)</f>
        <v>2.4240000000000001E-2</v>
      </c>
      <c r="G1266" s="67"/>
      <c r="H1266" s="67"/>
      <c r="J1266" s="67"/>
      <c r="P1266" s="68"/>
      <c r="Q1266" s="69"/>
      <c r="R1266" s="69"/>
      <c r="Z1266" s="70"/>
      <c r="AA1266" s="71"/>
      <c r="AB1266" s="70"/>
      <c r="AC1266" s="70"/>
      <c r="AD1266" s="53"/>
      <c r="AE1266" s="53"/>
      <c r="AF1266" s="72"/>
      <c r="AG1266" s="70"/>
      <c r="AH1266" s="70"/>
      <c r="AI1266" s="70"/>
    </row>
    <row r="1267" spans="1:35" ht="12.75" customHeight="1" x14ac:dyDescent="0.2">
      <c r="A1267" s="64" t="s">
        <v>428</v>
      </c>
      <c r="B1267" s="65" t="s">
        <v>427</v>
      </c>
      <c r="C1267" s="65">
        <v>5776178</v>
      </c>
      <c r="D1267" s="66">
        <f>VLOOKUP(A1267,'2.1 Termination Charges'!$B$4:$F$904,5,0)</f>
        <v>2.4240000000000001E-2</v>
      </c>
      <c r="G1267" s="67"/>
      <c r="H1267" s="67"/>
      <c r="J1267" s="67"/>
      <c r="P1267" s="68"/>
      <c r="Q1267" s="69"/>
      <c r="R1267" s="69"/>
      <c r="Z1267" s="70"/>
      <c r="AA1267" s="71"/>
      <c r="AB1267" s="70"/>
      <c r="AC1267" s="70"/>
      <c r="AD1267" s="53"/>
      <c r="AE1267" s="53"/>
      <c r="AF1267" s="72"/>
      <c r="AG1267" s="70"/>
      <c r="AH1267" s="70"/>
      <c r="AI1267" s="70"/>
    </row>
    <row r="1268" spans="1:35" ht="12.75" customHeight="1" x14ac:dyDescent="0.2">
      <c r="A1268" s="64" t="s">
        <v>428</v>
      </c>
      <c r="B1268" s="65" t="s">
        <v>427</v>
      </c>
      <c r="C1268" s="65">
        <v>57761790</v>
      </c>
      <c r="D1268" s="66">
        <f>VLOOKUP(A1268,'2.1 Termination Charges'!$B$4:$F$904,5,0)</f>
        <v>2.4240000000000001E-2</v>
      </c>
      <c r="G1268" s="67"/>
      <c r="H1268" s="67"/>
      <c r="J1268" s="67"/>
      <c r="P1268" s="68"/>
      <c r="Q1268" s="69"/>
      <c r="R1268" s="69"/>
      <c r="Z1268" s="70"/>
      <c r="AA1268" s="71"/>
      <c r="AB1268" s="70"/>
      <c r="AC1268" s="70"/>
      <c r="AD1268" s="53"/>
      <c r="AE1268" s="53"/>
      <c r="AF1268" s="72"/>
      <c r="AG1268" s="70"/>
      <c r="AH1268" s="70"/>
      <c r="AI1268" s="70"/>
    </row>
    <row r="1269" spans="1:35" ht="12.75" customHeight="1" x14ac:dyDescent="0.2">
      <c r="A1269" s="64" t="s">
        <v>428</v>
      </c>
      <c r="B1269" s="65" t="s">
        <v>427</v>
      </c>
      <c r="C1269" s="65">
        <v>57761791</v>
      </c>
      <c r="D1269" s="66">
        <f>VLOOKUP(A1269,'2.1 Termination Charges'!$B$4:$F$904,5,0)</f>
        <v>2.4240000000000001E-2</v>
      </c>
      <c r="G1269" s="67"/>
      <c r="H1269" s="67"/>
      <c r="J1269" s="67"/>
      <c r="P1269" s="68"/>
      <c r="Q1269" s="69"/>
      <c r="R1269" s="69"/>
      <c r="Z1269" s="70"/>
      <c r="AA1269" s="71"/>
      <c r="AB1269" s="70"/>
      <c r="AC1269" s="70"/>
      <c r="AD1269" s="53"/>
      <c r="AE1269" s="53"/>
      <c r="AF1269" s="72"/>
      <c r="AG1269" s="70"/>
      <c r="AH1269" s="70"/>
      <c r="AI1269" s="70"/>
    </row>
    <row r="1270" spans="1:35" ht="12.75" customHeight="1" x14ac:dyDescent="0.2">
      <c r="A1270" s="64" t="s">
        <v>428</v>
      </c>
      <c r="B1270" s="65" t="s">
        <v>427</v>
      </c>
      <c r="C1270" s="65">
        <v>57761792</v>
      </c>
      <c r="D1270" s="66">
        <f>VLOOKUP(A1270,'2.1 Termination Charges'!$B$4:$F$904,5,0)</f>
        <v>2.4240000000000001E-2</v>
      </c>
      <c r="G1270" s="67"/>
      <c r="H1270" s="67"/>
      <c r="J1270" s="67"/>
      <c r="P1270" s="68"/>
      <c r="Q1270" s="69"/>
      <c r="R1270" s="69"/>
      <c r="Z1270" s="70"/>
      <c r="AA1270" s="71"/>
      <c r="AB1270" s="70"/>
      <c r="AC1270" s="70"/>
      <c r="AD1270" s="53"/>
      <c r="AE1270" s="53"/>
      <c r="AF1270" s="72"/>
      <c r="AG1270" s="70"/>
      <c r="AH1270" s="70"/>
      <c r="AI1270" s="70"/>
    </row>
    <row r="1271" spans="1:35" ht="12.75" customHeight="1" x14ac:dyDescent="0.2">
      <c r="A1271" s="64" t="s">
        <v>428</v>
      </c>
      <c r="B1271" s="65" t="s">
        <v>427</v>
      </c>
      <c r="C1271" s="65">
        <v>57761793</v>
      </c>
      <c r="D1271" s="66">
        <f>VLOOKUP(A1271,'2.1 Termination Charges'!$B$4:$F$904,5,0)</f>
        <v>2.4240000000000001E-2</v>
      </c>
      <c r="G1271" s="67"/>
      <c r="H1271" s="67"/>
      <c r="J1271" s="67"/>
      <c r="P1271" s="68"/>
      <c r="Q1271" s="69"/>
      <c r="R1271" s="69"/>
      <c r="Z1271" s="70"/>
      <c r="AA1271" s="71"/>
      <c r="AB1271" s="70"/>
      <c r="AC1271" s="70"/>
      <c r="AD1271" s="53"/>
      <c r="AE1271" s="53"/>
      <c r="AF1271" s="72"/>
      <c r="AG1271" s="70"/>
      <c r="AH1271" s="70"/>
      <c r="AI1271" s="70"/>
    </row>
    <row r="1272" spans="1:35" ht="12.75" customHeight="1" x14ac:dyDescent="0.2">
      <c r="A1272" s="64" t="s">
        <v>428</v>
      </c>
      <c r="B1272" s="65" t="s">
        <v>427</v>
      </c>
      <c r="C1272" s="65">
        <v>57763</v>
      </c>
      <c r="D1272" s="66">
        <f>VLOOKUP(A1272,'2.1 Termination Charges'!$B$4:$F$904,5,0)</f>
        <v>2.4240000000000001E-2</v>
      </c>
      <c r="G1272" s="67"/>
      <c r="H1272" s="67"/>
      <c r="J1272" s="67"/>
      <c r="P1272" s="68"/>
      <c r="Q1272" s="69"/>
      <c r="R1272" s="69"/>
      <c r="Z1272" s="70"/>
      <c r="AA1272" s="71"/>
      <c r="AB1272" s="70"/>
      <c r="AC1272" s="70"/>
      <c r="AD1272" s="53"/>
      <c r="AE1272" s="53"/>
      <c r="AF1272" s="72"/>
      <c r="AG1272" s="70"/>
      <c r="AH1272" s="70"/>
      <c r="AI1272" s="70"/>
    </row>
    <row r="1273" spans="1:35" ht="12.75" customHeight="1" x14ac:dyDescent="0.2">
      <c r="A1273" s="64" t="s">
        <v>428</v>
      </c>
      <c r="B1273" s="65" t="s">
        <v>427</v>
      </c>
      <c r="C1273" s="65">
        <v>57764</v>
      </c>
      <c r="D1273" s="66">
        <f>VLOOKUP(A1273,'2.1 Termination Charges'!$B$4:$F$904,5,0)</f>
        <v>2.4240000000000001E-2</v>
      </c>
      <c r="G1273" s="67"/>
      <c r="H1273" s="67"/>
      <c r="J1273" s="67"/>
      <c r="P1273" s="68"/>
      <c r="Q1273" s="69"/>
      <c r="R1273" s="69"/>
      <c r="Z1273" s="70"/>
      <c r="AA1273" s="71"/>
      <c r="AB1273" s="70"/>
      <c r="AC1273" s="70"/>
      <c r="AD1273" s="53"/>
      <c r="AE1273" s="53"/>
      <c r="AF1273" s="72"/>
      <c r="AG1273" s="70"/>
      <c r="AH1273" s="70"/>
      <c r="AI1273" s="70"/>
    </row>
    <row r="1274" spans="1:35" ht="12.75" customHeight="1" x14ac:dyDescent="0.2">
      <c r="A1274" s="64" t="s">
        <v>428</v>
      </c>
      <c r="B1274" s="65" t="s">
        <v>427</v>
      </c>
      <c r="C1274" s="65">
        <v>57765</v>
      </c>
      <c r="D1274" s="66">
        <f>VLOOKUP(A1274,'2.1 Termination Charges'!$B$4:$F$904,5,0)</f>
        <v>2.4240000000000001E-2</v>
      </c>
      <c r="G1274" s="67"/>
      <c r="H1274" s="67"/>
      <c r="J1274" s="67"/>
      <c r="P1274" s="68"/>
      <c r="Q1274" s="69"/>
      <c r="R1274" s="69"/>
      <c r="Z1274" s="70"/>
      <c r="AA1274" s="71"/>
      <c r="AB1274" s="70"/>
      <c r="AC1274" s="70"/>
      <c r="AD1274" s="53"/>
      <c r="AE1274" s="53"/>
      <c r="AF1274" s="72"/>
      <c r="AG1274" s="70"/>
      <c r="AH1274" s="70"/>
      <c r="AI1274" s="70"/>
    </row>
    <row r="1275" spans="1:35" ht="12.75" customHeight="1" x14ac:dyDescent="0.2">
      <c r="A1275" s="64" t="s">
        <v>428</v>
      </c>
      <c r="B1275" s="65" t="s">
        <v>427</v>
      </c>
      <c r="C1275" s="65">
        <v>57767</v>
      </c>
      <c r="D1275" s="66">
        <f>VLOOKUP(A1275,'2.1 Termination Charges'!$B$4:$F$904,5,0)</f>
        <v>2.4240000000000001E-2</v>
      </c>
      <c r="G1275" s="67"/>
      <c r="H1275" s="67"/>
      <c r="J1275" s="67"/>
      <c r="P1275" s="68"/>
      <c r="Q1275" s="69"/>
      <c r="R1275" s="69"/>
      <c r="Z1275" s="70"/>
      <c r="AA1275" s="71"/>
      <c r="AB1275" s="70"/>
      <c r="AC1275" s="70"/>
      <c r="AD1275" s="53"/>
      <c r="AE1275" s="53"/>
      <c r="AF1275" s="72"/>
      <c r="AG1275" s="70"/>
      <c r="AH1275" s="70"/>
      <c r="AI1275" s="70"/>
    </row>
    <row r="1276" spans="1:35" ht="12.75" customHeight="1" x14ac:dyDescent="0.2">
      <c r="A1276" s="64" t="s">
        <v>428</v>
      </c>
      <c r="B1276" s="65" t="s">
        <v>427</v>
      </c>
      <c r="C1276" s="65">
        <v>57768</v>
      </c>
      <c r="D1276" s="66">
        <f>VLOOKUP(A1276,'2.1 Termination Charges'!$B$4:$F$904,5,0)</f>
        <v>2.4240000000000001E-2</v>
      </c>
      <c r="G1276" s="67"/>
      <c r="H1276" s="67"/>
      <c r="J1276" s="67"/>
      <c r="P1276" s="68"/>
      <c r="Q1276" s="69"/>
      <c r="R1276" s="69"/>
      <c r="Z1276" s="70"/>
      <c r="AA1276" s="71"/>
      <c r="AB1276" s="70"/>
      <c r="AC1276" s="70"/>
      <c r="AD1276" s="53"/>
      <c r="AE1276" s="53"/>
      <c r="AF1276" s="72"/>
      <c r="AG1276" s="70"/>
      <c r="AH1276" s="70"/>
      <c r="AI1276" s="70"/>
    </row>
    <row r="1277" spans="1:35" ht="12.75" customHeight="1" x14ac:dyDescent="0.2">
      <c r="A1277" s="64" t="s">
        <v>428</v>
      </c>
      <c r="B1277" s="65" t="s">
        <v>427</v>
      </c>
      <c r="C1277" s="65">
        <v>577690</v>
      </c>
      <c r="D1277" s="66">
        <f>VLOOKUP(A1277,'2.1 Termination Charges'!$B$4:$F$904,5,0)</f>
        <v>2.4240000000000001E-2</v>
      </c>
      <c r="G1277" s="67"/>
      <c r="H1277" s="67"/>
      <c r="J1277" s="67"/>
      <c r="P1277" s="68"/>
      <c r="Q1277" s="69"/>
      <c r="R1277" s="69"/>
      <c r="Z1277" s="70"/>
      <c r="AA1277" s="71"/>
      <c r="AB1277" s="70"/>
      <c r="AC1277" s="70"/>
      <c r="AD1277" s="53"/>
      <c r="AE1277" s="53"/>
      <c r="AF1277" s="72"/>
      <c r="AG1277" s="70"/>
      <c r="AH1277" s="70"/>
      <c r="AI1277" s="70"/>
    </row>
    <row r="1278" spans="1:35" ht="12.75" customHeight="1" x14ac:dyDescent="0.2">
      <c r="A1278" s="64" t="s">
        <v>428</v>
      </c>
      <c r="B1278" s="65" t="s">
        <v>427</v>
      </c>
      <c r="C1278" s="65">
        <v>5776910</v>
      </c>
      <c r="D1278" s="66">
        <f>VLOOKUP(A1278,'2.1 Termination Charges'!$B$4:$F$904,5,0)</f>
        <v>2.4240000000000001E-2</v>
      </c>
      <c r="G1278" s="67"/>
      <c r="H1278" s="67"/>
      <c r="J1278" s="67"/>
      <c r="P1278" s="68"/>
      <c r="Q1278" s="69"/>
      <c r="R1278" s="69"/>
      <c r="Z1278" s="70"/>
      <c r="AA1278" s="71"/>
      <c r="AB1278" s="70"/>
      <c r="AC1278" s="70"/>
      <c r="AD1278" s="53"/>
      <c r="AE1278" s="53"/>
      <c r="AF1278" s="72"/>
      <c r="AG1278" s="70"/>
      <c r="AH1278" s="70"/>
      <c r="AI1278" s="70"/>
    </row>
    <row r="1279" spans="1:35" ht="12.75" customHeight="1" x14ac:dyDescent="0.2">
      <c r="A1279" s="64" t="s">
        <v>428</v>
      </c>
      <c r="B1279" s="65" t="s">
        <v>427</v>
      </c>
      <c r="C1279" s="65">
        <v>5776911</v>
      </c>
      <c r="D1279" s="66">
        <f>VLOOKUP(A1279,'2.1 Termination Charges'!$B$4:$F$904,5,0)</f>
        <v>2.4240000000000001E-2</v>
      </c>
      <c r="G1279" s="67"/>
      <c r="H1279" s="67"/>
      <c r="J1279" s="67"/>
      <c r="P1279" s="68"/>
      <c r="Q1279" s="69"/>
      <c r="R1279" s="69"/>
      <c r="Z1279" s="70"/>
      <c r="AA1279" s="71"/>
      <c r="AB1279" s="70"/>
      <c r="AC1279" s="70"/>
      <c r="AD1279" s="53"/>
      <c r="AE1279" s="53"/>
      <c r="AF1279" s="72"/>
      <c r="AG1279" s="70"/>
      <c r="AH1279" s="70"/>
      <c r="AI1279" s="70"/>
    </row>
    <row r="1280" spans="1:35" ht="12.75" customHeight="1" x14ac:dyDescent="0.2">
      <c r="A1280" s="64" t="s">
        <v>428</v>
      </c>
      <c r="B1280" s="65" t="s">
        <v>427</v>
      </c>
      <c r="C1280" s="65">
        <v>5776912</v>
      </c>
      <c r="D1280" s="66">
        <f>VLOOKUP(A1280,'2.1 Termination Charges'!$B$4:$F$904,5,0)</f>
        <v>2.4240000000000001E-2</v>
      </c>
      <c r="G1280" s="67"/>
      <c r="H1280" s="67"/>
      <c r="J1280" s="67"/>
      <c r="P1280" s="68"/>
      <c r="Q1280" s="69"/>
      <c r="R1280" s="69"/>
      <c r="Z1280" s="70"/>
      <c r="AA1280" s="71"/>
      <c r="AB1280" s="70"/>
      <c r="AC1280" s="70"/>
      <c r="AD1280" s="53"/>
      <c r="AE1280" s="53"/>
      <c r="AF1280" s="72"/>
      <c r="AG1280" s="70"/>
      <c r="AH1280" s="70"/>
      <c r="AI1280" s="70"/>
    </row>
    <row r="1281" spans="1:35" ht="12.75" customHeight="1" x14ac:dyDescent="0.2">
      <c r="A1281" s="64" t="s">
        <v>428</v>
      </c>
      <c r="B1281" s="65" t="s">
        <v>427</v>
      </c>
      <c r="C1281" s="65">
        <v>5776913</v>
      </c>
      <c r="D1281" s="66">
        <f>VLOOKUP(A1281,'2.1 Termination Charges'!$B$4:$F$904,5,0)</f>
        <v>2.4240000000000001E-2</v>
      </c>
      <c r="G1281" s="67"/>
      <c r="H1281" s="67"/>
      <c r="J1281" s="67"/>
      <c r="P1281" s="68"/>
      <c r="Q1281" s="69"/>
      <c r="R1281" s="69"/>
      <c r="Z1281" s="70"/>
      <c r="AA1281" s="71"/>
      <c r="AB1281" s="70"/>
      <c r="AC1281" s="70"/>
      <c r="AD1281" s="53"/>
      <c r="AE1281" s="53"/>
      <c r="AF1281" s="72"/>
      <c r="AG1281" s="70"/>
      <c r="AH1281" s="70"/>
      <c r="AI1281" s="70"/>
    </row>
    <row r="1282" spans="1:35" ht="12.75" customHeight="1" x14ac:dyDescent="0.2">
      <c r="A1282" s="64" t="s">
        <v>428</v>
      </c>
      <c r="B1282" s="65" t="s">
        <v>427</v>
      </c>
      <c r="C1282" s="65">
        <v>5776914</v>
      </c>
      <c r="D1282" s="66">
        <f>VLOOKUP(A1282,'2.1 Termination Charges'!$B$4:$F$904,5,0)</f>
        <v>2.4240000000000001E-2</v>
      </c>
      <c r="G1282" s="67"/>
      <c r="H1282" s="67"/>
      <c r="J1282" s="67"/>
      <c r="P1282" s="68"/>
      <c r="Q1282" s="69"/>
      <c r="R1282" s="69"/>
      <c r="Z1282" s="70"/>
      <c r="AA1282" s="71"/>
      <c r="AB1282" s="70"/>
      <c r="AC1282" s="70"/>
      <c r="AD1282" s="53"/>
      <c r="AE1282" s="53"/>
      <c r="AF1282" s="72"/>
      <c r="AG1282" s="70"/>
      <c r="AH1282" s="70"/>
      <c r="AI1282" s="70"/>
    </row>
    <row r="1283" spans="1:35" ht="12.75" customHeight="1" x14ac:dyDescent="0.2">
      <c r="A1283" s="64" t="s">
        <v>428</v>
      </c>
      <c r="B1283" s="65" t="s">
        <v>427</v>
      </c>
      <c r="C1283" s="65">
        <v>5776915</v>
      </c>
      <c r="D1283" s="66">
        <f>VLOOKUP(A1283,'2.1 Termination Charges'!$B$4:$F$904,5,0)</f>
        <v>2.4240000000000001E-2</v>
      </c>
      <c r="G1283" s="67"/>
      <c r="H1283" s="67"/>
      <c r="J1283" s="67"/>
      <c r="P1283" s="68"/>
      <c r="Q1283" s="69"/>
      <c r="R1283" s="69"/>
      <c r="Z1283" s="70"/>
      <c r="AA1283" s="71"/>
      <c r="AB1283" s="70"/>
      <c r="AC1283" s="70"/>
      <c r="AD1283" s="53"/>
      <c r="AE1283" s="53"/>
      <c r="AF1283" s="72"/>
      <c r="AG1283" s="70"/>
      <c r="AH1283" s="70"/>
      <c r="AI1283" s="70"/>
    </row>
    <row r="1284" spans="1:35" ht="12.75" customHeight="1" x14ac:dyDescent="0.2">
      <c r="A1284" s="64" t="s">
        <v>428</v>
      </c>
      <c r="B1284" s="65" t="s">
        <v>427</v>
      </c>
      <c r="C1284" s="65">
        <v>5776916</v>
      </c>
      <c r="D1284" s="66">
        <f>VLOOKUP(A1284,'2.1 Termination Charges'!$B$4:$F$904,5,0)</f>
        <v>2.4240000000000001E-2</v>
      </c>
      <c r="G1284" s="67"/>
      <c r="H1284" s="67"/>
      <c r="J1284" s="67"/>
      <c r="P1284" s="68"/>
      <c r="Q1284" s="69"/>
      <c r="R1284" s="69"/>
      <c r="Z1284" s="70"/>
      <c r="AA1284" s="71"/>
      <c r="AB1284" s="70"/>
      <c r="AC1284" s="70"/>
      <c r="AD1284" s="53"/>
      <c r="AE1284" s="53"/>
      <c r="AF1284" s="72"/>
      <c r="AG1284" s="70"/>
      <c r="AH1284" s="70"/>
      <c r="AI1284" s="70"/>
    </row>
    <row r="1285" spans="1:35" ht="12.75" customHeight="1" x14ac:dyDescent="0.2">
      <c r="A1285" s="64" t="s">
        <v>428</v>
      </c>
      <c r="B1285" s="65" t="s">
        <v>427</v>
      </c>
      <c r="C1285" s="65">
        <v>5776917</v>
      </c>
      <c r="D1285" s="66">
        <f>VLOOKUP(A1285,'2.1 Termination Charges'!$B$4:$F$904,5,0)</f>
        <v>2.4240000000000001E-2</v>
      </c>
      <c r="G1285" s="67"/>
      <c r="H1285" s="67"/>
      <c r="J1285" s="67"/>
      <c r="P1285" s="68"/>
      <c r="Q1285" s="69"/>
      <c r="R1285" s="69"/>
      <c r="Z1285" s="70"/>
      <c r="AA1285" s="71"/>
      <c r="AB1285" s="70"/>
      <c r="AC1285" s="70"/>
      <c r="AD1285" s="53"/>
      <c r="AE1285" s="53"/>
      <c r="AF1285" s="72"/>
      <c r="AG1285" s="70"/>
      <c r="AH1285" s="70"/>
      <c r="AI1285" s="70"/>
    </row>
    <row r="1286" spans="1:35" ht="12.75" customHeight="1" x14ac:dyDescent="0.2">
      <c r="A1286" s="64" t="s">
        <v>428</v>
      </c>
      <c r="B1286" s="65" t="s">
        <v>427</v>
      </c>
      <c r="C1286" s="65">
        <v>5776918</v>
      </c>
      <c r="D1286" s="66">
        <f>VLOOKUP(A1286,'2.1 Termination Charges'!$B$4:$F$904,5,0)</f>
        <v>2.4240000000000001E-2</v>
      </c>
      <c r="G1286" s="67"/>
      <c r="H1286" s="67"/>
      <c r="J1286" s="67"/>
      <c r="P1286" s="68"/>
      <c r="Q1286" s="69"/>
      <c r="R1286" s="69"/>
      <c r="Z1286" s="70"/>
      <c r="AA1286" s="71"/>
      <c r="AB1286" s="70"/>
      <c r="AC1286" s="70"/>
      <c r="AD1286" s="53"/>
      <c r="AE1286" s="53"/>
      <c r="AF1286" s="72"/>
      <c r="AG1286" s="70"/>
      <c r="AH1286" s="70"/>
      <c r="AI1286" s="70"/>
    </row>
    <row r="1287" spans="1:35" ht="12.75" customHeight="1" x14ac:dyDescent="0.2">
      <c r="A1287" s="64" t="s">
        <v>428</v>
      </c>
      <c r="B1287" s="65" t="s">
        <v>427</v>
      </c>
      <c r="C1287" s="65">
        <v>5776920</v>
      </c>
      <c r="D1287" s="66">
        <f>VLOOKUP(A1287,'2.1 Termination Charges'!$B$4:$F$904,5,0)</f>
        <v>2.4240000000000001E-2</v>
      </c>
      <c r="G1287" s="67"/>
      <c r="H1287" s="67"/>
      <c r="J1287" s="67"/>
      <c r="P1287" s="68"/>
      <c r="Q1287" s="69"/>
      <c r="R1287" s="69"/>
      <c r="Z1287" s="70"/>
      <c r="AA1287" s="71"/>
      <c r="AB1287" s="70"/>
      <c r="AC1287" s="70"/>
      <c r="AD1287" s="53"/>
      <c r="AE1287" s="53"/>
      <c r="AF1287" s="72"/>
      <c r="AG1287" s="70"/>
      <c r="AH1287" s="70"/>
      <c r="AI1287" s="70"/>
    </row>
    <row r="1288" spans="1:35" ht="12.75" customHeight="1" x14ac:dyDescent="0.2">
      <c r="A1288" s="64" t="s">
        <v>428</v>
      </c>
      <c r="B1288" s="65" t="s">
        <v>427</v>
      </c>
      <c r="C1288" s="65">
        <v>5776921</v>
      </c>
      <c r="D1288" s="66">
        <f>VLOOKUP(A1288,'2.1 Termination Charges'!$B$4:$F$904,5,0)</f>
        <v>2.4240000000000001E-2</v>
      </c>
      <c r="G1288" s="67"/>
      <c r="H1288" s="67"/>
      <c r="J1288" s="67"/>
      <c r="P1288" s="68"/>
      <c r="Q1288" s="69"/>
      <c r="R1288" s="69"/>
      <c r="Z1288" s="70"/>
      <c r="AA1288" s="71"/>
      <c r="AB1288" s="70"/>
      <c r="AC1288" s="70"/>
      <c r="AD1288" s="53"/>
      <c r="AE1288" s="53"/>
      <c r="AF1288" s="72"/>
      <c r="AG1288" s="70"/>
      <c r="AH1288" s="70"/>
      <c r="AI1288" s="70"/>
    </row>
    <row r="1289" spans="1:35" ht="12.75" customHeight="1" x14ac:dyDescent="0.2">
      <c r="A1289" s="64" t="s">
        <v>428</v>
      </c>
      <c r="B1289" s="65" t="s">
        <v>427</v>
      </c>
      <c r="C1289" s="65">
        <v>5776922</v>
      </c>
      <c r="D1289" s="66">
        <f>VLOOKUP(A1289,'2.1 Termination Charges'!$B$4:$F$904,5,0)</f>
        <v>2.4240000000000001E-2</v>
      </c>
      <c r="G1289" s="67"/>
      <c r="H1289" s="67"/>
      <c r="J1289" s="67"/>
      <c r="P1289" s="68"/>
      <c r="Q1289" s="69"/>
      <c r="R1289" s="69"/>
      <c r="Z1289" s="70"/>
      <c r="AA1289" s="71"/>
      <c r="AB1289" s="70"/>
      <c r="AC1289" s="70"/>
      <c r="AD1289" s="53"/>
      <c r="AE1289" s="53"/>
      <c r="AF1289" s="72"/>
      <c r="AG1289" s="70"/>
      <c r="AH1289" s="70"/>
      <c r="AI1289" s="70"/>
    </row>
    <row r="1290" spans="1:35" ht="12.75" customHeight="1" x14ac:dyDescent="0.2">
      <c r="A1290" s="64" t="s">
        <v>428</v>
      </c>
      <c r="B1290" s="65" t="s">
        <v>427</v>
      </c>
      <c r="C1290" s="65">
        <v>5776923</v>
      </c>
      <c r="D1290" s="66">
        <f>VLOOKUP(A1290,'2.1 Termination Charges'!$B$4:$F$904,5,0)</f>
        <v>2.4240000000000001E-2</v>
      </c>
      <c r="G1290" s="67"/>
      <c r="H1290" s="67"/>
      <c r="J1290" s="67"/>
      <c r="P1290" s="68"/>
      <c r="Q1290" s="69"/>
      <c r="R1290" s="69"/>
      <c r="Z1290" s="70"/>
      <c r="AA1290" s="71"/>
      <c r="AB1290" s="70"/>
      <c r="AC1290" s="70"/>
      <c r="AD1290" s="53"/>
      <c r="AE1290" s="53"/>
      <c r="AF1290" s="72"/>
      <c r="AG1290" s="70"/>
      <c r="AH1290" s="70"/>
      <c r="AI1290" s="70"/>
    </row>
    <row r="1291" spans="1:35" ht="12.75" customHeight="1" x14ac:dyDescent="0.2">
      <c r="A1291" s="64" t="s">
        <v>428</v>
      </c>
      <c r="B1291" s="65" t="s">
        <v>427</v>
      </c>
      <c r="C1291" s="65">
        <v>577694</v>
      </c>
      <c r="D1291" s="66">
        <f>VLOOKUP(A1291,'2.1 Termination Charges'!$B$4:$F$904,5,0)</f>
        <v>2.4240000000000001E-2</v>
      </c>
      <c r="G1291" s="67"/>
      <c r="H1291" s="67"/>
      <c r="J1291" s="67"/>
      <c r="P1291" s="68"/>
      <c r="Q1291" s="69"/>
      <c r="R1291" s="69"/>
      <c r="Z1291" s="70"/>
      <c r="AA1291" s="71"/>
      <c r="AB1291" s="70"/>
      <c r="AC1291" s="70"/>
      <c r="AD1291" s="53"/>
      <c r="AE1291" s="53"/>
      <c r="AF1291" s="72"/>
      <c r="AG1291" s="70"/>
      <c r="AH1291" s="70"/>
      <c r="AI1291" s="70"/>
    </row>
    <row r="1292" spans="1:35" ht="12.75" customHeight="1" x14ac:dyDescent="0.2">
      <c r="A1292" s="64" t="s">
        <v>428</v>
      </c>
      <c r="B1292" s="65" t="s">
        <v>427</v>
      </c>
      <c r="C1292" s="65">
        <v>577695</v>
      </c>
      <c r="D1292" s="66">
        <f>VLOOKUP(A1292,'2.1 Termination Charges'!$B$4:$F$904,5,0)</f>
        <v>2.4240000000000001E-2</v>
      </c>
      <c r="G1292" s="67"/>
      <c r="H1292" s="67"/>
      <c r="J1292" s="67"/>
      <c r="P1292" s="68"/>
      <c r="Q1292" s="69"/>
      <c r="R1292" s="69"/>
      <c r="Z1292" s="70"/>
      <c r="AA1292" s="71"/>
      <c r="AB1292" s="70"/>
      <c r="AC1292" s="70"/>
      <c r="AD1292" s="53"/>
      <c r="AE1292" s="53"/>
      <c r="AF1292" s="72"/>
      <c r="AG1292" s="70"/>
      <c r="AH1292" s="70"/>
      <c r="AI1292" s="70"/>
    </row>
    <row r="1293" spans="1:35" ht="12.75" customHeight="1" x14ac:dyDescent="0.2">
      <c r="A1293" s="64" t="s">
        <v>428</v>
      </c>
      <c r="B1293" s="65" t="s">
        <v>427</v>
      </c>
      <c r="C1293" s="65">
        <v>5776960</v>
      </c>
      <c r="D1293" s="66">
        <f>VLOOKUP(A1293,'2.1 Termination Charges'!$B$4:$F$904,5,0)</f>
        <v>2.4240000000000001E-2</v>
      </c>
      <c r="G1293" s="67"/>
      <c r="H1293" s="67"/>
      <c r="J1293" s="67"/>
      <c r="P1293" s="68"/>
      <c r="Q1293" s="69"/>
      <c r="R1293" s="69"/>
      <c r="Z1293" s="70"/>
      <c r="AA1293" s="71"/>
      <c r="AB1293" s="70"/>
      <c r="AC1293" s="70"/>
      <c r="AD1293" s="53"/>
      <c r="AE1293" s="53"/>
      <c r="AF1293" s="72"/>
      <c r="AG1293" s="70"/>
      <c r="AH1293" s="70"/>
      <c r="AI1293" s="70"/>
    </row>
    <row r="1294" spans="1:35" ht="12.75" customHeight="1" x14ac:dyDescent="0.2">
      <c r="A1294" s="64" t="s">
        <v>428</v>
      </c>
      <c r="B1294" s="65" t="s">
        <v>427</v>
      </c>
      <c r="C1294" s="65">
        <v>5776961</v>
      </c>
      <c r="D1294" s="66">
        <f>VLOOKUP(A1294,'2.1 Termination Charges'!$B$4:$F$904,5,0)</f>
        <v>2.4240000000000001E-2</v>
      </c>
      <c r="G1294" s="67"/>
      <c r="H1294" s="67"/>
      <c r="J1294" s="67"/>
      <c r="P1294" s="68"/>
      <c r="Q1294" s="69"/>
      <c r="R1294" s="69"/>
      <c r="Z1294" s="70"/>
      <c r="AA1294" s="71"/>
      <c r="AB1294" s="70"/>
      <c r="AC1294" s="70"/>
      <c r="AD1294" s="53"/>
      <c r="AE1294" s="53"/>
      <c r="AF1294" s="72"/>
      <c r="AG1294" s="70"/>
      <c r="AH1294" s="70"/>
      <c r="AI1294" s="70"/>
    </row>
    <row r="1295" spans="1:35" ht="12.75" customHeight="1" x14ac:dyDescent="0.2">
      <c r="A1295" s="64" t="s">
        <v>428</v>
      </c>
      <c r="B1295" s="65" t="s">
        <v>427</v>
      </c>
      <c r="C1295" s="65">
        <v>5776962</v>
      </c>
      <c r="D1295" s="66">
        <f>VLOOKUP(A1295,'2.1 Termination Charges'!$B$4:$F$904,5,0)</f>
        <v>2.4240000000000001E-2</v>
      </c>
      <c r="G1295" s="67"/>
      <c r="H1295" s="67"/>
      <c r="J1295" s="67"/>
      <c r="P1295" s="68"/>
      <c r="Q1295" s="69"/>
      <c r="R1295" s="69"/>
      <c r="Z1295" s="70"/>
      <c r="AA1295" s="71"/>
      <c r="AB1295" s="70"/>
      <c r="AC1295" s="70"/>
      <c r="AD1295" s="53"/>
      <c r="AE1295" s="53"/>
      <c r="AF1295" s="72"/>
      <c r="AG1295" s="70"/>
      <c r="AH1295" s="70"/>
      <c r="AI1295" s="70"/>
    </row>
    <row r="1296" spans="1:35" ht="12.75" customHeight="1" x14ac:dyDescent="0.2">
      <c r="A1296" s="64" t="s">
        <v>428</v>
      </c>
      <c r="B1296" s="65" t="s">
        <v>427</v>
      </c>
      <c r="C1296" s="65">
        <v>5776963</v>
      </c>
      <c r="D1296" s="66">
        <f>VLOOKUP(A1296,'2.1 Termination Charges'!$B$4:$F$904,5,0)</f>
        <v>2.4240000000000001E-2</v>
      </c>
      <c r="G1296" s="67"/>
      <c r="H1296" s="67"/>
      <c r="J1296" s="67"/>
      <c r="P1296" s="68"/>
      <c r="Q1296" s="69"/>
      <c r="R1296" s="69"/>
      <c r="Z1296" s="70"/>
      <c r="AA1296" s="71"/>
      <c r="AB1296" s="70"/>
      <c r="AC1296" s="70"/>
      <c r="AD1296" s="53"/>
      <c r="AE1296" s="53"/>
      <c r="AF1296" s="72"/>
      <c r="AG1296" s="70"/>
      <c r="AH1296" s="70"/>
      <c r="AI1296" s="70"/>
    </row>
    <row r="1297" spans="1:35" ht="12.75" customHeight="1" x14ac:dyDescent="0.2">
      <c r="A1297" s="64" t="s">
        <v>428</v>
      </c>
      <c r="B1297" s="65" t="s">
        <v>427</v>
      </c>
      <c r="C1297" s="65">
        <v>5776964</v>
      </c>
      <c r="D1297" s="66">
        <f>VLOOKUP(A1297,'2.1 Termination Charges'!$B$4:$F$904,5,0)</f>
        <v>2.4240000000000001E-2</v>
      </c>
      <c r="G1297" s="67"/>
      <c r="H1297" s="67"/>
      <c r="J1297" s="67"/>
      <c r="P1297" s="68"/>
      <c r="Q1297" s="69"/>
      <c r="R1297" s="69"/>
      <c r="Z1297" s="70"/>
      <c r="AA1297" s="71"/>
      <c r="AB1297" s="70"/>
      <c r="AC1297" s="70"/>
      <c r="AD1297" s="53"/>
      <c r="AE1297" s="53"/>
      <c r="AF1297" s="72"/>
      <c r="AG1297" s="70"/>
      <c r="AH1297" s="70"/>
      <c r="AI1297" s="70"/>
    </row>
    <row r="1298" spans="1:35" ht="12.75" customHeight="1" x14ac:dyDescent="0.2">
      <c r="A1298" s="64" t="s">
        <v>428</v>
      </c>
      <c r="B1298" s="65" t="s">
        <v>427</v>
      </c>
      <c r="C1298" s="65">
        <v>577697</v>
      </c>
      <c r="D1298" s="66">
        <f>VLOOKUP(A1298,'2.1 Termination Charges'!$B$4:$F$904,5,0)</f>
        <v>2.4240000000000001E-2</v>
      </c>
      <c r="G1298" s="67"/>
      <c r="H1298" s="67"/>
      <c r="J1298" s="67"/>
      <c r="P1298" s="68"/>
      <c r="Q1298" s="69"/>
      <c r="R1298" s="69"/>
      <c r="Z1298" s="70"/>
      <c r="AA1298" s="71"/>
      <c r="AB1298" s="70"/>
      <c r="AC1298" s="70"/>
      <c r="AD1298" s="53"/>
      <c r="AE1298" s="53"/>
      <c r="AF1298" s="72"/>
      <c r="AG1298" s="70"/>
      <c r="AH1298" s="70"/>
      <c r="AI1298" s="70"/>
    </row>
    <row r="1299" spans="1:35" ht="12.75" customHeight="1" x14ac:dyDescent="0.2">
      <c r="A1299" s="64" t="s">
        <v>428</v>
      </c>
      <c r="B1299" s="65" t="s">
        <v>427</v>
      </c>
      <c r="C1299" s="65">
        <v>577698</v>
      </c>
      <c r="D1299" s="66">
        <f>VLOOKUP(A1299,'2.1 Termination Charges'!$B$4:$F$904,5,0)</f>
        <v>2.4240000000000001E-2</v>
      </c>
      <c r="G1299" s="67"/>
      <c r="H1299" s="67"/>
      <c r="J1299" s="67"/>
      <c r="P1299" s="68"/>
      <c r="Q1299" s="69"/>
      <c r="R1299" s="69"/>
      <c r="Z1299" s="70"/>
      <c r="AA1299" s="71"/>
      <c r="AB1299" s="70"/>
      <c r="AC1299" s="70"/>
      <c r="AD1299" s="53"/>
      <c r="AE1299" s="53"/>
      <c r="AF1299" s="72"/>
      <c r="AG1299" s="70"/>
      <c r="AH1299" s="70"/>
      <c r="AI1299" s="70"/>
    </row>
    <row r="1300" spans="1:35" ht="12.75" customHeight="1" x14ac:dyDescent="0.2">
      <c r="A1300" s="64" t="s">
        <v>428</v>
      </c>
      <c r="B1300" s="65" t="s">
        <v>427</v>
      </c>
      <c r="C1300" s="65">
        <v>577699</v>
      </c>
      <c r="D1300" s="66">
        <f>VLOOKUP(A1300,'2.1 Termination Charges'!$B$4:$F$904,5,0)</f>
        <v>2.4240000000000001E-2</v>
      </c>
      <c r="G1300" s="67"/>
      <c r="H1300" s="67"/>
      <c r="J1300" s="67"/>
      <c r="P1300" s="68"/>
      <c r="Q1300" s="69"/>
      <c r="R1300" s="69"/>
      <c r="Z1300" s="70"/>
      <c r="AA1300" s="71"/>
      <c r="AB1300" s="70"/>
      <c r="AC1300" s="70"/>
      <c r="AD1300" s="53"/>
      <c r="AE1300" s="53"/>
      <c r="AF1300" s="72"/>
      <c r="AG1300" s="70"/>
      <c r="AH1300" s="70"/>
      <c r="AI1300" s="70"/>
    </row>
    <row r="1301" spans="1:35" ht="12.75" customHeight="1" x14ac:dyDescent="0.2">
      <c r="A1301" s="64" t="s">
        <v>428</v>
      </c>
      <c r="B1301" s="65" t="s">
        <v>427</v>
      </c>
      <c r="C1301" s="65">
        <v>5777690</v>
      </c>
      <c r="D1301" s="66">
        <f>VLOOKUP(A1301,'2.1 Termination Charges'!$B$4:$F$904,5,0)</f>
        <v>2.4240000000000001E-2</v>
      </c>
      <c r="G1301" s="67"/>
      <c r="H1301" s="67"/>
      <c r="J1301" s="67"/>
      <c r="P1301" s="68"/>
      <c r="Q1301" s="69"/>
      <c r="R1301" s="69"/>
      <c r="Z1301" s="70"/>
      <c r="AA1301" s="71"/>
      <c r="AB1301" s="70"/>
      <c r="AC1301" s="70"/>
      <c r="AD1301" s="53"/>
      <c r="AE1301" s="53"/>
      <c r="AF1301" s="72"/>
      <c r="AG1301" s="70"/>
      <c r="AH1301" s="70"/>
      <c r="AI1301" s="70"/>
    </row>
    <row r="1302" spans="1:35" ht="12.75" customHeight="1" x14ac:dyDescent="0.2">
      <c r="A1302" s="64" t="s">
        <v>428</v>
      </c>
      <c r="B1302" s="65" t="s">
        <v>427</v>
      </c>
      <c r="C1302" s="65">
        <v>57776910</v>
      </c>
      <c r="D1302" s="66">
        <f>VLOOKUP(A1302,'2.1 Termination Charges'!$B$4:$F$904,5,0)</f>
        <v>2.4240000000000001E-2</v>
      </c>
      <c r="G1302" s="67"/>
      <c r="H1302" s="67"/>
      <c r="J1302" s="67"/>
      <c r="P1302" s="68"/>
      <c r="Q1302" s="69"/>
      <c r="R1302" s="69"/>
      <c r="Z1302" s="70"/>
      <c r="AA1302" s="71"/>
      <c r="AB1302" s="70"/>
      <c r="AC1302" s="70"/>
      <c r="AD1302" s="53"/>
      <c r="AE1302" s="53"/>
      <c r="AF1302" s="72"/>
      <c r="AG1302" s="70"/>
      <c r="AH1302" s="70"/>
      <c r="AI1302" s="70"/>
    </row>
    <row r="1303" spans="1:35" ht="12.75" customHeight="1" x14ac:dyDescent="0.2">
      <c r="A1303" s="64" t="s">
        <v>428</v>
      </c>
      <c r="B1303" s="65" t="s">
        <v>427</v>
      </c>
      <c r="C1303" s="65">
        <v>57776911</v>
      </c>
      <c r="D1303" s="66">
        <f>VLOOKUP(A1303,'2.1 Termination Charges'!$B$4:$F$904,5,0)</f>
        <v>2.4240000000000001E-2</v>
      </c>
      <c r="G1303" s="67"/>
      <c r="H1303" s="67"/>
      <c r="J1303" s="67"/>
      <c r="P1303" s="68"/>
      <c r="Q1303" s="69"/>
      <c r="R1303" s="69"/>
      <c r="Z1303" s="70"/>
      <c r="AA1303" s="71"/>
      <c r="AB1303" s="70"/>
      <c r="AC1303" s="70"/>
      <c r="AD1303" s="53"/>
      <c r="AE1303" s="53"/>
      <c r="AF1303" s="72"/>
      <c r="AG1303" s="70"/>
      <c r="AH1303" s="70"/>
      <c r="AI1303" s="70"/>
    </row>
    <row r="1304" spans="1:35" ht="12.75" customHeight="1" x14ac:dyDescent="0.2">
      <c r="A1304" s="64" t="s">
        <v>428</v>
      </c>
      <c r="B1304" s="65" t="s">
        <v>427</v>
      </c>
      <c r="C1304" s="65">
        <v>57776912</v>
      </c>
      <c r="D1304" s="66">
        <f>VLOOKUP(A1304,'2.1 Termination Charges'!$B$4:$F$904,5,0)</f>
        <v>2.4240000000000001E-2</v>
      </c>
      <c r="G1304" s="67"/>
      <c r="H1304" s="67"/>
      <c r="J1304" s="67"/>
      <c r="P1304" s="68"/>
      <c r="Q1304" s="69"/>
      <c r="R1304" s="69"/>
      <c r="Z1304" s="70"/>
      <c r="AA1304" s="71"/>
      <c r="AB1304" s="70"/>
      <c r="AC1304" s="70"/>
      <c r="AD1304" s="53"/>
      <c r="AE1304" s="53"/>
      <c r="AF1304" s="72"/>
      <c r="AG1304" s="70"/>
      <c r="AH1304" s="70"/>
      <c r="AI1304" s="70"/>
    </row>
    <row r="1305" spans="1:35" ht="12.75" customHeight="1" x14ac:dyDescent="0.2">
      <c r="A1305" s="64" t="s">
        <v>428</v>
      </c>
      <c r="B1305" s="65" t="s">
        <v>427</v>
      </c>
      <c r="C1305" s="65">
        <v>57776913</v>
      </c>
      <c r="D1305" s="66">
        <f>VLOOKUP(A1305,'2.1 Termination Charges'!$B$4:$F$904,5,0)</f>
        <v>2.4240000000000001E-2</v>
      </c>
      <c r="G1305" s="67"/>
      <c r="H1305" s="67"/>
      <c r="J1305" s="67"/>
      <c r="P1305" s="68"/>
      <c r="Q1305" s="69"/>
      <c r="R1305" s="69"/>
      <c r="Z1305" s="70"/>
      <c r="AA1305" s="71"/>
      <c r="AB1305" s="70"/>
      <c r="AC1305" s="70"/>
      <c r="AD1305" s="53"/>
      <c r="AE1305" s="53"/>
      <c r="AF1305" s="72"/>
      <c r="AG1305" s="70"/>
      <c r="AH1305" s="70"/>
      <c r="AI1305" s="70"/>
    </row>
    <row r="1306" spans="1:35" ht="12.75" customHeight="1" x14ac:dyDescent="0.2">
      <c r="A1306" s="64" t="s">
        <v>428</v>
      </c>
      <c r="B1306" s="65" t="s">
        <v>427</v>
      </c>
      <c r="C1306" s="65">
        <v>57776914</v>
      </c>
      <c r="D1306" s="66">
        <f>VLOOKUP(A1306,'2.1 Termination Charges'!$B$4:$F$904,5,0)</f>
        <v>2.4240000000000001E-2</v>
      </c>
      <c r="G1306" s="67"/>
      <c r="H1306" s="67"/>
      <c r="J1306" s="67"/>
      <c r="P1306" s="68"/>
      <c r="Q1306" s="69"/>
      <c r="R1306" s="69"/>
      <c r="Z1306" s="70"/>
      <c r="AA1306" s="71"/>
      <c r="AB1306" s="70"/>
      <c r="AC1306" s="70"/>
      <c r="AD1306" s="53"/>
      <c r="AE1306" s="53"/>
      <c r="AF1306" s="72"/>
      <c r="AG1306" s="70"/>
      <c r="AH1306" s="70"/>
      <c r="AI1306" s="70"/>
    </row>
    <row r="1307" spans="1:35" ht="12.75" customHeight="1" x14ac:dyDescent="0.2">
      <c r="A1307" s="64" t="s">
        <v>428</v>
      </c>
      <c r="B1307" s="65" t="s">
        <v>427</v>
      </c>
      <c r="C1307" s="65">
        <v>57776915</v>
      </c>
      <c r="D1307" s="66">
        <f>VLOOKUP(A1307,'2.1 Termination Charges'!$B$4:$F$904,5,0)</f>
        <v>2.4240000000000001E-2</v>
      </c>
      <c r="G1307" s="67"/>
      <c r="H1307" s="67"/>
      <c r="J1307" s="67"/>
      <c r="P1307" s="68"/>
      <c r="Q1307" s="69"/>
      <c r="R1307" s="69"/>
      <c r="Z1307" s="70"/>
      <c r="AA1307" s="71"/>
      <c r="AB1307" s="70"/>
      <c r="AC1307" s="70"/>
      <c r="AD1307" s="53"/>
      <c r="AE1307" s="53"/>
      <c r="AF1307" s="72"/>
      <c r="AG1307" s="70"/>
      <c r="AH1307" s="70"/>
      <c r="AI1307" s="70"/>
    </row>
    <row r="1308" spans="1:35" ht="12.75" customHeight="1" x14ac:dyDescent="0.2">
      <c r="A1308" s="64" t="s">
        <v>428</v>
      </c>
      <c r="B1308" s="65" t="s">
        <v>427</v>
      </c>
      <c r="C1308" s="65">
        <v>57776916</v>
      </c>
      <c r="D1308" s="66">
        <f>VLOOKUP(A1308,'2.1 Termination Charges'!$B$4:$F$904,5,0)</f>
        <v>2.4240000000000001E-2</v>
      </c>
      <c r="G1308" s="67"/>
      <c r="H1308" s="67"/>
      <c r="J1308" s="67"/>
      <c r="P1308" s="68"/>
      <c r="Q1308" s="69"/>
      <c r="R1308" s="69"/>
      <c r="Z1308" s="70"/>
      <c r="AA1308" s="71"/>
      <c r="AB1308" s="70"/>
      <c r="AC1308" s="70"/>
      <c r="AD1308" s="53"/>
      <c r="AE1308" s="53"/>
      <c r="AF1308" s="72"/>
      <c r="AG1308" s="70"/>
      <c r="AH1308" s="70"/>
      <c r="AI1308" s="70"/>
    </row>
    <row r="1309" spans="1:35" ht="12.75" customHeight="1" x14ac:dyDescent="0.2">
      <c r="A1309" s="64" t="s">
        <v>428</v>
      </c>
      <c r="B1309" s="65" t="s">
        <v>427</v>
      </c>
      <c r="C1309" s="65">
        <v>57776917</v>
      </c>
      <c r="D1309" s="66">
        <f>VLOOKUP(A1309,'2.1 Termination Charges'!$B$4:$F$904,5,0)</f>
        <v>2.4240000000000001E-2</v>
      </c>
      <c r="G1309" s="67"/>
      <c r="H1309" s="67"/>
      <c r="J1309" s="67"/>
      <c r="P1309" s="68"/>
      <c r="Q1309" s="69"/>
      <c r="R1309" s="69"/>
      <c r="Z1309" s="70"/>
      <c r="AA1309" s="71"/>
      <c r="AB1309" s="70"/>
      <c r="AC1309" s="70"/>
      <c r="AD1309" s="53"/>
      <c r="AE1309" s="53"/>
      <c r="AF1309" s="72"/>
      <c r="AG1309" s="70"/>
      <c r="AH1309" s="70"/>
      <c r="AI1309" s="70"/>
    </row>
    <row r="1310" spans="1:35" ht="12.75" customHeight="1" x14ac:dyDescent="0.2">
      <c r="A1310" s="64" t="s">
        <v>428</v>
      </c>
      <c r="B1310" s="65" t="s">
        <v>427</v>
      </c>
      <c r="C1310" s="65">
        <v>57776918</v>
      </c>
      <c r="D1310" s="66">
        <f>VLOOKUP(A1310,'2.1 Termination Charges'!$B$4:$F$904,5,0)</f>
        <v>2.4240000000000001E-2</v>
      </c>
      <c r="G1310" s="67"/>
      <c r="H1310" s="67"/>
      <c r="J1310" s="67"/>
      <c r="P1310" s="68"/>
      <c r="Q1310" s="69"/>
      <c r="R1310" s="69"/>
      <c r="Z1310" s="70"/>
      <c r="AA1310" s="71"/>
      <c r="AB1310" s="70"/>
      <c r="AC1310" s="70"/>
      <c r="AD1310" s="53"/>
      <c r="AE1310" s="53"/>
      <c r="AF1310" s="72"/>
      <c r="AG1310" s="70"/>
      <c r="AH1310" s="70"/>
      <c r="AI1310" s="70"/>
    </row>
    <row r="1311" spans="1:35" ht="12.75" customHeight="1" x14ac:dyDescent="0.2">
      <c r="A1311" s="64" t="s">
        <v>428</v>
      </c>
      <c r="B1311" s="65" t="s">
        <v>427</v>
      </c>
      <c r="C1311" s="65">
        <v>57776920</v>
      </c>
      <c r="D1311" s="66">
        <f>VLOOKUP(A1311,'2.1 Termination Charges'!$B$4:$F$904,5,0)</f>
        <v>2.4240000000000001E-2</v>
      </c>
      <c r="G1311" s="67"/>
      <c r="H1311" s="67"/>
      <c r="J1311" s="67"/>
      <c r="P1311" s="68"/>
      <c r="Q1311" s="69"/>
      <c r="R1311" s="69"/>
      <c r="Z1311" s="70"/>
      <c r="AA1311" s="71"/>
      <c r="AB1311" s="70"/>
      <c r="AC1311" s="70"/>
      <c r="AD1311" s="53"/>
      <c r="AE1311" s="53"/>
      <c r="AF1311" s="72"/>
      <c r="AG1311" s="70"/>
      <c r="AH1311" s="70"/>
      <c r="AI1311" s="70"/>
    </row>
    <row r="1312" spans="1:35" ht="12.75" customHeight="1" x14ac:dyDescent="0.2">
      <c r="A1312" s="64" t="s">
        <v>428</v>
      </c>
      <c r="B1312" s="65" t="s">
        <v>427</v>
      </c>
      <c r="C1312" s="65">
        <v>57776921</v>
      </c>
      <c r="D1312" s="66">
        <f>VLOOKUP(A1312,'2.1 Termination Charges'!$B$4:$F$904,5,0)</f>
        <v>2.4240000000000001E-2</v>
      </c>
      <c r="G1312" s="67"/>
      <c r="H1312" s="67"/>
      <c r="J1312" s="67"/>
      <c r="P1312" s="68"/>
      <c r="Q1312" s="69"/>
      <c r="R1312" s="69"/>
      <c r="Z1312" s="70"/>
      <c r="AA1312" s="71"/>
      <c r="AB1312" s="70"/>
      <c r="AC1312" s="70"/>
      <c r="AD1312" s="53"/>
      <c r="AE1312" s="53"/>
      <c r="AF1312" s="72"/>
      <c r="AG1312" s="70"/>
      <c r="AH1312" s="70"/>
      <c r="AI1312" s="70"/>
    </row>
    <row r="1313" spans="1:35" ht="12.75" customHeight="1" x14ac:dyDescent="0.2">
      <c r="A1313" s="64" t="s">
        <v>428</v>
      </c>
      <c r="B1313" s="65" t="s">
        <v>427</v>
      </c>
      <c r="C1313" s="65">
        <v>57776922</v>
      </c>
      <c r="D1313" s="66">
        <f>VLOOKUP(A1313,'2.1 Termination Charges'!$B$4:$F$904,5,0)</f>
        <v>2.4240000000000001E-2</v>
      </c>
      <c r="G1313" s="67"/>
      <c r="H1313" s="67"/>
      <c r="J1313" s="67"/>
      <c r="P1313" s="68"/>
      <c r="Q1313" s="69"/>
      <c r="R1313" s="69"/>
      <c r="Z1313" s="70"/>
      <c r="AA1313" s="71"/>
      <c r="AB1313" s="70"/>
      <c r="AC1313" s="70"/>
      <c r="AD1313" s="53"/>
      <c r="AE1313" s="53"/>
      <c r="AF1313" s="72"/>
      <c r="AG1313" s="70"/>
      <c r="AH1313" s="70"/>
      <c r="AI1313" s="70"/>
    </row>
    <row r="1314" spans="1:35" ht="12.75" customHeight="1" x14ac:dyDescent="0.2">
      <c r="A1314" s="64" t="s">
        <v>428</v>
      </c>
      <c r="B1314" s="65" t="s">
        <v>427</v>
      </c>
      <c r="C1314" s="65">
        <v>57776923</v>
      </c>
      <c r="D1314" s="66">
        <f>VLOOKUP(A1314,'2.1 Termination Charges'!$B$4:$F$904,5,0)</f>
        <v>2.4240000000000001E-2</v>
      </c>
      <c r="G1314" s="67"/>
      <c r="H1314" s="67"/>
      <c r="J1314" s="67"/>
      <c r="P1314" s="68"/>
      <c r="Q1314" s="69"/>
      <c r="R1314" s="69"/>
      <c r="Z1314" s="70"/>
      <c r="AA1314" s="71"/>
      <c r="AB1314" s="70"/>
      <c r="AC1314" s="70"/>
      <c r="AD1314" s="53"/>
      <c r="AE1314" s="53"/>
      <c r="AF1314" s="72"/>
      <c r="AG1314" s="70"/>
      <c r="AH1314" s="70"/>
      <c r="AI1314" s="70"/>
    </row>
    <row r="1315" spans="1:35" ht="12.75" customHeight="1" x14ac:dyDescent="0.2">
      <c r="A1315" s="64" t="s">
        <v>428</v>
      </c>
      <c r="B1315" s="65" t="s">
        <v>427</v>
      </c>
      <c r="C1315" s="65">
        <v>5779096</v>
      </c>
      <c r="D1315" s="66">
        <f>VLOOKUP(A1315,'2.1 Termination Charges'!$B$4:$F$904,5,0)</f>
        <v>2.4240000000000001E-2</v>
      </c>
      <c r="G1315" s="67"/>
      <c r="H1315" s="67"/>
      <c r="J1315" s="67"/>
      <c r="P1315" s="68"/>
      <c r="Q1315" s="69"/>
      <c r="R1315" s="69"/>
      <c r="Z1315" s="70"/>
      <c r="AA1315" s="71"/>
      <c r="AB1315" s="70"/>
      <c r="AC1315" s="70"/>
      <c r="AD1315" s="53"/>
      <c r="AE1315" s="53"/>
      <c r="AF1315" s="72"/>
      <c r="AG1315" s="70"/>
      <c r="AH1315" s="70"/>
      <c r="AI1315" s="70"/>
    </row>
    <row r="1316" spans="1:35" ht="12.75" customHeight="1" x14ac:dyDescent="0.2">
      <c r="A1316" s="64" t="s">
        <v>428</v>
      </c>
      <c r="B1316" s="65" t="s">
        <v>427</v>
      </c>
      <c r="C1316" s="65">
        <v>57791500</v>
      </c>
      <c r="D1316" s="66">
        <f>VLOOKUP(A1316,'2.1 Termination Charges'!$B$4:$F$904,5,0)</f>
        <v>2.4240000000000001E-2</v>
      </c>
      <c r="G1316" s="67"/>
      <c r="H1316" s="67"/>
      <c r="J1316" s="67"/>
      <c r="P1316" s="68"/>
      <c r="Q1316" s="69"/>
      <c r="R1316" s="69"/>
      <c r="Z1316" s="70"/>
      <c r="AA1316" s="71"/>
      <c r="AB1316" s="70"/>
      <c r="AC1316" s="70"/>
      <c r="AD1316" s="53"/>
      <c r="AE1316" s="53"/>
      <c r="AF1316" s="72"/>
      <c r="AG1316" s="70"/>
      <c r="AH1316" s="70"/>
      <c r="AI1316" s="70"/>
    </row>
    <row r="1317" spans="1:35" ht="12.75" customHeight="1" x14ac:dyDescent="0.2">
      <c r="A1317" s="64" t="s">
        <v>428</v>
      </c>
      <c r="B1317" s="65" t="s">
        <v>427</v>
      </c>
      <c r="C1317" s="65">
        <v>57791501</v>
      </c>
      <c r="D1317" s="66">
        <f>VLOOKUP(A1317,'2.1 Termination Charges'!$B$4:$F$904,5,0)</f>
        <v>2.4240000000000001E-2</v>
      </c>
      <c r="G1317" s="67"/>
      <c r="H1317" s="67"/>
      <c r="J1317" s="67"/>
      <c r="P1317" s="68"/>
      <c r="Q1317" s="69"/>
      <c r="R1317" s="69"/>
      <c r="Z1317" s="70"/>
      <c r="AA1317" s="71"/>
      <c r="AB1317" s="70"/>
      <c r="AC1317" s="70"/>
      <c r="AD1317" s="53"/>
      <c r="AE1317" s="53"/>
      <c r="AF1317" s="72"/>
      <c r="AG1317" s="70"/>
      <c r="AH1317" s="70"/>
      <c r="AI1317" s="70"/>
    </row>
    <row r="1318" spans="1:35" ht="12.75" customHeight="1" x14ac:dyDescent="0.2">
      <c r="A1318" s="64" t="s">
        <v>428</v>
      </c>
      <c r="B1318" s="65" t="s">
        <v>427</v>
      </c>
      <c r="C1318" s="65">
        <v>57791502</v>
      </c>
      <c r="D1318" s="66">
        <f>VLOOKUP(A1318,'2.1 Termination Charges'!$B$4:$F$904,5,0)</f>
        <v>2.4240000000000001E-2</v>
      </c>
      <c r="G1318" s="67"/>
      <c r="H1318" s="67"/>
      <c r="J1318" s="67"/>
      <c r="P1318" s="68"/>
      <c r="Q1318" s="69"/>
      <c r="R1318" s="69"/>
      <c r="Z1318" s="70"/>
      <c r="AA1318" s="71"/>
      <c r="AB1318" s="70"/>
      <c r="AC1318" s="70"/>
      <c r="AD1318" s="53"/>
      <c r="AE1318" s="53"/>
      <c r="AF1318" s="72"/>
      <c r="AG1318" s="70"/>
      <c r="AH1318" s="70"/>
      <c r="AI1318" s="70"/>
    </row>
    <row r="1319" spans="1:35" ht="12.75" customHeight="1" x14ac:dyDescent="0.2">
      <c r="A1319" s="64" t="s">
        <v>428</v>
      </c>
      <c r="B1319" s="65" t="s">
        <v>427</v>
      </c>
      <c r="C1319" s="65">
        <v>57791503</v>
      </c>
      <c r="D1319" s="66">
        <f>VLOOKUP(A1319,'2.1 Termination Charges'!$B$4:$F$904,5,0)</f>
        <v>2.4240000000000001E-2</v>
      </c>
      <c r="G1319" s="67"/>
      <c r="H1319" s="67"/>
      <c r="J1319" s="67"/>
      <c r="P1319" s="68"/>
      <c r="Q1319" s="69"/>
      <c r="R1319" s="69"/>
      <c r="Z1319" s="70"/>
      <c r="AA1319" s="71"/>
      <c r="AB1319" s="70"/>
      <c r="AC1319" s="70"/>
      <c r="AD1319" s="53"/>
      <c r="AE1319" s="53"/>
      <c r="AF1319" s="72"/>
      <c r="AG1319" s="70"/>
      <c r="AH1319" s="70"/>
      <c r="AI1319" s="70"/>
    </row>
    <row r="1320" spans="1:35" ht="12.75" customHeight="1" x14ac:dyDescent="0.2">
      <c r="A1320" s="64" t="s">
        <v>428</v>
      </c>
      <c r="B1320" s="65" t="s">
        <v>427</v>
      </c>
      <c r="C1320" s="65">
        <v>57791504</v>
      </c>
      <c r="D1320" s="66">
        <f>VLOOKUP(A1320,'2.1 Termination Charges'!$B$4:$F$904,5,0)</f>
        <v>2.4240000000000001E-2</v>
      </c>
      <c r="G1320" s="67"/>
      <c r="H1320" s="67"/>
      <c r="J1320" s="67"/>
      <c r="P1320" s="68"/>
      <c r="Q1320" s="69"/>
      <c r="R1320" s="69"/>
      <c r="Z1320" s="70"/>
      <c r="AA1320" s="71"/>
      <c r="AB1320" s="70"/>
      <c r="AC1320" s="70"/>
      <c r="AD1320" s="53"/>
      <c r="AE1320" s="53"/>
      <c r="AF1320" s="72"/>
      <c r="AG1320" s="70"/>
      <c r="AH1320" s="70"/>
      <c r="AI1320" s="70"/>
    </row>
    <row r="1321" spans="1:35" ht="12.75" customHeight="1" x14ac:dyDescent="0.2">
      <c r="A1321" s="64" t="s">
        <v>428</v>
      </c>
      <c r="B1321" s="65" t="s">
        <v>427</v>
      </c>
      <c r="C1321" s="65">
        <v>57791505</v>
      </c>
      <c r="D1321" s="66">
        <f>VLOOKUP(A1321,'2.1 Termination Charges'!$B$4:$F$904,5,0)</f>
        <v>2.4240000000000001E-2</v>
      </c>
      <c r="G1321" s="67"/>
      <c r="H1321" s="67"/>
      <c r="J1321" s="67"/>
      <c r="P1321" s="68"/>
      <c r="Q1321" s="69"/>
      <c r="R1321" s="69"/>
      <c r="Z1321" s="70"/>
      <c r="AA1321" s="71"/>
      <c r="AB1321" s="70"/>
      <c r="AC1321" s="70"/>
      <c r="AD1321" s="53"/>
      <c r="AE1321" s="53"/>
      <c r="AF1321" s="72"/>
      <c r="AG1321" s="70"/>
      <c r="AH1321" s="70"/>
      <c r="AI1321" s="70"/>
    </row>
    <row r="1322" spans="1:35" ht="12.75" customHeight="1" x14ac:dyDescent="0.2">
      <c r="A1322" s="64" t="s">
        <v>428</v>
      </c>
      <c r="B1322" s="65" t="s">
        <v>427</v>
      </c>
      <c r="C1322" s="65">
        <v>5779159</v>
      </c>
      <c r="D1322" s="66">
        <f>VLOOKUP(A1322,'2.1 Termination Charges'!$B$4:$F$904,5,0)</f>
        <v>2.4240000000000001E-2</v>
      </c>
      <c r="G1322" s="67"/>
      <c r="H1322" s="67"/>
      <c r="J1322" s="67"/>
      <c r="P1322" s="68"/>
      <c r="Q1322" s="69"/>
      <c r="R1322" s="69"/>
      <c r="Z1322" s="70"/>
      <c r="AA1322" s="71"/>
      <c r="AB1322" s="70"/>
      <c r="AC1322" s="70"/>
      <c r="AD1322" s="53"/>
      <c r="AE1322" s="53"/>
      <c r="AF1322" s="72"/>
      <c r="AG1322" s="70"/>
      <c r="AH1322" s="70"/>
      <c r="AI1322" s="70"/>
    </row>
    <row r="1323" spans="1:35" ht="12.75" customHeight="1" x14ac:dyDescent="0.2">
      <c r="A1323" s="64" t="s">
        <v>428</v>
      </c>
      <c r="B1323" s="65" t="s">
        <v>427</v>
      </c>
      <c r="C1323" s="65">
        <v>5779160</v>
      </c>
      <c r="D1323" s="66">
        <f>VLOOKUP(A1323,'2.1 Termination Charges'!$B$4:$F$904,5,0)</f>
        <v>2.4240000000000001E-2</v>
      </c>
      <c r="G1323" s="67"/>
      <c r="H1323" s="67"/>
      <c r="J1323" s="67"/>
      <c r="P1323" s="68"/>
      <c r="Q1323" s="69"/>
      <c r="R1323" s="69"/>
      <c r="Z1323" s="70"/>
      <c r="AA1323" s="71"/>
      <c r="AB1323" s="70"/>
      <c r="AC1323" s="70"/>
      <c r="AD1323" s="53"/>
      <c r="AE1323" s="53"/>
      <c r="AF1323" s="72"/>
      <c r="AG1323" s="70"/>
      <c r="AH1323" s="70"/>
      <c r="AI1323" s="70"/>
    </row>
    <row r="1324" spans="1:35" ht="12.75" customHeight="1" x14ac:dyDescent="0.2">
      <c r="A1324" s="64" t="s">
        <v>428</v>
      </c>
      <c r="B1324" s="65" t="s">
        <v>427</v>
      </c>
      <c r="C1324" s="65">
        <v>5779161</v>
      </c>
      <c r="D1324" s="66">
        <f>VLOOKUP(A1324,'2.1 Termination Charges'!$B$4:$F$904,5,0)</f>
        <v>2.4240000000000001E-2</v>
      </c>
      <c r="G1324" s="67"/>
      <c r="H1324" s="67"/>
      <c r="J1324" s="67"/>
      <c r="P1324" s="68"/>
      <c r="Q1324" s="69"/>
      <c r="R1324" s="69"/>
      <c r="Z1324" s="70"/>
      <c r="AA1324" s="71"/>
      <c r="AB1324" s="70"/>
      <c r="AC1324" s="70"/>
      <c r="AD1324" s="53"/>
      <c r="AE1324" s="53"/>
      <c r="AF1324" s="72"/>
      <c r="AG1324" s="70"/>
      <c r="AH1324" s="70"/>
      <c r="AI1324" s="70"/>
    </row>
    <row r="1325" spans="1:35" ht="12.75" customHeight="1" x14ac:dyDescent="0.2">
      <c r="A1325" s="64" t="s">
        <v>428</v>
      </c>
      <c r="B1325" s="65" t="s">
        <v>427</v>
      </c>
      <c r="C1325" s="65">
        <v>57791970</v>
      </c>
      <c r="D1325" s="66">
        <f>VLOOKUP(A1325,'2.1 Termination Charges'!$B$4:$F$904,5,0)</f>
        <v>2.4240000000000001E-2</v>
      </c>
      <c r="G1325" s="67"/>
      <c r="H1325" s="67"/>
      <c r="J1325" s="67"/>
      <c r="P1325" s="68"/>
      <c r="Q1325" s="69"/>
      <c r="R1325" s="69"/>
      <c r="Z1325" s="70"/>
      <c r="AA1325" s="71"/>
      <c r="AB1325" s="70"/>
      <c r="AC1325" s="70"/>
      <c r="AD1325" s="53"/>
      <c r="AE1325" s="53"/>
      <c r="AF1325" s="72"/>
      <c r="AG1325" s="70"/>
      <c r="AH1325" s="70"/>
      <c r="AI1325" s="70"/>
    </row>
    <row r="1326" spans="1:35" ht="12.75" customHeight="1" x14ac:dyDescent="0.2">
      <c r="A1326" s="64" t="s">
        <v>430</v>
      </c>
      <c r="B1326" s="65" t="s">
        <v>429</v>
      </c>
      <c r="C1326" s="65">
        <v>5723</v>
      </c>
      <c r="D1326" s="66">
        <f>VLOOKUP(A1326,'2.1 Termination Charges'!$B$4:$F$904,5,0)</f>
        <v>2.4240000000000001E-2</v>
      </c>
      <c r="G1326" s="67"/>
      <c r="H1326" s="67"/>
      <c r="J1326" s="67"/>
      <c r="P1326" s="68"/>
      <c r="Q1326" s="69"/>
      <c r="R1326" s="69"/>
      <c r="Z1326" s="70"/>
      <c r="AA1326" s="71"/>
      <c r="AB1326" s="70"/>
      <c r="AC1326" s="70"/>
      <c r="AD1326" s="53"/>
      <c r="AE1326" s="53"/>
      <c r="AF1326" s="72"/>
      <c r="AG1326" s="70"/>
      <c r="AH1326" s="70"/>
      <c r="AI1326" s="70"/>
    </row>
    <row r="1327" spans="1:35" ht="12.75" customHeight="1" x14ac:dyDescent="0.2">
      <c r="A1327" s="64" t="s">
        <v>430</v>
      </c>
      <c r="B1327" s="65" t="s">
        <v>429</v>
      </c>
      <c r="C1327" s="65">
        <v>5724</v>
      </c>
      <c r="D1327" s="66">
        <f>VLOOKUP(A1327,'2.1 Termination Charges'!$B$4:$F$904,5,0)</f>
        <v>2.4240000000000001E-2</v>
      </c>
      <c r="G1327" s="67"/>
      <c r="H1327" s="67"/>
      <c r="J1327" s="67"/>
      <c r="P1327" s="68"/>
      <c r="Q1327" s="69"/>
      <c r="R1327" s="69"/>
      <c r="Z1327" s="70"/>
      <c r="AA1327" s="71"/>
      <c r="AB1327" s="70"/>
      <c r="AC1327" s="70"/>
      <c r="AD1327" s="53"/>
      <c r="AE1327" s="53"/>
      <c r="AF1327" s="72"/>
      <c r="AG1327" s="70"/>
      <c r="AH1327" s="70"/>
      <c r="AI1327" s="70"/>
    </row>
    <row r="1328" spans="1:35" ht="12.75" customHeight="1" x14ac:dyDescent="0.2">
      <c r="A1328" s="64" t="s">
        <v>430</v>
      </c>
      <c r="B1328" s="65" t="s">
        <v>429</v>
      </c>
      <c r="C1328" s="65">
        <v>5725</v>
      </c>
      <c r="D1328" s="66">
        <f>VLOOKUP(A1328,'2.1 Termination Charges'!$B$4:$F$904,5,0)</f>
        <v>2.4240000000000001E-2</v>
      </c>
      <c r="G1328" s="67"/>
      <c r="H1328" s="67"/>
      <c r="J1328" s="67"/>
      <c r="P1328" s="68"/>
      <c r="Q1328" s="69"/>
      <c r="R1328" s="69"/>
      <c r="Z1328" s="70"/>
      <c r="AA1328" s="71"/>
      <c r="AB1328" s="70"/>
      <c r="AC1328" s="70"/>
      <c r="AD1328" s="53"/>
      <c r="AE1328" s="53"/>
      <c r="AF1328" s="72"/>
      <c r="AG1328" s="70"/>
      <c r="AH1328" s="70"/>
      <c r="AI1328" s="70"/>
    </row>
    <row r="1329" spans="1:35" ht="12.75" customHeight="1" x14ac:dyDescent="0.2">
      <c r="A1329" s="64" t="s">
        <v>430</v>
      </c>
      <c r="B1329" s="65" t="s">
        <v>429</v>
      </c>
      <c r="C1329" s="65">
        <v>5726</v>
      </c>
      <c r="D1329" s="66">
        <f>VLOOKUP(A1329,'2.1 Termination Charges'!$B$4:$F$904,5,0)</f>
        <v>2.4240000000000001E-2</v>
      </c>
      <c r="G1329" s="67"/>
      <c r="H1329" s="67"/>
      <c r="J1329" s="67"/>
      <c r="P1329" s="68"/>
      <c r="Q1329" s="69"/>
      <c r="R1329" s="69"/>
      <c r="Z1329" s="70"/>
      <c r="AA1329" s="71"/>
      <c r="AB1329" s="70"/>
      <c r="AC1329" s="70"/>
      <c r="AD1329" s="53"/>
      <c r="AE1329" s="53"/>
      <c r="AF1329" s="72"/>
      <c r="AG1329" s="70"/>
      <c r="AH1329" s="70"/>
      <c r="AI1329" s="70"/>
    </row>
    <row r="1330" spans="1:35" ht="12.75" customHeight="1" x14ac:dyDescent="0.2">
      <c r="A1330" s="64" t="s">
        <v>430</v>
      </c>
      <c r="B1330" s="65" t="s">
        <v>429</v>
      </c>
      <c r="C1330" s="65">
        <v>57288</v>
      </c>
      <c r="D1330" s="66">
        <f>VLOOKUP(A1330,'2.1 Termination Charges'!$B$4:$F$904,5,0)</f>
        <v>2.4240000000000001E-2</v>
      </c>
      <c r="G1330" s="67"/>
      <c r="H1330" s="67"/>
      <c r="J1330" s="67"/>
      <c r="P1330" s="68"/>
      <c r="Q1330" s="69"/>
      <c r="R1330" s="69"/>
      <c r="Z1330" s="70"/>
      <c r="AA1330" s="71"/>
      <c r="AB1330" s="70"/>
      <c r="AC1330" s="70"/>
      <c r="AD1330" s="53"/>
      <c r="AE1330" s="53"/>
      <c r="AF1330" s="72"/>
      <c r="AG1330" s="70"/>
      <c r="AH1330" s="70"/>
      <c r="AI1330" s="70"/>
    </row>
    <row r="1331" spans="1:35" ht="12.75" customHeight="1" x14ac:dyDescent="0.2">
      <c r="A1331" s="64" t="s">
        <v>430</v>
      </c>
      <c r="B1331" s="65" t="s">
        <v>429</v>
      </c>
      <c r="C1331" s="65">
        <v>57289</v>
      </c>
      <c r="D1331" s="66">
        <f>VLOOKUP(A1331,'2.1 Termination Charges'!$B$4:$F$904,5,0)</f>
        <v>2.4240000000000001E-2</v>
      </c>
      <c r="G1331" s="67"/>
      <c r="H1331" s="67"/>
      <c r="J1331" s="67"/>
      <c r="P1331" s="68"/>
      <c r="Q1331" s="69"/>
      <c r="R1331" s="69"/>
      <c r="Z1331" s="70"/>
      <c r="AA1331" s="71"/>
      <c r="AB1331" s="70"/>
      <c r="AC1331" s="70"/>
      <c r="AD1331" s="53"/>
      <c r="AE1331" s="53"/>
      <c r="AF1331" s="72"/>
      <c r="AG1331" s="70"/>
      <c r="AH1331" s="70"/>
      <c r="AI1331" s="70"/>
    </row>
    <row r="1332" spans="1:35" ht="12.75" customHeight="1" x14ac:dyDescent="0.2">
      <c r="A1332" s="64" t="s">
        <v>430</v>
      </c>
      <c r="B1332" s="65" t="s">
        <v>429</v>
      </c>
      <c r="C1332" s="65">
        <v>57290910</v>
      </c>
      <c r="D1332" s="66">
        <f>VLOOKUP(A1332,'2.1 Termination Charges'!$B$4:$F$904,5,0)</f>
        <v>2.4240000000000001E-2</v>
      </c>
      <c r="G1332" s="67"/>
      <c r="H1332" s="67"/>
      <c r="J1332" s="67"/>
      <c r="P1332" s="68"/>
      <c r="Q1332" s="69"/>
      <c r="R1332" s="69"/>
      <c r="Z1332" s="70"/>
      <c r="AA1332" s="71"/>
      <c r="AB1332" s="70"/>
      <c r="AC1332" s="70"/>
      <c r="AD1332" s="53"/>
      <c r="AE1332" s="53"/>
      <c r="AF1332" s="72"/>
      <c r="AG1332" s="70"/>
      <c r="AH1332" s="70"/>
      <c r="AI1332" s="70"/>
    </row>
    <row r="1333" spans="1:35" ht="12.75" customHeight="1" x14ac:dyDescent="0.2">
      <c r="A1333" s="64" t="s">
        <v>430</v>
      </c>
      <c r="B1333" s="65" t="s">
        <v>429</v>
      </c>
      <c r="C1333" s="65">
        <v>57290911</v>
      </c>
      <c r="D1333" s="66">
        <f>VLOOKUP(A1333,'2.1 Termination Charges'!$B$4:$F$904,5,0)</f>
        <v>2.4240000000000001E-2</v>
      </c>
      <c r="G1333" s="67"/>
      <c r="H1333" s="67"/>
      <c r="J1333" s="67"/>
      <c r="P1333" s="68"/>
      <c r="Q1333" s="69"/>
      <c r="R1333" s="69"/>
      <c r="Z1333" s="70"/>
      <c r="AA1333" s="71"/>
      <c r="AB1333" s="70"/>
      <c r="AC1333" s="70"/>
      <c r="AD1333" s="53"/>
      <c r="AE1333" s="53"/>
      <c r="AF1333" s="72"/>
      <c r="AG1333" s="70"/>
      <c r="AH1333" s="70"/>
      <c r="AI1333" s="70"/>
    </row>
    <row r="1334" spans="1:35" ht="12.75" customHeight="1" x14ac:dyDescent="0.2">
      <c r="A1334" s="64" t="s">
        <v>430</v>
      </c>
      <c r="B1334" s="65" t="s">
        <v>429</v>
      </c>
      <c r="C1334" s="65">
        <v>57290912</v>
      </c>
      <c r="D1334" s="66">
        <f>VLOOKUP(A1334,'2.1 Termination Charges'!$B$4:$F$904,5,0)</f>
        <v>2.4240000000000001E-2</v>
      </c>
      <c r="G1334" s="67"/>
      <c r="H1334" s="67"/>
      <c r="J1334" s="67"/>
      <c r="P1334" s="68"/>
      <c r="Q1334" s="69"/>
      <c r="R1334" s="69"/>
      <c r="Z1334" s="70"/>
      <c r="AA1334" s="71"/>
      <c r="AB1334" s="70"/>
      <c r="AC1334" s="70"/>
      <c r="AD1334" s="53"/>
      <c r="AE1334" s="53"/>
      <c r="AF1334" s="72"/>
      <c r="AG1334" s="70"/>
      <c r="AH1334" s="70"/>
      <c r="AI1334" s="70"/>
    </row>
    <row r="1335" spans="1:35" ht="12.75" customHeight="1" x14ac:dyDescent="0.2">
      <c r="A1335" s="64" t="s">
        <v>430</v>
      </c>
      <c r="B1335" s="65" t="s">
        <v>429</v>
      </c>
      <c r="C1335" s="65">
        <v>57290913</v>
      </c>
      <c r="D1335" s="66">
        <f>VLOOKUP(A1335,'2.1 Termination Charges'!$B$4:$F$904,5,0)</f>
        <v>2.4240000000000001E-2</v>
      </c>
      <c r="G1335" s="67"/>
      <c r="H1335" s="67"/>
      <c r="J1335" s="67"/>
      <c r="P1335" s="68"/>
      <c r="Q1335" s="69"/>
      <c r="R1335" s="69"/>
      <c r="Z1335" s="70"/>
      <c r="AA1335" s="71"/>
      <c r="AB1335" s="70"/>
      <c r="AC1335" s="70"/>
      <c r="AD1335" s="53"/>
      <c r="AE1335" s="53"/>
      <c r="AF1335" s="72"/>
      <c r="AG1335" s="70"/>
      <c r="AH1335" s="70"/>
      <c r="AI1335" s="70"/>
    </row>
    <row r="1336" spans="1:35" ht="12.75" customHeight="1" x14ac:dyDescent="0.2">
      <c r="A1336" s="64" t="s">
        <v>430</v>
      </c>
      <c r="B1336" s="65" t="s">
        <v>429</v>
      </c>
      <c r="C1336" s="65">
        <v>57290914</v>
      </c>
      <c r="D1336" s="66">
        <f>VLOOKUP(A1336,'2.1 Termination Charges'!$B$4:$F$904,5,0)</f>
        <v>2.4240000000000001E-2</v>
      </c>
      <c r="G1336" s="67"/>
      <c r="H1336" s="67"/>
      <c r="J1336" s="67"/>
      <c r="P1336" s="68"/>
      <c r="Q1336" s="69"/>
      <c r="R1336" s="69"/>
      <c r="Z1336" s="70"/>
      <c r="AA1336" s="71"/>
      <c r="AB1336" s="70"/>
      <c r="AC1336" s="70"/>
      <c r="AD1336" s="53"/>
      <c r="AE1336" s="53"/>
      <c r="AF1336" s="72"/>
      <c r="AG1336" s="70"/>
      <c r="AH1336" s="70"/>
      <c r="AI1336" s="70"/>
    </row>
    <row r="1337" spans="1:35" ht="12.75" customHeight="1" x14ac:dyDescent="0.2">
      <c r="A1337" s="64" t="s">
        <v>430</v>
      </c>
      <c r="B1337" s="65" t="s">
        <v>429</v>
      </c>
      <c r="C1337" s="65">
        <v>57290915</v>
      </c>
      <c r="D1337" s="66">
        <f>VLOOKUP(A1337,'2.1 Termination Charges'!$B$4:$F$904,5,0)</f>
        <v>2.4240000000000001E-2</v>
      </c>
      <c r="G1337" s="67"/>
      <c r="H1337" s="67"/>
      <c r="J1337" s="67"/>
      <c r="P1337" s="68"/>
      <c r="Q1337" s="69"/>
      <c r="R1337" s="69"/>
      <c r="Z1337" s="70"/>
      <c r="AA1337" s="71"/>
      <c r="AB1337" s="70"/>
      <c r="AC1337" s="70"/>
      <c r="AD1337" s="53"/>
      <c r="AE1337" s="53"/>
      <c r="AF1337" s="72"/>
      <c r="AG1337" s="70"/>
      <c r="AH1337" s="70"/>
      <c r="AI1337" s="70"/>
    </row>
    <row r="1338" spans="1:35" ht="12.75" customHeight="1" x14ac:dyDescent="0.2">
      <c r="A1338" s="64" t="s">
        <v>430</v>
      </c>
      <c r="B1338" s="65" t="s">
        <v>429</v>
      </c>
      <c r="C1338" s="65">
        <v>57290916</v>
      </c>
      <c r="D1338" s="66">
        <f>VLOOKUP(A1338,'2.1 Termination Charges'!$B$4:$F$904,5,0)</f>
        <v>2.4240000000000001E-2</v>
      </c>
      <c r="G1338" s="67"/>
      <c r="H1338" s="67"/>
      <c r="J1338" s="67"/>
      <c r="P1338" s="68"/>
      <c r="Q1338" s="69"/>
      <c r="R1338" s="69"/>
      <c r="Z1338" s="70"/>
      <c r="AA1338" s="71"/>
      <c r="AB1338" s="70"/>
      <c r="AC1338" s="70"/>
      <c r="AD1338" s="53"/>
      <c r="AE1338" s="53"/>
      <c r="AF1338" s="72"/>
      <c r="AG1338" s="70"/>
      <c r="AH1338" s="70"/>
      <c r="AI1338" s="70"/>
    </row>
    <row r="1339" spans="1:35" ht="12.75" customHeight="1" x14ac:dyDescent="0.2">
      <c r="A1339" s="64" t="s">
        <v>430</v>
      </c>
      <c r="B1339" s="65" t="s">
        <v>429</v>
      </c>
      <c r="C1339" s="65">
        <v>57290920</v>
      </c>
      <c r="D1339" s="66">
        <f>VLOOKUP(A1339,'2.1 Termination Charges'!$B$4:$F$904,5,0)</f>
        <v>2.4240000000000001E-2</v>
      </c>
      <c r="G1339" s="67"/>
      <c r="H1339" s="67"/>
      <c r="J1339" s="67"/>
      <c r="P1339" s="68"/>
      <c r="Q1339" s="69"/>
      <c r="R1339" s="69"/>
      <c r="Z1339" s="70"/>
      <c r="AA1339" s="71"/>
      <c r="AB1339" s="70"/>
      <c r="AC1339" s="70"/>
      <c r="AD1339" s="53"/>
      <c r="AE1339" s="53"/>
      <c r="AF1339" s="72"/>
      <c r="AG1339" s="70"/>
      <c r="AH1339" s="70"/>
      <c r="AI1339" s="70"/>
    </row>
    <row r="1340" spans="1:35" ht="12.75" customHeight="1" x14ac:dyDescent="0.2">
      <c r="A1340" s="64" t="s">
        <v>430</v>
      </c>
      <c r="B1340" s="65" t="s">
        <v>429</v>
      </c>
      <c r="C1340" s="65">
        <v>57290921</v>
      </c>
      <c r="D1340" s="66">
        <f>VLOOKUP(A1340,'2.1 Termination Charges'!$B$4:$F$904,5,0)</f>
        <v>2.4240000000000001E-2</v>
      </c>
      <c r="G1340" s="67"/>
      <c r="H1340" s="67"/>
      <c r="J1340" s="67"/>
      <c r="P1340" s="68"/>
      <c r="Q1340" s="69"/>
      <c r="R1340" s="69"/>
      <c r="Z1340" s="70"/>
      <c r="AA1340" s="71"/>
      <c r="AB1340" s="70"/>
      <c r="AC1340" s="70"/>
      <c r="AD1340" s="53"/>
      <c r="AE1340" s="53"/>
      <c r="AF1340" s="72"/>
      <c r="AG1340" s="70"/>
      <c r="AH1340" s="70"/>
      <c r="AI1340" s="70"/>
    </row>
    <row r="1341" spans="1:35" ht="12.75" customHeight="1" x14ac:dyDescent="0.2">
      <c r="A1341" s="64" t="s">
        <v>430</v>
      </c>
      <c r="B1341" s="65" t="s">
        <v>429</v>
      </c>
      <c r="C1341" s="65">
        <v>57290922</v>
      </c>
      <c r="D1341" s="66">
        <f>VLOOKUP(A1341,'2.1 Termination Charges'!$B$4:$F$904,5,0)</f>
        <v>2.4240000000000001E-2</v>
      </c>
      <c r="G1341" s="67"/>
      <c r="H1341" s="67"/>
      <c r="J1341" s="67"/>
      <c r="P1341" s="68"/>
      <c r="Q1341" s="69"/>
      <c r="R1341" s="69"/>
      <c r="Z1341" s="70"/>
      <c r="AA1341" s="71"/>
      <c r="AB1341" s="70"/>
      <c r="AC1341" s="70"/>
      <c r="AD1341" s="53"/>
      <c r="AE1341" s="53"/>
      <c r="AF1341" s="72"/>
      <c r="AG1341" s="70"/>
      <c r="AH1341" s="70"/>
      <c r="AI1341" s="70"/>
    </row>
    <row r="1342" spans="1:35" ht="12.75" customHeight="1" x14ac:dyDescent="0.2">
      <c r="A1342" s="64" t="s">
        <v>430</v>
      </c>
      <c r="B1342" s="65" t="s">
        <v>429</v>
      </c>
      <c r="C1342" s="65">
        <v>57290940</v>
      </c>
      <c r="D1342" s="66">
        <f>VLOOKUP(A1342,'2.1 Termination Charges'!$B$4:$F$904,5,0)</f>
        <v>2.4240000000000001E-2</v>
      </c>
      <c r="G1342" s="67"/>
      <c r="H1342" s="67"/>
      <c r="J1342" s="67"/>
      <c r="P1342" s="68"/>
      <c r="Q1342" s="69"/>
      <c r="R1342" s="69"/>
      <c r="Z1342" s="70"/>
      <c r="AA1342" s="71"/>
      <c r="AB1342" s="70"/>
      <c r="AC1342" s="70"/>
      <c r="AD1342" s="53"/>
      <c r="AE1342" s="53"/>
      <c r="AF1342" s="72"/>
      <c r="AG1342" s="70"/>
      <c r="AH1342" s="70"/>
      <c r="AI1342" s="70"/>
    </row>
    <row r="1343" spans="1:35" ht="12.75" customHeight="1" x14ac:dyDescent="0.2">
      <c r="A1343" s="64" t="s">
        <v>430</v>
      </c>
      <c r="B1343" s="65" t="s">
        <v>429</v>
      </c>
      <c r="C1343" s="65">
        <v>57290941</v>
      </c>
      <c r="D1343" s="66">
        <f>VLOOKUP(A1343,'2.1 Termination Charges'!$B$4:$F$904,5,0)</f>
        <v>2.4240000000000001E-2</v>
      </c>
      <c r="G1343" s="67"/>
      <c r="H1343" s="67"/>
      <c r="J1343" s="67"/>
      <c r="P1343" s="68"/>
      <c r="Q1343" s="69"/>
      <c r="R1343" s="69"/>
      <c r="Z1343" s="70"/>
      <c r="AA1343" s="71"/>
      <c r="AB1343" s="70"/>
      <c r="AC1343" s="70"/>
      <c r="AD1343" s="53"/>
      <c r="AE1343" s="53"/>
      <c r="AF1343" s="72"/>
      <c r="AG1343" s="70"/>
      <c r="AH1343" s="70"/>
      <c r="AI1343" s="70"/>
    </row>
    <row r="1344" spans="1:35" ht="12.75" customHeight="1" x14ac:dyDescent="0.2">
      <c r="A1344" s="64" t="s">
        <v>430</v>
      </c>
      <c r="B1344" s="65" t="s">
        <v>429</v>
      </c>
      <c r="C1344" s="65">
        <v>57290942</v>
      </c>
      <c r="D1344" s="66">
        <f>VLOOKUP(A1344,'2.1 Termination Charges'!$B$4:$F$904,5,0)</f>
        <v>2.4240000000000001E-2</v>
      </c>
      <c r="G1344" s="67"/>
      <c r="H1344" s="67"/>
      <c r="J1344" s="67"/>
      <c r="P1344" s="68"/>
      <c r="Q1344" s="69"/>
      <c r="R1344" s="69"/>
      <c r="Z1344" s="70"/>
      <c r="AA1344" s="71"/>
      <c r="AB1344" s="70"/>
      <c r="AC1344" s="70"/>
      <c r="AD1344" s="53"/>
      <c r="AE1344" s="53"/>
      <c r="AF1344" s="72"/>
      <c r="AG1344" s="70"/>
      <c r="AH1344" s="70"/>
      <c r="AI1344" s="70"/>
    </row>
    <row r="1345" spans="1:35" ht="12.75" customHeight="1" x14ac:dyDescent="0.2">
      <c r="A1345" s="64" t="s">
        <v>430</v>
      </c>
      <c r="B1345" s="65" t="s">
        <v>429</v>
      </c>
      <c r="C1345" s="65">
        <v>57290943</v>
      </c>
      <c r="D1345" s="66">
        <f>VLOOKUP(A1345,'2.1 Termination Charges'!$B$4:$F$904,5,0)</f>
        <v>2.4240000000000001E-2</v>
      </c>
      <c r="G1345" s="67"/>
      <c r="H1345" s="67"/>
      <c r="J1345" s="67"/>
      <c r="P1345" s="68"/>
      <c r="Q1345" s="69"/>
      <c r="R1345" s="69"/>
      <c r="Z1345" s="70"/>
      <c r="AA1345" s="71"/>
      <c r="AB1345" s="70"/>
      <c r="AC1345" s="70"/>
      <c r="AD1345" s="53"/>
      <c r="AE1345" s="53"/>
      <c r="AF1345" s="72"/>
      <c r="AG1345" s="70"/>
      <c r="AH1345" s="70"/>
      <c r="AI1345" s="70"/>
    </row>
    <row r="1346" spans="1:35" ht="12.75" customHeight="1" x14ac:dyDescent="0.2">
      <c r="A1346" s="64" t="s">
        <v>430</v>
      </c>
      <c r="B1346" s="65" t="s">
        <v>429</v>
      </c>
      <c r="C1346" s="65">
        <v>57292040</v>
      </c>
      <c r="D1346" s="66">
        <f>VLOOKUP(A1346,'2.1 Termination Charges'!$B$4:$F$904,5,0)</f>
        <v>2.4240000000000001E-2</v>
      </c>
      <c r="G1346" s="67"/>
      <c r="H1346" s="67"/>
      <c r="J1346" s="67"/>
      <c r="P1346" s="68"/>
      <c r="Q1346" s="69"/>
      <c r="R1346" s="69"/>
      <c r="Z1346" s="70"/>
      <c r="AA1346" s="71"/>
      <c r="AB1346" s="70"/>
      <c r="AC1346" s="70"/>
      <c r="AD1346" s="53"/>
      <c r="AE1346" s="53"/>
      <c r="AF1346" s="72"/>
      <c r="AG1346" s="70"/>
      <c r="AH1346" s="70"/>
      <c r="AI1346" s="70"/>
    </row>
    <row r="1347" spans="1:35" ht="12.75" customHeight="1" x14ac:dyDescent="0.2">
      <c r="A1347" s="64" t="s">
        <v>430</v>
      </c>
      <c r="B1347" s="65" t="s">
        <v>429</v>
      </c>
      <c r="C1347" s="65">
        <v>57292041</v>
      </c>
      <c r="D1347" s="66">
        <f>VLOOKUP(A1347,'2.1 Termination Charges'!$B$4:$F$904,5,0)</f>
        <v>2.4240000000000001E-2</v>
      </c>
      <c r="G1347" s="67"/>
      <c r="H1347" s="67"/>
      <c r="J1347" s="67"/>
      <c r="P1347" s="68"/>
      <c r="Q1347" s="69"/>
      <c r="R1347" s="69"/>
      <c r="Z1347" s="70"/>
      <c r="AA1347" s="71"/>
      <c r="AB1347" s="70"/>
      <c r="AC1347" s="70"/>
      <c r="AD1347" s="53"/>
      <c r="AE1347" s="53"/>
      <c r="AF1347" s="72"/>
      <c r="AG1347" s="70"/>
      <c r="AH1347" s="70"/>
      <c r="AI1347" s="70"/>
    </row>
    <row r="1348" spans="1:35" ht="12.75" customHeight="1" x14ac:dyDescent="0.2">
      <c r="A1348" s="64" t="s">
        <v>430</v>
      </c>
      <c r="B1348" s="65" t="s">
        <v>429</v>
      </c>
      <c r="C1348" s="65">
        <v>57292042</v>
      </c>
      <c r="D1348" s="66">
        <f>VLOOKUP(A1348,'2.1 Termination Charges'!$B$4:$F$904,5,0)</f>
        <v>2.4240000000000001E-2</v>
      </c>
      <c r="G1348" s="67"/>
      <c r="H1348" s="67"/>
      <c r="J1348" s="67"/>
      <c r="P1348" s="68"/>
      <c r="Q1348" s="69"/>
      <c r="R1348" s="69"/>
      <c r="Z1348" s="70"/>
      <c r="AA1348" s="71"/>
      <c r="AB1348" s="70"/>
      <c r="AC1348" s="70"/>
      <c r="AD1348" s="53"/>
      <c r="AE1348" s="53"/>
      <c r="AF1348" s="72"/>
      <c r="AG1348" s="70"/>
      <c r="AH1348" s="70"/>
      <c r="AI1348" s="70"/>
    </row>
    <row r="1349" spans="1:35" ht="12.75" customHeight="1" x14ac:dyDescent="0.2">
      <c r="A1349" s="64" t="s">
        <v>430</v>
      </c>
      <c r="B1349" s="65" t="s">
        <v>429</v>
      </c>
      <c r="C1349" s="65">
        <v>57292043</v>
      </c>
      <c r="D1349" s="66">
        <f>VLOOKUP(A1349,'2.1 Termination Charges'!$B$4:$F$904,5,0)</f>
        <v>2.4240000000000001E-2</v>
      </c>
      <c r="G1349" s="67"/>
      <c r="H1349" s="67"/>
      <c r="J1349" s="67"/>
      <c r="P1349" s="68"/>
      <c r="Q1349" s="69"/>
      <c r="R1349" s="69"/>
      <c r="Z1349" s="70"/>
      <c r="AA1349" s="71"/>
      <c r="AB1349" s="70"/>
      <c r="AC1349" s="70"/>
      <c r="AD1349" s="53"/>
      <c r="AE1349" s="53"/>
      <c r="AF1349" s="72"/>
      <c r="AG1349" s="70"/>
      <c r="AH1349" s="70"/>
      <c r="AI1349" s="70"/>
    </row>
    <row r="1350" spans="1:35" ht="12.75" customHeight="1" x14ac:dyDescent="0.2">
      <c r="A1350" s="64" t="s">
        <v>432</v>
      </c>
      <c r="B1350" s="65" t="s">
        <v>431</v>
      </c>
      <c r="C1350" s="65">
        <v>57687</v>
      </c>
      <c r="D1350" s="66">
        <f>VLOOKUP(A1350,'2.1 Termination Charges'!$B$4:$F$904,5,0)</f>
        <v>2.4240000000000001E-2</v>
      </c>
      <c r="G1350" s="67"/>
      <c r="H1350" s="67"/>
      <c r="J1350" s="67"/>
      <c r="P1350" s="68"/>
      <c r="Q1350" s="69"/>
      <c r="R1350" s="69"/>
      <c r="Z1350" s="70"/>
      <c r="AA1350" s="71"/>
      <c r="AB1350" s="70"/>
      <c r="AC1350" s="70"/>
      <c r="AD1350" s="53"/>
      <c r="AE1350" s="53"/>
      <c r="AF1350" s="72"/>
      <c r="AG1350" s="70"/>
      <c r="AH1350" s="70"/>
      <c r="AI1350" s="70"/>
    </row>
    <row r="1351" spans="1:35" ht="12.75" customHeight="1" x14ac:dyDescent="0.2">
      <c r="A1351" s="64" t="s">
        <v>432</v>
      </c>
      <c r="B1351" s="65" t="s">
        <v>431</v>
      </c>
      <c r="C1351" s="65">
        <v>57688</v>
      </c>
      <c r="D1351" s="66">
        <f>VLOOKUP(A1351,'2.1 Termination Charges'!$B$4:$F$904,5,0)</f>
        <v>2.4240000000000001E-2</v>
      </c>
      <c r="G1351" s="67"/>
      <c r="H1351" s="67"/>
      <c r="J1351" s="67"/>
      <c r="P1351" s="68"/>
      <c r="Q1351" s="69"/>
      <c r="R1351" s="69"/>
      <c r="Z1351" s="70"/>
      <c r="AA1351" s="71"/>
      <c r="AB1351" s="70"/>
      <c r="AC1351" s="70"/>
      <c r="AD1351" s="53"/>
      <c r="AE1351" s="53"/>
      <c r="AF1351" s="72"/>
      <c r="AG1351" s="70"/>
      <c r="AH1351" s="70"/>
      <c r="AI1351" s="70"/>
    </row>
    <row r="1352" spans="1:35" ht="12.75" customHeight="1" x14ac:dyDescent="0.2">
      <c r="A1352" s="64" t="s">
        <v>432</v>
      </c>
      <c r="B1352" s="65" t="s">
        <v>431</v>
      </c>
      <c r="C1352" s="65">
        <v>57689</v>
      </c>
      <c r="D1352" s="66">
        <f>VLOOKUP(A1352,'2.1 Termination Charges'!$B$4:$F$904,5,0)</f>
        <v>2.4240000000000001E-2</v>
      </c>
      <c r="G1352" s="67"/>
      <c r="H1352" s="67"/>
      <c r="J1352" s="67"/>
      <c r="P1352" s="68"/>
      <c r="Q1352" s="69"/>
      <c r="R1352" s="69"/>
      <c r="Z1352" s="70"/>
      <c r="AA1352" s="71"/>
      <c r="AB1352" s="70"/>
      <c r="AC1352" s="70"/>
      <c r="AD1352" s="53"/>
      <c r="AE1352" s="53"/>
      <c r="AF1352" s="72"/>
      <c r="AG1352" s="70"/>
      <c r="AH1352" s="70"/>
      <c r="AI1352" s="70"/>
    </row>
    <row r="1353" spans="1:35" ht="12.75" customHeight="1" x14ac:dyDescent="0.2">
      <c r="A1353" s="64" t="s">
        <v>432</v>
      </c>
      <c r="B1353" s="65" t="s">
        <v>431</v>
      </c>
      <c r="C1353" s="65">
        <v>5769098</v>
      </c>
      <c r="D1353" s="66">
        <f>VLOOKUP(A1353,'2.1 Termination Charges'!$B$4:$F$904,5,0)</f>
        <v>2.4240000000000001E-2</v>
      </c>
      <c r="G1353" s="67"/>
      <c r="H1353" s="67"/>
      <c r="J1353" s="67"/>
      <c r="P1353" s="68"/>
      <c r="Q1353" s="69"/>
      <c r="R1353" s="69"/>
      <c r="Z1353" s="70"/>
      <c r="AA1353" s="71"/>
      <c r="AB1353" s="70"/>
      <c r="AC1353" s="70"/>
      <c r="AD1353" s="53"/>
      <c r="AE1353" s="53"/>
      <c r="AF1353" s="72"/>
      <c r="AG1353" s="70"/>
      <c r="AH1353" s="70"/>
      <c r="AI1353" s="70"/>
    </row>
    <row r="1354" spans="1:35" ht="12.75" customHeight="1" x14ac:dyDescent="0.2">
      <c r="A1354" s="64" t="s">
        <v>434</v>
      </c>
      <c r="B1354" s="65" t="s">
        <v>433</v>
      </c>
      <c r="C1354" s="65">
        <v>5740</v>
      </c>
      <c r="D1354" s="66">
        <f>VLOOKUP(A1354,'2.1 Termination Charges'!$B$4:$F$904,5,0)</f>
        <v>2.4240000000000001E-2</v>
      </c>
      <c r="G1354" s="67"/>
      <c r="H1354" s="67"/>
      <c r="J1354" s="67"/>
      <c r="P1354" s="68"/>
      <c r="Q1354" s="69"/>
      <c r="R1354" s="69"/>
      <c r="Z1354" s="70"/>
      <c r="AA1354" s="71"/>
      <c r="AB1354" s="70"/>
      <c r="AC1354" s="70"/>
      <c r="AD1354" s="53"/>
      <c r="AE1354" s="53"/>
      <c r="AF1354" s="72"/>
      <c r="AG1354" s="70"/>
      <c r="AH1354" s="70"/>
      <c r="AI1354" s="70"/>
    </row>
    <row r="1355" spans="1:35" ht="12.75" customHeight="1" x14ac:dyDescent="0.2">
      <c r="A1355" s="64" t="s">
        <v>434</v>
      </c>
      <c r="B1355" s="65" t="s">
        <v>433</v>
      </c>
      <c r="C1355" s="65">
        <v>57415</v>
      </c>
      <c r="D1355" s="66">
        <f>VLOOKUP(A1355,'2.1 Termination Charges'!$B$4:$F$904,5,0)</f>
        <v>2.4240000000000001E-2</v>
      </c>
      <c r="G1355" s="67"/>
      <c r="H1355" s="67"/>
      <c r="J1355" s="67"/>
      <c r="P1355" s="68"/>
      <c r="Q1355" s="69"/>
      <c r="R1355" s="69"/>
      <c r="Z1355" s="70"/>
      <c r="AA1355" s="71"/>
      <c r="AB1355" s="70"/>
      <c r="AC1355" s="70"/>
      <c r="AD1355" s="53"/>
      <c r="AE1355" s="53"/>
      <c r="AF1355" s="72"/>
      <c r="AG1355" s="70"/>
      <c r="AH1355" s="70"/>
      <c r="AI1355" s="70"/>
    </row>
    <row r="1356" spans="1:35" ht="12.75" customHeight="1" x14ac:dyDescent="0.2">
      <c r="A1356" s="64" t="s">
        <v>434</v>
      </c>
      <c r="B1356" s="65" t="s">
        <v>433</v>
      </c>
      <c r="C1356" s="65">
        <v>5742</v>
      </c>
      <c r="D1356" s="66">
        <f>VLOOKUP(A1356,'2.1 Termination Charges'!$B$4:$F$904,5,0)</f>
        <v>2.4240000000000001E-2</v>
      </c>
      <c r="G1356" s="67"/>
      <c r="H1356" s="67"/>
      <c r="J1356" s="67"/>
      <c r="P1356" s="68"/>
      <c r="Q1356" s="69"/>
      <c r="R1356" s="69"/>
      <c r="Z1356" s="70"/>
      <c r="AA1356" s="71"/>
      <c r="AB1356" s="70"/>
      <c r="AC1356" s="70"/>
      <c r="AD1356" s="53"/>
      <c r="AE1356" s="53"/>
      <c r="AF1356" s="72"/>
      <c r="AG1356" s="70"/>
      <c r="AH1356" s="70"/>
      <c r="AI1356" s="70"/>
    </row>
    <row r="1357" spans="1:35" ht="12.75" customHeight="1" x14ac:dyDescent="0.2">
      <c r="A1357" s="64" t="s">
        <v>434</v>
      </c>
      <c r="B1357" s="65" t="s">
        <v>433</v>
      </c>
      <c r="C1357" s="65">
        <v>5743</v>
      </c>
      <c r="D1357" s="66">
        <f>VLOOKUP(A1357,'2.1 Termination Charges'!$B$4:$F$904,5,0)</f>
        <v>2.4240000000000001E-2</v>
      </c>
      <c r="G1357" s="67"/>
      <c r="H1357" s="67"/>
      <c r="J1357" s="67"/>
      <c r="P1357" s="68"/>
      <c r="Q1357" s="69"/>
      <c r="R1357" s="69"/>
      <c r="Z1357" s="70"/>
      <c r="AA1357" s="71"/>
      <c r="AB1357" s="70"/>
      <c r="AC1357" s="70"/>
      <c r="AD1357" s="53"/>
      <c r="AE1357" s="53"/>
      <c r="AF1357" s="72"/>
      <c r="AG1357" s="70"/>
      <c r="AH1357" s="70"/>
      <c r="AI1357" s="70"/>
    </row>
    <row r="1358" spans="1:35" ht="12.75" customHeight="1" x14ac:dyDescent="0.2">
      <c r="A1358" s="64" t="s">
        <v>434</v>
      </c>
      <c r="B1358" s="65" t="s">
        <v>433</v>
      </c>
      <c r="C1358" s="65">
        <v>5744</v>
      </c>
      <c r="D1358" s="66">
        <f>VLOOKUP(A1358,'2.1 Termination Charges'!$B$4:$F$904,5,0)</f>
        <v>2.4240000000000001E-2</v>
      </c>
      <c r="G1358" s="67"/>
      <c r="H1358" s="67"/>
      <c r="J1358" s="67"/>
      <c r="P1358" s="68"/>
      <c r="Q1358" s="69"/>
      <c r="R1358" s="69"/>
      <c r="Z1358" s="70"/>
      <c r="AA1358" s="71"/>
      <c r="AB1358" s="70"/>
      <c r="AC1358" s="70"/>
      <c r="AD1358" s="53"/>
      <c r="AE1358" s="53"/>
      <c r="AF1358" s="72"/>
      <c r="AG1358" s="70"/>
      <c r="AH1358" s="70"/>
      <c r="AI1358" s="70"/>
    </row>
    <row r="1359" spans="1:35" ht="12.75" customHeight="1" x14ac:dyDescent="0.2">
      <c r="A1359" s="64" t="s">
        <v>434</v>
      </c>
      <c r="B1359" s="65" t="s">
        <v>433</v>
      </c>
      <c r="C1359" s="65">
        <v>5745</v>
      </c>
      <c r="D1359" s="66">
        <f>VLOOKUP(A1359,'2.1 Termination Charges'!$B$4:$F$904,5,0)</f>
        <v>2.4240000000000001E-2</v>
      </c>
      <c r="G1359" s="67"/>
      <c r="H1359" s="67"/>
      <c r="J1359" s="67"/>
      <c r="P1359" s="68"/>
      <c r="Q1359" s="69"/>
      <c r="R1359" s="69"/>
      <c r="Z1359" s="70"/>
      <c r="AA1359" s="71"/>
      <c r="AB1359" s="70"/>
      <c r="AC1359" s="70"/>
      <c r="AD1359" s="53"/>
      <c r="AE1359" s="53"/>
      <c r="AF1359" s="72"/>
      <c r="AG1359" s="70"/>
      <c r="AH1359" s="70"/>
      <c r="AI1359" s="70"/>
    </row>
    <row r="1360" spans="1:35" ht="12.75" customHeight="1" x14ac:dyDescent="0.2">
      <c r="A1360" s="64" t="s">
        <v>434</v>
      </c>
      <c r="B1360" s="65" t="s">
        <v>433</v>
      </c>
      <c r="C1360" s="65">
        <v>57460</v>
      </c>
      <c r="D1360" s="66">
        <f>VLOOKUP(A1360,'2.1 Termination Charges'!$B$4:$F$904,5,0)</f>
        <v>2.4240000000000001E-2</v>
      </c>
      <c r="G1360" s="67"/>
      <c r="H1360" s="67"/>
      <c r="J1360" s="67"/>
      <c r="P1360" s="68"/>
      <c r="Q1360" s="69"/>
      <c r="R1360" s="69"/>
      <c r="Z1360" s="70"/>
      <c r="AA1360" s="71"/>
      <c r="AB1360" s="70"/>
      <c r="AC1360" s="70"/>
      <c r="AD1360" s="53"/>
      <c r="AE1360" s="53"/>
      <c r="AF1360" s="72"/>
      <c r="AG1360" s="70"/>
      <c r="AH1360" s="70"/>
      <c r="AI1360" s="70"/>
    </row>
    <row r="1361" spans="1:35" ht="12.75" customHeight="1" x14ac:dyDescent="0.2">
      <c r="A1361" s="64" t="s">
        <v>434</v>
      </c>
      <c r="B1361" s="65" t="s">
        <v>433</v>
      </c>
      <c r="C1361" s="65">
        <v>57461</v>
      </c>
      <c r="D1361" s="66">
        <f>VLOOKUP(A1361,'2.1 Termination Charges'!$B$4:$F$904,5,0)</f>
        <v>2.4240000000000001E-2</v>
      </c>
      <c r="G1361" s="67"/>
      <c r="H1361" s="67"/>
      <c r="J1361" s="67"/>
      <c r="P1361" s="68"/>
      <c r="Q1361" s="69"/>
      <c r="R1361" s="69"/>
      <c r="Z1361" s="70"/>
      <c r="AA1361" s="71"/>
      <c r="AB1361" s="70"/>
      <c r="AC1361" s="70"/>
      <c r="AD1361" s="53"/>
      <c r="AE1361" s="53"/>
      <c r="AF1361" s="72"/>
      <c r="AG1361" s="70"/>
      <c r="AH1361" s="70"/>
      <c r="AI1361" s="70"/>
    </row>
    <row r="1362" spans="1:35" ht="12.75" customHeight="1" x14ac:dyDescent="0.2">
      <c r="A1362" s="64" t="s">
        <v>434</v>
      </c>
      <c r="B1362" s="65" t="s">
        <v>433</v>
      </c>
      <c r="C1362" s="65">
        <v>5748426</v>
      </c>
      <c r="D1362" s="66">
        <f>VLOOKUP(A1362,'2.1 Termination Charges'!$B$4:$F$904,5,0)</f>
        <v>2.4240000000000001E-2</v>
      </c>
      <c r="G1362" s="67"/>
      <c r="H1362" s="67"/>
      <c r="J1362" s="67"/>
      <c r="P1362" s="68"/>
      <c r="Q1362" s="69"/>
      <c r="R1362" s="69"/>
      <c r="Z1362" s="70"/>
      <c r="AA1362" s="71"/>
      <c r="AB1362" s="70"/>
      <c r="AC1362" s="70"/>
      <c r="AD1362" s="53"/>
      <c r="AE1362" s="53"/>
      <c r="AF1362" s="72"/>
      <c r="AG1362" s="70"/>
      <c r="AH1362" s="70"/>
      <c r="AI1362" s="70"/>
    </row>
    <row r="1363" spans="1:35" ht="12.75" customHeight="1" x14ac:dyDescent="0.2">
      <c r="A1363" s="64" t="s">
        <v>434</v>
      </c>
      <c r="B1363" s="65" t="s">
        <v>433</v>
      </c>
      <c r="C1363" s="65">
        <v>5748510</v>
      </c>
      <c r="D1363" s="66">
        <f>VLOOKUP(A1363,'2.1 Termination Charges'!$B$4:$F$904,5,0)</f>
        <v>2.4240000000000001E-2</v>
      </c>
      <c r="G1363" s="67"/>
      <c r="H1363" s="67"/>
      <c r="J1363" s="67"/>
      <c r="P1363" s="68"/>
      <c r="Q1363" s="69"/>
      <c r="R1363" s="69"/>
      <c r="Z1363" s="70"/>
      <c r="AA1363" s="71"/>
      <c r="AB1363" s="70"/>
      <c r="AC1363" s="70"/>
      <c r="AD1363" s="53"/>
      <c r="AE1363" s="53"/>
      <c r="AF1363" s="72"/>
      <c r="AG1363" s="70"/>
      <c r="AH1363" s="70"/>
      <c r="AI1363" s="70"/>
    </row>
    <row r="1364" spans="1:35" ht="12.75" customHeight="1" x14ac:dyDescent="0.2">
      <c r="A1364" s="64" t="s">
        <v>434</v>
      </c>
      <c r="B1364" s="65" t="s">
        <v>433</v>
      </c>
      <c r="C1364" s="65">
        <v>5748511</v>
      </c>
      <c r="D1364" s="66">
        <f>VLOOKUP(A1364,'2.1 Termination Charges'!$B$4:$F$904,5,0)</f>
        <v>2.4240000000000001E-2</v>
      </c>
      <c r="G1364" s="67"/>
      <c r="H1364" s="67"/>
      <c r="J1364" s="67"/>
      <c r="P1364" s="68"/>
      <c r="Q1364" s="69"/>
      <c r="R1364" s="69"/>
      <c r="Z1364" s="70"/>
      <c r="AA1364" s="71"/>
      <c r="AB1364" s="70"/>
      <c r="AC1364" s="70"/>
      <c r="AD1364" s="53"/>
      <c r="AE1364" s="53"/>
      <c r="AF1364" s="72"/>
      <c r="AG1364" s="70"/>
      <c r="AH1364" s="70"/>
      <c r="AI1364" s="70"/>
    </row>
    <row r="1365" spans="1:35" ht="12.75" customHeight="1" x14ac:dyDescent="0.2">
      <c r="A1365" s="64" t="s">
        <v>434</v>
      </c>
      <c r="B1365" s="65" t="s">
        <v>433</v>
      </c>
      <c r="C1365" s="65">
        <v>5748513</v>
      </c>
      <c r="D1365" s="66">
        <f>VLOOKUP(A1365,'2.1 Termination Charges'!$B$4:$F$904,5,0)</f>
        <v>2.4240000000000001E-2</v>
      </c>
      <c r="G1365" s="67"/>
      <c r="H1365" s="67"/>
      <c r="J1365" s="67"/>
      <c r="P1365" s="68"/>
      <c r="Q1365" s="69"/>
      <c r="R1365" s="69"/>
      <c r="Z1365" s="70"/>
      <c r="AA1365" s="71"/>
      <c r="AB1365" s="70"/>
      <c r="AC1365" s="70"/>
      <c r="AD1365" s="53"/>
      <c r="AE1365" s="53"/>
      <c r="AF1365" s="72"/>
      <c r="AG1365" s="70"/>
      <c r="AH1365" s="70"/>
      <c r="AI1365" s="70"/>
    </row>
    <row r="1366" spans="1:35" ht="12.75" customHeight="1" x14ac:dyDescent="0.2">
      <c r="A1366" s="64" t="s">
        <v>434</v>
      </c>
      <c r="B1366" s="65" t="s">
        <v>433</v>
      </c>
      <c r="C1366" s="65">
        <v>574872</v>
      </c>
      <c r="D1366" s="66">
        <f>VLOOKUP(A1366,'2.1 Termination Charges'!$B$4:$F$904,5,0)</f>
        <v>2.4240000000000001E-2</v>
      </c>
      <c r="G1366" s="67"/>
      <c r="H1366" s="67"/>
      <c r="J1366" s="67"/>
      <c r="P1366" s="68"/>
      <c r="Q1366" s="69"/>
      <c r="R1366" s="69"/>
      <c r="Z1366" s="70"/>
      <c r="AA1366" s="71"/>
      <c r="AB1366" s="70"/>
      <c r="AC1366" s="70"/>
      <c r="AD1366" s="53"/>
      <c r="AE1366" s="53"/>
      <c r="AF1366" s="72"/>
      <c r="AG1366" s="70"/>
      <c r="AH1366" s="70"/>
      <c r="AI1366" s="70"/>
    </row>
    <row r="1367" spans="1:35" ht="12.75" customHeight="1" x14ac:dyDescent="0.2">
      <c r="A1367" s="64" t="s">
        <v>434</v>
      </c>
      <c r="B1367" s="65" t="s">
        <v>433</v>
      </c>
      <c r="C1367" s="65">
        <v>57490</v>
      </c>
      <c r="D1367" s="66">
        <f>VLOOKUP(A1367,'2.1 Termination Charges'!$B$4:$F$904,5,0)</f>
        <v>2.4240000000000001E-2</v>
      </c>
      <c r="G1367" s="67"/>
      <c r="H1367" s="67"/>
      <c r="J1367" s="67"/>
      <c r="P1367" s="68"/>
      <c r="Q1367" s="69"/>
      <c r="R1367" s="69"/>
      <c r="Z1367" s="70"/>
      <c r="AA1367" s="71"/>
      <c r="AB1367" s="70"/>
      <c r="AC1367" s="70"/>
      <c r="AD1367" s="53"/>
      <c r="AE1367" s="53"/>
      <c r="AF1367" s="72"/>
      <c r="AG1367" s="70"/>
      <c r="AH1367" s="70"/>
      <c r="AI1367" s="70"/>
    </row>
    <row r="1368" spans="1:35" ht="12.75" customHeight="1" x14ac:dyDescent="0.2">
      <c r="A1368" s="64" t="s">
        <v>434</v>
      </c>
      <c r="B1368" s="65" t="s">
        <v>433</v>
      </c>
      <c r="C1368" s="65">
        <v>574913</v>
      </c>
      <c r="D1368" s="66">
        <f>VLOOKUP(A1368,'2.1 Termination Charges'!$B$4:$F$904,5,0)</f>
        <v>2.4240000000000001E-2</v>
      </c>
      <c r="G1368" s="67"/>
      <c r="H1368" s="67"/>
      <c r="J1368" s="67"/>
      <c r="P1368" s="68"/>
      <c r="Q1368" s="69"/>
      <c r="R1368" s="69"/>
      <c r="Z1368" s="70"/>
      <c r="AA1368" s="71"/>
      <c r="AB1368" s="70"/>
      <c r="AC1368" s="70"/>
      <c r="AD1368" s="53"/>
      <c r="AE1368" s="53"/>
      <c r="AF1368" s="72"/>
      <c r="AG1368" s="70"/>
      <c r="AH1368" s="70"/>
      <c r="AI1368" s="70"/>
    </row>
    <row r="1369" spans="1:35" ht="12.75" customHeight="1" x14ac:dyDescent="0.2">
      <c r="A1369" s="64" t="s">
        <v>434</v>
      </c>
      <c r="B1369" s="65" t="s">
        <v>433</v>
      </c>
      <c r="C1369" s="65">
        <v>5749140</v>
      </c>
      <c r="D1369" s="66">
        <f>VLOOKUP(A1369,'2.1 Termination Charges'!$B$4:$F$904,5,0)</f>
        <v>2.4240000000000001E-2</v>
      </c>
      <c r="G1369" s="67"/>
      <c r="H1369" s="67"/>
      <c r="J1369" s="67"/>
      <c r="P1369" s="68"/>
      <c r="Q1369" s="69"/>
      <c r="R1369" s="69"/>
      <c r="Z1369" s="70"/>
      <c r="AA1369" s="71"/>
      <c r="AB1369" s="70"/>
      <c r="AC1369" s="70"/>
      <c r="AD1369" s="53"/>
      <c r="AE1369" s="53"/>
      <c r="AF1369" s="72"/>
      <c r="AG1369" s="70"/>
      <c r="AH1369" s="70"/>
      <c r="AI1369" s="70"/>
    </row>
    <row r="1370" spans="1:35" ht="12.75" customHeight="1" x14ac:dyDescent="0.2">
      <c r="A1370" s="64" t="s">
        <v>434</v>
      </c>
      <c r="B1370" s="65" t="s">
        <v>433</v>
      </c>
      <c r="C1370" s="65">
        <v>5749141</v>
      </c>
      <c r="D1370" s="66">
        <f>VLOOKUP(A1370,'2.1 Termination Charges'!$B$4:$F$904,5,0)</f>
        <v>2.4240000000000001E-2</v>
      </c>
      <c r="G1370" s="67"/>
      <c r="H1370" s="67"/>
      <c r="J1370" s="67"/>
      <c r="P1370" s="68"/>
      <c r="Q1370" s="69"/>
      <c r="R1370" s="69"/>
      <c r="Z1370" s="70"/>
      <c r="AA1370" s="71"/>
      <c r="AB1370" s="70"/>
      <c r="AC1370" s="70"/>
      <c r="AD1370" s="53"/>
      <c r="AE1370" s="53"/>
      <c r="AF1370" s="72"/>
      <c r="AG1370" s="70"/>
      <c r="AH1370" s="70"/>
      <c r="AI1370" s="70"/>
    </row>
    <row r="1371" spans="1:35" ht="12.75" customHeight="1" x14ac:dyDescent="0.2">
      <c r="A1371" s="64" t="s">
        <v>434</v>
      </c>
      <c r="B1371" s="65" t="s">
        <v>433</v>
      </c>
      <c r="C1371" s="65">
        <v>5749142</v>
      </c>
      <c r="D1371" s="66">
        <f>VLOOKUP(A1371,'2.1 Termination Charges'!$B$4:$F$904,5,0)</f>
        <v>2.4240000000000001E-2</v>
      </c>
      <c r="G1371" s="67"/>
      <c r="H1371" s="67"/>
      <c r="J1371" s="67"/>
      <c r="P1371" s="68"/>
      <c r="Q1371" s="69"/>
      <c r="R1371" s="69"/>
      <c r="Z1371" s="70"/>
      <c r="AA1371" s="71"/>
      <c r="AB1371" s="70"/>
      <c r="AC1371" s="70"/>
      <c r="AD1371" s="53"/>
      <c r="AE1371" s="53"/>
      <c r="AF1371" s="72"/>
      <c r="AG1371" s="70"/>
      <c r="AH1371" s="70"/>
      <c r="AI1371" s="70"/>
    </row>
    <row r="1372" spans="1:35" ht="12.75" customHeight="1" x14ac:dyDescent="0.2">
      <c r="A1372" s="64" t="s">
        <v>434</v>
      </c>
      <c r="B1372" s="65" t="s">
        <v>433</v>
      </c>
      <c r="C1372" s="65">
        <v>5749143</v>
      </c>
      <c r="D1372" s="66">
        <f>VLOOKUP(A1372,'2.1 Termination Charges'!$B$4:$F$904,5,0)</f>
        <v>2.4240000000000001E-2</v>
      </c>
      <c r="G1372" s="67"/>
      <c r="H1372" s="67"/>
      <c r="J1372" s="67"/>
      <c r="P1372" s="68"/>
      <c r="Q1372" s="69"/>
      <c r="R1372" s="69"/>
      <c r="Z1372" s="70"/>
      <c r="AA1372" s="71"/>
      <c r="AB1372" s="70"/>
      <c r="AC1372" s="70"/>
      <c r="AD1372" s="53"/>
      <c r="AE1372" s="53"/>
      <c r="AF1372" s="72"/>
      <c r="AG1372" s="70"/>
      <c r="AH1372" s="70"/>
      <c r="AI1372" s="70"/>
    </row>
    <row r="1373" spans="1:35" ht="12.75" customHeight="1" x14ac:dyDescent="0.2">
      <c r="A1373" s="64" t="s">
        <v>434</v>
      </c>
      <c r="B1373" s="65" t="s">
        <v>433</v>
      </c>
      <c r="C1373" s="65">
        <v>5749144</v>
      </c>
      <c r="D1373" s="66">
        <f>VLOOKUP(A1373,'2.1 Termination Charges'!$B$4:$F$904,5,0)</f>
        <v>2.4240000000000001E-2</v>
      </c>
      <c r="G1373" s="67"/>
      <c r="H1373" s="67"/>
      <c r="J1373" s="67"/>
      <c r="P1373" s="68"/>
      <c r="Q1373" s="69"/>
      <c r="R1373" s="69"/>
      <c r="Z1373" s="70"/>
      <c r="AA1373" s="71"/>
      <c r="AB1373" s="70"/>
      <c r="AC1373" s="70"/>
      <c r="AD1373" s="53"/>
      <c r="AE1373" s="53"/>
      <c r="AF1373" s="72"/>
      <c r="AG1373" s="70"/>
      <c r="AH1373" s="70"/>
      <c r="AI1373" s="70"/>
    </row>
    <row r="1374" spans="1:35" ht="12.75" customHeight="1" x14ac:dyDescent="0.2">
      <c r="A1374" s="64" t="s">
        <v>434</v>
      </c>
      <c r="B1374" s="65" t="s">
        <v>433</v>
      </c>
      <c r="C1374" s="65">
        <v>5749145</v>
      </c>
      <c r="D1374" s="66">
        <f>VLOOKUP(A1374,'2.1 Termination Charges'!$B$4:$F$904,5,0)</f>
        <v>2.4240000000000001E-2</v>
      </c>
      <c r="G1374" s="67"/>
      <c r="H1374" s="67"/>
      <c r="J1374" s="67"/>
      <c r="P1374" s="68"/>
      <c r="Q1374" s="69"/>
      <c r="R1374" s="69"/>
      <c r="Z1374" s="70"/>
      <c r="AA1374" s="71"/>
      <c r="AB1374" s="70"/>
      <c r="AC1374" s="70"/>
      <c r="AD1374" s="53"/>
      <c r="AE1374" s="53"/>
      <c r="AF1374" s="72"/>
      <c r="AG1374" s="70"/>
      <c r="AH1374" s="70"/>
      <c r="AI1374" s="70"/>
    </row>
    <row r="1375" spans="1:35" ht="12.75" customHeight="1" x14ac:dyDescent="0.2">
      <c r="A1375" s="64" t="s">
        <v>434</v>
      </c>
      <c r="B1375" s="65" t="s">
        <v>433</v>
      </c>
      <c r="C1375" s="65">
        <v>5749146</v>
      </c>
      <c r="D1375" s="66">
        <f>VLOOKUP(A1375,'2.1 Termination Charges'!$B$4:$F$904,5,0)</f>
        <v>2.4240000000000001E-2</v>
      </c>
      <c r="G1375" s="67"/>
      <c r="H1375" s="67"/>
      <c r="J1375" s="67"/>
      <c r="P1375" s="68"/>
      <c r="Q1375" s="69"/>
      <c r="R1375" s="69"/>
      <c r="Z1375" s="70"/>
      <c r="AA1375" s="71"/>
      <c r="AB1375" s="70"/>
      <c r="AC1375" s="70"/>
      <c r="AD1375" s="53"/>
      <c r="AE1375" s="53"/>
      <c r="AF1375" s="72"/>
      <c r="AG1375" s="70"/>
      <c r="AH1375" s="70"/>
      <c r="AI1375" s="70"/>
    </row>
    <row r="1376" spans="1:35" ht="12.75" customHeight="1" x14ac:dyDescent="0.2">
      <c r="A1376" s="64" t="s">
        <v>434</v>
      </c>
      <c r="B1376" s="65" t="s">
        <v>433</v>
      </c>
      <c r="C1376" s="65">
        <v>5749172</v>
      </c>
      <c r="D1376" s="66">
        <f>VLOOKUP(A1376,'2.1 Termination Charges'!$B$4:$F$904,5,0)</f>
        <v>2.4240000000000001E-2</v>
      </c>
      <c r="G1376" s="67"/>
      <c r="H1376" s="67"/>
      <c r="J1376" s="67"/>
      <c r="P1376" s="68"/>
      <c r="Q1376" s="69"/>
      <c r="R1376" s="69"/>
      <c r="Z1376" s="70"/>
      <c r="AA1376" s="71"/>
      <c r="AB1376" s="70"/>
      <c r="AC1376" s="70"/>
      <c r="AD1376" s="53"/>
      <c r="AE1376" s="53"/>
      <c r="AF1376" s="72"/>
      <c r="AG1376" s="70"/>
      <c r="AH1376" s="70"/>
      <c r="AI1376" s="70"/>
    </row>
    <row r="1377" spans="1:35" ht="12.75" customHeight="1" x14ac:dyDescent="0.2">
      <c r="A1377" s="64" t="s">
        <v>434</v>
      </c>
      <c r="B1377" s="65" t="s">
        <v>433</v>
      </c>
      <c r="C1377" s="65">
        <v>5749173</v>
      </c>
      <c r="D1377" s="66">
        <f>VLOOKUP(A1377,'2.1 Termination Charges'!$B$4:$F$904,5,0)</f>
        <v>2.4240000000000001E-2</v>
      </c>
      <c r="G1377" s="67"/>
      <c r="H1377" s="67"/>
      <c r="J1377" s="67"/>
      <c r="P1377" s="68"/>
      <c r="Q1377" s="69"/>
      <c r="R1377" s="69"/>
      <c r="Z1377" s="70"/>
      <c r="AA1377" s="71"/>
      <c r="AB1377" s="70"/>
      <c r="AC1377" s="70"/>
      <c r="AD1377" s="53"/>
      <c r="AE1377" s="53"/>
      <c r="AF1377" s="72"/>
      <c r="AG1377" s="70"/>
      <c r="AH1377" s="70"/>
      <c r="AI1377" s="70"/>
    </row>
    <row r="1378" spans="1:35" ht="12.75" customHeight="1" x14ac:dyDescent="0.2">
      <c r="A1378" s="64" t="s">
        <v>434</v>
      </c>
      <c r="B1378" s="65" t="s">
        <v>433</v>
      </c>
      <c r="C1378" s="65">
        <v>5749225</v>
      </c>
      <c r="D1378" s="66">
        <f>VLOOKUP(A1378,'2.1 Termination Charges'!$B$4:$F$904,5,0)</f>
        <v>2.4240000000000001E-2</v>
      </c>
      <c r="G1378" s="67"/>
      <c r="H1378" s="67"/>
      <c r="J1378" s="67"/>
      <c r="P1378" s="68"/>
      <c r="Q1378" s="69"/>
      <c r="R1378" s="69"/>
      <c r="Z1378" s="70"/>
      <c r="AA1378" s="71"/>
      <c r="AB1378" s="70"/>
      <c r="AC1378" s="70"/>
      <c r="AD1378" s="53"/>
      <c r="AE1378" s="53"/>
      <c r="AF1378" s="72"/>
      <c r="AG1378" s="70"/>
      <c r="AH1378" s="70"/>
      <c r="AI1378" s="70"/>
    </row>
    <row r="1379" spans="1:35" ht="12.75" customHeight="1" x14ac:dyDescent="0.2">
      <c r="A1379" s="64" t="s">
        <v>434</v>
      </c>
      <c r="B1379" s="65" t="s">
        <v>433</v>
      </c>
      <c r="C1379" s="65">
        <v>5749226</v>
      </c>
      <c r="D1379" s="66">
        <f>VLOOKUP(A1379,'2.1 Termination Charges'!$B$4:$F$904,5,0)</f>
        <v>2.4240000000000001E-2</v>
      </c>
      <c r="G1379" s="67"/>
      <c r="H1379" s="67"/>
      <c r="J1379" s="67"/>
      <c r="P1379" s="68"/>
      <c r="Q1379" s="69"/>
      <c r="R1379" s="69"/>
      <c r="Z1379" s="70"/>
      <c r="AA1379" s="71"/>
      <c r="AB1379" s="70"/>
      <c r="AC1379" s="70"/>
      <c r="AD1379" s="53"/>
      <c r="AE1379" s="53"/>
      <c r="AF1379" s="72"/>
      <c r="AG1379" s="70"/>
      <c r="AH1379" s="70"/>
      <c r="AI1379" s="70"/>
    </row>
    <row r="1380" spans="1:35" ht="12.75" customHeight="1" x14ac:dyDescent="0.2">
      <c r="A1380" s="64" t="s">
        <v>434</v>
      </c>
      <c r="B1380" s="65" t="s">
        <v>433</v>
      </c>
      <c r="C1380" s="65">
        <v>5749227</v>
      </c>
      <c r="D1380" s="66">
        <f>VLOOKUP(A1380,'2.1 Termination Charges'!$B$4:$F$904,5,0)</f>
        <v>2.4240000000000001E-2</v>
      </c>
      <c r="G1380" s="67"/>
      <c r="H1380" s="67"/>
      <c r="J1380" s="67"/>
      <c r="P1380" s="68"/>
      <c r="Q1380" s="69"/>
      <c r="R1380" s="69"/>
      <c r="Z1380" s="70"/>
      <c r="AA1380" s="71"/>
      <c r="AB1380" s="70"/>
      <c r="AC1380" s="70"/>
      <c r="AD1380" s="53"/>
      <c r="AE1380" s="53"/>
      <c r="AF1380" s="72"/>
      <c r="AG1380" s="70"/>
      <c r="AH1380" s="70"/>
      <c r="AI1380" s="70"/>
    </row>
    <row r="1381" spans="1:35" ht="12.75" customHeight="1" x14ac:dyDescent="0.2">
      <c r="A1381" s="64" t="s">
        <v>434</v>
      </c>
      <c r="B1381" s="65" t="s">
        <v>433</v>
      </c>
      <c r="C1381" s="65">
        <v>5749256</v>
      </c>
      <c r="D1381" s="66">
        <f>VLOOKUP(A1381,'2.1 Termination Charges'!$B$4:$F$904,5,0)</f>
        <v>2.4240000000000001E-2</v>
      </c>
      <c r="G1381" s="67"/>
      <c r="H1381" s="67"/>
      <c r="J1381" s="67"/>
      <c r="P1381" s="68"/>
      <c r="Q1381" s="69"/>
      <c r="R1381" s="69"/>
      <c r="Z1381" s="70"/>
      <c r="AA1381" s="71"/>
      <c r="AB1381" s="70"/>
      <c r="AC1381" s="70"/>
      <c r="AD1381" s="53"/>
      <c r="AE1381" s="53"/>
      <c r="AF1381" s="72"/>
      <c r="AG1381" s="70"/>
      <c r="AH1381" s="70"/>
      <c r="AI1381" s="70"/>
    </row>
    <row r="1382" spans="1:35" ht="12.75" customHeight="1" x14ac:dyDescent="0.2">
      <c r="A1382" s="64" t="s">
        <v>434</v>
      </c>
      <c r="B1382" s="65" t="s">
        <v>433</v>
      </c>
      <c r="C1382" s="65">
        <v>5749257</v>
      </c>
      <c r="D1382" s="66">
        <f>VLOOKUP(A1382,'2.1 Termination Charges'!$B$4:$F$904,5,0)</f>
        <v>2.4240000000000001E-2</v>
      </c>
      <c r="G1382" s="67"/>
      <c r="H1382" s="67"/>
      <c r="J1382" s="67"/>
      <c r="P1382" s="68"/>
      <c r="Q1382" s="69"/>
      <c r="R1382" s="69"/>
      <c r="Z1382" s="70"/>
      <c r="AA1382" s="71"/>
      <c r="AB1382" s="70"/>
      <c r="AC1382" s="70"/>
      <c r="AD1382" s="53"/>
      <c r="AE1382" s="53"/>
      <c r="AF1382" s="72"/>
      <c r="AG1382" s="70"/>
      <c r="AH1382" s="70"/>
      <c r="AI1382" s="70"/>
    </row>
    <row r="1383" spans="1:35" ht="12.75" customHeight="1" x14ac:dyDescent="0.2">
      <c r="A1383" s="64" t="s">
        <v>434</v>
      </c>
      <c r="B1383" s="65" t="s">
        <v>433</v>
      </c>
      <c r="C1383" s="65">
        <v>57495</v>
      </c>
      <c r="D1383" s="66">
        <f>VLOOKUP(A1383,'2.1 Termination Charges'!$B$4:$F$904,5,0)</f>
        <v>2.4240000000000001E-2</v>
      </c>
      <c r="G1383" s="67"/>
      <c r="H1383" s="67"/>
      <c r="J1383" s="67"/>
      <c r="P1383" s="68"/>
      <c r="Q1383" s="69"/>
      <c r="R1383" s="69"/>
      <c r="Z1383" s="70"/>
      <c r="AA1383" s="71"/>
      <c r="AB1383" s="70"/>
      <c r="AC1383" s="70"/>
      <c r="AD1383" s="53"/>
      <c r="AE1383" s="53"/>
      <c r="AF1383" s="72"/>
      <c r="AG1383" s="70"/>
      <c r="AH1383" s="70"/>
      <c r="AI1383" s="70"/>
    </row>
    <row r="1384" spans="1:35" ht="12.75" customHeight="1" x14ac:dyDescent="0.2">
      <c r="A1384" s="64" t="s">
        <v>436</v>
      </c>
      <c r="B1384" s="65" t="s">
        <v>435</v>
      </c>
      <c r="C1384" s="65">
        <v>57631</v>
      </c>
      <c r="D1384" s="66">
        <f>VLOOKUP(A1384,'2.1 Termination Charges'!$B$4:$F$904,5,0)</f>
        <v>2.4240000000000001E-2</v>
      </c>
      <c r="G1384" s="67"/>
      <c r="H1384" s="67"/>
      <c r="J1384" s="67"/>
      <c r="P1384" s="68"/>
      <c r="Q1384" s="69"/>
      <c r="R1384" s="69"/>
      <c r="Z1384" s="70"/>
      <c r="AA1384" s="71"/>
      <c r="AB1384" s="70"/>
      <c r="AC1384" s="70"/>
      <c r="AD1384" s="53"/>
      <c r="AE1384" s="53"/>
      <c r="AF1384" s="72"/>
      <c r="AG1384" s="70"/>
      <c r="AH1384" s="70"/>
      <c r="AI1384" s="70"/>
    </row>
    <row r="1385" spans="1:35" ht="12.75" customHeight="1" x14ac:dyDescent="0.2">
      <c r="A1385" s="64" t="s">
        <v>436</v>
      </c>
      <c r="B1385" s="65" t="s">
        <v>435</v>
      </c>
      <c r="C1385" s="65">
        <v>57632</v>
      </c>
      <c r="D1385" s="66">
        <f>VLOOKUP(A1385,'2.1 Termination Charges'!$B$4:$F$904,5,0)</f>
        <v>2.4240000000000001E-2</v>
      </c>
      <c r="G1385" s="67"/>
      <c r="H1385" s="67"/>
      <c r="J1385" s="67"/>
      <c r="P1385" s="68"/>
      <c r="Q1385" s="69"/>
      <c r="R1385" s="69"/>
      <c r="Z1385" s="70"/>
      <c r="AA1385" s="71"/>
      <c r="AB1385" s="70"/>
      <c r="AC1385" s="70"/>
      <c r="AD1385" s="53"/>
      <c r="AE1385" s="53"/>
      <c r="AF1385" s="72"/>
      <c r="AG1385" s="70"/>
      <c r="AH1385" s="70"/>
      <c r="AI1385" s="70"/>
    </row>
    <row r="1386" spans="1:35" ht="12.75" customHeight="1" x14ac:dyDescent="0.2">
      <c r="A1386" s="64" t="s">
        <v>436</v>
      </c>
      <c r="B1386" s="65" t="s">
        <v>435</v>
      </c>
      <c r="C1386" s="65">
        <v>57633</v>
      </c>
      <c r="D1386" s="66">
        <f>VLOOKUP(A1386,'2.1 Termination Charges'!$B$4:$F$904,5,0)</f>
        <v>2.4240000000000001E-2</v>
      </c>
      <c r="G1386" s="67"/>
      <c r="H1386" s="67"/>
      <c r="J1386" s="67"/>
      <c r="P1386" s="68"/>
      <c r="Q1386" s="69"/>
      <c r="R1386" s="69"/>
      <c r="Z1386" s="70"/>
      <c r="AA1386" s="71"/>
      <c r="AB1386" s="70"/>
      <c r="AC1386" s="70"/>
      <c r="AD1386" s="53"/>
      <c r="AE1386" s="53"/>
      <c r="AF1386" s="72"/>
      <c r="AG1386" s="70"/>
      <c r="AH1386" s="70"/>
      <c r="AI1386" s="70"/>
    </row>
    <row r="1387" spans="1:35" ht="12.75" customHeight="1" x14ac:dyDescent="0.2">
      <c r="A1387" s="64" t="s">
        <v>436</v>
      </c>
      <c r="B1387" s="65" t="s">
        <v>435</v>
      </c>
      <c r="C1387" s="65">
        <v>57634</v>
      </c>
      <c r="D1387" s="66">
        <f>VLOOKUP(A1387,'2.1 Termination Charges'!$B$4:$F$904,5,0)</f>
        <v>2.4240000000000001E-2</v>
      </c>
      <c r="G1387" s="67"/>
      <c r="H1387" s="67"/>
      <c r="J1387" s="67"/>
      <c r="P1387" s="68"/>
      <c r="Q1387" s="69"/>
      <c r="R1387" s="69"/>
      <c r="Z1387" s="70"/>
      <c r="AA1387" s="71"/>
      <c r="AB1387" s="70"/>
      <c r="AC1387" s="70"/>
      <c r="AD1387" s="53"/>
      <c r="AE1387" s="53"/>
      <c r="AF1387" s="72"/>
      <c r="AG1387" s="70"/>
      <c r="AH1387" s="70"/>
      <c r="AI1387" s="70"/>
    </row>
    <row r="1388" spans="1:35" ht="12.75" customHeight="1" x14ac:dyDescent="0.2">
      <c r="A1388" s="64" t="s">
        <v>436</v>
      </c>
      <c r="B1388" s="65" t="s">
        <v>435</v>
      </c>
      <c r="C1388" s="65">
        <v>57635</v>
      </c>
      <c r="D1388" s="66">
        <f>VLOOKUP(A1388,'2.1 Termination Charges'!$B$4:$F$904,5,0)</f>
        <v>2.4240000000000001E-2</v>
      </c>
      <c r="G1388" s="67"/>
      <c r="H1388" s="67"/>
      <c r="J1388" s="67"/>
      <c r="P1388" s="68"/>
      <c r="Q1388" s="69"/>
      <c r="R1388" s="69"/>
      <c r="Z1388" s="70"/>
      <c r="AA1388" s="71"/>
      <c r="AB1388" s="70"/>
      <c r="AC1388" s="70"/>
      <c r="AD1388" s="53"/>
      <c r="AE1388" s="53"/>
      <c r="AF1388" s="72"/>
      <c r="AG1388" s="70"/>
      <c r="AH1388" s="70"/>
      <c r="AI1388" s="70"/>
    </row>
    <row r="1389" spans="1:35" ht="12.75" customHeight="1" x14ac:dyDescent="0.2">
      <c r="A1389" s="64" t="s">
        <v>436</v>
      </c>
      <c r="B1389" s="65" t="s">
        <v>435</v>
      </c>
      <c r="C1389" s="65">
        <v>5763650</v>
      </c>
      <c r="D1389" s="66">
        <f>VLOOKUP(A1389,'2.1 Termination Charges'!$B$4:$F$904,5,0)</f>
        <v>2.4240000000000001E-2</v>
      </c>
      <c r="G1389" s="67"/>
      <c r="H1389" s="67"/>
      <c r="J1389" s="67"/>
      <c r="P1389" s="68"/>
      <c r="Q1389" s="69"/>
      <c r="R1389" s="69"/>
      <c r="Z1389" s="70"/>
      <c r="AA1389" s="71"/>
      <c r="AB1389" s="70"/>
      <c r="AC1389" s="70"/>
      <c r="AD1389" s="53"/>
      <c r="AE1389" s="53"/>
      <c r="AF1389" s="72"/>
      <c r="AG1389" s="70"/>
      <c r="AH1389" s="70"/>
      <c r="AI1389" s="70"/>
    </row>
    <row r="1390" spans="1:35" ht="12.75" customHeight="1" x14ac:dyDescent="0.2">
      <c r="A1390" s="64" t="s">
        <v>436</v>
      </c>
      <c r="B1390" s="65" t="s">
        <v>435</v>
      </c>
      <c r="C1390" s="65">
        <v>5769093</v>
      </c>
      <c r="D1390" s="66">
        <f>VLOOKUP(A1390,'2.1 Termination Charges'!$B$4:$F$904,5,0)</f>
        <v>2.4240000000000001E-2</v>
      </c>
      <c r="G1390" s="67"/>
      <c r="H1390" s="67"/>
      <c r="J1390" s="67"/>
      <c r="P1390" s="68"/>
      <c r="Q1390" s="69"/>
      <c r="R1390" s="69"/>
      <c r="Z1390" s="70"/>
      <c r="AA1390" s="71"/>
      <c r="AB1390" s="70"/>
      <c r="AC1390" s="70"/>
      <c r="AD1390" s="53"/>
      <c r="AE1390" s="53"/>
      <c r="AF1390" s="72"/>
      <c r="AG1390" s="70"/>
      <c r="AH1390" s="70"/>
      <c r="AI1390" s="70"/>
    </row>
    <row r="1391" spans="1:35" ht="12.75" customHeight="1" x14ac:dyDescent="0.2">
      <c r="A1391" s="64" t="s">
        <v>436</v>
      </c>
      <c r="B1391" s="65" t="s">
        <v>435</v>
      </c>
      <c r="C1391" s="65">
        <v>57691682</v>
      </c>
      <c r="D1391" s="66">
        <f>VLOOKUP(A1391,'2.1 Termination Charges'!$B$4:$F$904,5,0)</f>
        <v>2.4240000000000001E-2</v>
      </c>
      <c r="G1391" s="67"/>
      <c r="H1391" s="67"/>
      <c r="J1391" s="67"/>
      <c r="P1391" s="68"/>
      <c r="Q1391" s="69"/>
      <c r="R1391" s="69"/>
      <c r="Z1391" s="70"/>
      <c r="AA1391" s="71"/>
      <c r="AB1391" s="70"/>
      <c r="AC1391" s="70"/>
      <c r="AD1391" s="53"/>
      <c r="AE1391" s="53"/>
      <c r="AF1391" s="72"/>
      <c r="AG1391" s="70"/>
      <c r="AH1391" s="70"/>
      <c r="AI1391" s="70"/>
    </row>
    <row r="1392" spans="1:35" ht="12.75" customHeight="1" x14ac:dyDescent="0.2">
      <c r="A1392" s="64" t="s">
        <v>436</v>
      </c>
      <c r="B1392" s="65" t="s">
        <v>435</v>
      </c>
      <c r="C1392" s="65">
        <v>57691683</v>
      </c>
      <c r="D1392" s="66">
        <f>VLOOKUP(A1392,'2.1 Termination Charges'!$B$4:$F$904,5,0)</f>
        <v>2.4240000000000001E-2</v>
      </c>
      <c r="G1392" s="67"/>
      <c r="H1392" s="67"/>
      <c r="J1392" s="67"/>
      <c r="P1392" s="68"/>
      <c r="Q1392" s="69"/>
      <c r="R1392" s="69"/>
      <c r="Z1392" s="70"/>
      <c r="AA1392" s="71"/>
      <c r="AB1392" s="70"/>
      <c r="AC1392" s="70"/>
      <c r="AD1392" s="53"/>
      <c r="AE1392" s="53"/>
      <c r="AF1392" s="72"/>
      <c r="AG1392" s="70"/>
      <c r="AH1392" s="70"/>
      <c r="AI1392" s="70"/>
    </row>
    <row r="1393" spans="1:35" ht="12.75" customHeight="1" x14ac:dyDescent="0.2">
      <c r="A1393" s="64" t="s">
        <v>436</v>
      </c>
      <c r="B1393" s="65" t="s">
        <v>435</v>
      </c>
      <c r="C1393" s="65">
        <v>57691684</v>
      </c>
      <c r="D1393" s="66">
        <f>VLOOKUP(A1393,'2.1 Termination Charges'!$B$4:$F$904,5,0)</f>
        <v>2.4240000000000001E-2</v>
      </c>
      <c r="G1393" s="67"/>
      <c r="H1393" s="67"/>
      <c r="J1393" s="67"/>
      <c r="P1393" s="68"/>
      <c r="Q1393" s="69"/>
      <c r="R1393" s="69"/>
      <c r="Z1393" s="70"/>
      <c r="AA1393" s="71"/>
      <c r="AB1393" s="70"/>
      <c r="AC1393" s="70"/>
      <c r="AD1393" s="53"/>
      <c r="AE1393" s="53"/>
      <c r="AF1393" s="72"/>
      <c r="AG1393" s="70"/>
      <c r="AH1393" s="70"/>
      <c r="AI1393" s="70"/>
    </row>
    <row r="1394" spans="1:35" ht="12.75" customHeight="1" x14ac:dyDescent="0.2">
      <c r="A1394" s="64" t="s">
        <v>436</v>
      </c>
      <c r="B1394" s="65" t="s">
        <v>435</v>
      </c>
      <c r="C1394" s="65">
        <v>57691685</v>
      </c>
      <c r="D1394" s="66">
        <f>VLOOKUP(A1394,'2.1 Termination Charges'!$B$4:$F$904,5,0)</f>
        <v>2.4240000000000001E-2</v>
      </c>
      <c r="G1394" s="67"/>
      <c r="H1394" s="67"/>
      <c r="J1394" s="67"/>
      <c r="P1394" s="68"/>
      <c r="Q1394" s="69"/>
      <c r="R1394" s="69"/>
      <c r="Z1394" s="70"/>
      <c r="AA1394" s="71"/>
      <c r="AB1394" s="70"/>
      <c r="AC1394" s="70"/>
      <c r="AD1394" s="53"/>
      <c r="AE1394" s="53"/>
      <c r="AF1394" s="72"/>
      <c r="AG1394" s="70"/>
      <c r="AH1394" s="70"/>
      <c r="AI1394" s="70"/>
    </row>
    <row r="1395" spans="1:35" ht="12.75" customHeight="1" x14ac:dyDescent="0.2">
      <c r="A1395" s="64" t="s">
        <v>436</v>
      </c>
      <c r="B1395" s="65" t="s">
        <v>435</v>
      </c>
      <c r="C1395" s="65">
        <v>57691686</v>
      </c>
      <c r="D1395" s="66">
        <f>VLOOKUP(A1395,'2.1 Termination Charges'!$B$4:$F$904,5,0)</f>
        <v>2.4240000000000001E-2</v>
      </c>
      <c r="G1395" s="67"/>
      <c r="H1395" s="67"/>
      <c r="J1395" s="67"/>
      <c r="P1395" s="68"/>
      <c r="Q1395" s="69"/>
      <c r="R1395" s="69"/>
      <c r="Z1395" s="70"/>
      <c r="AA1395" s="71"/>
      <c r="AB1395" s="70"/>
      <c r="AC1395" s="70"/>
      <c r="AD1395" s="53"/>
      <c r="AE1395" s="53"/>
      <c r="AF1395" s="72"/>
      <c r="AG1395" s="70"/>
      <c r="AH1395" s="70"/>
      <c r="AI1395" s="70"/>
    </row>
    <row r="1396" spans="1:35" ht="12.75" customHeight="1" x14ac:dyDescent="0.2">
      <c r="A1396" s="64" t="s">
        <v>436</v>
      </c>
      <c r="B1396" s="65" t="s">
        <v>435</v>
      </c>
      <c r="C1396" s="65">
        <v>57691687</v>
      </c>
      <c r="D1396" s="66">
        <f>VLOOKUP(A1396,'2.1 Termination Charges'!$B$4:$F$904,5,0)</f>
        <v>2.4240000000000001E-2</v>
      </c>
      <c r="G1396" s="67"/>
      <c r="H1396" s="67"/>
      <c r="J1396" s="67"/>
      <c r="P1396" s="68"/>
      <c r="Q1396" s="69"/>
      <c r="R1396" s="69"/>
      <c r="Z1396" s="70"/>
      <c r="AA1396" s="71"/>
      <c r="AB1396" s="70"/>
      <c r="AC1396" s="70"/>
      <c r="AD1396" s="53"/>
      <c r="AE1396" s="53"/>
      <c r="AF1396" s="72"/>
      <c r="AG1396" s="70"/>
      <c r="AH1396" s="70"/>
      <c r="AI1396" s="70"/>
    </row>
    <row r="1397" spans="1:35" ht="12.75" customHeight="1" x14ac:dyDescent="0.2">
      <c r="A1397" s="64" t="s">
        <v>436</v>
      </c>
      <c r="B1397" s="65" t="s">
        <v>435</v>
      </c>
      <c r="C1397" s="65">
        <v>57691688</v>
      </c>
      <c r="D1397" s="66">
        <f>VLOOKUP(A1397,'2.1 Termination Charges'!$B$4:$F$904,5,0)</f>
        <v>2.4240000000000001E-2</v>
      </c>
      <c r="G1397" s="67"/>
      <c r="H1397" s="67"/>
      <c r="J1397" s="67"/>
      <c r="P1397" s="68"/>
      <c r="Q1397" s="69"/>
      <c r="R1397" s="69"/>
      <c r="Z1397" s="70"/>
      <c r="AA1397" s="71"/>
      <c r="AB1397" s="70"/>
      <c r="AC1397" s="70"/>
      <c r="AD1397" s="53"/>
      <c r="AE1397" s="53"/>
      <c r="AF1397" s="72"/>
      <c r="AG1397" s="70"/>
      <c r="AH1397" s="70"/>
      <c r="AI1397" s="70"/>
    </row>
    <row r="1398" spans="1:35" ht="12.75" customHeight="1" x14ac:dyDescent="0.2">
      <c r="A1398" s="64" t="s">
        <v>436</v>
      </c>
      <c r="B1398" s="65" t="s">
        <v>435</v>
      </c>
      <c r="C1398" s="65">
        <v>57691689</v>
      </c>
      <c r="D1398" s="66">
        <f>VLOOKUP(A1398,'2.1 Termination Charges'!$B$4:$F$904,5,0)</f>
        <v>2.4240000000000001E-2</v>
      </c>
      <c r="G1398" s="67"/>
      <c r="H1398" s="67"/>
      <c r="J1398" s="67"/>
      <c r="P1398" s="68"/>
      <c r="Q1398" s="69"/>
      <c r="R1398" s="69"/>
      <c r="Z1398" s="70"/>
      <c r="AA1398" s="71"/>
      <c r="AB1398" s="70"/>
      <c r="AC1398" s="70"/>
      <c r="AD1398" s="53"/>
      <c r="AE1398" s="53"/>
      <c r="AF1398" s="72"/>
      <c r="AG1398" s="70"/>
      <c r="AH1398" s="70"/>
      <c r="AI1398" s="70"/>
    </row>
    <row r="1399" spans="1:35" ht="12.75" customHeight="1" x14ac:dyDescent="0.2">
      <c r="A1399" s="64" t="s">
        <v>436</v>
      </c>
      <c r="B1399" s="65" t="s">
        <v>435</v>
      </c>
      <c r="C1399" s="65">
        <v>5769169</v>
      </c>
      <c r="D1399" s="66">
        <f>VLOOKUP(A1399,'2.1 Termination Charges'!$B$4:$F$904,5,0)</f>
        <v>2.4240000000000001E-2</v>
      </c>
      <c r="G1399" s="67"/>
      <c r="H1399" s="67"/>
      <c r="J1399" s="67"/>
      <c r="P1399" s="68"/>
      <c r="Q1399" s="69"/>
      <c r="R1399" s="69"/>
      <c r="Z1399" s="70"/>
      <c r="AA1399" s="71"/>
      <c r="AB1399" s="70"/>
      <c r="AC1399" s="70"/>
      <c r="AD1399" s="53"/>
      <c r="AE1399" s="53"/>
      <c r="AF1399" s="72"/>
      <c r="AG1399" s="70"/>
      <c r="AH1399" s="70"/>
      <c r="AI1399" s="70"/>
    </row>
    <row r="1400" spans="1:35" ht="12.75" customHeight="1" x14ac:dyDescent="0.2">
      <c r="A1400" s="64" t="s">
        <v>436</v>
      </c>
      <c r="B1400" s="65" t="s">
        <v>435</v>
      </c>
      <c r="C1400" s="65">
        <v>5769170</v>
      </c>
      <c r="D1400" s="66">
        <f>VLOOKUP(A1400,'2.1 Termination Charges'!$B$4:$F$904,5,0)</f>
        <v>2.4240000000000001E-2</v>
      </c>
      <c r="G1400" s="67"/>
      <c r="H1400" s="67"/>
      <c r="J1400" s="67"/>
      <c r="P1400" s="68"/>
      <c r="Q1400" s="69"/>
      <c r="R1400" s="69"/>
      <c r="Z1400" s="70"/>
      <c r="AA1400" s="71"/>
      <c r="AB1400" s="70"/>
      <c r="AC1400" s="70"/>
      <c r="AD1400" s="53"/>
      <c r="AE1400" s="53"/>
      <c r="AF1400" s="72"/>
      <c r="AG1400" s="70"/>
      <c r="AH1400" s="70"/>
      <c r="AI1400" s="70"/>
    </row>
    <row r="1401" spans="1:35" ht="12.75" customHeight="1" x14ac:dyDescent="0.2">
      <c r="A1401" s="64" t="s">
        <v>438</v>
      </c>
      <c r="B1401" s="65" t="s">
        <v>437</v>
      </c>
      <c r="C1401" s="65">
        <v>57310</v>
      </c>
      <c r="D1401" s="66">
        <f>VLOOKUP(A1401,'2.1 Termination Charges'!$B$4:$F$904,5,0)</f>
        <v>1.455E-2</v>
      </c>
      <c r="G1401" s="67"/>
      <c r="H1401" s="67"/>
      <c r="J1401" s="67"/>
      <c r="P1401" s="68"/>
      <c r="Q1401" s="69"/>
      <c r="R1401" s="69"/>
      <c r="Z1401" s="70"/>
      <c r="AA1401" s="71"/>
      <c r="AB1401" s="70"/>
      <c r="AC1401" s="70"/>
      <c r="AD1401" s="53"/>
      <c r="AE1401" s="53"/>
      <c r="AF1401" s="72"/>
      <c r="AG1401" s="70"/>
      <c r="AH1401" s="70"/>
      <c r="AI1401" s="70"/>
    </row>
    <row r="1402" spans="1:35" ht="12.75" customHeight="1" x14ac:dyDescent="0.2">
      <c r="A1402" s="64" t="s">
        <v>438</v>
      </c>
      <c r="B1402" s="65" t="s">
        <v>437</v>
      </c>
      <c r="C1402" s="65">
        <v>57311</v>
      </c>
      <c r="D1402" s="66">
        <f>VLOOKUP(A1402,'2.1 Termination Charges'!$B$4:$F$904,5,0)</f>
        <v>1.455E-2</v>
      </c>
      <c r="G1402" s="67"/>
      <c r="H1402" s="67"/>
      <c r="J1402" s="67"/>
      <c r="P1402" s="68"/>
      <c r="Q1402" s="69"/>
      <c r="R1402" s="69"/>
      <c r="Z1402" s="70"/>
      <c r="AA1402" s="71"/>
      <c r="AB1402" s="70"/>
      <c r="AC1402" s="70"/>
      <c r="AD1402" s="53"/>
      <c r="AE1402" s="53"/>
      <c r="AF1402" s="72"/>
      <c r="AG1402" s="70"/>
      <c r="AH1402" s="70"/>
      <c r="AI1402" s="70"/>
    </row>
    <row r="1403" spans="1:35" ht="12.75" customHeight="1" x14ac:dyDescent="0.2">
      <c r="A1403" s="64" t="s">
        <v>438</v>
      </c>
      <c r="B1403" s="65" t="s">
        <v>437</v>
      </c>
      <c r="C1403" s="65">
        <v>57312</v>
      </c>
      <c r="D1403" s="66">
        <f>VLOOKUP(A1403,'2.1 Termination Charges'!$B$4:$F$904,5,0)</f>
        <v>1.455E-2</v>
      </c>
      <c r="G1403" s="67"/>
      <c r="H1403" s="67"/>
      <c r="J1403" s="67"/>
      <c r="P1403" s="68"/>
      <c r="Q1403" s="69"/>
      <c r="R1403" s="69"/>
      <c r="Z1403" s="70"/>
      <c r="AA1403" s="71"/>
      <c r="AB1403" s="70"/>
      <c r="AC1403" s="70"/>
      <c r="AD1403" s="53"/>
      <c r="AE1403" s="53"/>
      <c r="AF1403" s="72"/>
      <c r="AG1403" s="70"/>
      <c r="AH1403" s="70"/>
      <c r="AI1403" s="70"/>
    </row>
    <row r="1404" spans="1:35" ht="12.75" customHeight="1" x14ac:dyDescent="0.2">
      <c r="A1404" s="64" t="s">
        <v>438</v>
      </c>
      <c r="B1404" s="65" t="s">
        <v>437</v>
      </c>
      <c r="C1404" s="65">
        <v>57313</v>
      </c>
      <c r="D1404" s="66">
        <f>VLOOKUP(A1404,'2.1 Termination Charges'!$B$4:$F$904,5,0)</f>
        <v>1.455E-2</v>
      </c>
      <c r="G1404" s="67"/>
      <c r="H1404" s="67"/>
      <c r="J1404" s="67"/>
      <c r="P1404" s="68"/>
      <c r="Q1404" s="69"/>
      <c r="R1404" s="69"/>
      <c r="Z1404" s="70"/>
      <c r="AA1404" s="71"/>
      <c r="AB1404" s="70"/>
      <c r="AC1404" s="70"/>
      <c r="AD1404" s="53"/>
      <c r="AE1404" s="53"/>
      <c r="AF1404" s="72"/>
      <c r="AG1404" s="70"/>
      <c r="AH1404" s="70"/>
      <c r="AI1404" s="70"/>
    </row>
    <row r="1405" spans="1:35" ht="12.75" customHeight="1" x14ac:dyDescent="0.2">
      <c r="A1405" s="64" t="s">
        <v>438</v>
      </c>
      <c r="B1405" s="65" t="s">
        <v>437</v>
      </c>
      <c r="C1405" s="65">
        <v>57314</v>
      </c>
      <c r="D1405" s="66">
        <f>VLOOKUP(A1405,'2.1 Termination Charges'!$B$4:$F$904,5,0)</f>
        <v>1.455E-2</v>
      </c>
      <c r="G1405" s="67"/>
      <c r="H1405" s="67"/>
      <c r="J1405" s="67"/>
      <c r="P1405" s="68"/>
      <c r="Q1405" s="69"/>
      <c r="R1405" s="69"/>
      <c r="Z1405" s="70"/>
      <c r="AA1405" s="71"/>
      <c r="AB1405" s="70"/>
      <c r="AC1405" s="70"/>
      <c r="AD1405" s="53"/>
      <c r="AE1405" s="53"/>
      <c r="AF1405" s="72"/>
      <c r="AG1405" s="70"/>
      <c r="AH1405" s="70"/>
      <c r="AI1405" s="70"/>
    </row>
    <row r="1406" spans="1:35" ht="12.75" customHeight="1" x14ac:dyDescent="0.2">
      <c r="A1406" s="64" t="s">
        <v>438</v>
      </c>
      <c r="B1406" s="65" t="s">
        <v>437</v>
      </c>
      <c r="C1406" s="65">
        <v>57320</v>
      </c>
      <c r="D1406" s="66">
        <f>VLOOKUP(A1406,'2.1 Termination Charges'!$B$4:$F$904,5,0)</f>
        <v>1.455E-2</v>
      </c>
      <c r="G1406" s="67"/>
      <c r="H1406" s="67"/>
      <c r="J1406" s="67"/>
      <c r="P1406" s="68"/>
      <c r="Q1406" s="69"/>
      <c r="R1406" s="69"/>
      <c r="Z1406" s="70"/>
      <c r="AA1406" s="71"/>
      <c r="AB1406" s="70"/>
      <c r="AC1406" s="70"/>
      <c r="AD1406" s="53"/>
      <c r="AE1406" s="53"/>
      <c r="AF1406" s="72"/>
      <c r="AG1406" s="70"/>
      <c r="AH1406" s="70"/>
      <c r="AI1406" s="70"/>
    </row>
    <row r="1407" spans="1:35" ht="12.75" customHeight="1" x14ac:dyDescent="0.2">
      <c r="A1407" s="64" t="s">
        <v>438</v>
      </c>
      <c r="B1407" s="65" t="s">
        <v>437</v>
      </c>
      <c r="C1407" s="65">
        <v>57321</v>
      </c>
      <c r="D1407" s="66">
        <f>VLOOKUP(A1407,'2.1 Termination Charges'!$B$4:$F$904,5,0)</f>
        <v>1.455E-2</v>
      </c>
      <c r="G1407" s="67"/>
      <c r="H1407" s="67"/>
      <c r="J1407" s="67"/>
      <c r="P1407" s="68"/>
      <c r="Q1407" s="69"/>
      <c r="R1407" s="69"/>
      <c r="Z1407" s="70"/>
      <c r="AA1407" s="71"/>
      <c r="AB1407" s="70"/>
      <c r="AC1407" s="70"/>
      <c r="AD1407" s="53"/>
      <c r="AE1407" s="53"/>
      <c r="AF1407" s="72"/>
      <c r="AG1407" s="70"/>
      <c r="AH1407" s="70"/>
      <c r="AI1407" s="70"/>
    </row>
    <row r="1408" spans="1:35" ht="12.75" customHeight="1" x14ac:dyDescent="0.2">
      <c r="A1408" s="64" t="s">
        <v>438</v>
      </c>
      <c r="B1408" s="65" t="s">
        <v>437</v>
      </c>
      <c r="C1408" s="65">
        <v>57322</v>
      </c>
      <c r="D1408" s="66">
        <f>VLOOKUP(A1408,'2.1 Termination Charges'!$B$4:$F$904,5,0)</f>
        <v>1.455E-2</v>
      </c>
      <c r="G1408" s="67"/>
      <c r="H1408" s="67"/>
      <c r="J1408" s="67"/>
      <c r="P1408" s="68"/>
      <c r="Q1408" s="69"/>
      <c r="R1408" s="69"/>
      <c r="Z1408" s="70"/>
      <c r="AA1408" s="71"/>
      <c r="AB1408" s="70"/>
      <c r="AC1408" s="70"/>
      <c r="AD1408" s="53"/>
      <c r="AE1408" s="53"/>
      <c r="AF1408" s="72"/>
      <c r="AG1408" s="70"/>
      <c r="AH1408" s="70"/>
      <c r="AI1408" s="70"/>
    </row>
    <row r="1409" spans="1:35" ht="12.75" customHeight="1" x14ac:dyDescent="0.2">
      <c r="A1409" s="64" t="s">
        <v>440</v>
      </c>
      <c r="B1409" s="65" t="s">
        <v>439</v>
      </c>
      <c r="C1409" s="65">
        <v>57315</v>
      </c>
      <c r="D1409" s="66">
        <f>VLOOKUP(A1409,'2.1 Termination Charges'!$B$4:$F$904,5,0)</f>
        <v>1.455E-2</v>
      </c>
      <c r="G1409" s="67"/>
      <c r="H1409" s="67"/>
      <c r="J1409" s="67"/>
      <c r="P1409" s="68"/>
      <c r="Q1409" s="69"/>
      <c r="R1409" s="69"/>
      <c r="Z1409" s="70"/>
      <c r="AA1409" s="71"/>
      <c r="AB1409" s="70"/>
      <c r="AC1409" s="70"/>
      <c r="AD1409" s="53"/>
      <c r="AE1409" s="53"/>
      <c r="AF1409" s="72"/>
      <c r="AG1409" s="70"/>
      <c r="AH1409" s="70"/>
      <c r="AI1409" s="70"/>
    </row>
    <row r="1410" spans="1:35" ht="12.75" customHeight="1" x14ac:dyDescent="0.2">
      <c r="A1410" s="64" t="s">
        <v>440</v>
      </c>
      <c r="B1410" s="65" t="s">
        <v>439</v>
      </c>
      <c r="C1410" s="65">
        <v>57316</v>
      </c>
      <c r="D1410" s="66">
        <f>VLOOKUP(A1410,'2.1 Termination Charges'!$B$4:$F$904,5,0)</f>
        <v>1.455E-2</v>
      </c>
      <c r="G1410" s="67"/>
      <c r="H1410" s="67"/>
      <c r="J1410" s="67"/>
      <c r="P1410" s="68"/>
      <c r="Q1410" s="69"/>
      <c r="R1410" s="69"/>
      <c r="Z1410" s="70"/>
      <c r="AA1410" s="71"/>
      <c r="AB1410" s="70"/>
      <c r="AC1410" s="70"/>
      <c r="AD1410" s="53"/>
      <c r="AE1410" s="53"/>
      <c r="AF1410" s="72"/>
      <c r="AG1410" s="70"/>
      <c r="AH1410" s="70"/>
      <c r="AI1410" s="70"/>
    </row>
    <row r="1411" spans="1:35" ht="12.75" customHeight="1" x14ac:dyDescent="0.2">
      <c r="A1411" s="64" t="s">
        <v>440</v>
      </c>
      <c r="B1411" s="65" t="s">
        <v>439</v>
      </c>
      <c r="C1411" s="65">
        <v>57317</v>
      </c>
      <c r="D1411" s="66">
        <f>VLOOKUP(A1411,'2.1 Termination Charges'!$B$4:$F$904,5,0)</f>
        <v>1.455E-2</v>
      </c>
      <c r="G1411" s="67"/>
      <c r="H1411" s="67"/>
      <c r="J1411" s="67"/>
      <c r="P1411" s="68"/>
      <c r="Q1411" s="69"/>
      <c r="R1411" s="69"/>
      <c r="Z1411" s="70"/>
      <c r="AA1411" s="71"/>
      <c r="AB1411" s="70"/>
      <c r="AC1411" s="70"/>
      <c r="AD1411" s="53"/>
      <c r="AE1411" s="53"/>
      <c r="AF1411" s="72"/>
      <c r="AG1411" s="70"/>
      <c r="AH1411" s="70"/>
      <c r="AI1411" s="70"/>
    </row>
    <row r="1412" spans="1:35" ht="12.75" customHeight="1" x14ac:dyDescent="0.2">
      <c r="A1412" s="64" t="s">
        <v>440</v>
      </c>
      <c r="B1412" s="65" t="s">
        <v>439</v>
      </c>
      <c r="C1412" s="65">
        <v>57318</v>
      </c>
      <c r="D1412" s="66">
        <f>VLOOKUP(A1412,'2.1 Termination Charges'!$B$4:$F$904,5,0)</f>
        <v>1.455E-2</v>
      </c>
      <c r="G1412" s="67"/>
      <c r="H1412" s="67"/>
      <c r="J1412" s="67"/>
      <c r="P1412" s="68"/>
      <c r="Q1412" s="69"/>
      <c r="R1412" s="69"/>
      <c r="Z1412" s="70"/>
      <c r="AA1412" s="71"/>
      <c r="AB1412" s="70"/>
      <c r="AC1412" s="70"/>
      <c r="AD1412" s="53"/>
      <c r="AE1412" s="53"/>
      <c r="AF1412" s="72"/>
      <c r="AG1412" s="70"/>
      <c r="AH1412" s="70"/>
      <c r="AI1412" s="70"/>
    </row>
    <row r="1413" spans="1:35" ht="12.75" customHeight="1" x14ac:dyDescent="0.2">
      <c r="A1413" s="64" t="s">
        <v>440</v>
      </c>
      <c r="B1413" s="65" t="s">
        <v>439</v>
      </c>
      <c r="C1413" s="65">
        <v>57319</v>
      </c>
      <c r="D1413" s="66">
        <f>VLOOKUP(A1413,'2.1 Termination Charges'!$B$4:$F$904,5,0)</f>
        <v>1.455E-2</v>
      </c>
      <c r="G1413" s="67"/>
      <c r="H1413" s="67"/>
      <c r="J1413" s="67"/>
      <c r="P1413" s="68"/>
      <c r="Q1413" s="69"/>
      <c r="R1413" s="69"/>
      <c r="Z1413" s="70"/>
      <c r="AA1413" s="71"/>
      <c r="AB1413" s="70"/>
      <c r="AC1413" s="70"/>
      <c r="AD1413" s="53"/>
      <c r="AE1413" s="53"/>
      <c r="AF1413" s="72"/>
      <c r="AG1413" s="70"/>
      <c r="AH1413" s="70"/>
      <c r="AI1413" s="70"/>
    </row>
    <row r="1414" spans="1:35" ht="12.75" customHeight="1" x14ac:dyDescent="0.2">
      <c r="A1414" s="64" t="s">
        <v>442</v>
      </c>
      <c r="B1414" s="65" t="s">
        <v>441</v>
      </c>
      <c r="C1414" s="65">
        <v>57300</v>
      </c>
      <c r="D1414" s="66">
        <f>VLOOKUP(A1414,'2.1 Termination Charges'!$B$4:$F$904,5,0)</f>
        <v>1.455E-2</v>
      </c>
      <c r="G1414" s="67"/>
      <c r="H1414" s="67"/>
      <c r="J1414" s="67"/>
      <c r="P1414" s="68"/>
      <c r="Q1414" s="69"/>
      <c r="R1414" s="69"/>
      <c r="Z1414" s="70"/>
      <c r="AA1414" s="71"/>
      <c r="AB1414" s="70"/>
      <c r="AC1414" s="70"/>
      <c r="AD1414" s="53"/>
      <c r="AE1414" s="53"/>
      <c r="AF1414" s="72"/>
      <c r="AG1414" s="70"/>
      <c r="AH1414" s="70"/>
      <c r="AI1414" s="70"/>
    </row>
    <row r="1415" spans="1:35" ht="12.75" customHeight="1" x14ac:dyDescent="0.2">
      <c r="A1415" s="64" t="s">
        <v>442</v>
      </c>
      <c r="B1415" s="65" t="s">
        <v>441</v>
      </c>
      <c r="C1415" s="65">
        <v>57301</v>
      </c>
      <c r="D1415" s="66">
        <f>VLOOKUP(A1415,'2.1 Termination Charges'!$B$4:$F$904,5,0)</f>
        <v>1.455E-2</v>
      </c>
      <c r="G1415" s="67"/>
      <c r="H1415" s="67"/>
      <c r="J1415" s="67"/>
      <c r="P1415" s="68"/>
      <c r="Q1415" s="69"/>
      <c r="R1415" s="69"/>
      <c r="Z1415" s="70"/>
      <c r="AA1415" s="71"/>
      <c r="AB1415" s="70"/>
      <c r="AC1415" s="70"/>
      <c r="AD1415" s="53"/>
      <c r="AE1415" s="53"/>
      <c r="AF1415" s="72"/>
      <c r="AG1415" s="70"/>
      <c r="AH1415" s="70"/>
      <c r="AI1415" s="70"/>
    </row>
    <row r="1416" spans="1:35" ht="12.75" customHeight="1" x14ac:dyDescent="0.2">
      <c r="A1416" s="64" t="s">
        <v>442</v>
      </c>
      <c r="B1416" s="65" t="s">
        <v>441</v>
      </c>
      <c r="C1416" s="65">
        <v>57302</v>
      </c>
      <c r="D1416" s="66">
        <f>VLOOKUP(A1416,'2.1 Termination Charges'!$B$4:$F$904,5,0)</f>
        <v>1.455E-2</v>
      </c>
      <c r="G1416" s="67"/>
      <c r="H1416" s="67"/>
      <c r="J1416" s="67"/>
      <c r="P1416" s="68"/>
      <c r="Q1416" s="69"/>
      <c r="R1416" s="69"/>
      <c r="Z1416" s="70"/>
      <c r="AA1416" s="71"/>
      <c r="AB1416" s="70"/>
      <c r="AC1416" s="70"/>
      <c r="AD1416" s="53"/>
      <c r="AE1416" s="53"/>
      <c r="AF1416" s="72"/>
      <c r="AG1416" s="70"/>
      <c r="AH1416" s="70"/>
      <c r="AI1416" s="70"/>
    </row>
    <row r="1417" spans="1:35" ht="12.75" customHeight="1" x14ac:dyDescent="0.2">
      <c r="A1417" s="64" t="s">
        <v>442</v>
      </c>
      <c r="B1417" s="65" t="s">
        <v>441</v>
      </c>
      <c r="C1417" s="65">
        <v>57303</v>
      </c>
      <c r="D1417" s="66">
        <f>VLOOKUP(A1417,'2.1 Termination Charges'!$B$4:$F$904,5,0)</f>
        <v>1.455E-2</v>
      </c>
      <c r="G1417" s="67"/>
      <c r="H1417" s="67"/>
      <c r="J1417" s="67"/>
      <c r="P1417" s="68"/>
      <c r="Q1417" s="69"/>
      <c r="R1417" s="69"/>
      <c r="Z1417" s="70"/>
      <c r="AA1417" s="71"/>
      <c r="AB1417" s="70"/>
      <c r="AC1417" s="70"/>
      <c r="AD1417" s="53"/>
      <c r="AE1417" s="53"/>
      <c r="AF1417" s="72"/>
      <c r="AG1417" s="70"/>
      <c r="AH1417" s="70"/>
      <c r="AI1417" s="70"/>
    </row>
    <row r="1418" spans="1:35" ht="12.75" customHeight="1" x14ac:dyDescent="0.2">
      <c r="A1418" s="64" t="s">
        <v>442</v>
      </c>
      <c r="B1418" s="65" t="s">
        <v>441</v>
      </c>
      <c r="C1418" s="65">
        <v>57304</v>
      </c>
      <c r="D1418" s="66">
        <f>VLOOKUP(A1418,'2.1 Termination Charges'!$B$4:$F$904,5,0)</f>
        <v>1.455E-2</v>
      </c>
      <c r="G1418" s="67"/>
      <c r="H1418" s="67"/>
      <c r="J1418" s="67"/>
      <c r="P1418" s="68"/>
      <c r="Q1418" s="69"/>
      <c r="R1418" s="69"/>
      <c r="Z1418" s="70"/>
      <c r="AA1418" s="71"/>
      <c r="AB1418" s="70"/>
      <c r="AC1418" s="70"/>
      <c r="AD1418" s="53"/>
      <c r="AE1418" s="53"/>
      <c r="AF1418" s="72"/>
      <c r="AG1418" s="70"/>
      <c r="AH1418" s="70"/>
      <c r="AI1418" s="70"/>
    </row>
    <row r="1419" spans="1:35" ht="12.75" customHeight="1" x14ac:dyDescent="0.2">
      <c r="A1419" s="64" t="s">
        <v>442</v>
      </c>
      <c r="B1419" s="65" t="s">
        <v>441</v>
      </c>
      <c r="C1419" s="65">
        <v>57305</v>
      </c>
      <c r="D1419" s="66">
        <f>VLOOKUP(A1419,'2.1 Termination Charges'!$B$4:$F$904,5,0)</f>
        <v>1.455E-2</v>
      </c>
      <c r="G1419" s="67"/>
      <c r="H1419" s="67"/>
      <c r="J1419" s="67"/>
      <c r="P1419" s="68"/>
      <c r="Q1419" s="69"/>
      <c r="R1419" s="69"/>
      <c r="Z1419" s="70"/>
      <c r="AA1419" s="71"/>
      <c r="AB1419" s="70"/>
      <c r="AC1419" s="70"/>
      <c r="AD1419" s="53"/>
      <c r="AE1419" s="53"/>
      <c r="AF1419" s="72"/>
      <c r="AG1419" s="70"/>
      <c r="AH1419" s="70"/>
      <c r="AI1419" s="70"/>
    </row>
    <row r="1420" spans="1:35" ht="12.75" customHeight="1" x14ac:dyDescent="0.2">
      <c r="A1420" s="64" t="s">
        <v>444</v>
      </c>
      <c r="B1420" s="65" t="s">
        <v>443</v>
      </c>
      <c r="C1420" s="65">
        <v>573</v>
      </c>
      <c r="D1420" s="66">
        <f>VLOOKUP(A1420,'2.1 Termination Charges'!$B$4:$F$904,5,0)</f>
        <v>1.455E-2</v>
      </c>
      <c r="G1420" s="67"/>
      <c r="H1420" s="67"/>
      <c r="J1420" s="67"/>
      <c r="P1420" s="68"/>
      <c r="Q1420" s="69"/>
      <c r="R1420" s="69"/>
      <c r="Z1420" s="70"/>
      <c r="AA1420" s="71"/>
      <c r="AB1420" s="70"/>
      <c r="AC1420" s="70"/>
      <c r="AD1420" s="53"/>
      <c r="AE1420" s="53"/>
      <c r="AF1420" s="72"/>
      <c r="AG1420" s="70"/>
      <c r="AH1420" s="70"/>
      <c r="AI1420" s="70"/>
    </row>
    <row r="1421" spans="1:35" ht="12.75" customHeight="1" x14ac:dyDescent="0.2">
      <c r="A1421" s="64" t="s">
        <v>446</v>
      </c>
      <c r="B1421" s="65" t="s">
        <v>445</v>
      </c>
      <c r="C1421" s="65">
        <v>269</v>
      </c>
      <c r="D1421" s="66">
        <f>VLOOKUP(A1421,'2.1 Termination Charges'!$B$4:$F$904,5,0)</f>
        <v>1.0706500000000001</v>
      </c>
      <c r="G1421" s="67"/>
      <c r="H1421" s="67"/>
      <c r="J1421" s="67"/>
      <c r="P1421" s="68"/>
      <c r="Q1421" s="69"/>
      <c r="R1421" s="69"/>
      <c r="Z1421" s="70"/>
      <c r="AA1421" s="71"/>
      <c r="AB1421" s="70"/>
      <c r="AC1421" s="70"/>
      <c r="AD1421" s="53"/>
      <c r="AE1421" s="53"/>
      <c r="AF1421" s="72"/>
      <c r="AG1421" s="70"/>
      <c r="AH1421" s="70"/>
      <c r="AI1421" s="70"/>
    </row>
    <row r="1422" spans="1:35" ht="12.75" customHeight="1" x14ac:dyDescent="0.2">
      <c r="A1422" s="64" t="s">
        <v>446</v>
      </c>
      <c r="B1422" s="65" t="s">
        <v>445</v>
      </c>
      <c r="C1422" s="65">
        <v>2697</v>
      </c>
      <c r="D1422" s="66">
        <f>VLOOKUP(A1422,'2.1 Termination Charges'!$B$4:$F$904,5,0)</f>
        <v>1.0706500000000001</v>
      </c>
      <c r="G1422" s="67"/>
      <c r="H1422" s="67"/>
      <c r="J1422" s="67"/>
      <c r="P1422" s="68"/>
      <c r="Q1422" s="69"/>
      <c r="R1422" s="69"/>
      <c r="Z1422" s="70"/>
      <c r="AA1422" s="71"/>
      <c r="AB1422" s="70"/>
      <c r="AC1422" s="70"/>
      <c r="AD1422" s="53"/>
      <c r="AE1422" s="53"/>
      <c r="AF1422" s="72"/>
      <c r="AG1422" s="70"/>
      <c r="AH1422" s="70"/>
      <c r="AI1422" s="70"/>
    </row>
    <row r="1423" spans="1:35" ht="12.75" customHeight="1" x14ac:dyDescent="0.2">
      <c r="A1423" s="64" t="s">
        <v>448</v>
      </c>
      <c r="B1423" s="65" t="s">
        <v>447</v>
      </c>
      <c r="C1423" s="65">
        <v>2693</v>
      </c>
      <c r="D1423" s="66">
        <f>VLOOKUP(A1423,'2.1 Termination Charges'!$B$4:$F$904,5,0)</f>
        <v>0.84726000000000001</v>
      </c>
      <c r="G1423" s="67"/>
      <c r="H1423" s="67"/>
      <c r="J1423" s="67"/>
      <c r="P1423" s="68"/>
      <c r="Q1423" s="69"/>
      <c r="R1423" s="69"/>
      <c r="Z1423" s="70"/>
      <c r="AA1423" s="71"/>
      <c r="AB1423" s="70"/>
      <c r="AC1423" s="70"/>
      <c r="AD1423" s="53"/>
      <c r="AE1423" s="53"/>
      <c r="AF1423" s="72"/>
      <c r="AG1423" s="70"/>
      <c r="AH1423" s="70"/>
      <c r="AI1423" s="70"/>
    </row>
    <row r="1424" spans="1:35" ht="12.75" customHeight="1" x14ac:dyDescent="0.2">
      <c r="A1424" s="64" t="s">
        <v>450</v>
      </c>
      <c r="B1424" s="65" t="s">
        <v>449</v>
      </c>
      <c r="C1424" s="65">
        <v>243</v>
      </c>
      <c r="D1424" s="66">
        <f>VLOOKUP(A1424,'2.1 Termination Charges'!$B$4:$F$904,5,0)</f>
        <v>0.85719999999999996</v>
      </c>
      <c r="G1424" s="67"/>
      <c r="H1424" s="67"/>
      <c r="J1424" s="67"/>
      <c r="P1424" s="68"/>
      <c r="Q1424" s="69"/>
      <c r="R1424" s="69"/>
      <c r="Z1424" s="70"/>
      <c r="AA1424" s="71"/>
      <c r="AB1424" s="70"/>
      <c r="AC1424" s="70"/>
      <c r="AD1424" s="53"/>
      <c r="AE1424" s="53"/>
      <c r="AF1424" s="72"/>
      <c r="AG1424" s="70"/>
      <c r="AH1424" s="70"/>
      <c r="AI1424" s="70"/>
    </row>
    <row r="1425" spans="1:35" ht="12.75" customHeight="1" x14ac:dyDescent="0.2">
      <c r="A1425" s="64" t="s">
        <v>452</v>
      </c>
      <c r="B1425" s="65" t="s">
        <v>451</v>
      </c>
      <c r="C1425" s="65">
        <v>24397</v>
      </c>
      <c r="D1425" s="66">
        <f>VLOOKUP(A1425,'2.1 Termination Charges'!$B$4:$F$904,5,0)</f>
        <v>0.67308000000000001</v>
      </c>
      <c r="G1425" s="67"/>
      <c r="H1425" s="67"/>
      <c r="J1425" s="67"/>
      <c r="P1425" s="68"/>
      <c r="Q1425" s="69"/>
      <c r="R1425" s="69"/>
      <c r="Z1425" s="70"/>
      <c r="AA1425" s="71"/>
      <c r="AB1425" s="70"/>
      <c r="AC1425" s="70"/>
      <c r="AD1425" s="53"/>
      <c r="AE1425" s="53"/>
      <c r="AF1425" s="72"/>
      <c r="AG1425" s="70"/>
      <c r="AH1425" s="70"/>
      <c r="AI1425" s="70"/>
    </row>
    <row r="1426" spans="1:35" ht="12.75" customHeight="1" x14ac:dyDescent="0.2">
      <c r="A1426" s="64" t="s">
        <v>452</v>
      </c>
      <c r="B1426" s="65" t="s">
        <v>451</v>
      </c>
      <c r="C1426" s="65">
        <v>24399</v>
      </c>
      <c r="D1426" s="66">
        <f>VLOOKUP(A1426,'2.1 Termination Charges'!$B$4:$F$904,5,0)</f>
        <v>0.67308000000000001</v>
      </c>
      <c r="G1426" s="67"/>
      <c r="H1426" s="67"/>
      <c r="J1426" s="67"/>
      <c r="P1426" s="68"/>
      <c r="Q1426" s="69"/>
      <c r="R1426" s="69"/>
      <c r="Z1426" s="70"/>
      <c r="AA1426" s="71"/>
      <c r="AB1426" s="70"/>
      <c r="AC1426" s="70"/>
      <c r="AD1426" s="53"/>
      <c r="AE1426" s="53"/>
      <c r="AF1426" s="72"/>
      <c r="AG1426" s="70"/>
      <c r="AH1426" s="70"/>
      <c r="AI1426" s="70"/>
    </row>
    <row r="1427" spans="1:35" ht="12.75" customHeight="1" x14ac:dyDescent="0.2">
      <c r="A1427" s="64" t="s">
        <v>454</v>
      </c>
      <c r="B1427" s="65" t="s">
        <v>453</v>
      </c>
      <c r="C1427" s="65">
        <v>24389</v>
      </c>
      <c r="D1427" s="66">
        <f>VLOOKUP(A1427,'2.1 Termination Charges'!$B$4:$F$904,5,0)</f>
        <v>0.67308000000000001</v>
      </c>
      <c r="G1427" s="67"/>
      <c r="H1427" s="67"/>
      <c r="J1427" s="67"/>
      <c r="P1427" s="68"/>
      <c r="Q1427" s="69"/>
      <c r="R1427" s="69"/>
      <c r="Z1427" s="70"/>
      <c r="AA1427" s="71"/>
      <c r="AB1427" s="70"/>
      <c r="AC1427" s="70"/>
      <c r="AD1427" s="53"/>
      <c r="AE1427" s="53"/>
      <c r="AF1427" s="72"/>
      <c r="AG1427" s="70"/>
      <c r="AH1427" s="70"/>
      <c r="AI1427" s="70"/>
    </row>
    <row r="1428" spans="1:35" ht="12.75" customHeight="1" x14ac:dyDescent="0.2">
      <c r="A1428" s="64" t="s">
        <v>456</v>
      </c>
      <c r="B1428" s="65" t="s">
        <v>455</v>
      </c>
      <c r="C1428" s="65">
        <v>24381</v>
      </c>
      <c r="D1428" s="66">
        <f>VLOOKUP(A1428,'2.1 Termination Charges'!$B$4:$F$904,5,0)</f>
        <v>0.64144000000000001</v>
      </c>
      <c r="G1428" s="67"/>
      <c r="H1428" s="67"/>
      <c r="J1428" s="67"/>
      <c r="P1428" s="68"/>
      <c r="Q1428" s="69"/>
      <c r="R1428" s="69"/>
      <c r="Z1428" s="70"/>
      <c r="AA1428" s="71"/>
      <c r="AB1428" s="70"/>
      <c r="AC1428" s="70"/>
      <c r="AD1428" s="53"/>
      <c r="AE1428" s="53"/>
      <c r="AF1428" s="72"/>
      <c r="AG1428" s="70"/>
      <c r="AH1428" s="70"/>
      <c r="AI1428" s="70"/>
    </row>
    <row r="1429" spans="1:35" ht="12.75" customHeight="1" x14ac:dyDescent="0.2">
      <c r="A1429" s="64" t="s">
        <v>456</v>
      </c>
      <c r="B1429" s="65" t="s">
        <v>455</v>
      </c>
      <c r="C1429" s="65">
        <v>24382</v>
      </c>
      <c r="D1429" s="66">
        <f>VLOOKUP(A1429,'2.1 Termination Charges'!$B$4:$F$904,5,0)</f>
        <v>0.64144000000000001</v>
      </c>
      <c r="G1429" s="67"/>
      <c r="H1429" s="67"/>
      <c r="J1429" s="67"/>
      <c r="P1429" s="68"/>
      <c r="Q1429" s="69"/>
      <c r="R1429" s="69"/>
      <c r="Z1429" s="70"/>
      <c r="AA1429" s="71"/>
      <c r="AB1429" s="70"/>
      <c r="AC1429" s="70"/>
      <c r="AD1429" s="53"/>
      <c r="AE1429" s="53"/>
      <c r="AF1429" s="72"/>
      <c r="AG1429" s="70"/>
      <c r="AH1429" s="70"/>
      <c r="AI1429" s="70"/>
    </row>
    <row r="1430" spans="1:35" ht="12.75" customHeight="1" x14ac:dyDescent="0.2">
      <c r="A1430" s="64" t="s">
        <v>458</v>
      </c>
      <c r="B1430" s="65" t="s">
        <v>457</v>
      </c>
      <c r="C1430" s="65">
        <v>24380</v>
      </c>
      <c r="D1430" s="66">
        <f>VLOOKUP(A1430,'2.1 Termination Charges'!$B$4:$F$904,5,0)</f>
        <v>0.80120000000000002</v>
      </c>
      <c r="G1430" s="67"/>
      <c r="H1430" s="67"/>
      <c r="J1430" s="67"/>
      <c r="P1430" s="68"/>
      <c r="Q1430" s="69"/>
      <c r="R1430" s="69"/>
      <c r="Z1430" s="70"/>
      <c r="AA1430" s="71"/>
      <c r="AB1430" s="70"/>
      <c r="AC1430" s="70"/>
      <c r="AD1430" s="53"/>
      <c r="AE1430" s="53"/>
      <c r="AF1430" s="72"/>
      <c r="AG1430" s="70"/>
      <c r="AH1430" s="70"/>
      <c r="AI1430" s="70"/>
    </row>
    <row r="1431" spans="1:35" ht="12.75" customHeight="1" x14ac:dyDescent="0.2">
      <c r="A1431" s="64" t="s">
        <v>458</v>
      </c>
      <c r="B1431" s="65" t="s">
        <v>457</v>
      </c>
      <c r="C1431" s="65">
        <v>24384</v>
      </c>
      <c r="D1431" s="66">
        <f>VLOOKUP(A1431,'2.1 Termination Charges'!$B$4:$F$904,5,0)</f>
        <v>0.80120000000000002</v>
      </c>
      <c r="G1431" s="67"/>
      <c r="H1431" s="67"/>
      <c r="J1431" s="67"/>
      <c r="P1431" s="68"/>
      <c r="Q1431" s="69"/>
      <c r="R1431" s="69"/>
      <c r="Z1431" s="70"/>
      <c r="AA1431" s="71"/>
      <c r="AB1431" s="70"/>
      <c r="AC1431" s="70"/>
      <c r="AD1431" s="53"/>
      <c r="AE1431" s="53"/>
      <c r="AF1431" s="72"/>
      <c r="AG1431" s="70"/>
      <c r="AH1431" s="70"/>
      <c r="AI1431" s="70"/>
    </row>
    <row r="1432" spans="1:35" ht="12.75" customHeight="1" x14ac:dyDescent="0.2">
      <c r="A1432" s="64" t="s">
        <v>458</v>
      </c>
      <c r="B1432" s="65" t="s">
        <v>457</v>
      </c>
      <c r="C1432" s="65">
        <v>24385</v>
      </c>
      <c r="D1432" s="66">
        <f>VLOOKUP(A1432,'2.1 Termination Charges'!$B$4:$F$904,5,0)</f>
        <v>0.80120000000000002</v>
      </c>
      <c r="G1432" s="67"/>
      <c r="H1432" s="67"/>
      <c r="J1432" s="67"/>
      <c r="P1432" s="68"/>
      <c r="Q1432" s="69"/>
      <c r="R1432" s="69"/>
      <c r="Z1432" s="70"/>
      <c r="AA1432" s="71"/>
      <c r="AB1432" s="70"/>
      <c r="AC1432" s="70"/>
      <c r="AD1432" s="53"/>
      <c r="AE1432" s="53"/>
      <c r="AF1432" s="72"/>
      <c r="AG1432" s="70"/>
      <c r="AH1432" s="70"/>
      <c r="AI1432" s="70"/>
    </row>
    <row r="1433" spans="1:35" ht="12.75" customHeight="1" x14ac:dyDescent="0.2">
      <c r="A1433" s="64" t="s">
        <v>458</v>
      </c>
      <c r="B1433" s="65" t="s">
        <v>457</v>
      </c>
      <c r="C1433" s="65">
        <v>2439</v>
      </c>
      <c r="D1433" s="66">
        <f>VLOOKUP(A1433,'2.1 Termination Charges'!$B$4:$F$904,5,0)</f>
        <v>0.80120000000000002</v>
      </c>
      <c r="G1433" s="67"/>
      <c r="H1433" s="67"/>
      <c r="J1433" s="67"/>
      <c r="P1433" s="68"/>
      <c r="Q1433" s="69"/>
      <c r="R1433" s="69"/>
      <c r="Z1433" s="70"/>
      <c r="AA1433" s="71"/>
      <c r="AB1433" s="70"/>
      <c r="AC1433" s="70"/>
      <c r="AD1433" s="53"/>
      <c r="AE1433" s="53"/>
      <c r="AF1433" s="72"/>
      <c r="AG1433" s="70"/>
      <c r="AH1433" s="70"/>
      <c r="AI1433" s="70"/>
    </row>
    <row r="1434" spans="1:35" ht="12.75" customHeight="1" x14ac:dyDescent="0.2">
      <c r="A1434" s="64" t="s">
        <v>460</v>
      </c>
      <c r="B1434" s="65" t="s">
        <v>459</v>
      </c>
      <c r="C1434" s="65">
        <v>242</v>
      </c>
      <c r="D1434" s="66">
        <f>VLOOKUP(A1434,'2.1 Termination Charges'!$B$4:$F$904,5,0)</f>
        <v>0.84846999999999995</v>
      </c>
      <c r="G1434" s="67"/>
      <c r="H1434" s="67"/>
      <c r="J1434" s="67"/>
      <c r="P1434" s="68"/>
      <c r="Q1434" s="69"/>
      <c r="R1434" s="69"/>
      <c r="Z1434" s="70"/>
      <c r="AA1434" s="71"/>
      <c r="AB1434" s="70"/>
      <c r="AC1434" s="70"/>
      <c r="AD1434" s="53"/>
      <c r="AE1434" s="53"/>
      <c r="AF1434" s="72"/>
      <c r="AG1434" s="70"/>
      <c r="AH1434" s="70"/>
      <c r="AI1434" s="70"/>
    </row>
    <row r="1435" spans="1:35" ht="12.75" customHeight="1" x14ac:dyDescent="0.2">
      <c r="A1435" s="64" t="s">
        <v>462</v>
      </c>
      <c r="B1435" s="65" t="s">
        <v>461</v>
      </c>
      <c r="C1435" s="65">
        <v>24205</v>
      </c>
      <c r="D1435" s="66">
        <f>VLOOKUP(A1435,'2.1 Termination Charges'!$B$4:$F$904,5,0)</f>
        <v>0.84846999999999995</v>
      </c>
      <c r="G1435" s="67"/>
      <c r="H1435" s="67"/>
      <c r="J1435" s="67"/>
      <c r="P1435" s="68"/>
      <c r="Q1435" s="69"/>
      <c r="R1435" s="69"/>
      <c r="Z1435" s="70"/>
      <c r="AA1435" s="71"/>
      <c r="AB1435" s="70"/>
      <c r="AC1435" s="70"/>
      <c r="AD1435" s="53"/>
      <c r="AE1435" s="53"/>
      <c r="AF1435" s="72"/>
      <c r="AG1435" s="70"/>
      <c r="AH1435" s="70"/>
      <c r="AI1435" s="70"/>
    </row>
    <row r="1436" spans="1:35" ht="12.75" customHeight="1" x14ac:dyDescent="0.2">
      <c r="A1436" s="64" t="s">
        <v>464</v>
      </c>
      <c r="B1436" s="65" t="s">
        <v>463</v>
      </c>
      <c r="C1436" s="65">
        <v>24206</v>
      </c>
      <c r="D1436" s="66">
        <f>VLOOKUP(A1436,'2.1 Termination Charges'!$B$4:$F$904,5,0)</f>
        <v>0.84094999999999998</v>
      </c>
      <c r="G1436" s="67"/>
      <c r="H1436" s="67"/>
      <c r="J1436" s="67"/>
      <c r="P1436" s="68"/>
      <c r="Q1436" s="69"/>
      <c r="R1436" s="69"/>
      <c r="Z1436" s="70"/>
      <c r="AA1436" s="71"/>
      <c r="AB1436" s="70"/>
      <c r="AC1436" s="70"/>
      <c r="AD1436" s="53"/>
      <c r="AE1436" s="53"/>
      <c r="AF1436" s="72"/>
      <c r="AG1436" s="70"/>
      <c r="AH1436" s="70"/>
      <c r="AI1436" s="70"/>
    </row>
    <row r="1437" spans="1:35" ht="12.75" customHeight="1" x14ac:dyDescent="0.2">
      <c r="A1437" s="64" t="s">
        <v>466</v>
      </c>
      <c r="B1437" s="65" t="s">
        <v>465</v>
      </c>
      <c r="C1437" s="65">
        <v>2420</v>
      </c>
      <c r="D1437" s="66">
        <f>VLOOKUP(A1437,'2.1 Termination Charges'!$B$4:$F$904,5,0)</f>
        <v>0.87211000000000005</v>
      </c>
      <c r="G1437" s="67"/>
      <c r="H1437" s="67"/>
      <c r="J1437" s="67"/>
      <c r="P1437" s="68"/>
      <c r="Q1437" s="69"/>
      <c r="R1437" s="69"/>
      <c r="Z1437" s="70"/>
      <c r="AA1437" s="71"/>
      <c r="AB1437" s="70"/>
      <c r="AC1437" s="70"/>
      <c r="AD1437" s="53"/>
      <c r="AE1437" s="53"/>
      <c r="AF1437" s="72"/>
      <c r="AG1437" s="70"/>
      <c r="AH1437" s="70"/>
      <c r="AI1437" s="70"/>
    </row>
    <row r="1438" spans="1:35" ht="12.75" customHeight="1" x14ac:dyDescent="0.2">
      <c r="A1438" s="64" t="s">
        <v>468</v>
      </c>
      <c r="B1438" s="65" t="s">
        <v>467</v>
      </c>
      <c r="C1438" s="65">
        <v>682</v>
      </c>
      <c r="D1438" s="66">
        <f>VLOOKUP(A1438,'2.1 Termination Charges'!$B$4:$F$904,5,0)</f>
        <v>1.4432499999999999</v>
      </c>
      <c r="G1438" s="67"/>
      <c r="H1438" s="67"/>
      <c r="J1438" s="67"/>
      <c r="P1438" s="68"/>
      <c r="Q1438" s="69"/>
      <c r="R1438" s="69"/>
      <c r="Z1438" s="70"/>
      <c r="AA1438" s="71"/>
      <c r="AB1438" s="70"/>
      <c r="AC1438" s="70"/>
      <c r="AD1438" s="53"/>
      <c r="AE1438" s="53"/>
      <c r="AF1438" s="72"/>
      <c r="AG1438" s="70"/>
      <c r="AH1438" s="70"/>
      <c r="AI1438" s="70"/>
    </row>
    <row r="1439" spans="1:35" ht="12.75" customHeight="1" x14ac:dyDescent="0.2">
      <c r="A1439" s="64" t="s">
        <v>470</v>
      </c>
      <c r="B1439" s="65" t="s">
        <v>469</v>
      </c>
      <c r="C1439" s="65">
        <v>506</v>
      </c>
      <c r="D1439" s="66">
        <f>VLOOKUP(A1439,'2.1 Termination Charges'!$B$4:$F$904,5,0)</f>
        <v>3.0669999999999999E-2</v>
      </c>
      <c r="G1439" s="67"/>
      <c r="H1439" s="67"/>
      <c r="J1439" s="67"/>
      <c r="P1439" s="68"/>
      <c r="Q1439" s="69"/>
      <c r="R1439" s="69"/>
      <c r="Z1439" s="70"/>
      <c r="AA1439" s="71"/>
      <c r="AB1439" s="70"/>
      <c r="AC1439" s="70"/>
      <c r="AD1439" s="53"/>
      <c r="AE1439" s="53"/>
      <c r="AF1439" s="72"/>
      <c r="AG1439" s="70"/>
      <c r="AH1439" s="70"/>
      <c r="AI1439" s="70"/>
    </row>
    <row r="1440" spans="1:35" ht="12.75" customHeight="1" x14ac:dyDescent="0.2">
      <c r="A1440" s="64" t="s">
        <v>472</v>
      </c>
      <c r="B1440" s="65" t="s">
        <v>471</v>
      </c>
      <c r="C1440" s="65">
        <v>50650</v>
      </c>
      <c r="D1440" s="66">
        <f>VLOOKUP(A1440,'2.1 Termination Charges'!$B$4:$F$904,5,0)</f>
        <v>0.10788</v>
      </c>
      <c r="G1440" s="67"/>
      <c r="H1440" s="67"/>
      <c r="J1440" s="67"/>
      <c r="P1440" s="68"/>
      <c r="Q1440" s="69"/>
      <c r="R1440" s="69"/>
      <c r="Z1440" s="70"/>
      <c r="AA1440" s="71"/>
      <c r="AB1440" s="70"/>
      <c r="AC1440" s="70"/>
      <c r="AD1440" s="53"/>
      <c r="AE1440" s="53"/>
      <c r="AF1440" s="72"/>
      <c r="AG1440" s="70"/>
      <c r="AH1440" s="70"/>
      <c r="AI1440" s="70"/>
    </row>
    <row r="1441" spans="1:35" ht="12.75" customHeight="1" x14ac:dyDescent="0.2">
      <c r="A1441" s="64" t="s">
        <v>472</v>
      </c>
      <c r="B1441" s="65" t="s">
        <v>471</v>
      </c>
      <c r="C1441" s="65">
        <v>50657</v>
      </c>
      <c r="D1441" s="66">
        <f>VLOOKUP(A1441,'2.1 Termination Charges'!$B$4:$F$904,5,0)</f>
        <v>0.10788</v>
      </c>
      <c r="G1441" s="67"/>
      <c r="H1441" s="67"/>
      <c r="J1441" s="67"/>
      <c r="P1441" s="68"/>
      <c r="Q1441" s="69"/>
      <c r="R1441" s="69"/>
      <c r="Z1441" s="70"/>
      <c r="AA1441" s="71"/>
      <c r="AB1441" s="70"/>
      <c r="AC1441" s="70"/>
      <c r="AD1441" s="53"/>
      <c r="AE1441" s="53"/>
      <c r="AF1441" s="72"/>
      <c r="AG1441" s="70"/>
      <c r="AH1441" s="70"/>
      <c r="AI1441" s="70"/>
    </row>
    <row r="1442" spans="1:35" ht="12.75" customHeight="1" x14ac:dyDescent="0.2">
      <c r="A1442" s="64" t="s">
        <v>472</v>
      </c>
      <c r="B1442" s="65" t="s">
        <v>471</v>
      </c>
      <c r="C1442" s="65">
        <v>5066</v>
      </c>
      <c r="D1442" s="66">
        <f>VLOOKUP(A1442,'2.1 Termination Charges'!$B$4:$F$904,5,0)</f>
        <v>0.10788</v>
      </c>
      <c r="G1442" s="67"/>
      <c r="H1442" s="67"/>
      <c r="J1442" s="67"/>
      <c r="P1442" s="68"/>
      <c r="Q1442" s="69"/>
      <c r="R1442" s="69"/>
      <c r="Z1442" s="70"/>
      <c r="AA1442" s="71"/>
      <c r="AB1442" s="70"/>
      <c r="AC1442" s="70"/>
      <c r="AD1442" s="53"/>
      <c r="AE1442" s="53"/>
      <c r="AF1442" s="72"/>
      <c r="AG1442" s="70"/>
      <c r="AH1442" s="70"/>
      <c r="AI1442" s="70"/>
    </row>
    <row r="1443" spans="1:35" ht="12.75" customHeight="1" x14ac:dyDescent="0.2">
      <c r="A1443" s="64" t="s">
        <v>472</v>
      </c>
      <c r="B1443" s="65" t="s">
        <v>471</v>
      </c>
      <c r="C1443" s="65">
        <v>50670</v>
      </c>
      <c r="D1443" s="66">
        <f>VLOOKUP(A1443,'2.1 Termination Charges'!$B$4:$F$904,5,0)</f>
        <v>0.10788</v>
      </c>
      <c r="G1443" s="67"/>
      <c r="H1443" s="67"/>
      <c r="J1443" s="67"/>
      <c r="P1443" s="68"/>
      <c r="Q1443" s="69"/>
      <c r="R1443" s="69"/>
      <c r="Z1443" s="70"/>
      <c r="AA1443" s="71"/>
      <c r="AB1443" s="70"/>
      <c r="AC1443" s="70"/>
      <c r="AD1443" s="53"/>
      <c r="AE1443" s="53"/>
      <c r="AF1443" s="72"/>
      <c r="AG1443" s="70"/>
      <c r="AH1443" s="70"/>
      <c r="AI1443" s="70"/>
    </row>
    <row r="1444" spans="1:35" ht="12.75" customHeight="1" x14ac:dyDescent="0.2">
      <c r="A1444" s="64" t="s">
        <v>472</v>
      </c>
      <c r="B1444" s="65" t="s">
        <v>471</v>
      </c>
      <c r="C1444" s="65">
        <v>50672</v>
      </c>
      <c r="D1444" s="66">
        <f>VLOOKUP(A1444,'2.1 Termination Charges'!$B$4:$F$904,5,0)</f>
        <v>0.10788</v>
      </c>
      <c r="G1444" s="67"/>
      <c r="H1444" s="67"/>
      <c r="J1444" s="67"/>
      <c r="P1444" s="68"/>
      <c r="Q1444" s="69"/>
      <c r="R1444" s="69"/>
      <c r="Z1444" s="70"/>
      <c r="AA1444" s="71"/>
      <c r="AB1444" s="70"/>
      <c r="AC1444" s="70"/>
      <c r="AD1444" s="53"/>
      <c r="AE1444" s="53"/>
      <c r="AF1444" s="72"/>
      <c r="AG1444" s="70"/>
      <c r="AH1444" s="70"/>
      <c r="AI1444" s="70"/>
    </row>
    <row r="1445" spans="1:35" ht="12.75" customHeight="1" x14ac:dyDescent="0.2">
      <c r="A1445" s="64" t="s">
        <v>472</v>
      </c>
      <c r="B1445" s="65" t="s">
        <v>471</v>
      </c>
      <c r="C1445" s="65">
        <v>5068</v>
      </c>
      <c r="D1445" s="66">
        <f>VLOOKUP(A1445,'2.1 Termination Charges'!$B$4:$F$904,5,0)</f>
        <v>0.10788</v>
      </c>
      <c r="G1445" s="67"/>
      <c r="H1445" s="67"/>
      <c r="J1445" s="67"/>
      <c r="P1445" s="68"/>
      <c r="Q1445" s="69"/>
      <c r="R1445" s="69"/>
      <c r="Z1445" s="70"/>
      <c r="AA1445" s="71"/>
      <c r="AB1445" s="70"/>
      <c r="AC1445" s="70"/>
      <c r="AD1445" s="53"/>
      <c r="AE1445" s="53"/>
      <c r="AF1445" s="72"/>
      <c r="AG1445" s="70"/>
      <c r="AH1445" s="70"/>
      <c r="AI1445" s="70"/>
    </row>
    <row r="1446" spans="1:35" ht="12.75" customHeight="1" x14ac:dyDescent="0.2">
      <c r="A1446" s="64" t="s">
        <v>474</v>
      </c>
      <c r="B1446" s="65" t="s">
        <v>473</v>
      </c>
      <c r="C1446" s="65">
        <v>225</v>
      </c>
      <c r="D1446" s="66">
        <f>VLOOKUP(A1446,'2.1 Termination Charges'!$B$4:$F$904,5,0)</f>
        <v>0.6875</v>
      </c>
      <c r="G1446" s="67"/>
      <c r="H1446" s="67"/>
      <c r="J1446" s="67"/>
      <c r="P1446" s="68"/>
      <c r="Q1446" s="69"/>
      <c r="R1446" s="69"/>
      <c r="Z1446" s="70"/>
      <c r="AA1446" s="71"/>
      <c r="AB1446" s="70"/>
      <c r="AC1446" s="70"/>
      <c r="AD1446" s="53"/>
      <c r="AE1446" s="53"/>
      <c r="AF1446" s="72"/>
      <c r="AG1446" s="70"/>
      <c r="AH1446" s="70"/>
      <c r="AI1446" s="70"/>
    </row>
    <row r="1447" spans="1:35" ht="12.75" customHeight="1" x14ac:dyDescent="0.2">
      <c r="A1447" s="64" t="s">
        <v>476</v>
      </c>
      <c r="B1447" s="65" t="s">
        <v>475</v>
      </c>
      <c r="C1447" s="65">
        <v>22501</v>
      </c>
      <c r="D1447" s="66">
        <f>VLOOKUP(A1447,'2.1 Termination Charges'!$B$4:$F$904,5,0)</f>
        <v>0.66664999999999996</v>
      </c>
      <c r="G1447" s="67"/>
      <c r="H1447" s="67"/>
      <c r="J1447" s="67"/>
      <c r="P1447" s="68"/>
      <c r="Q1447" s="69"/>
      <c r="R1447" s="69"/>
      <c r="Z1447" s="70"/>
      <c r="AA1447" s="71"/>
      <c r="AB1447" s="70"/>
      <c r="AC1447" s="70"/>
      <c r="AD1447" s="53"/>
      <c r="AE1447" s="53"/>
      <c r="AF1447" s="72"/>
      <c r="AG1447" s="70"/>
      <c r="AH1447" s="70"/>
      <c r="AI1447" s="70"/>
    </row>
    <row r="1448" spans="1:35" ht="12.75" customHeight="1" x14ac:dyDescent="0.2">
      <c r="A1448" s="64" t="s">
        <v>478</v>
      </c>
      <c r="B1448" s="65" t="s">
        <v>477</v>
      </c>
      <c r="C1448" s="65">
        <v>22505</v>
      </c>
      <c r="D1448" s="66">
        <f>VLOOKUP(A1448,'2.1 Termination Charges'!$B$4:$F$904,5,0)</f>
        <v>0.66664999999999996</v>
      </c>
      <c r="G1448" s="67"/>
      <c r="H1448" s="67"/>
      <c r="J1448" s="67"/>
      <c r="P1448" s="68"/>
      <c r="Q1448" s="69"/>
      <c r="R1448" s="69"/>
      <c r="Z1448" s="70"/>
      <c r="AA1448" s="71"/>
      <c r="AB1448" s="70"/>
      <c r="AC1448" s="70"/>
      <c r="AD1448" s="53"/>
      <c r="AE1448" s="53"/>
      <c r="AF1448" s="72"/>
      <c r="AG1448" s="70"/>
      <c r="AH1448" s="70"/>
      <c r="AI1448" s="70"/>
    </row>
    <row r="1449" spans="1:35" ht="12.75" customHeight="1" x14ac:dyDescent="0.2">
      <c r="A1449" s="64" t="s">
        <v>480</v>
      </c>
      <c r="B1449" s="65" t="s">
        <v>479</v>
      </c>
      <c r="C1449" s="65">
        <v>22507</v>
      </c>
      <c r="D1449" s="66">
        <f>VLOOKUP(A1449,'2.1 Termination Charges'!$B$4:$F$904,5,0)</f>
        <v>0.60604999999999998</v>
      </c>
      <c r="G1449" s="67"/>
      <c r="H1449" s="67"/>
      <c r="J1449" s="67"/>
      <c r="P1449" s="68"/>
      <c r="Q1449" s="69"/>
      <c r="R1449" s="69"/>
      <c r="Z1449" s="70"/>
      <c r="AA1449" s="71"/>
      <c r="AB1449" s="70"/>
      <c r="AC1449" s="70"/>
      <c r="AD1449" s="53"/>
      <c r="AE1449" s="53"/>
      <c r="AF1449" s="72"/>
      <c r="AG1449" s="70"/>
      <c r="AH1449" s="70"/>
      <c r="AI1449" s="70"/>
    </row>
    <row r="1450" spans="1:35" ht="12.75" customHeight="1" x14ac:dyDescent="0.2">
      <c r="A1450" s="64" t="s">
        <v>482</v>
      </c>
      <c r="B1450" s="65" t="s">
        <v>481</v>
      </c>
      <c r="C1450" s="65">
        <v>2250</v>
      </c>
      <c r="D1450" s="66">
        <f>VLOOKUP(A1450,'2.1 Termination Charges'!$B$4:$F$904,5,0)</f>
        <v>0.90944000000000003</v>
      </c>
      <c r="G1450" s="67"/>
      <c r="H1450" s="67"/>
      <c r="J1450" s="67"/>
      <c r="P1450" s="68"/>
      <c r="Q1450" s="69"/>
      <c r="R1450" s="69"/>
      <c r="Z1450" s="70"/>
      <c r="AA1450" s="71"/>
      <c r="AB1450" s="70"/>
      <c r="AC1450" s="70"/>
      <c r="AD1450" s="53"/>
      <c r="AE1450" s="53"/>
      <c r="AF1450" s="72"/>
      <c r="AG1450" s="70"/>
      <c r="AH1450" s="70"/>
      <c r="AI1450" s="70"/>
    </row>
    <row r="1451" spans="1:35" ht="12.75" customHeight="1" x14ac:dyDescent="0.2">
      <c r="A1451" s="64" t="s">
        <v>484</v>
      </c>
      <c r="B1451" s="65" t="s">
        <v>483</v>
      </c>
      <c r="C1451" s="65">
        <v>2252170</v>
      </c>
      <c r="D1451" s="66">
        <f>VLOOKUP(A1451,'2.1 Termination Charges'!$B$4:$F$904,5,0)</f>
        <v>2.1696599999999999</v>
      </c>
      <c r="G1451" s="67"/>
      <c r="H1451" s="67"/>
      <c r="J1451" s="67"/>
      <c r="P1451" s="68"/>
      <c r="Q1451" s="69"/>
      <c r="R1451" s="69"/>
      <c r="Z1451" s="70"/>
      <c r="AA1451" s="71"/>
      <c r="AB1451" s="70"/>
      <c r="AC1451" s="70"/>
      <c r="AD1451" s="53"/>
      <c r="AE1451" s="53"/>
      <c r="AF1451" s="72"/>
      <c r="AG1451" s="70"/>
      <c r="AH1451" s="70"/>
      <c r="AI1451" s="70"/>
    </row>
    <row r="1452" spans="1:35" ht="12.75" customHeight="1" x14ac:dyDescent="0.2">
      <c r="A1452" s="64" t="s">
        <v>484</v>
      </c>
      <c r="B1452" s="65" t="s">
        <v>483</v>
      </c>
      <c r="C1452" s="65">
        <v>22590409</v>
      </c>
      <c r="D1452" s="66">
        <f>VLOOKUP(A1452,'2.1 Termination Charges'!$B$4:$F$904,5,0)</f>
        <v>2.1696599999999999</v>
      </c>
      <c r="G1452" s="67"/>
      <c r="H1452" s="67"/>
      <c r="J1452" s="67"/>
      <c r="P1452" s="68"/>
      <c r="Q1452" s="69"/>
      <c r="R1452" s="69"/>
      <c r="Z1452" s="70"/>
      <c r="AA1452" s="71"/>
      <c r="AB1452" s="70"/>
      <c r="AC1452" s="70"/>
      <c r="AD1452" s="53"/>
      <c r="AE1452" s="53"/>
      <c r="AF1452" s="72"/>
      <c r="AG1452" s="70"/>
      <c r="AH1452" s="70"/>
      <c r="AI1452" s="70"/>
    </row>
    <row r="1453" spans="1:35" ht="12.75" customHeight="1" x14ac:dyDescent="0.2">
      <c r="A1453" s="64" t="s">
        <v>486</v>
      </c>
      <c r="B1453" s="65" t="s">
        <v>485</v>
      </c>
      <c r="C1453" s="65">
        <v>385</v>
      </c>
      <c r="D1453" s="66">
        <f>VLOOKUP(A1453,'2.1 Termination Charges'!$B$4:$F$904,5,0)</f>
        <v>4.7299999999999998E-3</v>
      </c>
      <c r="G1453" s="67"/>
      <c r="H1453" s="67"/>
      <c r="J1453" s="67"/>
      <c r="P1453" s="68"/>
      <c r="Q1453" s="69"/>
      <c r="R1453" s="69"/>
      <c r="Z1453" s="70"/>
      <c r="AA1453" s="71"/>
      <c r="AB1453" s="70"/>
      <c r="AC1453" s="70"/>
      <c r="AD1453" s="53"/>
      <c r="AE1453" s="53"/>
      <c r="AF1453" s="72"/>
      <c r="AG1453" s="70"/>
      <c r="AH1453" s="70"/>
      <c r="AI1453" s="70"/>
    </row>
    <row r="1454" spans="1:35" ht="12.75" customHeight="1" x14ac:dyDescent="0.2">
      <c r="A1454" s="64" t="s">
        <v>488</v>
      </c>
      <c r="B1454" s="65" t="s">
        <v>487</v>
      </c>
      <c r="C1454" s="65">
        <v>385901</v>
      </c>
      <c r="D1454" s="66">
        <f>VLOOKUP(A1454,'2.1 Termination Charges'!$B$4:$F$904,5,0)</f>
        <v>2.6669999999999999E-2</v>
      </c>
      <c r="G1454" s="67"/>
      <c r="H1454" s="67"/>
      <c r="J1454" s="67"/>
      <c r="P1454" s="68"/>
      <c r="Q1454" s="69"/>
      <c r="R1454" s="69"/>
      <c r="Z1454" s="70"/>
      <c r="AA1454" s="71"/>
      <c r="AB1454" s="70"/>
      <c r="AC1454" s="70"/>
      <c r="AD1454" s="53"/>
      <c r="AE1454" s="53"/>
      <c r="AF1454" s="72"/>
      <c r="AG1454" s="70"/>
      <c r="AH1454" s="70"/>
      <c r="AI1454" s="70"/>
    </row>
    <row r="1455" spans="1:35" ht="12.75" customHeight="1" x14ac:dyDescent="0.2">
      <c r="A1455" s="64" t="s">
        <v>488</v>
      </c>
      <c r="B1455" s="65" t="s">
        <v>487</v>
      </c>
      <c r="C1455" s="65">
        <v>38595</v>
      </c>
      <c r="D1455" s="66">
        <f>VLOOKUP(A1455,'2.1 Termination Charges'!$B$4:$F$904,5,0)</f>
        <v>2.6669999999999999E-2</v>
      </c>
      <c r="G1455" s="67"/>
      <c r="H1455" s="67"/>
      <c r="J1455" s="67"/>
      <c r="P1455" s="68"/>
      <c r="Q1455" s="69"/>
      <c r="R1455" s="69"/>
      <c r="Z1455" s="70"/>
      <c r="AA1455" s="71"/>
      <c r="AB1455" s="70"/>
      <c r="AC1455" s="70"/>
      <c r="AD1455" s="53"/>
      <c r="AE1455" s="53"/>
      <c r="AF1455" s="72"/>
      <c r="AG1455" s="70"/>
      <c r="AH1455" s="70"/>
      <c r="AI1455" s="70"/>
    </row>
    <row r="1456" spans="1:35" ht="12.75" customHeight="1" x14ac:dyDescent="0.2">
      <c r="A1456" s="64" t="s">
        <v>490</v>
      </c>
      <c r="B1456" s="65" t="s">
        <v>489</v>
      </c>
      <c r="C1456" s="65">
        <v>38597</v>
      </c>
      <c r="D1456" s="66">
        <f>VLOOKUP(A1456,'2.1 Termination Charges'!$B$4:$F$904,5,0)</f>
        <v>2.6669999999999999E-2</v>
      </c>
      <c r="G1456" s="67"/>
      <c r="H1456" s="67"/>
      <c r="J1456" s="67"/>
      <c r="P1456" s="68"/>
      <c r="Q1456" s="69"/>
      <c r="R1456" s="69"/>
      <c r="Z1456" s="70"/>
      <c r="AA1456" s="71"/>
      <c r="AB1456" s="70"/>
      <c r="AC1456" s="70"/>
      <c r="AD1456" s="53"/>
      <c r="AE1456" s="53"/>
      <c r="AF1456" s="72"/>
      <c r="AG1456" s="70"/>
      <c r="AH1456" s="70"/>
      <c r="AI1456" s="70"/>
    </row>
    <row r="1457" spans="1:35" ht="12.75" customHeight="1" x14ac:dyDescent="0.2">
      <c r="A1457" s="64" t="s">
        <v>490</v>
      </c>
      <c r="B1457" s="65" t="s">
        <v>489</v>
      </c>
      <c r="C1457" s="65">
        <v>38598</v>
      </c>
      <c r="D1457" s="66">
        <f>VLOOKUP(A1457,'2.1 Termination Charges'!$B$4:$F$904,5,0)</f>
        <v>2.6669999999999999E-2</v>
      </c>
      <c r="G1457" s="67"/>
      <c r="H1457" s="67"/>
      <c r="J1457" s="67"/>
      <c r="P1457" s="68"/>
      <c r="Q1457" s="69"/>
      <c r="R1457" s="69"/>
      <c r="Z1457" s="70"/>
      <c r="AA1457" s="71"/>
      <c r="AB1457" s="70"/>
      <c r="AC1457" s="70"/>
      <c r="AD1457" s="53"/>
      <c r="AE1457" s="53"/>
      <c r="AF1457" s="72"/>
      <c r="AG1457" s="70"/>
      <c r="AH1457" s="70"/>
      <c r="AI1457" s="70"/>
    </row>
    <row r="1458" spans="1:35" ht="12.75" customHeight="1" x14ac:dyDescent="0.2">
      <c r="A1458" s="64" t="s">
        <v>490</v>
      </c>
      <c r="B1458" s="65" t="s">
        <v>489</v>
      </c>
      <c r="C1458" s="65">
        <v>38599</v>
      </c>
      <c r="D1458" s="66">
        <f>VLOOKUP(A1458,'2.1 Termination Charges'!$B$4:$F$904,5,0)</f>
        <v>2.6669999999999999E-2</v>
      </c>
      <c r="G1458" s="67"/>
      <c r="H1458" s="67"/>
      <c r="J1458" s="67"/>
      <c r="P1458" s="68"/>
      <c r="Q1458" s="69"/>
      <c r="R1458" s="69"/>
      <c r="Z1458" s="70"/>
      <c r="AA1458" s="71"/>
      <c r="AB1458" s="70"/>
      <c r="AC1458" s="70"/>
      <c r="AD1458" s="53"/>
      <c r="AE1458" s="53"/>
      <c r="AF1458" s="72"/>
      <c r="AG1458" s="70"/>
      <c r="AH1458" s="70"/>
      <c r="AI1458" s="70"/>
    </row>
    <row r="1459" spans="1:35" ht="12.75" customHeight="1" x14ac:dyDescent="0.2">
      <c r="A1459" s="64" t="s">
        <v>492</v>
      </c>
      <c r="B1459" s="65" t="s">
        <v>491</v>
      </c>
      <c r="C1459" s="65">
        <v>38591</v>
      </c>
      <c r="D1459" s="66">
        <f>VLOOKUP(A1459,'2.1 Termination Charges'!$B$4:$F$904,5,0)</f>
        <v>2.6669999999999999E-2</v>
      </c>
      <c r="G1459" s="67"/>
      <c r="H1459" s="67"/>
      <c r="J1459" s="67"/>
      <c r="P1459" s="68"/>
      <c r="Q1459" s="69"/>
      <c r="R1459" s="69"/>
      <c r="Z1459" s="70"/>
      <c r="AA1459" s="71"/>
      <c r="AB1459" s="70"/>
      <c r="AC1459" s="70"/>
      <c r="AD1459" s="53"/>
      <c r="AE1459" s="53"/>
      <c r="AF1459" s="72"/>
      <c r="AG1459" s="70"/>
      <c r="AH1459" s="70"/>
      <c r="AI1459" s="70"/>
    </row>
    <row r="1460" spans="1:35" ht="12.75" customHeight="1" x14ac:dyDescent="0.2">
      <c r="A1460" s="64" t="s">
        <v>492</v>
      </c>
      <c r="B1460" s="65" t="s">
        <v>491</v>
      </c>
      <c r="C1460" s="65">
        <v>38592</v>
      </c>
      <c r="D1460" s="66">
        <f>VLOOKUP(A1460,'2.1 Termination Charges'!$B$4:$F$904,5,0)</f>
        <v>2.6669999999999999E-2</v>
      </c>
      <c r="G1460" s="67"/>
      <c r="H1460" s="67"/>
      <c r="J1460" s="67"/>
      <c r="P1460" s="68"/>
      <c r="Q1460" s="69"/>
      <c r="R1460" s="69"/>
      <c r="Z1460" s="70"/>
      <c r="AA1460" s="71"/>
      <c r="AB1460" s="70"/>
      <c r="AC1460" s="70"/>
      <c r="AD1460" s="53"/>
      <c r="AE1460" s="53"/>
      <c r="AF1460" s="72"/>
      <c r="AG1460" s="70"/>
      <c r="AH1460" s="70"/>
      <c r="AI1460" s="70"/>
    </row>
    <row r="1461" spans="1:35" ht="12.75" customHeight="1" x14ac:dyDescent="0.2">
      <c r="A1461" s="64" t="s">
        <v>494</v>
      </c>
      <c r="B1461" s="65" t="s">
        <v>493</v>
      </c>
      <c r="C1461" s="65">
        <v>53</v>
      </c>
      <c r="D1461" s="66">
        <f>VLOOKUP(A1461,'2.1 Termination Charges'!$B$4:$F$904,5,0)</f>
        <v>1.2782800000000001</v>
      </c>
      <c r="G1461" s="67"/>
      <c r="H1461" s="67"/>
      <c r="J1461" s="67"/>
      <c r="P1461" s="68"/>
      <c r="Q1461" s="69"/>
      <c r="R1461" s="69"/>
      <c r="Z1461" s="70"/>
      <c r="AA1461" s="71"/>
      <c r="AB1461" s="70"/>
      <c r="AC1461" s="70"/>
      <c r="AD1461" s="53"/>
      <c r="AE1461" s="53"/>
      <c r="AF1461" s="72"/>
      <c r="AG1461" s="70"/>
      <c r="AH1461" s="70"/>
      <c r="AI1461" s="70"/>
    </row>
    <row r="1462" spans="1:35" ht="12.75" customHeight="1" x14ac:dyDescent="0.2">
      <c r="A1462" s="64" t="s">
        <v>496</v>
      </c>
      <c r="B1462" s="65" t="s">
        <v>495</v>
      </c>
      <c r="C1462" s="65">
        <v>5399</v>
      </c>
      <c r="D1462" s="66">
        <f>VLOOKUP(A1462,'2.1 Termination Charges'!$B$4:$F$904,5,0)</f>
        <v>1.3851899999999999</v>
      </c>
      <c r="G1462" s="67"/>
      <c r="H1462" s="67"/>
      <c r="J1462" s="67"/>
      <c r="P1462" s="68"/>
      <c r="Q1462" s="69"/>
      <c r="R1462" s="69"/>
      <c r="Z1462" s="70"/>
      <c r="AA1462" s="71"/>
      <c r="AB1462" s="70"/>
      <c r="AC1462" s="70"/>
      <c r="AD1462" s="53"/>
      <c r="AE1462" s="53"/>
      <c r="AF1462" s="72"/>
      <c r="AG1462" s="70"/>
      <c r="AH1462" s="70"/>
      <c r="AI1462" s="70"/>
    </row>
    <row r="1463" spans="1:35" ht="12.75" customHeight="1" x14ac:dyDescent="0.2">
      <c r="A1463" s="64" t="s">
        <v>498</v>
      </c>
      <c r="B1463" s="65" t="s">
        <v>497</v>
      </c>
      <c r="C1463" s="65">
        <v>535</v>
      </c>
      <c r="D1463" s="66">
        <f>VLOOKUP(A1463,'2.1 Termination Charges'!$B$4:$F$904,5,0)</f>
        <v>1.2782800000000001</v>
      </c>
      <c r="G1463" s="67"/>
      <c r="H1463" s="67"/>
      <c r="J1463" s="67"/>
      <c r="P1463" s="68"/>
      <c r="Q1463" s="69"/>
      <c r="R1463" s="69"/>
      <c r="Z1463" s="70"/>
      <c r="AA1463" s="71"/>
      <c r="AB1463" s="70"/>
      <c r="AC1463" s="70"/>
      <c r="AD1463" s="53"/>
      <c r="AE1463" s="53"/>
      <c r="AF1463" s="72"/>
      <c r="AG1463" s="70"/>
      <c r="AH1463" s="70"/>
      <c r="AI1463" s="70"/>
    </row>
    <row r="1464" spans="1:35" ht="12.75" customHeight="1" x14ac:dyDescent="0.2">
      <c r="A1464" s="64" t="s">
        <v>500</v>
      </c>
      <c r="B1464" s="65" t="s">
        <v>499</v>
      </c>
      <c r="C1464" s="65">
        <v>357</v>
      </c>
      <c r="D1464" s="66">
        <f>VLOOKUP(A1464,'2.1 Termination Charges'!$B$4:$F$904,5,0)</f>
        <v>9.9399999999999992E-3</v>
      </c>
      <c r="G1464" s="67"/>
      <c r="H1464" s="67"/>
      <c r="J1464" s="67"/>
      <c r="P1464" s="68"/>
      <c r="Q1464" s="69"/>
      <c r="R1464" s="69"/>
      <c r="Z1464" s="70"/>
      <c r="AA1464" s="71"/>
      <c r="AB1464" s="70"/>
      <c r="AC1464" s="70"/>
      <c r="AD1464" s="53"/>
      <c r="AE1464" s="53"/>
      <c r="AF1464" s="72"/>
      <c r="AG1464" s="70"/>
      <c r="AH1464" s="70"/>
      <c r="AI1464" s="70"/>
    </row>
    <row r="1465" spans="1:35" ht="12.75" customHeight="1" x14ac:dyDescent="0.2">
      <c r="A1465" s="64" t="s">
        <v>502</v>
      </c>
      <c r="B1465" s="65" t="s">
        <v>501</v>
      </c>
      <c r="C1465" s="65">
        <v>357121</v>
      </c>
      <c r="D1465" s="66">
        <f>VLOOKUP(A1465,'2.1 Termination Charges'!$B$4:$F$904,5,0)</f>
        <v>3.6360000000000003E-2</v>
      </c>
      <c r="G1465" s="67"/>
      <c r="H1465" s="67"/>
      <c r="J1465" s="67"/>
      <c r="P1465" s="68"/>
      <c r="Q1465" s="69"/>
      <c r="R1465" s="69"/>
      <c r="Z1465" s="70"/>
      <c r="AA1465" s="71"/>
      <c r="AB1465" s="70"/>
      <c r="AC1465" s="70"/>
      <c r="AD1465" s="53"/>
      <c r="AE1465" s="53"/>
      <c r="AF1465" s="72"/>
      <c r="AG1465" s="70"/>
      <c r="AH1465" s="70"/>
      <c r="AI1465" s="70"/>
    </row>
    <row r="1466" spans="1:35" ht="12.75" customHeight="1" x14ac:dyDescent="0.2">
      <c r="A1466" s="64" t="s">
        <v>502</v>
      </c>
      <c r="B1466" s="65" t="s">
        <v>501</v>
      </c>
      <c r="C1466" s="65">
        <v>357122</v>
      </c>
      <c r="D1466" s="66">
        <f>VLOOKUP(A1466,'2.1 Termination Charges'!$B$4:$F$904,5,0)</f>
        <v>3.6360000000000003E-2</v>
      </c>
      <c r="G1466" s="67"/>
      <c r="H1466" s="67"/>
      <c r="J1466" s="67"/>
      <c r="P1466" s="68"/>
      <c r="Q1466" s="69"/>
      <c r="R1466" s="69"/>
      <c r="Z1466" s="70"/>
      <c r="AA1466" s="71"/>
      <c r="AB1466" s="70"/>
      <c r="AC1466" s="70"/>
      <c r="AD1466" s="53"/>
      <c r="AE1466" s="53"/>
      <c r="AF1466" s="72"/>
      <c r="AG1466" s="70"/>
      <c r="AH1466" s="70"/>
      <c r="AI1466" s="70"/>
    </row>
    <row r="1467" spans="1:35" ht="12.75" customHeight="1" x14ac:dyDescent="0.2">
      <c r="A1467" s="64" t="s">
        <v>502</v>
      </c>
      <c r="B1467" s="65" t="s">
        <v>501</v>
      </c>
      <c r="C1467" s="65">
        <v>357123</v>
      </c>
      <c r="D1467" s="66">
        <f>VLOOKUP(A1467,'2.1 Termination Charges'!$B$4:$F$904,5,0)</f>
        <v>3.6360000000000003E-2</v>
      </c>
      <c r="G1467" s="67"/>
      <c r="H1467" s="67"/>
      <c r="J1467" s="67"/>
      <c r="P1467" s="68"/>
      <c r="Q1467" s="69"/>
      <c r="R1467" s="69"/>
      <c r="Z1467" s="70"/>
      <c r="AA1467" s="71"/>
      <c r="AB1467" s="70"/>
      <c r="AC1467" s="70"/>
      <c r="AD1467" s="53"/>
      <c r="AE1467" s="53"/>
      <c r="AF1467" s="72"/>
      <c r="AG1467" s="70"/>
      <c r="AH1467" s="70"/>
      <c r="AI1467" s="70"/>
    </row>
    <row r="1468" spans="1:35" ht="12.75" customHeight="1" x14ac:dyDescent="0.2">
      <c r="A1468" s="64" t="s">
        <v>502</v>
      </c>
      <c r="B1468" s="65" t="s">
        <v>501</v>
      </c>
      <c r="C1468" s="65">
        <v>3571239</v>
      </c>
      <c r="D1468" s="66">
        <f>VLOOKUP(A1468,'2.1 Termination Charges'!$B$4:$F$904,5,0)</f>
        <v>3.6360000000000003E-2</v>
      </c>
      <c r="G1468" s="67"/>
      <c r="H1468" s="67"/>
      <c r="J1468" s="67"/>
      <c r="P1468" s="68"/>
      <c r="Q1468" s="69"/>
      <c r="R1468" s="69"/>
      <c r="Z1468" s="70"/>
      <c r="AA1468" s="71"/>
      <c r="AB1468" s="70"/>
      <c r="AC1468" s="70"/>
      <c r="AD1468" s="53"/>
      <c r="AE1468" s="53"/>
      <c r="AF1468" s="72"/>
      <c r="AG1468" s="70"/>
      <c r="AH1468" s="70"/>
      <c r="AI1468" s="70"/>
    </row>
    <row r="1469" spans="1:35" ht="12.75" customHeight="1" x14ac:dyDescent="0.2">
      <c r="A1469" s="64" t="s">
        <v>502</v>
      </c>
      <c r="B1469" s="65" t="s">
        <v>501</v>
      </c>
      <c r="C1469" s="65">
        <v>357700</v>
      </c>
      <c r="D1469" s="66">
        <f>VLOOKUP(A1469,'2.1 Termination Charges'!$B$4:$F$904,5,0)</f>
        <v>3.6360000000000003E-2</v>
      </c>
      <c r="G1469" s="67"/>
      <c r="H1469" s="67"/>
      <c r="J1469" s="67"/>
      <c r="P1469" s="68"/>
      <c r="Q1469" s="69"/>
      <c r="R1469" s="69"/>
      <c r="Z1469" s="70"/>
      <c r="AA1469" s="71"/>
      <c r="AB1469" s="70"/>
      <c r="AC1469" s="70"/>
      <c r="AD1469" s="53"/>
      <c r="AE1469" s="53"/>
      <c r="AF1469" s="72"/>
      <c r="AG1469" s="70"/>
      <c r="AH1469" s="70"/>
      <c r="AI1469" s="70"/>
    </row>
    <row r="1470" spans="1:35" ht="12.75" customHeight="1" x14ac:dyDescent="0.2">
      <c r="A1470" s="64" t="s">
        <v>502</v>
      </c>
      <c r="B1470" s="65" t="s">
        <v>501</v>
      </c>
      <c r="C1470" s="65">
        <v>35777</v>
      </c>
      <c r="D1470" s="66">
        <f>VLOOKUP(A1470,'2.1 Termination Charges'!$B$4:$F$904,5,0)</f>
        <v>3.6360000000000003E-2</v>
      </c>
      <c r="G1470" s="67"/>
      <c r="H1470" s="67"/>
      <c r="J1470" s="67"/>
      <c r="P1470" s="68"/>
      <c r="Q1470" s="69"/>
      <c r="R1470" s="69"/>
      <c r="Z1470" s="70"/>
      <c r="AA1470" s="71"/>
      <c r="AB1470" s="70"/>
      <c r="AC1470" s="70"/>
      <c r="AD1470" s="53"/>
      <c r="AE1470" s="53"/>
      <c r="AF1470" s="72"/>
      <c r="AG1470" s="70"/>
      <c r="AH1470" s="70"/>
      <c r="AI1470" s="70"/>
    </row>
    <row r="1471" spans="1:35" ht="12.75" customHeight="1" x14ac:dyDescent="0.2">
      <c r="A1471" s="64" t="s">
        <v>502</v>
      </c>
      <c r="B1471" s="65" t="s">
        <v>501</v>
      </c>
      <c r="C1471" s="65">
        <v>3577777</v>
      </c>
      <c r="D1471" s="66">
        <f>VLOOKUP(A1471,'2.1 Termination Charges'!$B$4:$F$904,5,0)</f>
        <v>3.6360000000000003E-2</v>
      </c>
      <c r="G1471" s="67"/>
      <c r="H1471" s="67"/>
      <c r="J1471" s="67"/>
      <c r="P1471" s="68"/>
      <c r="Q1471" s="69"/>
      <c r="R1471" s="69"/>
      <c r="Z1471" s="70"/>
      <c r="AA1471" s="71"/>
      <c r="AB1471" s="70"/>
      <c r="AC1471" s="70"/>
      <c r="AD1471" s="53"/>
      <c r="AE1471" s="53"/>
      <c r="AF1471" s="72"/>
      <c r="AG1471" s="70"/>
      <c r="AH1471" s="70"/>
      <c r="AI1471" s="70"/>
    </row>
    <row r="1472" spans="1:35" ht="12.75" customHeight="1" x14ac:dyDescent="0.2">
      <c r="A1472" s="64" t="s">
        <v>502</v>
      </c>
      <c r="B1472" s="65" t="s">
        <v>501</v>
      </c>
      <c r="C1472" s="65">
        <v>35794</v>
      </c>
      <c r="D1472" s="66">
        <f>VLOOKUP(A1472,'2.1 Termination Charges'!$B$4:$F$904,5,0)</f>
        <v>3.6360000000000003E-2</v>
      </c>
      <c r="G1472" s="67"/>
      <c r="H1472" s="67"/>
      <c r="J1472" s="67"/>
      <c r="P1472" s="68"/>
      <c r="Q1472" s="69"/>
      <c r="R1472" s="69"/>
      <c r="Z1472" s="70"/>
      <c r="AA1472" s="71"/>
      <c r="AB1472" s="70"/>
      <c r="AC1472" s="70"/>
      <c r="AD1472" s="53"/>
      <c r="AE1472" s="53"/>
      <c r="AF1472" s="72"/>
      <c r="AG1472" s="70"/>
      <c r="AH1472" s="70"/>
      <c r="AI1472" s="70"/>
    </row>
    <row r="1473" spans="1:35" ht="12.75" customHeight="1" x14ac:dyDescent="0.2">
      <c r="A1473" s="64" t="s">
        <v>502</v>
      </c>
      <c r="B1473" s="65" t="s">
        <v>501</v>
      </c>
      <c r="C1473" s="65">
        <v>35795</v>
      </c>
      <c r="D1473" s="66">
        <f>VLOOKUP(A1473,'2.1 Termination Charges'!$B$4:$F$904,5,0)</f>
        <v>3.6360000000000003E-2</v>
      </c>
      <c r="G1473" s="67"/>
      <c r="H1473" s="67"/>
      <c r="J1473" s="67"/>
      <c r="P1473" s="68"/>
      <c r="Q1473" s="69"/>
      <c r="R1473" s="69"/>
      <c r="Z1473" s="70"/>
      <c r="AA1473" s="71"/>
      <c r="AB1473" s="70"/>
      <c r="AC1473" s="70"/>
      <c r="AD1473" s="53"/>
      <c r="AE1473" s="53"/>
      <c r="AF1473" s="72"/>
      <c r="AG1473" s="70"/>
      <c r="AH1473" s="70"/>
      <c r="AI1473" s="70"/>
    </row>
    <row r="1474" spans="1:35" ht="12.75" customHeight="1" x14ac:dyDescent="0.2">
      <c r="A1474" s="64" t="s">
        <v>502</v>
      </c>
      <c r="B1474" s="65" t="s">
        <v>501</v>
      </c>
      <c r="C1474" s="65">
        <v>35796</v>
      </c>
      <c r="D1474" s="66">
        <f>VLOOKUP(A1474,'2.1 Termination Charges'!$B$4:$F$904,5,0)</f>
        <v>3.6360000000000003E-2</v>
      </c>
      <c r="G1474" s="67"/>
      <c r="H1474" s="67"/>
      <c r="J1474" s="67"/>
      <c r="P1474" s="68"/>
      <c r="Q1474" s="69"/>
      <c r="R1474" s="69"/>
      <c r="Z1474" s="70"/>
      <c r="AA1474" s="71"/>
      <c r="AB1474" s="70"/>
      <c r="AC1474" s="70"/>
      <c r="AD1474" s="53"/>
      <c r="AE1474" s="53"/>
      <c r="AF1474" s="72"/>
      <c r="AG1474" s="70"/>
      <c r="AH1474" s="70"/>
      <c r="AI1474" s="70"/>
    </row>
    <row r="1475" spans="1:35" ht="12.75" customHeight="1" x14ac:dyDescent="0.2">
      <c r="A1475" s="64" t="s">
        <v>502</v>
      </c>
      <c r="B1475" s="65" t="s">
        <v>501</v>
      </c>
      <c r="C1475" s="65">
        <v>35797</v>
      </c>
      <c r="D1475" s="66">
        <f>VLOOKUP(A1475,'2.1 Termination Charges'!$B$4:$F$904,5,0)</f>
        <v>3.6360000000000003E-2</v>
      </c>
      <c r="G1475" s="67"/>
      <c r="H1475" s="67"/>
      <c r="J1475" s="67"/>
      <c r="P1475" s="68"/>
      <c r="Q1475" s="69"/>
      <c r="R1475" s="69"/>
      <c r="Z1475" s="70"/>
      <c r="AA1475" s="71"/>
      <c r="AB1475" s="70"/>
      <c r="AC1475" s="70"/>
      <c r="AD1475" s="53"/>
      <c r="AE1475" s="53"/>
      <c r="AF1475" s="72"/>
      <c r="AG1475" s="70"/>
      <c r="AH1475" s="70"/>
      <c r="AI1475" s="70"/>
    </row>
    <row r="1476" spans="1:35" ht="12.75" customHeight="1" x14ac:dyDescent="0.2">
      <c r="A1476" s="64" t="s">
        <v>502</v>
      </c>
      <c r="B1476" s="65" t="s">
        <v>501</v>
      </c>
      <c r="C1476" s="65">
        <v>35799</v>
      </c>
      <c r="D1476" s="66">
        <f>VLOOKUP(A1476,'2.1 Termination Charges'!$B$4:$F$904,5,0)</f>
        <v>3.6360000000000003E-2</v>
      </c>
      <c r="G1476" s="67"/>
      <c r="H1476" s="67"/>
      <c r="J1476" s="67"/>
      <c r="P1476" s="68"/>
      <c r="Q1476" s="69"/>
      <c r="R1476" s="69"/>
      <c r="Z1476" s="70"/>
      <c r="AA1476" s="71"/>
      <c r="AB1476" s="70"/>
      <c r="AC1476" s="70"/>
      <c r="AD1476" s="53"/>
      <c r="AE1476" s="53"/>
      <c r="AF1476" s="72"/>
      <c r="AG1476" s="70"/>
      <c r="AH1476" s="70"/>
      <c r="AI1476" s="70"/>
    </row>
    <row r="1477" spans="1:35" ht="12.75" customHeight="1" x14ac:dyDescent="0.2">
      <c r="A1477" s="64" t="s">
        <v>504</v>
      </c>
      <c r="B1477" s="65" t="s">
        <v>503</v>
      </c>
      <c r="C1477" s="65">
        <v>420</v>
      </c>
      <c r="D1477" s="66">
        <f>VLOOKUP(A1477,'2.1 Termination Charges'!$B$4:$F$904,5,0)</f>
        <v>3.64E-3</v>
      </c>
      <c r="G1477" s="67"/>
      <c r="H1477" s="67"/>
      <c r="J1477" s="67"/>
      <c r="P1477" s="68"/>
      <c r="Q1477" s="69"/>
      <c r="R1477" s="69"/>
      <c r="Z1477" s="70"/>
      <c r="AA1477" s="71"/>
      <c r="AB1477" s="70"/>
      <c r="AC1477" s="70"/>
      <c r="AD1477" s="53"/>
      <c r="AE1477" s="53"/>
      <c r="AF1477" s="72"/>
      <c r="AG1477" s="70"/>
      <c r="AH1477" s="70"/>
      <c r="AI1477" s="70"/>
    </row>
    <row r="1478" spans="1:35" ht="12.75" customHeight="1" x14ac:dyDescent="0.2">
      <c r="A1478" s="64" t="s">
        <v>506</v>
      </c>
      <c r="B1478" s="65" t="s">
        <v>505</v>
      </c>
      <c r="C1478" s="65">
        <v>420601</v>
      </c>
      <c r="D1478" s="66">
        <f>VLOOKUP(A1478,'2.1 Termination Charges'!$B$4:$F$904,5,0)</f>
        <v>1.9390000000000001E-2</v>
      </c>
      <c r="G1478" s="67"/>
      <c r="H1478" s="67"/>
      <c r="J1478" s="67"/>
      <c r="P1478" s="68"/>
      <c r="Q1478" s="69"/>
      <c r="R1478" s="69"/>
      <c r="Z1478" s="70"/>
      <c r="AA1478" s="71"/>
      <c r="AB1478" s="70"/>
      <c r="AC1478" s="70"/>
      <c r="AD1478" s="53"/>
      <c r="AE1478" s="53"/>
      <c r="AF1478" s="72"/>
      <c r="AG1478" s="70"/>
      <c r="AH1478" s="70"/>
      <c r="AI1478" s="70"/>
    </row>
    <row r="1479" spans="1:35" ht="12.75" customHeight="1" x14ac:dyDescent="0.2">
      <c r="A1479" s="64" t="s">
        <v>506</v>
      </c>
      <c r="B1479" s="65" t="s">
        <v>505</v>
      </c>
      <c r="C1479" s="65">
        <v>420602</v>
      </c>
      <c r="D1479" s="66">
        <f>VLOOKUP(A1479,'2.1 Termination Charges'!$B$4:$F$904,5,0)</f>
        <v>1.9390000000000001E-2</v>
      </c>
      <c r="G1479" s="67"/>
      <c r="H1479" s="67"/>
      <c r="J1479" s="67"/>
      <c r="P1479" s="68"/>
      <c r="Q1479" s="69"/>
      <c r="R1479" s="69"/>
      <c r="Z1479" s="70"/>
      <c r="AA1479" s="71"/>
      <c r="AB1479" s="70"/>
      <c r="AC1479" s="70"/>
      <c r="AD1479" s="53"/>
      <c r="AE1479" s="53"/>
      <c r="AF1479" s="72"/>
      <c r="AG1479" s="70"/>
      <c r="AH1479" s="70"/>
      <c r="AI1479" s="70"/>
    </row>
    <row r="1480" spans="1:35" ht="12.75" customHeight="1" x14ac:dyDescent="0.2">
      <c r="A1480" s="64" t="s">
        <v>506</v>
      </c>
      <c r="B1480" s="65" t="s">
        <v>505</v>
      </c>
      <c r="C1480" s="65">
        <v>420606</v>
      </c>
      <c r="D1480" s="66">
        <f>VLOOKUP(A1480,'2.1 Termination Charges'!$B$4:$F$904,5,0)</f>
        <v>1.9390000000000001E-2</v>
      </c>
      <c r="G1480" s="67"/>
      <c r="H1480" s="67"/>
      <c r="J1480" s="67"/>
      <c r="P1480" s="68"/>
      <c r="Q1480" s="69"/>
      <c r="R1480" s="69"/>
      <c r="Z1480" s="70"/>
      <c r="AA1480" s="71"/>
      <c r="AB1480" s="70"/>
      <c r="AC1480" s="70"/>
      <c r="AD1480" s="53"/>
      <c r="AE1480" s="53"/>
      <c r="AF1480" s="72"/>
      <c r="AG1480" s="70"/>
      <c r="AH1480" s="70"/>
      <c r="AI1480" s="70"/>
    </row>
    <row r="1481" spans="1:35" ht="12.75" customHeight="1" x14ac:dyDescent="0.2">
      <c r="A1481" s="64" t="s">
        <v>506</v>
      </c>
      <c r="B1481" s="65" t="s">
        <v>505</v>
      </c>
      <c r="C1481" s="65">
        <v>420607</v>
      </c>
      <c r="D1481" s="66">
        <f>VLOOKUP(A1481,'2.1 Termination Charges'!$B$4:$F$904,5,0)</f>
        <v>1.9390000000000001E-2</v>
      </c>
      <c r="G1481" s="67"/>
      <c r="H1481" s="67"/>
      <c r="J1481" s="67"/>
      <c r="P1481" s="68"/>
      <c r="Q1481" s="69"/>
      <c r="R1481" s="69"/>
      <c r="Z1481" s="70"/>
      <c r="AA1481" s="71"/>
      <c r="AB1481" s="70"/>
      <c r="AC1481" s="70"/>
      <c r="AD1481" s="53"/>
      <c r="AE1481" s="53"/>
      <c r="AF1481" s="72"/>
      <c r="AG1481" s="70"/>
      <c r="AH1481" s="70"/>
      <c r="AI1481" s="70"/>
    </row>
    <row r="1482" spans="1:35" ht="12.75" customHeight="1" x14ac:dyDescent="0.2">
      <c r="A1482" s="64" t="s">
        <v>506</v>
      </c>
      <c r="B1482" s="65" t="s">
        <v>505</v>
      </c>
      <c r="C1482" s="65">
        <v>42072</v>
      </c>
      <c r="D1482" s="66">
        <f>VLOOKUP(A1482,'2.1 Termination Charges'!$B$4:$F$904,5,0)</f>
        <v>1.9390000000000001E-2</v>
      </c>
      <c r="G1482" s="67"/>
      <c r="H1482" s="67"/>
      <c r="J1482" s="67"/>
      <c r="P1482" s="68"/>
      <c r="Q1482" s="69"/>
      <c r="R1482" s="69"/>
      <c r="Z1482" s="70"/>
      <c r="AA1482" s="71"/>
      <c r="AB1482" s="70"/>
      <c r="AC1482" s="70"/>
      <c r="AD1482" s="53"/>
      <c r="AE1482" s="53"/>
      <c r="AF1482" s="72"/>
      <c r="AG1482" s="70"/>
      <c r="AH1482" s="70"/>
      <c r="AI1482" s="70"/>
    </row>
    <row r="1483" spans="1:35" ht="12.75" customHeight="1" x14ac:dyDescent="0.2">
      <c r="A1483" s="64" t="s">
        <v>506</v>
      </c>
      <c r="B1483" s="65" t="s">
        <v>505</v>
      </c>
      <c r="C1483" s="65">
        <v>420961</v>
      </c>
      <c r="D1483" s="66">
        <f>VLOOKUP(A1483,'2.1 Termination Charges'!$B$4:$F$904,5,0)</f>
        <v>1.9390000000000001E-2</v>
      </c>
      <c r="G1483" s="67"/>
      <c r="H1483" s="67"/>
      <c r="J1483" s="67"/>
      <c r="P1483" s="68"/>
      <c r="Q1483" s="69"/>
      <c r="R1483" s="69"/>
      <c r="Z1483" s="70"/>
      <c r="AA1483" s="71"/>
      <c r="AB1483" s="70"/>
      <c r="AC1483" s="70"/>
      <c r="AD1483" s="53"/>
      <c r="AE1483" s="53"/>
      <c r="AF1483" s="72"/>
      <c r="AG1483" s="70"/>
      <c r="AH1483" s="70"/>
      <c r="AI1483" s="70"/>
    </row>
    <row r="1484" spans="1:35" ht="12.75" customHeight="1" x14ac:dyDescent="0.2">
      <c r="A1484" s="64" t="s">
        <v>506</v>
      </c>
      <c r="B1484" s="65" t="s">
        <v>505</v>
      </c>
      <c r="C1484" s="65">
        <v>420962</v>
      </c>
      <c r="D1484" s="66">
        <f>VLOOKUP(A1484,'2.1 Termination Charges'!$B$4:$F$904,5,0)</f>
        <v>1.9390000000000001E-2</v>
      </c>
      <c r="G1484" s="67"/>
      <c r="H1484" s="67"/>
      <c r="J1484" s="67"/>
      <c r="P1484" s="68"/>
      <c r="Q1484" s="69"/>
      <c r="R1484" s="69"/>
      <c r="Z1484" s="70"/>
      <c r="AA1484" s="71"/>
      <c r="AB1484" s="70"/>
      <c r="AC1484" s="70"/>
      <c r="AD1484" s="53"/>
      <c r="AE1484" s="53"/>
      <c r="AF1484" s="72"/>
      <c r="AG1484" s="70"/>
      <c r="AH1484" s="70"/>
      <c r="AI1484" s="70"/>
    </row>
    <row r="1485" spans="1:35" ht="12.75" customHeight="1" x14ac:dyDescent="0.2">
      <c r="A1485" s="64" t="s">
        <v>506</v>
      </c>
      <c r="B1485" s="65" t="s">
        <v>505</v>
      </c>
      <c r="C1485" s="65">
        <v>420966</v>
      </c>
      <c r="D1485" s="66">
        <f>VLOOKUP(A1485,'2.1 Termination Charges'!$B$4:$F$904,5,0)</f>
        <v>1.9390000000000001E-2</v>
      </c>
      <c r="G1485" s="67"/>
      <c r="H1485" s="67"/>
      <c r="J1485" s="67"/>
      <c r="P1485" s="68"/>
      <c r="Q1485" s="69"/>
      <c r="R1485" s="69"/>
      <c r="Z1485" s="70"/>
      <c r="AA1485" s="71"/>
      <c r="AB1485" s="70"/>
      <c r="AC1485" s="70"/>
      <c r="AD1485" s="53"/>
      <c r="AE1485" s="53"/>
      <c r="AF1485" s="72"/>
      <c r="AG1485" s="70"/>
      <c r="AH1485" s="70"/>
      <c r="AI1485" s="70"/>
    </row>
    <row r="1486" spans="1:35" ht="12.75" customHeight="1" x14ac:dyDescent="0.2">
      <c r="A1486" s="64" t="s">
        <v>508</v>
      </c>
      <c r="B1486" s="65" t="s">
        <v>507</v>
      </c>
      <c r="C1486" s="65">
        <v>420603</v>
      </c>
      <c r="D1486" s="66">
        <f>VLOOKUP(A1486,'2.1 Termination Charges'!$B$4:$F$904,5,0)</f>
        <v>1.9390000000000001E-2</v>
      </c>
      <c r="G1486" s="67"/>
      <c r="H1486" s="67"/>
      <c r="J1486" s="67"/>
      <c r="P1486" s="68"/>
      <c r="Q1486" s="69"/>
      <c r="R1486" s="69"/>
      <c r="Z1486" s="70"/>
      <c r="AA1486" s="71"/>
      <c r="AB1486" s="70"/>
      <c r="AC1486" s="70"/>
      <c r="AD1486" s="53"/>
      <c r="AE1486" s="53"/>
      <c r="AF1486" s="72"/>
      <c r="AG1486" s="70"/>
      <c r="AH1486" s="70"/>
      <c r="AI1486" s="70"/>
    </row>
    <row r="1487" spans="1:35" ht="12.75" customHeight="1" x14ac:dyDescent="0.2">
      <c r="A1487" s="64" t="s">
        <v>508</v>
      </c>
      <c r="B1487" s="65" t="s">
        <v>507</v>
      </c>
      <c r="C1487" s="65">
        <v>420604</v>
      </c>
      <c r="D1487" s="66">
        <f>VLOOKUP(A1487,'2.1 Termination Charges'!$B$4:$F$904,5,0)</f>
        <v>1.9390000000000001E-2</v>
      </c>
      <c r="G1487" s="67"/>
      <c r="H1487" s="67"/>
      <c r="J1487" s="67"/>
      <c r="P1487" s="68"/>
      <c r="Q1487" s="69"/>
      <c r="R1487" s="69"/>
      <c r="Z1487" s="70"/>
      <c r="AA1487" s="71"/>
      <c r="AB1487" s="70"/>
      <c r="AC1487" s="70"/>
      <c r="AD1487" s="53"/>
      <c r="AE1487" s="53"/>
      <c r="AF1487" s="72"/>
      <c r="AG1487" s="70"/>
      <c r="AH1487" s="70"/>
      <c r="AI1487" s="70"/>
    </row>
    <row r="1488" spans="1:35" ht="12.75" customHeight="1" x14ac:dyDescent="0.2">
      <c r="A1488" s="64" t="s">
        <v>508</v>
      </c>
      <c r="B1488" s="65" t="s">
        <v>507</v>
      </c>
      <c r="C1488" s="65">
        <v>420605</v>
      </c>
      <c r="D1488" s="66">
        <f>VLOOKUP(A1488,'2.1 Termination Charges'!$B$4:$F$904,5,0)</f>
        <v>1.9390000000000001E-2</v>
      </c>
      <c r="G1488" s="67"/>
      <c r="H1488" s="67"/>
      <c r="J1488" s="67"/>
      <c r="P1488" s="68"/>
      <c r="Q1488" s="69"/>
      <c r="R1488" s="69"/>
      <c r="Z1488" s="70"/>
      <c r="AA1488" s="71"/>
      <c r="AB1488" s="70"/>
      <c r="AC1488" s="70"/>
      <c r="AD1488" s="53"/>
      <c r="AE1488" s="53"/>
      <c r="AF1488" s="72"/>
      <c r="AG1488" s="70"/>
      <c r="AH1488" s="70"/>
      <c r="AI1488" s="70"/>
    </row>
    <row r="1489" spans="1:35" ht="12.75" customHeight="1" x14ac:dyDescent="0.2">
      <c r="A1489" s="64" t="s">
        <v>508</v>
      </c>
      <c r="B1489" s="65" t="s">
        <v>507</v>
      </c>
      <c r="C1489" s="65">
        <v>42073</v>
      </c>
      <c r="D1489" s="66">
        <f>VLOOKUP(A1489,'2.1 Termination Charges'!$B$4:$F$904,5,0)</f>
        <v>1.9390000000000001E-2</v>
      </c>
      <c r="G1489" s="67"/>
      <c r="H1489" s="67"/>
      <c r="J1489" s="67"/>
      <c r="P1489" s="68"/>
      <c r="Q1489" s="69"/>
      <c r="R1489" s="69"/>
      <c r="Z1489" s="70"/>
      <c r="AA1489" s="71"/>
      <c r="AB1489" s="70"/>
      <c r="AC1489" s="70"/>
      <c r="AD1489" s="53"/>
      <c r="AE1489" s="53"/>
      <c r="AF1489" s="72"/>
      <c r="AG1489" s="70"/>
      <c r="AH1489" s="70"/>
      <c r="AI1489" s="70"/>
    </row>
    <row r="1490" spans="1:35" ht="12.75" customHeight="1" x14ac:dyDescent="0.2">
      <c r="A1490" s="64" t="s">
        <v>508</v>
      </c>
      <c r="B1490" s="65" t="s">
        <v>507</v>
      </c>
      <c r="C1490" s="65">
        <v>42093</v>
      </c>
      <c r="D1490" s="66">
        <f>VLOOKUP(A1490,'2.1 Termination Charges'!$B$4:$F$904,5,0)</f>
        <v>1.9390000000000001E-2</v>
      </c>
      <c r="G1490" s="67"/>
      <c r="H1490" s="67"/>
      <c r="J1490" s="67"/>
      <c r="P1490" s="68"/>
      <c r="Q1490" s="69"/>
      <c r="R1490" s="69"/>
      <c r="Z1490" s="70"/>
      <c r="AA1490" s="71"/>
      <c r="AB1490" s="70"/>
      <c r="AC1490" s="70"/>
      <c r="AD1490" s="53"/>
      <c r="AE1490" s="53"/>
      <c r="AF1490" s="72"/>
      <c r="AG1490" s="70"/>
      <c r="AH1490" s="70"/>
      <c r="AI1490" s="70"/>
    </row>
    <row r="1491" spans="1:35" ht="12.75" customHeight="1" x14ac:dyDescent="0.2">
      <c r="A1491" s="64" t="s">
        <v>508</v>
      </c>
      <c r="B1491" s="65" t="s">
        <v>507</v>
      </c>
      <c r="C1491" s="65">
        <v>420963</v>
      </c>
      <c r="D1491" s="66">
        <f>VLOOKUP(A1491,'2.1 Termination Charges'!$B$4:$F$904,5,0)</f>
        <v>1.9390000000000001E-2</v>
      </c>
      <c r="G1491" s="67"/>
      <c r="H1491" s="67"/>
      <c r="J1491" s="67"/>
      <c r="P1491" s="68"/>
      <c r="Q1491" s="69"/>
      <c r="R1491" s="69"/>
      <c r="Z1491" s="70"/>
      <c r="AA1491" s="71"/>
      <c r="AB1491" s="70"/>
      <c r="AC1491" s="70"/>
      <c r="AD1491" s="53"/>
      <c r="AE1491" s="53"/>
      <c r="AF1491" s="72"/>
      <c r="AG1491" s="70"/>
      <c r="AH1491" s="70"/>
      <c r="AI1491" s="70"/>
    </row>
    <row r="1492" spans="1:35" ht="12.75" customHeight="1" x14ac:dyDescent="0.2">
      <c r="A1492" s="64" t="s">
        <v>508</v>
      </c>
      <c r="B1492" s="65" t="s">
        <v>507</v>
      </c>
      <c r="C1492" s="65">
        <v>420964</v>
      </c>
      <c r="D1492" s="66">
        <f>VLOOKUP(A1492,'2.1 Termination Charges'!$B$4:$F$904,5,0)</f>
        <v>1.9390000000000001E-2</v>
      </c>
      <c r="G1492" s="67"/>
      <c r="H1492" s="67"/>
      <c r="J1492" s="67"/>
      <c r="P1492" s="68"/>
      <c r="Q1492" s="69"/>
      <c r="R1492" s="69"/>
      <c r="Z1492" s="70"/>
      <c r="AA1492" s="71"/>
      <c r="AB1492" s="70"/>
      <c r="AC1492" s="70"/>
      <c r="AD1492" s="53"/>
      <c r="AE1492" s="53"/>
      <c r="AF1492" s="72"/>
      <c r="AG1492" s="70"/>
      <c r="AH1492" s="70"/>
      <c r="AI1492" s="70"/>
    </row>
    <row r="1493" spans="1:35" ht="12.75" customHeight="1" x14ac:dyDescent="0.2">
      <c r="A1493" s="64" t="s">
        <v>508</v>
      </c>
      <c r="B1493" s="65" t="s">
        <v>507</v>
      </c>
      <c r="C1493" s="65">
        <v>420965</v>
      </c>
      <c r="D1493" s="66">
        <f>VLOOKUP(A1493,'2.1 Termination Charges'!$B$4:$F$904,5,0)</f>
        <v>1.9390000000000001E-2</v>
      </c>
      <c r="G1493" s="67"/>
      <c r="H1493" s="67"/>
      <c r="J1493" s="67"/>
      <c r="P1493" s="68"/>
      <c r="Q1493" s="69"/>
      <c r="R1493" s="69"/>
      <c r="Z1493" s="70"/>
      <c r="AA1493" s="71"/>
      <c r="AB1493" s="70"/>
      <c r="AC1493" s="70"/>
      <c r="AD1493" s="53"/>
      <c r="AE1493" s="53"/>
      <c r="AF1493" s="72"/>
      <c r="AG1493" s="70"/>
      <c r="AH1493" s="70"/>
      <c r="AI1493" s="70"/>
    </row>
    <row r="1494" spans="1:35" ht="12.75" customHeight="1" x14ac:dyDescent="0.2">
      <c r="A1494" s="64" t="s">
        <v>510</v>
      </c>
      <c r="B1494" s="65" t="s">
        <v>509</v>
      </c>
      <c r="C1494" s="65">
        <v>420608</v>
      </c>
      <c r="D1494" s="66">
        <f>VLOOKUP(A1494,'2.1 Termination Charges'!$B$4:$F$904,5,0)</f>
        <v>1.9390000000000001E-2</v>
      </c>
      <c r="G1494" s="67"/>
      <c r="H1494" s="67"/>
      <c r="J1494" s="67"/>
      <c r="P1494" s="68"/>
      <c r="Q1494" s="69"/>
      <c r="R1494" s="69"/>
      <c r="Z1494" s="70"/>
      <c r="AA1494" s="71"/>
      <c r="AB1494" s="70"/>
      <c r="AC1494" s="70"/>
      <c r="AD1494" s="53"/>
      <c r="AE1494" s="53"/>
      <c r="AF1494" s="72"/>
      <c r="AG1494" s="70"/>
      <c r="AH1494" s="70"/>
      <c r="AI1494" s="70"/>
    </row>
    <row r="1495" spans="1:35" ht="12.75" customHeight="1" x14ac:dyDescent="0.2">
      <c r="A1495" s="64" t="s">
        <v>510</v>
      </c>
      <c r="B1495" s="65" t="s">
        <v>509</v>
      </c>
      <c r="C1495" s="65">
        <v>42077</v>
      </c>
      <c r="D1495" s="66">
        <f>VLOOKUP(A1495,'2.1 Termination Charges'!$B$4:$F$904,5,0)</f>
        <v>1.9390000000000001E-2</v>
      </c>
      <c r="G1495" s="67"/>
      <c r="H1495" s="67"/>
      <c r="J1495" s="67"/>
      <c r="P1495" s="68"/>
      <c r="Q1495" s="69"/>
      <c r="R1495" s="69"/>
      <c r="Z1495" s="70"/>
      <c r="AA1495" s="71"/>
      <c r="AB1495" s="70"/>
      <c r="AC1495" s="70"/>
      <c r="AD1495" s="53"/>
      <c r="AE1495" s="53"/>
      <c r="AF1495" s="72"/>
      <c r="AG1495" s="70"/>
      <c r="AH1495" s="70"/>
      <c r="AI1495" s="70"/>
    </row>
    <row r="1496" spans="1:35" ht="12.75" customHeight="1" x14ac:dyDescent="0.2">
      <c r="A1496" s="64" t="s">
        <v>510</v>
      </c>
      <c r="B1496" s="65" t="s">
        <v>509</v>
      </c>
      <c r="C1496" s="65">
        <v>420967</v>
      </c>
      <c r="D1496" s="66">
        <f>VLOOKUP(A1496,'2.1 Termination Charges'!$B$4:$F$904,5,0)</f>
        <v>1.9390000000000001E-2</v>
      </c>
      <c r="G1496" s="67"/>
      <c r="H1496" s="67"/>
      <c r="J1496" s="67"/>
      <c r="P1496" s="68"/>
      <c r="Q1496" s="69"/>
      <c r="R1496" s="69"/>
      <c r="Z1496" s="70"/>
      <c r="AA1496" s="71"/>
      <c r="AB1496" s="70"/>
      <c r="AC1496" s="70"/>
      <c r="AD1496" s="53"/>
      <c r="AE1496" s="53"/>
      <c r="AF1496" s="72"/>
      <c r="AG1496" s="70"/>
      <c r="AH1496" s="70"/>
      <c r="AI1496" s="70"/>
    </row>
    <row r="1497" spans="1:35" ht="12.75" customHeight="1" x14ac:dyDescent="0.2">
      <c r="A1497" s="64" t="s">
        <v>512</v>
      </c>
      <c r="B1497" s="65" t="s">
        <v>511</v>
      </c>
      <c r="C1497" s="65">
        <v>420702</v>
      </c>
      <c r="D1497" s="66">
        <f>VLOOKUP(A1497,'2.1 Termination Charges'!$B$4:$F$904,5,0)</f>
        <v>1.9390000000000001E-2</v>
      </c>
      <c r="G1497" s="67"/>
      <c r="H1497" s="67"/>
      <c r="J1497" s="67"/>
      <c r="P1497" s="68"/>
      <c r="Q1497" s="69"/>
      <c r="R1497" s="69"/>
      <c r="Z1497" s="70"/>
      <c r="AA1497" s="71"/>
      <c r="AB1497" s="70"/>
      <c r="AC1497" s="70"/>
      <c r="AD1497" s="53"/>
      <c r="AE1497" s="53"/>
      <c r="AF1497" s="72"/>
      <c r="AG1497" s="70"/>
      <c r="AH1497" s="70"/>
      <c r="AI1497" s="70"/>
    </row>
    <row r="1498" spans="1:35" ht="12.75" customHeight="1" x14ac:dyDescent="0.2">
      <c r="A1498" s="64" t="s">
        <v>512</v>
      </c>
      <c r="B1498" s="65" t="s">
        <v>511</v>
      </c>
      <c r="C1498" s="65">
        <v>420703</v>
      </c>
      <c r="D1498" s="66">
        <f>VLOOKUP(A1498,'2.1 Termination Charges'!$B$4:$F$904,5,0)</f>
        <v>1.9390000000000001E-2</v>
      </c>
      <c r="G1498" s="67"/>
      <c r="H1498" s="67"/>
      <c r="J1498" s="67"/>
      <c r="P1498" s="68"/>
      <c r="Q1498" s="69"/>
      <c r="R1498" s="69"/>
      <c r="Z1498" s="70"/>
      <c r="AA1498" s="71"/>
      <c r="AB1498" s="70"/>
      <c r="AC1498" s="70"/>
      <c r="AD1498" s="53"/>
      <c r="AE1498" s="53"/>
      <c r="AF1498" s="72"/>
      <c r="AG1498" s="70"/>
      <c r="AH1498" s="70"/>
      <c r="AI1498" s="70"/>
    </row>
    <row r="1499" spans="1:35" ht="12.75" customHeight="1" x14ac:dyDescent="0.2">
      <c r="A1499" s="64" t="s">
        <v>512</v>
      </c>
      <c r="B1499" s="65" t="s">
        <v>511</v>
      </c>
      <c r="C1499" s="65">
        <v>420704</v>
      </c>
      <c r="D1499" s="66">
        <f>VLOOKUP(A1499,'2.1 Termination Charges'!$B$4:$F$904,5,0)</f>
        <v>1.9390000000000001E-2</v>
      </c>
      <c r="G1499" s="67"/>
      <c r="H1499" s="67"/>
      <c r="J1499" s="67"/>
      <c r="P1499" s="68"/>
      <c r="Q1499" s="69"/>
      <c r="R1499" s="69"/>
      <c r="Z1499" s="70"/>
      <c r="AA1499" s="71"/>
      <c r="AB1499" s="70"/>
      <c r="AC1499" s="70"/>
      <c r="AD1499" s="53"/>
      <c r="AE1499" s="53"/>
      <c r="AF1499" s="72"/>
      <c r="AG1499" s="70"/>
      <c r="AH1499" s="70"/>
      <c r="AI1499" s="70"/>
    </row>
    <row r="1500" spans="1:35" ht="12.75" customHeight="1" x14ac:dyDescent="0.2">
      <c r="A1500" s="64" t="s">
        <v>512</v>
      </c>
      <c r="B1500" s="65" t="s">
        <v>511</v>
      </c>
      <c r="C1500" s="65">
        <v>420705</v>
      </c>
      <c r="D1500" s="66">
        <f>VLOOKUP(A1500,'2.1 Termination Charges'!$B$4:$F$904,5,0)</f>
        <v>1.9390000000000001E-2</v>
      </c>
      <c r="G1500" s="67"/>
      <c r="H1500" s="67"/>
      <c r="J1500" s="67"/>
      <c r="P1500" s="68"/>
      <c r="Q1500" s="69"/>
      <c r="R1500" s="69"/>
      <c r="Z1500" s="70"/>
      <c r="AA1500" s="71"/>
      <c r="AB1500" s="70"/>
      <c r="AC1500" s="70"/>
      <c r="AD1500" s="53"/>
      <c r="AE1500" s="53"/>
      <c r="AF1500" s="72"/>
      <c r="AG1500" s="70"/>
      <c r="AH1500" s="70"/>
      <c r="AI1500" s="70"/>
    </row>
    <row r="1501" spans="1:35" ht="12.75" customHeight="1" x14ac:dyDescent="0.2">
      <c r="A1501" s="64" t="s">
        <v>512</v>
      </c>
      <c r="B1501" s="65" t="s">
        <v>511</v>
      </c>
      <c r="C1501" s="65">
        <v>42079</v>
      </c>
      <c r="D1501" s="66">
        <f>VLOOKUP(A1501,'2.1 Termination Charges'!$B$4:$F$904,5,0)</f>
        <v>1.9390000000000001E-2</v>
      </c>
      <c r="G1501" s="67"/>
      <c r="H1501" s="67"/>
      <c r="J1501" s="67"/>
      <c r="P1501" s="68"/>
      <c r="Q1501" s="69"/>
      <c r="R1501" s="69"/>
      <c r="Z1501" s="70"/>
      <c r="AA1501" s="71"/>
      <c r="AB1501" s="70"/>
      <c r="AC1501" s="70"/>
      <c r="AD1501" s="53"/>
      <c r="AE1501" s="53"/>
      <c r="AF1501" s="72"/>
      <c r="AG1501" s="70"/>
      <c r="AH1501" s="70"/>
      <c r="AI1501" s="70"/>
    </row>
    <row r="1502" spans="1:35" ht="12.75" customHeight="1" x14ac:dyDescent="0.2">
      <c r="A1502" s="64" t="s">
        <v>512</v>
      </c>
      <c r="B1502" s="65" t="s">
        <v>511</v>
      </c>
      <c r="C1502" s="65">
        <v>420960</v>
      </c>
      <c r="D1502" s="66">
        <f>VLOOKUP(A1502,'2.1 Termination Charges'!$B$4:$F$904,5,0)</f>
        <v>1.9390000000000001E-2</v>
      </c>
      <c r="G1502" s="67"/>
      <c r="H1502" s="67"/>
      <c r="J1502" s="67"/>
      <c r="P1502" s="68"/>
      <c r="Q1502" s="69"/>
      <c r="R1502" s="69"/>
      <c r="Z1502" s="70"/>
      <c r="AA1502" s="71"/>
      <c r="AB1502" s="70"/>
      <c r="AC1502" s="70"/>
      <c r="AD1502" s="53"/>
      <c r="AE1502" s="53"/>
      <c r="AF1502" s="72"/>
      <c r="AG1502" s="70"/>
      <c r="AH1502" s="70"/>
      <c r="AI1502" s="70"/>
    </row>
    <row r="1503" spans="1:35" ht="12.75" customHeight="1" x14ac:dyDescent="0.2">
      <c r="A1503" s="64" t="s">
        <v>512</v>
      </c>
      <c r="B1503" s="65" t="s">
        <v>511</v>
      </c>
      <c r="C1503" s="65">
        <v>420968</v>
      </c>
      <c r="D1503" s="66">
        <f>VLOOKUP(A1503,'2.1 Termination Charges'!$B$4:$F$904,5,0)</f>
        <v>1.9390000000000001E-2</v>
      </c>
      <c r="G1503" s="67"/>
      <c r="H1503" s="67"/>
      <c r="J1503" s="67"/>
      <c r="P1503" s="68"/>
      <c r="Q1503" s="69"/>
      <c r="R1503" s="69"/>
      <c r="Z1503" s="70"/>
      <c r="AA1503" s="71"/>
      <c r="AB1503" s="70"/>
      <c r="AC1503" s="70"/>
      <c r="AD1503" s="53"/>
      <c r="AE1503" s="53"/>
      <c r="AF1503" s="72"/>
      <c r="AG1503" s="70"/>
      <c r="AH1503" s="70"/>
      <c r="AI1503" s="70"/>
    </row>
    <row r="1504" spans="1:35" ht="12.75" customHeight="1" x14ac:dyDescent="0.2">
      <c r="A1504" s="64" t="s">
        <v>512</v>
      </c>
      <c r="B1504" s="65" t="s">
        <v>511</v>
      </c>
      <c r="C1504" s="65">
        <v>420969</v>
      </c>
      <c r="D1504" s="66">
        <f>VLOOKUP(A1504,'2.1 Termination Charges'!$B$4:$F$904,5,0)</f>
        <v>1.9390000000000001E-2</v>
      </c>
      <c r="G1504" s="67"/>
      <c r="H1504" s="67"/>
      <c r="J1504" s="67"/>
      <c r="P1504" s="68"/>
      <c r="Q1504" s="69"/>
      <c r="R1504" s="69"/>
      <c r="Z1504" s="70"/>
      <c r="AA1504" s="71"/>
      <c r="AB1504" s="70"/>
      <c r="AC1504" s="70"/>
      <c r="AD1504" s="53"/>
      <c r="AE1504" s="53"/>
      <c r="AF1504" s="72"/>
      <c r="AG1504" s="70"/>
      <c r="AH1504" s="70"/>
      <c r="AI1504" s="70"/>
    </row>
    <row r="1505" spans="1:35" ht="12.75" customHeight="1" x14ac:dyDescent="0.2">
      <c r="A1505" s="64" t="s">
        <v>514</v>
      </c>
      <c r="B1505" s="65" t="s">
        <v>513</v>
      </c>
      <c r="C1505" s="65">
        <v>42081</v>
      </c>
      <c r="D1505" s="66">
        <f>VLOOKUP(A1505,'2.1 Termination Charges'!$B$4:$F$904,5,0)</f>
        <v>0.10909000000000001</v>
      </c>
      <c r="G1505" s="67"/>
      <c r="H1505" s="67"/>
      <c r="J1505" s="67"/>
      <c r="P1505" s="68"/>
      <c r="Q1505" s="69"/>
      <c r="R1505" s="69"/>
      <c r="Z1505" s="70"/>
      <c r="AA1505" s="71"/>
      <c r="AB1505" s="70"/>
      <c r="AC1505" s="70"/>
      <c r="AD1505" s="53"/>
      <c r="AE1505" s="53"/>
      <c r="AF1505" s="72"/>
      <c r="AG1505" s="70"/>
      <c r="AH1505" s="70"/>
      <c r="AI1505" s="70"/>
    </row>
    <row r="1506" spans="1:35" ht="12.75" customHeight="1" x14ac:dyDescent="0.2">
      <c r="A1506" s="64" t="s">
        <v>514</v>
      </c>
      <c r="B1506" s="65" t="s">
        <v>513</v>
      </c>
      <c r="C1506" s="65">
        <v>42082</v>
      </c>
      <c r="D1506" s="66">
        <f>VLOOKUP(A1506,'2.1 Termination Charges'!$B$4:$F$904,5,0)</f>
        <v>0.10909000000000001</v>
      </c>
      <c r="G1506" s="67"/>
      <c r="H1506" s="67"/>
      <c r="J1506" s="67"/>
      <c r="P1506" s="68"/>
      <c r="Q1506" s="69"/>
      <c r="R1506" s="69"/>
      <c r="Z1506" s="70"/>
      <c r="AA1506" s="71"/>
      <c r="AB1506" s="70"/>
      <c r="AC1506" s="70"/>
      <c r="AD1506" s="53"/>
      <c r="AE1506" s="53"/>
      <c r="AF1506" s="72"/>
      <c r="AG1506" s="70"/>
      <c r="AH1506" s="70"/>
      <c r="AI1506" s="70"/>
    </row>
    <row r="1507" spans="1:35" ht="12.75" customHeight="1" x14ac:dyDescent="0.2">
      <c r="A1507" s="64" t="s">
        <v>514</v>
      </c>
      <c r="B1507" s="65" t="s">
        <v>513</v>
      </c>
      <c r="C1507" s="65">
        <v>42083</v>
      </c>
      <c r="D1507" s="66">
        <f>VLOOKUP(A1507,'2.1 Termination Charges'!$B$4:$F$904,5,0)</f>
        <v>0.10909000000000001</v>
      </c>
      <c r="G1507" s="67"/>
      <c r="H1507" s="67"/>
      <c r="J1507" s="67"/>
      <c r="P1507" s="68"/>
      <c r="Q1507" s="69"/>
      <c r="R1507" s="69"/>
      <c r="Z1507" s="70"/>
      <c r="AA1507" s="71"/>
      <c r="AB1507" s="70"/>
      <c r="AC1507" s="70"/>
      <c r="AD1507" s="53"/>
      <c r="AE1507" s="53"/>
      <c r="AF1507" s="72"/>
      <c r="AG1507" s="70"/>
      <c r="AH1507" s="70"/>
      <c r="AI1507" s="70"/>
    </row>
    <row r="1508" spans="1:35" ht="12.75" customHeight="1" x14ac:dyDescent="0.2">
      <c r="A1508" s="64" t="s">
        <v>514</v>
      </c>
      <c r="B1508" s="65" t="s">
        <v>513</v>
      </c>
      <c r="C1508" s="65">
        <v>42084</v>
      </c>
      <c r="D1508" s="66">
        <f>VLOOKUP(A1508,'2.1 Termination Charges'!$B$4:$F$904,5,0)</f>
        <v>0.10909000000000001</v>
      </c>
      <c r="G1508" s="67"/>
      <c r="H1508" s="67"/>
      <c r="J1508" s="67"/>
      <c r="P1508" s="68"/>
      <c r="Q1508" s="69"/>
      <c r="R1508" s="69"/>
      <c r="Z1508" s="70"/>
      <c r="AA1508" s="71"/>
      <c r="AB1508" s="70"/>
      <c r="AC1508" s="70"/>
      <c r="AD1508" s="53"/>
      <c r="AE1508" s="53"/>
      <c r="AF1508" s="72"/>
      <c r="AG1508" s="70"/>
      <c r="AH1508" s="70"/>
      <c r="AI1508" s="70"/>
    </row>
    <row r="1509" spans="1:35" ht="12.75" customHeight="1" x14ac:dyDescent="0.2">
      <c r="A1509" s="64" t="s">
        <v>515</v>
      </c>
      <c r="B1509" s="65" t="s">
        <v>19</v>
      </c>
      <c r="C1509" s="65">
        <v>45</v>
      </c>
      <c r="D1509" s="66">
        <f>VLOOKUP(A1509,'2.1 Termination Charges'!$B$4:$F$904,5,0)</f>
        <v>4.5300000000000002E-3</v>
      </c>
      <c r="G1509" s="67"/>
      <c r="H1509" s="67"/>
      <c r="J1509" s="67"/>
      <c r="P1509" s="68"/>
      <c r="Q1509" s="69"/>
      <c r="R1509" s="69"/>
      <c r="Z1509" s="70"/>
      <c r="AA1509" s="71"/>
      <c r="AB1509" s="70"/>
      <c r="AC1509" s="70"/>
      <c r="AD1509" s="53"/>
      <c r="AE1509" s="53"/>
      <c r="AF1509" s="72"/>
      <c r="AG1509" s="70"/>
      <c r="AH1509" s="70"/>
      <c r="AI1509" s="70"/>
    </row>
    <row r="1510" spans="1:35" ht="12.75" customHeight="1" x14ac:dyDescent="0.2">
      <c r="A1510" s="64" t="s">
        <v>517</v>
      </c>
      <c r="B1510" s="65" t="s">
        <v>516</v>
      </c>
      <c r="C1510" s="65">
        <v>4520</v>
      </c>
      <c r="D1510" s="66">
        <f>VLOOKUP(A1510,'2.1 Termination Charges'!$B$4:$F$904,5,0)</f>
        <v>7.9600000000000001E-3</v>
      </c>
      <c r="G1510" s="67"/>
      <c r="H1510" s="67"/>
      <c r="J1510" s="67"/>
      <c r="P1510" s="68"/>
      <c r="Q1510" s="69"/>
      <c r="R1510" s="69"/>
      <c r="Z1510" s="70"/>
      <c r="AA1510" s="71"/>
      <c r="AB1510" s="70"/>
      <c r="AC1510" s="70"/>
      <c r="AD1510" s="53"/>
      <c r="AE1510" s="53"/>
      <c r="AF1510" s="72"/>
      <c r="AG1510" s="70"/>
      <c r="AH1510" s="70"/>
      <c r="AI1510" s="70"/>
    </row>
    <row r="1511" spans="1:35" ht="12.75" customHeight="1" x14ac:dyDescent="0.2">
      <c r="A1511" s="64" t="s">
        <v>517</v>
      </c>
      <c r="B1511" s="65" t="s">
        <v>516</v>
      </c>
      <c r="C1511" s="65">
        <v>4521</v>
      </c>
      <c r="D1511" s="66">
        <f>VLOOKUP(A1511,'2.1 Termination Charges'!$B$4:$F$904,5,0)</f>
        <v>7.9600000000000001E-3</v>
      </c>
      <c r="G1511" s="67"/>
      <c r="H1511" s="67"/>
      <c r="J1511" s="67"/>
      <c r="P1511" s="68"/>
      <c r="Q1511" s="69"/>
      <c r="R1511" s="69"/>
      <c r="Z1511" s="70"/>
      <c r="AA1511" s="71"/>
      <c r="AB1511" s="70"/>
      <c r="AC1511" s="70"/>
      <c r="AD1511" s="53"/>
      <c r="AE1511" s="53"/>
      <c r="AF1511" s="72"/>
      <c r="AG1511" s="70"/>
      <c r="AH1511" s="70"/>
      <c r="AI1511" s="70"/>
    </row>
    <row r="1512" spans="1:35" ht="12.75" customHeight="1" x14ac:dyDescent="0.2">
      <c r="A1512" s="64" t="s">
        <v>517</v>
      </c>
      <c r="B1512" s="65" t="s">
        <v>516</v>
      </c>
      <c r="C1512" s="65">
        <v>4523</v>
      </c>
      <c r="D1512" s="66">
        <f>VLOOKUP(A1512,'2.1 Termination Charges'!$B$4:$F$904,5,0)</f>
        <v>7.9600000000000001E-3</v>
      </c>
      <c r="G1512" s="67"/>
      <c r="H1512" s="67"/>
      <c r="J1512" s="67"/>
      <c r="P1512" s="68"/>
      <c r="Q1512" s="69"/>
      <c r="R1512" s="69"/>
      <c r="Z1512" s="70"/>
      <c r="AA1512" s="71"/>
      <c r="AB1512" s="70"/>
      <c r="AC1512" s="70"/>
      <c r="AD1512" s="53"/>
      <c r="AE1512" s="53"/>
      <c r="AF1512" s="72"/>
      <c r="AG1512" s="70"/>
      <c r="AH1512" s="70"/>
      <c r="AI1512" s="70"/>
    </row>
    <row r="1513" spans="1:35" ht="12.75" customHeight="1" x14ac:dyDescent="0.2">
      <c r="A1513" s="64" t="s">
        <v>517</v>
      </c>
      <c r="B1513" s="65" t="s">
        <v>516</v>
      </c>
      <c r="C1513" s="65">
        <v>4524</v>
      </c>
      <c r="D1513" s="66">
        <f>VLOOKUP(A1513,'2.1 Termination Charges'!$B$4:$F$904,5,0)</f>
        <v>7.9600000000000001E-3</v>
      </c>
      <c r="G1513" s="67"/>
      <c r="H1513" s="67"/>
      <c r="J1513" s="67"/>
      <c r="P1513" s="68"/>
      <c r="Q1513" s="69"/>
      <c r="R1513" s="69"/>
      <c r="Z1513" s="70"/>
      <c r="AA1513" s="71"/>
      <c r="AB1513" s="70"/>
      <c r="AC1513" s="70"/>
      <c r="AD1513" s="53"/>
      <c r="AE1513" s="53"/>
      <c r="AF1513" s="72"/>
      <c r="AG1513" s="70"/>
      <c r="AH1513" s="70"/>
      <c r="AI1513" s="70"/>
    </row>
    <row r="1514" spans="1:35" ht="12.75" customHeight="1" x14ac:dyDescent="0.2">
      <c r="A1514" s="64" t="s">
        <v>517</v>
      </c>
      <c r="B1514" s="65" t="s">
        <v>516</v>
      </c>
      <c r="C1514" s="65">
        <v>452595</v>
      </c>
      <c r="D1514" s="66">
        <f>VLOOKUP(A1514,'2.1 Termination Charges'!$B$4:$F$904,5,0)</f>
        <v>7.9600000000000001E-3</v>
      </c>
      <c r="G1514" s="67"/>
      <c r="H1514" s="67"/>
      <c r="J1514" s="67"/>
      <c r="P1514" s="68"/>
      <c r="Q1514" s="69"/>
      <c r="R1514" s="69"/>
      <c r="Z1514" s="70"/>
      <c r="AA1514" s="71"/>
      <c r="AB1514" s="70"/>
      <c r="AC1514" s="70"/>
      <c r="AD1514" s="53"/>
      <c r="AE1514" s="53"/>
      <c r="AF1514" s="72"/>
      <c r="AG1514" s="70"/>
      <c r="AH1514" s="70"/>
      <c r="AI1514" s="70"/>
    </row>
    <row r="1515" spans="1:35" ht="12.75" customHeight="1" x14ac:dyDescent="0.2">
      <c r="A1515" s="64" t="s">
        <v>517</v>
      </c>
      <c r="B1515" s="65" t="s">
        <v>516</v>
      </c>
      <c r="C1515" s="65">
        <v>452596</v>
      </c>
      <c r="D1515" s="66">
        <f>VLOOKUP(A1515,'2.1 Termination Charges'!$B$4:$F$904,5,0)</f>
        <v>7.9600000000000001E-3</v>
      </c>
      <c r="G1515" s="67"/>
      <c r="H1515" s="67"/>
      <c r="J1515" s="67"/>
      <c r="P1515" s="68"/>
      <c r="Q1515" s="69"/>
      <c r="R1515" s="69"/>
      <c r="Z1515" s="70"/>
      <c r="AA1515" s="71"/>
      <c r="AB1515" s="70"/>
      <c r="AC1515" s="70"/>
      <c r="AD1515" s="53"/>
      <c r="AE1515" s="53"/>
      <c r="AF1515" s="72"/>
      <c r="AG1515" s="70"/>
      <c r="AH1515" s="70"/>
      <c r="AI1515" s="70"/>
    </row>
    <row r="1516" spans="1:35" ht="12.75" customHeight="1" x14ac:dyDescent="0.2">
      <c r="A1516" s="64" t="s">
        <v>517</v>
      </c>
      <c r="B1516" s="65" t="s">
        <v>516</v>
      </c>
      <c r="C1516" s="65">
        <v>4525982</v>
      </c>
      <c r="D1516" s="66">
        <f>VLOOKUP(A1516,'2.1 Termination Charges'!$B$4:$F$904,5,0)</f>
        <v>7.9600000000000001E-3</v>
      </c>
      <c r="G1516" s="67"/>
      <c r="H1516" s="67"/>
      <c r="J1516" s="67"/>
      <c r="P1516" s="68"/>
      <c r="Q1516" s="69"/>
      <c r="R1516" s="69"/>
      <c r="Z1516" s="70"/>
      <c r="AA1516" s="71"/>
      <c r="AB1516" s="70"/>
      <c r="AC1516" s="70"/>
      <c r="AD1516" s="53"/>
      <c r="AE1516" s="53"/>
      <c r="AF1516" s="72"/>
      <c r="AG1516" s="70"/>
      <c r="AH1516" s="70"/>
      <c r="AI1516" s="70"/>
    </row>
    <row r="1517" spans="1:35" ht="12.75" customHeight="1" x14ac:dyDescent="0.2">
      <c r="A1517" s="64" t="s">
        <v>517</v>
      </c>
      <c r="B1517" s="65" t="s">
        <v>516</v>
      </c>
      <c r="C1517" s="65">
        <v>4525988</v>
      </c>
      <c r="D1517" s="66">
        <f>VLOOKUP(A1517,'2.1 Termination Charges'!$B$4:$F$904,5,0)</f>
        <v>7.9600000000000001E-3</v>
      </c>
      <c r="G1517" s="67"/>
      <c r="H1517" s="67"/>
      <c r="J1517" s="67"/>
      <c r="P1517" s="68"/>
      <c r="Q1517" s="69"/>
      <c r="R1517" s="69"/>
      <c r="Z1517" s="70"/>
      <c r="AA1517" s="71"/>
      <c r="AB1517" s="70"/>
      <c r="AC1517" s="70"/>
      <c r="AD1517" s="53"/>
      <c r="AE1517" s="53"/>
      <c r="AF1517" s="72"/>
      <c r="AG1517" s="70"/>
      <c r="AH1517" s="70"/>
      <c r="AI1517" s="70"/>
    </row>
    <row r="1518" spans="1:35" ht="12.75" customHeight="1" x14ac:dyDescent="0.2">
      <c r="A1518" s="64" t="s">
        <v>517</v>
      </c>
      <c r="B1518" s="65" t="s">
        <v>516</v>
      </c>
      <c r="C1518" s="65">
        <v>4529</v>
      </c>
      <c r="D1518" s="66">
        <f>VLOOKUP(A1518,'2.1 Termination Charges'!$B$4:$F$904,5,0)</f>
        <v>7.9600000000000001E-3</v>
      </c>
      <c r="G1518" s="67"/>
      <c r="H1518" s="67"/>
      <c r="J1518" s="67"/>
      <c r="P1518" s="68"/>
      <c r="Q1518" s="69"/>
      <c r="R1518" s="69"/>
      <c r="Z1518" s="70"/>
      <c r="AA1518" s="71"/>
      <c r="AB1518" s="70"/>
      <c r="AC1518" s="70"/>
      <c r="AD1518" s="53"/>
      <c r="AE1518" s="53"/>
      <c r="AF1518" s="72"/>
      <c r="AG1518" s="70"/>
      <c r="AH1518" s="70"/>
      <c r="AI1518" s="70"/>
    </row>
    <row r="1519" spans="1:35" ht="12.75" customHeight="1" x14ac:dyDescent="0.2">
      <c r="A1519" s="64" t="s">
        <v>517</v>
      </c>
      <c r="B1519" s="65" t="s">
        <v>516</v>
      </c>
      <c r="C1519" s="65">
        <v>4530</v>
      </c>
      <c r="D1519" s="66">
        <f>VLOOKUP(A1519,'2.1 Termination Charges'!$B$4:$F$904,5,0)</f>
        <v>7.9600000000000001E-3</v>
      </c>
      <c r="G1519" s="67"/>
      <c r="H1519" s="67"/>
      <c r="J1519" s="67"/>
      <c r="P1519" s="68"/>
      <c r="Q1519" s="69"/>
      <c r="R1519" s="69"/>
      <c r="Z1519" s="70"/>
      <c r="AA1519" s="71"/>
      <c r="AB1519" s="70"/>
      <c r="AC1519" s="70"/>
      <c r="AD1519" s="53"/>
      <c r="AE1519" s="53"/>
      <c r="AF1519" s="72"/>
      <c r="AG1519" s="70"/>
      <c r="AH1519" s="70"/>
      <c r="AI1519" s="70"/>
    </row>
    <row r="1520" spans="1:35" ht="12.75" customHeight="1" x14ac:dyDescent="0.2">
      <c r="A1520" s="64" t="s">
        <v>517</v>
      </c>
      <c r="B1520" s="65" t="s">
        <v>516</v>
      </c>
      <c r="C1520" s="65">
        <v>45401</v>
      </c>
      <c r="D1520" s="66">
        <f>VLOOKUP(A1520,'2.1 Termination Charges'!$B$4:$F$904,5,0)</f>
        <v>7.9600000000000001E-3</v>
      </c>
      <c r="G1520" s="67"/>
      <c r="H1520" s="67"/>
      <c r="J1520" s="67"/>
      <c r="P1520" s="68"/>
      <c r="Q1520" s="69"/>
      <c r="R1520" s="69"/>
      <c r="Z1520" s="70"/>
      <c r="AA1520" s="71"/>
      <c r="AB1520" s="70"/>
      <c r="AC1520" s="70"/>
      <c r="AD1520" s="53"/>
      <c r="AE1520" s="53"/>
      <c r="AF1520" s="72"/>
      <c r="AG1520" s="70"/>
      <c r="AH1520" s="70"/>
      <c r="AI1520" s="70"/>
    </row>
    <row r="1521" spans="1:35" ht="12.75" customHeight="1" x14ac:dyDescent="0.2">
      <c r="A1521" s="64" t="s">
        <v>517</v>
      </c>
      <c r="B1521" s="65" t="s">
        <v>516</v>
      </c>
      <c r="C1521" s="65">
        <v>45402</v>
      </c>
      <c r="D1521" s="66">
        <f>VLOOKUP(A1521,'2.1 Termination Charges'!$B$4:$F$904,5,0)</f>
        <v>7.9600000000000001E-3</v>
      </c>
      <c r="G1521" s="67"/>
      <c r="H1521" s="67"/>
      <c r="J1521" s="67"/>
      <c r="P1521" s="68"/>
      <c r="Q1521" s="69"/>
      <c r="R1521" s="69"/>
      <c r="Z1521" s="70"/>
      <c r="AA1521" s="71"/>
      <c r="AB1521" s="70"/>
      <c r="AC1521" s="70"/>
      <c r="AD1521" s="53"/>
      <c r="AE1521" s="53"/>
      <c r="AF1521" s="72"/>
      <c r="AG1521" s="70"/>
      <c r="AH1521" s="70"/>
      <c r="AI1521" s="70"/>
    </row>
    <row r="1522" spans="1:35" ht="12.75" customHeight="1" x14ac:dyDescent="0.2">
      <c r="A1522" s="64" t="s">
        <v>517</v>
      </c>
      <c r="B1522" s="65" t="s">
        <v>516</v>
      </c>
      <c r="C1522" s="65">
        <v>45403</v>
      </c>
      <c r="D1522" s="66">
        <f>VLOOKUP(A1522,'2.1 Termination Charges'!$B$4:$F$904,5,0)</f>
        <v>7.9600000000000001E-3</v>
      </c>
      <c r="G1522" s="67"/>
      <c r="H1522" s="67"/>
      <c r="J1522" s="67"/>
      <c r="P1522" s="68"/>
      <c r="Q1522" s="69"/>
      <c r="R1522" s="69"/>
      <c r="Z1522" s="70"/>
      <c r="AA1522" s="71"/>
      <c r="AB1522" s="70"/>
      <c r="AC1522" s="70"/>
      <c r="AD1522" s="53"/>
      <c r="AE1522" s="53"/>
      <c r="AF1522" s="72"/>
      <c r="AG1522" s="70"/>
      <c r="AH1522" s="70"/>
      <c r="AI1522" s="70"/>
    </row>
    <row r="1523" spans="1:35" ht="12.75" customHeight="1" x14ac:dyDescent="0.2">
      <c r="A1523" s="64" t="s">
        <v>517</v>
      </c>
      <c r="B1523" s="65" t="s">
        <v>516</v>
      </c>
      <c r="C1523" s="65">
        <v>45404</v>
      </c>
      <c r="D1523" s="66">
        <f>VLOOKUP(A1523,'2.1 Termination Charges'!$B$4:$F$904,5,0)</f>
        <v>7.9600000000000001E-3</v>
      </c>
      <c r="G1523" s="67"/>
      <c r="H1523" s="67"/>
      <c r="J1523" s="67"/>
      <c r="P1523" s="68"/>
      <c r="Q1523" s="69"/>
      <c r="R1523" s="69"/>
      <c r="Z1523" s="70"/>
      <c r="AA1523" s="71"/>
      <c r="AB1523" s="70"/>
      <c r="AC1523" s="70"/>
      <c r="AD1523" s="53"/>
      <c r="AE1523" s="53"/>
      <c r="AF1523" s="72"/>
      <c r="AG1523" s="70"/>
      <c r="AH1523" s="70"/>
      <c r="AI1523" s="70"/>
    </row>
    <row r="1524" spans="1:35" ht="12.75" customHeight="1" x14ac:dyDescent="0.2">
      <c r="A1524" s="64" t="s">
        <v>517</v>
      </c>
      <c r="B1524" s="65" t="s">
        <v>516</v>
      </c>
      <c r="C1524" s="65">
        <v>454275</v>
      </c>
      <c r="D1524" s="66">
        <f>VLOOKUP(A1524,'2.1 Termination Charges'!$B$4:$F$904,5,0)</f>
        <v>7.9600000000000001E-3</v>
      </c>
      <c r="G1524" s="67"/>
      <c r="H1524" s="67"/>
      <c r="J1524" s="67"/>
      <c r="P1524" s="68"/>
      <c r="Q1524" s="69"/>
      <c r="R1524" s="69"/>
      <c r="Z1524" s="70"/>
      <c r="AA1524" s="71"/>
      <c r="AB1524" s="70"/>
      <c r="AC1524" s="70"/>
      <c r="AD1524" s="53"/>
      <c r="AE1524" s="53"/>
      <c r="AF1524" s="72"/>
      <c r="AG1524" s="70"/>
      <c r="AH1524" s="70"/>
      <c r="AI1524" s="70"/>
    </row>
    <row r="1525" spans="1:35" ht="12.75" customHeight="1" x14ac:dyDescent="0.2">
      <c r="A1525" s="64" t="s">
        <v>517</v>
      </c>
      <c r="B1525" s="65" t="s">
        <v>516</v>
      </c>
      <c r="C1525" s="65">
        <v>455060</v>
      </c>
      <c r="D1525" s="66">
        <f>VLOOKUP(A1525,'2.1 Termination Charges'!$B$4:$F$904,5,0)</f>
        <v>7.9600000000000001E-3</v>
      </c>
      <c r="G1525" s="67"/>
      <c r="H1525" s="67"/>
      <c r="J1525" s="67"/>
      <c r="P1525" s="68"/>
      <c r="Q1525" s="69"/>
      <c r="R1525" s="69"/>
      <c r="Z1525" s="70"/>
      <c r="AA1525" s="71"/>
      <c r="AB1525" s="70"/>
      <c r="AC1525" s="70"/>
      <c r="AD1525" s="53"/>
      <c r="AE1525" s="53"/>
      <c r="AF1525" s="72"/>
      <c r="AG1525" s="70"/>
      <c r="AH1525" s="70"/>
      <c r="AI1525" s="70"/>
    </row>
    <row r="1526" spans="1:35" ht="12.75" customHeight="1" x14ac:dyDescent="0.2">
      <c r="A1526" s="64" t="s">
        <v>517</v>
      </c>
      <c r="B1526" s="65" t="s">
        <v>516</v>
      </c>
      <c r="C1526" s="65">
        <v>4551</v>
      </c>
      <c r="D1526" s="66">
        <f>VLOOKUP(A1526,'2.1 Termination Charges'!$B$4:$F$904,5,0)</f>
        <v>7.9600000000000001E-3</v>
      </c>
      <c r="G1526" s="67"/>
      <c r="H1526" s="67"/>
      <c r="J1526" s="67"/>
      <c r="P1526" s="68"/>
      <c r="Q1526" s="69"/>
      <c r="R1526" s="69"/>
      <c r="Z1526" s="70"/>
      <c r="AA1526" s="71"/>
      <c r="AB1526" s="70"/>
      <c r="AC1526" s="70"/>
      <c r="AD1526" s="53"/>
      <c r="AE1526" s="53"/>
      <c r="AF1526" s="72"/>
      <c r="AG1526" s="70"/>
      <c r="AH1526" s="70"/>
      <c r="AI1526" s="70"/>
    </row>
    <row r="1527" spans="1:35" ht="12.75" customHeight="1" x14ac:dyDescent="0.2">
      <c r="A1527" s="64" t="s">
        <v>517</v>
      </c>
      <c r="B1527" s="65" t="s">
        <v>516</v>
      </c>
      <c r="C1527" s="65">
        <v>455210</v>
      </c>
      <c r="D1527" s="66">
        <f>VLOOKUP(A1527,'2.1 Termination Charges'!$B$4:$F$904,5,0)</f>
        <v>7.9600000000000001E-3</v>
      </c>
      <c r="G1527" s="67"/>
      <c r="H1527" s="67"/>
      <c r="J1527" s="67"/>
      <c r="P1527" s="68"/>
      <c r="Q1527" s="69"/>
      <c r="R1527" s="69"/>
      <c r="Z1527" s="70"/>
      <c r="AA1527" s="71"/>
      <c r="AB1527" s="70"/>
      <c r="AC1527" s="70"/>
      <c r="AD1527" s="53"/>
      <c r="AE1527" s="53"/>
      <c r="AF1527" s="72"/>
      <c r="AG1527" s="70"/>
      <c r="AH1527" s="70"/>
      <c r="AI1527" s="70"/>
    </row>
    <row r="1528" spans="1:35" ht="12.75" customHeight="1" x14ac:dyDescent="0.2">
      <c r="A1528" s="64" t="s">
        <v>517</v>
      </c>
      <c r="B1528" s="65" t="s">
        <v>516</v>
      </c>
      <c r="C1528" s="65">
        <v>455220</v>
      </c>
      <c r="D1528" s="66">
        <f>VLOOKUP(A1528,'2.1 Termination Charges'!$B$4:$F$904,5,0)</f>
        <v>7.9600000000000001E-3</v>
      </c>
      <c r="G1528" s="67"/>
      <c r="H1528" s="67"/>
      <c r="J1528" s="67"/>
      <c r="P1528" s="68"/>
      <c r="Q1528" s="69"/>
      <c r="R1528" s="69"/>
      <c r="Z1528" s="70"/>
      <c r="AA1528" s="71"/>
      <c r="AB1528" s="70"/>
      <c r="AC1528" s="70"/>
      <c r="AD1528" s="53"/>
      <c r="AE1528" s="53"/>
      <c r="AF1528" s="72"/>
      <c r="AG1528" s="70"/>
      <c r="AH1528" s="70"/>
      <c r="AI1528" s="70"/>
    </row>
    <row r="1529" spans="1:35" ht="12.75" customHeight="1" x14ac:dyDescent="0.2">
      <c r="A1529" s="64" t="s">
        <v>517</v>
      </c>
      <c r="B1529" s="65" t="s">
        <v>516</v>
      </c>
      <c r="C1529" s="65">
        <v>455230</v>
      </c>
      <c r="D1529" s="66">
        <f>VLOOKUP(A1529,'2.1 Termination Charges'!$B$4:$F$904,5,0)</f>
        <v>7.9600000000000001E-3</v>
      </c>
      <c r="G1529" s="67"/>
      <c r="H1529" s="67"/>
      <c r="J1529" s="67"/>
      <c r="P1529" s="68"/>
      <c r="Q1529" s="69"/>
      <c r="R1529" s="69"/>
      <c r="Z1529" s="70"/>
      <c r="AA1529" s="71"/>
      <c r="AB1529" s="70"/>
      <c r="AC1529" s="70"/>
      <c r="AD1529" s="53"/>
      <c r="AE1529" s="53"/>
      <c r="AF1529" s="72"/>
      <c r="AG1529" s="70"/>
      <c r="AH1529" s="70"/>
      <c r="AI1529" s="70"/>
    </row>
    <row r="1530" spans="1:35" ht="12.75" customHeight="1" x14ac:dyDescent="0.2">
      <c r="A1530" s="64" t="s">
        <v>517</v>
      </c>
      <c r="B1530" s="65" t="s">
        <v>516</v>
      </c>
      <c r="C1530" s="65">
        <v>455240</v>
      </c>
      <c r="D1530" s="66">
        <f>VLOOKUP(A1530,'2.1 Termination Charges'!$B$4:$F$904,5,0)</f>
        <v>7.9600000000000001E-3</v>
      </c>
      <c r="G1530" s="67"/>
      <c r="H1530" s="67"/>
      <c r="J1530" s="67"/>
      <c r="P1530" s="68"/>
      <c r="Q1530" s="69"/>
      <c r="R1530" s="69"/>
      <c r="Z1530" s="70"/>
      <c r="AA1530" s="71"/>
      <c r="AB1530" s="70"/>
      <c r="AC1530" s="70"/>
      <c r="AD1530" s="53"/>
      <c r="AE1530" s="53"/>
      <c r="AF1530" s="72"/>
      <c r="AG1530" s="70"/>
      <c r="AH1530" s="70"/>
      <c r="AI1530" s="70"/>
    </row>
    <row r="1531" spans="1:35" ht="12.75" customHeight="1" x14ac:dyDescent="0.2">
      <c r="A1531" s="64" t="s">
        <v>517</v>
      </c>
      <c r="B1531" s="65" t="s">
        <v>516</v>
      </c>
      <c r="C1531" s="65">
        <v>455250</v>
      </c>
      <c r="D1531" s="66">
        <f>VLOOKUP(A1531,'2.1 Termination Charges'!$B$4:$F$904,5,0)</f>
        <v>7.9600000000000001E-3</v>
      </c>
      <c r="G1531" s="67"/>
      <c r="H1531" s="67"/>
      <c r="J1531" s="67"/>
      <c r="P1531" s="68"/>
      <c r="Q1531" s="69"/>
      <c r="R1531" s="69"/>
      <c r="Z1531" s="70"/>
      <c r="AA1531" s="71"/>
      <c r="AB1531" s="70"/>
      <c r="AC1531" s="70"/>
      <c r="AD1531" s="53"/>
      <c r="AE1531" s="53"/>
      <c r="AF1531" s="72"/>
      <c r="AG1531" s="70"/>
      <c r="AH1531" s="70"/>
      <c r="AI1531" s="70"/>
    </row>
    <row r="1532" spans="1:35" ht="12.75" customHeight="1" x14ac:dyDescent="0.2">
      <c r="A1532" s="64" t="s">
        <v>517</v>
      </c>
      <c r="B1532" s="65" t="s">
        <v>516</v>
      </c>
      <c r="C1532" s="65">
        <v>455258</v>
      </c>
      <c r="D1532" s="66">
        <f>VLOOKUP(A1532,'2.1 Termination Charges'!$B$4:$F$904,5,0)</f>
        <v>7.9600000000000001E-3</v>
      </c>
      <c r="G1532" s="67"/>
      <c r="H1532" s="67"/>
      <c r="J1532" s="67"/>
      <c r="P1532" s="68"/>
      <c r="Q1532" s="69"/>
      <c r="R1532" s="69"/>
      <c r="Z1532" s="70"/>
      <c r="AA1532" s="71"/>
      <c r="AB1532" s="70"/>
      <c r="AC1532" s="70"/>
      <c r="AD1532" s="53"/>
      <c r="AE1532" s="53"/>
      <c r="AF1532" s="72"/>
      <c r="AG1532" s="70"/>
      <c r="AH1532" s="70"/>
      <c r="AI1532" s="70"/>
    </row>
    <row r="1533" spans="1:35" ht="12.75" customHeight="1" x14ac:dyDescent="0.2">
      <c r="A1533" s="64" t="s">
        <v>517</v>
      </c>
      <c r="B1533" s="65" t="s">
        <v>516</v>
      </c>
      <c r="C1533" s="65">
        <v>4561</v>
      </c>
      <c r="D1533" s="66">
        <f>VLOOKUP(A1533,'2.1 Termination Charges'!$B$4:$F$904,5,0)</f>
        <v>7.9600000000000001E-3</v>
      </c>
      <c r="G1533" s="67"/>
      <c r="H1533" s="67"/>
      <c r="J1533" s="67"/>
      <c r="P1533" s="68"/>
      <c r="Q1533" s="69"/>
      <c r="R1533" s="69"/>
      <c r="Z1533" s="70"/>
      <c r="AA1533" s="71"/>
      <c r="AB1533" s="70"/>
      <c r="AC1533" s="70"/>
      <c r="AD1533" s="53"/>
      <c r="AE1533" s="53"/>
      <c r="AF1533" s="72"/>
      <c r="AG1533" s="70"/>
      <c r="AH1533" s="70"/>
      <c r="AI1533" s="70"/>
    </row>
    <row r="1534" spans="1:35" ht="12.75" customHeight="1" x14ac:dyDescent="0.2">
      <c r="A1534" s="64" t="s">
        <v>517</v>
      </c>
      <c r="B1534" s="65" t="s">
        <v>516</v>
      </c>
      <c r="C1534" s="65">
        <v>456140</v>
      </c>
      <c r="D1534" s="66">
        <f>VLOOKUP(A1534,'2.1 Termination Charges'!$B$4:$F$904,5,0)</f>
        <v>7.9600000000000001E-3</v>
      </c>
      <c r="G1534" s="67"/>
      <c r="H1534" s="67"/>
      <c r="J1534" s="67"/>
      <c r="P1534" s="68"/>
      <c r="Q1534" s="69"/>
      <c r="R1534" s="69"/>
      <c r="Z1534" s="70"/>
      <c r="AA1534" s="71"/>
      <c r="AB1534" s="70"/>
      <c r="AC1534" s="70"/>
      <c r="AD1534" s="53"/>
      <c r="AE1534" s="53"/>
      <c r="AF1534" s="72"/>
      <c r="AG1534" s="70"/>
      <c r="AH1534" s="70"/>
      <c r="AI1534" s="70"/>
    </row>
    <row r="1535" spans="1:35" ht="12.75" customHeight="1" x14ac:dyDescent="0.2">
      <c r="A1535" s="64" t="s">
        <v>517</v>
      </c>
      <c r="B1535" s="65" t="s">
        <v>516</v>
      </c>
      <c r="C1535" s="65">
        <v>456141</v>
      </c>
      <c r="D1535" s="66">
        <f>VLOOKUP(A1535,'2.1 Termination Charges'!$B$4:$F$904,5,0)</f>
        <v>7.9600000000000001E-3</v>
      </c>
      <c r="G1535" s="67"/>
      <c r="H1535" s="67"/>
      <c r="J1535" s="67"/>
      <c r="P1535" s="68"/>
      <c r="Q1535" s="69"/>
      <c r="R1535" s="69"/>
      <c r="Z1535" s="70"/>
      <c r="AA1535" s="71"/>
      <c r="AB1535" s="70"/>
      <c r="AC1535" s="70"/>
      <c r="AD1535" s="53"/>
      <c r="AE1535" s="53"/>
      <c r="AF1535" s="72"/>
      <c r="AG1535" s="70"/>
      <c r="AH1535" s="70"/>
      <c r="AI1535" s="70"/>
    </row>
    <row r="1536" spans="1:35" ht="12.75" customHeight="1" x14ac:dyDescent="0.2">
      <c r="A1536" s="64" t="s">
        <v>517</v>
      </c>
      <c r="B1536" s="65" t="s">
        <v>516</v>
      </c>
      <c r="C1536" s="65">
        <v>456142</v>
      </c>
      <c r="D1536" s="66">
        <f>VLOOKUP(A1536,'2.1 Termination Charges'!$B$4:$F$904,5,0)</f>
        <v>7.9600000000000001E-3</v>
      </c>
      <c r="G1536" s="67"/>
      <c r="H1536" s="67"/>
      <c r="J1536" s="67"/>
      <c r="P1536" s="68"/>
      <c r="Q1536" s="69"/>
      <c r="R1536" s="69"/>
      <c r="Z1536" s="70"/>
      <c r="AA1536" s="71"/>
      <c r="AB1536" s="70"/>
      <c r="AC1536" s="70"/>
      <c r="AD1536" s="53"/>
      <c r="AE1536" s="53"/>
      <c r="AF1536" s="72"/>
      <c r="AG1536" s="70"/>
      <c r="AH1536" s="70"/>
      <c r="AI1536" s="70"/>
    </row>
    <row r="1537" spans="1:35" ht="12.75" customHeight="1" x14ac:dyDescent="0.2">
      <c r="A1537" s="64" t="s">
        <v>517</v>
      </c>
      <c r="B1537" s="65" t="s">
        <v>516</v>
      </c>
      <c r="C1537" s="65">
        <v>456143</v>
      </c>
      <c r="D1537" s="66">
        <f>VLOOKUP(A1537,'2.1 Termination Charges'!$B$4:$F$904,5,0)</f>
        <v>7.9600000000000001E-3</v>
      </c>
      <c r="G1537" s="67"/>
      <c r="H1537" s="67"/>
      <c r="J1537" s="67"/>
      <c r="P1537" s="68"/>
      <c r="Q1537" s="69"/>
      <c r="R1537" s="69"/>
      <c r="Z1537" s="70"/>
      <c r="AA1537" s="71"/>
      <c r="AB1537" s="70"/>
      <c r="AC1537" s="70"/>
      <c r="AD1537" s="53"/>
      <c r="AE1537" s="53"/>
      <c r="AF1537" s="72"/>
      <c r="AG1537" s="70"/>
      <c r="AH1537" s="70"/>
      <c r="AI1537" s="70"/>
    </row>
    <row r="1538" spans="1:35" ht="12.75" customHeight="1" x14ac:dyDescent="0.2">
      <c r="A1538" s="64" t="s">
        <v>517</v>
      </c>
      <c r="B1538" s="65" t="s">
        <v>516</v>
      </c>
      <c r="C1538" s="65">
        <v>456144</v>
      </c>
      <c r="D1538" s="66">
        <f>VLOOKUP(A1538,'2.1 Termination Charges'!$B$4:$F$904,5,0)</f>
        <v>7.9600000000000001E-3</v>
      </c>
      <c r="G1538" s="67"/>
      <c r="H1538" s="67"/>
      <c r="J1538" s="67"/>
      <c r="P1538" s="68"/>
      <c r="Q1538" s="69"/>
      <c r="R1538" s="69"/>
      <c r="Z1538" s="70"/>
      <c r="AA1538" s="71"/>
      <c r="AB1538" s="70"/>
      <c r="AC1538" s="70"/>
      <c r="AD1538" s="53"/>
      <c r="AE1538" s="53"/>
      <c r="AF1538" s="72"/>
      <c r="AG1538" s="70"/>
      <c r="AH1538" s="70"/>
      <c r="AI1538" s="70"/>
    </row>
    <row r="1539" spans="1:35" ht="12.75" customHeight="1" x14ac:dyDescent="0.2">
      <c r="A1539" s="64" t="s">
        <v>517</v>
      </c>
      <c r="B1539" s="65" t="s">
        <v>516</v>
      </c>
      <c r="C1539" s="65">
        <v>456145</v>
      </c>
      <c r="D1539" s="66">
        <f>VLOOKUP(A1539,'2.1 Termination Charges'!$B$4:$F$904,5,0)</f>
        <v>7.9600000000000001E-3</v>
      </c>
      <c r="G1539" s="67"/>
      <c r="H1539" s="67"/>
      <c r="J1539" s="67"/>
      <c r="P1539" s="68"/>
      <c r="Q1539" s="69"/>
      <c r="R1539" s="69"/>
      <c r="Z1539" s="70"/>
      <c r="AA1539" s="71"/>
      <c r="AB1539" s="70"/>
      <c r="AC1539" s="70"/>
      <c r="AD1539" s="53"/>
      <c r="AE1539" s="53"/>
      <c r="AF1539" s="72"/>
      <c r="AG1539" s="70"/>
      <c r="AH1539" s="70"/>
      <c r="AI1539" s="70"/>
    </row>
    <row r="1540" spans="1:35" ht="12.75" customHeight="1" x14ac:dyDescent="0.2">
      <c r="A1540" s="64" t="s">
        <v>517</v>
      </c>
      <c r="B1540" s="65" t="s">
        <v>516</v>
      </c>
      <c r="C1540" s="65">
        <v>456147</v>
      </c>
      <c r="D1540" s="66">
        <f>VLOOKUP(A1540,'2.1 Termination Charges'!$B$4:$F$904,5,0)</f>
        <v>7.9600000000000001E-3</v>
      </c>
      <c r="G1540" s="67"/>
      <c r="H1540" s="67"/>
      <c r="J1540" s="67"/>
      <c r="P1540" s="68"/>
      <c r="Q1540" s="69"/>
      <c r="R1540" s="69"/>
      <c r="Z1540" s="70"/>
      <c r="AA1540" s="71"/>
      <c r="AB1540" s="70"/>
      <c r="AC1540" s="70"/>
      <c r="AD1540" s="53"/>
      <c r="AE1540" s="53"/>
      <c r="AF1540" s="72"/>
      <c r="AG1540" s="70"/>
      <c r="AH1540" s="70"/>
      <c r="AI1540" s="70"/>
    </row>
    <row r="1541" spans="1:35" ht="12.75" customHeight="1" x14ac:dyDescent="0.2">
      <c r="A1541" s="64" t="s">
        <v>517</v>
      </c>
      <c r="B1541" s="65" t="s">
        <v>516</v>
      </c>
      <c r="C1541" s="65">
        <v>45615</v>
      </c>
      <c r="D1541" s="66">
        <f>VLOOKUP(A1541,'2.1 Termination Charges'!$B$4:$F$904,5,0)</f>
        <v>7.9600000000000001E-3</v>
      </c>
      <c r="G1541" s="67"/>
      <c r="H1541" s="67"/>
      <c r="J1541" s="67"/>
      <c r="P1541" s="68"/>
      <c r="Q1541" s="69"/>
      <c r="R1541" s="69"/>
      <c r="Z1541" s="70"/>
      <c r="AA1541" s="71"/>
      <c r="AB1541" s="70"/>
      <c r="AC1541" s="70"/>
      <c r="AD1541" s="53"/>
      <c r="AE1541" s="53"/>
      <c r="AF1541" s="72"/>
      <c r="AG1541" s="70"/>
      <c r="AH1541" s="70"/>
      <c r="AI1541" s="70"/>
    </row>
    <row r="1542" spans="1:35" ht="12.75" customHeight="1" x14ac:dyDescent="0.2">
      <c r="A1542" s="64" t="s">
        <v>517</v>
      </c>
      <c r="B1542" s="65" t="s">
        <v>516</v>
      </c>
      <c r="C1542" s="65">
        <v>45616</v>
      </c>
      <c r="D1542" s="66">
        <f>VLOOKUP(A1542,'2.1 Termination Charges'!$B$4:$F$904,5,0)</f>
        <v>7.9600000000000001E-3</v>
      </c>
      <c r="G1542" s="67"/>
      <c r="H1542" s="67"/>
      <c r="J1542" s="67"/>
      <c r="P1542" s="68"/>
      <c r="Q1542" s="69"/>
      <c r="R1542" s="69"/>
      <c r="Z1542" s="70"/>
      <c r="AA1542" s="71"/>
      <c r="AB1542" s="70"/>
      <c r="AC1542" s="70"/>
      <c r="AD1542" s="53"/>
      <c r="AE1542" s="53"/>
      <c r="AF1542" s="72"/>
      <c r="AG1542" s="70"/>
      <c r="AH1542" s="70"/>
      <c r="AI1542" s="70"/>
    </row>
    <row r="1543" spans="1:35" ht="12.75" customHeight="1" x14ac:dyDescent="0.2">
      <c r="A1543" s="64" t="s">
        <v>517</v>
      </c>
      <c r="B1543" s="65" t="s">
        <v>516</v>
      </c>
      <c r="C1543" s="65">
        <v>45617</v>
      </c>
      <c r="D1543" s="66">
        <f>VLOOKUP(A1543,'2.1 Termination Charges'!$B$4:$F$904,5,0)</f>
        <v>7.9600000000000001E-3</v>
      </c>
      <c r="G1543" s="67"/>
      <c r="H1543" s="67"/>
      <c r="J1543" s="67"/>
      <c r="P1543" s="68"/>
      <c r="Q1543" s="69"/>
      <c r="R1543" s="69"/>
      <c r="Z1543" s="70"/>
      <c r="AA1543" s="71"/>
      <c r="AB1543" s="70"/>
      <c r="AC1543" s="70"/>
      <c r="AD1543" s="53"/>
      <c r="AE1543" s="53"/>
      <c r="AF1543" s="72"/>
      <c r="AG1543" s="70"/>
      <c r="AH1543" s="70"/>
      <c r="AI1543" s="70"/>
    </row>
    <row r="1544" spans="1:35" ht="12.75" customHeight="1" x14ac:dyDescent="0.2">
      <c r="A1544" s="64" t="s">
        <v>517</v>
      </c>
      <c r="B1544" s="65" t="s">
        <v>516</v>
      </c>
      <c r="C1544" s="65">
        <v>457170</v>
      </c>
      <c r="D1544" s="66">
        <f>VLOOKUP(A1544,'2.1 Termination Charges'!$B$4:$F$904,5,0)</f>
        <v>7.9600000000000001E-3</v>
      </c>
      <c r="G1544" s="67"/>
      <c r="H1544" s="67"/>
      <c r="J1544" s="67"/>
      <c r="P1544" s="68"/>
      <c r="Q1544" s="69"/>
      <c r="R1544" s="69"/>
      <c r="Z1544" s="70"/>
      <c r="AA1544" s="71"/>
      <c r="AB1544" s="70"/>
      <c r="AC1544" s="70"/>
      <c r="AD1544" s="53"/>
      <c r="AE1544" s="53"/>
      <c r="AF1544" s="72"/>
      <c r="AG1544" s="70"/>
      <c r="AH1544" s="70"/>
      <c r="AI1544" s="70"/>
    </row>
    <row r="1545" spans="1:35" ht="12.75" customHeight="1" x14ac:dyDescent="0.2">
      <c r="A1545" s="64" t="s">
        <v>517</v>
      </c>
      <c r="B1545" s="65" t="s">
        <v>516</v>
      </c>
      <c r="C1545" s="65">
        <v>457172</v>
      </c>
      <c r="D1545" s="66">
        <f>VLOOKUP(A1545,'2.1 Termination Charges'!$B$4:$F$904,5,0)</f>
        <v>7.9600000000000001E-3</v>
      </c>
      <c r="G1545" s="67"/>
      <c r="H1545" s="67"/>
      <c r="J1545" s="67"/>
      <c r="P1545" s="68"/>
      <c r="Q1545" s="69"/>
      <c r="R1545" s="69"/>
      <c r="Z1545" s="70"/>
      <c r="AA1545" s="71"/>
      <c r="AB1545" s="70"/>
      <c r="AC1545" s="70"/>
      <c r="AD1545" s="53"/>
      <c r="AE1545" s="53"/>
      <c r="AF1545" s="72"/>
      <c r="AG1545" s="70"/>
      <c r="AH1545" s="70"/>
      <c r="AI1545" s="70"/>
    </row>
    <row r="1546" spans="1:35" ht="12.75" customHeight="1" x14ac:dyDescent="0.2">
      <c r="A1546" s="64" t="s">
        <v>517</v>
      </c>
      <c r="B1546" s="65" t="s">
        <v>516</v>
      </c>
      <c r="C1546" s="65">
        <v>457177</v>
      </c>
      <c r="D1546" s="66">
        <f>VLOOKUP(A1546,'2.1 Termination Charges'!$B$4:$F$904,5,0)</f>
        <v>7.9600000000000001E-3</v>
      </c>
      <c r="G1546" s="67"/>
      <c r="H1546" s="67"/>
      <c r="J1546" s="67"/>
      <c r="P1546" s="68"/>
      <c r="Q1546" s="69"/>
      <c r="R1546" s="69"/>
      <c r="Z1546" s="70"/>
      <c r="AA1546" s="71"/>
      <c r="AB1546" s="70"/>
      <c r="AC1546" s="70"/>
      <c r="AD1546" s="53"/>
      <c r="AE1546" s="53"/>
      <c r="AF1546" s="72"/>
      <c r="AG1546" s="70"/>
      <c r="AH1546" s="70"/>
      <c r="AI1546" s="70"/>
    </row>
    <row r="1547" spans="1:35" ht="12.75" customHeight="1" x14ac:dyDescent="0.2">
      <c r="A1547" s="64" t="s">
        <v>517</v>
      </c>
      <c r="B1547" s="65" t="s">
        <v>516</v>
      </c>
      <c r="C1547" s="65">
        <v>458161</v>
      </c>
      <c r="D1547" s="66">
        <f>VLOOKUP(A1547,'2.1 Termination Charges'!$B$4:$F$904,5,0)</f>
        <v>7.9600000000000001E-3</v>
      </c>
      <c r="G1547" s="67"/>
      <c r="H1547" s="67"/>
      <c r="J1547" s="67"/>
      <c r="P1547" s="68"/>
      <c r="Q1547" s="69"/>
      <c r="R1547" s="69"/>
      <c r="Z1547" s="70"/>
      <c r="AA1547" s="71"/>
      <c r="AB1547" s="70"/>
      <c r="AC1547" s="70"/>
      <c r="AD1547" s="53"/>
      <c r="AE1547" s="53"/>
      <c r="AF1547" s="72"/>
      <c r="AG1547" s="70"/>
      <c r="AH1547" s="70"/>
      <c r="AI1547" s="70"/>
    </row>
    <row r="1548" spans="1:35" ht="12.75" customHeight="1" x14ac:dyDescent="0.2">
      <c r="A1548" s="64" t="s">
        <v>517</v>
      </c>
      <c r="B1548" s="65" t="s">
        <v>516</v>
      </c>
      <c r="C1548" s="65">
        <v>458171</v>
      </c>
      <c r="D1548" s="66">
        <f>VLOOKUP(A1548,'2.1 Termination Charges'!$B$4:$F$904,5,0)</f>
        <v>7.9600000000000001E-3</v>
      </c>
      <c r="G1548" s="67"/>
      <c r="H1548" s="67"/>
      <c r="J1548" s="67"/>
      <c r="P1548" s="68"/>
      <c r="Q1548" s="69"/>
      <c r="R1548" s="69"/>
      <c r="Z1548" s="70"/>
      <c r="AA1548" s="71"/>
      <c r="AB1548" s="70"/>
      <c r="AC1548" s="70"/>
      <c r="AD1548" s="53"/>
      <c r="AE1548" s="53"/>
      <c r="AF1548" s="72"/>
      <c r="AG1548" s="70"/>
      <c r="AH1548" s="70"/>
      <c r="AI1548" s="70"/>
    </row>
    <row r="1549" spans="1:35" ht="12.75" customHeight="1" x14ac:dyDescent="0.2">
      <c r="A1549" s="64" t="s">
        <v>517</v>
      </c>
      <c r="B1549" s="65" t="s">
        <v>516</v>
      </c>
      <c r="C1549" s="65">
        <v>458172</v>
      </c>
      <c r="D1549" s="66">
        <f>VLOOKUP(A1549,'2.1 Termination Charges'!$B$4:$F$904,5,0)</f>
        <v>7.9600000000000001E-3</v>
      </c>
      <c r="G1549" s="67"/>
      <c r="H1549" s="67"/>
      <c r="J1549" s="67"/>
      <c r="P1549" s="68"/>
      <c r="Q1549" s="69"/>
      <c r="R1549" s="69"/>
      <c r="Z1549" s="70"/>
      <c r="AA1549" s="71"/>
      <c r="AB1549" s="70"/>
      <c r="AC1549" s="70"/>
      <c r="AD1549" s="53"/>
      <c r="AE1549" s="53"/>
      <c r="AF1549" s="72"/>
      <c r="AG1549" s="70"/>
      <c r="AH1549" s="70"/>
      <c r="AI1549" s="70"/>
    </row>
    <row r="1550" spans="1:35" ht="12.75" customHeight="1" x14ac:dyDescent="0.2">
      <c r="A1550" s="64" t="s">
        <v>517</v>
      </c>
      <c r="B1550" s="65" t="s">
        <v>516</v>
      </c>
      <c r="C1550" s="65">
        <v>458173</v>
      </c>
      <c r="D1550" s="66">
        <f>VLOOKUP(A1550,'2.1 Termination Charges'!$B$4:$F$904,5,0)</f>
        <v>7.9600000000000001E-3</v>
      </c>
      <c r="G1550" s="67"/>
      <c r="H1550" s="67"/>
      <c r="J1550" s="67"/>
      <c r="P1550" s="68"/>
      <c r="Q1550" s="69"/>
      <c r="R1550" s="69"/>
      <c r="Z1550" s="70"/>
      <c r="AA1550" s="71"/>
      <c r="AB1550" s="70"/>
      <c r="AC1550" s="70"/>
      <c r="AD1550" s="53"/>
      <c r="AE1550" s="53"/>
      <c r="AF1550" s="72"/>
      <c r="AG1550" s="70"/>
      <c r="AH1550" s="70"/>
      <c r="AI1550" s="70"/>
    </row>
    <row r="1551" spans="1:35" ht="12.75" customHeight="1" x14ac:dyDescent="0.2">
      <c r="A1551" s="64" t="s">
        <v>517</v>
      </c>
      <c r="B1551" s="65" t="s">
        <v>516</v>
      </c>
      <c r="C1551" s="65">
        <v>458174</v>
      </c>
      <c r="D1551" s="66">
        <f>VLOOKUP(A1551,'2.1 Termination Charges'!$B$4:$F$904,5,0)</f>
        <v>7.9600000000000001E-3</v>
      </c>
      <c r="G1551" s="67"/>
      <c r="H1551" s="67"/>
      <c r="J1551" s="67"/>
      <c r="P1551" s="68"/>
      <c r="Q1551" s="69"/>
      <c r="R1551" s="69"/>
      <c r="Z1551" s="70"/>
      <c r="AA1551" s="71"/>
      <c r="AB1551" s="70"/>
      <c r="AC1551" s="70"/>
      <c r="AD1551" s="53"/>
      <c r="AE1551" s="53"/>
      <c r="AF1551" s="72"/>
      <c r="AG1551" s="70"/>
      <c r="AH1551" s="70"/>
      <c r="AI1551" s="70"/>
    </row>
    <row r="1552" spans="1:35" ht="12.75" customHeight="1" x14ac:dyDescent="0.2">
      <c r="A1552" s="64" t="s">
        <v>517</v>
      </c>
      <c r="B1552" s="65" t="s">
        <v>516</v>
      </c>
      <c r="C1552" s="65">
        <v>458175</v>
      </c>
      <c r="D1552" s="66">
        <f>VLOOKUP(A1552,'2.1 Termination Charges'!$B$4:$F$904,5,0)</f>
        <v>7.9600000000000001E-3</v>
      </c>
      <c r="G1552" s="67"/>
      <c r="H1552" s="67"/>
      <c r="J1552" s="67"/>
      <c r="P1552" s="68"/>
      <c r="Q1552" s="69"/>
      <c r="R1552" s="69"/>
      <c r="Z1552" s="70"/>
      <c r="AA1552" s="71"/>
      <c r="AB1552" s="70"/>
      <c r="AC1552" s="70"/>
      <c r="AD1552" s="53"/>
      <c r="AE1552" s="53"/>
      <c r="AF1552" s="72"/>
      <c r="AG1552" s="70"/>
      <c r="AH1552" s="70"/>
      <c r="AI1552" s="70"/>
    </row>
    <row r="1553" spans="1:35" ht="12.75" customHeight="1" x14ac:dyDescent="0.2">
      <c r="A1553" s="64" t="s">
        <v>517</v>
      </c>
      <c r="B1553" s="65" t="s">
        <v>516</v>
      </c>
      <c r="C1553" s="65">
        <v>459113</v>
      </c>
      <c r="D1553" s="66">
        <f>VLOOKUP(A1553,'2.1 Termination Charges'!$B$4:$F$904,5,0)</f>
        <v>7.9600000000000001E-3</v>
      </c>
      <c r="G1553" s="67"/>
      <c r="H1553" s="67"/>
      <c r="J1553" s="67"/>
      <c r="P1553" s="68"/>
      <c r="Q1553" s="69"/>
      <c r="R1553" s="69"/>
      <c r="Z1553" s="70"/>
      <c r="AA1553" s="71"/>
      <c r="AB1553" s="70"/>
      <c r="AC1553" s="70"/>
      <c r="AD1553" s="53"/>
      <c r="AE1553" s="53"/>
      <c r="AF1553" s="72"/>
      <c r="AG1553" s="70"/>
      <c r="AH1553" s="70"/>
      <c r="AI1553" s="70"/>
    </row>
    <row r="1554" spans="1:35" ht="12.75" customHeight="1" x14ac:dyDescent="0.2">
      <c r="A1554" s="64" t="s">
        <v>517</v>
      </c>
      <c r="B1554" s="65" t="s">
        <v>516</v>
      </c>
      <c r="C1554" s="65">
        <v>459115</v>
      </c>
      <c r="D1554" s="66">
        <f>VLOOKUP(A1554,'2.1 Termination Charges'!$B$4:$F$904,5,0)</f>
        <v>7.9600000000000001E-3</v>
      </c>
      <c r="G1554" s="67"/>
      <c r="H1554" s="67"/>
      <c r="J1554" s="67"/>
      <c r="P1554" s="68"/>
      <c r="Q1554" s="69"/>
      <c r="R1554" s="69"/>
      <c r="Z1554" s="70"/>
      <c r="AA1554" s="71"/>
      <c r="AB1554" s="70"/>
      <c r="AC1554" s="70"/>
      <c r="AD1554" s="53"/>
      <c r="AE1554" s="53"/>
      <c r="AF1554" s="72"/>
      <c r="AG1554" s="70"/>
      <c r="AH1554" s="70"/>
      <c r="AI1554" s="70"/>
    </row>
    <row r="1555" spans="1:35" ht="12.75" customHeight="1" x14ac:dyDescent="0.2">
      <c r="A1555" s="64" t="s">
        <v>517</v>
      </c>
      <c r="B1555" s="65" t="s">
        <v>516</v>
      </c>
      <c r="C1555" s="65">
        <v>459116</v>
      </c>
      <c r="D1555" s="66">
        <f>VLOOKUP(A1555,'2.1 Termination Charges'!$B$4:$F$904,5,0)</f>
        <v>7.9600000000000001E-3</v>
      </c>
      <c r="G1555" s="67"/>
      <c r="H1555" s="67"/>
      <c r="J1555" s="67"/>
      <c r="P1555" s="68"/>
      <c r="Q1555" s="69"/>
      <c r="R1555" s="69"/>
      <c r="Z1555" s="70"/>
      <c r="AA1555" s="71"/>
      <c r="AB1555" s="70"/>
      <c r="AC1555" s="70"/>
      <c r="AD1555" s="53"/>
      <c r="AE1555" s="53"/>
      <c r="AF1555" s="72"/>
      <c r="AG1555" s="70"/>
      <c r="AH1555" s="70"/>
      <c r="AI1555" s="70"/>
    </row>
    <row r="1556" spans="1:35" ht="12.75" customHeight="1" x14ac:dyDescent="0.2">
      <c r="A1556" s="64" t="s">
        <v>517</v>
      </c>
      <c r="B1556" s="65" t="s">
        <v>516</v>
      </c>
      <c r="C1556" s="65">
        <v>459117</v>
      </c>
      <c r="D1556" s="66">
        <f>VLOOKUP(A1556,'2.1 Termination Charges'!$B$4:$F$904,5,0)</f>
        <v>7.9600000000000001E-3</v>
      </c>
      <c r="G1556" s="67"/>
      <c r="H1556" s="67"/>
      <c r="J1556" s="67"/>
      <c r="P1556" s="68"/>
      <c r="Q1556" s="69"/>
      <c r="R1556" s="69"/>
      <c r="Z1556" s="70"/>
      <c r="AA1556" s="71"/>
      <c r="AB1556" s="70"/>
      <c r="AC1556" s="70"/>
      <c r="AD1556" s="53"/>
      <c r="AE1556" s="53"/>
      <c r="AF1556" s="72"/>
      <c r="AG1556" s="70"/>
      <c r="AH1556" s="70"/>
      <c r="AI1556" s="70"/>
    </row>
    <row r="1557" spans="1:35" ht="12.75" customHeight="1" x14ac:dyDescent="0.2">
      <c r="A1557" s="64" t="s">
        <v>517</v>
      </c>
      <c r="B1557" s="65" t="s">
        <v>516</v>
      </c>
      <c r="C1557" s="65">
        <v>459118</v>
      </c>
      <c r="D1557" s="66">
        <f>VLOOKUP(A1557,'2.1 Termination Charges'!$B$4:$F$904,5,0)</f>
        <v>7.9600000000000001E-3</v>
      </c>
      <c r="G1557" s="67"/>
      <c r="H1557" s="67"/>
      <c r="J1557" s="67"/>
      <c r="P1557" s="68"/>
      <c r="Q1557" s="69"/>
      <c r="R1557" s="69"/>
      <c r="Z1557" s="70"/>
      <c r="AA1557" s="71"/>
      <c r="AB1557" s="70"/>
      <c r="AC1557" s="70"/>
      <c r="AD1557" s="53"/>
      <c r="AE1557" s="53"/>
      <c r="AF1557" s="72"/>
      <c r="AG1557" s="70"/>
      <c r="AH1557" s="70"/>
      <c r="AI1557" s="70"/>
    </row>
    <row r="1558" spans="1:35" ht="12.75" customHeight="1" x14ac:dyDescent="0.2">
      <c r="A1558" s="64" t="s">
        <v>517</v>
      </c>
      <c r="B1558" s="65" t="s">
        <v>516</v>
      </c>
      <c r="C1558" s="65">
        <v>459122</v>
      </c>
      <c r="D1558" s="66">
        <f>VLOOKUP(A1558,'2.1 Termination Charges'!$B$4:$F$904,5,0)</f>
        <v>7.9600000000000001E-3</v>
      </c>
      <c r="G1558" s="67"/>
      <c r="H1558" s="67"/>
      <c r="J1558" s="67"/>
      <c r="P1558" s="68"/>
      <c r="Q1558" s="69"/>
      <c r="R1558" s="69"/>
      <c r="Z1558" s="70"/>
      <c r="AA1558" s="71"/>
      <c r="AB1558" s="70"/>
      <c r="AC1558" s="70"/>
      <c r="AD1558" s="53"/>
      <c r="AE1558" s="53"/>
      <c r="AF1558" s="72"/>
      <c r="AG1558" s="70"/>
      <c r="AH1558" s="70"/>
      <c r="AI1558" s="70"/>
    </row>
    <row r="1559" spans="1:35" ht="12.75" customHeight="1" x14ac:dyDescent="0.2">
      <c r="A1559" s="64" t="s">
        <v>517</v>
      </c>
      <c r="B1559" s="65" t="s">
        <v>516</v>
      </c>
      <c r="C1559" s="65">
        <v>459123</v>
      </c>
      <c r="D1559" s="66">
        <f>VLOOKUP(A1559,'2.1 Termination Charges'!$B$4:$F$904,5,0)</f>
        <v>7.9600000000000001E-3</v>
      </c>
      <c r="G1559" s="67"/>
      <c r="H1559" s="67"/>
      <c r="J1559" s="67"/>
      <c r="P1559" s="68"/>
      <c r="Q1559" s="69"/>
      <c r="R1559" s="69"/>
      <c r="Z1559" s="70"/>
      <c r="AA1559" s="71"/>
      <c r="AB1559" s="70"/>
      <c r="AC1559" s="70"/>
      <c r="AD1559" s="53"/>
      <c r="AE1559" s="53"/>
      <c r="AF1559" s="72"/>
      <c r="AG1559" s="70"/>
      <c r="AH1559" s="70"/>
      <c r="AI1559" s="70"/>
    </row>
    <row r="1560" spans="1:35" ht="12.75" customHeight="1" x14ac:dyDescent="0.2">
      <c r="A1560" s="64" t="s">
        <v>517</v>
      </c>
      <c r="B1560" s="65" t="s">
        <v>516</v>
      </c>
      <c r="C1560" s="65">
        <v>459124</v>
      </c>
      <c r="D1560" s="66">
        <f>VLOOKUP(A1560,'2.1 Termination Charges'!$B$4:$F$904,5,0)</f>
        <v>7.9600000000000001E-3</v>
      </c>
      <c r="G1560" s="67"/>
      <c r="H1560" s="67"/>
      <c r="J1560" s="67"/>
      <c r="P1560" s="68"/>
      <c r="Q1560" s="69"/>
      <c r="R1560" s="69"/>
      <c r="Z1560" s="70"/>
      <c r="AA1560" s="71"/>
      <c r="AB1560" s="70"/>
      <c r="AC1560" s="70"/>
      <c r="AD1560" s="53"/>
      <c r="AE1560" s="53"/>
      <c r="AF1560" s="72"/>
      <c r="AG1560" s="70"/>
      <c r="AH1560" s="70"/>
      <c r="AI1560" s="70"/>
    </row>
    <row r="1561" spans="1:35" ht="12.75" customHeight="1" x14ac:dyDescent="0.2">
      <c r="A1561" s="64" t="s">
        <v>517</v>
      </c>
      <c r="B1561" s="65" t="s">
        <v>516</v>
      </c>
      <c r="C1561" s="65">
        <v>459125</v>
      </c>
      <c r="D1561" s="66">
        <f>VLOOKUP(A1561,'2.1 Termination Charges'!$B$4:$F$904,5,0)</f>
        <v>7.9600000000000001E-3</v>
      </c>
      <c r="G1561" s="67"/>
      <c r="H1561" s="67"/>
      <c r="J1561" s="67"/>
      <c r="P1561" s="68"/>
      <c r="Q1561" s="69"/>
      <c r="R1561" s="69"/>
      <c r="Z1561" s="70"/>
      <c r="AA1561" s="71"/>
      <c r="AB1561" s="70"/>
      <c r="AC1561" s="70"/>
      <c r="AD1561" s="53"/>
      <c r="AE1561" s="53"/>
      <c r="AF1561" s="72"/>
      <c r="AG1561" s="70"/>
      <c r="AH1561" s="70"/>
      <c r="AI1561" s="70"/>
    </row>
    <row r="1562" spans="1:35" ht="12.75" customHeight="1" x14ac:dyDescent="0.2">
      <c r="A1562" s="64" t="s">
        <v>517</v>
      </c>
      <c r="B1562" s="65" t="s">
        <v>516</v>
      </c>
      <c r="C1562" s="65">
        <v>45914</v>
      </c>
      <c r="D1562" s="66">
        <f>VLOOKUP(A1562,'2.1 Termination Charges'!$B$4:$F$904,5,0)</f>
        <v>7.9600000000000001E-3</v>
      </c>
      <c r="G1562" s="67"/>
      <c r="H1562" s="67"/>
      <c r="J1562" s="67"/>
      <c r="P1562" s="68"/>
      <c r="Q1562" s="69"/>
      <c r="R1562" s="69"/>
      <c r="Z1562" s="70"/>
      <c r="AA1562" s="71"/>
      <c r="AB1562" s="70"/>
      <c r="AC1562" s="70"/>
      <c r="AD1562" s="53"/>
      <c r="AE1562" s="53"/>
      <c r="AF1562" s="72"/>
      <c r="AG1562" s="70"/>
      <c r="AH1562" s="70"/>
      <c r="AI1562" s="70"/>
    </row>
    <row r="1563" spans="1:35" ht="12.75" customHeight="1" x14ac:dyDescent="0.2">
      <c r="A1563" s="64" t="s">
        <v>517</v>
      </c>
      <c r="B1563" s="65" t="s">
        <v>516</v>
      </c>
      <c r="C1563" s="65">
        <v>459152</v>
      </c>
      <c r="D1563" s="66">
        <f>VLOOKUP(A1563,'2.1 Termination Charges'!$B$4:$F$904,5,0)</f>
        <v>7.9600000000000001E-3</v>
      </c>
      <c r="G1563" s="67"/>
      <c r="H1563" s="67"/>
      <c r="J1563" s="67"/>
      <c r="P1563" s="68"/>
      <c r="Q1563" s="69"/>
      <c r="R1563" s="69"/>
      <c r="Z1563" s="70"/>
      <c r="AA1563" s="71"/>
      <c r="AB1563" s="70"/>
      <c r="AC1563" s="70"/>
      <c r="AD1563" s="53"/>
      <c r="AE1563" s="53"/>
      <c r="AF1563" s="72"/>
      <c r="AG1563" s="70"/>
      <c r="AH1563" s="70"/>
      <c r="AI1563" s="70"/>
    </row>
    <row r="1564" spans="1:35" ht="12.75" customHeight="1" x14ac:dyDescent="0.2">
      <c r="A1564" s="64" t="s">
        <v>517</v>
      </c>
      <c r="B1564" s="65" t="s">
        <v>516</v>
      </c>
      <c r="C1564" s="65">
        <v>459153</v>
      </c>
      <c r="D1564" s="66">
        <f>VLOOKUP(A1564,'2.1 Termination Charges'!$B$4:$F$904,5,0)</f>
        <v>7.9600000000000001E-3</v>
      </c>
      <c r="G1564" s="67"/>
      <c r="H1564" s="67"/>
      <c r="J1564" s="67"/>
      <c r="P1564" s="68"/>
      <c r="Q1564" s="69"/>
      <c r="R1564" s="69"/>
      <c r="Z1564" s="70"/>
      <c r="AA1564" s="71"/>
      <c r="AB1564" s="70"/>
      <c r="AC1564" s="70"/>
      <c r="AD1564" s="53"/>
      <c r="AE1564" s="53"/>
      <c r="AF1564" s="72"/>
      <c r="AG1564" s="70"/>
      <c r="AH1564" s="70"/>
      <c r="AI1564" s="70"/>
    </row>
    <row r="1565" spans="1:35" ht="12.75" customHeight="1" x14ac:dyDescent="0.2">
      <c r="A1565" s="64" t="s">
        <v>517</v>
      </c>
      <c r="B1565" s="65" t="s">
        <v>516</v>
      </c>
      <c r="C1565" s="65">
        <v>459154</v>
      </c>
      <c r="D1565" s="66">
        <f>VLOOKUP(A1565,'2.1 Termination Charges'!$B$4:$F$904,5,0)</f>
        <v>7.9600000000000001E-3</v>
      </c>
      <c r="G1565" s="67"/>
      <c r="H1565" s="67"/>
      <c r="J1565" s="67"/>
      <c r="P1565" s="68"/>
      <c r="Q1565" s="69"/>
      <c r="R1565" s="69"/>
      <c r="Z1565" s="70"/>
      <c r="AA1565" s="71"/>
      <c r="AB1565" s="70"/>
      <c r="AC1565" s="70"/>
      <c r="AD1565" s="53"/>
      <c r="AE1565" s="53"/>
      <c r="AF1565" s="72"/>
      <c r="AG1565" s="70"/>
      <c r="AH1565" s="70"/>
      <c r="AI1565" s="70"/>
    </row>
    <row r="1566" spans="1:35" ht="12.75" customHeight="1" x14ac:dyDescent="0.2">
      <c r="A1566" s="64" t="s">
        <v>517</v>
      </c>
      <c r="B1566" s="65" t="s">
        <v>516</v>
      </c>
      <c r="C1566" s="65">
        <v>459155</v>
      </c>
      <c r="D1566" s="66">
        <f>VLOOKUP(A1566,'2.1 Termination Charges'!$B$4:$F$904,5,0)</f>
        <v>7.9600000000000001E-3</v>
      </c>
      <c r="G1566" s="67"/>
      <c r="H1566" s="67"/>
      <c r="J1566" s="67"/>
      <c r="P1566" s="68"/>
      <c r="Q1566" s="69"/>
      <c r="R1566" s="69"/>
      <c r="Z1566" s="70"/>
      <c r="AA1566" s="71"/>
      <c r="AB1566" s="70"/>
      <c r="AC1566" s="70"/>
      <c r="AD1566" s="53"/>
      <c r="AE1566" s="53"/>
      <c r="AF1566" s="72"/>
      <c r="AG1566" s="70"/>
      <c r="AH1566" s="70"/>
      <c r="AI1566" s="70"/>
    </row>
    <row r="1567" spans="1:35" ht="12.75" customHeight="1" x14ac:dyDescent="0.2">
      <c r="A1567" s="64" t="s">
        <v>517</v>
      </c>
      <c r="B1567" s="65" t="s">
        <v>516</v>
      </c>
      <c r="C1567" s="65">
        <v>459156</v>
      </c>
      <c r="D1567" s="66">
        <f>VLOOKUP(A1567,'2.1 Termination Charges'!$B$4:$F$904,5,0)</f>
        <v>7.9600000000000001E-3</v>
      </c>
      <c r="G1567" s="67"/>
      <c r="H1567" s="67"/>
      <c r="J1567" s="67"/>
      <c r="P1567" s="68"/>
      <c r="Q1567" s="69"/>
      <c r="R1567" s="69"/>
      <c r="Z1567" s="70"/>
      <c r="AA1567" s="71"/>
      <c r="AB1567" s="70"/>
      <c r="AC1567" s="70"/>
      <c r="AD1567" s="53"/>
      <c r="AE1567" s="53"/>
      <c r="AF1567" s="72"/>
      <c r="AG1567" s="70"/>
      <c r="AH1567" s="70"/>
      <c r="AI1567" s="70"/>
    </row>
    <row r="1568" spans="1:35" ht="12.75" customHeight="1" x14ac:dyDescent="0.2">
      <c r="A1568" s="64" t="s">
        <v>517</v>
      </c>
      <c r="B1568" s="65" t="s">
        <v>516</v>
      </c>
      <c r="C1568" s="65">
        <v>45916</v>
      </c>
      <c r="D1568" s="66">
        <f>VLOOKUP(A1568,'2.1 Termination Charges'!$B$4:$F$904,5,0)</f>
        <v>7.9600000000000001E-3</v>
      </c>
      <c r="G1568" s="67"/>
      <c r="H1568" s="67"/>
      <c r="J1568" s="67"/>
      <c r="P1568" s="68"/>
      <c r="Q1568" s="69"/>
      <c r="R1568" s="69"/>
      <c r="Z1568" s="70"/>
      <c r="AA1568" s="71"/>
      <c r="AB1568" s="70"/>
      <c r="AC1568" s="70"/>
      <c r="AD1568" s="53"/>
      <c r="AE1568" s="53"/>
      <c r="AF1568" s="72"/>
      <c r="AG1568" s="70"/>
      <c r="AH1568" s="70"/>
      <c r="AI1568" s="70"/>
    </row>
    <row r="1569" spans="1:35" ht="12.75" customHeight="1" x14ac:dyDescent="0.2">
      <c r="A1569" s="64" t="s">
        <v>517</v>
      </c>
      <c r="B1569" s="65" t="s">
        <v>516</v>
      </c>
      <c r="C1569" s="65">
        <v>45917</v>
      </c>
      <c r="D1569" s="66">
        <f>VLOOKUP(A1569,'2.1 Termination Charges'!$B$4:$F$904,5,0)</f>
        <v>7.9600000000000001E-3</v>
      </c>
      <c r="G1569" s="67"/>
      <c r="H1569" s="67"/>
      <c r="J1569" s="67"/>
      <c r="P1569" s="68"/>
      <c r="Q1569" s="69"/>
      <c r="R1569" s="69"/>
      <c r="Z1569" s="70"/>
      <c r="AA1569" s="71"/>
      <c r="AB1569" s="70"/>
      <c r="AC1569" s="70"/>
      <c r="AD1569" s="53"/>
      <c r="AE1569" s="53"/>
      <c r="AF1569" s="72"/>
      <c r="AG1569" s="70"/>
      <c r="AH1569" s="70"/>
      <c r="AI1569" s="70"/>
    </row>
    <row r="1570" spans="1:35" ht="12.75" customHeight="1" x14ac:dyDescent="0.2">
      <c r="A1570" s="64" t="s">
        <v>517</v>
      </c>
      <c r="B1570" s="65" t="s">
        <v>516</v>
      </c>
      <c r="C1570" s="65">
        <v>459189</v>
      </c>
      <c r="D1570" s="66">
        <f>VLOOKUP(A1570,'2.1 Termination Charges'!$B$4:$F$904,5,0)</f>
        <v>7.9600000000000001E-3</v>
      </c>
      <c r="G1570" s="67"/>
      <c r="H1570" s="67"/>
      <c r="J1570" s="67"/>
      <c r="P1570" s="68"/>
      <c r="Q1570" s="69"/>
      <c r="R1570" s="69"/>
      <c r="Z1570" s="70"/>
      <c r="AA1570" s="71"/>
      <c r="AB1570" s="70"/>
      <c r="AC1570" s="70"/>
      <c r="AD1570" s="53"/>
      <c r="AE1570" s="53"/>
      <c r="AF1570" s="72"/>
      <c r="AG1570" s="70"/>
      <c r="AH1570" s="70"/>
      <c r="AI1570" s="70"/>
    </row>
    <row r="1571" spans="1:35" ht="12.75" customHeight="1" x14ac:dyDescent="0.2">
      <c r="A1571" s="64" t="s">
        <v>517</v>
      </c>
      <c r="B1571" s="65" t="s">
        <v>516</v>
      </c>
      <c r="C1571" s="65">
        <v>459210</v>
      </c>
      <c r="D1571" s="66">
        <f>VLOOKUP(A1571,'2.1 Termination Charges'!$B$4:$F$904,5,0)</f>
        <v>7.9600000000000001E-3</v>
      </c>
      <c r="G1571" s="67"/>
      <c r="H1571" s="67"/>
      <c r="J1571" s="67"/>
      <c r="P1571" s="68"/>
      <c r="Q1571" s="69"/>
      <c r="R1571" s="69"/>
      <c r="Z1571" s="70"/>
      <c r="AA1571" s="71"/>
      <c r="AB1571" s="70"/>
      <c r="AC1571" s="70"/>
      <c r="AD1571" s="53"/>
      <c r="AE1571" s="53"/>
      <c r="AF1571" s="72"/>
      <c r="AG1571" s="70"/>
      <c r="AH1571" s="70"/>
      <c r="AI1571" s="70"/>
    </row>
    <row r="1572" spans="1:35" ht="12.75" customHeight="1" x14ac:dyDescent="0.2">
      <c r="A1572" s="64" t="s">
        <v>517</v>
      </c>
      <c r="B1572" s="65" t="s">
        <v>516</v>
      </c>
      <c r="C1572" s="65">
        <v>459211</v>
      </c>
      <c r="D1572" s="66">
        <f>VLOOKUP(A1572,'2.1 Termination Charges'!$B$4:$F$904,5,0)</f>
        <v>7.9600000000000001E-3</v>
      </c>
      <c r="G1572" s="67"/>
      <c r="H1572" s="67"/>
      <c r="J1572" s="67"/>
      <c r="P1572" s="68"/>
      <c r="Q1572" s="69"/>
      <c r="R1572" s="69"/>
      <c r="Z1572" s="70"/>
      <c r="AA1572" s="71"/>
      <c r="AB1572" s="70"/>
      <c r="AC1572" s="70"/>
      <c r="AD1572" s="53"/>
      <c r="AE1572" s="53"/>
      <c r="AF1572" s="72"/>
      <c r="AG1572" s="70"/>
      <c r="AH1572" s="70"/>
      <c r="AI1572" s="70"/>
    </row>
    <row r="1573" spans="1:35" ht="12.75" customHeight="1" x14ac:dyDescent="0.2">
      <c r="A1573" s="64" t="s">
        <v>517</v>
      </c>
      <c r="B1573" s="65" t="s">
        <v>516</v>
      </c>
      <c r="C1573" s="65">
        <v>459212</v>
      </c>
      <c r="D1573" s="66">
        <f>VLOOKUP(A1573,'2.1 Termination Charges'!$B$4:$F$904,5,0)</f>
        <v>7.9600000000000001E-3</v>
      </c>
      <c r="G1573" s="67"/>
      <c r="H1573" s="67"/>
      <c r="J1573" s="67"/>
      <c r="P1573" s="68"/>
      <c r="Q1573" s="69"/>
      <c r="R1573" s="69"/>
      <c r="Z1573" s="70"/>
      <c r="AA1573" s="71"/>
      <c r="AB1573" s="70"/>
      <c r="AC1573" s="70"/>
      <c r="AD1573" s="53"/>
      <c r="AE1573" s="53"/>
      <c r="AF1573" s="72"/>
      <c r="AG1573" s="70"/>
      <c r="AH1573" s="70"/>
      <c r="AI1573" s="70"/>
    </row>
    <row r="1574" spans="1:35" ht="12.75" customHeight="1" x14ac:dyDescent="0.2">
      <c r="A1574" s="64" t="s">
        <v>517</v>
      </c>
      <c r="B1574" s="65" t="s">
        <v>516</v>
      </c>
      <c r="C1574" s="65">
        <v>459213</v>
      </c>
      <c r="D1574" s="66">
        <f>VLOOKUP(A1574,'2.1 Termination Charges'!$B$4:$F$904,5,0)</f>
        <v>7.9600000000000001E-3</v>
      </c>
      <c r="G1574" s="67"/>
      <c r="H1574" s="67"/>
      <c r="J1574" s="67"/>
      <c r="P1574" s="68"/>
      <c r="Q1574" s="69"/>
      <c r="R1574" s="69"/>
      <c r="Z1574" s="70"/>
      <c r="AA1574" s="71"/>
      <c r="AB1574" s="70"/>
      <c r="AC1574" s="70"/>
      <c r="AD1574" s="53"/>
      <c r="AE1574" s="53"/>
      <c r="AF1574" s="72"/>
      <c r="AG1574" s="70"/>
      <c r="AH1574" s="70"/>
      <c r="AI1574" s="70"/>
    </row>
    <row r="1575" spans="1:35" ht="12.75" customHeight="1" x14ac:dyDescent="0.2">
      <c r="A1575" s="64" t="s">
        <v>517</v>
      </c>
      <c r="B1575" s="65" t="s">
        <v>516</v>
      </c>
      <c r="C1575" s="65">
        <v>459214</v>
      </c>
      <c r="D1575" s="66">
        <f>VLOOKUP(A1575,'2.1 Termination Charges'!$B$4:$F$904,5,0)</f>
        <v>7.9600000000000001E-3</v>
      </c>
      <c r="G1575" s="67"/>
      <c r="H1575" s="67"/>
      <c r="J1575" s="67"/>
      <c r="P1575" s="68"/>
      <c r="Q1575" s="69"/>
      <c r="R1575" s="69"/>
      <c r="Z1575" s="70"/>
      <c r="AA1575" s="71"/>
      <c r="AB1575" s="70"/>
      <c r="AC1575" s="70"/>
      <c r="AD1575" s="53"/>
      <c r="AE1575" s="53"/>
      <c r="AF1575" s="72"/>
      <c r="AG1575" s="70"/>
      <c r="AH1575" s="70"/>
      <c r="AI1575" s="70"/>
    </row>
    <row r="1576" spans="1:35" ht="12.75" customHeight="1" x14ac:dyDescent="0.2">
      <c r="A1576" s="64" t="s">
        <v>517</v>
      </c>
      <c r="B1576" s="65" t="s">
        <v>516</v>
      </c>
      <c r="C1576" s="65">
        <v>459215</v>
      </c>
      <c r="D1576" s="66">
        <f>VLOOKUP(A1576,'2.1 Termination Charges'!$B$4:$F$904,5,0)</f>
        <v>7.9600000000000001E-3</v>
      </c>
      <c r="G1576" s="67"/>
      <c r="H1576" s="67"/>
      <c r="J1576" s="67"/>
      <c r="P1576" s="68"/>
      <c r="Q1576" s="69"/>
      <c r="R1576" s="69"/>
      <c r="Z1576" s="70"/>
      <c r="AA1576" s="71"/>
      <c r="AB1576" s="70"/>
      <c r="AC1576" s="70"/>
      <c r="AD1576" s="53"/>
      <c r="AE1576" s="53"/>
      <c r="AF1576" s="72"/>
      <c r="AG1576" s="70"/>
      <c r="AH1576" s="70"/>
      <c r="AI1576" s="70"/>
    </row>
    <row r="1577" spans="1:35" ht="12.75" customHeight="1" x14ac:dyDescent="0.2">
      <c r="A1577" s="64" t="s">
        <v>517</v>
      </c>
      <c r="B1577" s="65" t="s">
        <v>516</v>
      </c>
      <c r="C1577" s="65">
        <v>459216</v>
      </c>
      <c r="D1577" s="66">
        <f>VLOOKUP(A1577,'2.1 Termination Charges'!$B$4:$F$904,5,0)</f>
        <v>7.9600000000000001E-3</v>
      </c>
      <c r="G1577" s="67"/>
      <c r="H1577" s="67"/>
      <c r="J1577" s="67"/>
      <c r="P1577" s="68"/>
      <c r="Q1577" s="69"/>
      <c r="R1577" s="69"/>
      <c r="Z1577" s="70"/>
      <c r="AA1577" s="71"/>
      <c r="AB1577" s="70"/>
      <c r="AC1577" s="70"/>
      <c r="AD1577" s="53"/>
      <c r="AE1577" s="53"/>
      <c r="AF1577" s="72"/>
      <c r="AG1577" s="70"/>
      <c r="AH1577" s="70"/>
      <c r="AI1577" s="70"/>
    </row>
    <row r="1578" spans="1:35" ht="12.75" customHeight="1" x14ac:dyDescent="0.2">
      <c r="A1578" s="64" t="s">
        <v>517</v>
      </c>
      <c r="B1578" s="65" t="s">
        <v>516</v>
      </c>
      <c r="C1578" s="65">
        <v>459290</v>
      </c>
      <c r="D1578" s="66">
        <f>VLOOKUP(A1578,'2.1 Termination Charges'!$B$4:$F$904,5,0)</f>
        <v>7.9600000000000001E-3</v>
      </c>
      <c r="G1578" s="67"/>
      <c r="H1578" s="67"/>
      <c r="J1578" s="67"/>
      <c r="P1578" s="68"/>
      <c r="Q1578" s="69"/>
      <c r="R1578" s="69"/>
      <c r="Z1578" s="70"/>
      <c r="AA1578" s="71"/>
      <c r="AB1578" s="70"/>
      <c r="AC1578" s="70"/>
      <c r="AD1578" s="53"/>
      <c r="AE1578" s="53"/>
      <c r="AF1578" s="72"/>
      <c r="AG1578" s="70"/>
      <c r="AH1578" s="70"/>
      <c r="AI1578" s="70"/>
    </row>
    <row r="1579" spans="1:35" ht="12.75" customHeight="1" x14ac:dyDescent="0.2">
      <c r="A1579" s="64" t="s">
        <v>517</v>
      </c>
      <c r="B1579" s="65" t="s">
        <v>516</v>
      </c>
      <c r="C1579" s="65">
        <v>459310</v>
      </c>
      <c r="D1579" s="66">
        <f>VLOOKUP(A1579,'2.1 Termination Charges'!$B$4:$F$904,5,0)</f>
        <v>7.9600000000000001E-3</v>
      </c>
      <c r="G1579" s="67"/>
      <c r="H1579" s="67"/>
      <c r="J1579" s="67"/>
      <c r="P1579" s="68"/>
      <c r="Q1579" s="69"/>
      <c r="R1579" s="69"/>
      <c r="Z1579" s="70"/>
      <c r="AA1579" s="71"/>
      <c r="AB1579" s="70"/>
      <c r="AC1579" s="70"/>
      <c r="AD1579" s="53"/>
      <c r="AE1579" s="53"/>
      <c r="AF1579" s="72"/>
      <c r="AG1579" s="70"/>
      <c r="AH1579" s="70"/>
      <c r="AI1579" s="70"/>
    </row>
    <row r="1580" spans="1:35" ht="12.75" customHeight="1" x14ac:dyDescent="0.2">
      <c r="A1580" s="64" t="s">
        <v>517</v>
      </c>
      <c r="B1580" s="65" t="s">
        <v>516</v>
      </c>
      <c r="C1580" s="65">
        <v>459320</v>
      </c>
      <c r="D1580" s="66">
        <f>VLOOKUP(A1580,'2.1 Termination Charges'!$B$4:$F$904,5,0)</f>
        <v>7.9600000000000001E-3</v>
      </c>
      <c r="G1580" s="67"/>
      <c r="H1580" s="67"/>
      <c r="J1580" s="67"/>
      <c r="P1580" s="68"/>
      <c r="Q1580" s="69"/>
      <c r="R1580" s="69"/>
      <c r="Z1580" s="70"/>
      <c r="AA1580" s="71"/>
      <c r="AB1580" s="70"/>
      <c r="AC1580" s="70"/>
      <c r="AD1580" s="53"/>
      <c r="AE1580" s="53"/>
      <c r="AF1580" s="72"/>
      <c r="AG1580" s="70"/>
      <c r="AH1580" s="70"/>
      <c r="AI1580" s="70"/>
    </row>
    <row r="1581" spans="1:35" ht="12.75" customHeight="1" x14ac:dyDescent="0.2">
      <c r="A1581" s="64" t="s">
        <v>517</v>
      </c>
      <c r="B1581" s="65" t="s">
        <v>516</v>
      </c>
      <c r="C1581" s="65">
        <v>459330</v>
      </c>
      <c r="D1581" s="66">
        <f>VLOOKUP(A1581,'2.1 Termination Charges'!$B$4:$F$904,5,0)</f>
        <v>7.9600000000000001E-3</v>
      </c>
      <c r="G1581" s="67"/>
      <c r="H1581" s="67"/>
      <c r="J1581" s="67"/>
      <c r="P1581" s="68"/>
      <c r="Q1581" s="69"/>
      <c r="R1581" s="69"/>
      <c r="Z1581" s="70"/>
      <c r="AA1581" s="71"/>
      <c r="AB1581" s="70"/>
      <c r="AC1581" s="70"/>
      <c r="AD1581" s="53"/>
      <c r="AE1581" s="53"/>
      <c r="AF1581" s="72"/>
      <c r="AG1581" s="70"/>
      <c r="AH1581" s="70"/>
      <c r="AI1581" s="70"/>
    </row>
    <row r="1582" spans="1:35" ht="12.75" customHeight="1" x14ac:dyDescent="0.2">
      <c r="A1582" s="64" t="s">
        <v>517</v>
      </c>
      <c r="B1582" s="65" t="s">
        <v>516</v>
      </c>
      <c r="C1582" s="65">
        <v>459340</v>
      </c>
      <c r="D1582" s="66">
        <f>VLOOKUP(A1582,'2.1 Termination Charges'!$B$4:$F$904,5,0)</f>
        <v>7.9600000000000001E-3</v>
      </c>
      <c r="G1582" s="67"/>
      <c r="H1582" s="67"/>
      <c r="J1582" s="67"/>
      <c r="P1582" s="68"/>
      <c r="Q1582" s="69"/>
      <c r="R1582" s="69"/>
      <c r="Z1582" s="70"/>
      <c r="AA1582" s="71"/>
      <c r="AB1582" s="70"/>
      <c r="AC1582" s="70"/>
      <c r="AD1582" s="53"/>
      <c r="AE1582" s="53"/>
      <c r="AF1582" s="72"/>
      <c r="AG1582" s="70"/>
      <c r="AH1582" s="70"/>
      <c r="AI1582" s="70"/>
    </row>
    <row r="1583" spans="1:35" ht="12.75" customHeight="1" x14ac:dyDescent="0.2">
      <c r="A1583" s="64" t="s">
        <v>519</v>
      </c>
      <c r="B1583" s="65" t="s">
        <v>518</v>
      </c>
      <c r="C1583" s="65">
        <v>4522</v>
      </c>
      <c r="D1583" s="66">
        <f>VLOOKUP(A1583,'2.1 Termination Charges'!$B$4:$F$904,5,0)</f>
        <v>7.9600000000000001E-3</v>
      </c>
      <c r="G1583" s="67"/>
      <c r="H1583" s="67"/>
      <c r="J1583" s="67"/>
      <c r="P1583" s="68"/>
      <c r="Q1583" s="69"/>
      <c r="R1583" s="69"/>
      <c r="Z1583" s="70"/>
      <c r="AA1583" s="71"/>
      <c r="AB1583" s="70"/>
      <c r="AC1583" s="70"/>
      <c r="AD1583" s="53"/>
      <c r="AE1583" s="53"/>
      <c r="AF1583" s="72"/>
      <c r="AG1583" s="70"/>
      <c r="AH1583" s="70"/>
      <c r="AI1583" s="70"/>
    </row>
    <row r="1584" spans="1:35" ht="12.75" customHeight="1" x14ac:dyDescent="0.2">
      <c r="A1584" s="64" t="s">
        <v>519</v>
      </c>
      <c r="B1584" s="65" t="s">
        <v>518</v>
      </c>
      <c r="C1584" s="65">
        <v>45251</v>
      </c>
      <c r="D1584" s="66">
        <f>VLOOKUP(A1584,'2.1 Termination Charges'!$B$4:$F$904,5,0)</f>
        <v>7.9600000000000001E-3</v>
      </c>
      <c r="G1584" s="67"/>
      <c r="H1584" s="67"/>
      <c r="J1584" s="67"/>
      <c r="P1584" s="68"/>
      <c r="Q1584" s="69"/>
      <c r="R1584" s="69"/>
      <c r="Z1584" s="70"/>
      <c r="AA1584" s="71"/>
      <c r="AB1584" s="70"/>
      <c r="AC1584" s="70"/>
      <c r="AD1584" s="53"/>
      <c r="AE1584" s="53"/>
      <c r="AF1584" s="72"/>
      <c r="AG1584" s="70"/>
      <c r="AH1584" s="70"/>
      <c r="AI1584" s="70"/>
    </row>
    <row r="1585" spans="1:35" ht="12.75" customHeight="1" x14ac:dyDescent="0.2">
      <c r="A1585" s="64" t="s">
        <v>519</v>
      </c>
      <c r="B1585" s="65" t="s">
        <v>518</v>
      </c>
      <c r="C1585" s="65">
        <v>45252</v>
      </c>
      <c r="D1585" s="66">
        <f>VLOOKUP(A1585,'2.1 Termination Charges'!$B$4:$F$904,5,0)</f>
        <v>7.9600000000000001E-3</v>
      </c>
      <c r="G1585" s="67"/>
      <c r="H1585" s="67"/>
      <c r="J1585" s="67"/>
      <c r="P1585" s="68"/>
      <c r="Q1585" s="69"/>
      <c r="R1585" s="69"/>
      <c r="Z1585" s="70"/>
      <c r="AA1585" s="71"/>
      <c r="AB1585" s="70"/>
      <c r="AC1585" s="70"/>
      <c r="AD1585" s="53"/>
      <c r="AE1585" s="53"/>
      <c r="AF1585" s="72"/>
      <c r="AG1585" s="70"/>
      <c r="AH1585" s="70"/>
      <c r="AI1585" s="70"/>
    </row>
    <row r="1586" spans="1:35" ht="12.75" customHeight="1" x14ac:dyDescent="0.2">
      <c r="A1586" s="64" t="s">
        <v>519</v>
      </c>
      <c r="B1586" s="65" t="s">
        <v>518</v>
      </c>
      <c r="C1586" s="65">
        <v>45253</v>
      </c>
      <c r="D1586" s="66">
        <f>VLOOKUP(A1586,'2.1 Termination Charges'!$B$4:$F$904,5,0)</f>
        <v>7.9600000000000001E-3</v>
      </c>
      <c r="G1586" s="67"/>
      <c r="H1586" s="67"/>
      <c r="J1586" s="67"/>
      <c r="P1586" s="68"/>
      <c r="Q1586" s="69"/>
      <c r="R1586" s="69"/>
      <c r="Z1586" s="70"/>
      <c r="AA1586" s="71"/>
      <c r="AB1586" s="70"/>
      <c r="AC1586" s="70"/>
      <c r="AD1586" s="53"/>
      <c r="AE1586" s="53"/>
      <c r="AF1586" s="72"/>
      <c r="AG1586" s="70"/>
      <c r="AH1586" s="70"/>
      <c r="AI1586" s="70"/>
    </row>
    <row r="1587" spans="1:35" ht="12.75" customHeight="1" x14ac:dyDescent="0.2">
      <c r="A1587" s="64" t="s">
        <v>519</v>
      </c>
      <c r="B1587" s="65" t="s">
        <v>518</v>
      </c>
      <c r="C1587" s="65">
        <v>45254</v>
      </c>
      <c r="D1587" s="66">
        <f>VLOOKUP(A1587,'2.1 Termination Charges'!$B$4:$F$904,5,0)</f>
        <v>7.9600000000000001E-3</v>
      </c>
      <c r="G1587" s="67"/>
      <c r="H1587" s="67"/>
      <c r="J1587" s="67"/>
      <c r="P1587" s="68"/>
      <c r="Q1587" s="69"/>
      <c r="R1587" s="69"/>
      <c r="Z1587" s="70"/>
      <c r="AA1587" s="71"/>
      <c r="AB1587" s="70"/>
      <c r="AC1587" s="70"/>
      <c r="AD1587" s="53"/>
      <c r="AE1587" s="53"/>
      <c r="AF1587" s="72"/>
      <c r="AG1587" s="70"/>
      <c r="AH1587" s="70"/>
      <c r="AI1587" s="70"/>
    </row>
    <row r="1588" spans="1:35" ht="12.75" customHeight="1" x14ac:dyDescent="0.2">
      <c r="A1588" s="64" t="s">
        <v>519</v>
      </c>
      <c r="B1588" s="65" t="s">
        <v>518</v>
      </c>
      <c r="C1588" s="65">
        <v>45255</v>
      </c>
      <c r="D1588" s="66">
        <f>VLOOKUP(A1588,'2.1 Termination Charges'!$B$4:$F$904,5,0)</f>
        <v>7.9600000000000001E-3</v>
      </c>
      <c r="G1588" s="67"/>
      <c r="H1588" s="67"/>
      <c r="J1588" s="67"/>
      <c r="P1588" s="68"/>
      <c r="Q1588" s="69"/>
      <c r="R1588" s="69"/>
      <c r="Z1588" s="70"/>
      <c r="AA1588" s="71"/>
      <c r="AB1588" s="70"/>
      <c r="AC1588" s="70"/>
      <c r="AD1588" s="53"/>
      <c r="AE1588" s="53"/>
      <c r="AF1588" s="72"/>
      <c r="AG1588" s="70"/>
      <c r="AH1588" s="70"/>
      <c r="AI1588" s="70"/>
    </row>
    <row r="1589" spans="1:35" ht="12.75" customHeight="1" x14ac:dyDescent="0.2">
      <c r="A1589" s="64" t="s">
        <v>519</v>
      </c>
      <c r="B1589" s="65" t="s">
        <v>518</v>
      </c>
      <c r="C1589" s="65">
        <v>45256</v>
      </c>
      <c r="D1589" s="66">
        <f>VLOOKUP(A1589,'2.1 Termination Charges'!$B$4:$F$904,5,0)</f>
        <v>7.9600000000000001E-3</v>
      </c>
      <c r="G1589" s="67"/>
      <c r="H1589" s="67"/>
      <c r="J1589" s="67"/>
      <c r="P1589" s="68"/>
      <c r="Q1589" s="69"/>
      <c r="R1589" s="69"/>
      <c r="Z1589" s="70"/>
      <c r="AA1589" s="71"/>
      <c r="AB1589" s="70"/>
      <c r="AC1589" s="70"/>
      <c r="AD1589" s="53"/>
      <c r="AE1589" s="53"/>
      <c r="AF1589" s="72"/>
      <c r="AG1589" s="70"/>
      <c r="AH1589" s="70"/>
      <c r="AI1589" s="70"/>
    </row>
    <row r="1590" spans="1:35" ht="12.75" customHeight="1" x14ac:dyDescent="0.2">
      <c r="A1590" s="64" t="s">
        <v>519</v>
      </c>
      <c r="B1590" s="65" t="s">
        <v>518</v>
      </c>
      <c r="C1590" s="65">
        <v>45257</v>
      </c>
      <c r="D1590" s="66">
        <f>VLOOKUP(A1590,'2.1 Termination Charges'!$B$4:$F$904,5,0)</f>
        <v>7.9600000000000001E-3</v>
      </c>
      <c r="G1590" s="67"/>
      <c r="H1590" s="67"/>
      <c r="J1590" s="67"/>
      <c r="P1590" s="68"/>
      <c r="Q1590" s="69"/>
      <c r="R1590" s="69"/>
      <c r="Z1590" s="70"/>
      <c r="AA1590" s="71"/>
      <c r="AB1590" s="70"/>
      <c r="AC1590" s="70"/>
      <c r="AD1590" s="53"/>
      <c r="AE1590" s="53"/>
      <c r="AF1590" s="72"/>
      <c r="AG1590" s="70"/>
      <c r="AH1590" s="70"/>
      <c r="AI1590" s="70"/>
    </row>
    <row r="1591" spans="1:35" ht="12.75" customHeight="1" x14ac:dyDescent="0.2">
      <c r="A1591" s="64" t="s">
        <v>519</v>
      </c>
      <c r="B1591" s="65" t="s">
        <v>518</v>
      </c>
      <c r="C1591" s="65">
        <v>45258</v>
      </c>
      <c r="D1591" s="66">
        <f>VLOOKUP(A1591,'2.1 Termination Charges'!$B$4:$F$904,5,0)</f>
        <v>7.9600000000000001E-3</v>
      </c>
      <c r="G1591" s="67"/>
      <c r="H1591" s="67"/>
      <c r="J1591" s="67"/>
      <c r="P1591" s="68"/>
      <c r="Q1591" s="69"/>
      <c r="R1591" s="69"/>
      <c r="Z1591" s="70"/>
      <c r="AA1591" s="71"/>
      <c r="AB1591" s="70"/>
      <c r="AC1591" s="70"/>
      <c r="AD1591" s="53"/>
      <c r="AE1591" s="53"/>
      <c r="AF1591" s="72"/>
      <c r="AG1591" s="70"/>
      <c r="AH1591" s="70"/>
      <c r="AI1591" s="70"/>
    </row>
    <row r="1592" spans="1:35" ht="12.75" customHeight="1" x14ac:dyDescent="0.2">
      <c r="A1592" s="64" t="s">
        <v>519</v>
      </c>
      <c r="B1592" s="65" t="s">
        <v>518</v>
      </c>
      <c r="C1592" s="65">
        <v>452590</v>
      </c>
      <c r="D1592" s="66">
        <f>VLOOKUP(A1592,'2.1 Termination Charges'!$B$4:$F$904,5,0)</f>
        <v>7.9600000000000001E-3</v>
      </c>
      <c r="G1592" s="67"/>
      <c r="H1592" s="67"/>
      <c r="J1592" s="67"/>
      <c r="P1592" s="68"/>
      <c r="Q1592" s="69"/>
      <c r="R1592" s="69"/>
      <c r="Z1592" s="70"/>
      <c r="AA1592" s="71"/>
      <c r="AB1592" s="70"/>
      <c r="AC1592" s="70"/>
      <c r="AD1592" s="53"/>
      <c r="AE1592" s="53"/>
      <c r="AF1592" s="72"/>
      <c r="AG1592" s="70"/>
      <c r="AH1592" s="70"/>
      <c r="AI1592" s="70"/>
    </row>
    <row r="1593" spans="1:35" ht="12.75" customHeight="1" x14ac:dyDescent="0.2">
      <c r="A1593" s="64" t="s">
        <v>519</v>
      </c>
      <c r="B1593" s="65" t="s">
        <v>518</v>
      </c>
      <c r="C1593" s="65">
        <v>452591</v>
      </c>
      <c r="D1593" s="66">
        <f>VLOOKUP(A1593,'2.1 Termination Charges'!$B$4:$F$904,5,0)</f>
        <v>7.9600000000000001E-3</v>
      </c>
      <c r="G1593" s="67"/>
      <c r="H1593" s="67"/>
      <c r="J1593" s="67"/>
      <c r="P1593" s="68"/>
      <c r="Q1593" s="69"/>
      <c r="R1593" s="69"/>
      <c r="Z1593" s="70"/>
      <c r="AA1593" s="71"/>
      <c r="AB1593" s="70"/>
      <c r="AC1593" s="70"/>
      <c r="AD1593" s="53"/>
      <c r="AE1593" s="53"/>
      <c r="AF1593" s="72"/>
      <c r="AG1593" s="70"/>
      <c r="AH1593" s="70"/>
      <c r="AI1593" s="70"/>
    </row>
    <row r="1594" spans="1:35" ht="12.75" customHeight="1" x14ac:dyDescent="0.2">
      <c r="A1594" s="64" t="s">
        <v>519</v>
      </c>
      <c r="B1594" s="65" t="s">
        <v>518</v>
      </c>
      <c r="C1594" s="65">
        <v>452593</v>
      </c>
      <c r="D1594" s="66">
        <f>VLOOKUP(A1594,'2.1 Termination Charges'!$B$4:$F$904,5,0)</f>
        <v>7.9600000000000001E-3</v>
      </c>
      <c r="G1594" s="67"/>
      <c r="H1594" s="67"/>
      <c r="J1594" s="67"/>
      <c r="P1594" s="68"/>
      <c r="Q1594" s="69"/>
      <c r="R1594" s="69"/>
      <c r="Z1594" s="70"/>
      <c r="AA1594" s="71"/>
      <c r="AB1594" s="70"/>
      <c r="AC1594" s="70"/>
      <c r="AD1594" s="53"/>
      <c r="AE1594" s="53"/>
      <c r="AF1594" s="72"/>
      <c r="AG1594" s="70"/>
      <c r="AH1594" s="70"/>
      <c r="AI1594" s="70"/>
    </row>
    <row r="1595" spans="1:35" ht="12.75" customHeight="1" x14ac:dyDescent="0.2">
      <c r="A1595" s="64" t="s">
        <v>519</v>
      </c>
      <c r="B1595" s="65" t="s">
        <v>518</v>
      </c>
      <c r="C1595" s="65">
        <v>452594</v>
      </c>
      <c r="D1595" s="66">
        <f>VLOOKUP(A1595,'2.1 Termination Charges'!$B$4:$F$904,5,0)</f>
        <v>7.9600000000000001E-3</v>
      </c>
      <c r="G1595" s="67"/>
      <c r="H1595" s="67"/>
      <c r="J1595" s="67"/>
      <c r="P1595" s="68"/>
      <c r="Q1595" s="69"/>
      <c r="R1595" s="69"/>
      <c r="Z1595" s="70"/>
      <c r="AA1595" s="71"/>
      <c r="AB1595" s="70"/>
      <c r="AC1595" s="70"/>
      <c r="AD1595" s="53"/>
      <c r="AE1595" s="53"/>
      <c r="AF1595" s="72"/>
      <c r="AG1595" s="70"/>
      <c r="AH1595" s="70"/>
      <c r="AI1595" s="70"/>
    </row>
    <row r="1596" spans="1:35" ht="12.75" customHeight="1" x14ac:dyDescent="0.2">
      <c r="A1596" s="64" t="s">
        <v>519</v>
      </c>
      <c r="B1596" s="65" t="s">
        <v>518</v>
      </c>
      <c r="C1596" s="65">
        <v>45319</v>
      </c>
      <c r="D1596" s="66">
        <f>VLOOKUP(A1596,'2.1 Termination Charges'!$B$4:$F$904,5,0)</f>
        <v>7.9600000000000001E-3</v>
      </c>
      <c r="G1596" s="67"/>
      <c r="H1596" s="67"/>
      <c r="J1596" s="67"/>
      <c r="P1596" s="68"/>
      <c r="Q1596" s="69"/>
      <c r="R1596" s="69"/>
      <c r="Z1596" s="70"/>
      <c r="AA1596" s="71"/>
      <c r="AB1596" s="70"/>
      <c r="AC1596" s="70"/>
      <c r="AD1596" s="53"/>
      <c r="AE1596" s="53"/>
      <c r="AF1596" s="72"/>
      <c r="AG1596" s="70"/>
      <c r="AH1596" s="70"/>
      <c r="AI1596" s="70"/>
    </row>
    <row r="1597" spans="1:35" ht="12.75" customHeight="1" x14ac:dyDescent="0.2">
      <c r="A1597" s="64" t="s">
        <v>519</v>
      </c>
      <c r="B1597" s="65" t="s">
        <v>518</v>
      </c>
      <c r="C1597" s="65">
        <v>45405</v>
      </c>
      <c r="D1597" s="66">
        <f>VLOOKUP(A1597,'2.1 Termination Charges'!$B$4:$F$904,5,0)</f>
        <v>7.9600000000000001E-3</v>
      </c>
      <c r="G1597" s="67"/>
      <c r="H1597" s="67"/>
      <c r="J1597" s="67"/>
      <c r="P1597" s="68"/>
      <c r="Q1597" s="69"/>
      <c r="R1597" s="69"/>
      <c r="Z1597" s="70"/>
      <c r="AA1597" s="71"/>
      <c r="AB1597" s="70"/>
      <c r="AC1597" s="70"/>
      <c r="AD1597" s="53"/>
      <c r="AE1597" s="53"/>
      <c r="AF1597" s="72"/>
      <c r="AG1597" s="70"/>
      <c r="AH1597" s="70"/>
      <c r="AI1597" s="70"/>
    </row>
    <row r="1598" spans="1:35" ht="12.75" customHeight="1" x14ac:dyDescent="0.2">
      <c r="A1598" s="64" t="s">
        <v>519</v>
      </c>
      <c r="B1598" s="65" t="s">
        <v>518</v>
      </c>
      <c r="C1598" s="65">
        <v>45406</v>
      </c>
      <c r="D1598" s="66">
        <f>VLOOKUP(A1598,'2.1 Termination Charges'!$B$4:$F$904,5,0)</f>
        <v>7.9600000000000001E-3</v>
      </c>
      <c r="G1598" s="67"/>
      <c r="H1598" s="67"/>
      <c r="J1598" s="67"/>
      <c r="P1598" s="68"/>
      <c r="Q1598" s="69"/>
      <c r="R1598" s="69"/>
      <c r="Z1598" s="70"/>
      <c r="AA1598" s="71"/>
      <c r="AB1598" s="70"/>
      <c r="AC1598" s="70"/>
      <c r="AD1598" s="53"/>
      <c r="AE1598" s="53"/>
      <c r="AF1598" s="72"/>
      <c r="AG1598" s="70"/>
      <c r="AH1598" s="70"/>
      <c r="AI1598" s="70"/>
    </row>
    <row r="1599" spans="1:35" ht="12.75" customHeight="1" x14ac:dyDescent="0.2">
      <c r="A1599" s="64" t="s">
        <v>519</v>
      </c>
      <c r="B1599" s="65" t="s">
        <v>518</v>
      </c>
      <c r="C1599" s="65">
        <v>45407</v>
      </c>
      <c r="D1599" s="66">
        <f>VLOOKUP(A1599,'2.1 Termination Charges'!$B$4:$F$904,5,0)</f>
        <v>7.9600000000000001E-3</v>
      </c>
      <c r="G1599" s="67"/>
      <c r="H1599" s="67"/>
      <c r="J1599" s="67"/>
      <c r="P1599" s="68"/>
      <c r="Q1599" s="69"/>
      <c r="R1599" s="69"/>
      <c r="Z1599" s="70"/>
      <c r="AA1599" s="71"/>
      <c r="AB1599" s="70"/>
      <c r="AC1599" s="70"/>
      <c r="AD1599" s="53"/>
      <c r="AE1599" s="53"/>
      <c r="AF1599" s="72"/>
      <c r="AG1599" s="70"/>
      <c r="AH1599" s="70"/>
      <c r="AI1599" s="70"/>
    </row>
    <row r="1600" spans="1:35" ht="12.75" customHeight="1" x14ac:dyDescent="0.2">
      <c r="A1600" s="64" t="s">
        <v>519</v>
      </c>
      <c r="B1600" s="65" t="s">
        <v>518</v>
      </c>
      <c r="C1600" s="65">
        <v>45408</v>
      </c>
      <c r="D1600" s="66">
        <f>VLOOKUP(A1600,'2.1 Termination Charges'!$B$4:$F$904,5,0)</f>
        <v>7.9600000000000001E-3</v>
      </c>
      <c r="G1600" s="67"/>
      <c r="H1600" s="67"/>
      <c r="J1600" s="67"/>
      <c r="P1600" s="68"/>
      <c r="Q1600" s="69"/>
      <c r="R1600" s="69"/>
      <c r="Z1600" s="70"/>
      <c r="AA1600" s="71"/>
      <c r="AB1600" s="70"/>
      <c r="AC1600" s="70"/>
      <c r="AD1600" s="53"/>
      <c r="AE1600" s="53"/>
      <c r="AF1600" s="72"/>
      <c r="AG1600" s="70"/>
      <c r="AH1600" s="70"/>
      <c r="AI1600" s="70"/>
    </row>
    <row r="1601" spans="1:35" ht="12.75" customHeight="1" x14ac:dyDescent="0.2">
      <c r="A1601" s="64" t="s">
        <v>519</v>
      </c>
      <c r="B1601" s="65" t="s">
        <v>518</v>
      </c>
      <c r="C1601" s="65">
        <v>45409</v>
      </c>
      <c r="D1601" s="66">
        <f>VLOOKUP(A1601,'2.1 Termination Charges'!$B$4:$F$904,5,0)</f>
        <v>7.9600000000000001E-3</v>
      </c>
      <c r="G1601" s="67"/>
      <c r="H1601" s="67"/>
      <c r="J1601" s="67"/>
      <c r="P1601" s="68"/>
      <c r="Q1601" s="69"/>
      <c r="R1601" s="69"/>
      <c r="Z1601" s="70"/>
      <c r="AA1601" s="71"/>
      <c r="AB1601" s="70"/>
      <c r="AC1601" s="70"/>
      <c r="AD1601" s="53"/>
      <c r="AE1601" s="53"/>
      <c r="AF1601" s="72"/>
      <c r="AG1601" s="70"/>
      <c r="AH1601" s="70"/>
      <c r="AI1601" s="70"/>
    </row>
    <row r="1602" spans="1:35" ht="12.75" customHeight="1" x14ac:dyDescent="0.2">
      <c r="A1602" s="64" t="s">
        <v>519</v>
      </c>
      <c r="B1602" s="65" t="s">
        <v>518</v>
      </c>
      <c r="C1602" s="65">
        <v>4541</v>
      </c>
      <c r="D1602" s="66">
        <f>VLOOKUP(A1602,'2.1 Termination Charges'!$B$4:$F$904,5,0)</f>
        <v>7.9600000000000001E-3</v>
      </c>
      <c r="G1602" s="67"/>
      <c r="H1602" s="67"/>
      <c r="J1602" s="67"/>
      <c r="P1602" s="68"/>
      <c r="Q1602" s="69"/>
      <c r="R1602" s="69"/>
      <c r="Z1602" s="70"/>
      <c r="AA1602" s="71"/>
      <c r="AB1602" s="70"/>
      <c r="AC1602" s="70"/>
      <c r="AD1602" s="53"/>
      <c r="AE1602" s="53"/>
      <c r="AF1602" s="72"/>
      <c r="AG1602" s="70"/>
      <c r="AH1602" s="70"/>
      <c r="AI1602" s="70"/>
    </row>
    <row r="1603" spans="1:35" ht="12.75" customHeight="1" x14ac:dyDescent="0.2">
      <c r="A1603" s="64" t="s">
        <v>519</v>
      </c>
      <c r="B1603" s="65" t="s">
        <v>518</v>
      </c>
      <c r="C1603" s="65">
        <v>45424</v>
      </c>
      <c r="D1603" s="66">
        <f>VLOOKUP(A1603,'2.1 Termination Charges'!$B$4:$F$904,5,0)</f>
        <v>7.9600000000000001E-3</v>
      </c>
      <c r="G1603" s="67"/>
      <c r="H1603" s="67"/>
      <c r="J1603" s="67"/>
      <c r="P1603" s="68"/>
      <c r="Q1603" s="69"/>
      <c r="R1603" s="69"/>
      <c r="Z1603" s="70"/>
      <c r="AA1603" s="71"/>
      <c r="AB1603" s="70"/>
      <c r="AC1603" s="70"/>
      <c r="AD1603" s="53"/>
      <c r="AE1603" s="53"/>
      <c r="AF1603" s="72"/>
      <c r="AG1603" s="70"/>
      <c r="AH1603" s="70"/>
      <c r="AI1603" s="70"/>
    </row>
    <row r="1604" spans="1:35" ht="12.75" customHeight="1" x14ac:dyDescent="0.2">
      <c r="A1604" s="64" t="s">
        <v>519</v>
      </c>
      <c r="B1604" s="65" t="s">
        <v>518</v>
      </c>
      <c r="C1604" s="65">
        <v>45425</v>
      </c>
      <c r="D1604" s="66">
        <f>VLOOKUP(A1604,'2.1 Termination Charges'!$B$4:$F$904,5,0)</f>
        <v>7.9600000000000001E-3</v>
      </c>
      <c r="G1604" s="67"/>
      <c r="H1604" s="67"/>
      <c r="J1604" s="67"/>
      <c r="P1604" s="68"/>
      <c r="Q1604" s="69"/>
      <c r="R1604" s="69"/>
      <c r="Z1604" s="70"/>
      <c r="AA1604" s="71"/>
      <c r="AB1604" s="70"/>
      <c r="AC1604" s="70"/>
      <c r="AD1604" s="53"/>
      <c r="AE1604" s="53"/>
      <c r="AF1604" s="72"/>
      <c r="AG1604" s="70"/>
      <c r="AH1604" s="70"/>
      <c r="AI1604" s="70"/>
    </row>
    <row r="1605" spans="1:35" ht="12.75" customHeight="1" x14ac:dyDescent="0.2">
      <c r="A1605" s="64" t="s">
        <v>519</v>
      </c>
      <c r="B1605" s="65" t="s">
        <v>518</v>
      </c>
      <c r="C1605" s="65">
        <v>454260</v>
      </c>
      <c r="D1605" s="66">
        <f>VLOOKUP(A1605,'2.1 Termination Charges'!$B$4:$F$904,5,0)</f>
        <v>7.9600000000000001E-3</v>
      </c>
      <c r="G1605" s="67"/>
      <c r="H1605" s="67"/>
      <c r="J1605" s="67"/>
      <c r="P1605" s="68"/>
      <c r="Q1605" s="69"/>
      <c r="R1605" s="69"/>
      <c r="Z1605" s="70"/>
      <c r="AA1605" s="71"/>
      <c r="AB1605" s="70"/>
      <c r="AC1605" s="70"/>
      <c r="AD1605" s="53"/>
      <c r="AE1605" s="53"/>
      <c r="AF1605" s="72"/>
      <c r="AG1605" s="70"/>
      <c r="AH1605" s="70"/>
      <c r="AI1605" s="70"/>
    </row>
    <row r="1606" spans="1:35" ht="12.75" customHeight="1" x14ac:dyDescent="0.2">
      <c r="A1606" s="64" t="s">
        <v>519</v>
      </c>
      <c r="B1606" s="65" t="s">
        <v>518</v>
      </c>
      <c r="C1606" s="65">
        <v>454270</v>
      </c>
      <c r="D1606" s="66">
        <f>VLOOKUP(A1606,'2.1 Termination Charges'!$B$4:$F$904,5,0)</f>
        <v>7.9600000000000001E-3</v>
      </c>
      <c r="G1606" s="67"/>
      <c r="H1606" s="67"/>
      <c r="J1606" s="67"/>
      <c r="P1606" s="68"/>
      <c r="Q1606" s="69"/>
      <c r="R1606" s="69"/>
      <c r="Z1606" s="70"/>
      <c r="AA1606" s="71"/>
      <c r="AB1606" s="70"/>
      <c r="AC1606" s="70"/>
      <c r="AD1606" s="53"/>
      <c r="AE1606" s="53"/>
      <c r="AF1606" s="72"/>
      <c r="AG1606" s="70"/>
      <c r="AH1606" s="70"/>
      <c r="AI1606" s="70"/>
    </row>
    <row r="1607" spans="1:35" ht="12.75" customHeight="1" x14ac:dyDescent="0.2">
      <c r="A1607" s="64" t="s">
        <v>519</v>
      </c>
      <c r="B1607" s="65" t="s">
        <v>518</v>
      </c>
      <c r="C1607" s="65">
        <v>454280</v>
      </c>
      <c r="D1607" s="66">
        <f>VLOOKUP(A1607,'2.1 Termination Charges'!$B$4:$F$904,5,0)</f>
        <v>7.9600000000000001E-3</v>
      </c>
      <c r="G1607" s="67"/>
      <c r="H1607" s="67"/>
      <c r="J1607" s="67"/>
      <c r="P1607" s="68"/>
      <c r="Q1607" s="69"/>
      <c r="R1607" s="69"/>
      <c r="Z1607" s="70"/>
      <c r="AA1607" s="71"/>
      <c r="AB1607" s="70"/>
      <c r="AC1607" s="70"/>
      <c r="AD1607" s="53"/>
      <c r="AE1607" s="53"/>
      <c r="AF1607" s="72"/>
      <c r="AG1607" s="70"/>
      <c r="AH1607" s="70"/>
      <c r="AI1607" s="70"/>
    </row>
    <row r="1608" spans="1:35" ht="12.75" customHeight="1" x14ac:dyDescent="0.2">
      <c r="A1608" s="64" t="s">
        <v>519</v>
      </c>
      <c r="B1608" s="65" t="s">
        <v>518</v>
      </c>
      <c r="C1608" s="65">
        <v>454281</v>
      </c>
      <c r="D1608" s="66">
        <f>VLOOKUP(A1608,'2.1 Termination Charges'!$B$4:$F$904,5,0)</f>
        <v>7.9600000000000001E-3</v>
      </c>
      <c r="G1608" s="67"/>
      <c r="H1608" s="67"/>
      <c r="J1608" s="67"/>
      <c r="P1608" s="68"/>
      <c r="Q1608" s="69"/>
      <c r="R1608" s="69"/>
      <c r="Z1608" s="70"/>
      <c r="AA1608" s="71"/>
      <c r="AB1608" s="70"/>
      <c r="AC1608" s="70"/>
      <c r="AD1608" s="53"/>
      <c r="AE1608" s="53"/>
      <c r="AF1608" s="72"/>
      <c r="AG1608" s="70"/>
      <c r="AH1608" s="70"/>
      <c r="AI1608" s="70"/>
    </row>
    <row r="1609" spans="1:35" ht="12.75" customHeight="1" x14ac:dyDescent="0.2">
      <c r="A1609" s="64" t="s">
        <v>519</v>
      </c>
      <c r="B1609" s="65" t="s">
        <v>518</v>
      </c>
      <c r="C1609" s="65">
        <v>454284</v>
      </c>
      <c r="D1609" s="66">
        <f>VLOOKUP(A1609,'2.1 Termination Charges'!$B$4:$F$904,5,0)</f>
        <v>7.9600000000000001E-3</v>
      </c>
      <c r="G1609" s="67"/>
      <c r="H1609" s="67"/>
      <c r="J1609" s="67"/>
      <c r="P1609" s="68"/>
      <c r="Q1609" s="69"/>
      <c r="R1609" s="69"/>
      <c r="Z1609" s="70"/>
      <c r="AA1609" s="71"/>
      <c r="AB1609" s="70"/>
      <c r="AC1609" s="70"/>
      <c r="AD1609" s="53"/>
      <c r="AE1609" s="53"/>
      <c r="AF1609" s="72"/>
      <c r="AG1609" s="70"/>
      <c r="AH1609" s="70"/>
      <c r="AI1609" s="70"/>
    </row>
    <row r="1610" spans="1:35" ht="12.75" customHeight="1" x14ac:dyDescent="0.2">
      <c r="A1610" s="64" t="s">
        <v>519</v>
      </c>
      <c r="B1610" s="65" t="s">
        <v>518</v>
      </c>
      <c r="C1610" s="65">
        <v>454285</v>
      </c>
      <c r="D1610" s="66">
        <f>VLOOKUP(A1610,'2.1 Termination Charges'!$B$4:$F$904,5,0)</f>
        <v>7.9600000000000001E-3</v>
      </c>
      <c r="G1610" s="67"/>
      <c r="H1610" s="67"/>
      <c r="J1610" s="67"/>
      <c r="P1610" s="68"/>
      <c r="Q1610" s="69"/>
      <c r="R1610" s="69"/>
      <c r="Z1610" s="70"/>
      <c r="AA1610" s="71"/>
      <c r="AB1610" s="70"/>
      <c r="AC1610" s="70"/>
      <c r="AD1610" s="53"/>
      <c r="AE1610" s="53"/>
      <c r="AF1610" s="72"/>
      <c r="AG1610" s="70"/>
      <c r="AH1610" s="70"/>
      <c r="AI1610" s="70"/>
    </row>
    <row r="1611" spans="1:35" ht="12.75" customHeight="1" x14ac:dyDescent="0.2">
      <c r="A1611" s="64" t="s">
        <v>519</v>
      </c>
      <c r="B1611" s="65" t="s">
        <v>518</v>
      </c>
      <c r="C1611" s="65">
        <v>454287</v>
      </c>
      <c r="D1611" s="66">
        <f>VLOOKUP(A1611,'2.1 Termination Charges'!$B$4:$F$904,5,0)</f>
        <v>7.9600000000000001E-3</v>
      </c>
      <c r="G1611" s="67"/>
      <c r="H1611" s="67"/>
      <c r="J1611" s="67"/>
      <c r="P1611" s="68"/>
      <c r="Q1611" s="69"/>
      <c r="R1611" s="69"/>
      <c r="Z1611" s="70"/>
      <c r="AA1611" s="71"/>
      <c r="AB1611" s="70"/>
      <c r="AC1611" s="70"/>
      <c r="AD1611" s="53"/>
      <c r="AE1611" s="53"/>
      <c r="AF1611" s="72"/>
      <c r="AG1611" s="70"/>
      <c r="AH1611" s="70"/>
      <c r="AI1611" s="70"/>
    </row>
    <row r="1612" spans="1:35" ht="12.75" customHeight="1" x14ac:dyDescent="0.2">
      <c r="A1612" s="64" t="s">
        <v>519</v>
      </c>
      <c r="B1612" s="65" t="s">
        <v>518</v>
      </c>
      <c r="C1612" s="65">
        <v>454288</v>
      </c>
      <c r="D1612" s="66">
        <f>VLOOKUP(A1612,'2.1 Termination Charges'!$B$4:$F$904,5,0)</f>
        <v>7.9600000000000001E-3</v>
      </c>
      <c r="G1612" s="67"/>
      <c r="H1612" s="67"/>
      <c r="J1612" s="67"/>
      <c r="P1612" s="68"/>
      <c r="Q1612" s="69"/>
      <c r="R1612" s="69"/>
      <c r="Z1612" s="70"/>
      <c r="AA1612" s="71"/>
      <c r="AB1612" s="70"/>
      <c r="AC1612" s="70"/>
      <c r="AD1612" s="53"/>
      <c r="AE1612" s="53"/>
      <c r="AF1612" s="72"/>
      <c r="AG1612" s="70"/>
      <c r="AH1612" s="70"/>
      <c r="AI1612" s="70"/>
    </row>
    <row r="1613" spans="1:35" ht="12.75" customHeight="1" x14ac:dyDescent="0.2">
      <c r="A1613" s="64" t="s">
        <v>519</v>
      </c>
      <c r="B1613" s="65" t="s">
        <v>518</v>
      </c>
      <c r="C1613" s="65">
        <v>454289</v>
      </c>
      <c r="D1613" s="66">
        <f>VLOOKUP(A1613,'2.1 Termination Charges'!$B$4:$F$904,5,0)</f>
        <v>7.9600000000000001E-3</v>
      </c>
      <c r="G1613" s="67"/>
      <c r="H1613" s="67"/>
      <c r="J1613" s="67"/>
      <c r="P1613" s="68"/>
      <c r="Q1613" s="69"/>
      <c r="R1613" s="69"/>
      <c r="Z1613" s="70"/>
      <c r="AA1613" s="71"/>
      <c r="AB1613" s="70"/>
      <c r="AC1613" s="70"/>
      <c r="AD1613" s="53"/>
      <c r="AE1613" s="53"/>
      <c r="AF1613" s="72"/>
      <c r="AG1613" s="70"/>
      <c r="AH1613" s="70"/>
      <c r="AI1613" s="70"/>
    </row>
    <row r="1614" spans="1:35" ht="12.75" customHeight="1" x14ac:dyDescent="0.2">
      <c r="A1614" s="64" t="s">
        <v>519</v>
      </c>
      <c r="B1614" s="65" t="s">
        <v>518</v>
      </c>
      <c r="C1614" s="65">
        <v>454293</v>
      </c>
      <c r="D1614" s="66">
        <f>VLOOKUP(A1614,'2.1 Termination Charges'!$B$4:$F$904,5,0)</f>
        <v>7.9600000000000001E-3</v>
      </c>
      <c r="G1614" s="67"/>
      <c r="H1614" s="67"/>
      <c r="J1614" s="67"/>
      <c r="P1614" s="68"/>
      <c r="Q1614" s="69"/>
      <c r="R1614" s="69"/>
      <c r="Z1614" s="70"/>
      <c r="AA1614" s="71"/>
      <c r="AB1614" s="70"/>
      <c r="AC1614" s="70"/>
      <c r="AD1614" s="53"/>
      <c r="AE1614" s="53"/>
      <c r="AF1614" s="72"/>
      <c r="AG1614" s="70"/>
      <c r="AH1614" s="70"/>
      <c r="AI1614" s="70"/>
    </row>
    <row r="1615" spans="1:35" ht="12.75" customHeight="1" x14ac:dyDescent="0.2">
      <c r="A1615" s="64" t="s">
        <v>519</v>
      </c>
      <c r="B1615" s="65" t="s">
        <v>518</v>
      </c>
      <c r="C1615" s="65">
        <v>4550</v>
      </c>
      <c r="D1615" s="66">
        <f>VLOOKUP(A1615,'2.1 Termination Charges'!$B$4:$F$904,5,0)</f>
        <v>7.9600000000000001E-3</v>
      </c>
      <c r="G1615" s="67"/>
      <c r="H1615" s="67"/>
      <c r="J1615" s="67"/>
      <c r="P1615" s="68"/>
      <c r="Q1615" s="69"/>
      <c r="R1615" s="69"/>
      <c r="Z1615" s="70"/>
      <c r="AA1615" s="71"/>
      <c r="AB1615" s="70"/>
      <c r="AC1615" s="70"/>
      <c r="AD1615" s="53"/>
      <c r="AE1615" s="53"/>
      <c r="AF1615" s="72"/>
      <c r="AG1615" s="70"/>
      <c r="AH1615" s="70"/>
      <c r="AI1615" s="70"/>
    </row>
    <row r="1616" spans="1:35" ht="12.75" customHeight="1" x14ac:dyDescent="0.2">
      <c r="A1616" s="64" t="s">
        <v>519</v>
      </c>
      <c r="B1616" s="65" t="s">
        <v>518</v>
      </c>
      <c r="C1616" s="65">
        <v>455068</v>
      </c>
      <c r="D1616" s="66">
        <f>VLOOKUP(A1616,'2.1 Termination Charges'!$B$4:$F$904,5,0)</f>
        <v>7.9600000000000001E-3</v>
      </c>
      <c r="G1616" s="67"/>
      <c r="H1616" s="67"/>
      <c r="J1616" s="67"/>
      <c r="P1616" s="68"/>
      <c r="Q1616" s="69"/>
      <c r="R1616" s="69"/>
      <c r="Z1616" s="70"/>
      <c r="AA1616" s="71"/>
      <c r="AB1616" s="70"/>
      <c r="AC1616" s="70"/>
      <c r="AD1616" s="53"/>
      <c r="AE1616" s="53"/>
      <c r="AF1616" s="72"/>
      <c r="AG1616" s="70"/>
      <c r="AH1616" s="70"/>
      <c r="AI1616" s="70"/>
    </row>
    <row r="1617" spans="1:35" ht="12.75" customHeight="1" x14ac:dyDescent="0.2">
      <c r="A1617" s="64" t="s">
        <v>519</v>
      </c>
      <c r="B1617" s="65" t="s">
        <v>518</v>
      </c>
      <c r="C1617" s="65">
        <v>455222</v>
      </c>
      <c r="D1617" s="66">
        <f>VLOOKUP(A1617,'2.1 Termination Charges'!$B$4:$F$904,5,0)</f>
        <v>7.9600000000000001E-3</v>
      </c>
      <c r="G1617" s="67"/>
      <c r="H1617" s="67"/>
      <c r="J1617" s="67"/>
      <c r="P1617" s="68"/>
      <c r="Q1617" s="69"/>
      <c r="R1617" s="69"/>
      <c r="Z1617" s="70"/>
      <c r="AA1617" s="71"/>
      <c r="AB1617" s="70"/>
      <c r="AC1617" s="70"/>
      <c r="AD1617" s="53"/>
      <c r="AE1617" s="53"/>
      <c r="AF1617" s="72"/>
      <c r="AG1617" s="70"/>
      <c r="AH1617" s="70"/>
      <c r="AI1617" s="70"/>
    </row>
    <row r="1618" spans="1:35" ht="12.75" customHeight="1" x14ac:dyDescent="0.2">
      <c r="A1618" s="64" t="s">
        <v>519</v>
      </c>
      <c r="B1618" s="65" t="s">
        <v>518</v>
      </c>
      <c r="C1618" s="65">
        <v>455225</v>
      </c>
      <c r="D1618" s="66">
        <f>VLOOKUP(A1618,'2.1 Termination Charges'!$B$4:$F$904,5,0)</f>
        <v>7.9600000000000001E-3</v>
      </c>
      <c r="G1618" s="67"/>
      <c r="H1618" s="67"/>
      <c r="J1618" s="67"/>
      <c r="P1618" s="68"/>
      <c r="Q1618" s="69"/>
      <c r="R1618" s="69"/>
      <c r="Z1618" s="70"/>
      <c r="AA1618" s="71"/>
      <c r="AB1618" s="70"/>
      <c r="AC1618" s="70"/>
      <c r="AD1618" s="53"/>
      <c r="AE1618" s="53"/>
      <c r="AF1618" s="72"/>
      <c r="AG1618" s="70"/>
      <c r="AH1618" s="70"/>
      <c r="AI1618" s="70"/>
    </row>
    <row r="1619" spans="1:35" ht="12.75" customHeight="1" x14ac:dyDescent="0.2">
      <c r="A1619" s="64" t="s">
        <v>519</v>
      </c>
      <c r="B1619" s="65" t="s">
        <v>518</v>
      </c>
      <c r="C1619" s="65">
        <v>455233</v>
      </c>
      <c r="D1619" s="66">
        <f>VLOOKUP(A1619,'2.1 Termination Charges'!$B$4:$F$904,5,0)</f>
        <v>7.9600000000000001E-3</v>
      </c>
      <c r="G1619" s="67"/>
      <c r="H1619" s="67"/>
      <c r="J1619" s="67"/>
      <c r="P1619" s="68"/>
      <c r="Q1619" s="69"/>
      <c r="R1619" s="69"/>
      <c r="Z1619" s="70"/>
      <c r="AA1619" s="71"/>
      <c r="AB1619" s="70"/>
      <c r="AC1619" s="70"/>
      <c r="AD1619" s="53"/>
      <c r="AE1619" s="53"/>
      <c r="AF1619" s="72"/>
      <c r="AG1619" s="70"/>
      <c r="AH1619" s="70"/>
      <c r="AI1619" s="70"/>
    </row>
    <row r="1620" spans="1:35" ht="12.75" customHeight="1" x14ac:dyDescent="0.2">
      <c r="A1620" s="64" t="s">
        <v>519</v>
      </c>
      <c r="B1620" s="65" t="s">
        <v>518</v>
      </c>
      <c r="C1620" s="65">
        <v>455242</v>
      </c>
      <c r="D1620" s="66">
        <f>VLOOKUP(A1620,'2.1 Termination Charges'!$B$4:$F$904,5,0)</f>
        <v>7.9600000000000001E-3</v>
      </c>
      <c r="G1620" s="67"/>
      <c r="H1620" s="67"/>
      <c r="J1620" s="67"/>
      <c r="P1620" s="68"/>
      <c r="Q1620" s="69"/>
      <c r="R1620" s="69"/>
      <c r="Z1620" s="70"/>
      <c r="AA1620" s="71"/>
      <c r="AB1620" s="70"/>
      <c r="AC1620" s="70"/>
      <c r="AD1620" s="53"/>
      <c r="AE1620" s="53"/>
      <c r="AF1620" s="72"/>
      <c r="AG1620" s="70"/>
      <c r="AH1620" s="70"/>
      <c r="AI1620" s="70"/>
    </row>
    <row r="1621" spans="1:35" ht="12.75" customHeight="1" x14ac:dyDescent="0.2">
      <c r="A1621" s="64" t="s">
        <v>519</v>
      </c>
      <c r="B1621" s="65" t="s">
        <v>518</v>
      </c>
      <c r="C1621" s="65">
        <v>455244</v>
      </c>
      <c r="D1621" s="66">
        <f>VLOOKUP(A1621,'2.1 Termination Charges'!$B$4:$F$904,5,0)</f>
        <v>7.9600000000000001E-3</v>
      </c>
      <c r="G1621" s="67"/>
      <c r="H1621" s="67"/>
      <c r="J1621" s="67"/>
      <c r="P1621" s="68"/>
      <c r="Q1621" s="69"/>
      <c r="R1621" s="69"/>
      <c r="Z1621" s="70"/>
      <c r="AA1621" s="71"/>
      <c r="AB1621" s="70"/>
      <c r="AC1621" s="70"/>
      <c r="AD1621" s="53"/>
      <c r="AE1621" s="53"/>
      <c r="AF1621" s="72"/>
      <c r="AG1621" s="70"/>
      <c r="AH1621" s="70"/>
      <c r="AI1621" s="70"/>
    </row>
    <row r="1622" spans="1:35" ht="12.75" customHeight="1" x14ac:dyDescent="0.2">
      <c r="A1622" s="64" t="s">
        <v>519</v>
      </c>
      <c r="B1622" s="65" t="s">
        <v>518</v>
      </c>
      <c r="C1622" s="65">
        <v>45525</v>
      </c>
      <c r="D1622" s="66">
        <f>VLOOKUP(A1622,'2.1 Termination Charges'!$B$4:$F$904,5,0)</f>
        <v>7.9600000000000001E-3</v>
      </c>
      <c r="G1622" s="67"/>
      <c r="H1622" s="67"/>
      <c r="J1622" s="67"/>
      <c r="P1622" s="68"/>
      <c r="Q1622" s="69"/>
      <c r="R1622" s="69"/>
      <c r="Z1622" s="70"/>
      <c r="AA1622" s="71"/>
      <c r="AB1622" s="70"/>
      <c r="AC1622" s="70"/>
      <c r="AD1622" s="53"/>
      <c r="AE1622" s="53"/>
      <c r="AF1622" s="72"/>
      <c r="AG1622" s="70"/>
      <c r="AH1622" s="70"/>
      <c r="AI1622" s="70"/>
    </row>
    <row r="1623" spans="1:35" ht="12.75" customHeight="1" x14ac:dyDescent="0.2">
      <c r="A1623" s="64" t="s">
        <v>519</v>
      </c>
      <c r="B1623" s="65" t="s">
        <v>518</v>
      </c>
      <c r="C1623" s="65">
        <v>45526</v>
      </c>
      <c r="D1623" s="66">
        <f>VLOOKUP(A1623,'2.1 Termination Charges'!$B$4:$F$904,5,0)</f>
        <v>7.9600000000000001E-3</v>
      </c>
      <c r="G1623" s="67"/>
      <c r="H1623" s="67"/>
      <c r="J1623" s="67"/>
      <c r="P1623" s="68"/>
      <c r="Q1623" s="69"/>
      <c r="R1623" s="69"/>
      <c r="Z1623" s="70"/>
      <c r="AA1623" s="71"/>
      <c r="AB1623" s="70"/>
      <c r="AC1623" s="70"/>
      <c r="AD1623" s="53"/>
      <c r="AE1623" s="53"/>
      <c r="AF1623" s="72"/>
      <c r="AG1623" s="70"/>
      <c r="AH1623" s="70"/>
      <c r="AI1623" s="70"/>
    </row>
    <row r="1624" spans="1:35" ht="12.75" customHeight="1" x14ac:dyDescent="0.2">
      <c r="A1624" s="64" t="s">
        <v>519</v>
      </c>
      <c r="B1624" s="65" t="s">
        <v>518</v>
      </c>
      <c r="C1624" s="65">
        <v>45527</v>
      </c>
      <c r="D1624" s="66">
        <f>VLOOKUP(A1624,'2.1 Termination Charges'!$B$4:$F$904,5,0)</f>
        <v>7.9600000000000001E-3</v>
      </c>
      <c r="G1624" s="67"/>
      <c r="H1624" s="67"/>
      <c r="J1624" s="67"/>
      <c r="P1624" s="68"/>
      <c r="Q1624" s="69"/>
      <c r="R1624" s="69"/>
      <c r="Z1624" s="70"/>
      <c r="AA1624" s="71"/>
      <c r="AB1624" s="70"/>
      <c r="AC1624" s="70"/>
      <c r="AD1624" s="53"/>
      <c r="AE1624" s="53"/>
      <c r="AF1624" s="72"/>
      <c r="AG1624" s="70"/>
      <c r="AH1624" s="70"/>
      <c r="AI1624" s="70"/>
    </row>
    <row r="1625" spans="1:35" ht="12.75" customHeight="1" x14ac:dyDescent="0.2">
      <c r="A1625" s="64" t="s">
        <v>519</v>
      </c>
      <c r="B1625" s="65" t="s">
        <v>518</v>
      </c>
      <c r="C1625" s="65">
        <v>45528</v>
      </c>
      <c r="D1625" s="66">
        <f>VLOOKUP(A1625,'2.1 Termination Charges'!$B$4:$F$904,5,0)</f>
        <v>7.9600000000000001E-3</v>
      </c>
      <c r="G1625" s="67"/>
      <c r="H1625" s="67"/>
      <c r="J1625" s="67"/>
      <c r="P1625" s="68"/>
      <c r="Q1625" s="69"/>
      <c r="R1625" s="69"/>
      <c r="Z1625" s="70"/>
      <c r="AA1625" s="71"/>
      <c r="AB1625" s="70"/>
      <c r="AC1625" s="70"/>
      <c r="AD1625" s="53"/>
      <c r="AE1625" s="53"/>
      <c r="AF1625" s="72"/>
      <c r="AG1625" s="70"/>
      <c r="AH1625" s="70"/>
      <c r="AI1625" s="70"/>
    </row>
    <row r="1626" spans="1:35" ht="12.75" customHeight="1" x14ac:dyDescent="0.2">
      <c r="A1626" s="64" t="s">
        <v>519</v>
      </c>
      <c r="B1626" s="65" t="s">
        <v>518</v>
      </c>
      <c r="C1626" s="65">
        <v>45529</v>
      </c>
      <c r="D1626" s="66">
        <f>VLOOKUP(A1626,'2.1 Termination Charges'!$B$4:$F$904,5,0)</f>
        <v>7.9600000000000001E-3</v>
      </c>
      <c r="G1626" s="67"/>
      <c r="H1626" s="67"/>
      <c r="J1626" s="67"/>
      <c r="P1626" s="68"/>
      <c r="Q1626" s="69"/>
      <c r="R1626" s="69"/>
      <c r="Z1626" s="70"/>
      <c r="AA1626" s="71"/>
      <c r="AB1626" s="70"/>
      <c r="AC1626" s="70"/>
      <c r="AD1626" s="53"/>
      <c r="AE1626" s="53"/>
      <c r="AF1626" s="72"/>
      <c r="AG1626" s="70"/>
      <c r="AH1626" s="70"/>
      <c r="AI1626" s="70"/>
    </row>
    <row r="1627" spans="1:35" ht="12.75" customHeight="1" x14ac:dyDescent="0.2">
      <c r="A1627" s="64" t="s">
        <v>519</v>
      </c>
      <c r="B1627" s="65" t="s">
        <v>518</v>
      </c>
      <c r="C1627" s="65">
        <v>45531</v>
      </c>
      <c r="D1627" s="66">
        <f>VLOOKUP(A1627,'2.1 Termination Charges'!$B$4:$F$904,5,0)</f>
        <v>7.9600000000000001E-3</v>
      </c>
      <c r="G1627" s="67"/>
      <c r="H1627" s="67"/>
      <c r="J1627" s="67"/>
      <c r="P1627" s="68"/>
      <c r="Q1627" s="69"/>
      <c r="R1627" s="69"/>
      <c r="Z1627" s="70"/>
      <c r="AA1627" s="71"/>
      <c r="AB1627" s="70"/>
      <c r="AC1627" s="70"/>
      <c r="AD1627" s="53"/>
      <c r="AE1627" s="53"/>
      <c r="AF1627" s="72"/>
      <c r="AG1627" s="70"/>
      <c r="AH1627" s="70"/>
      <c r="AI1627" s="70"/>
    </row>
    <row r="1628" spans="1:35" ht="12.75" customHeight="1" x14ac:dyDescent="0.2">
      <c r="A1628" s="64" t="s">
        <v>519</v>
      </c>
      <c r="B1628" s="65" t="s">
        <v>518</v>
      </c>
      <c r="C1628" s="65">
        <v>455333</v>
      </c>
      <c r="D1628" s="66">
        <f>VLOOKUP(A1628,'2.1 Termination Charges'!$B$4:$F$904,5,0)</f>
        <v>7.9600000000000001E-3</v>
      </c>
      <c r="G1628" s="67"/>
      <c r="H1628" s="67"/>
      <c r="J1628" s="67"/>
      <c r="P1628" s="68"/>
      <c r="Q1628" s="69"/>
      <c r="R1628" s="69"/>
      <c r="Z1628" s="70"/>
      <c r="AA1628" s="71"/>
      <c r="AB1628" s="70"/>
      <c r="AC1628" s="70"/>
      <c r="AD1628" s="53"/>
      <c r="AE1628" s="53"/>
      <c r="AF1628" s="72"/>
      <c r="AG1628" s="70"/>
      <c r="AH1628" s="70"/>
      <c r="AI1628" s="70"/>
    </row>
    <row r="1629" spans="1:35" ht="12.75" customHeight="1" x14ac:dyDescent="0.2">
      <c r="A1629" s="64" t="s">
        <v>519</v>
      </c>
      <c r="B1629" s="65" t="s">
        <v>518</v>
      </c>
      <c r="C1629" s="65">
        <v>45539</v>
      </c>
      <c r="D1629" s="66">
        <f>VLOOKUP(A1629,'2.1 Termination Charges'!$B$4:$F$904,5,0)</f>
        <v>7.9600000000000001E-3</v>
      </c>
      <c r="G1629" s="67"/>
      <c r="H1629" s="67"/>
      <c r="J1629" s="67"/>
      <c r="P1629" s="68"/>
      <c r="Q1629" s="69"/>
      <c r="R1629" s="69"/>
      <c r="Z1629" s="70"/>
      <c r="AA1629" s="71"/>
      <c r="AB1629" s="70"/>
      <c r="AC1629" s="70"/>
      <c r="AD1629" s="53"/>
      <c r="AE1629" s="53"/>
      <c r="AF1629" s="72"/>
      <c r="AG1629" s="70"/>
      <c r="AH1629" s="70"/>
      <c r="AI1629" s="70"/>
    </row>
    <row r="1630" spans="1:35" ht="12.75" customHeight="1" x14ac:dyDescent="0.2">
      <c r="A1630" s="64" t="s">
        <v>519</v>
      </c>
      <c r="B1630" s="65" t="s">
        <v>518</v>
      </c>
      <c r="C1630" s="65">
        <v>456050</v>
      </c>
      <c r="D1630" s="66">
        <f>VLOOKUP(A1630,'2.1 Termination Charges'!$B$4:$F$904,5,0)</f>
        <v>7.9600000000000001E-3</v>
      </c>
      <c r="G1630" s="67"/>
      <c r="H1630" s="67"/>
      <c r="J1630" s="67"/>
      <c r="P1630" s="68"/>
      <c r="Q1630" s="69"/>
      <c r="R1630" s="69"/>
      <c r="Z1630" s="70"/>
      <c r="AA1630" s="71"/>
      <c r="AB1630" s="70"/>
      <c r="AC1630" s="70"/>
      <c r="AD1630" s="53"/>
      <c r="AE1630" s="53"/>
      <c r="AF1630" s="72"/>
      <c r="AG1630" s="70"/>
      <c r="AH1630" s="70"/>
      <c r="AI1630" s="70"/>
    </row>
    <row r="1631" spans="1:35" ht="12.75" customHeight="1" x14ac:dyDescent="0.2">
      <c r="A1631" s="64" t="s">
        <v>519</v>
      </c>
      <c r="B1631" s="65" t="s">
        <v>518</v>
      </c>
      <c r="C1631" s="65">
        <v>45606</v>
      </c>
      <c r="D1631" s="66">
        <f>VLOOKUP(A1631,'2.1 Termination Charges'!$B$4:$F$904,5,0)</f>
        <v>7.9600000000000001E-3</v>
      </c>
      <c r="G1631" s="67"/>
      <c r="H1631" s="67"/>
      <c r="J1631" s="67"/>
      <c r="P1631" s="68"/>
      <c r="Q1631" s="69"/>
      <c r="R1631" s="69"/>
      <c r="Z1631" s="70"/>
      <c r="AA1631" s="71"/>
      <c r="AB1631" s="70"/>
      <c r="AC1631" s="70"/>
      <c r="AD1631" s="53"/>
      <c r="AE1631" s="53"/>
      <c r="AF1631" s="72"/>
      <c r="AG1631" s="70"/>
      <c r="AH1631" s="70"/>
      <c r="AI1631" s="70"/>
    </row>
    <row r="1632" spans="1:35" ht="12.75" customHeight="1" x14ac:dyDescent="0.2">
      <c r="A1632" s="64" t="s">
        <v>519</v>
      </c>
      <c r="B1632" s="65" t="s">
        <v>518</v>
      </c>
      <c r="C1632" s="65">
        <v>45607</v>
      </c>
      <c r="D1632" s="66">
        <f>VLOOKUP(A1632,'2.1 Termination Charges'!$B$4:$F$904,5,0)</f>
        <v>7.9600000000000001E-3</v>
      </c>
      <c r="G1632" s="67"/>
      <c r="H1632" s="67"/>
      <c r="J1632" s="67"/>
      <c r="P1632" s="68"/>
      <c r="Q1632" s="69"/>
      <c r="R1632" s="69"/>
      <c r="Z1632" s="70"/>
      <c r="AA1632" s="71"/>
      <c r="AB1632" s="70"/>
      <c r="AC1632" s="70"/>
      <c r="AD1632" s="53"/>
      <c r="AE1632" s="53"/>
      <c r="AF1632" s="72"/>
      <c r="AG1632" s="70"/>
      <c r="AH1632" s="70"/>
      <c r="AI1632" s="70"/>
    </row>
    <row r="1633" spans="1:35" ht="12.75" customHeight="1" x14ac:dyDescent="0.2">
      <c r="A1633" s="64" t="s">
        <v>519</v>
      </c>
      <c r="B1633" s="65" t="s">
        <v>518</v>
      </c>
      <c r="C1633" s="65">
        <v>45608</v>
      </c>
      <c r="D1633" s="66">
        <f>VLOOKUP(A1633,'2.1 Termination Charges'!$B$4:$F$904,5,0)</f>
        <v>7.9600000000000001E-3</v>
      </c>
      <c r="G1633" s="67"/>
      <c r="H1633" s="67"/>
      <c r="J1633" s="67"/>
      <c r="P1633" s="68"/>
      <c r="Q1633" s="69"/>
      <c r="R1633" s="69"/>
      <c r="Z1633" s="70"/>
      <c r="AA1633" s="71"/>
      <c r="AB1633" s="70"/>
      <c r="AC1633" s="70"/>
      <c r="AD1633" s="53"/>
      <c r="AE1633" s="53"/>
      <c r="AF1633" s="72"/>
      <c r="AG1633" s="70"/>
      <c r="AH1633" s="70"/>
      <c r="AI1633" s="70"/>
    </row>
    <row r="1634" spans="1:35" ht="12.75" customHeight="1" x14ac:dyDescent="0.2">
      <c r="A1634" s="64" t="s">
        <v>519</v>
      </c>
      <c r="B1634" s="65" t="s">
        <v>518</v>
      </c>
      <c r="C1634" s="65">
        <v>456090</v>
      </c>
      <c r="D1634" s="66">
        <f>VLOOKUP(A1634,'2.1 Termination Charges'!$B$4:$F$904,5,0)</f>
        <v>7.9600000000000001E-3</v>
      </c>
      <c r="G1634" s="67"/>
      <c r="H1634" s="67"/>
      <c r="J1634" s="67"/>
      <c r="P1634" s="68"/>
      <c r="Q1634" s="69"/>
      <c r="R1634" s="69"/>
      <c r="Z1634" s="70"/>
      <c r="AA1634" s="71"/>
      <c r="AB1634" s="70"/>
      <c r="AC1634" s="70"/>
      <c r="AD1634" s="53"/>
      <c r="AE1634" s="53"/>
      <c r="AF1634" s="72"/>
      <c r="AG1634" s="70"/>
      <c r="AH1634" s="70"/>
      <c r="AI1634" s="70"/>
    </row>
    <row r="1635" spans="1:35" ht="12.75" customHeight="1" x14ac:dyDescent="0.2">
      <c r="A1635" s="64" t="s">
        <v>519</v>
      </c>
      <c r="B1635" s="65" t="s">
        <v>518</v>
      </c>
      <c r="C1635" s="65">
        <v>456091</v>
      </c>
      <c r="D1635" s="66">
        <f>VLOOKUP(A1635,'2.1 Termination Charges'!$B$4:$F$904,5,0)</f>
        <v>7.9600000000000001E-3</v>
      </c>
      <c r="G1635" s="67"/>
      <c r="H1635" s="67"/>
      <c r="J1635" s="67"/>
      <c r="P1635" s="68"/>
      <c r="Q1635" s="69"/>
      <c r="R1635" s="69"/>
      <c r="Z1635" s="70"/>
      <c r="AA1635" s="71"/>
      <c r="AB1635" s="70"/>
      <c r="AC1635" s="70"/>
      <c r="AD1635" s="53"/>
      <c r="AE1635" s="53"/>
      <c r="AF1635" s="72"/>
      <c r="AG1635" s="70"/>
      <c r="AH1635" s="70"/>
      <c r="AI1635" s="70"/>
    </row>
    <row r="1636" spans="1:35" ht="12.75" customHeight="1" x14ac:dyDescent="0.2">
      <c r="A1636" s="64" t="s">
        <v>519</v>
      </c>
      <c r="B1636" s="65" t="s">
        <v>518</v>
      </c>
      <c r="C1636" s="65">
        <v>456092</v>
      </c>
      <c r="D1636" s="66">
        <f>VLOOKUP(A1636,'2.1 Termination Charges'!$B$4:$F$904,5,0)</f>
        <v>7.9600000000000001E-3</v>
      </c>
      <c r="G1636" s="67"/>
      <c r="H1636" s="67"/>
      <c r="J1636" s="67"/>
      <c r="P1636" s="68"/>
      <c r="Q1636" s="69"/>
      <c r="R1636" s="69"/>
      <c r="Z1636" s="70"/>
      <c r="AA1636" s="71"/>
      <c r="AB1636" s="70"/>
      <c r="AC1636" s="70"/>
      <c r="AD1636" s="53"/>
      <c r="AE1636" s="53"/>
      <c r="AF1636" s="72"/>
      <c r="AG1636" s="70"/>
      <c r="AH1636" s="70"/>
      <c r="AI1636" s="70"/>
    </row>
    <row r="1637" spans="1:35" ht="12.75" customHeight="1" x14ac:dyDescent="0.2">
      <c r="A1637" s="64" t="s">
        <v>519</v>
      </c>
      <c r="B1637" s="65" t="s">
        <v>518</v>
      </c>
      <c r="C1637" s="65">
        <v>456093</v>
      </c>
      <c r="D1637" s="66">
        <f>VLOOKUP(A1637,'2.1 Termination Charges'!$B$4:$F$904,5,0)</f>
        <v>7.9600000000000001E-3</v>
      </c>
      <c r="G1637" s="67"/>
      <c r="H1637" s="67"/>
      <c r="J1637" s="67"/>
      <c r="P1637" s="68"/>
      <c r="Q1637" s="69"/>
      <c r="R1637" s="69"/>
      <c r="Z1637" s="70"/>
      <c r="AA1637" s="71"/>
      <c r="AB1637" s="70"/>
      <c r="AC1637" s="70"/>
      <c r="AD1637" s="53"/>
      <c r="AE1637" s="53"/>
      <c r="AF1637" s="72"/>
      <c r="AG1637" s="70"/>
      <c r="AH1637" s="70"/>
      <c r="AI1637" s="70"/>
    </row>
    <row r="1638" spans="1:35" ht="12.75" customHeight="1" x14ac:dyDescent="0.2">
      <c r="A1638" s="64" t="s">
        <v>519</v>
      </c>
      <c r="B1638" s="65" t="s">
        <v>518</v>
      </c>
      <c r="C1638" s="65">
        <v>456094</v>
      </c>
      <c r="D1638" s="66">
        <f>VLOOKUP(A1638,'2.1 Termination Charges'!$B$4:$F$904,5,0)</f>
        <v>7.9600000000000001E-3</v>
      </c>
      <c r="G1638" s="67"/>
      <c r="H1638" s="67"/>
      <c r="J1638" s="67"/>
      <c r="P1638" s="68"/>
      <c r="Q1638" s="69"/>
      <c r="R1638" s="69"/>
      <c r="Z1638" s="70"/>
      <c r="AA1638" s="71"/>
      <c r="AB1638" s="70"/>
      <c r="AC1638" s="70"/>
      <c r="AD1638" s="53"/>
      <c r="AE1638" s="53"/>
      <c r="AF1638" s="72"/>
      <c r="AG1638" s="70"/>
      <c r="AH1638" s="70"/>
      <c r="AI1638" s="70"/>
    </row>
    <row r="1639" spans="1:35" ht="12.75" customHeight="1" x14ac:dyDescent="0.2">
      <c r="A1639" s="64" t="s">
        <v>519</v>
      </c>
      <c r="B1639" s="65" t="s">
        <v>518</v>
      </c>
      <c r="C1639" s="65">
        <v>456095</v>
      </c>
      <c r="D1639" s="66">
        <f>VLOOKUP(A1639,'2.1 Termination Charges'!$B$4:$F$904,5,0)</f>
        <v>7.9600000000000001E-3</v>
      </c>
      <c r="G1639" s="67"/>
      <c r="H1639" s="67"/>
      <c r="J1639" s="67"/>
      <c r="P1639" s="68"/>
      <c r="Q1639" s="69"/>
      <c r="R1639" s="69"/>
      <c r="Z1639" s="70"/>
      <c r="AA1639" s="71"/>
      <c r="AB1639" s="70"/>
      <c r="AC1639" s="70"/>
      <c r="AD1639" s="53"/>
      <c r="AE1639" s="53"/>
      <c r="AF1639" s="72"/>
      <c r="AG1639" s="70"/>
      <c r="AH1639" s="70"/>
      <c r="AI1639" s="70"/>
    </row>
    <row r="1640" spans="1:35" ht="12.75" customHeight="1" x14ac:dyDescent="0.2">
      <c r="A1640" s="64" t="s">
        <v>519</v>
      </c>
      <c r="B1640" s="65" t="s">
        <v>518</v>
      </c>
      <c r="C1640" s="65">
        <v>456096</v>
      </c>
      <c r="D1640" s="66">
        <f>VLOOKUP(A1640,'2.1 Termination Charges'!$B$4:$F$904,5,0)</f>
        <v>7.9600000000000001E-3</v>
      </c>
      <c r="G1640" s="67"/>
      <c r="H1640" s="67"/>
      <c r="J1640" s="67"/>
      <c r="P1640" s="68"/>
      <c r="Q1640" s="69"/>
      <c r="R1640" s="69"/>
      <c r="Z1640" s="70"/>
      <c r="AA1640" s="71"/>
      <c r="AB1640" s="70"/>
      <c r="AC1640" s="70"/>
      <c r="AD1640" s="53"/>
      <c r="AE1640" s="53"/>
      <c r="AF1640" s="72"/>
      <c r="AG1640" s="70"/>
      <c r="AH1640" s="70"/>
      <c r="AI1640" s="70"/>
    </row>
    <row r="1641" spans="1:35" ht="12.75" customHeight="1" x14ac:dyDescent="0.2">
      <c r="A1641" s="64" t="s">
        <v>519</v>
      </c>
      <c r="B1641" s="65" t="s">
        <v>518</v>
      </c>
      <c r="C1641" s="65">
        <v>456097</v>
      </c>
      <c r="D1641" s="66">
        <f>VLOOKUP(A1641,'2.1 Termination Charges'!$B$4:$F$904,5,0)</f>
        <v>7.9600000000000001E-3</v>
      </c>
      <c r="G1641" s="67"/>
      <c r="H1641" s="67"/>
      <c r="J1641" s="67"/>
      <c r="P1641" s="68"/>
      <c r="Q1641" s="69"/>
      <c r="R1641" s="69"/>
      <c r="Z1641" s="70"/>
      <c r="AA1641" s="71"/>
      <c r="AB1641" s="70"/>
      <c r="AC1641" s="70"/>
      <c r="AD1641" s="53"/>
      <c r="AE1641" s="53"/>
      <c r="AF1641" s="72"/>
      <c r="AG1641" s="70"/>
      <c r="AH1641" s="70"/>
      <c r="AI1641" s="70"/>
    </row>
    <row r="1642" spans="1:35" ht="12.75" customHeight="1" x14ac:dyDescent="0.2">
      <c r="A1642" s="64" t="s">
        <v>519</v>
      </c>
      <c r="B1642" s="65" t="s">
        <v>518</v>
      </c>
      <c r="C1642" s="65">
        <v>45618</v>
      </c>
      <c r="D1642" s="66">
        <f>VLOOKUP(A1642,'2.1 Termination Charges'!$B$4:$F$904,5,0)</f>
        <v>7.9600000000000001E-3</v>
      </c>
      <c r="G1642" s="67"/>
      <c r="H1642" s="67"/>
      <c r="J1642" s="67"/>
      <c r="P1642" s="68"/>
      <c r="Q1642" s="69"/>
      <c r="R1642" s="69"/>
      <c r="Z1642" s="70"/>
      <c r="AA1642" s="71"/>
      <c r="AB1642" s="70"/>
      <c r="AC1642" s="70"/>
      <c r="AD1642" s="53"/>
      <c r="AE1642" s="53"/>
      <c r="AF1642" s="72"/>
      <c r="AG1642" s="70"/>
      <c r="AH1642" s="70"/>
      <c r="AI1642" s="70"/>
    </row>
    <row r="1643" spans="1:35" ht="12.75" customHeight="1" x14ac:dyDescent="0.2">
      <c r="A1643" s="64" t="s">
        <v>519</v>
      </c>
      <c r="B1643" s="65" t="s">
        <v>518</v>
      </c>
      <c r="C1643" s="65">
        <v>45619</v>
      </c>
      <c r="D1643" s="66">
        <f>VLOOKUP(A1643,'2.1 Termination Charges'!$B$4:$F$904,5,0)</f>
        <v>7.9600000000000001E-3</v>
      </c>
      <c r="G1643" s="67"/>
      <c r="H1643" s="67"/>
      <c r="J1643" s="67"/>
      <c r="P1643" s="68"/>
      <c r="Q1643" s="69"/>
      <c r="R1643" s="69"/>
      <c r="Z1643" s="70"/>
      <c r="AA1643" s="71"/>
      <c r="AB1643" s="70"/>
      <c r="AC1643" s="70"/>
      <c r="AD1643" s="53"/>
      <c r="AE1643" s="53"/>
      <c r="AF1643" s="72"/>
      <c r="AG1643" s="70"/>
      <c r="AH1643" s="70"/>
      <c r="AI1643" s="70"/>
    </row>
    <row r="1644" spans="1:35" ht="12.75" customHeight="1" x14ac:dyDescent="0.2">
      <c r="A1644" s="64" t="s">
        <v>519</v>
      </c>
      <c r="B1644" s="65" t="s">
        <v>518</v>
      </c>
      <c r="C1644" s="65">
        <v>45711</v>
      </c>
      <c r="D1644" s="66">
        <f>VLOOKUP(A1644,'2.1 Termination Charges'!$B$4:$F$904,5,0)</f>
        <v>7.9600000000000001E-3</v>
      </c>
      <c r="G1644" s="67"/>
      <c r="H1644" s="67"/>
      <c r="J1644" s="67"/>
      <c r="P1644" s="68"/>
      <c r="Q1644" s="69"/>
      <c r="R1644" s="69"/>
      <c r="Z1644" s="70"/>
      <c r="AA1644" s="71"/>
      <c r="AB1644" s="70"/>
      <c r="AC1644" s="70"/>
      <c r="AD1644" s="53"/>
      <c r="AE1644" s="53"/>
      <c r="AF1644" s="72"/>
      <c r="AG1644" s="70"/>
      <c r="AH1644" s="70"/>
      <c r="AI1644" s="70"/>
    </row>
    <row r="1645" spans="1:35" ht="12.75" customHeight="1" x14ac:dyDescent="0.2">
      <c r="A1645" s="64" t="s">
        <v>519</v>
      </c>
      <c r="B1645" s="65" t="s">
        <v>518</v>
      </c>
      <c r="C1645" s="65">
        <v>45712</v>
      </c>
      <c r="D1645" s="66">
        <f>VLOOKUP(A1645,'2.1 Termination Charges'!$B$4:$F$904,5,0)</f>
        <v>7.9600000000000001E-3</v>
      </c>
      <c r="G1645" s="67"/>
      <c r="H1645" s="67"/>
      <c r="J1645" s="67"/>
      <c r="P1645" s="68"/>
      <c r="Q1645" s="69"/>
      <c r="R1645" s="69"/>
      <c r="Z1645" s="70"/>
      <c r="AA1645" s="71"/>
      <c r="AB1645" s="70"/>
      <c r="AC1645" s="70"/>
      <c r="AD1645" s="53"/>
      <c r="AE1645" s="53"/>
      <c r="AF1645" s="72"/>
      <c r="AG1645" s="70"/>
      <c r="AH1645" s="70"/>
      <c r="AI1645" s="70"/>
    </row>
    <row r="1646" spans="1:35" ht="12.75" customHeight="1" x14ac:dyDescent="0.2">
      <c r="A1646" s="64" t="s">
        <v>519</v>
      </c>
      <c r="B1646" s="65" t="s">
        <v>518</v>
      </c>
      <c r="C1646" s="65">
        <v>457171</v>
      </c>
      <c r="D1646" s="66">
        <f>VLOOKUP(A1646,'2.1 Termination Charges'!$B$4:$F$904,5,0)</f>
        <v>7.9600000000000001E-3</v>
      </c>
      <c r="G1646" s="67"/>
      <c r="H1646" s="67"/>
      <c r="J1646" s="67"/>
      <c r="P1646" s="68"/>
      <c r="Q1646" s="69"/>
      <c r="R1646" s="69"/>
      <c r="Z1646" s="70"/>
      <c r="AA1646" s="71"/>
      <c r="AB1646" s="70"/>
      <c r="AC1646" s="70"/>
      <c r="AD1646" s="53"/>
      <c r="AE1646" s="53"/>
      <c r="AF1646" s="72"/>
      <c r="AG1646" s="70"/>
      <c r="AH1646" s="70"/>
      <c r="AI1646" s="70"/>
    </row>
    <row r="1647" spans="1:35" ht="12.75" customHeight="1" x14ac:dyDescent="0.2">
      <c r="A1647" s="64" t="s">
        <v>519</v>
      </c>
      <c r="B1647" s="65" t="s">
        <v>518</v>
      </c>
      <c r="C1647" s="65">
        <v>457173</v>
      </c>
      <c r="D1647" s="66">
        <f>VLOOKUP(A1647,'2.1 Termination Charges'!$B$4:$F$904,5,0)</f>
        <v>7.9600000000000001E-3</v>
      </c>
      <c r="G1647" s="67"/>
      <c r="H1647" s="67"/>
      <c r="J1647" s="67"/>
      <c r="P1647" s="68"/>
      <c r="Q1647" s="69"/>
      <c r="R1647" s="69"/>
      <c r="Z1647" s="70"/>
      <c r="AA1647" s="71"/>
      <c r="AB1647" s="70"/>
      <c r="AC1647" s="70"/>
      <c r="AD1647" s="53"/>
      <c r="AE1647" s="53"/>
      <c r="AF1647" s="72"/>
      <c r="AG1647" s="70"/>
      <c r="AH1647" s="70"/>
      <c r="AI1647" s="70"/>
    </row>
    <row r="1648" spans="1:35" ht="12.75" customHeight="1" x14ac:dyDescent="0.2">
      <c r="A1648" s="64" t="s">
        <v>519</v>
      </c>
      <c r="B1648" s="65" t="s">
        <v>518</v>
      </c>
      <c r="C1648" s="65">
        <v>457174</v>
      </c>
      <c r="D1648" s="66">
        <f>VLOOKUP(A1648,'2.1 Termination Charges'!$B$4:$F$904,5,0)</f>
        <v>7.9600000000000001E-3</v>
      </c>
      <c r="G1648" s="67"/>
      <c r="H1648" s="67"/>
      <c r="J1648" s="67"/>
      <c r="P1648" s="68"/>
      <c r="Q1648" s="69"/>
      <c r="R1648" s="69"/>
      <c r="Z1648" s="70"/>
      <c r="AA1648" s="71"/>
      <c r="AB1648" s="70"/>
      <c r="AC1648" s="70"/>
      <c r="AD1648" s="53"/>
      <c r="AE1648" s="53"/>
      <c r="AF1648" s="72"/>
      <c r="AG1648" s="70"/>
      <c r="AH1648" s="70"/>
      <c r="AI1648" s="70"/>
    </row>
    <row r="1649" spans="1:35" ht="12.75" customHeight="1" x14ac:dyDescent="0.2">
      <c r="A1649" s="64" t="s">
        <v>519</v>
      </c>
      <c r="B1649" s="65" t="s">
        <v>518</v>
      </c>
      <c r="C1649" s="65">
        <v>457176</v>
      </c>
      <c r="D1649" s="66">
        <f>VLOOKUP(A1649,'2.1 Termination Charges'!$B$4:$F$904,5,0)</f>
        <v>7.9600000000000001E-3</v>
      </c>
      <c r="G1649" s="67"/>
      <c r="H1649" s="67"/>
      <c r="J1649" s="67"/>
      <c r="P1649" s="68"/>
      <c r="Q1649" s="69"/>
      <c r="R1649" s="69"/>
      <c r="Z1649" s="70"/>
      <c r="AA1649" s="71"/>
      <c r="AB1649" s="70"/>
      <c r="AC1649" s="70"/>
      <c r="AD1649" s="53"/>
      <c r="AE1649" s="53"/>
      <c r="AF1649" s="72"/>
      <c r="AG1649" s="70"/>
      <c r="AH1649" s="70"/>
      <c r="AI1649" s="70"/>
    </row>
    <row r="1650" spans="1:35" ht="12.75" customHeight="1" x14ac:dyDescent="0.2">
      <c r="A1650" s="64" t="s">
        <v>519</v>
      </c>
      <c r="B1650" s="65" t="s">
        <v>518</v>
      </c>
      <c r="C1650" s="65">
        <v>457179</v>
      </c>
      <c r="D1650" s="66">
        <f>VLOOKUP(A1650,'2.1 Termination Charges'!$B$4:$F$904,5,0)</f>
        <v>7.9600000000000001E-3</v>
      </c>
      <c r="G1650" s="67"/>
      <c r="H1650" s="67"/>
      <c r="J1650" s="67"/>
      <c r="P1650" s="68"/>
      <c r="Q1650" s="69"/>
      <c r="R1650" s="69"/>
      <c r="Z1650" s="70"/>
      <c r="AA1650" s="71"/>
      <c r="AB1650" s="70"/>
      <c r="AC1650" s="70"/>
      <c r="AD1650" s="53"/>
      <c r="AE1650" s="53"/>
      <c r="AF1650" s="72"/>
      <c r="AG1650" s="70"/>
      <c r="AH1650" s="70"/>
      <c r="AI1650" s="70"/>
    </row>
    <row r="1651" spans="1:35" ht="12.75" customHeight="1" x14ac:dyDescent="0.2">
      <c r="A1651" s="64" t="s">
        <v>519</v>
      </c>
      <c r="B1651" s="65" t="s">
        <v>518</v>
      </c>
      <c r="C1651" s="65">
        <v>457190</v>
      </c>
      <c r="D1651" s="66">
        <f>VLOOKUP(A1651,'2.1 Termination Charges'!$B$4:$F$904,5,0)</f>
        <v>7.9600000000000001E-3</v>
      </c>
      <c r="G1651" s="67"/>
      <c r="H1651" s="67"/>
      <c r="J1651" s="67"/>
      <c r="P1651" s="68"/>
      <c r="Q1651" s="69"/>
      <c r="R1651" s="69"/>
      <c r="Z1651" s="70"/>
      <c r="AA1651" s="71"/>
      <c r="AB1651" s="70"/>
      <c r="AC1651" s="70"/>
      <c r="AD1651" s="53"/>
      <c r="AE1651" s="53"/>
      <c r="AF1651" s="72"/>
      <c r="AG1651" s="70"/>
      <c r="AH1651" s="70"/>
      <c r="AI1651" s="70"/>
    </row>
    <row r="1652" spans="1:35" ht="12.75" customHeight="1" x14ac:dyDescent="0.2">
      <c r="A1652" s="64" t="s">
        <v>519</v>
      </c>
      <c r="B1652" s="65" t="s">
        <v>518</v>
      </c>
      <c r="C1652" s="65">
        <v>457191</v>
      </c>
      <c r="D1652" s="66">
        <f>VLOOKUP(A1652,'2.1 Termination Charges'!$B$4:$F$904,5,0)</f>
        <v>7.9600000000000001E-3</v>
      </c>
      <c r="G1652" s="67"/>
      <c r="H1652" s="67"/>
      <c r="J1652" s="67"/>
      <c r="P1652" s="68"/>
      <c r="Q1652" s="69"/>
      <c r="R1652" s="69"/>
      <c r="Z1652" s="70"/>
      <c r="AA1652" s="71"/>
      <c r="AB1652" s="70"/>
      <c r="AC1652" s="70"/>
      <c r="AD1652" s="53"/>
      <c r="AE1652" s="53"/>
      <c r="AF1652" s="72"/>
      <c r="AG1652" s="70"/>
      <c r="AH1652" s="70"/>
      <c r="AI1652" s="70"/>
    </row>
    <row r="1653" spans="1:35" ht="12.75" customHeight="1" x14ac:dyDescent="0.2">
      <c r="A1653" s="64" t="s">
        <v>519</v>
      </c>
      <c r="B1653" s="65" t="s">
        <v>518</v>
      </c>
      <c r="C1653" s="65">
        <v>457192</v>
      </c>
      <c r="D1653" s="66">
        <f>VLOOKUP(A1653,'2.1 Termination Charges'!$B$4:$F$904,5,0)</f>
        <v>7.9600000000000001E-3</v>
      </c>
      <c r="G1653" s="67"/>
      <c r="H1653" s="67"/>
      <c r="J1653" s="67"/>
      <c r="P1653" s="68"/>
      <c r="Q1653" s="69"/>
      <c r="R1653" s="69"/>
      <c r="Z1653" s="70"/>
      <c r="AA1653" s="71"/>
      <c r="AB1653" s="70"/>
      <c r="AC1653" s="70"/>
      <c r="AD1653" s="53"/>
      <c r="AE1653" s="53"/>
      <c r="AF1653" s="72"/>
      <c r="AG1653" s="70"/>
      <c r="AH1653" s="70"/>
      <c r="AI1653" s="70"/>
    </row>
    <row r="1654" spans="1:35" ht="12.75" customHeight="1" x14ac:dyDescent="0.2">
      <c r="A1654" s="64" t="s">
        <v>519</v>
      </c>
      <c r="B1654" s="65" t="s">
        <v>518</v>
      </c>
      <c r="C1654" s="65">
        <v>457193</v>
      </c>
      <c r="D1654" s="66">
        <f>VLOOKUP(A1654,'2.1 Termination Charges'!$B$4:$F$904,5,0)</f>
        <v>7.9600000000000001E-3</v>
      </c>
      <c r="G1654" s="67"/>
      <c r="H1654" s="67"/>
      <c r="J1654" s="67"/>
      <c r="P1654" s="68"/>
      <c r="Q1654" s="69"/>
      <c r="R1654" s="69"/>
      <c r="Z1654" s="70"/>
      <c r="AA1654" s="71"/>
      <c r="AB1654" s="70"/>
      <c r="AC1654" s="70"/>
      <c r="AD1654" s="53"/>
      <c r="AE1654" s="53"/>
      <c r="AF1654" s="72"/>
      <c r="AG1654" s="70"/>
      <c r="AH1654" s="70"/>
      <c r="AI1654" s="70"/>
    </row>
    <row r="1655" spans="1:35" ht="12.75" customHeight="1" x14ac:dyDescent="0.2">
      <c r="A1655" s="64" t="s">
        <v>519</v>
      </c>
      <c r="B1655" s="65" t="s">
        <v>518</v>
      </c>
      <c r="C1655" s="65">
        <v>457194</v>
      </c>
      <c r="D1655" s="66">
        <f>VLOOKUP(A1655,'2.1 Termination Charges'!$B$4:$F$904,5,0)</f>
        <v>7.9600000000000001E-3</v>
      </c>
      <c r="G1655" s="67"/>
      <c r="H1655" s="67"/>
      <c r="J1655" s="67"/>
      <c r="P1655" s="68"/>
      <c r="Q1655" s="69"/>
      <c r="R1655" s="69"/>
      <c r="Z1655" s="70"/>
      <c r="AA1655" s="71"/>
      <c r="AB1655" s="70"/>
      <c r="AC1655" s="70"/>
      <c r="AD1655" s="53"/>
      <c r="AE1655" s="53"/>
      <c r="AF1655" s="72"/>
      <c r="AG1655" s="70"/>
      <c r="AH1655" s="70"/>
      <c r="AI1655" s="70"/>
    </row>
    <row r="1656" spans="1:35" ht="12.75" customHeight="1" x14ac:dyDescent="0.2">
      <c r="A1656" s="64" t="s">
        <v>519</v>
      </c>
      <c r="B1656" s="65" t="s">
        <v>518</v>
      </c>
      <c r="C1656" s="65">
        <v>457195</v>
      </c>
      <c r="D1656" s="66">
        <f>VLOOKUP(A1656,'2.1 Termination Charges'!$B$4:$F$904,5,0)</f>
        <v>7.9600000000000001E-3</v>
      </c>
      <c r="G1656" s="67"/>
      <c r="H1656" s="67"/>
      <c r="J1656" s="67"/>
      <c r="P1656" s="68"/>
      <c r="Q1656" s="69"/>
      <c r="R1656" s="69"/>
      <c r="Z1656" s="70"/>
      <c r="AA1656" s="71"/>
      <c r="AB1656" s="70"/>
      <c r="AC1656" s="70"/>
      <c r="AD1656" s="53"/>
      <c r="AE1656" s="53"/>
      <c r="AF1656" s="72"/>
      <c r="AG1656" s="70"/>
      <c r="AH1656" s="70"/>
      <c r="AI1656" s="70"/>
    </row>
    <row r="1657" spans="1:35" ht="12.75" customHeight="1" x14ac:dyDescent="0.2">
      <c r="A1657" s="64" t="s">
        <v>519</v>
      </c>
      <c r="B1657" s="65" t="s">
        <v>518</v>
      </c>
      <c r="C1657" s="65">
        <v>457199</v>
      </c>
      <c r="D1657" s="66">
        <f>VLOOKUP(A1657,'2.1 Termination Charges'!$B$4:$F$904,5,0)</f>
        <v>7.9600000000000001E-3</v>
      </c>
      <c r="G1657" s="67"/>
      <c r="H1657" s="67"/>
      <c r="J1657" s="67"/>
      <c r="P1657" s="68"/>
      <c r="Q1657" s="69"/>
      <c r="R1657" s="69"/>
      <c r="Z1657" s="70"/>
      <c r="AA1657" s="71"/>
      <c r="AB1657" s="70"/>
      <c r="AC1657" s="70"/>
      <c r="AD1657" s="53"/>
      <c r="AE1657" s="53"/>
      <c r="AF1657" s="72"/>
      <c r="AG1657" s="70"/>
      <c r="AH1657" s="70"/>
      <c r="AI1657" s="70"/>
    </row>
    <row r="1658" spans="1:35" ht="12.75" customHeight="1" x14ac:dyDescent="0.2">
      <c r="A1658" s="64" t="s">
        <v>519</v>
      </c>
      <c r="B1658" s="65" t="s">
        <v>518</v>
      </c>
      <c r="C1658" s="65">
        <v>45811</v>
      </c>
      <c r="D1658" s="66">
        <f>VLOOKUP(A1658,'2.1 Termination Charges'!$B$4:$F$904,5,0)</f>
        <v>7.9600000000000001E-3</v>
      </c>
      <c r="G1658" s="67"/>
      <c r="H1658" s="67"/>
      <c r="J1658" s="67"/>
      <c r="P1658" s="68"/>
      <c r="Q1658" s="69"/>
      <c r="R1658" s="69"/>
      <c r="Z1658" s="70"/>
      <c r="AA1658" s="71"/>
      <c r="AB1658" s="70"/>
      <c r="AC1658" s="70"/>
      <c r="AD1658" s="53"/>
      <c r="AE1658" s="53"/>
      <c r="AF1658" s="72"/>
      <c r="AG1658" s="70"/>
      <c r="AH1658" s="70"/>
      <c r="AI1658" s="70"/>
    </row>
    <row r="1659" spans="1:35" ht="12.75" customHeight="1" x14ac:dyDescent="0.2">
      <c r="A1659" s="64" t="s">
        <v>519</v>
      </c>
      <c r="B1659" s="65" t="s">
        <v>518</v>
      </c>
      <c r="C1659" s="65">
        <v>45812</v>
      </c>
      <c r="D1659" s="66">
        <f>VLOOKUP(A1659,'2.1 Termination Charges'!$B$4:$F$904,5,0)</f>
        <v>7.9600000000000001E-3</v>
      </c>
      <c r="G1659" s="67"/>
      <c r="H1659" s="67"/>
      <c r="J1659" s="67"/>
      <c r="P1659" s="68"/>
      <c r="Q1659" s="69"/>
      <c r="R1659" s="69"/>
      <c r="Z1659" s="70"/>
      <c r="AA1659" s="71"/>
      <c r="AB1659" s="70"/>
      <c r="AC1659" s="70"/>
      <c r="AD1659" s="53"/>
      <c r="AE1659" s="53"/>
      <c r="AF1659" s="72"/>
      <c r="AG1659" s="70"/>
      <c r="AH1659" s="70"/>
      <c r="AI1659" s="70"/>
    </row>
    <row r="1660" spans="1:35" ht="12.75" customHeight="1" x14ac:dyDescent="0.2">
      <c r="A1660" s="64" t="s">
        <v>519</v>
      </c>
      <c r="B1660" s="65" t="s">
        <v>518</v>
      </c>
      <c r="C1660" s="65">
        <v>458130</v>
      </c>
      <c r="D1660" s="66">
        <f>VLOOKUP(A1660,'2.1 Termination Charges'!$B$4:$F$904,5,0)</f>
        <v>7.9600000000000001E-3</v>
      </c>
      <c r="G1660" s="67"/>
      <c r="H1660" s="67"/>
      <c r="J1660" s="67"/>
      <c r="P1660" s="68"/>
      <c r="Q1660" s="69"/>
      <c r="R1660" s="69"/>
      <c r="Z1660" s="70"/>
      <c r="AA1660" s="71"/>
      <c r="AB1660" s="70"/>
      <c r="AC1660" s="70"/>
      <c r="AD1660" s="53"/>
      <c r="AE1660" s="53"/>
      <c r="AF1660" s="72"/>
      <c r="AG1660" s="70"/>
      <c r="AH1660" s="70"/>
      <c r="AI1660" s="70"/>
    </row>
    <row r="1661" spans="1:35" ht="12.75" customHeight="1" x14ac:dyDescent="0.2">
      <c r="A1661" s="64" t="s">
        <v>519</v>
      </c>
      <c r="B1661" s="65" t="s">
        <v>518</v>
      </c>
      <c r="C1661" s="65">
        <v>458131</v>
      </c>
      <c r="D1661" s="66">
        <f>VLOOKUP(A1661,'2.1 Termination Charges'!$B$4:$F$904,5,0)</f>
        <v>7.9600000000000001E-3</v>
      </c>
      <c r="G1661" s="67"/>
      <c r="H1661" s="67"/>
      <c r="J1661" s="67"/>
      <c r="P1661" s="68"/>
      <c r="Q1661" s="69"/>
      <c r="R1661" s="69"/>
      <c r="Z1661" s="70"/>
      <c r="AA1661" s="71"/>
      <c r="AB1661" s="70"/>
      <c r="AC1661" s="70"/>
      <c r="AD1661" s="53"/>
      <c r="AE1661" s="53"/>
      <c r="AF1661" s="72"/>
      <c r="AG1661" s="70"/>
      <c r="AH1661" s="70"/>
      <c r="AI1661" s="70"/>
    </row>
    <row r="1662" spans="1:35" ht="12.75" customHeight="1" x14ac:dyDescent="0.2">
      <c r="A1662" s="64" t="s">
        <v>519</v>
      </c>
      <c r="B1662" s="65" t="s">
        <v>518</v>
      </c>
      <c r="C1662" s="65">
        <v>458132</v>
      </c>
      <c r="D1662" s="66">
        <f>VLOOKUP(A1662,'2.1 Termination Charges'!$B$4:$F$904,5,0)</f>
        <v>7.9600000000000001E-3</v>
      </c>
      <c r="G1662" s="67"/>
      <c r="H1662" s="67"/>
      <c r="J1662" s="67"/>
      <c r="P1662" s="68"/>
      <c r="Q1662" s="69"/>
      <c r="R1662" s="69"/>
      <c r="Z1662" s="70"/>
      <c r="AA1662" s="71"/>
      <c r="AB1662" s="70"/>
      <c r="AC1662" s="70"/>
      <c r="AD1662" s="53"/>
      <c r="AE1662" s="53"/>
      <c r="AF1662" s="72"/>
      <c r="AG1662" s="70"/>
      <c r="AH1662" s="70"/>
      <c r="AI1662" s="70"/>
    </row>
    <row r="1663" spans="1:35" ht="12.75" customHeight="1" x14ac:dyDescent="0.2">
      <c r="A1663" s="64" t="s">
        <v>519</v>
      </c>
      <c r="B1663" s="65" t="s">
        <v>518</v>
      </c>
      <c r="C1663" s="65">
        <v>458133</v>
      </c>
      <c r="D1663" s="66">
        <f>VLOOKUP(A1663,'2.1 Termination Charges'!$B$4:$F$904,5,0)</f>
        <v>7.9600000000000001E-3</v>
      </c>
      <c r="G1663" s="67"/>
      <c r="H1663" s="67"/>
      <c r="J1663" s="67"/>
      <c r="P1663" s="68"/>
      <c r="Q1663" s="69"/>
      <c r="R1663" s="69"/>
      <c r="Z1663" s="70"/>
      <c r="AA1663" s="71"/>
      <c r="AB1663" s="70"/>
      <c r="AC1663" s="70"/>
      <c r="AD1663" s="53"/>
      <c r="AE1663" s="53"/>
      <c r="AF1663" s="72"/>
      <c r="AG1663" s="70"/>
      <c r="AH1663" s="70"/>
      <c r="AI1663" s="70"/>
    </row>
    <row r="1664" spans="1:35" ht="12.75" customHeight="1" x14ac:dyDescent="0.2">
      <c r="A1664" s="64" t="s">
        <v>519</v>
      </c>
      <c r="B1664" s="65" t="s">
        <v>518</v>
      </c>
      <c r="C1664" s="65">
        <v>458134</v>
      </c>
      <c r="D1664" s="66">
        <f>VLOOKUP(A1664,'2.1 Termination Charges'!$B$4:$F$904,5,0)</f>
        <v>7.9600000000000001E-3</v>
      </c>
      <c r="G1664" s="67"/>
      <c r="H1664" s="67"/>
      <c r="J1664" s="67"/>
      <c r="P1664" s="68"/>
      <c r="Q1664" s="69"/>
      <c r="R1664" s="69"/>
      <c r="Z1664" s="70"/>
      <c r="AA1664" s="71"/>
      <c r="AB1664" s="70"/>
      <c r="AC1664" s="70"/>
      <c r="AD1664" s="53"/>
      <c r="AE1664" s="53"/>
      <c r="AF1664" s="72"/>
      <c r="AG1664" s="70"/>
      <c r="AH1664" s="70"/>
      <c r="AI1664" s="70"/>
    </row>
    <row r="1665" spans="1:35" ht="12.75" customHeight="1" x14ac:dyDescent="0.2">
      <c r="A1665" s="64" t="s">
        <v>519</v>
      </c>
      <c r="B1665" s="65" t="s">
        <v>518</v>
      </c>
      <c r="C1665" s="65">
        <v>458135</v>
      </c>
      <c r="D1665" s="66">
        <f>VLOOKUP(A1665,'2.1 Termination Charges'!$B$4:$F$904,5,0)</f>
        <v>7.9600000000000001E-3</v>
      </c>
      <c r="G1665" s="67"/>
      <c r="H1665" s="67"/>
      <c r="J1665" s="67"/>
      <c r="P1665" s="68"/>
      <c r="Q1665" s="69"/>
      <c r="R1665" s="69"/>
      <c r="Z1665" s="70"/>
      <c r="AA1665" s="71"/>
      <c r="AB1665" s="70"/>
      <c r="AC1665" s="70"/>
      <c r="AD1665" s="53"/>
      <c r="AE1665" s="53"/>
      <c r="AF1665" s="72"/>
      <c r="AG1665" s="70"/>
      <c r="AH1665" s="70"/>
      <c r="AI1665" s="70"/>
    </row>
    <row r="1666" spans="1:35" ht="12.75" customHeight="1" x14ac:dyDescent="0.2">
      <c r="A1666" s="64" t="s">
        <v>519</v>
      </c>
      <c r="B1666" s="65" t="s">
        <v>518</v>
      </c>
      <c r="C1666" s="65">
        <v>458136</v>
      </c>
      <c r="D1666" s="66">
        <f>VLOOKUP(A1666,'2.1 Termination Charges'!$B$4:$F$904,5,0)</f>
        <v>7.9600000000000001E-3</v>
      </c>
      <c r="G1666" s="67"/>
      <c r="H1666" s="67"/>
      <c r="J1666" s="67"/>
      <c r="P1666" s="68"/>
      <c r="Q1666" s="69"/>
      <c r="R1666" s="69"/>
      <c r="Z1666" s="70"/>
      <c r="AA1666" s="71"/>
      <c r="AB1666" s="70"/>
      <c r="AC1666" s="70"/>
      <c r="AD1666" s="53"/>
      <c r="AE1666" s="53"/>
      <c r="AF1666" s="72"/>
      <c r="AG1666" s="70"/>
      <c r="AH1666" s="70"/>
      <c r="AI1666" s="70"/>
    </row>
    <row r="1667" spans="1:35" ht="12.75" customHeight="1" x14ac:dyDescent="0.2">
      <c r="A1667" s="64" t="s">
        <v>519</v>
      </c>
      <c r="B1667" s="65" t="s">
        <v>518</v>
      </c>
      <c r="C1667" s="65">
        <v>45815</v>
      </c>
      <c r="D1667" s="66">
        <f>VLOOKUP(A1667,'2.1 Termination Charges'!$B$4:$F$904,5,0)</f>
        <v>7.9600000000000001E-3</v>
      </c>
      <c r="G1667" s="67"/>
      <c r="H1667" s="67"/>
      <c r="J1667" s="67"/>
      <c r="P1667" s="68"/>
      <c r="Q1667" s="69"/>
      <c r="R1667" s="69"/>
      <c r="Z1667" s="70"/>
      <c r="AA1667" s="71"/>
      <c r="AB1667" s="70"/>
      <c r="AC1667" s="70"/>
      <c r="AD1667" s="53"/>
      <c r="AE1667" s="53"/>
      <c r="AF1667" s="72"/>
      <c r="AG1667" s="70"/>
      <c r="AH1667" s="70"/>
      <c r="AI1667" s="70"/>
    </row>
    <row r="1668" spans="1:35" ht="12.75" customHeight="1" x14ac:dyDescent="0.2">
      <c r="A1668" s="64" t="s">
        <v>519</v>
      </c>
      <c r="B1668" s="65" t="s">
        <v>518</v>
      </c>
      <c r="C1668" s="65">
        <v>458160</v>
      </c>
      <c r="D1668" s="66">
        <f>VLOOKUP(A1668,'2.1 Termination Charges'!$B$4:$F$904,5,0)</f>
        <v>7.9600000000000001E-3</v>
      </c>
      <c r="G1668" s="67"/>
      <c r="H1668" s="67"/>
      <c r="J1668" s="67"/>
      <c r="P1668" s="68"/>
      <c r="Q1668" s="69"/>
      <c r="R1668" s="69"/>
      <c r="Z1668" s="70"/>
      <c r="AA1668" s="71"/>
      <c r="AB1668" s="70"/>
      <c r="AC1668" s="70"/>
      <c r="AD1668" s="53"/>
      <c r="AE1668" s="53"/>
      <c r="AF1668" s="72"/>
      <c r="AG1668" s="70"/>
      <c r="AH1668" s="70"/>
      <c r="AI1668" s="70"/>
    </row>
    <row r="1669" spans="1:35" ht="12.75" customHeight="1" x14ac:dyDescent="0.2">
      <c r="A1669" s="64" t="s">
        <v>519</v>
      </c>
      <c r="B1669" s="65" t="s">
        <v>518</v>
      </c>
      <c r="C1669" s="65">
        <v>458162</v>
      </c>
      <c r="D1669" s="66">
        <f>VLOOKUP(A1669,'2.1 Termination Charges'!$B$4:$F$904,5,0)</f>
        <v>7.9600000000000001E-3</v>
      </c>
      <c r="G1669" s="67"/>
      <c r="H1669" s="67"/>
      <c r="J1669" s="67"/>
      <c r="P1669" s="68"/>
      <c r="Q1669" s="69"/>
      <c r="R1669" s="69"/>
      <c r="Z1669" s="70"/>
      <c r="AA1669" s="71"/>
      <c r="AB1669" s="70"/>
      <c r="AC1669" s="70"/>
      <c r="AD1669" s="53"/>
      <c r="AE1669" s="53"/>
      <c r="AF1669" s="72"/>
      <c r="AG1669" s="70"/>
      <c r="AH1669" s="70"/>
      <c r="AI1669" s="70"/>
    </row>
    <row r="1670" spans="1:35" ht="12.75" customHeight="1" x14ac:dyDescent="0.2">
      <c r="A1670" s="64" t="s">
        <v>519</v>
      </c>
      <c r="B1670" s="65" t="s">
        <v>518</v>
      </c>
      <c r="C1670" s="65">
        <v>458163</v>
      </c>
      <c r="D1670" s="66">
        <f>VLOOKUP(A1670,'2.1 Termination Charges'!$B$4:$F$904,5,0)</f>
        <v>7.9600000000000001E-3</v>
      </c>
      <c r="G1670" s="67"/>
      <c r="H1670" s="67"/>
      <c r="J1670" s="67"/>
      <c r="P1670" s="68"/>
      <c r="Q1670" s="69"/>
      <c r="R1670" s="69"/>
      <c r="Z1670" s="70"/>
      <c r="AA1670" s="71"/>
      <c r="AB1670" s="70"/>
      <c r="AC1670" s="70"/>
      <c r="AD1670" s="53"/>
      <c r="AE1670" s="53"/>
      <c r="AF1670" s="72"/>
      <c r="AG1670" s="70"/>
      <c r="AH1670" s="70"/>
      <c r="AI1670" s="70"/>
    </row>
    <row r="1671" spans="1:35" ht="12.75" customHeight="1" x14ac:dyDescent="0.2">
      <c r="A1671" s="64" t="s">
        <v>519</v>
      </c>
      <c r="B1671" s="65" t="s">
        <v>518</v>
      </c>
      <c r="C1671" s="65">
        <v>458164</v>
      </c>
      <c r="D1671" s="66">
        <f>VLOOKUP(A1671,'2.1 Termination Charges'!$B$4:$F$904,5,0)</f>
        <v>7.9600000000000001E-3</v>
      </c>
      <c r="G1671" s="67"/>
      <c r="H1671" s="67"/>
      <c r="J1671" s="67"/>
      <c r="P1671" s="68"/>
      <c r="Q1671" s="69"/>
      <c r="R1671" s="69"/>
      <c r="Z1671" s="70"/>
      <c r="AA1671" s="71"/>
      <c r="AB1671" s="70"/>
      <c r="AC1671" s="70"/>
      <c r="AD1671" s="53"/>
      <c r="AE1671" s="53"/>
      <c r="AF1671" s="72"/>
      <c r="AG1671" s="70"/>
      <c r="AH1671" s="70"/>
      <c r="AI1671" s="70"/>
    </row>
    <row r="1672" spans="1:35" ht="12.75" customHeight="1" x14ac:dyDescent="0.2">
      <c r="A1672" s="64" t="s">
        <v>519</v>
      </c>
      <c r="B1672" s="65" t="s">
        <v>518</v>
      </c>
      <c r="C1672" s="65">
        <v>458165</v>
      </c>
      <c r="D1672" s="66">
        <f>VLOOKUP(A1672,'2.1 Termination Charges'!$B$4:$F$904,5,0)</f>
        <v>7.9600000000000001E-3</v>
      </c>
      <c r="G1672" s="67"/>
      <c r="H1672" s="67"/>
      <c r="J1672" s="67"/>
      <c r="P1672" s="68"/>
      <c r="Q1672" s="69"/>
      <c r="R1672" s="69"/>
      <c r="Z1672" s="70"/>
      <c r="AA1672" s="71"/>
      <c r="AB1672" s="70"/>
      <c r="AC1672" s="70"/>
      <c r="AD1672" s="53"/>
      <c r="AE1672" s="53"/>
      <c r="AF1672" s="72"/>
      <c r="AG1672" s="70"/>
      <c r="AH1672" s="70"/>
      <c r="AI1672" s="70"/>
    </row>
    <row r="1673" spans="1:35" ht="12.75" customHeight="1" x14ac:dyDescent="0.2">
      <c r="A1673" s="64" t="s">
        <v>519</v>
      </c>
      <c r="B1673" s="65" t="s">
        <v>518</v>
      </c>
      <c r="C1673" s="65">
        <v>458166</v>
      </c>
      <c r="D1673" s="66">
        <f>VLOOKUP(A1673,'2.1 Termination Charges'!$B$4:$F$904,5,0)</f>
        <v>7.9600000000000001E-3</v>
      </c>
      <c r="G1673" s="67"/>
      <c r="H1673" s="67"/>
      <c r="J1673" s="67"/>
      <c r="P1673" s="68"/>
      <c r="Q1673" s="69"/>
      <c r="R1673" s="69"/>
      <c r="Z1673" s="70"/>
      <c r="AA1673" s="71"/>
      <c r="AB1673" s="70"/>
      <c r="AC1673" s="70"/>
      <c r="AD1673" s="53"/>
      <c r="AE1673" s="53"/>
      <c r="AF1673" s="72"/>
      <c r="AG1673" s="70"/>
      <c r="AH1673" s="70"/>
      <c r="AI1673" s="70"/>
    </row>
    <row r="1674" spans="1:35" ht="12.75" customHeight="1" x14ac:dyDescent="0.2">
      <c r="A1674" s="64" t="s">
        <v>519</v>
      </c>
      <c r="B1674" s="65" t="s">
        <v>518</v>
      </c>
      <c r="C1674" s="65">
        <v>458167</v>
      </c>
      <c r="D1674" s="66">
        <f>VLOOKUP(A1674,'2.1 Termination Charges'!$B$4:$F$904,5,0)</f>
        <v>7.9600000000000001E-3</v>
      </c>
      <c r="G1674" s="67"/>
      <c r="H1674" s="67"/>
      <c r="J1674" s="67"/>
      <c r="P1674" s="68"/>
      <c r="Q1674" s="69"/>
      <c r="R1674" s="69"/>
      <c r="Z1674" s="70"/>
      <c r="AA1674" s="71"/>
      <c r="AB1674" s="70"/>
      <c r="AC1674" s="70"/>
      <c r="AD1674" s="53"/>
      <c r="AE1674" s="53"/>
      <c r="AF1674" s="72"/>
      <c r="AG1674" s="70"/>
      <c r="AH1674" s="70"/>
      <c r="AI1674" s="70"/>
    </row>
    <row r="1675" spans="1:35" ht="12.75" customHeight="1" x14ac:dyDescent="0.2">
      <c r="A1675" s="64" t="s">
        <v>519</v>
      </c>
      <c r="B1675" s="65" t="s">
        <v>518</v>
      </c>
      <c r="C1675" s="65">
        <v>458168</v>
      </c>
      <c r="D1675" s="66">
        <f>VLOOKUP(A1675,'2.1 Termination Charges'!$B$4:$F$904,5,0)</f>
        <v>7.9600000000000001E-3</v>
      </c>
      <c r="G1675" s="67"/>
      <c r="H1675" s="67"/>
      <c r="J1675" s="67"/>
      <c r="P1675" s="68"/>
      <c r="Q1675" s="69"/>
      <c r="R1675" s="69"/>
      <c r="Z1675" s="70"/>
      <c r="AA1675" s="71"/>
      <c r="AB1675" s="70"/>
      <c r="AC1675" s="70"/>
      <c r="AD1675" s="53"/>
      <c r="AE1675" s="53"/>
      <c r="AF1675" s="72"/>
      <c r="AG1675" s="70"/>
      <c r="AH1675" s="70"/>
      <c r="AI1675" s="70"/>
    </row>
    <row r="1676" spans="1:35" ht="12.75" customHeight="1" x14ac:dyDescent="0.2">
      <c r="A1676" s="64" t="s">
        <v>519</v>
      </c>
      <c r="B1676" s="65" t="s">
        <v>518</v>
      </c>
      <c r="C1676" s="65">
        <v>458169</v>
      </c>
      <c r="D1676" s="66">
        <f>VLOOKUP(A1676,'2.1 Termination Charges'!$B$4:$F$904,5,0)</f>
        <v>7.9600000000000001E-3</v>
      </c>
      <c r="G1676" s="67"/>
      <c r="H1676" s="67"/>
      <c r="J1676" s="67"/>
      <c r="P1676" s="68"/>
      <c r="Q1676" s="69"/>
      <c r="R1676" s="69"/>
      <c r="Z1676" s="70"/>
      <c r="AA1676" s="71"/>
      <c r="AB1676" s="70"/>
      <c r="AC1676" s="70"/>
      <c r="AD1676" s="53"/>
      <c r="AE1676" s="53"/>
      <c r="AF1676" s="72"/>
      <c r="AG1676" s="70"/>
      <c r="AH1676" s="70"/>
      <c r="AI1676" s="70"/>
    </row>
    <row r="1677" spans="1:35" ht="12.75" customHeight="1" x14ac:dyDescent="0.2">
      <c r="A1677" s="64" t="s">
        <v>519</v>
      </c>
      <c r="B1677" s="65" t="s">
        <v>518</v>
      </c>
      <c r="C1677" s="65">
        <v>458170</v>
      </c>
      <c r="D1677" s="66">
        <f>VLOOKUP(A1677,'2.1 Termination Charges'!$B$4:$F$904,5,0)</f>
        <v>7.9600000000000001E-3</v>
      </c>
      <c r="G1677" s="67"/>
      <c r="H1677" s="67"/>
      <c r="J1677" s="67"/>
      <c r="P1677" s="68"/>
      <c r="Q1677" s="69"/>
      <c r="R1677" s="69"/>
      <c r="Z1677" s="70"/>
      <c r="AA1677" s="71"/>
      <c r="AB1677" s="70"/>
      <c r="AC1677" s="70"/>
      <c r="AD1677" s="53"/>
      <c r="AE1677" s="53"/>
      <c r="AF1677" s="72"/>
      <c r="AG1677" s="70"/>
      <c r="AH1677" s="70"/>
      <c r="AI1677" s="70"/>
    </row>
    <row r="1678" spans="1:35" ht="12.75" customHeight="1" x14ac:dyDescent="0.2">
      <c r="A1678" s="64" t="s">
        <v>519</v>
      </c>
      <c r="B1678" s="65" t="s">
        <v>518</v>
      </c>
      <c r="C1678" s="65">
        <v>458176</v>
      </c>
      <c r="D1678" s="66">
        <f>VLOOKUP(A1678,'2.1 Termination Charges'!$B$4:$F$904,5,0)</f>
        <v>7.9600000000000001E-3</v>
      </c>
      <c r="G1678" s="67"/>
      <c r="H1678" s="67"/>
      <c r="J1678" s="67"/>
      <c r="P1678" s="68"/>
      <c r="Q1678" s="69"/>
      <c r="R1678" s="69"/>
      <c r="Z1678" s="70"/>
      <c r="AA1678" s="71"/>
      <c r="AB1678" s="70"/>
      <c r="AC1678" s="70"/>
      <c r="AD1678" s="53"/>
      <c r="AE1678" s="53"/>
      <c r="AF1678" s="72"/>
      <c r="AG1678" s="70"/>
      <c r="AH1678" s="70"/>
      <c r="AI1678" s="70"/>
    </row>
    <row r="1679" spans="1:35" ht="12.75" customHeight="1" x14ac:dyDescent="0.2">
      <c r="A1679" s="64" t="s">
        <v>519</v>
      </c>
      <c r="B1679" s="65" t="s">
        <v>518</v>
      </c>
      <c r="C1679" s="65">
        <v>458178</v>
      </c>
      <c r="D1679" s="66">
        <f>VLOOKUP(A1679,'2.1 Termination Charges'!$B$4:$F$904,5,0)</f>
        <v>7.9600000000000001E-3</v>
      </c>
      <c r="G1679" s="67"/>
      <c r="H1679" s="67"/>
      <c r="J1679" s="67"/>
      <c r="P1679" s="68"/>
      <c r="Q1679" s="69"/>
      <c r="R1679" s="69"/>
      <c r="Z1679" s="70"/>
      <c r="AA1679" s="71"/>
      <c r="AB1679" s="70"/>
      <c r="AC1679" s="70"/>
      <c r="AD1679" s="53"/>
      <c r="AE1679" s="53"/>
      <c r="AF1679" s="72"/>
      <c r="AG1679" s="70"/>
      <c r="AH1679" s="70"/>
      <c r="AI1679" s="70"/>
    </row>
    <row r="1680" spans="1:35" ht="12.75" customHeight="1" x14ac:dyDescent="0.2">
      <c r="A1680" s="64" t="s">
        <v>519</v>
      </c>
      <c r="B1680" s="65" t="s">
        <v>518</v>
      </c>
      <c r="C1680" s="65">
        <v>458179</v>
      </c>
      <c r="D1680" s="66">
        <f>VLOOKUP(A1680,'2.1 Termination Charges'!$B$4:$F$904,5,0)</f>
        <v>7.9600000000000001E-3</v>
      </c>
      <c r="G1680" s="67"/>
      <c r="H1680" s="67"/>
      <c r="J1680" s="67"/>
      <c r="P1680" s="68"/>
      <c r="Q1680" s="69"/>
      <c r="R1680" s="69"/>
      <c r="Z1680" s="70"/>
      <c r="AA1680" s="71"/>
      <c r="AB1680" s="70"/>
      <c r="AC1680" s="70"/>
      <c r="AD1680" s="53"/>
      <c r="AE1680" s="53"/>
      <c r="AF1680" s="72"/>
      <c r="AG1680" s="70"/>
      <c r="AH1680" s="70"/>
      <c r="AI1680" s="70"/>
    </row>
    <row r="1681" spans="1:35" ht="12.75" customHeight="1" x14ac:dyDescent="0.2">
      <c r="A1681" s="64" t="s">
        <v>519</v>
      </c>
      <c r="B1681" s="65" t="s">
        <v>518</v>
      </c>
      <c r="C1681" s="65">
        <v>458180</v>
      </c>
      <c r="D1681" s="66">
        <f>VLOOKUP(A1681,'2.1 Termination Charges'!$B$4:$F$904,5,0)</f>
        <v>7.9600000000000001E-3</v>
      </c>
      <c r="G1681" s="67"/>
      <c r="H1681" s="67"/>
      <c r="J1681" s="67"/>
      <c r="P1681" s="68"/>
      <c r="Q1681" s="69"/>
      <c r="R1681" s="69"/>
      <c r="Z1681" s="70"/>
      <c r="AA1681" s="71"/>
      <c r="AB1681" s="70"/>
      <c r="AC1681" s="70"/>
      <c r="AD1681" s="53"/>
      <c r="AE1681" s="53"/>
      <c r="AF1681" s="72"/>
      <c r="AG1681" s="70"/>
      <c r="AH1681" s="70"/>
      <c r="AI1681" s="70"/>
    </row>
    <row r="1682" spans="1:35" ht="12.75" customHeight="1" x14ac:dyDescent="0.2">
      <c r="A1682" s="64" t="s">
        <v>519</v>
      </c>
      <c r="B1682" s="65" t="s">
        <v>518</v>
      </c>
      <c r="C1682" s="65">
        <v>458181</v>
      </c>
      <c r="D1682" s="66">
        <f>VLOOKUP(A1682,'2.1 Termination Charges'!$B$4:$F$904,5,0)</f>
        <v>7.9600000000000001E-3</v>
      </c>
      <c r="G1682" s="67"/>
      <c r="H1682" s="67"/>
      <c r="J1682" s="67"/>
      <c r="P1682" s="68"/>
      <c r="Q1682" s="69"/>
      <c r="R1682" s="69"/>
      <c r="Z1682" s="70"/>
      <c r="AA1682" s="71"/>
      <c r="AB1682" s="70"/>
      <c r="AC1682" s="70"/>
      <c r="AD1682" s="53"/>
      <c r="AE1682" s="53"/>
      <c r="AF1682" s="72"/>
      <c r="AG1682" s="70"/>
      <c r="AH1682" s="70"/>
      <c r="AI1682" s="70"/>
    </row>
    <row r="1683" spans="1:35" ht="12.75" customHeight="1" x14ac:dyDescent="0.2">
      <c r="A1683" s="64" t="s">
        <v>519</v>
      </c>
      <c r="B1683" s="65" t="s">
        <v>518</v>
      </c>
      <c r="C1683" s="65">
        <v>458182</v>
      </c>
      <c r="D1683" s="66">
        <f>VLOOKUP(A1683,'2.1 Termination Charges'!$B$4:$F$904,5,0)</f>
        <v>7.9600000000000001E-3</v>
      </c>
      <c r="G1683" s="67"/>
      <c r="H1683" s="67"/>
      <c r="J1683" s="67"/>
      <c r="P1683" s="68"/>
      <c r="Q1683" s="69"/>
      <c r="R1683" s="69"/>
      <c r="Z1683" s="70"/>
      <c r="AA1683" s="71"/>
      <c r="AB1683" s="70"/>
      <c r="AC1683" s="70"/>
      <c r="AD1683" s="53"/>
      <c r="AE1683" s="53"/>
      <c r="AF1683" s="72"/>
      <c r="AG1683" s="70"/>
      <c r="AH1683" s="70"/>
      <c r="AI1683" s="70"/>
    </row>
    <row r="1684" spans="1:35" ht="12.75" customHeight="1" x14ac:dyDescent="0.2">
      <c r="A1684" s="64" t="s">
        <v>519</v>
      </c>
      <c r="B1684" s="65" t="s">
        <v>518</v>
      </c>
      <c r="C1684" s="65">
        <v>458183</v>
      </c>
      <c r="D1684" s="66">
        <f>VLOOKUP(A1684,'2.1 Termination Charges'!$B$4:$F$904,5,0)</f>
        <v>7.9600000000000001E-3</v>
      </c>
      <c r="G1684" s="67"/>
      <c r="H1684" s="67"/>
      <c r="J1684" s="67"/>
      <c r="P1684" s="68"/>
      <c r="Q1684" s="69"/>
      <c r="R1684" s="69"/>
      <c r="Z1684" s="70"/>
      <c r="AA1684" s="71"/>
      <c r="AB1684" s="70"/>
      <c r="AC1684" s="70"/>
      <c r="AD1684" s="53"/>
      <c r="AE1684" s="53"/>
      <c r="AF1684" s="72"/>
      <c r="AG1684" s="70"/>
      <c r="AH1684" s="70"/>
      <c r="AI1684" s="70"/>
    </row>
    <row r="1685" spans="1:35" ht="12.75" customHeight="1" x14ac:dyDescent="0.2">
      <c r="A1685" s="64" t="s">
        <v>519</v>
      </c>
      <c r="B1685" s="65" t="s">
        <v>518</v>
      </c>
      <c r="C1685" s="65">
        <v>458184</v>
      </c>
      <c r="D1685" s="66">
        <f>VLOOKUP(A1685,'2.1 Termination Charges'!$B$4:$F$904,5,0)</f>
        <v>7.9600000000000001E-3</v>
      </c>
      <c r="G1685" s="67"/>
      <c r="H1685" s="67"/>
      <c r="J1685" s="67"/>
      <c r="P1685" s="68"/>
      <c r="Q1685" s="69"/>
      <c r="R1685" s="69"/>
      <c r="Z1685" s="70"/>
      <c r="AA1685" s="71"/>
      <c r="AB1685" s="70"/>
      <c r="AC1685" s="70"/>
      <c r="AD1685" s="53"/>
      <c r="AE1685" s="53"/>
      <c r="AF1685" s="72"/>
      <c r="AG1685" s="70"/>
      <c r="AH1685" s="70"/>
      <c r="AI1685" s="70"/>
    </row>
    <row r="1686" spans="1:35" ht="12.75" customHeight="1" x14ac:dyDescent="0.2">
      <c r="A1686" s="64" t="s">
        <v>519</v>
      </c>
      <c r="B1686" s="65" t="s">
        <v>518</v>
      </c>
      <c r="C1686" s="65">
        <v>458185</v>
      </c>
      <c r="D1686" s="66">
        <f>VLOOKUP(A1686,'2.1 Termination Charges'!$B$4:$F$904,5,0)</f>
        <v>7.9600000000000001E-3</v>
      </c>
      <c r="G1686" s="67"/>
      <c r="H1686" s="67"/>
      <c r="J1686" s="67"/>
      <c r="P1686" s="68"/>
      <c r="Q1686" s="69"/>
      <c r="R1686" s="69"/>
      <c r="Z1686" s="70"/>
      <c r="AA1686" s="71"/>
      <c r="AB1686" s="70"/>
      <c r="AC1686" s="70"/>
      <c r="AD1686" s="53"/>
      <c r="AE1686" s="53"/>
      <c r="AF1686" s="72"/>
      <c r="AG1686" s="70"/>
      <c r="AH1686" s="70"/>
      <c r="AI1686" s="70"/>
    </row>
    <row r="1687" spans="1:35" ht="12.75" customHeight="1" x14ac:dyDescent="0.2">
      <c r="A1687" s="64" t="s">
        <v>519</v>
      </c>
      <c r="B1687" s="65" t="s">
        <v>518</v>
      </c>
      <c r="C1687" s="65">
        <v>458186</v>
      </c>
      <c r="D1687" s="66">
        <f>VLOOKUP(A1687,'2.1 Termination Charges'!$B$4:$F$904,5,0)</f>
        <v>7.9600000000000001E-3</v>
      </c>
      <c r="G1687" s="67"/>
      <c r="H1687" s="67"/>
      <c r="J1687" s="67"/>
      <c r="P1687" s="68"/>
      <c r="Q1687" s="69"/>
      <c r="R1687" s="69"/>
      <c r="Z1687" s="70"/>
      <c r="AA1687" s="71"/>
      <c r="AB1687" s="70"/>
      <c r="AC1687" s="70"/>
      <c r="AD1687" s="53"/>
      <c r="AE1687" s="53"/>
      <c r="AF1687" s="72"/>
      <c r="AG1687" s="70"/>
      <c r="AH1687" s="70"/>
      <c r="AI1687" s="70"/>
    </row>
    <row r="1688" spans="1:35" ht="12.75" customHeight="1" x14ac:dyDescent="0.2">
      <c r="A1688" s="64" t="s">
        <v>519</v>
      </c>
      <c r="B1688" s="65" t="s">
        <v>518</v>
      </c>
      <c r="C1688" s="65">
        <v>458187</v>
      </c>
      <c r="D1688" s="66">
        <f>VLOOKUP(A1688,'2.1 Termination Charges'!$B$4:$F$904,5,0)</f>
        <v>7.9600000000000001E-3</v>
      </c>
      <c r="G1688" s="67"/>
      <c r="H1688" s="67"/>
      <c r="J1688" s="67"/>
      <c r="P1688" s="68"/>
      <c r="Q1688" s="69"/>
      <c r="R1688" s="69"/>
      <c r="Z1688" s="70"/>
      <c r="AA1688" s="71"/>
      <c r="AB1688" s="70"/>
      <c r="AC1688" s="70"/>
      <c r="AD1688" s="53"/>
      <c r="AE1688" s="53"/>
      <c r="AF1688" s="72"/>
      <c r="AG1688" s="70"/>
      <c r="AH1688" s="70"/>
      <c r="AI1688" s="70"/>
    </row>
    <row r="1689" spans="1:35" ht="12.75" customHeight="1" x14ac:dyDescent="0.2">
      <c r="A1689" s="64" t="s">
        <v>519</v>
      </c>
      <c r="B1689" s="65" t="s">
        <v>518</v>
      </c>
      <c r="C1689" s="65">
        <v>458189</v>
      </c>
      <c r="D1689" s="66">
        <f>VLOOKUP(A1689,'2.1 Termination Charges'!$B$4:$F$904,5,0)</f>
        <v>7.9600000000000001E-3</v>
      </c>
      <c r="G1689" s="67"/>
      <c r="H1689" s="67"/>
      <c r="J1689" s="67"/>
      <c r="P1689" s="68"/>
      <c r="Q1689" s="69"/>
      <c r="R1689" s="69"/>
      <c r="Z1689" s="70"/>
      <c r="AA1689" s="71"/>
      <c r="AB1689" s="70"/>
      <c r="AC1689" s="70"/>
      <c r="AD1689" s="53"/>
      <c r="AE1689" s="53"/>
      <c r="AF1689" s="72"/>
      <c r="AG1689" s="70"/>
      <c r="AH1689" s="70"/>
      <c r="AI1689" s="70"/>
    </row>
    <row r="1690" spans="1:35" ht="12.75" customHeight="1" x14ac:dyDescent="0.2">
      <c r="A1690" s="64" t="s">
        <v>519</v>
      </c>
      <c r="B1690" s="65" t="s">
        <v>518</v>
      </c>
      <c r="C1690" s="65">
        <v>458190</v>
      </c>
      <c r="D1690" s="66">
        <f>VLOOKUP(A1690,'2.1 Termination Charges'!$B$4:$F$904,5,0)</f>
        <v>7.9600000000000001E-3</v>
      </c>
      <c r="G1690" s="67"/>
      <c r="H1690" s="67"/>
      <c r="J1690" s="67"/>
      <c r="P1690" s="68"/>
      <c r="Q1690" s="69"/>
      <c r="R1690" s="69"/>
      <c r="Z1690" s="70"/>
      <c r="AA1690" s="71"/>
      <c r="AB1690" s="70"/>
      <c r="AC1690" s="70"/>
      <c r="AD1690" s="53"/>
      <c r="AE1690" s="53"/>
      <c r="AF1690" s="72"/>
      <c r="AG1690" s="70"/>
      <c r="AH1690" s="70"/>
      <c r="AI1690" s="70"/>
    </row>
    <row r="1691" spans="1:35" ht="12.75" customHeight="1" x14ac:dyDescent="0.2">
      <c r="A1691" s="64" t="s">
        <v>519</v>
      </c>
      <c r="B1691" s="65" t="s">
        <v>518</v>
      </c>
      <c r="C1691" s="65">
        <v>458191</v>
      </c>
      <c r="D1691" s="66">
        <f>VLOOKUP(A1691,'2.1 Termination Charges'!$B$4:$F$904,5,0)</f>
        <v>7.9600000000000001E-3</v>
      </c>
      <c r="G1691" s="67"/>
      <c r="H1691" s="67"/>
      <c r="J1691" s="67"/>
      <c r="P1691" s="68"/>
      <c r="Q1691" s="69"/>
      <c r="R1691" s="69"/>
      <c r="Z1691" s="70"/>
      <c r="AA1691" s="71"/>
      <c r="AB1691" s="70"/>
      <c r="AC1691" s="70"/>
      <c r="AD1691" s="53"/>
      <c r="AE1691" s="53"/>
      <c r="AF1691" s="72"/>
      <c r="AG1691" s="70"/>
      <c r="AH1691" s="70"/>
      <c r="AI1691" s="70"/>
    </row>
    <row r="1692" spans="1:35" ht="12.75" customHeight="1" x14ac:dyDescent="0.2">
      <c r="A1692" s="64" t="s">
        <v>519</v>
      </c>
      <c r="B1692" s="65" t="s">
        <v>518</v>
      </c>
      <c r="C1692" s="65">
        <v>458192</v>
      </c>
      <c r="D1692" s="66">
        <f>VLOOKUP(A1692,'2.1 Termination Charges'!$B$4:$F$904,5,0)</f>
        <v>7.9600000000000001E-3</v>
      </c>
      <c r="G1692" s="67"/>
      <c r="H1692" s="67"/>
      <c r="J1692" s="67"/>
      <c r="P1692" s="68"/>
      <c r="Q1692" s="69"/>
      <c r="R1692" s="69"/>
      <c r="Z1692" s="70"/>
      <c r="AA1692" s="71"/>
      <c r="AB1692" s="70"/>
      <c r="AC1692" s="70"/>
      <c r="AD1692" s="53"/>
      <c r="AE1692" s="53"/>
      <c r="AF1692" s="72"/>
      <c r="AG1692" s="70"/>
      <c r="AH1692" s="70"/>
      <c r="AI1692" s="70"/>
    </row>
    <row r="1693" spans="1:35" ht="12.75" customHeight="1" x14ac:dyDescent="0.2">
      <c r="A1693" s="64" t="s">
        <v>519</v>
      </c>
      <c r="B1693" s="65" t="s">
        <v>518</v>
      </c>
      <c r="C1693" s="65">
        <v>458193</v>
      </c>
      <c r="D1693" s="66">
        <f>VLOOKUP(A1693,'2.1 Termination Charges'!$B$4:$F$904,5,0)</f>
        <v>7.9600000000000001E-3</v>
      </c>
      <c r="G1693" s="67"/>
      <c r="H1693" s="67"/>
      <c r="J1693" s="67"/>
      <c r="P1693" s="68"/>
      <c r="Q1693" s="69"/>
      <c r="R1693" s="69"/>
      <c r="Z1693" s="70"/>
      <c r="AA1693" s="71"/>
      <c r="AB1693" s="70"/>
      <c r="AC1693" s="70"/>
      <c r="AD1693" s="53"/>
      <c r="AE1693" s="53"/>
      <c r="AF1693" s="72"/>
      <c r="AG1693" s="70"/>
      <c r="AH1693" s="70"/>
      <c r="AI1693" s="70"/>
    </row>
    <row r="1694" spans="1:35" ht="12.75" customHeight="1" x14ac:dyDescent="0.2">
      <c r="A1694" s="64" t="s">
        <v>519</v>
      </c>
      <c r="B1694" s="65" t="s">
        <v>518</v>
      </c>
      <c r="C1694" s="65">
        <v>458194</v>
      </c>
      <c r="D1694" s="66">
        <f>VLOOKUP(A1694,'2.1 Termination Charges'!$B$4:$F$904,5,0)</f>
        <v>7.9600000000000001E-3</v>
      </c>
      <c r="G1694" s="67"/>
      <c r="H1694" s="67"/>
      <c r="J1694" s="67"/>
      <c r="P1694" s="68"/>
      <c r="Q1694" s="69"/>
      <c r="R1694" s="69"/>
      <c r="Z1694" s="70"/>
      <c r="AA1694" s="71"/>
      <c r="AB1694" s="70"/>
      <c r="AC1694" s="70"/>
      <c r="AD1694" s="53"/>
      <c r="AE1694" s="53"/>
      <c r="AF1694" s="72"/>
      <c r="AG1694" s="70"/>
      <c r="AH1694" s="70"/>
      <c r="AI1694" s="70"/>
    </row>
    <row r="1695" spans="1:35" ht="12.75" customHeight="1" x14ac:dyDescent="0.2">
      <c r="A1695" s="64" t="s">
        <v>519</v>
      </c>
      <c r="B1695" s="65" t="s">
        <v>518</v>
      </c>
      <c r="C1695" s="65">
        <v>458195</v>
      </c>
      <c r="D1695" s="66">
        <f>VLOOKUP(A1695,'2.1 Termination Charges'!$B$4:$F$904,5,0)</f>
        <v>7.9600000000000001E-3</v>
      </c>
      <c r="G1695" s="67"/>
      <c r="H1695" s="67"/>
      <c r="J1695" s="67"/>
      <c r="P1695" s="68"/>
      <c r="Q1695" s="69"/>
      <c r="R1695" s="69"/>
      <c r="Z1695" s="70"/>
      <c r="AA1695" s="71"/>
      <c r="AB1695" s="70"/>
      <c r="AC1695" s="70"/>
      <c r="AD1695" s="53"/>
      <c r="AE1695" s="53"/>
      <c r="AF1695" s="72"/>
      <c r="AG1695" s="70"/>
      <c r="AH1695" s="70"/>
      <c r="AI1695" s="70"/>
    </row>
    <row r="1696" spans="1:35" ht="12.75" customHeight="1" x14ac:dyDescent="0.2">
      <c r="A1696" s="64" t="s">
        <v>519</v>
      </c>
      <c r="B1696" s="65" t="s">
        <v>518</v>
      </c>
      <c r="C1696" s="65">
        <v>458196</v>
      </c>
      <c r="D1696" s="66">
        <f>VLOOKUP(A1696,'2.1 Termination Charges'!$B$4:$F$904,5,0)</f>
        <v>7.9600000000000001E-3</v>
      </c>
      <c r="G1696" s="67"/>
      <c r="H1696" s="67"/>
      <c r="J1696" s="67"/>
      <c r="P1696" s="68"/>
      <c r="Q1696" s="69"/>
      <c r="R1696" s="69"/>
      <c r="Z1696" s="70"/>
      <c r="AA1696" s="71"/>
      <c r="AB1696" s="70"/>
      <c r="AC1696" s="70"/>
      <c r="AD1696" s="53"/>
      <c r="AE1696" s="53"/>
      <c r="AF1696" s="72"/>
      <c r="AG1696" s="70"/>
      <c r="AH1696" s="70"/>
      <c r="AI1696" s="70"/>
    </row>
    <row r="1697" spans="1:35" ht="12.75" customHeight="1" x14ac:dyDescent="0.2">
      <c r="A1697" s="64" t="s">
        <v>519</v>
      </c>
      <c r="B1697" s="65" t="s">
        <v>518</v>
      </c>
      <c r="C1697" s="65">
        <v>458197</v>
      </c>
      <c r="D1697" s="66">
        <f>VLOOKUP(A1697,'2.1 Termination Charges'!$B$4:$F$904,5,0)</f>
        <v>7.9600000000000001E-3</v>
      </c>
      <c r="G1697" s="67"/>
      <c r="H1697" s="67"/>
      <c r="J1697" s="67"/>
      <c r="P1697" s="68"/>
      <c r="Q1697" s="69"/>
      <c r="R1697" s="69"/>
      <c r="Z1697" s="70"/>
      <c r="AA1697" s="71"/>
      <c r="AB1697" s="70"/>
      <c r="AC1697" s="70"/>
      <c r="AD1697" s="53"/>
      <c r="AE1697" s="53"/>
      <c r="AF1697" s="72"/>
      <c r="AG1697" s="70"/>
      <c r="AH1697" s="70"/>
      <c r="AI1697" s="70"/>
    </row>
    <row r="1698" spans="1:35" ht="12.75" customHeight="1" x14ac:dyDescent="0.2">
      <c r="A1698" s="64" t="s">
        <v>519</v>
      </c>
      <c r="B1698" s="65" t="s">
        <v>518</v>
      </c>
      <c r="C1698" s="65">
        <v>458198</v>
      </c>
      <c r="D1698" s="66">
        <f>VLOOKUP(A1698,'2.1 Termination Charges'!$B$4:$F$904,5,0)</f>
        <v>7.9600000000000001E-3</v>
      </c>
      <c r="G1698" s="67"/>
      <c r="H1698" s="67"/>
      <c r="J1698" s="67"/>
      <c r="P1698" s="68"/>
      <c r="Q1698" s="69"/>
      <c r="R1698" s="69"/>
      <c r="Z1698" s="70"/>
      <c r="AA1698" s="71"/>
      <c r="AB1698" s="70"/>
      <c r="AC1698" s="70"/>
      <c r="AD1698" s="53"/>
      <c r="AE1698" s="53"/>
      <c r="AF1698" s="72"/>
      <c r="AG1698" s="70"/>
      <c r="AH1698" s="70"/>
      <c r="AI1698" s="70"/>
    </row>
    <row r="1699" spans="1:35" ht="12.75" customHeight="1" x14ac:dyDescent="0.2">
      <c r="A1699" s="64" t="s">
        <v>519</v>
      </c>
      <c r="B1699" s="65" t="s">
        <v>518</v>
      </c>
      <c r="C1699" s="65">
        <v>459110</v>
      </c>
      <c r="D1699" s="66">
        <f>VLOOKUP(A1699,'2.1 Termination Charges'!$B$4:$F$904,5,0)</f>
        <v>7.9600000000000001E-3</v>
      </c>
      <c r="G1699" s="67"/>
      <c r="H1699" s="67"/>
      <c r="J1699" s="67"/>
      <c r="P1699" s="68"/>
      <c r="Q1699" s="69"/>
      <c r="R1699" s="69"/>
      <c r="Z1699" s="70"/>
      <c r="AA1699" s="71"/>
      <c r="AB1699" s="70"/>
      <c r="AC1699" s="70"/>
      <c r="AD1699" s="53"/>
      <c r="AE1699" s="53"/>
      <c r="AF1699" s="72"/>
      <c r="AG1699" s="70"/>
      <c r="AH1699" s="70"/>
      <c r="AI1699" s="70"/>
    </row>
    <row r="1700" spans="1:35" ht="12.75" customHeight="1" x14ac:dyDescent="0.2">
      <c r="A1700" s="64" t="s">
        <v>519</v>
      </c>
      <c r="B1700" s="65" t="s">
        <v>518</v>
      </c>
      <c r="C1700" s="65">
        <v>459111</v>
      </c>
      <c r="D1700" s="66">
        <f>VLOOKUP(A1700,'2.1 Termination Charges'!$B$4:$F$904,5,0)</f>
        <v>7.9600000000000001E-3</v>
      </c>
      <c r="G1700" s="67"/>
      <c r="H1700" s="67"/>
      <c r="J1700" s="67"/>
      <c r="P1700" s="68"/>
      <c r="Q1700" s="69"/>
      <c r="R1700" s="69"/>
      <c r="Z1700" s="70"/>
      <c r="AA1700" s="71"/>
      <c r="AB1700" s="70"/>
      <c r="AC1700" s="70"/>
      <c r="AD1700" s="53"/>
      <c r="AE1700" s="53"/>
      <c r="AF1700" s="72"/>
      <c r="AG1700" s="70"/>
      <c r="AH1700" s="70"/>
      <c r="AI1700" s="70"/>
    </row>
    <row r="1701" spans="1:35" ht="12.75" customHeight="1" x14ac:dyDescent="0.2">
      <c r="A1701" s="64" t="s">
        <v>519</v>
      </c>
      <c r="B1701" s="65" t="s">
        <v>518</v>
      </c>
      <c r="C1701" s="65">
        <v>459112</v>
      </c>
      <c r="D1701" s="66">
        <f>VLOOKUP(A1701,'2.1 Termination Charges'!$B$4:$F$904,5,0)</f>
        <v>7.9600000000000001E-3</v>
      </c>
      <c r="G1701" s="67"/>
      <c r="H1701" s="67"/>
      <c r="J1701" s="67"/>
      <c r="P1701" s="68"/>
      <c r="Q1701" s="69"/>
      <c r="R1701" s="69"/>
      <c r="Z1701" s="70"/>
      <c r="AA1701" s="71"/>
      <c r="AB1701" s="70"/>
      <c r="AC1701" s="70"/>
      <c r="AD1701" s="53"/>
      <c r="AE1701" s="53"/>
      <c r="AF1701" s="72"/>
      <c r="AG1701" s="70"/>
      <c r="AH1701" s="70"/>
      <c r="AI1701" s="70"/>
    </row>
    <row r="1702" spans="1:35" ht="12.75" customHeight="1" x14ac:dyDescent="0.2">
      <c r="A1702" s="64" t="s">
        <v>519</v>
      </c>
      <c r="B1702" s="65" t="s">
        <v>518</v>
      </c>
      <c r="C1702" s="65">
        <v>459114</v>
      </c>
      <c r="D1702" s="66">
        <f>VLOOKUP(A1702,'2.1 Termination Charges'!$B$4:$F$904,5,0)</f>
        <v>7.9600000000000001E-3</v>
      </c>
      <c r="G1702" s="67"/>
      <c r="H1702" s="67"/>
      <c r="J1702" s="67"/>
      <c r="P1702" s="68"/>
      <c r="Q1702" s="69"/>
      <c r="R1702" s="69"/>
      <c r="Z1702" s="70"/>
      <c r="AA1702" s="71"/>
      <c r="AB1702" s="70"/>
      <c r="AC1702" s="70"/>
      <c r="AD1702" s="53"/>
      <c r="AE1702" s="53"/>
      <c r="AF1702" s="72"/>
      <c r="AG1702" s="70"/>
      <c r="AH1702" s="70"/>
      <c r="AI1702" s="70"/>
    </row>
    <row r="1703" spans="1:35" ht="12.75" customHeight="1" x14ac:dyDescent="0.2">
      <c r="A1703" s="64" t="s">
        <v>519</v>
      </c>
      <c r="B1703" s="65" t="s">
        <v>518</v>
      </c>
      <c r="C1703" s="65">
        <v>459119</v>
      </c>
      <c r="D1703" s="66">
        <f>VLOOKUP(A1703,'2.1 Termination Charges'!$B$4:$F$904,5,0)</f>
        <v>7.9600000000000001E-3</v>
      </c>
      <c r="G1703" s="67"/>
      <c r="H1703" s="67"/>
      <c r="J1703" s="67"/>
      <c r="P1703" s="68"/>
      <c r="Q1703" s="69"/>
      <c r="R1703" s="69"/>
      <c r="Z1703" s="70"/>
      <c r="AA1703" s="71"/>
      <c r="AB1703" s="70"/>
      <c r="AC1703" s="70"/>
      <c r="AD1703" s="53"/>
      <c r="AE1703" s="53"/>
      <c r="AF1703" s="72"/>
      <c r="AG1703" s="70"/>
      <c r="AH1703" s="70"/>
      <c r="AI1703" s="70"/>
    </row>
    <row r="1704" spans="1:35" ht="12.75" customHeight="1" x14ac:dyDescent="0.2">
      <c r="A1704" s="64" t="s">
        <v>519</v>
      </c>
      <c r="B1704" s="65" t="s">
        <v>518</v>
      </c>
      <c r="C1704" s="65">
        <v>459121</v>
      </c>
      <c r="D1704" s="66">
        <f>VLOOKUP(A1704,'2.1 Termination Charges'!$B$4:$F$904,5,0)</f>
        <v>7.9600000000000001E-3</v>
      </c>
      <c r="G1704" s="67"/>
      <c r="H1704" s="67"/>
      <c r="J1704" s="67"/>
      <c r="P1704" s="68"/>
      <c r="Q1704" s="69"/>
      <c r="R1704" s="69"/>
      <c r="Z1704" s="70"/>
      <c r="AA1704" s="71"/>
      <c r="AB1704" s="70"/>
      <c r="AC1704" s="70"/>
      <c r="AD1704" s="53"/>
      <c r="AE1704" s="53"/>
      <c r="AF1704" s="72"/>
      <c r="AG1704" s="70"/>
      <c r="AH1704" s="70"/>
      <c r="AI1704" s="70"/>
    </row>
    <row r="1705" spans="1:35" ht="12.75" customHeight="1" x14ac:dyDescent="0.2">
      <c r="A1705" s="64" t="s">
        <v>519</v>
      </c>
      <c r="B1705" s="65" t="s">
        <v>518</v>
      </c>
      <c r="C1705" s="65">
        <v>459131</v>
      </c>
      <c r="D1705" s="66">
        <f>VLOOKUP(A1705,'2.1 Termination Charges'!$B$4:$F$904,5,0)</f>
        <v>7.9600000000000001E-3</v>
      </c>
      <c r="G1705" s="67"/>
      <c r="H1705" s="67"/>
      <c r="J1705" s="67"/>
      <c r="P1705" s="68"/>
      <c r="Q1705" s="69"/>
      <c r="R1705" s="69"/>
      <c r="Z1705" s="70"/>
      <c r="AA1705" s="71"/>
      <c r="AB1705" s="70"/>
      <c r="AC1705" s="70"/>
      <c r="AD1705" s="53"/>
      <c r="AE1705" s="53"/>
      <c r="AF1705" s="72"/>
      <c r="AG1705" s="70"/>
      <c r="AH1705" s="70"/>
      <c r="AI1705" s="70"/>
    </row>
    <row r="1706" spans="1:35" ht="12.75" customHeight="1" x14ac:dyDescent="0.2">
      <c r="A1706" s="64" t="s">
        <v>519</v>
      </c>
      <c r="B1706" s="65" t="s">
        <v>518</v>
      </c>
      <c r="C1706" s="65">
        <v>459132</v>
      </c>
      <c r="D1706" s="66">
        <f>VLOOKUP(A1706,'2.1 Termination Charges'!$B$4:$F$904,5,0)</f>
        <v>7.9600000000000001E-3</v>
      </c>
      <c r="G1706" s="67"/>
      <c r="H1706" s="67"/>
      <c r="J1706" s="67"/>
      <c r="P1706" s="68"/>
      <c r="Q1706" s="69"/>
      <c r="R1706" s="69"/>
      <c r="Z1706" s="70"/>
      <c r="AA1706" s="71"/>
      <c r="AB1706" s="70"/>
      <c r="AC1706" s="70"/>
      <c r="AD1706" s="53"/>
      <c r="AE1706" s="53"/>
      <c r="AF1706" s="72"/>
      <c r="AG1706" s="70"/>
      <c r="AH1706" s="70"/>
      <c r="AI1706" s="70"/>
    </row>
    <row r="1707" spans="1:35" ht="12.75" customHeight="1" x14ac:dyDescent="0.2">
      <c r="A1707" s="64" t="s">
        <v>519</v>
      </c>
      <c r="B1707" s="65" t="s">
        <v>518</v>
      </c>
      <c r="C1707" s="65">
        <v>459133</v>
      </c>
      <c r="D1707" s="66">
        <f>VLOOKUP(A1707,'2.1 Termination Charges'!$B$4:$F$904,5,0)</f>
        <v>7.9600000000000001E-3</v>
      </c>
      <c r="G1707" s="67"/>
      <c r="H1707" s="67"/>
      <c r="J1707" s="67"/>
      <c r="P1707" s="68"/>
      <c r="Q1707" s="69"/>
      <c r="R1707" s="69"/>
      <c r="Z1707" s="70"/>
      <c r="AA1707" s="71"/>
      <c r="AB1707" s="70"/>
      <c r="AC1707" s="70"/>
      <c r="AD1707" s="53"/>
      <c r="AE1707" s="53"/>
      <c r="AF1707" s="72"/>
      <c r="AG1707" s="70"/>
      <c r="AH1707" s="70"/>
      <c r="AI1707" s="70"/>
    </row>
    <row r="1708" spans="1:35" ht="12.75" customHeight="1" x14ac:dyDescent="0.2">
      <c r="A1708" s="64" t="s">
        <v>519</v>
      </c>
      <c r="B1708" s="65" t="s">
        <v>518</v>
      </c>
      <c r="C1708" s="65">
        <v>459134</v>
      </c>
      <c r="D1708" s="66">
        <f>VLOOKUP(A1708,'2.1 Termination Charges'!$B$4:$F$904,5,0)</f>
        <v>7.9600000000000001E-3</v>
      </c>
      <c r="G1708" s="67"/>
      <c r="H1708" s="67"/>
      <c r="J1708" s="67"/>
      <c r="P1708" s="68"/>
      <c r="Q1708" s="69"/>
      <c r="R1708" s="69"/>
      <c r="Z1708" s="70"/>
      <c r="AA1708" s="71"/>
      <c r="AB1708" s="70"/>
      <c r="AC1708" s="70"/>
      <c r="AD1708" s="53"/>
      <c r="AE1708" s="53"/>
      <c r="AF1708" s="72"/>
      <c r="AG1708" s="70"/>
      <c r="AH1708" s="70"/>
      <c r="AI1708" s="70"/>
    </row>
    <row r="1709" spans="1:35" ht="12.75" customHeight="1" x14ac:dyDescent="0.2">
      <c r="A1709" s="64" t="s">
        <v>519</v>
      </c>
      <c r="B1709" s="65" t="s">
        <v>518</v>
      </c>
      <c r="C1709" s="65">
        <v>459135</v>
      </c>
      <c r="D1709" s="66">
        <f>VLOOKUP(A1709,'2.1 Termination Charges'!$B$4:$F$904,5,0)</f>
        <v>7.9600000000000001E-3</v>
      </c>
      <c r="G1709" s="67"/>
      <c r="H1709" s="67"/>
      <c r="J1709" s="67"/>
      <c r="P1709" s="68"/>
      <c r="Q1709" s="69"/>
      <c r="R1709" s="69"/>
      <c r="Z1709" s="70"/>
      <c r="AA1709" s="71"/>
      <c r="AB1709" s="70"/>
      <c r="AC1709" s="70"/>
      <c r="AD1709" s="53"/>
      <c r="AE1709" s="53"/>
      <c r="AF1709" s="72"/>
      <c r="AG1709" s="70"/>
      <c r="AH1709" s="70"/>
      <c r="AI1709" s="70"/>
    </row>
    <row r="1710" spans="1:35" ht="12.75" customHeight="1" x14ac:dyDescent="0.2">
      <c r="A1710" s="64" t="s">
        <v>519</v>
      </c>
      <c r="B1710" s="65" t="s">
        <v>518</v>
      </c>
      <c r="C1710" s="65">
        <v>459136</v>
      </c>
      <c r="D1710" s="66">
        <f>VLOOKUP(A1710,'2.1 Termination Charges'!$B$4:$F$904,5,0)</f>
        <v>7.9600000000000001E-3</v>
      </c>
      <c r="G1710" s="67"/>
      <c r="H1710" s="67"/>
      <c r="J1710" s="67"/>
      <c r="P1710" s="68"/>
      <c r="Q1710" s="69"/>
      <c r="R1710" s="69"/>
      <c r="Z1710" s="70"/>
      <c r="AA1710" s="71"/>
      <c r="AB1710" s="70"/>
      <c r="AC1710" s="70"/>
      <c r="AD1710" s="53"/>
      <c r="AE1710" s="53"/>
      <c r="AF1710" s="72"/>
      <c r="AG1710" s="70"/>
      <c r="AH1710" s="70"/>
      <c r="AI1710" s="70"/>
    </row>
    <row r="1711" spans="1:35" ht="12.75" customHeight="1" x14ac:dyDescent="0.2">
      <c r="A1711" s="64" t="s">
        <v>519</v>
      </c>
      <c r="B1711" s="65" t="s">
        <v>518</v>
      </c>
      <c r="C1711" s="65">
        <v>459137</v>
      </c>
      <c r="D1711" s="66">
        <f>VLOOKUP(A1711,'2.1 Termination Charges'!$B$4:$F$904,5,0)</f>
        <v>7.9600000000000001E-3</v>
      </c>
      <c r="G1711" s="67"/>
      <c r="H1711" s="67"/>
      <c r="J1711" s="67"/>
      <c r="P1711" s="68"/>
      <c r="Q1711" s="69"/>
      <c r="R1711" s="69"/>
      <c r="Z1711" s="70"/>
      <c r="AA1711" s="71"/>
      <c r="AB1711" s="70"/>
      <c r="AC1711" s="70"/>
      <c r="AD1711" s="53"/>
      <c r="AE1711" s="53"/>
      <c r="AF1711" s="72"/>
      <c r="AG1711" s="70"/>
      <c r="AH1711" s="70"/>
      <c r="AI1711" s="70"/>
    </row>
    <row r="1712" spans="1:35" ht="12.75" customHeight="1" x14ac:dyDescent="0.2">
      <c r="A1712" s="64" t="s">
        <v>519</v>
      </c>
      <c r="B1712" s="65" t="s">
        <v>518</v>
      </c>
      <c r="C1712" s="65">
        <v>459138</v>
      </c>
      <c r="D1712" s="66">
        <f>VLOOKUP(A1712,'2.1 Termination Charges'!$B$4:$F$904,5,0)</f>
        <v>7.9600000000000001E-3</v>
      </c>
      <c r="G1712" s="67"/>
      <c r="H1712" s="67"/>
      <c r="J1712" s="67"/>
      <c r="P1712" s="68"/>
      <c r="Q1712" s="69"/>
      <c r="R1712" s="69"/>
      <c r="Z1712" s="70"/>
      <c r="AA1712" s="71"/>
      <c r="AB1712" s="70"/>
      <c r="AC1712" s="70"/>
      <c r="AD1712" s="53"/>
      <c r="AE1712" s="53"/>
      <c r="AF1712" s="72"/>
      <c r="AG1712" s="70"/>
      <c r="AH1712" s="70"/>
      <c r="AI1712" s="70"/>
    </row>
    <row r="1713" spans="1:35" ht="12.75" customHeight="1" x14ac:dyDescent="0.2">
      <c r="A1713" s="64" t="s">
        <v>519</v>
      </c>
      <c r="B1713" s="65" t="s">
        <v>518</v>
      </c>
      <c r="C1713" s="65">
        <v>459139</v>
      </c>
      <c r="D1713" s="66">
        <f>VLOOKUP(A1713,'2.1 Termination Charges'!$B$4:$F$904,5,0)</f>
        <v>7.9600000000000001E-3</v>
      </c>
      <c r="G1713" s="67"/>
      <c r="H1713" s="67"/>
      <c r="J1713" s="67"/>
      <c r="P1713" s="68"/>
      <c r="Q1713" s="69"/>
      <c r="R1713" s="69"/>
      <c r="Z1713" s="70"/>
      <c r="AA1713" s="71"/>
      <c r="AB1713" s="70"/>
      <c r="AC1713" s="70"/>
      <c r="AD1713" s="53"/>
      <c r="AE1713" s="53"/>
      <c r="AF1713" s="72"/>
      <c r="AG1713" s="70"/>
      <c r="AH1713" s="70"/>
      <c r="AI1713" s="70"/>
    </row>
    <row r="1714" spans="1:35" ht="12.75" customHeight="1" x14ac:dyDescent="0.2">
      <c r="A1714" s="64" t="s">
        <v>519</v>
      </c>
      <c r="B1714" s="65" t="s">
        <v>518</v>
      </c>
      <c r="C1714" s="65">
        <v>459150</v>
      </c>
      <c r="D1714" s="66">
        <f>VLOOKUP(A1714,'2.1 Termination Charges'!$B$4:$F$904,5,0)</f>
        <v>7.9600000000000001E-3</v>
      </c>
      <c r="G1714" s="67"/>
      <c r="H1714" s="67"/>
      <c r="J1714" s="67"/>
      <c r="P1714" s="68"/>
      <c r="Q1714" s="69"/>
      <c r="R1714" s="69"/>
      <c r="Z1714" s="70"/>
      <c r="AA1714" s="71"/>
      <c r="AB1714" s="70"/>
      <c r="AC1714" s="70"/>
      <c r="AD1714" s="53"/>
      <c r="AE1714" s="53"/>
      <c r="AF1714" s="72"/>
      <c r="AG1714" s="70"/>
      <c r="AH1714" s="70"/>
      <c r="AI1714" s="70"/>
    </row>
    <row r="1715" spans="1:35" ht="12.75" customHeight="1" x14ac:dyDescent="0.2">
      <c r="A1715" s="64" t="s">
        <v>519</v>
      </c>
      <c r="B1715" s="65" t="s">
        <v>518</v>
      </c>
      <c r="C1715" s="65">
        <v>459151</v>
      </c>
      <c r="D1715" s="66">
        <f>VLOOKUP(A1715,'2.1 Termination Charges'!$B$4:$F$904,5,0)</f>
        <v>7.9600000000000001E-3</v>
      </c>
      <c r="G1715" s="67"/>
      <c r="H1715" s="67"/>
      <c r="J1715" s="67"/>
      <c r="P1715" s="68"/>
      <c r="Q1715" s="69"/>
      <c r="R1715" s="69"/>
      <c r="Z1715" s="70"/>
      <c r="AA1715" s="71"/>
      <c r="AB1715" s="70"/>
      <c r="AC1715" s="70"/>
      <c r="AD1715" s="53"/>
      <c r="AE1715" s="53"/>
      <c r="AF1715" s="72"/>
      <c r="AG1715" s="70"/>
      <c r="AH1715" s="70"/>
      <c r="AI1715" s="70"/>
    </row>
    <row r="1716" spans="1:35" ht="12.75" customHeight="1" x14ac:dyDescent="0.2">
      <c r="A1716" s="64" t="s">
        <v>519</v>
      </c>
      <c r="B1716" s="65" t="s">
        <v>518</v>
      </c>
      <c r="C1716" s="65">
        <v>459159</v>
      </c>
      <c r="D1716" s="66">
        <f>VLOOKUP(A1716,'2.1 Termination Charges'!$B$4:$F$904,5,0)</f>
        <v>7.9600000000000001E-3</v>
      </c>
      <c r="G1716" s="67"/>
      <c r="H1716" s="67"/>
      <c r="J1716" s="67"/>
      <c r="P1716" s="68"/>
      <c r="Q1716" s="69"/>
      <c r="R1716" s="69"/>
      <c r="Z1716" s="70"/>
      <c r="AA1716" s="71"/>
      <c r="AB1716" s="70"/>
      <c r="AC1716" s="70"/>
      <c r="AD1716" s="53"/>
      <c r="AE1716" s="53"/>
      <c r="AF1716" s="72"/>
      <c r="AG1716" s="70"/>
      <c r="AH1716" s="70"/>
      <c r="AI1716" s="70"/>
    </row>
    <row r="1717" spans="1:35" ht="12.75" customHeight="1" x14ac:dyDescent="0.2">
      <c r="A1717" s="64" t="s">
        <v>519</v>
      </c>
      <c r="B1717" s="65" t="s">
        <v>518</v>
      </c>
      <c r="C1717" s="65">
        <v>459180</v>
      </c>
      <c r="D1717" s="66">
        <f>VLOOKUP(A1717,'2.1 Termination Charges'!$B$4:$F$904,5,0)</f>
        <v>7.9600000000000001E-3</v>
      </c>
      <c r="G1717" s="67"/>
      <c r="H1717" s="67"/>
      <c r="J1717" s="67"/>
      <c r="P1717" s="68"/>
      <c r="Q1717" s="69"/>
      <c r="R1717" s="69"/>
      <c r="Z1717" s="70"/>
      <c r="AA1717" s="71"/>
      <c r="AB1717" s="70"/>
      <c r="AC1717" s="70"/>
      <c r="AD1717" s="53"/>
      <c r="AE1717" s="53"/>
      <c r="AF1717" s="72"/>
      <c r="AG1717" s="70"/>
      <c r="AH1717" s="70"/>
      <c r="AI1717" s="70"/>
    </row>
    <row r="1718" spans="1:35" ht="12.75" customHeight="1" x14ac:dyDescent="0.2">
      <c r="A1718" s="64" t="s">
        <v>519</v>
      </c>
      <c r="B1718" s="65" t="s">
        <v>518</v>
      </c>
      <c r="C1718" s="65">
        <v>459181</v>
      </c>
      <c r="D1718" s="66">
        <f>VLOOKUP(A1718,'2.1 Termination Charges'!$B$4:$F$904,5,0)</f>
        <v>7.9600000000000001E-3</v>
      </c>
      <c r="G1718" s="67"/>
      <c r="H1718" s="67"/>
      <c r="J1718" s="67"/>
      <c r="P1718" s="68"/>
      <c r="Q1718" s="69"/>
      <c r="R1718" s="69"/>
      <c r="Z1718" s="70"/>
      <c r="AA1718" s="71"/>
      <c r="AB1718" s="70"/>
      <c r="AC1718" s="70"/>
      <c r="AD1718" s="53"/>
      <c r="AE1718" s="53"/>
      <c r="AF1718" s="72"/>
      <c r="AG1718" s="70"/>
      <c r="AH1718" s="70"/>
      <c r="AI1718" s="70"/>
    </row>
    <row r="1719" spans="1:35" ht="12.75" customHeight="1" x14ac:dyDescent="0.2">
      <c r="A1719" s="64" t="s">
        <v>519</v>
      </c>
      <c r="B1719" s="65" t="s">
        <v>518</v>
      </c>
      <c r="C1719" s="65">
        <v>459182</v>
      </c>
      <c r="D1719" s="66">
        <f>VLOOKUP(A1719,'2.1 Termination Charges'!$B$4:$F$904,5,0)</f>
        <v>7.9600000000000001E-3</v>
      </c>
      <c r="G1719" s="67"/>
      <c r="H1719" s="67"/>
      <c r="J1719" s="67"/>
      <c r="P1719" s="68"/>
      <c r="Q1719" s="69"/>
      <c r="R1719" s="69"/>
      <c r="Z1719" s="70"/>
      <c r="AA1719" s="71"/>
      <c r="AB1719" s="70"/>
      <c r="AC1719" s="70"/>
      <c r="AD1719" s="53"/>
      <c r="AE1719" s="53"/>
      <c r="AF1719" s="72"/>
      <c r="AG1719" s="70"/>
      <c r="AH1719" s="70"/>
      <c r="AI1719" s="70"/>
    </row>
    <row r="1720" spans="1:35" ht="12.75" customHeight="1" x14ac:dyDescent="0.2">
      <c r="A1720" s="64" t="s">
        <v>519</v>
      </c>
      <c r="B1720" s="65" t="s">
        <v>518</v>
      </c>
      <c r="C1720" s="65">
        <v>459183</v>
      </c>
      <c r="D1720" s="66">
        <f>VLOOKUP(A1720,'2.1 Termination Charges'!$B$4:$F$904,5,0)</f>
        <v>7.9600000000000001E-3</v>
      </c>
      <c r="G1720" s="67"/>
      <c r="H1720" s="67"/>
      <c r="J1720" s="67"/>
      <c r="P1720" s="68"/>
      <c r="Q1720" s="69"/>
      <c r="R1720" s="69"/>
      <c r="Z1720" s="70"/>
      <c r="AA1720" s="71"/>
      <c r="AB1720" s="70"/>
      <c r="AC1720" s="70"/>
      <c r="AD1720" s="53"/>
      <c r="AE1720" s="53"/>
      <c r="AF1720" s="72"/>
      <c r="AG1720" s="70"/>
      <c r="AH1720" s="70"/>
      <c r="AI1720" s="70"/>
    </row>
    <row r="1721" spans="1:35" ht="12.75" customHeight="1" x14ac:dyDescent="0.2">
      <c r="A1721" s="64" t="s">
        <v>519</v>
      </c>
      <c r="B1721" s="65" t="s">
        <v>518</v>
      </c>
      <c r="C1721" s="65">
        <v>459184</v>
      </c>
      <c r="D1721" s="66">
        <f>VLOOKUP(A1721,'2.1 Termination Charges'!$B$4:$F$904,5,0)</f>
        <v>7.9600000000000001E-3</v>
      </c>
      <c r="G1721" s="67"/>
      <c r="H1721" s="67"/>
      <c r="J1721" s="67"/>
      <c r="P1721" s="68"/>
      <c r="Q1721" s="69"/>
      <c r="R1721" s="69"/>
      <c r="Z1721" s="70"/>
      <c r="AA1721" s="71"/>
      <c r="AB1721" s="70"/>
      <c r="AC1721" s="70"/>
      <c r="AD1721" s="53"/>
      <c r="AE1721" s="53"/>
      <c r="AF1721" s="72"/>
      <c r="AG1721" s="70"/>
      <c r="AH1721" s="70"/>
      <c r="AI1721" s="70"/>
    </row>
    <row r="1722" spans="1:35" ht="12.75" customHeight="1" x14ac:dyDescent="0.2">
      <c r="A1722" s="64" t="s">
        <v>519</v>
      </c>
      <c r="B1722" s="65" t="s">
        <v>518</v>
      </c>
      <c r="C1722" s="65">
        <v>459185</v>
      </c>
      <c r="D1722" s="66">
        <f>VLOOKUP(A1722,'2.1 Termination Charges'!$B$4:$F$904,5,0)</f>
        <v>7.9600000000000001E-3</v>
      </c>
      <c r="G1722" s="67"/>
      <c r="H1722" s="67"/>
      <c r="J1722" s="67"/>
      <c r="P1722" s="68"/>
      <c r="Q1722" s="69"/>
      <c r="R1722" s="69"/>
      <c r="Z1722" s="70"/>
      <c r="AA1722" s="71"/>
      <c r="AB1722" s="70"/>
      <c r="AC1722" s="70"/>
      <c r="AD1722" s="53"/>
      <c r="AE1722" s="53"/>
      <c r="AF1722" s="72"/>
      <c r="AG1722" s="70"/>
      <c r="AH1722" s="70"/>
      <c r="AI1722" s="70"/>
    </row>
    <row r="1723" spans="1:35" ht="12.75" customHeight="1" x14ac:dyDescent="0.2">
      <c r="A1723" s="64" t="s">
        <v>519</v>
      </c>
      <c r="B1723" s="65" t="s">
        <v>518</v>
      </c>
      <c r="C1723" s="65">
        <v>459186</v>
      </c>
      <c r="D1723" s="66">
        <f>VLOOKUP(A1723,'2.1 Termination Charges'!$B$4:$F$904,5,0)</f>
        <v>7.9600000000000001E-3</v>
      </c>
      <c r="G1723" s="67"/>
      <c r="H1723" s="67"/>
      <c r="J1723" s="67"/>
      <c r="P1723" s="68"/>
      <c r="Q1723" s="69"/>
      <c r="R1723" s="69"/>
      <c r="Z1723" s="70"/>
      <c r="AA1723" s="71"/>
      <c r="AB1723" s="70"/>
      <c r="AC1723" s="70"/>
      <c r="AD1723" s="53"/>
      <c r="AE1723" s="53"/>
      <c r="AF1723" s="72"/>
      <c r="AG1723" s="70"/>
      <c r="AH1723" s="70"/>
      <c r="AI1723" s="70"/>
    </row>
    <row r="1724" spans="1:35" ht="12.75" customHeight="1" x14ac:dyDescent="0.2">
      <c r="A1724" s="64" t="s">
        <v>519</v>
      </c>
      <c r="B1724" s="65" t="s">
        <v>518</v>
      </c>
      <c r="C1724" s="65">
        <v>459187</v>
      </c>
      <c r="D1724" s="66">
        <f>VLOOKUP(A1724,'2.1 Termination Charges'!$B$4:$F$904,5,0)</f>
        <v>7.9600000000000001E-3</v>
      </c>
      <c r="G1724" s="67"/>
      <c r="H1724" s="67"/>
      <c r="J1724" s="67"/>
      <c r="P1724" s="68"/>
      <c r="Q1724" s="69"/>
      <c r="R1724" s="69"/>
      <c r="Z1724" s="70"/>
      <c r="AA1724" s="71"/>
      <c r="AB1724" s="70"/>
      <c r="AC1724" s="70"/>
      <c r="AD1724" s="53"/>
      <c r="AE1724" s="53"/>
      <c r="AF1724" s="72"/>
      <c r="AG1724" s="70"/>
      <c r="AH1724" s="70"/>
      <c r="AI1724" s="70"/>
    </row>
    <row r="1725" spans="1:35" ht="12.75" customHeight="1" x14ac:dyDescent="0.2">
      <c r="A1725" s="64" t="s">
        <v>519</v>
      </c>
      <c r="B1725" s="65" t="s">
        <v>518</v>
      </c>
      <c r="C1725" s="65">
        <v>459188</v>
      </c>
      <c r="D1725" s="66">
        <f>VLOOKUP(A1725,'2.1 Termination Charges'!$B$4:$F$904,5,0)</f>
        <v>7.9600000000000001E-3</v>
      </c>
      <c r="G1725" s="67"/>
      <c r="H1725" s="67"/>
      <c r="J1725" s="67"/>
      <c r="P1725" s="68"/>
      <c r="Q1725" s="69"/>
      <c r="R1725" s="69"/>
      <c r="Z1725" s="70"/>
      <c r="AA1725" s="71"/>
      <c r="AB1725" s="70"/>
      <c r="AC1725" s="70"/>
      <c r="AD1725" s="53"/>
      <c r="AE1725" s="53"/>
      <c r="AF1725" s="72"/>
      <c r="AG1725" s="70"/>
      <c r="AH1725" s="70"/>
      <c r="AI1725" s="70"/>
    </row>
    <row r="1726" spans="1:35" ht="12.75" customHeight="1" x14ac:dyDescent="0.2">
      <c r="A1726" s="64" t="s">
        <v>519</v>
      </c>
      <c r="B1726" s="65" t="s">
        <v>518</v>
      </c>
      <c r="C1726" s="65">
        <v>459190</v>
      </c>
      <c r="D1726" s="66">
        <f>VLOOKUP(A1726,'2.1 Termination Charges'!$B$4:$F$904,5,0)</f>
        <v>7.9600000000000001E-3</v>
      </c>
      <c r="G1726" s="67"/>
      <c r="H1726" s="67"/>
      <c r="J1726" s="67"/>
      <c r="P1726" s="68"/>
      <c r="Q1726" s="69"/>
      <c r="R1726" s="69"/>
      <c r="Z1726" s="70"/>
      <c r="AA1726" s="71"/>
      <c r="AB1726" s="70"/>
      <c r="AC1726" s="70"/>
      <c r="AD1726" s="53"/>
      <c r="AE1726" s="53"/>
      <c r="AF1726" s="72"/>
      <c r="AG1726" s="70"/>
      <c r="AH1726" s="70"/>
      <c r="AI1726" s="70"/>
    </row>
    <row r="1727" spans="1:35" ht="12.75" customHeight="1" x14ac:dyDescent="0.2">
      <c r="A1727" s="64" t="s">
        <v>519</v>
      </c>
      <c r="B1727" s="65" t="s">
        <v>518</v>
      </c>
      <c r="C1727" s="65">
        <v>459191</v>
      </c>
      <c r="D1727" s="66">
        <f>VLOOKUP(A1727,'2.1 Termination Charges'!$B$4:$F$904,5,0)</f>
        <v>7.9600000000000001E-3</v>
      </c>
      <c r="G1727" s="67"/>
      <c r="H1727" s="67"/>
      <c r="J1727" s="67"/>
      <c r="P1727" s="68"/>
      <c r="Q1727" s="69"/>
      <c r="R1727" s="69"/>
      <c r="Z1727" s="70"/>
      <c r="AA1727" s="71"/>
      <c r="AB1727" s="70"/>
      <c r="AC1727" s="70"/>
      <c r="AD1727" s="53"/>
      <c r="AE1727" s="53"/>
      <c r="AF1727" s="72"/>
      <c r="AG1727" s="70"/>
      <c r="AH1727" s="70"/>
      <c r="AI1727" s="70"/>
    </row>
    <row r="1728" spans="1:35" ht="12.75" customHeight="1" x14ac:dyDescent="0.2">
      <c r="A1728" s="64" t="s">
        <v>519</v>
      </c>
      <c r="B1728" s="65" t="s">
        <v>518</v>
      </c>
      <c r="C1728" s="65">
        <v>459192</v>
      </c>
      <c r="D1728" s="66">
        <f>VLOOKUP(A1728,'2.1 Termination Charges'!$B$4:$F$904,5,0)</f>
        <v>7.9600000000000001E-3</v>
      </c>
      <c r="G1728" s="67"/>
      <c r="H1728" s="67"/>
      <c r="J1728" s="67"/>
      <c r="P1728" s="68"/>
      <c r="Q1728" s="69"/>
      <c r="R1728" s="69"/>
      <c r="Z1728" s="70"/>
      <c r="AA1728" s="71"/>
      <c r="AB1728" s="70"/>
      <c r="AC1728" s="70"/>
      <c r="AD1728" s="53"/>
      <c r="AE1728" s="53"/>
      <c r="AF1728" s="72"/>
      <c r="AG1728" s="70"/>
      <c r="AH1728" s="70"/>
      <c r="AI1728" s="70"/>
    </row>
    <row r="1729" spans="1:35" ht="12.75" customHeight="1" x14ac:dyDescent="0.2">
      <c r="A1729" s="64" t="s">
        <v>519</v>
      </c>
      <c r="B1729" s="65" t="s">
        <v>518</v>
      </c>
      <c r="C1729" s="65">
        <v>459193</v>
      </c>
      <c r="D1729" s="66">
        <f>VLOOKUP(A1729,'2.1 Termination Charges'!$B$4:$F$904,5,0)</f>
        <v>7.9600000000000001E-3</v>
      </c>
      <c r="G1729" s="67"/>
      <c r="H1729" s="67"/>
      <c r="J1729" s="67"/>
      <c r="P1729" s="68"/>
      <c r="Q1729" s="69"/>
      <c r="R1729" s="69"/>
      <c r="Z1729" s="70"/>
      <c r="AA1729" s="71"/>
      <c r="AB1729" s="70"/>
      <c r="AC1729" s="70"/>
      <c r="AD1729" s="53"/>
      <c r="AE1729" s="53"/>
      <c r="AF1729" s="72"/>
      <c r="AG1729" s="70"/>
      <c r="AH1729" s="70"/>
      <c r="AI1729" s="70"/>
    </row>
    <row r="1730" spans="1:35" ht="12.75" customHeight="1" x14ac:dyDescent="0.2">
      <c r="A1730" s="64" t="s">
        <v>519</v>
      </c>
      <c r="B1730" s="65" t="s">
        <v>518</v>
      </c>
      <c r="C1730" s="65">
        <v>459194</v>
      </c>
      <c r="D1730" s="66">
        <f>VLOOKUP(A1730,'2.1 Termination Charges'!$B$4:$F$904,5,0)</f>
        <v>7.9600000000000001E-3</v>
      </c>
      <c r="G1730" s="67"/>
      <c r="H1730" s="67"/>
      <c r="J1730" s="67"/>
      <c r="P1730" s="68"/>
      <c r="Q1730" s="69"/>
      <c r="R1730" s="69"/>
      <c r="Z1730" s="70"/>
      <c r="AA1730" s="71"/>
      <c r="AB1730" s="70"/>
      <c r="AC1730" s="70"/>
      <c r="AD1730" s="53"/>
      <c r="AE1730" s="53"/>
      <c r="AF1730" s="72"/>
      <c r="AG1730" s="70"/>
      <c r="AH1730" s="70"/>
      <c r="AI1730" s="70"/>
    </row>
    <row r="1731" spans="1:35" ht="12.75" customHeight="1" x14ac:dyDescent="0.2">
      <c r="A1731" s="64" t="s">
        <v>519</v>
      </c>
      <c r="B1731" s="65" t="s">
        <v>518</v>
      </c>
      <c r="C1731" s="65">
        <v>459195</v>
      </c>
      <c r="D1731" s="66">
        <f>VLOOKUP(A1731,'2.1 Termination Charges'!$B$4:$F$904,5,0)</f>
        <v>7.9600000000000001E-3</v>
      </c>
      <c r="G1731" s="67"/>
      <c r="H1731" s="67"/>
      <c r="J1731" s="67"/>
      <c r="P1731" s="68"/>
      <c r="Q1731" s="69"/>
      <c r="R1731" s="69"/>
      <c r="Z1731" s="70"/>
      <c r="AA1731" s="71"/>
      <c r="AB1731" s="70"/>
      <c r="AC1731" s="70"/>
      <c r="AD1731" s="53"/>
      <c r="AE1731" s="53"/>
      <c r="AF1731" s="72"/>
      <c r="AG1731" s="70"/>
      <c r="AH1731" s="70"/>
      <c r="AI1731" s="70"/>
    </row>
    <row r="1732" spans="1:35" ht="12.75" customHeight="1" x14ac:dyDescent="0.2">
      <c r="A1732" s="64" t="s">
        <v>519</v>
      </c>
      <c r="B1732" s="65" t="s">
        <v>518</v>
      </c>
      <c r="C1732" s="65">
        <v>459196</v>
      </c>
      <c r="D1732" s="66">
        <f>VLOOKUP(A1732,'2.1 Termination Charges'!$B$4:$F$904,5,0)</f>
        <v>7.9600000000000001E-3</v>
      </c>
      <c r="G1732" s="67"/>
      <c r="H1732" s="67"/>
      <c r="J1732" s="67"/>
      <c r="P1732" s="68"/>
      <c r="Q1732" s="69"/>
      <c r="R1732" s="69"/>
      <c r="Z1732" s="70"/>
      <c r="AA1732" s="71"/>
      <c r="AB1732" s="70"/>
      <c r="AC1732" s="70"/>
      <c r="AD1732" s="53"/>
      <c r="AE1732" s="53"/>
      <c r="AF1732" s="72"/>
      <c r="AG1732" s="70"/>
      <c r="AH1732" s="70"/>
      <c r="AI1732" s="70"/>
    </row>
    <row r="1733" spans="1:35" ht="12.75" customHeight="1" x14ac:dyDescent="0.2">
      <c r="A1733" s="64" t="s">
        <v>519</v>
      </c>
      <c r="B1733" s="65" t="s">
        <v>518</v>
      </c>
      <c r="C1733" s="65">
        <v>459197</v>
      </c>
      <c r="D1733" s="66">
        <f>VLOOKUP(A1733,'2.1 Termination Charges'!$B$4:$F$904,5,0)</f>
        <v>7.9600000000000001E-3</v>
      </c>
      <c r="G1733" s="67"/>
      <c r="H1733" s="67"/>
      <c r="J1733" s="67"/>
      <c r="P1733" s="68"/>
      <c r="Q1733" s="69"/>
      <c r="R1733" s="69"/>
      <c r="Z1733" s="70"/>
      <c r="AA1733" s="71"/>
      <c r="AB1733" s="70"/>
      <c r="AC1733" s="70"/>
      <c r="AD1733" s="53"/>
      <c r="AE1733" s="53"/>
      <c r="AF1733" s="72"/>
      <c r="AG1733" s="70"/>
      <c r="AH1733" s="70"/>
      <c r="AI1733" s="70"/>
    </row>
    <row r="1734" spans="1:35" ht="12.75" customHeight="1" x14ac:dyDescent="0.2">
      <c r="A1734" s="64" t="s">
        <v>519</v>
      </c>
      <c r="B1734" s="65" t="s">
        <v>518</v>
      </c>
      <c r="C1734" s="65">
        <v>459198</v>
      </c>
      <c r="D1734" s="66">
        <f>VLOOKUP(A1734,'2.1 Termination Charges'!$B$4:$F$904,5,0)</f>
        <v>7.9600000000000001E-3</v>
      </c>
      <c r="G1734" s="67"/>
      <c r="H1734" s="67"/>
      <c r="J1734" s="67"/>
      <c r="P1734" s="68"/>
      <c r="Q1734" s="69"/>
      <c r="R1734" s="69"/>
      <c r="Z1734" s="70"/>
      <c r="AA1734" s="71"/>
      <c r="AB1734" s="70"/>
      <c r="AC1734" s="70"/>
      <c r="AD1734" s="53"/>
      <c r="AE1734" s="53"/>
      <c r="AF1734" s="72"/>
      <c r="AG1734" s="70"/>
      <c r="AH1734" s="70"/>
      <c r="AI1734" s="70"/>
    </row>
    <row r="1735" spans="1:35" ht="12.75" customHeight="1" x14ac:dyDescent="0.2">
      <c r="A1735" s="64" t="s">
        <v>519</v>
      </c>
      <c r="B1735" s="65" t="s">
        <v>518</v>
      </c>
      <c r="C1735" s="65">
        <v>459199</v>
      </c>
      <c r="D1735" s="66">
        <f>VLOOKUP(A1735,'2.1 Termination Charges'!$B$4:$F$904,5,0)</f>
        <v>7.9600000000000001E-3</v>
      </c>
      <c r="G1735" s="67"/>
      <c r="H1735" s="67"/>
      <c r="J1735" s="67"/>
      <c r="P1735" s="68"/>
      <c r="Q1735" s="69"/>
      <c r="R1735" s="69"/>
      <c r="Z1735" s="70"/>
      <c r="AA1735" s="71"/>
      <c r="AB1735" s="70"/>
      <c r="AC1735" s="70"/>
      <c r="AD1735" s="53"/>
      <c r="AE1735" s="53"/>
      <c r="AF1735" s="72"/>
      <c r="AG1735" s="70"/>
      <c r="AH1735" s="70"/>
      <c r="AI1735" s="70"/>
    </row>
    <row r="1736" spans="1:35" ht="12.75" customHeight="1" x14ac:dyDescent="0.2">
      <c r="A1736" s="64" t="s">
        <v>519</v>
      </c>
      <c r="B1736" s="65" t="s">
        <v>518</v>
      </c>
      <c r="C1736" s="65">
        <v>459218</v>
      </c>
      <c r="D1736" s="66">
        <f>VLOOKUP(A1736,'2.1 Termination Charges'!$B$4:$F$904,5,0)</f>
        <v>7.9600000000000001E-3</v>
      </c>
      <c r="G1736" s="67"/>
      <c r="H1736" s="67"/>
      <c r="J1736" s="67"/>
      <c r="P1736" s="68"/>
      <c r="Q1736" s="69"/>
      <c r="R1736" s="69"/>
      <c r="Z1736" s="70"/>
      <c r="AA1736" s="71"/>
      <c r="AB1736" s="70"/>
      <c r="AC1736" s="70"/>
      <c r="AD1736" s="53"/>
      <c r="AE1736" s="53"/>
      <c r="AF1736" s="72"/>
      <c r="AG1736" s="70"/>
      <c r="AH1736" s="70"/>
      <c r="AI1736" s="70"/>
    </row>
    <row r="1737" spans="1:35" ht="12.75" customHeight="1" x14ac:dyDescent="0.2">
      <c r="A1737" s="64" t="s">
        <v>519</v>
      </c>
      <c r="B1737" s="65" t="s">
        <v>518</v>
      </c>
      <c r="C1737" s="65">
        <v>459219</v>
      </c>
      <c r="D1737" s="66">
        <f>VLOOKUP(A1737,'2.1 Termination Charges'!$B$4:$F$904,5,0)</f>
        <v>7.9600000000000001E-3</v>
      </c>
      <c r="G1737" s="67"/>
      <c r="H1737" s="67"/>
      <c r="J1737" s="67"/>
      <c r="P1737" s="68"/>
      <c r="Q1737" s="69"/>
      <c r="R1737" s="69"/>
      <c r="Z1737" s="70"/>
      <c r="AA1737" s="71"/>
      <c r="AB1737" s="70"/>
      <c r="AC1737" s="70"/>
      <c r="AD1737" s="53"/>
      <c r="AE1737" s="53"/>
      <c r="AF1737" s="72"/>
      <c r="AG1737" s="70"/>
      <c r="AH1737" s="70"/>
      <c r="AI1737" s="70"/>
    </row>
    <row r="1738" spans="1:35" ht="12.75" customHeight="1" x14ac:dyDescent="0.2">
      <c r="A1738" s="64" t="s">
        <v>519</v>
      </c>
      <c r="B1738" s="65" t="s">
        <v>518</v>
      </c>
      <c r="C1738" s="65">
        <v>459220</v>
      </c>
      <c r="D1738" s="66">
        <f>VLOOKUP(A1738,'2.1 Termination Charges'!$B$4:$F$904,5,0)</f>
        <v>7.9600000000000001E-3</v>
      </c>
      <c r="G1738" s="67"/>
      <c r="H1738" s="67"/>
      <c r="J1738" s="67"/>
      <c r="P1738" s="68"/>
      <c r="Q1738" s="69"/>
      <c r="R1738" s="69"/>
      <c r="Z1738" s="70"/>
      <c r="AA1738" s="71"/>
      <c r="AB1738" s="70"/>
      <c r="AC1738" s="70"/>
      <c r="AD1738" s="53"/>
      <c r="AE1738" s="53"/>
      <c r="AF1738" s="72"/>
      <c r="AG1738" s="70"/>
      <c r="AH1738" s="70"/>
      <c r="AI1738" s="70"/>
    </row>
    <row r="1739" spans="1:35" ht="12.75" customHeight="1" x14ac:dyDescent="0.2">
      <c r="A1739" s="64" t="s">
        <v>519</v>
      </c>
      <c r="B1739" s="65" t="s">
        <v>518</v>
      </c>
      <c r="C1739" s="65">
        <v>459249</v>
      </c>
      <c r="D1739" s="66">
        <f>VLOOKUP(A1739,'2.1 Termination Charges'!$B$4:$F$904,5,0)</f>
        <v>7.9600000000000001E-3</v>
      </c>
      <c r="G1739" s="67"/>
      <c r="H1739" s="67"/>
      <c r="J1739" s="67"/>
      <c r="P1739" s="68"/>
      <c r="Q1739" s="69"/>
      <c r="R1739" s="69"/>
      <c r="Z1739" s="70"/>
      <c r="AA1739" s="71"/>
      <c r="AB1739" s="70"/>
      <c r="AC1739" s="70"/>
      <c r="AD1739" s="53"/>
      <c r="AE1739" s="53"/>
      <c r="AF1739" s="72"/>
      <c r="AG1739" s="70"/>
      <c r="AH1739" s="70"/>
      <c r="AI1739" s="70"/>
    </row>
    <row r="1740" spans="1:35" ht="12.75" customHeight="1" x14ac:dyDescent="0.2">
      <c r="A1740" s="64" t="s">
        <v>519</v>
      </c>
      <c r="B1740" s="65" t="s">
        <v>518</v>
      </c>
      <c r="C1740" s="65">
        <v>459250</v>
      </c>
      <c r="D1740" s="66">
        <f>VLOOKUP(A1740,'2.1 Termination Charges'!$B$4:$F$904,5,0)</f>
        <v>7.9600000000000001E-3</v>
      </c>
      <c r="G1740" s="67"/>
      <c r="H1740" s="67"/>
      <c r="J1740" s="67"/>
      <c r="P1740" s="68"/>
      <c r="Q1740" s="69"/>
      <c r="R1740" s="69"/>
      <c r="Z1740" s="70"/>
      <c r="AA1740" s="71"/>
      <c r="AB1740" s="70"/>
      <c r="AC1740" s="70"/>
      <c r="AD1740" s="53"/>
      <c r="AE1740" s="53"/>
      <c r="AF1740" s="72"/>
      <c r="AG1740" s="70"/>
      <c r="AH1740" s="70"/>
      <c r="AI1740" s="70"/>
    </row>
    <row r="1741" spans="1:35" ht="12.75" customHeight="1" x14ac:dyDescent="0.2">
      <c r="A1741" s="64" t="s">
        <v>519</v>
      </c>
      <c r="B1741" s="65" t="s">
        <v>518</v>
      </c>
      <c r="C1741" s="65">
        <v>459251</v>
      </c>
      <c r="D1741" s="66">
        <f>VLOOKUP(A1741,'2.1 Termination Charges'!$B$4:$F$904,5,0)</f>
        <v>7.9600000000000001E-3</v>
      </c>
      <c r="G1741" s="67"/>
      <c r="H1741" s="67"/>
      <c r="J1741" s="67"/>
      <c r="P1741" s="68"/>
      <c r="Q1741" s="69"/>
      <c r="R1741" s="69"/>
      <c r="Z1741" s="70"/>
      <c r="AA1741" s="71"/>
      <c r="AB1741" s="70"/>
      <c r="AC1741" s="70"/>
      <c r="AD1741" s="53"/>
      <c r="AE1741" s="53"/>
      <c r="AF1741" s="72"/>
      <c r="AG1741" s="70"/>
      <c r="AH1741" s="70"/>
      <c r="AI1741" s="70"/>
    </row>
    <row r="1742" spans="1:35" ht="12.75" customHeight="1" x14ac:dyDescent="0.2">
      <c r="A1742" s="64" t="s">
        <v>519</v>
      </c>
      <c r="B1742" s="65" t="s">
        <v>518</v>
      </c>
      <c r="C1742" s="65">
        <v>459252</v>
      </c>
      <c r="D1742" s="66">
        <f>VLOOKUP(A1742,'2.1 Termination Charges'!$B$4:$F$904,5,0)</f>
        <v>7.9600000000000001E-3</v>
      </c>
      <c r="G1742" s="67"/>
      <c r="H1742" s="67"/>
      <c r="J1742" s="67"/>
      <c r="P1742" s="68"/>
      <c r="Q1742" s="69"/>
      <c r="R1742" s="69"/>
      <c r="Z1742" s="70"/>
      <c r="AA1742" s="71"/>
      <c r="AB1742" s="70"/>
      <c r="AC1742" s="70"/>
      <c r="AD1742" s="53"/>
      <c r="AE1742" s="53"/>
      <c r="AF1742" s="72"/>
      <c r="AG1742" s="70"/>
      <c r="AH1742" s="70"/>
      <c r="AI1742" s="70"/>
    </row>
    <row r="1743" spans="1:35" ht="12.75" customHeight="1" x14ac:dyDescent="0.2">
      <c r="A1743" s="64" t="s">
        <v>519</v>
      </c>
      <c r="B1743" s="65" t="s">
        <v>518</v>
      </c>
      <c r="C1743" s="65">
        <v>459253</v>
      </c>
      <c r="D1743" s="66">
        <f>VLOOKUP(A1743,'2.1 Termination Charges'!$B$4:$F$904,5,0)</f>
        <v>7.9600000000000001E-3</v>
      </c>
      <c r="G1743" s="67"/>
      <c r="H1743" s="67"/>
      <c r="J1743" s="67"/>
      <c r="P1743" s="68"/>
      <c r="Q1743" s="69"/>
      <c r="R1743" s="69"/>
      <c r="Z1743" s="70"/>
      <c r="AA1743" s="71"/>
      <c r="AB1743" s="70"/>
      <c r="AC1743" s="70"/>
      <c r="AD1743" s="53"/>
      <c r="AE1743" s="53"/>
      <c r="AF1743" s="72"/>
      <c r="AG1743" s="70"/>
      <c r="AH1743" s="70"/>
      <c r="AI1743" s="70"/>
    </row>
    <row r="1744" spans="1:35" ht="12.75" customHeight="1" x14ac:dyDescent="0.2">
      <c r="A1744" s="64" t="s">
        <v>519</v>
      </c>
      <c r="B1744" s="65" t="s">
        <v>518</v>
      </c>
      <c r="C1744" s="65">
        <v>459254</v>
      </c>
      <c r="D1744" s="66">
        <f>VLOOKUP(A1744,'2.1 Termination Charges'!$B$4:$F$904,5,0)</f>
        <v>7.9600000000000001E-3</v>
      </c>
      <c r="G1744" s="67"/>
      <c r="H1744" s="67"/>
      <c r="J1744" s="67"/>
      <c r="P1744" s="68"/>
      <c r="Q1744" s="69"/>
      <c r="R1744" s="69"/>
      <c r="Z1744" s="70"/>
      <c r="AA1744" s="71"/>
      <c r="AB1744" s="70"/>
      <c r="AC1744" s="70"/>
      <c r="AD1744" s="53"/>
      <c r="AE1744" s="53"/>
      <c r="AF1744" s="72"/>
      <c r="AG1744" s="70"/>
      <c r="AH1744" s="70"/>
      <c r="AI1744" s="70"/>
    </row>
    <row r="1745" spans="1:35" ht="12.75" customHeight="1" x14ac:dyDescent="0.2">
      <c r="A1745" s="64" t="s">
        <v>519</v>
      </c>
      <c r="B1745" s="65" t="s">
        <v>518</v>
      </c>
      <c r="C1745" s="65">
        <v>459255</v>
      </c>
      <c r="D1745" s="66">
        <f>VLOOKUP(A1745,'2.1 Termination Charges'!$B$4:$F$904,5,0)</f>
        <v>7.9600000000000001E-3</v>
      </c>
      <c r="G1745" s="67"/>
      <c r="H1745" s="67"/>
      <c r="J1745" s="67"/>
      <c r="P1745" s="68"/>
      <c r="Q1745" s="69"/>
      <c r="R1745" s="69"/>
      <c r="Z1745" s="70"/>
      <c r="AA1745" s="71"/>
      <c r="AB1745" s="70"/>
      <c r="AC1745" s="70"/>
      <c r="AD1745" s="53"/>
      <c r="AE1745" s="53"/>
      <c r="AF1745" s="72"/>
      <c r="AG1745" s="70"/>
      <c r="AH1745" s="70"/>
      <c r="AI1745" s="70"/>
    </row>
    <row r="1746" spans="1:35" ht="12.75" customHeight="1" x14ac:dyDescent="0.2">
      <c r="A1746" s="64" t="s">
        <v>519</v>
      </c>
      <c r="B1746" s="65" t="s">
        <v>518</v>
      </c>
      <c r="C1746" s="65">
        <v>459256</v>
      </c>
      <c r="D1746" s="66">
        <f>VLOOKUP(A1746,'2.1 Termination Charges'!$B$4:$F$904,5,0)</f>
        <v>7.9600000000000001E-3</v>
      </c>
      <c r="G1746" s="67"/>
      <c r="H1746" s="67"/>
      <c r="J1746" s="67"/>
      <c r="P1746" s="68"/>
      <c r="Q1746" s="69"/>
      <c r="R1746" s="69"/>
      <c r="Z1746" s="70"/>
      <c r="AA1746" s="71"/>
      <c r="AB1746" s="70"/>
      <c r="AC1746" s="70"/>
      <c r="AD1746" s="53"/>
      <c r="AE1746" s="53"/>
      <c r="AF1746" s="72"/>
      <c r="AG1746" s="70"/>
      <c r="AH1746" s="70"/>
      <c r="AI1746" s="70"/>
    </row>
    <row r="1747" spans="1:35" ht="12.75" customHeight="1" x14ac:dyDescent="0.2">
      <c r="A1747" s="64" t="s">
        <v>519</v>
      </c>
      <c r="B1747" s="65" t="s">
        <v>518</v>
      </c>
      <c r="C1747" s="65">
        <v>459257</v>
      </c>
      <c r="D1747" s="66">
        <f>VLOOKUP(A1747,'2.1 Termination Charges'!$B$4:$F$904,5,0)</f>
        <v>7.9600000000000001E-3</v>
      </c>
      <c r="G1747" s="67"/>
      <c r="H1747" s="67"/>
      <c r="J1747" s="67"/>
      <c r="P1747" s="68"/>
      <c r="Q1747" s="69"/>
      <c r="R1747" s="69"/>
      <c r="Z1747" s="70"/>
      <c r="AA1747" s="71"/>
      <c r="AB1747" s="70"/>
      <c r="AC1747" s="70"/>
      <c r="AD1747" s="53"/>
      <c r="AE1747" s="53"/>
      <c r="AF1747" s="72"/>
      <c r="AG1747" s="70"/>
      <c r="AH1747" s="70"/>
      <c r="AI1747" s="70"/>
    </row>
    <row r="1748" spans="1:35" ht="12.75" customHeight="1" x14ac:dyDescent="0.2">
      <c r="A1748" s="64" t="s">
        <v>519</v>
      </c>
      <c r="B1748" s="65" t="s">
        <v>518</v>
      </c>
      <c r="C1748" s="65">
        <v>459296</v>
      </c>
      <c r="D1748" s="66">
        <f>VLOOKUP(A1748,'2.1 Termination Charges'!$B$4:$F$904,5,0)</f>
        <v>7.9600000000000001E-3</v>
      </c>
      <c r="G1748" s="67"/>
      <c r="H1748" s="67"/>
      <c r="J1748" s="67"/>
      <c r="P1748" s="68"/>
      <c r="Q1748" s="69"/>
      <c r="R1748" s="69"/>
      <c r="Z1748" s="70"/>
      <c r="AA1748" s="71"/>
      <c r="AB1748" s="70"/>
      <c r="AC1748" s="70"/>
      <c r="AD1748" s="53"/>
      <c r="AE1748" s="53"/>
      <c r="AF1748" s="72"/>
      <c r="AG1748" s="70"/>
      <c r="AH1748" s="70"/>
      <c r="AI1748" s="70"/>
    </row>
    <row r="1749" spans="1:35" ht="12.75" customHeight="1" x14ac:dyDescent="0.2">
      <c r="A1749" s="64" t="s">
        <v>519</v>
      </c>
      <c r="B1749" s="65" t="s">
        <v>518</v>
      </c>
      <c r="C1749" s="65">
        <v>459339</v>
      </c>
      <c r="D1749" s="66">
        <f>VLOOKUP(A1749,'2.1 Termination Charges'!$B$4:$F$904,5,0)</f>
        <v>7.9600000000000001E-3</v>
      </c>
      <c r="G1749" s="67"/>
      <c r="H1749" s="67"/>
      <c r="J1749" s="67"/>
      <c r="P1749" s="68"/>
      <c r="Q1749" s="69"/>
      <c r="R1749" s="69"/>
      <c r="Z1749" s="70"/>
      <c r="AA1749" s="71"/>
      <c r="AB1749" s="70"/>
      <c r="AC1749" s="70"/>
      <c r="AD1749" s="53"/>
      <c r="AE1749" s="53"/>
      <c r="AF1749" s="72"/>
      <c r="AG1749" s="70"/>
      <c r="AH1749" s="70"/>
      <c r="AI1749" s="70"/>
    </row>
    <row r="1750" spans="1:35" ht="12.75" customHeight="1" x14ac:dyDescent="0.2">
      <c r="A1750" s="64" t="s">
        <v>519</v>
      </c>
      <c r="B1750" s="65" t="s">
        <v>518</v>
      </c>
      <c r="C1750" s="65">
        <v>459350</v>
      </c>
      <c r="D1750" s="66">
        <f>VLOOKUP(A1750,'2.1 Termination Charges'!$B$4:$F$904,5,0)</f>
        <v>7.9600000000000001E-3</v>
      </c>
      <c r="G1750" s="67"/>
      <c r="H1750" s="67"/>
      <c r="J1750" s="67"/>
      <c r="P1750" s="68"/>
      <c r="Q1750" s="69"/>
      <c r="R1750" s="69"/>
      <c r="Z1750" s="70"/>
      <c r="AA1750" s="71"/>
      <c r="AB1750" s="70"/>
      <c r="AC1750" s="70"/>
      <c r="AD1750" s="53"/>
      <c r="AE1750" s="53"/>
      <c r="AF1750" s="72"/>
      <c r="AG1750" s="70"/>
      <c r="AH1750" s="70"/>
      <c r="AI1750" s="70"/>
    </row>
    <row r="1751" spans="1:35" ht="12.75" customHeight="1" x14ac:dyDescent="0.2">
      <c r="A1751" s="64" t="s">
        <v>519</v>
      </c>
      <c r="B1751" s="65" t="s">
        <v>518</v>
      </c>
      <c r="C1751" s="65">
        <v>459351</v>
      </c>
      <c r="D1751" s="66">
        <f>VLOOKUP(A1751,'2.1 Termination Charges'!$B$4:$F$904,5,0)</f>
        <v>7.9600000000000001E-3</v>
      </c>
      <c r="G1751" s="67"/>
      <c r="H1751" s="67"/>
      <c r="J1751" s="67"/>
      <c r="P1751" s="68"/>
      <c r="Q1751" s="69"/>
      <c r="R1751" s="69"/>
      <c r="Z1751" s="70"/>
      <c r="AA1751" s="71"/>
      <c r="AB1751" s="70"/>
      <c r="AC1751" s="70"/>
      <c r="AD1751" s="53"/>
      <c r="AE1751" s="53"/>
      <c r="AF1751" s="72"/>
      <c r="AG1751" s="70"/>
      <c r="AH1751" s="70"/>
      <c r="AI1751" s="70"/>
    </row>
    <row r="1752" spans="1:35" ht="12.75" customHeight="1" x14ac:dyDescent="0.2">
      <c r="A1752" s="64" t="s">
        <v>519</v>
      </c>
      <c r="B1752" s="65" t="s">
        <v>518</v>
      </c>
      <c r="C1752" s="65">
        <v>459352</v>
      </c>
      <c r="D1752" s="66">
        <f>VLOOKUP(A1752,'2.1 Termination Charges'!$B$4:$F$904,5,0)</f>
        <v>7.9600000000000001E-3</v>
      </c>
      <c r="G1752" s="67"/>
      <c r="H1752" s="67"/>
      <c r="J1752" s="67"/>
      <c r="P1752" s="68"/>
      <c r="Q1752" s="69"/>
      <c r="R1752" s="69"/>
      <c r="Z1752" s="70"/>
      <c r="AA1752" s="71"/>
      <c r="AB1752" s="70"/>
      <c r="AC1752" s="70"/>
      <c r="AD1752" s="53"/>
      <c r="AE1752" s="53"/>
      <c r="AF1752" s="72"/>
      <c r="AG1752" s="70"/>
      <c r="AH1752" s="70"/>
      <c r="AI1752" s="70"/>
    </row>
    <row r="1753" spans="1:35" ht="12.75" customHeight="1" x14ac:dyDescent="0.2">
      <c r="A1753" s="64" t="s">
        <v>519</v>
      </c>
      <c r="B1753" s="65" t="s">
        <v>518</v>
      </c>
      <c r="C1753" s="65">
        <v>459353</v>
      </c>
      <c r="D1753" s="66">
        <f>VLOOKUP(A1753,'2.1 Termination Charges'!$B$4:$F$904,5,0)</f>
        <v>7.9600000000000001E-3</v>
      </c>
      <c r="G1753" s="67"/>
      <c r="H1753" s="67"/>
      <c r="J1753" s="67"/>
      <c r="P1753" s="68"/>
      <c r="Q1753" s="69"/>
      <c r="R1753" s="69"/>
      <c r="Z1753" s="70"/>
      <c r="AA1753" s="71"/>
      <c r="AB1753" s="70"/>
      <c r="AC1753" s="70"/>
      <c r="AD1753" s="53"/>
      <c r="AE1753" s="53"/>
      <c r="AF1753" s="72"/>
      <c r="AG1753" s="70"/>
      <c r="AH1753" s="70"/>
      <c r="AI1753" s="70"/>
    </row>
    <row r="1754" spans="1:35" ht="12.75" customHeight="1" x14ac:dyDescent="0.2">
      <c r="A1754" s="64" t="s">
        <v>519</v>
      </c>
      <c r="B1754" s="65" t="s">
        <v>518</v>
      </c>
      <c r="C1754" s="65">
        <v>459354</v>
      </c>
      <c r="D1754" s="66">
        <f>VLOOKUP(A1754,'2.1 Termination Charges'!$B$4:$F$904,5,0)</f>
        <v>7.9600000000000001E-3</v>
      </c>
      <c r="G1754" s="67"/>
      <c r="H1754" s="67"/>
      <c r="J1754" s="67"/>
      <c r="P1754" s="68"/>
      <c r="Q1754" s="69"/>
      <c r="R1754" s="69"/>
      <c r="Z1754" s="70"/>
      <c r="AA1754" s="71"/>
      <c r="AB1754" s="70"/>
      <c r="AC1754" s="70"/>
      <c r="AD1754" s="53"/>
      <c r="AE1754" s="53"/>
      <c r="AF1754" s="72"/>
      <c r="AG1754" s="70"/>
      <c r="AH1754" s="70"/>
      <c r="AI1754" s="70"/>
    </row>
    <row r="1755" spans="1:35" ht="12.75" customHeight="1" x14ac:dyDescent="0.2">
      <c r="A1755" s="64" t="s">
        <v>519</v>
      </c>
      <c r="B1755" s="65" t="s">
        <v>518</v>
      </c>
      <c r="C1755" s="65">
        <v>459355</v>
      </c>
      <c r="D1755" s="66">
        <f>VLOOKUP(A1755,'2.1 Termination Charges'!$B$4:$F$904,5,0)</f>
        <v>7.9600000000000001E-3</v>
      </c>
      <c r="G1755" s="67"/>
      <c r="H1755" s="67"/>
      <c r="J1755" s="67"/>
      <c r="P1755" s="68"/>
      <c r="Q1755" s="69"/>
      <c r="R1755" s="69"/>
      <c r="Z1755" s="70"/>
      <c r="AA1755" s="71"/>
      <c r="AB1755" s="70"/>
      <c r="AC1755" s="70"/>
      <c r="AD1755" s="53"/>
      <c r="AE1755" s="53"/>
      <c r="AF1755" s="72"/>
      <c r="AG1755" s="70"/>
      <c r="AH1755" s="70"/>
      <c r="AI1755" s="70"/>
    </row>
    <row r="1756" spans="1:35" ht="12.75" customHeight="1" x14ac:dyDescent="0.2">
      <c r="A1756" s="64" t="s">
        <v>519</v>
      </c>
      <c r="B1756" s="65" t="s">
        <v>518</v>
      </c>
      <c r="C1756" s="65">
        <v>459356</v>
      </c>
      <c r="D1756" s="66">
        <f>VLOOKUP(A1756,'2.1 Termination Charges'!$B$4:$F$904,5,0)</f>
        <v>7.9600000000000001E-3</v>
      </c>
      <c r="G1756" s="67"/>
      <c r="H1756" s="67"/>
      <c r="J1756" s="67"/>
      <c r="P1756" s="68"/>
      <c r="Q1756" s="69"/>
      <c r="R1756" s="69"/>
      <c r="Z1756" s="70"/>
      <c r="AA1756" s="71"/>
      <c r="AB1756" s="70"/>
      <c r="AC1756" s="70"/>
      <c r="AD1756" s="53"/>
      <c r="AE1756" s="53"/>
      <c r="AF1756" s="72"/>
      <c r="AG1756" s="70"/>
      <c r="AH1756" s="70"/>
      <c r="AI1756" s="70"/>
    </row>
    <row r="1757" spans="1:35" ht="12.75" customHeight="1" x14ac:dyDescent="0.2">
      <c r="A1757" s="64" t="s">
        <v>519</v>
      </c>
      <c r="B1757" s="65" t="s">
        <v>518</v>
      </c>
      <c r="C1757" s="65">
        <v>459357</v>
      </c>
      <c r="D1757" s="66">
        <f>VLOOKUP(A1757,'2.1 Termination Charges'!$B$4:$F$904,5,0)</f>
        <v>7.9600000000000001E-3</v>
      </c>
      <c r="G1757" s="67"/>
      <c r="H1757" s="67"/>
      <c r="J1757" s="67"/>
      <c r="P1757" s="68"/>
      <c r="Q1757" s="69"/>
      <c r="R1757" s="69"/>
      <c r="Z1757" s="70"/>
      <c r="AA1757" s="71"/>
      <c r="AB1757" s="70"/>
      <c r="AC1757" s="70"/>
      <c r="AD1757" s="53"/>
      <c r="AE1757" s="53"/>
      <c r="AF1757" s="72"/>
      <c r="AG1757" s="70"/>
      <c r="AH1757" s="70"/>
      <c r="AI1757" s="70"/>
    </row>
    <row r="1758" spans="1:35" ht="12.75" customHeight="1" x14ac:dyDescent="0.2">
      <c r="A1758" s="64" t="s">
        <v>519</v>
      </c>
      <c r="B1758" s="65" t="s">
        <v>518</v>
      </c>
      <c r="C1758" s="65">
        <v>459358</v>
      </c>
      <c r="D1758" s="66">
        <f>VLOOKUP(A1758,'2.1 Termination Charges'!$B$4:$F$904,5,0)</f>
        <v>7.9600000000000001E-3</v>
      </c>
      <c r="G1758" s="67"/>
      <c r="H1758" s="67"/>
      <c r="J1758" s="67"/>
      <c r="P1758" s="68"/>
      <c r="Q1758" s="69"/>
      <c r="R1758" s="69"/>
      <c r="Z1758" s="70"/>
      <c r="AA1758" s="71"/>
      <c r="AB1758" s="70"/>
      <c r="AC1758" s="70"/>
      <c r="AD1758" s="53"/>
      <c r="AE1758" s="53"/>
      <c r="AF1758" s="72"/>
      <c r="AG1758" s="70"/>
      <c r="AH1758" s="70"/>
      <c r="AI1758" s="70"/>
    </row>
    <row r="1759" spans="1:35" ht="12.75" customHeight="1" x14ac:dyDescent="0.2">
      <c r="A1759" s="64" t="s">
        <v>519</v>
      </c>
      <c r="B1759" s="65" t="s">
        <v>518</v>
      </c>
      <c r="C1759" s="65">
        <v>459359</v>
      </c>
      <c r="D1759" s="66">
        <f>VLOOKUP(A1759,'2.1 Termination Charges'!$B$4:$F$904,5,0)</f>
        <v>7.9600000000000001E-3</v>
      </c>
      <c r="G1759" s="67"/>
      <c r="H1759" s="67"/>
      <c r="J1759" s="67"/>
      <c r="P1759" s="68"/>
      <c r="Q1759" s="69"/>
      <c r="R1759" s="69"/>
      <c r="Z1759" s="70"/>
      <c r="AA1759" s="71"/>
      <c r="AB1759" s="70"/>
      <c r="AC1759" s="70"/>
      <c r="AD1759" s="53"/>
      <c r="AE1759" s="53"/>
      <c r="AF1759" s="72"/>
      <c r="AG1759" s="70"/>
      <c r="AH1759" s="70"/>
      <c r="AI1759" s="70"/>
    </row>
    <row r="1760" spans="1:35" ht="12.75" customHeight="1" x14ac:dyDescent="0.2">
      <c r="A1760" s="64" t="s">
        <v>521</v>
      </c>
      <c r="B1760" s="65" t="s">
        <v>520</v>
      </c>
      <c r="C1760" s="65">
        <v>452395</v>
      </c>
      <c r="D1760" s="66">
        <f>VLOOKUP(A1760,'2.1 Termination Charges'!$B$4:$F$904,5,0)</f>
        <v>7.3800000000000003E-3</v>
      </c>
      <c r="G1760" s="67"/>
      <c r="H1760" s="67"/>
      <c r="J1760" s="67"/>
      <c r="P1760" s="68"/>
      <c r="Q1760" s="69"/>
      <c r="R1760" s="69"/>
      <c r="Z1760" s="70"/>
      <c r="AA1760" s="71"/>
      <c r="AB1760" s="70"/>
      <c r="AC1760" s="70"/>
      <c r="AD1760" s="53"/>
      <c r="AE1760" s="53"/>
      <c r="AF1760" s="72"/>
      <c r="AG1760" s="70"/>
      <c r="AH1760" s="70"/>
      <c r="AI1760" s="70"/>
    </row>
    <row r="1761" spans="1:35" ht="12.75" customHeight="1" x14ac:dyDescent="0.2">
      <c r="A1761" s="64" t="s">
        <v>521</v>
      </c>
      <c r="B1761" s="65" t="s">
        <v>520</v>
      </c>
      <c r="C1761" s="65">
        <v>452592</v>
      </c>
      <c r="D1761" s="66">
        <f>VLOOKUP(A1761,'2.1 Termination Charges'!$B$4:$F$904,5,0)</f>
        <v>7.3800000000000003E-3</v>
      </c>
      <c r="G1761" s="67"/>
      <c r="H1761" s="67"/>
      <c r="J1761" s="67"/>
      <c r="P1761" s="68"/>
      <c r="Q1761" s="69"/>
      <c r="R1761" s="69"/>
      <c r="Z1761" s="70"/>
      <c r="AA1761" s="71"/>
      <c r="AB1761" s="70"/>
      <c r="AC1761" s="70"/>
      <c r="AD1761" s="53"/>
      <c r="AE1761" s="53"/>
      <c r="AF1761" s="72"/>
      <c r="AG1761" s="70"/>
      <c r="AH1761" s="70"/>
      <c r="AI1761" s="70"/>
    </row>
    <row r="1762" spans="1:35" ht="12.75" customHeight="1" x14ac:dyDescent="0.2">
      <c r="A1762" s="64" t="s">
        <v>521</v>
      </c>
      <c r="B1762" s="65" t="s">
        <v>520</v>
      </c>
      <c r="C1762" s="65">
        <v>4526</v>
      </c>
      <c r="D1762" s="66">
        <f>VLOOKUP(A1762,'2.1 Termination Charges'!$B$4:$F$904,5,0)</f>
        <v>7.3800000000000003E-3</v>
      </c>
      <c r="G1762" s="67"/>
      <c r="H1762" s="67"/>
      <c r="J1762" s="67"/>
      <c r="P1762" s="68"/>
      <c r="Q1762" s="69"/>
      <c r="R1762" s="69"/>
      <c r="Z1762" s="70"/>
      <c r="AA1762" s="71"/>
      <c r="AB1762" s="70"/>
      <c r="AC1762" s="70"/>
      <c r="AD1762" s="53"/>
      <c r="AE1762" s="53"/>
      <c r="AF1762" s="72"/>
      <c r="AG1762" s="70"/>
      <c r="AH1762" s="70"/>
      <c r="AI1762" s="70"/>
    </row>
    <row r="1763" spans="1:35" ht="12.75" customHeight="1" x14ac:dyDescent="0.2">
      <c r="A1763" s="64" t="s">
        <v>521</v>
      </c>
      <c r="B1763" s="65" t="s">
        <v>520</v>
      </c>
      <c r="C1763" s="65">
        <v>4527</v>
      </c>
      <c r="D1763" s="66">
        <f>VLOOKUP(A1763,'2.1 Termination Charges'!$B$4:$F$904,5,0)</f>
        <v>7.3800000000000003E-3</v>
      </c>
      <c r="G1763" s="67"/>
      <c r="H1763" s="67"/>
      <c r="J1763" s="67"/>
      <c r="P1763" s="68"/>
      <c r="Q1763" s="69"/>
      <c r="R1763" s="69"/>
      <c r="Z1763" s="70"/>
      <c r="AA1763" s="71"/>
      <c r="AB1763" s="70"/>
      <c r="AC1763" s="70"/>
      <c r="AD1763" s="53"/>
      <c r="AE1763" s="53"/>
      <c r="AF1763" s="72"/>
      <c r="AG1763" s="70"/>
      <c r="AH1763" s="70"/>
      <c r="AI1763" s="70"/>
    </row>
    <row r="1764" spans="1:35" ht="12.75" customHeight="1" x14ac:dyDescent="0.2">
      <c r="A1764" s="64" t="s">
        <v>521</v>
      </c>
      <c r="B1764" s="65" t="s">
        <v>520</v>
      </c>
      <c r="C1764" s="65">
        <v>4528</v>
      </c>
      <c r="D1764" s="66">
        <f>VLOOKUP(A1764,'2.1 Termination Charges'!$B$4:$F$904,5,0)</f>
        <v>7.3800000000000003E-3</v>
      </c>
      <c r="G1764" s="67"/>
      <c r="H1764" s="67"/>
      <c r="J1764" s="67"/>
      <c r="P1764" s="68"/>
      <c r="Q1764" s="69"/>
      <c r="R1764" s="69"/>
      <c r="Z1764" s="70"/>
      <c r="AA1764" s="71"/>
      <c r="AB1764" s="70"/>
      <c r="AC1764" s="70"/>
      <c r="AD1764" s="53"/>
      <c r="AE1764" s="53"/>
      <c r="AF1764" s="72"/>
      <c r="AG1764" s="70"/>
      <c r="AH1764" s="70"/>
      <c r="AI1764" s="70"/>
    </row>
    <row r="1765" spans="1:35" ht="12.75" customHeight="1" x14ac:dyDescent="0.2">
      <c r="A1765" s="64" t="s">
        <v>521</v>
      </c>
      <c r="B1765" s="65" t="s">
        <v>520</v>
      </c>
      <c r="C1765" s="65">
        <v>45421</v>
      </c>
      <c r="D1765" s="66">
        <f>VLOOKUP(A1765,'2.1 Termination Charges'!$B$4:$F$904,5,0)</f>
        <v>7.3800000000000003E-3</v>
      </c>
      <c r="G1765" s="67"/>
      <c r="H1765" s="67"/>
      <c r="J1765" s="67"/>
      <c r="P1765" s="68"/>
      <c r="Q1765" s="69"/>
      <c r="R1765" s="69"/>
      <c r="Z1765" s="70"/>
      <c r="AA1765" s="71"/>
      <c r="AB1765" s="70"/>
      <c r="AC1765" s="70"/>
      <c r="AD1765" s="53"/>
      <c r="AE1765" s="53"/>
      <c r="AF1765" s="72"/>
      <c r="AG1765" s="70"/>
      <c r="AH1765" s="70"/>
      <c r="AI1765" s="70"/>
    </row>
    <row r="1766" spans="1:35" ht="12.75" customHeight="1" x14ac:dyDescent="0.2">
      <c r="A1766" s="64" t="s">
        <v>521</v>
      </c>
      <c r="B1766" s="65" t="s">
        <v>520</v>
      </c>
      <c r="C1766" s="65">
        <v>45422</v>
      </c>
      <c r="D1766" s="66">
        <f>VLOOKUP(A1766,'2.1 Termination Charges'!$B$4:$F$904,5,0)</f>
        <v>7.3800000000000003E-3</v>
      </c>
      <c r="G1766" s="67"/>
      <c r="H1766" s="67"/>
      <c r="J1766" s="67"/>
      <c r="P1766" s="68"/>
      <c r="Q1766" s="69"/>
      <c r="R1766" s="69"/>
      <c r="Z1766" s="70"/>
      <c r="AA1766" s="71"/>
      <c r="AB1766" s="70"/>
      <c r="AC1766" s="70"/>
      <c r="AD1766" s="53"/>
      <c r="AE1766" s="53"/>
      <c r="AF1766" s="72"/>
      <c r="AG1766" s="70"/>
      <c r="AH1766" s="70"/>
      <c r="AI1766" s="70"/>
    </row>
    <row r="1767" spans="1:35" ht="12.75" customHeight="1" x14ac:dyDescent="0.2">
      <c r="A1767" s="64" t="s">
        <v>521</v>
      </c>
      <c r="B1767" s="65" t="s">
        <v>520</v>
      </c>
      <c r="C1767" s="65">
        <v>45423</v>
      </c>
      <c r="D1767" s="66">
        <f>VLOOKUP(A1767,'2.1 Termination Charges'!$B$4:$F$904,5,0)</f>
        <v>7.3800000000000003E-3</v>
      </c>
      <c r="G1767" s="67"/>
      <c r="H1767" s="67"/>
      <c r="J1767" s="67"/>
      <c r="P1767" s="68"/>
      <c r="Q1767" s="69"/>
      <c r="R1767" s="69"/>
      <c r="Z1767" s="70"/>
      <c r="AA1767" s="71"/>
      <c r="AB1767" s="70"/>
      <c r="AC1767" s="70"/>
      <c r="AD1767" s="53"/>
      <c r="AE1767" s="53"/>
      <c r="AF1767" s="72"/>
      <c r="AG1767" s="70"/>
      <c r="AH1767" s="70"/>
      <c r="AI1767" s="70"/>
    </row>
    <row r="1768" spans="1:35" ht="12.75" customHeight="1" x14ac:dyDescent="0.2">
      <c r="A1768" s="64" t="s">
        <v>521</v>
      </c>
      <c r="B1768" s="65" t="s">
        <v>520</v>
      </c>
      <c r="C1768" s="65">
        <v>454276</v>
      </c>
      <c r="D1768" s="66">
        <f>VLOOKUP(A1768,'2.1 Termination Charges'!$B$4:$F$904,5,0)</f>
        <v>7.3800000000000003E-3</v>
      </c>
      <c r="G1768" s="67"/>
      <c r="H1768" s="67"/>
      <c r="J1768" s="67"/>
      <c r="P1768" s="68"/>
      <c r="Q1768" s="69"/>
      <c r="R1768" s="69"/>
      <c r="Z1768" s="70"/>
      <c r="AA1768" s="71"/>
      <c r="AB1768" s="70"/>
      <c r="AC1768" s="70"/>
      <c r="AD1768" s="53"/>
      <c r="AE1768" s="53"/>
      <c r="AF1768" s="72"/>
      <c r="AG1768" s="70"/>
      <c r="AH1768" s="70"/>
      <c r="AI1768" s="70"/>
    </row>
    <row r="1769" spans="1:35" ht="12.75" customHeight="1" x14ac:dyDescent="0.2">
      <c r="A1769" s="64" t="s">
        <v>521</v>
      </c>
      <c r="B1769" s="65" t="s">
        <v>520</v>
      </c>
      <c r="C1769" s="65">
        <v>454277</v>
      </c>
      <c r="D1769" s="66">
        <f>VLOOKUP(A1769,'2.1 Termination Charges'!$B$4:$F$904,5,0)</f>
        <v>7.3800000000000003E-3</v>
      </c>
      <c r="G1769" s="67"/>
      <c r="H1769" s="67"/>
      <c r="J1769" s="67"/>
      <c r="P1769" s="68"/>
      <c r="Q1769" s="69"/>
      <c r="R1769" s="69"/>
      <c r="Z1769" s="70"/>
      <c r="AA1769" s="71"/>
      <c r="AB1769" s="70"/>
      <c r="AC1769" s="70"/>
      <c r="AD1769" s="53"/>
      <c r="AE1769" s="53"/>
      <c r="AF1769" s="72"/>
      <c r="AG1769" s="70"/>
      <c r="AH1769" s="70"/>
      <c r="AI1769" s="70"/>
    </row>
    <row r="1770" spans="1:35" ht="12.75" customHeight="1" x14ac:dyDescent="0.2">
      <c r="A1770" s="64" t="s">
        <v>521</v>
      </c>
      <c r="B1770" s="65" t="s">
        <v>520</v>
      </c>
      <c r="C1770" s="65">
        <v>454278</v>
      </c>
      <c r="D1770" s="66">
        <f>VLOOKUP(A1770,'2.1 Termination Charges'!$B$4:$F$904,5,0)</f>
        <v>7.3800000000000003E-3</v>
      </c>
      <c r="G1770" s="67"/>
      <c r="H1770" s="67"/>
      <c r="J1770" s="67"/>
      <c r="P1770" s="68"/>
      <c r="Q1770" s="69"/>
      <c r="R1770" s="69"/>
      <c r="Z1770" s="70"/>
      <c r="AA1770" s="71"/>
      <c r="AB1770" s="70"/>
      <c r="AC1770" s="70"/>
      <c r="AD1770" s="53"/>
      <c r="AE1770" s="53"/>
      <c r="AF1770" s="72"/>
      <c r="AG1770" s="70"/>
      <c r="AH1770" s="70"/>
      <c r="AI1770" s="70"/>
    </row>
    <row r="1771" spans="1:35" ht="12.75" customHeight="1" x14ac:dyDescent="0.2">
      <c r="A1771" s="64" t="s">
        <v>521</v>
      </c>
      <c r="B1771" s="65" t="s">
        <v>520</v>
      </c>
      <c r="C1771" s="65">
        <v>454279</v>
      </c>
      <c r="D1771" s="66">
        <f>VLOOKUP(A1771,'2.1 Termination Charges'!$B$4:$F$904,5,0)</f>
        <v>7.3800000000000003E-3</v>
      </c>
      <c r="G1771" s="67"/>
      <c r="H1771" s="67"/>
      <c r="J1771" s="67"/>
      <c r="P1771" s="68"/>
      <c r="Q1771" s="69"/>
      <c r="R1771" s="69"/>
      <c r="Z1771" s="70"/>
      <c r="AA1771" s="71"/>
      <c r="AB1771" s="70"/>
      <c r="AC1771" s="70"/>
      <c r="AD1771" s="53"/>
      <c r="AE1771" s="53"/>
      <c r="AF1771" s="72"/>
      <c r="AG1771" s="70"/>
      <c r="AH1771" s="70"/>
      <c r="AI1771" s="70"/>
    </row>
    <row r="1772" spans="1:35" ht="12.75" customHeight="1" x14ac:dyDescent="0.2">
      <c r="A1772" s="64" t="s">
        <v>521</v>
      </c>
      <c r="B1772" s="65" t="s">
        <v>520</v>
      </c>
      <c r="C1772" s="65">
        <v>454282</v>
      </c>
      <c r="D1772" s="66">
        <f>VLOOKUP(A1772,'2.1 Termination Charges'!$B$4:$F$904,5,0)</f>
        <v>7.3800000000000003E-3</v>
      </c>
      <c r="G1772" s="67"/>
      <c r="H1772" s="67"/>
      <c r="J1772" s="67"/>
      <c r="P1772" s="68"/>
      <c r="Q1772" s="69"/>
      <c r="R1772" s="69"/>
      <c r="Z1772" s="70"/>
      <c r="AA1772" s="71"/>
      <c r="AB1772" s="70"/>
      <c r="AC1772" s="70"/>
      <c r="AD1772" s="53"/>
      <c r="AE1772" s="53"/>
      <c r="AF1772" s="72"/>
      <c r="AG1772" s="70"/>
      <c r="AH1772" s="70"/>
      <c r="AI1772" s="70"/>
    </row>
    <row r="1773" spans="1:35" ht="12.75" customHeight="1" x14ac:dyDescent="0.2">
      <c r="A1773" s="64" t="s">
        <v>521</v>
      </c>
      <c r="B1773" s="65" t="s">
        <v>520</v>
      </c>
      <c r="C1773" s="65">
        <v>454286</v>
      </c>
      <c r="D1773" s="66">
        <f>VLOOKUP(A1773,'2.1 Termination Charges'!$B$4:$F$904,5,0)</f>
        <v>7.3800000000000003E-3</v>
      </c>
      <c r="G1773" s="67"/>
      <c r="H1773" s="67"/>
      <c r="J1773" s="67"/>
      <c r="P1773" s="68"/>
      <c r="Q1773" s="69"/>
      <c r="R1773" s="69"/>
      <c r="Z1773" s="70"/>
      <c r="AA1773" s="71"/>
      <c r="AB1773" s="70"/>
      <c r="AC1773" s="70"/>
      <c r="AD1773" s="53"/>
      <c r="AE1773" s="53"/>
      <c r="AF1773" s="72"/>
      <c r="AG1773" s="70"/>
      <c r="AH1773" s="70"/>
      <c r="AI1773" s="70"/>
    </row>
    <row r="1774" spans="1:35" ht="12.75" customHeight="1" x14ac:dyDescent="0.2">
      <c r="A1774" s="64" t="s">
        <v>521</v>
      </c>
      <c r="B1774" s="65" t="s">
        <v>520</v>
      </c>
      <c r="C1774" s="65">
        <v>454296</v>
      </c>
      <c r="D1774" s="66">
        <f>VLOOKUP(A1774,'2.1 Termination Charges'!$B$4:$F$904,5,0)</f>
        <v>7.3800000000000003E-3</v>
      </c>
      <c r="G1774" s="67"/>
      <c r="H1774" s="67"/>
      <c r="J1774" s="67"/>
      <c r="P1774" s="68"/>
      <c r="Q1774" s="69"/>
      <c r="R1774" s="69"/>
      <c r="Z1774" s="70"/>
      <c r="AA1774" s="71"/>
      <c r="AB1774" s="70"/>
      <c r="AC1774" s="70"/>
      <c r="AD1774" s="53"/>
      <c r="AE1774" s="53"/>
      <c r="AF1774" s="72"/>
      <c r="AG1774" s="70"/>
      <c r="AH1774" s="70"/>
      <c r="AI1774" s="70"/>
    </row>
    <row r="1775" spans="1:35" ht="12.75" customHeight="1" x14ac:dyDescent="0.2">
      <c r="A1775" s="64" t="s">
        <v>521</v>
      </c>
      <c r="B1775" s="65" t="s">
        <v>520</v>
      </c>
      <c r="C1775" s="65">
        <v>454297</v>
      </c>
      <c r="D1775" s="66">
        <f>VLOOKUP(A1775,'2.1 Termination Charges'!$B$4:$F$904,5,0)</f>
        <v>7.3800000000000003E-3</v>
      </c>
      <c r="G1775" s="67"/>
      <c r="H1775" s="67"/>
      <c r="J1775" s="67"/>
      <c r="P1775" s="68"/>
      <c r="Q1775" s="69"/>
      <c r="R1775" s="69"/>
      <c r="Z1775" s="70"/>
      <c r="AA1775" s="71"/>
      <c r="AB1775" s="70"/>
      <c r="AC1775" s="70"/>
      <c r="AD1775" s="53"/>
      <c r="AE1775" s="53"/>
      <c r="AF1775" s="72"/>
      <c r="AG1775" s="70"/>
      <c r="AH1775" s="70"/>
      <c r="AI1775" s="70"/>
    </row>
    <row r="1776" spans="1:35" ht="12.75" customHeight="1" x14ac:dyDescent="0.2">
      <c r="A1776" s="64" t="s">
        <v>521</v>
      </c>
      <c r="B1776" s="65" t="s">
        <v>520</v>
      </c>
      <c r="C1776" s="65">
        <v>454298</v>
      </c>
      <c r="D1776" s="66">
        <f>VLOOKUP(A1776,'2.1 Termination Charges'!$B$4:$F$904,5,0)</f>
        <v>7.3800000000000003E-3</v>
      </c>
      <c r="G1776" s="67"/>
      <c r="H1776" s="67"/>
      <c r="J1776" s="67"/>
      <c r="P1776" s="68"/>
      <c r="Q1776" s="69"/>
      <c r="R1776" s="69"/>
      <c r="Z1776" s="70"/>
      <c r="AA1776" s="71"/>
      <c r="AB1776" s="70"/>
      <c r="AC1776" s="70"/>
      <c r="AD1776" s="53"/>
      <c r="AE1776" s="53"/>
      <c r="AF1776" s="72"/>
      <c r="AG1776" s="70"/>
      <c r="AH1776" s="70"/>
      <c r="AI1776" s="70"/>
    </row>
    <row r="1777" spans="1:35" ht="12.75" customHeight="1" x14ac:dyDescent="0.2">
      <c r="A1777" s="64" t="s">
        <v>521</v>
      </c>
      <c r="B1777" s="65" t="s">
        <v>520</v>
      </c>
      <c r="C1777" s="65">
        <v>454299</v>
      </c>
      <c r="D1777" s="66">
        <f>VLOOKUP(A1777,'2.1 Termination Charges'!$B$4:$F$904,5,0)</f>
        <v>7.3800000000000003E-3</v>
      </c>
      <c r="G1777" s="67"/>
      <c r="H1777" s="67"/>
      <c r="J1777" s="67"/>
      <c r="P1777" s="68"/>
      <c r="Q1777" s="69"/>
      <c r="R1777" s="69"/>
      <c r="Z1777" s="70"/>
      <c r="AA1777" s="71"/>
      <c r="AB1777" s="70"/>
      <c r="AC1777" s="70"/>
      <c r="AD1777" s="53"/>
      <c r="AE1777" s="53"/>
      <c r="AF1777" s="72"/>
      <c r="AG1777" s="70"/>
      <c r="AH1777" s="70"/>
      <c r="AI1777" s="70"/>
    </row>
    <row r="1778" spans="1:35" ht="12.75" customHeight="1" x14ac:dyDescent="0.2">
      <c r="A1778" s="64" t="s">
        <v>521</v>
      </c>
      <c r="B1778" s="65" t="s">
        <v>520</v>
      </c>
      <c r="C1778" s="65">
        <v>455188</v>
      </c>
      <c r="D1778" s="66">
        <f>VLOOKUP(A1778,'2.1 Termination Charges'!$B$4:$F$904,5,0)</f>
        <v>7.3800000000000003E-3</v>
      </c>
      <c r="G1778" s="67"/>
      <c r="H1778" s="67"/>
      <c r="J1778" s="67"/>
      <c r="P1778" s="68"/>
      <c r="Q1778" s="69"/>
      <c r="R1778" s="69"/>
      <c r="Z1778" s="70"/>
      <c r="AA1778" s="71"/>
      <c r="AB1778" s="70"/>
      <c r="AC1778" s="70"/>
      <c r="AD1778" s="53"/>
      <c r="AE1778" s="53"/>
      <c r="AF1778" s="72"/>
      <c r="AG1778" s="70"/>
      <c r="AH1778" s="70"/>
      <c r="AI1778" s="70"/>
    </row>
    <row r="1779" spans="1:35" ht="12.75" customHeight="1" x14ac:dyDescent="0.2">
      <c r="A1779" s="64" t="s">
        <v>521</v>
      </c>
      <c r="B1779" s="65" t="s">
        <v>520</v>
      </c>
      <c r="C1779" s="65">
        <v>455189</v>
      </c>
      <c r="D1779" s="66">
        <f>VLOOKUP(A1779,'2.1 Termination Charges'!$B$4:$F$904,5,0)</f>
        <v>7.3800000000000003E-3</v>
      </c>
      <c r="G1779" s="67"/>
      <c r="H1779" s="67"/>
      <c r="J1779" s="67"/>
      <c r="P1779" s="68"/>
      <c r="Q1779" s="69"/>
      <c r="R1779" s="69"/>
      <c r="Z1779" s="70"/>
      <c r="AA1779" s="71"/>
      <c r="AB1779" s="70"/>
      <c r="AC1779" s="70"/>
      <c r="AD1779" s="53"/>
      <c r="AE1779" s="53"/>
      <c r="AF1779" s="72"/>
      <c r="AG1779" s="70"/>
      <c r="AH1779" s="70"/>
      <c r="AI1779" s="70"/>
    </row>
    <row r="1780" spans="1:35" ht="12.75" customHeight="1" x14ac:dyDescent="0.2">
      <c r="A1780" s="64" t="s">
        <v>521</v>
      </c>
      <c r="B1780" s="65" t="s">
        <v>520</v>
      </c>
      <c r="C1780" s="65">
        <v>455213</v>
      </c>
      <c r="D1780" s="66">
        <f>VLOOKUP(A1780,'2.1 Termination Charges'!$B$4:$F$904,5,0)</f>
        <v>7.3800000000000003E-3</v>
      </c>
      <c r="G1780" s="67"/>
      <c r="H1780" s="67"/>
      <c r="J1780" s="67"/>
      <c r="P1780" s="68"/>
      <c r="Q1780" s="69"/>
      <c r="R1780" s="69"/>
      <c r="Z1780" s="70"/>
      <c r="AA1780" s="71"/>
      <c r="AB1780" s="70"/>
      <c r="AC1780" s="70"/>
      <c r="AD1780" s="53"/>
      <c r="AE1780" s="53"/>
      <c r="AF1780" s="72"/>
      <c r="AG1780" s="70"/>
      <c r="AH1780" s="70"/>
      <c r="AI1780" s="70"/>
    </row>
    <row r="1781" spans="1:35" ht="12.75" customHeight="1" x14ac:dyDescent="0.2">
      <c r="A1781" s="64" t="s">
        <v>521</v>
      </c>
      <c r="B1781" s="65" t="s">
        <v>520</v>
      </c>
      <c r="C1781" s="65">
        <v>455214</v>
      </c>
      <c r="D1781" s="66">
        <f>VLOOKUP(A1781,'2.1 Termination Charges'!$B$4:$F$904,5,0)</f>
        <v>7.3800000000000003E-3</v>
      </c>
      <c r="G1781" s="67"/>
      <c r="H1781" s="67"/>
      <c r="J1781" s="67"/>
      <c r="P1781" s="68"/>
      <c r="Q1781" s="69"/>
      <c r="R1781" s="69"/>
      <c r="Z1781" s="70"/>
      <c r="AA1781" s="71"/>
      <c r="AB1781" s="70"/>
      <c r="AC1781" s="70"/>
      <c r="AD1781" s="53"/>
      <c r="AE1781" s="53"/>
      <c r="AF1781" s="72"/>
      <c r="AG1781" s="70"/>
      <c r="AH1781" s="70"/>
      <c r="AI1781" s="70"/>
    </row>
    <row r="1782" spans="1:35" ht="12.75" customHeight="1" x14ac:dyDescent="0.2">
      <c r="A1782" s="64" t="s">
        <v>521</v>
      </c>
      <c r="B1782" s="65" t="s">
        <v>520</v>
      </c>
      <c r="C1782" s="65">
        <v>455215</v>
      </c>
      <c r="D1782" s="66">
        <f>VLOOKUP(A1782,'2.1 Termination Charges'!$B$4:$F$904,5,0)</f>
        <v>7.3800000000000003E-3</v>
      </c>
      <c r="G1782" s="67"/>
      <c r="H1782" s="67"/>
      <c r="J1782" s="67"/>
      <c r="P1782" s="68"/>
      <c r="Q1782" s="69"/>
      <c r="R1782" s="69"/>
      <c r="Z1782" s="70"/>
      <c r="AA1782" s="71"/>
      <c r="AB1782" s="70"/>
      <c r="AC1782" s="70"/>
      <c r="AD1782" s="53"/>
      <c r="AE1782" s="53"/>
      <c r="AF1782" s="72"/>
      <c r="AG1782" s="70"/>
      <c r="AH1782" s="70"/>
      <c r="AI1782" s="70"/>
    </row>
    <row r="1783" spans="1:35" ht="12.75" customHeight="1" x14ac:dyDescent="0.2">
      <c r="A1783" s="64" t="s">
        <v>521</v>
      </c>
      <c r="B1783" s="65" t="s">
        <v>520</v>
      </c>
      <c r="C1783" s="65">
        <v>455216</v>
      </c>
      <c r="D1783" s="66">
        <f>VLOOKUP(A1783,'2.1 Termination Charges'!$B$4:$F$904,5,0)</f>
        <v>7.3800000000000003E-3</v>
      </c>
      <c r="G1783" s="67"/>
      <c r="H1783" s="67"/>
      <c r="J1783" s="67"/>
      <c r="P1783" s="68"/>
      <c r="Q1783" s="69"/>
      <c r="R1783" s="69"/>
      <c r="Z1783" s="70"/>
      <c r="AA1783" s="71"/>
      <c r="AB1783" s="70"/>
      <c r="AC1783" s="70"/>
      <c r="AD1783" s="53"/>
      <c r="AE1783" s="53"/>
      <c r="AF1783" s="72"/>
      <c r="AG1783" s="70"/>
      <c r="AH1783" s="70"/>
      <c r="AI1783" s="70"/>
    </row>
    <row r="1784" spans="1:35" ht="12.75" customHeight="1" x14ac:dyDescent="0.2">
      <c r="A1784" s="64" t="s">
        <v>521</v>
      </c>
      <c r="B1784" s="65" t="s">
        <v>520</v>
      </c>
      <c r="C1784" s="65">
        <v>455217</v>
      </c>
      <c r="D1784" s="66">
        <f>VLOOKUP(A1784,'2.1 Termination Charges'!$B$4:$F$904,5,0)</f>
        <v>7.3800000000000003E-3</v>
      </c>
      <c r="G1784" s="67"/>
      <c r="H1784" s="67"/>
      <c r="J1784" s="67"/>
      <c r="P1784" s="68"/>
      <c r="Q1784" s="69"/>
      <c r="R1784" s="69"/>
      <c r="Z1784" s="70"/>
      <c r="AA1784" s="71"/>
      <c r="AB1784" s="70"/>
      <c r="AC1784" s="70"/>
      <c r="AD1784" s="53"/>
      <c r="AE1784" s="53"/>
      <c r="AF1784" s="72"/>
      <c r="AG1784" s="70"/>
      <c r="AH1784" s="70"/>
      <c r="AI1784" s="70"/>
    </row>
    <row r="1785" spans="1:35" ht="12.75" customHeight="1" x14ac:dyDescent="0.2">
      <c r="A1785" s="64" t="s">
        <v>521</v>
      </c>
      <c r="B1785" s="65" t="s">
        <v>520</v>
      </c>
      <c r="C1785" s="65">
        <v>455218</v>
      </c>
      <c r="D1785" s="66">
        <f>VLOOKUP(A1785,'2.1 Termination Charges'!$B$4:$F$904,5,0)</f>
        <v>7.3800000000000003E-3</v>
      </c>
      <c r="G1785" s="67"/>
      <c r="H1785" s="67"/>
      <c r="J1785" s="67"/>
      <c r="P1785" s="68"/>
      <c r="Q1785" s="69"/>
      <c r="R1785" s="69"/>
      <c r="Z1785" s="70"/>
      <c r="AA1785" s="71"/>
      <c r="AB1785" s="70"/>
      <c r="AC1785" s="70"/>
      <c r="AD1785" s="53"/>
      <c r="AE1785" s="53"/>
      <c r="AF1785" s="72"/>
      <c r="AG1785" s="70"/>
      <c r="AH1785" s="70"/>
      <c r="AI1785" s="70"/>
    </row>
    <row r="1786" spans="1:35" ht="12.75" customHeight="1" x14ac:dyDescent="0.2">
      <c r="A1786" s="64" t="s">
        <v>521</v>
      </c>
      <c r="B1786" s="65" t="s">
        <v>520</v>
      </c>
      <c r="C1786" s="65">
        <v>455219</v>
      </c>
      <c r="D1786" s="66">
        <f>VLOOKUP(A1786,'2.1 Termination Charges'!$B$4:$F$904,5,0)</f>
        <v>7.3800000000000003E-3</v>
      </c>
      <c r="G1786" s="67"/>
      <c r="H1786" s="67"/>
      <c r="J1786" s="67"/>
      <c r="P1786" s="68"/>
      <c r="Q1786" s="69"/>
      <c r="R1786" s="69"/>
      <c r="Z1786" s="70"/>
      <c r="AA1786" s="71"/>
      <c r="AB1786" s="70"/>
      <c r="AC1786" s="70"/>
      <c r="AD1786" s="53"/>
      <c r="AE1786" s="53"/>
      <c r="AF1786" s="72"/>
      <c r="AG1786" s="70"/>
      <c r="AH1786" s="70"/>
      <c r="AI1786" s="70"/>
    </row>
    <row r="1787" spans="1:35" ht="12.75" customHeight="1" x14ac:dyDescent="0.2">
      <c r="A1787" s="64" t="s">
        <v>521</v>
      </c>
      <c r="B1787" s="65" t="s">
        <v>520</v>
      </c>
      <c r="C1787" s="65">
        <v>455221</v>
      </c>
      <c r="D1787" s="66">
        <f>VLOOKUP(A1787,'2.1 Termination Charges'!$B$4:$F$904,5,0)</f>
        <v>7.3800000000000003E-3</v>
      </c>
      <c r="G1787" s="67"/>
      <c r="H1787" s="67"/>
      <c r="J1787" s="67"/>
      <c r="P1787" s="68"/>
      <c r="Q1787" s="69"/>
      <c r="R1787" s="69"/>
      <c r="Z1787" s="70"/>
      <c r="AA1787" s="71"/>
      <c r="AB1787" s="70"/>
      <c r="AC1787" s="70"/>
      <c r="AD1787" s="53"/>
      <c r="AE1787" s="53"/>
      <c r="AF1787" s="72"/>
      <c r="AG1787" s="70"/>
      <c r="AH1787" s="70"/>
      <c r="AI1787" s="70"/>
    </row>
    <row r="1788" spans="1:35" ht="12.75" customHeight="1" x14ac:dyDescent="0.2">
      <c r="A1788" s="64" t="s">
        <v>521</v>
      </c>
      <c r="B1788" s="65" t="s">
        <v>520</v>
      </c>
      <c r="C1788" s="65">
        <v>455223</v>
      </c>
      <c r="D1788" s="66">
        <f>VLOOKUP(A1788,'2.1 Termination Charges'!$B$4:$F$904,5,0)</f>
        <v>7.3800000000000003E-3</v>
      </c>
      <c r="G1788" s="67"/>
      <c r="H1788" s="67"/>
      <c r="J1788" s="67"/>
      <c r="P1788" s="68"/>
      <c r="Q1788" s="69"/>
      <c r="R1788" s="69"/>
      <c r="Z1788" s="70"/>
      <c r="AA1788" s="71"/>
      <c r="AB1788" s="70"/>
      <c r="AC1788" s="70"/>
      <c r="AD1788" s="53"/>
      <c r="AE1788" s="53"/>
      <c r="AF1788" s="72"/>
      <c r="AG1788" s="70"/>
      <c r="AH1788" s="70"/>
      <c r="AI1788" s="70"/>
    </row>
    <row r="1789" spans="1:35" ht="12.75" customHeight="1" x14ac:dyDescent="0.2">
      <c r="A1789" s="64" t="s">
        <v>521</v>
      </c>
      <c r="B1789" s="65" t="s">
        <v>520</v>
      </c>
      <c r="C1789" s="65">
        <v>455224</v>
      </c>
      <c r="D1789" s="66">
        <f>VLOOKUP(A1789,'2.1 Termination Charges'!$B$4:$F$904,5,0)</f>
        <v>7.3800000000000003E-3</v>
      </c>
      <c r="G1789" s="67"/>
      <c r="H1789" s="67"/>
      <c r="J1789" s="67"/>
      <c r="P1789" s="68"/>
      <c r="Q1789" s="69"/>
      <c r="R1789" s="69"/>
      <c r="Z1789" s="70"/>
      <c r="AA1789" s="71"/>
      <c r="AB1789" s="70"/>
      <c r="AC1789" s="70"/>
      <c r="AD1789" s="53"/>
      <c r="AE1789" s="53"/>
      <c r="AF1789" s="72"/>
      <c r="AG1789" s="70"/>
      <c r="AH1789" s="70"/>
      <c r="AI1789" s="70"/>
    </row>
    <row r="1790" spans="1:35" ht="12.75" customHeight="1" x14ac:dyDescent="0.2">
      <c r="A1790" s="64" t="s">
        <v>521</v>
      </c>
      <c r="B1790" s="65" t="s">
        <v>520</v>
      </c>
      <c r="C1790" s="65">
        <v>455226</v>
      </c>
      <c r="D1790" s="66">
        <f>VLOOKUP(A1790,'2.1 Termination Charges'!$B$4:$F$904,5,0)</f>
        <v>7.3800000000000003E-3</v>
      </c>
      <c r="G1790" s="67"/>
      <c r="H1790" s="67"/>
      <c r="J1790" s="67"/>
      <c r="P1790" s="68"/>
      <c r="Q1790" s="69"/>
      <c r="R1790" s="69"/>
      <c r="Z1790" s="70"/>
      <c r="AA1790" s="71"/>
      <c r="AB1790" s="70"/>
      <c r="AC1790" s="70"/>
      <c r="AD1790" s="53"/>
      <c r="AE1790" s="53"/>
      <c r="AF1790" s="72"/>
      <c r="AG1790" s="70"/>
      <c r="AH1790" s="70"/>
      <c r="AI1790" s="70"/>
    </row>
    <row r="1791" spans="1:35" ht="12.75" customHeight="1" x14ac:dyDescent="0.2">
      <c r="A1791" s="64" t="s">
        <v>521</v>
      </c>
      <c r="B1791" s="65" t="s">
        <v>520</v>
      </c>
      <c r="C1791" s="65">
        <v>455227</v>
      </c>
      <c r="D1791" s="66">
        <f>VLOOKUP(A1791,'2.1 Termination Charges'!$B$4:$F$904,5,0)</f>
        <v>7.3800000000000003E-3</v>
      </c>
      <c r="G1791" s="67"/>
      <c r="H1791" s="67"/>
      <c r="J1791" s="67"/>
      <c r="P1791" s="68"/>
      <c r="Q1791" s="69"/>
      <c r="R1791" s="69"/>
      <c r="Z1791" s="70"/>
      <c r="AA1791" s="71"/>
      <c r="AB1791" s="70"/>
      <c r="AC1791" s="70"/>
      <c r="AD1791" s="53"/>
      <c r="AE1791" s="53"/>
      <c r="AF1791" s="72"/>
      <c r="AG1791" s="70"/>
      <c r="AH1791" s="70"/>
      <c r="AI1791" s="70"/>
    </row>
    <row r="1792" spans="1:35" ht="12.75" customHeight="1" x14ac:dyDescent="0.2">
      <c r="A1792" s="64" t="s">
        <v>521</v>
      </c>
      <c r="B1792" s="65" t="s">
        <v>520</v>
      </c>
      <c r="C1792" s="65">
        <v>455228</v>
      </c>
      <c r="D1792" s="66">
        <f>VLOOKUP(A1792,'2.1 Termination Charges'!$B$4:$F$904,5,0)</f>
        <v>7.3800000000000003E-3</v>
      </c>
      <c r="G1792" s="67"/>
      <c r="H1792" s="67"/>
      <c r="J1792" s="67"/>
      <c r="P1792" s="68"/>
      <c r="Q1792" s="69"/>
      <c r="R1792" s="69"/>
      <c r="Z1792" s="70"/>
      <c r="AA1792" s="71"/>
      <c r="AB1792" s="70"/>
      <c r="AC1792" s="70"/>
      <c r="AD1792" s="53"/>
      <c r="AE1792" s="53"/>
      <c r="AF1792" s="72"/>
      <c r="AG1792" s="70"/>
      <c r="AH1792" s="70"/>
      <c r="AI1792" s="70"/>
    </row>
    <row r="1793" spans="1:35" ht="12.75" customHeight="1" x14ac:dyDescent="0.2">
      <c r="A1793" s="64" t="s">
        <v>521</v>
      </c>
      <c r="B1793" s="65" t="s">
        <v>520</v>
      </c>
      <c r="C1793" s="65">
        <v>455229</v>
      </c>
      <c r="D1793" s="66">
        <f>VLOOKUP(A1793,'2.1 Termination Charges'!$B$4:$F$904,5,0)</f>
        <v>7.3800000000000003E-3</v>
      </c>
      <c r="G1793" s="67"/>
      <c r="H1793" s="67"/>
      <c r="J1793" s="67"/>
      <c r="P1793" s="68"/>
      <c r="Q1793" s="69"/>
      <c r="R1793" s="69"/>
      <c r="Z1793" s="70"/>
      <c r="AA1793" s="71"/>
      <c r="AB1793" s="70"/>
      <c r="AC1793" s="70"/>
      <c r="AD1793" s="53"/>
      <c r="AE1793" s="53"/>
      <c r="AF1793" s="72"/>
      <c r="AG1793" s="70"/>
      <c r="AH1793" s="70"/>
      <c r="AI1793" s="70"/>
    </row>
    <row r="1794" spans="1:35" ht="12.75" customHeight="1" x14ac:dyDescent="0.2">
      <c r="A1794" s="64" t="s">
        <v>521</v>
      </c>
      <c r="B1794" s="65" t="s">
        <v>520</v>
      </c>
      <c r="C1794" s="65">
        <v>455231</v>
      </c>
      <c r="D1794" s="66">
        <f>VLOOKUP(A1794,'2.1 Termination Charges'!$B$4:$F$904,5,0)</f>
        <v>7.3800000000000003E-3</v>
      </c>
      <c r="G1794" s="67"/>
      <c r="H1794" s="67"/>
      <c r="J1794" s="67"/>
      <c r="P1794" s="68"/>
      <c r="Q1794" s="69"/>
      <c r="R1794" s="69"/>
      <c r="Z1794" s="70"/>
      <c r="AA1794" s="71"/>
      <c r="AB1794" s="70"/>
      <c r="AC1794" s="70"/>
      <c r="AD1794" s="53"/>
      <c r="AE1794" s="53"/>
      <c r="AF1794" s="72"/>
      <c r="AG1794" s="70"/>
      <c r="AH1794" s="70"/>
      <c r="AI1794" s="70"/>
    </row>
    <row r="1795" spans="1:35" ht="12.75" customHeight="1" x14ac:dyDescent="0.2">
      <c r="A1795" s="64" t="s">
        <v>521</v>
      </c>
      <c r="B1795" s="65" t="s">
        <v>520</v>
      </c>
      <c r="C1795" s="65">
        <v>455232</v>
      </c>
      <c r="D1795" s="66">
        <f>VLOOKUP(A1795,'2.1 Termination Charges'!$B$4:$F$904,5,0)</f>
        <v>7.3800000000000003E-3</v>
      </c>
      <c r="G1795" s="67"/>
      <c r="H1795" s="67"/>
      <c r="J1795" s="67"/>
      <c r="P1795" s="68"/>
      <c r="Q1795" s="69"/>
      <c r="R1795" s="69"/>
      <c r="Z1795" s="70"/>
      <c r="AA1795" s="71"/>
      <c r="AB1795" s="70"/>
      <c r="AC1795" s="70"/>
      <c r="AD1795" s="53"/>
      <c r="AE1795" s="53"/>
      <c r="AF1795" s="72"/>
      <c r="AG1795" s="70"/>
      <c r="AH1795" s="70"/>
      <c r="AI1795" s="70"/>
    </row>
    <row r="1796" spans="1:35" ht="12.75" customHeight="1" x14ac:dyDescent="0.2">
      <c r="A1796" s="64" t="s">
        <v>521</v>
      </c>
      <c r="B1796" s="65" t="s">
        <v>520</v>
      </c>
      <c r="C1796" s="65">
        <v>455234</v>
      </c>
      <c r="D1796" s="66">
        <f>VLOOKUP(A1796,'2.1 Termination Charges'!$B$4:$F$904,5,0)</f>
        <v>7.3800000000000003E-3</v>
      </c>
      <c r="G1796" s="67"/>
      <c r="H1796" s="67"/>
      <c r="J1796" s="67"/>
      <c r="P1796" s="68"/>
      <c r="Q1796" s="69"/>
      <c r="R1796" s="69"/>
      <c r="Z1796" s="70"/>
      <c r="AA1796" s="71"/>
      <c r="AB1796" s="70"/>
      <c r="AC1796" s="70"/>
      <c r="AD1796" s="53"/>
      <c r="AE1796" s="53"/>
      <c r="AF1796" s="72"/>
      <c r="AG1796" s="70"/>
      <c r="AH1796" s="70"/>
      <c r="AI1796" s="70"/>
    </row>
    <row r="1797" spans="1:35" ht="12.75" customHeight="1" x14ac:dyDescent="0.2">
      <c r="A1797" s="64" t="s">
        <v>521</v>
      </c>
      <c r="B1797" s="65" t="s">
        <v>520</v>
      </c>
      <c r="C1797" s="65">
        <v>455235</v>
      </c>
      <c r="D1797" s="66">
        <f>VLOOKUP(A1797,'2.1 Termination Charges'!$B$4:$F$904,5,0)</f>
        <v>7.3800000000000003E-3</v>
      </c>
      <c r="G1797" s="67"/>
      <c r="H1797" s="67"/>
      <c r="J1797" s="67"/>
      <c r="P1797" s="68"/>
      <c r="Q1797" s="69"/>
      <c r="R1797" s="69"/>
      <c r="Z1797" s="70"/>
      <c r="AA1797" s="71"/>
      <c r="AB1797" s="70"/>
      <c r="AC1797" s="70"/>
      <c r="AD1797" s="53"/>
      <c r="AE1797" s="53"/>
      <c r="AF1797" s="72"/>
      <c r="AG1797" s="70"/>
      <c r="AH1797" s="70"/>
      <c r="AI1797" s="70"/>
    </row>
    <row r="1798" spans="1:35" ht="12.75" customHeight="1" x14ac:dyDescent="0.2">
      <c r="A1798" s="64" t="s">
        <v>521</v>
      </c>
      <c r="B1798" s="65" t="s">
        <v>520</v>
      </c>
      <c r="C1798" s="65">
        <v>455236</v>
      </c>
      <c r="D1798" s="66">
        <f>VLOOKUP(A1798,'2.1 Termination Charges'!$B$4:$F$904,5,0)</f>
        <v>7.3800000000000003E-3</v>
      </c>
      <c r="G1798" s="67"/>
      <c r="H1798" s="67"/>
      <c r="J1798" s="67"/>
      <c r="P1798" s="68"/>
      <c r="Q1798" s="69"/>
      <c r="R1798" s="69"/>
      <c r="Z1798" s="70"/>
      <c r="AA1798" s="71"/>
      <c r="AB1798" s="70"/>
      <c r="AC1798" s="70"/>
      <c r="AD1798" s="53"/>
      <c r="AE1798" s="53"/>
      <c r="AF1798" s="72"/>
      <c r="AG1798" s="70"/>
      <c r="AH1798" s="70"/>
      <c r="AI1798" s="70"/>
    </row>
    <row r="1799" spans="1:35" ht="12.75" customHeight="1" x14ac:dyDescent="0.2">
      <c r="A1799" s="64" t="s">
        <v>521</v>
      </c>
      <c r="B1799" s="65" t="s">
        <v>520</v>
      </c>
      <c r="C1799" s="65">
        <v>455237</v>
      </c>
      <c r="D1799" s="66">
        <f>VLOOKUP(A1799,'2.1 Termination Charges'!$B$4:$F$904,5,0)</f>
        <v>7.3800000000000003E-3</v>
      </c>
      <c r="G1799" s="67"/>
      <c r="H1799" s="67"/>
      <c r="J1799" s="67"/>
      <c r="P1799" s="68"/>
      <c r="Q1799" s="69"/>
      <c r="R1799" s="69"/>
      <c r="Z1799" s="70"/>
      <c r="AA1799" s="71"/>
      <c r="AB1799" s="70"/>
      <c r="AC1799" s="70"/>
      <c r="AD1799" s="53"/>
      <c r="AE1799" s="53"/>
      <c r="AF1799" s="72"/>
      <c r="AG1799" s="70"/>
      <c r="AH1799" s="70"/>
      <c r="AI1799" s="70"/>
    </row>
    <row r="1800" spans="1:35" ht="12.75" customHeight="1" x14ac:dyDescent="0.2">
      <c r="A1800" s="64" t="s">
        <v>521</v>
      </c>
      <c r="B1800" s="65" t="s">
        <v>520</v>
      </c>
      <c r="C1800" s="65">
        <v>455238</v>
      </c>
      <c r="D1800" s="66">
        <f>VLOOKUP(A1800,'2.1 Termination Charges'!$B$4:$F$904,5,0)</f>
        <v>7.3800000000000003E-3</v>
      </c>
      <c r="G1800" s="67"/>
      <c r="H1800" s="67"/>
      <c r="J1800" s="67"/>
      <c r="P1800" s="68"/>
      <c r="Q1800" s="69"/>
      <c r="R1800" s="69"/>
      <c r="Z1800" s="70"/>
      <c r="AA1800" s="71"/>
      <c r="AB1800" s="70"/>
      <c r="AC1800" s="70"/>
      <c r="AD1800" s="53"/>
      <c r="AE1800" s="53"/>
      <c r="AF1800" s="72"/>
      <c r="AG1800" s="70"/>
      <c r="AH1800" s="70"/>
      <c r="AI1800" s="70"/>
    </row>
    <row r="1801" spans="1:35" ht="12.75" customHeight="1" x14ac:dyDescent="0.2">
      <c r="A1801" s="64" t="s">
        <v>521</v>
      </c>
      <c r="B1801" s="65" t="s">
        <v>520</v>
      </c>
      <c r="C1801" s="65">
        <v>455239</v>
      </c>
      <c r="D1801" s="66">
        <f>VLOOKUP(A1801,'2.1 Termination Charges'!$B$4:$F$904,5,0)</f>
        <v>7.3800000000000003E-3</v>
      </c>
      <c r="G1801" s="67"/>
      <c r="H1801" s="67"/>
      <c r="J1801" s="67"/>
      <c r="P1801" s="68"/>
      <c r="Q1801" s="69"/>
      <c r="R1801" s="69"/>
      <c r="Z1801" s="70"/>
      <c r="AA1801" s="71"/>
      <c r="AB1801" s="70"/>
      <c r="AC1801" s="70"/>
      <c r="AD1801" s="53"/>
      <c r="AE1801" s="53"/>
      <c r="AF1801" s="72"/>
      <c r="AG1801" s="70"/>
      <c r="AH1801" s="70"/>
      <c r="AI1801" s="70"/>
    </row>
    <row r="1802" spans="1:35" ht="12.75" customHeight="1" x14ac:dyDescent="0.2">
      <c r="A1802" s="64" t="s">
        <v>521</v>
      </c>
      <c r="B1802" s="65" t="s">
        <v>520</v>
      </c>
      <c r="C1802" s="65">
        <v>455241</v>
      </c>
      <c r="D1802" s="66">
        <f>VLOOKUP(A1802,'2.1 Termination Charges'!$B$4:$F$904,5,0)</f>
        <v>7.3800000000000003E-3</v>
      </c>
      <c r="G1802" s="67"/>
      <c r="H1802" s="67"/>
      <c r="J1802" s="67"/>
      <c r="P1802" s="68"/>
      <c r="Q1802" s="69"/>
      <c r="R1802" s="69"/>
      <c r="Z1802" s="70"/>
      <c r="AA1802" s="71"/>
      <c r="AB1802" s="70"/>
      <c r="AC1802" s="70"/>
      <c r="AD1802" s="53"/>
      <c r="AE1802" s="53"/>
      <c r="AF1802" s="72"/>
      <c r="AG1802" s="70"/>
      <c r="AH1802" s="70"/>
      <c r="AI1802" s="70"/>
    </row>
    <row r="1803" spans="1:35" ht="12.75" customHeight="1" x14ac:dyDescent="0.2">
      <c r="A1803" s="64" t="s">
        <v>521</v>
      </c>
      <c r="B1803" s="65" t="s">
        <v>520</v>
      </c>
      <c r="C1803" s="65">
        <v>455243</v>
      </c>
      <c r="D1803" s="66">
        <f>VLOOKUP(A1803,'2.1 Termination Charges'!$B$4:$F$904,5,0)</f>
        <v>7.3800000000000003E-3</v>
      </c>
      <c r="G1803" s="67"/>
      <c r="H1803" s="67"/>
      <c r="J1803" s="67"/>
      <c r="P1803" s="68"/>
      <c r="Q1803" s="69"/>
      <c r="R1803" s="69"/>
      <c r="Z1803" s="70"/>
      <c r="AA1803" s="71"/>
      <c r="AB1803" s="70"/>
      <c r="AC1803" s="70"/>
      <c r="AD1803" s="53"/>
      <c r="AE1803" s="53"/>
      <c r="AF1803" s="72"/>
      <c r="AG1803" s="70"/>
      <c r="AH1803" s="70"/>
      <c r="AI1803" s="70"/>
    </row>
    <row r="1804" spans="1:35" ht="12.75" customHeight="1" x14ac:dyDescent="0.2">
      <c r="A1804" s="64" t="s">
        <v>521</v>
      </c>
      <c r="B1804" s="65" t="s">
        <v>520</v>
      </c>
      <c r="C1804" s="65">
        <v>455245</v>
      </c>
      <c r="D1804" s="66">
        <f>VLOOKUP(A1804,'2.1 Termination Charges'!$B$4:$F$904,5,0)</f>
        <v>7.3800000000000003E-3</v>
      </c>
      <c r="G1804" s="67"/>
      <c r="H1804" s="67"/>
      <c r="J1804" s="67"/>
      <c r="P1804" s="68"/>
      <c r="Q1804" s="69"/>
      <c r="R1804" s="69"/>
      <c r="Z1804" s="70"/>
      <c r="AA1804" s="71"/>
      <c r="AB1804" s="70"/>
      <c r="AC1804" s="70"/>
      <c r="AD1804" s="53"/>
      <c r="AE1804" s="53"/>
      <c r="AF1804" s="72"/>
      <c r="AG1804" s="70"/>
      <c r="AH1804" s="70"/>
      <c r="AI1804" s="70"/>
    </row>
    <row r="1805" spans="1:35" ht="12.75" customHeight="1" x14ac:dyDescent="0.2">
      <c r="A1805" s="64" t="s">
        <v>521</v>
      </c>
      <c r="B1805" s="65" t="s">
        <v>520</v>
      </c>
      <c r="C1805" s="65">
        <v>455246</v>
      </c>
      <c r="D1805" s="66">
        <f>VLOOKUP(A1805,'2.1 Termination Charges'!$B$4:$F$904,5,0)</f>
        <v>7.3800000000000003E-3</v>
      </c>
      <c r="G1805" s="67"/>
      <c r="H1805" s="67"/>
      <c r="J1805" s="67"/>
      <c r="P1805" s="68"/>
      <c r="Q1805" s="69"/>
      <c r="R1805" s="69"/>
      <c r="Z1805" s="70"/>
      <c r="AA1805" s="71"/>
      <c r="AB1805" s="70"/>
      <c r="AC1805" s="70"/>
      <c r="AD1805" s="53"/>
      <c r="AE1805" s="53"/>
      <c r="AF1805" s="72"/>
      <c r="AG1805" s="70"/>
      <c r="AH1805" s="70"/>
      <c r="AI1805" s="70"/>
    </row>
    <row r="1806" spans="1:35" ht="12.75" customHeight="1" x14ac:dyDescent="0.2">
      <c r="A1806" s="64" t="s">
        <v>521</v>
      </c>
      <c r="B1806" s="65" t="s">
        <v>520</v>
      </c>
      <c r="C1806" s="65">
        <v>455247</v>
      </c>
      <c r="D1806" s="66">
        <f>VLOOKUP(A1806,'2.1 Termination Charges'!$B$4:$F$904,5,0)</f>
        <v>7.3800000000000003E-3</v>
      </c>
      <c r="G1806" s="67"/>
      <c r="H1806" s="67"/>
      <c r="J1806" s="67"/>
      <c r="P1806" s="68"/>
      <c r="Q1806" s="69"/>
      <c r="R1806" s="69"/>
      <c r="Z1806" s="70"/>
      <c r="AA1806" s="71"/>
      <c r="AB1806" s="70"/>
      <c r="AC1806" s="70"/>
      <c r="AD1806" s="53"/>
      <c r="AE1806" s="53"/>
      <c r="AF1806" s="72"/>
      <c r="AG1806" s="70"/>
      <c r="AH1806" s="70"/>
      <c r="AI1806" s="70"/>
    </row>
    <row r="1807" spans="1:35" ht="12.75" customHeight="1" x14ac:dyDescent="0.2">
      <c r="A1807" s="64" t="s">
        <v>521</v>
      </c>
      <c r="B1807" s="65" t="s">
        <v>520</v>
      </c>
      <c r="C1807" s="65">
        <v>455248</v>
      </c>
      <c r="D1807" s="66">
        <f>VLOOKUP(A1807,'2.1 Termination Charges'!$B$4:$F$904,5,0)</f>
        <v>7.3800000000000003E-3</v>
      </c>
      <c r="G1807" s="67"/>
      <c r="H1807" s="67"/>
      <c r="J1807" s="67"/>
      <c r="P1807" s="68"/>
      <c r="Q1807" s="69"/>
      <c r="R1807" s="69"/>
      <c r="Z1807" s="70"/>
      <c r="AA1807" s="71"/>
      <c r="AB1807" s="70"/>
      <c r="AC1807" s="70"/>
      <c r="AD1807" s="53"/>
      <c r="AE1807" s="53"/>
      <c r="AF1807" s="72"/>
      <c r="AG1807" s="70"/>
      <c r="AH1807" s="70"/>
      <c r="AI1807" s="70"/>
    </row>
    <row r="1808" spans="1:35" ht="12.75" customHeight="1" x14ac:dyDescent="0.2">
      <c r="A1808" s="64" t="s">
        <v>521</v>
      </c>
      <c r="B1808" s="65" t="s">
        <v>520</v>
      </c>
      <c r="C1808" s="65">
        <v>455249</v>
      </c>
      <c r="D1808" s="66">
        <f>VLOOKUP(A1808,'2.1 Termination Charges'!$B$4:$F$904,5,0)</f>
        <v>7.3800000000000003E-3</v>
      </c>
      <c r="G1808" s="67"/>
      <c r="H1808" s="67"/>
      <c r="J1808" s="67"/>
      <c r="P1808" s="68"/>
      <c r="Q1808" s="69"/>
      <c r="R1808" s="69"/>
      <c r="Z1808" s="70"/>
      <c r="AA1808" s="71"/>
      <c r="AB1808" s="70"/>
      <c r="AC1808" s="70"/>
      <c r="AD1808" s="53"/>
      <c r="AE1808" s="53"/>
      <c r="AF1808" s="72"/>
      <c r="AG1808" s="70"/>
      <c r="AH1808" s="70"/>
      <c r="AI1808" s="70"/>
    </row>
    <row r="1809" spans="1:35" ht="12.75" customHeight="1" x14ac:dyDescent="0.2">
      <c r="A1809" s="64" t="s">
        <v>521</v>
      </c>
      <c r="B1809" s="65" t="s">
        <v>520</v>
      </c>
      <c r="C1809" s="65">
        <v>455319</v>
      </c>
      <c r="D1809" s="66">
        <f>VLOOKUP(A1809,'2.1 Termination Charges'!$B$4:$F$904,5,0)</f>
        <v>7.3800000000000003E-3</v>
      </c>
      <c r="G1809" s="67"/>
      <c r="H1809" s="67"/>
      <c r="J1809" s="67"/>
      <c r="P1809" s="68"/>
      <c r="Q1809" s="69"/>
      <c r="R1809" s="69"/>
      <c r="Z1809" s="70"/>
      <c r="AA1809" s="71"/>
      <c r="AB1809" s="70"/>
      <c r="AC1809" s="70"/>
      <c r="AD1809" s="53"/>
      <c r="AE1809" s="53"/>
      <c r="AF1809" s="72"/>
      <c r="AG1809" s="70"/>
      <c r="AH1809" s="70"/>
      <c r="AI1809" s="70"/>
    </row>
    <row r="1810" spans="1:35" ht="12.75" customHeight="1" x14ac:dyDescent="0.2">
      <c r="A1810" s="64" t="s">
        <v>521</v>
      </c>
      <c r="B1810" s="65" t="s">
        <v>520</v>
      </c>
      <c r="C1810" s="65">
        <v>45532</v>
      </c>
      <c r="D1810" s="66">
        <f>VLOOKUP(A1810,'2.1 Termination Charges'!$B$4:$F$904,5,0)</f>
        <v>7.3800000000000003E-3</v>
      </c>
      <c r="G1810" s="67"/>
      <c r="H1810" s="67"/>
      <c r="J1810" s="67"/>
      <c r="P1810" s="68"/>
      <c r="Q1810" s="69"/>
      <c r="R1810" s="69"/>
      <c r="Z1810" s="70"/>
      <c r="AA1810" s="71"/>
      <c r="AB1810" s="70"/>
      <c r="AC1810" s="70"/>
      <c r="AD1810" s="53"/>
      <c r="AE1810" s="53"/>
      <c r="AF1810" s="72"/>
      <c r="AG1810" s="70"/>
      <c r="AH1810" s="70"/>
      <c r="AI1810" s="70"/>
    </row>
    <row r="1811" spans="1:35" ht="12.75" customHeight="1" x14ac:dyDescent="0.2">
      <c r="A1811" s="64" t="s">
        <v>521</v>
      </c>
      <c r="B1811" s="65" t="s">
        <v>520</v>
      </c>
      <c r="C1811" s="65">
        <v>455330</v>
      </c>
      <c r="D1811" s="66">
        <f>VLOOKUP(A1811,'2.1 Termination Charges'!$B$4:$F$904,5,0)</f>
        <v>7.3800000000000003E-3</v>
      </c>
      <c r="G1811" s="67"/>
      <c r="H1811" s="67"/>
      <c r="J1811" s="67"/>
      <c r="P1811" s="68"/>
      <c r="Q1811" s="69"/>
      <c r="R1811" s="69"/>
      <c r="Z1811" s="70"/>
      <c r="AA1811" s="71"/>
      <c r="AB1811" s="70"/>
      <c r="AC1811" s="70"/>
      <c r="AD1811" s="53"/>
      <c r="AE1811" s="53"/>
      <c r="AF1811" s="72"/>
      <c r="AG1811" s="70"/>
      <c r="AH1811" s="70"/>
      <c r="AI1811" s="70"/>
    </row>
    <row r="1812" spans="1:35" ht="12.75" customHeight="1" x14ac:dyDescent="0.2">
      <c r="A1812" s="64" t="s">
        <v>521</v>
      </c>
      <c r="B1812" s="65" t="s">
        <v>520</v>
      </c>
      <c r="C1812" s="65">
        <v>455331</v>
      </c>
      <c r="D1812" s="66">
        <f>VLOOKUP(A1812,'2.1 Termination Charges'!$B$4:$F$904,5,0)</f>
        <v>7.3800000000000003E-3</v>
      </c>
      <c r="G1812" s="67"/>
      <c r="H1812" s="67"/>
      <c r="J1812" s="67"/>
      <c r="P1812" s="68"/>
      <c r="Q1812" s="69"/>
      <c r="R1812" s="69"/>
      <c r="Z1812" s="70"/>
      <c r="AA1812" s="71"/>
      <c r="AB1812" s="70"/>
      <c r="AC1812" s="70"/>
      <c r="AD1812" s="53"/>
      <c r="AE1812" s="53"/>
      <c r="AF1812" s="72"/>
      <c r="AG1812" s="70"/>
      <c r="AH1812" s="70"/>
      <c r="AI1812" s="70"/>
    </row>
    <row r="1813" spans="1:35" ht="12.75" customHeight="1" x14ac:dyDescent="0.2">
      <c r="A1813" s="64" t="s">
        <v>521</v>
      </c>
      <c r="B1813" s="65" t="s">
        <v>520</v>
      </c>
      <c r="C1813" s="65">
        <v>455332</v>
      </c>
      <c r="D1813" s="66">
        <f>VLOOKUP(A1813,'2.1 Termination Charges'!$B$4:$F$904,5,0)</f>
        <v>7.3800000000000003E-3</v>
      </c>
      <c r="G1813" s="67"/>
      <c r="H1813" s="67"/>
      <c r="J1813" s="67"/>
      <c r="P1813" s="68"/>
      <c r="Q1813" s="69"/>
      <c r="R1813" s="69"/>
      <c r="Z1813" s="70"/>
      <c r="AA1813" s="71"/>
      <c r="AB1813" s="70"/>
      <c r="AC1813" s="70"/>
      <c r="AD1813" s="53"/>
      <c r="AE1813" s="53"/>
      <c r="AF1813" s="72"/>
      <c r="AG1813" s="70"/>
      <c r="AH1813" s="70"/>
      <c r="AI1813" s="70"/>
    </row>
    <row r="1814" spans="1:35" ht="12.75" customHeight="1" x14ac:dyDescent="0.2">
      <c r="A1814" s="64" t="s">
        <v>521</v>
      </c>
      <c r="B1814" s="65" t="s">
        <v>520</v>
      </c>
      <c r="C1814" s="65">
        <v>455334</v>
      </c>
      <c r="D1814" s="66">
        <f>VLOOKUP(A1814,'2.1 Termination Charges'!$B$4:$F$904,5,0)</f>
        <v>7.3800000000000003E-3</v>
      </c>
      <c r="G1814" s="67"/>
      <c r="H1814" s="67"/>
      <c r="J1814" s="67"/>
      <c r="P1814" s="68"/>
      <c r="Q1814" s="69"/>
      <c r="R1814" s="69"/>
      <c r="Z1814" s="70"/>
      <c r="AA1814" s="71"/>
      <c r="AB1814" s="70"/>
      <c r="AC1814" s="70"/>
      <c r="AD1814" s="53"/>
      <c r="AE1814" s="53"/>
      <c r="AF1814" s="72"/>
      <c r="AG1814" s="70"/>
      <c r="AH1814" s="70"/>
      <c r="AI1814" s="70"/>
    </row>
    <row r="1815" spans="1:35" ht="12.75" customHeight="1" x14ac:dyDescent="0.2">
      <c r="A1815" s="64" t="s">
        <v>521</v>
      </c>
      <c r="B1815" s="65" t="s">
        <v>520</v>
      </c>
      <c r="C1815" s="65">
        <v>455335</v>
      </c>
      <c r="D1815" s="66">
        <f>VLOOKUP(A1815,'2.1 Termination Charges'!$B$4:$F$904,5,0)</f>
        <v>7.3800000000000003E-3</v>
      </c>
      <c r="G1815" s="67"/>
      <c r="H1815" s="67"/>
      <c r="J1815" s="67"/>
      <c r="P1815" s="68"/>
      <c r="Q1815" s="69"/>
      <c r="R1815" s="69"/>
      <c r="Z1815" s="70"/>
      <c r="AA1815" s="71"/>
      <c r="AB1815" s="70"/>
      <c r="AC1815" s="70"/>
      <c r="AD1815" s="53"/>
      <c r="AE1815" s="53"/>
      <c r="AF1815" s="72"/>
      <c r="AG1815" s="70"/>
      <c r="AH1815" s="70"/>
      <c r="AI1815" s="70"/>
    </row>
    <row r="1816" spans="1:35" ht="12.75" customHeight="1" x14ac:dyDescent="0.2">
      <c r="A1816" s="64" t="s">
        <v>521</v>
      </c>
      <c r="B1816" s="65" t="s">
        <v>520</v>
      </c>
      <c r="C1816" s="65">
        <v>455336</v>
      </c>
      <c r="D1816" s="66">
        <f>VLOOKUP(A1816,'2.1 Termination Charges'!$B$4:$F$904,5,0)</f>
        <v>7.3800000000000003E-3</v>
      </c>
      <c r="G1816" s="67"/>
      <c r="H1816" s="67"/>
      <c r="J1816" s="67"/>
      <c r="P1816" s="68"/>
      <c r="Q1816" s="69"/>
      <c r="R1816" s="69"/>
      <c r="Z1816" s="70"/>
      <c r="AA1816" s="71"/>
      <c r="AB1816" s="70"/>
      <c r="AC1816" s="70"/>
      <c r="AD1816" s="53"/>
      <c r="AE1816" s="53"/>
      <c r="AF1816" s="72"/>
      <c r="AG1816" s="70"/>
      <c r="AH1816" s="70"/>
      <c r="AI1816" s="70"/>
    </row>
    <row r="1817" spans="1:35" ht="12.75" customHeight="1" x14ac:dyDescent="0.2">
      <c r="A1817" s="64" t="s">
        <v>521</v>
      </c>
      <c r="B1817" s="65" t="s">
        <v>520</v>
      </c>
      <c r="C1817" s="65">
        <v>455337</v>
      </c>
      <c r="D1817" s="66">
        <f>VLOOKUP(A1817,'2.1 Termination Charges'!$B$4:$F$904,5,0)</f>
        <v>7.3800000000000003E-3</v>
      </c>
      <c r="G1817" s="67"/>
      <c r="H1817" s="67"/>
      <c r="J1817" s="67"/>
      <c r="P1817" s="68"/>
      <c r="Q1817" s="69"/>
      <c r="R1817" s="69"/>
      <c r="Z1817" s="70"/>
      <c r="AA1817" s="71"/>
      <c r="AB1817" s="70"/>
      <c r="AC1817" s="70"/>
      <c r="AD1817" s="53"/>
      <c r="AE1817" s="53"/>
      <c r="AF1817" s="72"/>
      <c r="AG1817" s="70"/>
      <c r="AH1817" s="70"/>
      <c r="AI1817" s="70"/>
    </row>
    <row r="1818" spans="1:35" ht="12.75" customHeight="1" x14ac:dyDescent="0.2">
      <c r="A1818" s="64" t="s">
        <v>521</v>
      </c>
      <c r="B1818" s="65" t="s">
        <v>520</v>
      </c>
      <c r="C1818" s="65">
        <v>455338</v>
      </c>
      <c r="D1818" s="66">
        <f>VLOOKUP(A1818,'2.1 Termination Charges'!$B$4:$F$904,5,0)</f>
        <v>7.3800000000000003E-3</v>
      </c>
      <c r="G1818" s="67"/>
      <c r="H1818" s="67"/>
      <c r="J1818" s="67"/>
      <c r="P1818" s="68"/>
      <c r="Q1818" s="69"/>
      <c r="R1818" s="69"/>
      <c r="Z1818" s="70"/>
      <c r="AA1818" s="71"/>
      <c r="AB1818" s="70"/>
      <c r="AC1818" s="70"/>
      <c r="AD1818" s="53"/>
      <c r="AE1818" s="53"/>
      <c r="AF1818" s="72"/>
      <c r="AG1818" s="70"/>
      <c r="AH1818" s="70"/>
      <c r="AI1818" s="70"/>
    </row>
    <row r="1819" spans="1:35" ht="12.75" customHeight="1" x14ac:dyDescent="0.2">
      <c r="A1819" s="64" t="s">
        <v>521</v>
      </c>
      <c r="B1819" s="65" t="s">
        <v>520</v>
      </c>
      <c r="C1819" s="65">
        <v>455339</v>
      </c>
      <c r="D1819" s="66">
        <f>VLOOKUP(A1819,'2.1 Termination Charges'!$B$4:$F$904,5,0)</f>
        <v>7.3800000000000003E-3</v>
      </c>
      <c r="G1819" s="67"/>
      <c r="H1819" s="67"/>
      <c r="J1819" s="67"/>
      <c r="P1819" s="68"/>
      <c r="Q1819" s="69"/>
      <c r="R1819" s="69"/>
      <c r="Z1819" s="70"/>
      <c r="AA1819" s="71"/>
      <c r="AB1819" s="70"/>
      <c r="AC1819" s="70"/>
      <c r="AD1819" s="53"/>
      <c r="AE1819" s="53"/>
      <c r="AF1819" s="72"/>
      <c r="AG1819" s="70"/>
      <c r="AH1819" s="70"/>
      <c r="AI1819" s="70"/>
    </row>
    <row r="1820" spans="1:35" ht="12.75" customHeight="1" x14ac:dyDescent="0.2">
      <c r="A1820" s="64" t="s">
        <v>521</v>
      </c>
      <c r="B1820" s="65" t="s">
        <v>520</v>
      </c>
      <c r="C1820" s="65">
        <v>45534</v>
      </c>
      <c r="D1820" s="66">
        <f>VLOOKUP(A1820,'2.1 Termination Charges'!$B$4:$F$904,5,0)</f>
        <v>7.3800000000000003E-3</v>
      </c>
      <c r="G1820" s="67"/>
      <c r="H1820" s="67"/>
      <c r="J1820" s="67"/>
      <c r="P1820" s="68"/>
      <c r="Q1820" s="69"/>
      <c r="R1820" s="69"/>
      <c r="Z1820" s="70"/>
      <c r="AA1820" s="71"/>
      <c r="AB1820" s="70"/>
      <c r="AC1820" s="70"/>
      <c r="AD1820" s="53"/>
      <c r="AE1820" s="53"/>
      <c r="AF1820" s="72"/>
      <c r="AG1820" s="70"/>
      <c r="AH1820" s="70"/>
      <c r="AI1820" s="70"/>
    </row>
    <row r="1821" spans="1:35" ht="12.75" customHeight="1" x14ac:dyDescent="0.2">
      <c r="A1821" s="64" t="s">
        <v>521</v>
      </c>
      <c r="B1821" s="65" t="s">
        <v>520</v>
      </c>
      <c r="C1821" s="65">
        <v>45601</v>
      </c>
      <c r="D1821" s="66">
        <f>VLOOKUP(A1821,'2.1 Termination Charges'!$B$4:$F$904,5,0)</f>
        <v>7.3800000000000003E-3</v>
      </c>
      <c r="G1821" s="67"/>
      <c r="H1821" s="67"/>
      <c r="J1821" s="67"/>
      <c r="P1821" s="68"/>
      <c r="Q1821" s="69"/>
      <c r="R1821" s="69"/>
      <c r="Z1821" s="70"/>
      <c r="AA1821" s="71"/>
      <c r="AB1821" s="70"/>
      <c r="AC1821" s="70"/>
      <c r="AD1821" s="53"/>
      <c r="AE1821" s="53"/>
      <c r="AF1821" s="72"/>
      <c r="AG1821" s="70"/>
      <c r="AH1821" s="70"/>
      <c r="AI1821" s="70"/>
    </row>
    <row r="1822" spans="1:35" ht="12.75" customHeight="1" x14ac:dyDescent="0.2">
      <c r="A1822" s="64" t="s">
        <v>521</v>
      </c>
      <c r="B1822" s="65" t="s">
        <v>520</v>
      </c>
      <c r="C1822" s="65">
        <v>45602</v>
      </c>
      <c r="D1822" s="66">
        <f>VLOOKUP(A1822,'2.1 Termination Charges'!$B$4:$F$904,5,0)</f>
        <v>7.3800000000000003E-3</v>
      </c>
      <c r="G1822" s="67"/>
      <c r="H1822" s="67"/>
      <c r="J1822" s="67"/>
      <c r="P1822" s="68"/>
      <c r="Q1822" s="69"/>
      <c r="R1822" s="69"/>
      <c r="Z1822" s="70"/>
      <c r="AA1822" s="71"/>
      <c r="AB1822" s="70"/>
      <c r="AC1822" s="70"/>
      <c r="AD1822" s="53"/>
      <c r="AE1822" s="53"/>
      <c r="AF1822" s="72"/>
      <c r="AG1822" s="70"/>
      <c r="AH1822" s="70"/>
      <c r="AI1822" s="70"/>
    </row>
    <row r="1823" spans="1:35" ht="12.75" customHeight="1" x14ac:dyDescent="0.2">
      <c r="A1823" s="64" t="s">
        <v>521</v>
      </c>
      <c r="B1823" s="65" t="s">
        <v>520</v>
      </c>
      <c r="C1823" s="65">
        <v>45603</v>
      </c>
      <c r="D1823" s="66">
        <f>VLOOKUP(A1823,'2.1 Termination Charges'!$B$4:$F$904,5,0)</f>
        <v>7.3800000000000003E-3</v>
      </c>
      <c r="G1823" s="67"/>
      <c r="H1823" s="67"/>
      <c r="J1823" s="67"/>
      <c r="P1823" s="68"/>
      <c r="Q1823" s="69"/>
      <c r="R1823" s="69"/>
      <c r="Z1823" s="70"/>
      <c r="AA1823" s="71"/>
      <c r="AB1823" s="70"/>
      <c r="AC1823" s="70"/>
      <c r="AD1823" s="53"/>
      <c r="AE1823" s="53"/>
      <c r="AF1823" s="72"/>
      <c r="AG1823" s="70"/>
      <c r="AH1823" s="70"/>
      <c r="AI1823" s="70"/>
    </row>
    <row r="1824" spans="1:35" ht="12.75" customHeight="1" x14ac:dyDescent="0.2">
      <c r="A1824" s="64" t="s">
        <v>521</v>
      </c>
      <c r="B1824" s="65" t="s">
        <v>520</v>
      </c>
      <c r="C1824" s="65">
        <v>45604</v>
      </c>
      <c r="D1824" s="66">
        <f>VLOOKUP(A1824,'2.1 Termination Charges'!$B$4:$F$904,5,0)</f>
        <v>7.3800000000000003E-3</v>
      </c>
      <c r="G1824" s="67"/>
      <c r="H1824" s="67"/>
      <c r="J1824" s="67"/>
      <c r="P1824" s="68"/>
      <c r="Q1824" s="69"/>
      <c r="R1824" s="69"/>
      <c r="Z1824" s="70"/>
      <c r="AA1824" s="71"/>
      <c r="AB1824" s="70"/>
      <c r="AC1824" s="70"/>
      <c r="AD1824" s="53"/>
      <c r="AE1824" s="53"/>
      <c r="AF1824" s="72"/>
      <c r="AG1824" s="70"/>
      <c r="AH1824" s="70"/>
      <c r="AI1824" s="70"/>
    </row>
    <row r="1825" spans="1:35" ht="12.75" customHeight="1" x14ac:dyDescent="0.2">
      <c r="A1825" s="64" t="s">
        <v>521</v>
      </c>
      <c r="B1825" s="65" t="s">
        <v>520</v>
      </c>
      <c r="C1825" s="65">
        <v>456146</v>
      </c>
      <c r="D1825" s="66">
        <f>VLOOKUP(A1825,'2.1 Termination Charges'!$B$4:$F$904,5,0)</f>
        <v>7.3800000000000003E-3</v>
      </c>
      <c r="G1825" s="67"/>
      <c r="H1825" s="67"/>
      <c r="J1825" s="67"/>
      <c r="P1825" s="68"/>
      <c r="Q1825" s="69"/>
      <c r="R1825" s="69"/>
      <c r="Z1825" s="70"/>
      <c r="AA1825" s="71"/>
      <c r="AB1825" s="70"/>
      <c r="AC1825" s="70"/>
      <c r="AD1825" s="53"/>
      <c r="AE1825" s="53"/>
      <c r="AF1825" s="72"/>
      <c r="AG1825" s="70"/>
      <c r="AH1825" s="70"/>
      <c r="AI1825" s="70"/>
    </row>
    <row r="1826" spans="1:35" ht="12.75" customHeight="1" x14ac:dyDescent="0.2">
      <c r="A1826" s="64" t="s">
        <v>523</v>
      </c>
      <c r="B1826" s="65" t="s">
        <v>522</v>
      </c>
      <c r="C1826" s="65">
        <v>4525</v>
      </c>
      <c r="D1826" s="66">
        <f>VLOOKUP(A1826,'2.1 Termination Charges'!$B$4:$F$904,5,0)</f>
        <v>7.9600000000000001E-3</v>
      </c>
      <c r="G1826" s="67"/>
      <c r="H1826" s="67"/>
      <c r="J1826" s="67"/>
      <c r="P1826" s="68"/>
      <c r="Q1826" s="69"/>
      <c r="R1826" s="69"/>
      <c r="Z1826" s="70"/>
      <c r="AA1826" s="71"/>
      <c r="AB1826" s="70"/>
      <c r="AC1826" s="70"/>
      <c r="AD1826" s="53"/>
      <c r="AE1826" s="53"/>
      <c r="AF1826" s="72"/>
      <c r="AG1826" s="70"/>
      <c r="AH1826" s="70"/>
      <c r="AI1826" s="70"/>
    </row>
    <row r="1827" spans="1:35" ht="12.75" customHeight="1" x14ac:dyDescent="0.2">
      <c r="A1827" s="64" t="s">
        <v>523</v>
      </c>
      <c r="B1827" s="65" t="s">
        <v>522</v>
      </c>
      <c r="C1827" s="65">
        <v>452597</v>
      </c>
      <c r="D1827" s="66">
        <f>VLOOKUP(A1827,'2.1 Termination Charges'!$B$4:$F$904,5,0)</f>
        <v>7.9600000000000001E-3</v>
      </c>
      <c r="G1827" s="67"/>
      <c r="H1827" s="67"/>
      <c r="J1827" s="67"/>
      <c r="P1827" s="68"/>
      <c r="Q1827" s="69"/>
      <c r="R1827" s="69"/>
      <c r="Z1827" s="70"/>
      <c r="AA1827" s="71"/>
      <c r="AB1827" s="70"/>
      <c r="AC1827" s="70"/>
      <c r="AD1827" s="53"/>
      <c r="AE1827" s="53"/>
      <c r="AF1827" s="72"/>
      <c r="AG1827" s="70"/>
      <c r="AH1827" s="70"/>
      <c r="AI1827" s="70"/>
    </row>
    <row r="1828" spans="1:35" ht="12.75" customHeight="1" x14ac:dyDescent="0.2">
      <c r="A1828" s="64" t="s">
        <v>523</v>
      </c>
      <c r="B1828" s="65" t="s">
        <v>522</v>
      </c>
      <c r="C1828" s="65">
        <v>4531</v>
      </c>
      <c r="D1828" s="66">
        <f>VLOOKUP(A1828,'2.1 Termination Charges'!$B$4:$F$904,5,0)</f>
        <v>7.9600000000000001E-3</v>
      </c>
      <c r="G1828" s="67"/>
      <c r="H1828" s="67"/>
      <c r="J1828" s="67"/>
      <c r="P1828" s="68"/>
      <c r="Q1828" s="69"/>
      <c r="R1828" s="69"/>
      <c r="Z1828" s="70"/>
      <c r="AA1828" s="71"/>
      <c r="AB1828" s="70"/>
      <c r="AC1828" s="70"/>
      <c r="AD1828" s="53"/>
      <c r="AE1828" s="53"/>
      <c r="AF1828" s="72"/>
      <c r="AG1828" s="70"/>
      <c r="AH1828" s="70"/>
      <c r="AI1828" s="70"/>
    </row>
    <row r="1829" spans="1:35" ht="12.75" customHeight="1" x14ac:dyDescent="0.2">
      <c r="A1829" s="64" t="s">
        <v>523</v>
      </c>
      <c r="B1829" s="65" t="s">
        <v>522</v>
      </c>
      <c r="C1829" s="65">
        <v>45311</v>
      </c>
      <c r="D1829" s="66">
        <f>VLOOKUP(A1829,'2.1 Termination Charges'!$B$4:$F$904,5,0)</f>
        <v>7.9600000000000001E-3</v>
      </c>
      <c r="G1829" s="67"/>
      <c r="H1829" s="67"/>
      <c r="J1829" s="67"/>
      <c r="P1829" s="68"/>
      <c r="Q1829" s="69"/>
      <c r="R1829" s="69"/>
      <c r="Z1829" s="70"/>
      <c r="AA1829" s="71"/>
      <c r="AB1829" s="70"/>
      <c r="AC1829" s="70"/>
      <c r="AD1829" s="53"/>
      <c r="AE1829" s="53"/>
      <c r="AF1829" s="72"/>
      <c r="AG1829" s="70"/>
      <c r="AH1829" s="70"/>
      <c r="AI1829" s="70"/>
    </row>
    <row r="1830" spans="1:35" ht="12.75" customHeight="1" x14ac:dyDescent="0.2">
      <c r="A1830" s="64" t="s">
        <v>523</v>
      </c>
      <c r="B1830" s="65" t="s">
        <v>522</v>
      </c>
      <c r="C1830" s="65">
        <v>45312</v>
      </c>
      <c r="D1830" s="66">
        <f>VLOOKUP(A1830,'2.1 Termination Charges'!$B$4:$F$904,5,0)</f>
        <v>7.9600000000000001E-3</v>
      </c>
      <c r="G1830" s="67"/>
      <c r="H1830" s="67"/>
      <c r="J1830" s="67"/>
      <c r="P1830" s="68"/>
      <c r="Q1830" s="69"/>
      <c r="R1830" s="69"/>
      <c r="Z1830" s="70"/>
      <c r="AA1830" s="71"/>
      <c r="AB1830" s="70"/>
      <c r="AC1830" s="70"/>
      <c r="AD1830" s="53"/>
      <c r="AE1830" s="53"/>
      <c r="AF1830" s="72"/>
      <c r="AG1830" s="70"/>
      <c r="AH1830" s="70"/>
      <c r="AI1830" s="70"/>
    </row>
    <row r="1831" spans="1:35" ht="12.75" customHeight="1" x14ac:dyDescent="0.2">
      <c r="A1831" s="64" t="s">
        <v>523</v>
      </c>
      <c r="B1831" s="65" t="s">
        <v>522</v>
      </c>
      <c r="C1831" s="65">
        <v>453130</v>
      </c>
      <c r="D1831" s="66">
        <f>VLOOKUP(A1831,'2.1 Termination Charges'!$B$4:$F$904,5,0)</f>
        <v>7.9600000000000001E-3</v>
      </c>
      <c r="G1831" s="67"/>
      <c r="H1831" s="67"/>
      <c r="J1831" s="67"/>
      <c r="P1831" s="68"/>
      <c r="Q1831" s="69"/>
      <c r="R1831" s="69"/>
      <c r="Z1831" s="70"/>
      <c r="AA1831" s="71"/>
      <c r="AB1831" s="70"/>
      <c r="AC1831" s="70"/>
      <c r="AD1831" s="53"/>
      <c r="AE1831" s="53"/>
      <c r="AF1831" s="72"/>
      <c r="AG1831" s="70"/>
      <c r="AH1831" s="70"/>
      <c r="AI1831" s="70"/>
    </row>
    <row r="1832" spans="1:35" ht="12.75" customHeight="1" x14ac:dyDescent="0.2">
      <c r="A1832" s="64" t="s">
        <v>523</v>
      </c>
      <c r="B1832" s="65" t="s">
        <v>522</v>
      </c>
      <c r="C1832" s="65">
        <v>4531310</v>
      </c>
      <c r="D1832" s="66">
        <f>VLOOKUP(A1832,'2.1 Termination Charges'!$B$4:$F$904,5,0)</f>
        <v>7.9600000000000001E-3</v>
      </c>
      <c r="G1832" s="67"/>
      <c r="H1832" s="67"/>
      <c r="J1832" s="67"/>
      <c r="P1832" s="68"/>
      <c r="Q1832" s="69"/>
      <c r="R1832" s="69"/>
      <c r="Z1832" s="70"/>
      <c r="AA1832" s="71"/>
      <c r="AB1832" s="70"/>
      <c r="AC1832" s="70"/>
      <c r="AD1832" s="53"/>
      <c r="AE1832" s="53"/>
      <c r="AF1832" s="72"/>
      <c r="AG1832" s="70"/>
      <c r="AH1832" s="70"/>
      <c r="AI1832" s="70"/>
    </row>
    <row r="1833" spans="1:35" ht="12.75" customHeight="1" x14ac:dyDescent="0.2">
      <c r="A1833" s="64" t="s">
        <v>523</v>
      </c>
      <c r="B1833" s="65" t="s">
        <v>522</v>
      </c>
      <c r="C1833" s="65">
        <v>4531311</v>
      </c>
      <c r="D1833" s="66">
        <f>VLOOKUP(A1833,'2.1 Termination Charges'!$B$4:$F$904,5,0)</f>
        <v>7.9600000000000001E-3</v>
      </c>
      <c r="G1833" s="67"/>
      <c r="H1833" s="67"/>
      <c r="J1833" s="67"/>
      <c r="P1833" s="68"/>
      <c r="Q1833" s="69"/>
      <c r="R1833" s="69"/>
      <c r="Z1833" s="70"/>
      <c r="AA1833" s="71"/>
      <c r="AB1833" s="70"/>
      <c r="AC1833" s="70"/>
      <c r="AD1833" s="53"/>
      <c r="AE1833" s="53"/>
      <c r="AF1833" s="72"/>
      <c r="AG1833" s="70"/>
      <c r="AH1833" s="70"/>
      <c r="AI1833" s="70"/>
    </row>
    <row r="1834" spans="1:35" ht="12.75" customHeight="1" x14ac:dyDescent="0.2">
      <c r="A1834" s="64" t="s">
        <v>523</v>
      </c>
      <c r="B1834" s="65" t="s">
        <v>522</v>
      </c>
      <c r="C1834" s="65">
        <v>4531312</v>
      </c>
      <c r="D1834" s="66">
        <f>VLOOKUP(A1834,'2.1 Termination Charges'!$B$4:$F$904,5,0)</f>
        <v>7.9600000000000001E-3</v>
      </c>
      <c r="G1834" s="67"/>
      <c r="H1834" s="67"/>
      <c r="J1834" s="67"/>
      <c r="P1834" s="68"/>
      <c r="Q1834" s="69"/>
      <c r="R1834" s="69"/>
      <c r="Z1834" s="70"/>
      <c r="AA1834" s="71"/>
      <c r="AB1834" s="70"/>
      <c r="AC1834" s="70"/>
      <c r="AD1834" s="53"/>
      <c r="AE1834" s="53"/>
      <c r="AF1834" s="72"/>
      <c r="AG1834" s="70"/>
      <c r="AH1834" s="70"/>
      <c r="AI1834" s="70"/>
    </row>
    <row r="1835" spans="1:35" ht="12.75" customHeight="1" x14ac:dyDescent="0.2">
      <c r="A1835" s="64" t="s">
        <v>523</v>
      </c>
      <c r="B1835" s="65" t="s">
        <v>522</v>
      </c>
      <c r="C1835" s="65">
        <v>4531313</v>
      </c>
      <c r="D1835" s="66">
        <f>VLOOKUP(A1835,'2.1 Termination Charges'!$B$4:$F$904,5,0)</f>
        <v>7.9600000000000001E-3</v>
      </c>
      <c r="G1835" s="67"/>
      <c r="H1835" s="67"/>
      <c r="J1835" s="67"/>
      <c r="P1835" s="68"/>
      <c r="Q1835" s="69"/>
      <c r="R1835" s="69"/>
      <c r="Z1835" s="70"/>
      <c r="AA1835" s="71"/>
      <c r="AB1835" s="70"/>
      <c r="AC1835" s="70"/>
      <c r="AD1835" s="53"/>
      <c r="AE1835" s="53"/>
      <c r="AF1835" s="72"/>
      <c r="AG1835" s="70"/>
      <c r="AH1835" s="70"/>
      <c r="AI1835" s="70"/>
    </row>
    <row r="1836" spans="1:35" ht="12.75" customHeight="1" x14ac:dyDescent="0.2">
      <c r="A1836" s="64" t="s">
        <v>523</v>
      </c>
      <c r="B1836" s="65" t="s">
        <v>522</v>
      </c>
      <c r="C1836" s="65">
        <v>4531314</v>
      </c>
      <c r="D1836" s="66">
        <f>VLOOKUP(A1836,'2.1 Termination Charges'!$B$4:$F$904,5,0)</f>
        <v>7.9600000000000001E-3</v>
      </c>
      <c r="G1836" s="67"/>
      <c r="H1836" s="67"/>
      <c r="J1836" s="67"/>
      <c r="P1836" s="68"/>
      <c r="Q1836" s="69"/>
      <c r="R1836" s="69"/>
      <c r="Z1836" s="70"/>
      <c r="AA1836" s="71"/>
      <c r="AB1836" s="70"/>
      <c r="AC1836" s="70"/>
      <c r="AD1836" s="53"/>
      <c r="AE1836" s="53"/>
      <c r="AF1836" s="72"/>
      <c r="AG1836" s="70"/>
      <c r="AH1836" s="70"/>
      <c r="AI1836" s="70"/>
    </row>
    <row r="1837" spans="1:35" ht="12.75" customHeight="1" x14ac:dyDescent="0.2">
      <c r="A1837" s="64" t="s">
        <v>523</v>
      </c>
      <c r="B1837" s="65" t="s">
        <v>522</v>
      </c>
      <c r="C1837" s="65">
        <v>4531315</v>
      </c>
      <c r="D1837" s="66">
        <f>VLOOKUP(A1837,'2.1 Termination Charges'!$B$4:$F$904,5,0)</f>
        <v>7.9600000000000001E-3</v>
      </c>
      <c r="G1837" s="67"/>
      <c r="H1837" s="67"/>
      <c r="J1837" s="67"/>
      <c r="P1837" s="68"/>
      <c r="Q1837" s="69"/>
      <c r="R1837" s="69"/>
      <c r="Z1837" s="70"/>
      <c r="AA1837" s="71"/>
      <c r="AB1837" s="70"/>
      <c r="AC1837" s="70"/>
      <c r="AD1837" s="53"/>
      <c r="AE1837" s="53"/>
      <c r="AF1837" s="72"/>
      <c r="AG1837" s="70"/>
      <c r="AH1837" s="70"/>
      <c r="AI1837" s="70"/>
    </row>
    <row r="1838" spans="1:35" ht="12.75" customHeight="1" x14ac:dyDescent="0.2">
      <c r="A1838" s="64" t="s">
        <v>523</v>
      </c>
      <c r="B1838" s="65" t="s">
        <v>522</v>
      </c>
      <c r="C1838" s="65">
        <v>4531316</v>
      </c>
      <c r="D1838" s="66">
        <f>VLOOKUP(A1838,'2.1 Termination Charges'!$B$4:$F$904,5,0)</f>
        <v>7.9600000000000001E-3</v>
      </c>
      <c r="G1838" s="67"/>
      <c r="H1838" s="67"/>
      <c r="J1838" s="67"/>
      <c r="P1838" s="68"/>
      <c r="Q1838" s="69"/>
      <c r="R1838" s="69"/>
      <c r="Z1838" s="70"/>
      <c r="AA1838" s="71"/>
      <c r="AB1838" s="70"/>
      <c r="AC1838" s="70"/>
      <c r="AD1838" s="53"/>
      <c r="AE1838" s="53"/>
      <c r="AF1838" s="72"/>
      <c r="AG1838" s="70"/>
      <c r="AH1838" s="70"/>
      <c r="AI1838" s="70"/>
    </row>
    <row r="1839" spans="1:35" ht="12.75" customHeight="1" x14ac:dyDescent="0.2">
      <c r="A1839" s="64" t="s">
        <v>523</v>
      </c>
      <c r="B1839" s="65" t="s">
        <v>522</v>
      </c>
      <c r="C1839" s="65">
        <v>4531317</v>
      </c>
      <c r="D1839" s="66">
        <f>VLOOKUP(A1839,'2.1 Termination Charges'!$B$4:$F$904,5,0)</f>
        <v>7.9600000000000001E-3</v>
      </c>
      <c r="G1839" s="67"/>
      <c r="H1839" s="67"/>
      <c r="J1839" s="67"/>
      <c r="P1839" s="68"/>
      <c r="Q1839" s="69"/>
      <c r="R1839" s="69"/>
      <c r="Z1839" s="70"/>
      <c r="AA1839" s="71"/>
      <c r="AB1839" s="70"/>
      <c r="AC1839" s="70"/>
      <c r="AD1839" s="53"/>
      <c r="AE1839" s="53"/>
      <c r="AF1839" s="72"/>
      <c r="AG1839" s="70"/>
      <c r="AH1839" s="70"/>
      <c r="AI1839" s="70"/>
    </row>
    <row r="1840" spans="1:35" ht="12.75" customHeight="1" x14ac:dyDescent="0.2">
      <c r="A1840" s="64" t="s">
        <v>523</v>
      </c>
      <c r="B1840" s="65" t="s">
        <v>522</v>
      </c>
      <c r="C1840" s="65">
        <v>4531318</v>
      </c>
      <c r="D1840" s="66">
        <f>VLOOKUP(A1840,'2.1 Termination Charges'!$B$4:$F$904,5,0)</f>
        <v>7.9600000000000001E-3</v>
      </c>
      <c r="G1840" s="67"/>
      <c r="H1840" s="67"/>
      <c r="J1840" s="67"/>
      <c r="P1840" s="68"/>
      <c r="Q1840" s="69"/>
      <c r="R1840" s="69"/>
      <c r="Z1840" s="70"/>
      <c r="AA1840" s="71"/>
      <c r="AB1840" s="70"/>
      <c r="AC1840" s="70"/>
      <c r="AD1840" s="53"/>
      <c r="AE1840" s="53"/>
      <c r="AF1840" s="72"/>
      <c r="AG1840" s="70"/>
      <c r="AH1840" s="70"/>
      <c r="AI1840" s="70"/>
    </row>
    <row r="1841" spans="1:35" ht="12.75" customHeight="1" x14ac:dyDescent="0.2">
      <c r="A1841" s="64" t="s">
        <v>523</v>
      </c>
      <c r="B1841" s="65" t="s">
        <v>522</v>
      </c>
      <c r="C1841" s="65">
        <v>4531319</v>
      </c>
      <c r="D1841" s="66">
        <f>VLOOKUP(A1841,'2.1 Termination Charges'!$B$4:$F$904,5,0)</f>
        <v>7.9600000000000001E-3</v>
      </c>
      <c r="G1841" s="67"/>
      <c r="H1841" s="67"/>
      <c r="J1841" s="67"/>
      <c r="P1841" s="68"/>
      <c r="Q1841" s="69"/>
      <c r="R1841" s="69"/>
      <c r="Z1841" s="70"/>
      <c r="AA1841" s="71"/>
      <c r="AB1841" s="70"/>
      <c r="AC1841" s="70"/>
      <c r="AD1841" s="53"/>
      <c r="AE1841" s="53"/>
      <c r="AF1841" s="72"/>
      <c r="AG1841" s="70"/>
      <c r="AH1841" s="70"/>
      <c r="AI1841" s="70"/>
    </row>
    <row r="1842" spans="1:35" ht="12.75" customHeight="1" x14ac:dyDescent="0.2">
      <c r="A1842" s="64" t="s">
        <v>523</v>
      </c>
      <c r="B1842" s="65" t="s">
        <v>522</v>
      </c>
      <c r="C1842" s="65">
        <v>453132</v>
      </c>
      <c r="D1842" s="66">
        <f>VLOOKUP(A1842,'2.1 Termination Charges'!$B$4:$F$904,5,0)</f>
        <v>7.9600000000000001E-3</v>
      </c>
      <c r="G1842" s="67"/>
      <c r="H1842" s="67"/>
      <c r="J1842" s="67"/>
      <c r="P1842" s="68"/>
      <c r="Q1842" s="69"/>
      <c r="R1842" s="69"/>
      <c r="Z1842" s="70"/>
      <c r="AA1842" s="71"/>
      <c r="AB1842" s="70"/>
      <c r="AC1842" s="70"/>
      <c r="AD1842" s="53"/>
      <c r="AE1842" s="53"/>
      <c r="AF1842" s="72"/>
      <c r="AG1842" s="70"/>
      <c r="AH1842" s="70"/>
      <c r="AI1842" s="70"/>
    </row>
    <row r="1843" spans="1:35" ht="12.75" customHeight="1" x14ac:dyDescent="0.2">
      <c r="A1843" s="64" t="s">
        <v>523</v>
      </c>
      <c r="B1843" s="65" t="s">
        <v>522</v>
      </c>
      <c r="C1843" s="65">
        <v>453133</v>
      </c>
      <c r="D1843" s="66">
        <f>VLOOKUP(A1843,'2.1 Termination Charges'!$B$4:$F$904,5,0)</f>
        <v>7.9600000000000001E-3</v>
      </c>
      <c r="G1843" s="67"/>
      <c r="H1843" s="67"/>
      <c r="J1843" s="67"/>
      <c r="P1843" s="68"/>
      <c r="Q1843" s="69"/>
      <c r="R1843" s="69"/>
      <c r="Z1843" s="70"/>
      <c r="AA1843" s="71"/>
      <c r="AB1843" s="70"/>
      <c r="AC1843" s="70"/>
      <c r="AD1843" s="53"/>
      <c r="AE1843" s="53"/>
      <c r="AF1843" s="72"/>
      <c r="AG1843" s="70"/>
      <c r="AH1843" s="70"/>
      <c r="AI1843" s="70"/>
    </row>
    <row r="1844" spans="1:35" ht="12.75" customHeight="1" x14ac:dyDescent="0.2">
      <c r="A1844" s="64" t="s">
        <v>523</v>
      </c>
      <c r="B1844" s="65" t="s">
        <v>522</v>
      </c>
      <c r="C1844" s="65">
        <v>453134</v>
      </c>
      <c r="D1844" s="66">
        <f>VLOOKUP(A1844,'2.1 Termination Charges'!$B$4:$F$904,5,0)</f>
        <v>7.9600000000000001E-3</v>
      </c>
      <c r="G1844" s="67"/>
      <c r="H1844" s="67"/>
      <c r="J1844" s="67"/>
      <c r="P1844" s="68"/>
      <c r="Q1844" s="69"/>
      <c r="R1844" s="69"/>
      <c r="Z1844" s="70"/>
      <c r="AA1844" s="71"/>
      <c r="AB1844" s="70"/>
      <c r="AC1844" s="70"/>
      <c r="AD1844" s="53"/>
      <c r="AE1844" s="53"/>
      <c r="AF1844" s="72"/>
      <c r="AG1844" s="70"/>
      <c r="AH1844" s="70"/>
      <c r="AI1844" s="70"/>
    </row>
    <row r="1845" spans="1:35" ht="12.75" customHeight="1" x14ac:dyDescent="0.2">
      <c r="A1845" s="64" t="s">
        <v>523</v>
      </c>
      <c r="B1845" s="65" t="s">
        <v>522</v>
      </c>
      <c r="C1845" s="65">
        <v>453135</v>
      </c>
      <c r="D1845" s="66">
        <f>VLOOKUP(A1845,'2.1 Termination Charges'!$B$4:$F$904,5,0)</f>
        <v>7.9600000000000001E-3</v>
      </c>
      <c r="G1845" s="67"/>
      <c r="H1845" s="67"/>
      <c r="J1845" s="67"/>
      <c r="P1845" s="68"/>
      <c r="Q1845" s="69"/>
      <c r="R1845" s="69"/>
      <c r="Z1845" s="70"/>
      <c r="AA1845" s="71"/>
      <c r="AB1845" s="70"/>
      <c r="AC1845" s="70"/>
      <c r="AD1845" s="53"/>
      <c r="AE1845" s="53"/>
      <c r="AF1845" s="72"/>
      <c r="AG1845" s="70"/>
      <c r="AH1845" s="70"/>
      <c r="AI1845" s="70"/>
    </row>
    <row r="1846" spans="1:35" ht="12.75" customHeight="1" x14ac:dyDescent="0.2">
      <c r="A1846" s="64" t="s">
        <v>523</v>
      </c>
      <c r="B1846" s="65" t="s">
        <v>522</v>
      </c>
      <c r="C1846" s="65">
        <v>453136</v>
      </c>
      <c r="D1846" s="66">
        <f>VLOOKUP(A1846,'2.1 Termination Charges'!$B$4:$F$904,5,0)</f>
        <v>7.9600000000000001E-3</v>
      </c>
      <c r="G1846" s="67"/>
      <c r="H1846" s="67"/>
      <c r="J1846" s="67"/>
      <c r="P1846" s="68"/>
      <c r="Q1846" s="69"/>
      <c r="R1846" s="69"/>
      <c r="Z1846" s="70"/>
      <c r="AA1846" s="71"/>
      <c r="AB1846" s="70"/>
      <c r="AC1846" s="70"/>
      <c r="AD1846" s="53"/>
      <c r="AE1846" s="53"/>
      <c r="AF1846" s="72"/>
      <c r="AG1846" s="70"/>
      <c r="AH1846" s="70"/>
      <c r="AI1846" s="70"/>
    </row>
    <row r="1847" spans="1:35" ht="12.75" customHeight="1" x14ac:dyDescent="0.2">
      <c r="A1847" s="64" t="s">
        <v>523</v>
      </c>
      <c r="B1847" s="65" t="s">
        <v>522</v>
      </c>
      <c r="C1847" s="65">
        <v>453137</v>
      </c>
      <c r="D1847" s="66">
        <f>VLOOKUP(A1847,'2.1 Termination Charges'!$B$4:$F$904,5,0)</f>
        <v>7.9600000000000001E-3</v>
      </c>
      <c r="G1847" s="67"/>
      <c r="H1847" s="67"/>
      <c r="J1847" s="67"/>
      <c r="P1847" s="68"/>
      <c r="Q1847" s="69"/>
      <c r="R1847" s="69"/>
      <c r="Z1847" s="70"/>
      <c r="AA1847" s="71"/>
      <c r="AB1847" s="70"/>
      <c r="AC1847" s="70"/>
      <c r="AD1847" s="53"/>
      <c r="AE1847" s="53"/>
      <c r="AF1847" s="72"/>
      <c r="AG1847" s="70"/>
      <c r="AH1847" s="70"/>
      <c r="AI1847" s="70"/>
    </row>
    <row r="1848" spans="1:35" ht="12.75" customHeight="1" x14ac:dyDescent="0.2">
      <c r="A1848" s="64" t="s">
        <v>523</v>
      </c>
      <c r="B1848" s="65" t="s">
        <v>522</v>
      </c>
      <c r="C1848" s="65">
        <v>453138</v>
      </c>
      <c r="D1848" s="66">
        <f>VLOOKUP(A1848,'2.1 Termination Charges'!$B$4:$F$904,5,0)</f>
        <v>7.9600000000000001E-3</v>
      </c>
      <c r="G1848" s="67"/>
      <c r="H1848" s="67"/>
      <c r="J1848" s="67"/>
      <c r="P1848" s="68"/>
      <c r="Q1848" s="69"/>
      <c r="R1848" s="69"/>
      <c r="Z1848" s="70"/>
      <c r="AA1848" s="71"/>
      <c r="AB1848" s="70"/>
      <c r="AC1848" s="70"/>
      <c r="AD1848" s="53"/>
      <c r="AE1848" s="53"/>
      <c r="AF1848" s="72"/>
      <c r="AG1848" s="70"/>
      <c r="AH1848" s="70"/>
      <c r="AI1848" s="70"/>
    </row>
    <row r="1849" spans="1:35" ht="12.75" customHeight="1" x14ac:dyDescent="0.2">
      <c r="A1849" s="64" t="s">
        <v>523</v>
      </c>
      <c r="B1849" s="65" t="s">
        <v>522</v>
      </c>
      <c r="C1849" s="65">
        <v>453139</v>
      </c>
      <c r="D1849" s="66">
        <f>VLOOKUP(A1849,'2.1 Termination Charges'!$B$4:$F$904,5,0)</f>
        <v>7.9600000000000001E-3</v>
      </c>
      <c r="G1849" s="67"/>
      <c r="H1849" s="67"/>
      <c r="J1849" s="67"/>
      <c r="P1849" s="68"/>
      <c r="Q1849" s="69"/>
      <c r="R1849" s="69"/>
      <c r="Z1849" s="70"/>
      <c r="AA1849" s="71"/>
      <c r="AB1849" s="70"/>
      <c r="AC1849" s="70"/>
      <c r="AD1849" s="53"/>
      <c r="AE1849" s="53"/>
      <c r="AF1849" s="72"/>
      <c r="AG1849" s="70"/>
      <c r="AH1849" s="70"/>
      <c r="AI1849" s="70"/>
    </row>
    <row r="1850" spans="1:35" ht="12.75" customHeight="1" x14ac:dyDescent="0.2">
      <c r="A1850" s="64" t="s">
        <v>523</v>
      </c>
      <c r="B1850" s="65" t="s">
        <v>522</v>
      </c>
      <c r="C1850" s="65">
        <v>45314</v>
      </c>
      <c r="D1850" s="66">
        <f>VLOOKUP(A1850,'2.1 Termination Charges'!$B$4:$F$904,5,0)</f>
        <v>7.9600000000000001E-3</v>
      </c>
      <c r="G1850" s="67"/>
      <c r="H1850" s="67"/>
      <c r="J1850" s="67"/>
      <c r="P1850" s="68"/>
      <c r="Q1850" s="69"/>
      <c r="R1850" s="69"/>
      <c r="Z1850" s="70"/>
      <c r="AA1850" s="71"/>
      <c r="AB1850" s="70"/>
      <c r="AC1850" s="70"/>
      <c r="AD1850" s="53"/>
      <c r="AE1850" s="53"/>
      <c r="AF1850" s="72"/>
      <c r="AG1850" s="70"/>
      <c r="AH1850" s="70"/>
      <c r="AI1850" s="70"/>
    </row>
    <row r="1851" spans="1:35" ht="12.75" customHeight="1" x14ac:dyDescent="0.2">
      <c r="A1851" s="64" t="s">
        <v>523</v>
      </c>
      <c r="B1851" s="65" t="s">
        <v>522</v>
      </c>
      <c r="C1851" s="65">
        <v>45315</v>
      </c>
      <c r="D1851" s="66">
        <f>VLOOKUP(A1851,'2.1 Termination Charges'!$B$4:$F$904,5,0)</f>
        <v>7.9600000000000001E-3</v>
      </c>
      <c r="G1851" s="67"/>
      <c r="H1851" s="67"/>
      <c r="J1851" s="67"/>
      <c r="P1851" s="68"/>
      <c r="Q1851" s="69"/>
      <c r="R1851" s="69"/>
      <c r="Z1851" s="70"/>
      <c r="AA1851" s="71"/>
      <c r="AB1851" s="70"/>
      <c r="AC1851" s="70"/>
      <c r="AD1851" s="53"/>
      <c r="AE1851" s="53"/>
      <c r="AF1851" s="72"/>
      <c r="AG1851" s="70"/>
      <c r="AH1851" s="70"/>
      <c r="AI1851" s="70"/>
    </row>
    <row r="1852" spans="1:35" ht="12.75" customHeight="1" x14ac:dyDescent="0.2">
      <c r="A1852" s="64" t="s">
        <v>523</v>
      </c>
      <c r="B1852" s="65" t="s">
        <v>522</v>
      </c>
      <c r="C1852" s="65">
        <v>45316</v>
      </c>
      <c r="D1852" s="66">
        <f>VLOOKUP(A1852,'2.1 Termination Charges'!$B$4:$F$904,5,0)</f>
        <v>7.9600000000000001E-3</v>
      </c>
      <c r="G1852" s="67"/>
      <c r="H1852" s="67"/>
      <c r="J1852" s="67"/>
      <c r="P1852" s="68"/>
      <c r="Q1852" s="69"/>
      <c r="R1852" s="69"/>
      <c r="Z1852" s="70"/>
      <c r="AA1852" s="71"/>
      <c r="AB1852" s="70"/>
      <c r="AC1852" s="70"/>
      <c r="AD1852" s="53"/>
      <c r="AE1852" s="53"/>
      <c r="AF1852" s="72"/>
      <c r="AG1852" s="70"/>
      <c r="AH1852" s="70"/>
      <c r="AI1852" s="70"/>
    </row>
    <row r="1853" spans="1:35" ht="12.75" customHeight="1" x14ac:dyDescent="0.2">
      <c r="A1853" s="64" t="s">
        <v>523</v>
      </c>
      <c r="B1853" s="65" t="s">
        <v>522</v>
      </c>
      <c r="C1853" s="65">
        <v>45317</v>
      </c>
      <c r="D1853" s="66">
        <f>VLOOKUP(A1853,'2.1 Termination Charges'!$B$4:$F$904,5,0)</f>
        <v>7.9600000000000001E-3</v>
      </c>
      <c r="G1853" s="67"/>
      <c r="H1853" s="67"/>
      <c r="J1853" s="67"/>
      <c r="P1853" s="68"/>
      <c r="Q1853" s="69"/>
      <c r="R1853" s="69"/>
      <c r="Z1853" s="70"/>
      <c r="AA1853" s="71"/>
      <c r="AB1853" s="70"/>
      <c r="AC1853" s="70"/>
      <c r="AD1853" s="53"/>
      <c r="AE1853" s="53"/>
      <c r="AF1853" s="72"/>
      <c r="AG1853" s="70"/>
      <c r="AH1853" s="70"/>
      <c r="AI1853" s="70"/>
    </row>
    <row r="1854" spans="1:35" ht="12.75" customHeight="1" x14ac:dyDescent="0.2">
      <c r="A1854" s="64" t="s">
        <v>523</v>
      </c>
      <c r="B1854" s="65" t="s">
        <v>522</v>
      </c>
      <c r="C1854" s="65">
        <v>45318</v>
      </c>
      <c r="D1854" s="66">
        <f>VLOOKUP(A1854,'2.1 Termination Charges'!$B$4:$F$904,5,0)</f>
        <v>7.9600000000000001E-3</v>
      </c>
      <c r="G1854" s="67"/>
      <c r="H1854" s="67"/>
      <c r="J1854" s="67"/>
      <c r="P1854" s="68"/>
      <c r="Q1854" s="69"/>
      <c r="R1854" s="69"/>
      <c r="Z1854" s="70"/>
      <c r="AA1854" s="71"/>
      <c r="AB1854" s="70"/>
      <c r="AC1854" s="70"/>
      <c r="AD1854" s="53"/>
      <c r="AE1854" s="53"/>
      <c r="AF1854" s="72"/>
      <c r="AG1854" s="70"/>
      <c r="AH1854" s="70"/>
      <c r="AI1854" s="70"/>
    </row>
    <row r="1855" spans="1:35" ht="12.75" customHeight="1" x14ac:dyDescent="0.2">
      <c r="A1855" s="64" t="s">
        <v>523</v>
      </c>
      <c r="B1855" s="65" t="s">
        <v>522</v>
      </c>
      <c r="C1855" s="65">
        <v>4540</v>
      </c>
      <c r="D1855" s="66">
        <f>VLOOKUP(A1855,'2.1 Termination Charges'!$B$4:$F$904,5,0)</f>
        <v>7.9600000000000001E-3</v>
      </c>
      <c r="G1855" s="67"/>
      <c r="H1855" s="67"/>
      <c r="J1855" s="67"/>
      <c r="P1855" s="68"/>
      <c r="Q1855" s="69"/>
      <c r="R1855" s="69"/>
      <c r="Z1855" s="70"/>
      <c r="AA1855" s="71"/>
      <c r="AB1855" s="70"/>
      <c r="AC1855" s="70"/>
      <c r="AD1855" s="53"/>
      <c r="AE1855" s="53"/>
      <c r="AF1855" s="72"/>
      <c r="AG1855" s="70"/>
      <c r="AH1855" s="70"/>
      <c r="AI1855" s="70"/>
    </row>
    <row r="1856" spans="1:35" ht="12.75" customHeight="1" x14ac:dyDescent="0.2">
      <c r="A1856" s="64" t="s">
        <v>523</v>
      </c>
      <c r="B1856" s="65" t="s">
        <v>522</v>
      </c>
      <c r="C1856" s="65">
        <v>4542</v>
      </c>
      <c r="D1856" s="66">
        <f>VLOOKUP(A1856,'2.1 Termination Charges'!$B$4:$F$904,5,0)</f>
        <v>7.9600000000000001E-3</v>
      </c>
      <c r="G1856" s="67"/>
      <c r="H1856" s="67"/>
      <c r="J1856" s="67"/>
      <c r="P1856" s="68"/>
      <c r="Q1856" s="69"/>
      <c r="R1856" s="69"/>
      <c r="Z1856" s="70"/>
      <c r="AA1856" s="71"/>
      <c r="AB1856" s="70"/>
      <c r="AC1856" s="70"/>
      <c r="AD1856" s="53"/>
      <c r="AE1856" s="53"/>
      <c r="AF1856" s="72"/>
      <c r="AG1856" s="70"/>
      <c r="AH1856" s="70"/>
      <c r="AI1856" s="70"/>
    </row>
    <row r="1857" spans="1:35" ht="12.75" customHeight="1" x14ac:dyDescent="0.2">
      <c r="A1857" s="64" t="s">
        <v>523</v>
      </c>
      <c r="B1857" s="65" t="s">
        <v>522</v>
      </c>
      <c r="C1857" s="65">
        <v>45426</v>
      </c>
      <c r="D1857" s="66">
        <f>VLOOKUP(A1857,'2.1 Termination Charges'!$B$4:$F$904,5,0)</f>
        <v>7.9600000000000001E-3</v>
      </c>
      <c r="G1857" s="67"/>
      <c r="H1857" s="67"/>
      <c r="J1857" s="67"/>
      <c r="P1857" s="68"/>
      <c r="Q1857" s="69"/>
      <c r="R1857" s="69"/>
      <c r="Z1857" s="70"/>
      <c r="AA1857" s="71"/>
      <c r="AB1857" s="70"/>
      <c r="AC1857" s="70"/>
      <c r="AD1857" s="53"/>
      <c r="AE1857" s="53"/>
      <c r="AF1857" s="72"/>
      <c r="AG1857" s="70"/>
      <c r="AH1857" s="70"/>
      <c r="AI1857" s="70"/>
    </row>
    <row r="1858" spans="1:35" ht="12.75" customHeight="1" x14ac:dyDescent="0.2">
      <c r="A1858" s="64" t="s">
        <v>523</v>
      </c>
      <c r="B1858" s="65" t="s">
        <v>522</v>
      </c>
      <c r="C1858" s="65">
        <v>45427</v>
      </c>
      <c r="D1858" s="66">
        <f>VLOOKUP(A1858,'2.1 Termination Charges'!$B$4:$F$904,5,0)</f>
        <v>7.9600000000000001E-3</v>
      </c>
      <c r="G1858" s="67"/>
      <c r="H1858" s="67"/>
      <c r="J1858" s="67"/>
      <c r="P1858" s="68"/>
      <c r="Q1858" s="69"/>
      <c r="R1858" s="69"/>
      <c r="Z1858" s="70"/>
      <c r="AA1858" s="71"/>
      <c r="AB1858" s="70"/>
      <c r="AC1858" s="70"/>
      <c r="AD1858" s="53"/>
      <c r="AE1858" s="53"/>
      <c r="AF1858" s="72"/>
      <c r="AG1858" s="70"/>
      <c r="AH1858" s="70"/>
      <c r="AI1858" s="70"/>
    </row>
    <row r="1859" spans="1:35" ht="12.75" customHeight="1" x14ac:dyDescent="0.2">
      <c r="A1859" s="64" t="s">
        <v>523</v>
      </c>
      <c r="B1859" s="65" t="s">
        <v>522</v>
      </c>
      <c r="C1859" s="65">
        <v>45428</v>
      </c>
      <c r="D1859" s="66">
        <f>VLOOKUP(A1859,'2.1 Termination Charges'!$B$4:$F$904,5,0)</f>
        <v>7.9600000000000001E-3</v>
      </c>
      <c r="G1859" s="67"/>
      <c r="H1859" s="67"/>
      <c r="J1859" s="67"/>
      <c r="P1859" s="68"/>
      <c r="Q1859" s="69"/>
      <c r="R1859" s="69"/>
      <c r="Z1859" s="70"/>
      <c r="AA1859" s="71"/>
      <c r="AB1859" s="70"/>
      <c r="AC1859" s="70"/>
      <c r="AD1859" s="53"/>
      <c r="AE1859" s="53"/>
      <c r="AF1859" s="72"/>
      <c r="AG1859" s="70"/>
      <c r="AH1859" s="70"/>
      <c r="AI1859" s="70"/>
    </row>
    <row r="1860" spans="1:35" ht="12.75" customHeight="1" x14ac:dyDescent="0.2">
      <c r="A1860" s="64" t="s">
        <v>523</v>
      </c>
      <c r="B1860" s="65" t="s">
        <v>522</v>
      </c>
      <c r="C1860" s="65">
        <v>45429</v>
      </c>
      <c r="D1860" s="66">
        <f>VLOOKUP(A1860,'2.1 Termination Charges'!$B$4:$F$904,5,0)</f>
        <v>7.9600000000000001E-3</v>
      </c>
      <c r="G1860" s="67"/>
      <c r="H1860" s="67"/>
      <c r="J1860" s="67"/>
      <c r="P1860" s="68"/>
      <c r="Q1860" s="69"/>
      <c r="R1860" s="69"/>
      <c r="Z1860" s="70"/>
      <c r="AA1860" s="71"/>
      <c r="AB1860" s="70"/>
      <c r="AC1860" s="70"/>
      <c r="AD1860" s="53"/>
      <c r="AE1860" s="53"/>
      <c r="AF1860" s="72"/>
      <c r="AG1860" s="70"/>
      <c r="AH1860" s="70"/>
      <c r="AI1860" s="70"/>
    </row>
    <row r="1861" spans="1:35" ht="12.75" customHeight="1" x14ac:dyDescent="0.2">
      <c r="A1861" s="64" t="s">
        <v>523</v>
      </c>
      <c r="B1861" s="65" t="s">
        <v>522</v>
      </c>
      <c r="C1861" s="65">
        <v>455061</v>
      </c>
      <c r="D1861" s="66">
        <f>VLOOKUP(A1861,'2.1 Termination Charges'!$B$4:$F$904,5,0)</f>
        <v>7.9600000000000001E-3</v>
      </c>
      <c r="G1861" s="67"/>
      <c r="H1861" s="67"/>
      <c r="J1861" s="67"/>
      <c r="P1861" s="68"/>
      <c r="Q1861" s="69"/>
      <c r="R1861" s="69"/>
      <c r="Z1861" s="70"/>
      <c r="AA1861" s="71"/>
      <c r="AB1861" s="70"/>
      <c r="AC1861" s="70"/>
      <c r="AD1861" s="53"/>
      <c r="AE1861" s="53"/>
      <c r="AF1861" s="72"/>
      <c r="AG1861" s="70"/>
      <c r="AH1861" s="70"/>
      <c r="AI1861" s="70"/>
    </row>
    <row r="1862" spans="1:35" ht="12.75" customHeight="1" x14ac:dyDescent="0.2">
      <c r="A1862" s="64" t="s">
        <v>523</v>
      </c>
      <c r="B1862" s="65" t="s">
        <v>522</v>
      </c>
      <c r="C1862" s="65">
        <v>455064</v>
      </c>
      <c r="D1862" s="66">
        <f>VLOOKUP(A1862,'2.1 Termination Charges'!$B$4:$F$904,5,0)</f>
        <v>7.9600000000000001E-3</v>
      </c>
      <c r="G1862" s="67"/>
      <c r="H1862" s="67"/>
      <c r="J1862" s="67"/>
      <c r="P1862" s="68"/>
      <c r="Q1862" s="69"/>
      <c r="R1862" s="69"/>
      <c r="Z1862" s="70"/>
      <c r="AA1862" s="71"/>
      <c r="AB1862" s="70"/>
      <c r="AC1862" s="70"/>
      <c r="AD1862" s="53"/>
      <c r="AE1862" s="53"/>
      <c r="AF1862" s="72"/>
      <c r="AG1862" s="70"/>
      <c r="AH1862" s="70"/>
      <c r="AI1862" s="70"/>
    </row>
    <row r="1863" spans="1:35" ht="12.75" customHeight="1" x14ac:dyDescent="0.2">
      <c r="A1863" s="64" t="s">
        <v>523</v>
      </c>
      <c r="B1863" s="65" t="s">
        <v>522</v>
      </c>
      <c r="C1863" s="65">
        <v>4552</v>
      </c>
      <c r="D1863" s="66">
        <f>VLOOKUP(A1863,'2.1 Termination Charges'!$B$4:$F$904,5,0)</f>
        <v>7.9600000000000001E-3</v>
      </c>
      <c r="G1863" s="67"/>
      <c r="H1863" s="67"/>
      <c r="J1863" s="67"/>
      <c r="P1863" s="68"/>
      <c r="Q1863" s="69"/>
      <c r="R1863" s="69"/>
      <c r="Z1863" s="70"/>
      <c r="AA1863" s="71"/>
      <c r="AB1863" s="70"/>
      <c r="AC1863" s="70"/>
      <c r="AD1863" s="53"/>
      <c r="AE1863" s="53"/>
      <c r="AF1863" s="72"/>
      <c r="AG1863" s="70"/>
      <c r="AH1863" s="70"/>
      <c r="AI1863" s="70"/>
    </row>
    <row r="1864" spans="1:35" ht="12.75" customHeight="1" x14ac:dyDescent="0.2">
      <c r="A1864" s="64" t="s">
        <v>523</v>
      </c>
      <c r="B1864" s="65" t="s">
        <v>522</v>
      </c>
      <c r="C1864" s="65">
        <v>4553</v>
      </c>
      <c r="D1864" s="66">
        <f>VLOOKUP(A1864,'2.1 Termination Charges'!$B$4:$F$904,5,0)</f>
        <v>7.9600000000000001E-3</v>
      </c>
      <c r="G1864" s="67"/>
      <c r="H1864" s="67"/>
      <c r="J1864" s="67"/>
      <c r="P1864" s="68"/>
      <c r="Q1864" s="69"/>
      <c r="R1864" s="69"/>
      <c r="Z1864" s="70"/>
      <c r="AA1864" s="71"/>
      <c r="AB1864" s="70"/>
      <c r="AC1864" s="70"/>
      <c r="AD1864" s="53"/>
      <c r="AE1864" s="53"/>
      <c r="AF1864" s="72"/>
      <c r="AG1864" s="70"/>
      <c r="AH1864" s="70"/>
      <c r="AI1864" s="70"/>
    </row>
    <row r="1865" spans="1:35" ht="12.75" customHeight="1" x14ac:dyDescent="0.2">
      <c r="A1865" s="64" t="s">
        <v>523</v>
      </c>
      <c r="B1865" s="65" t="s">
        <v>522</v>
      </c>
      <c r="C1865" s="65">
        <v>455398</v>
      </c>
      <c r="D1865" s="66">
        <f>VLOOKUP(A1865,'2.1 Termination Charges'!$B$4:$F$904,5,0)</f>
        <v>7.9600000000000001E-3</v>
      </c>
      <c r="G1865" s="67"/>
      <c r="H1865" s="67"/>
      <c r="J1865" s="67"/>
      <c r="P1865" s="68"/>
      <c r="Q1865" s="69"/>
      <c r="R1865" s="69"/>
      <c r="Z1865" s="70"/>
      <c r="AA1865" s="71"/>
      <c r="AB1865" s="70"/>
      <c r="AC1865" s="70"/>
      <c r="AD1865" s="53"/>
      <c r="AE1865" s="53"/>
      <c r="AF1865" s="72"/>
      <c r="AG1865" s="70"/>
      <c r="AH1865" s="70"/>
      <c r="AI1865" s="70"/>
    </row>
    <row r="1866" spans="1:35" ht="12.75" customHeight="1" x14ac:dyDescent="0.2">
      <c r="A1866" s="64" t="s">
        <v>523</v>
      </c>
      <c r="B1866" s="65" t="s">
        <v>522</v>
      </c>
      <c r="C1866" s="65">
        <v>4560</v>
      </c>
      <c r="D1866" s="66">
        <f>VLOOKUP(A1866,'2.1 Termination Charges'!$B$4:$F$904,5,0)</f>
        <v>7.9600000000000001E-3</v>
      </c>
      <c r="G1866" s="67"/>
      <c r="H1866" s="67"/>
      <c r="J1866" s="67"/>
      <c r="P1866" s="68"/>
      <c r="Q1866" s="69"/>
      <c r="R1866" s="69"/>
      <c r="Z1866" s="70"/>
      <c r="AA1866" s="71"/>
      <c r="AB1866" s="70"/>
      <c r="AC1866" s="70"/>
      <c r="AD1866" s="53"/>
      <c r="AE1866" s="53"/>
      <c r="AF1866" s="72"/>
      <c r="AG1866" s="70"/>
      <c r="AH1866" s="70"/>
      <c r="AI1866" s="70"/>
    </row>
    <row r="1867" spans="1:35" ht="12.75" customHeight="1" x14ac:dyDescent="0.2">
      <c r="A1867" s="64" t="s">
        <v>523</v>
      </c>
      <c r="B1867" s="65" t="s">
        <v>522</v>
      </c>
      <c r="C1867" s="65">
        <v>456099</v>
      </c>
      <c r="D1867" s="66">
        <f>VLOOKUP(A1867,'2.1 Termination Charges'!$B$4:$F$904,5,0)</f>
        <v>7.9600000000000001E-3</v>
      </c>
      <c r="G1867" s="67"/>
      <c r="H1867" s="67"/>
      <c r="J1867" s="67"/>
      <c r="P1867" s="68"/>
      <c r="Q1867" s="69"/>
      <c r="R1867" s="69"/>
      <c r="Z1867" s="70"/>
      <c r="AA1867" s="71"/>
      <c r="AB1867" s="70"/>
      <c r="AC1867" s="70"/>
      <c r="AD1867" s="53"/>
      <c r="AE1867" s="53"/>
      <c r="AF1867" s="72"/>
      <c r="AG1867" s="70"/>
      <c r="AH1867" s="70"/>
      <c r="AI1867" s="70"/>
    </row>
    <row r="1868" spans="1:35" ht="12.75" customHeight="1" x14ac:dyDescent="0.2">
      <c r="A1868" s="64" t="s">
        <v>523</v>
      </c>
      <c r="B1868" s="65" t="s">
        <v>522</v>
      </c>
      <c r="C1868" s="65">
        <v>4571</v>
      </c>
      <c r="D1868" s="66">
        <f>VLOOKUP(A1868,'2.1 Termination Charges'!$B$4:$F$904,5,0)</f>
        <v>7.9600000000000001E-3</v>
      </c>
      <c r="G1868" s="67"/>
      <c r="H1868" s="67"/>
      <c r="J1868" s="67"/>
      <c r="P1868" s="68"/>
      <c r="Q1868" s="69"/>
      <c r="R1868" s="69"/>
      <c r="Z1868" s="70"/>
      <c r="AA1868" s="71"/>
      <c r="AB1868" s="70"/>
      <c r="AC1868" s="70"/>
      <c r="AD1868" s="53"/>
      <c r="AE1868" s="53"/>
      <c r="AF1868" s="72"/>
      <c r="AG1868" s="70"/>
      <c r="AH1868" s="70"/>
      <c r="AI1868" s="70"/>
    </row>
    <row r="1869" spans="1:35" ht="12.75" customHeight="1" x14ac:dyDescent="0.2">
      <c r="A1869" s="64" t="s">
        <v>523</v>
      </c>
      <c r="B1869" s="65" t="s">
        <v>522</v>
      </c>
      <c r="C1869" s="65">
        <v>45713</v>
      </c>
      <c r="D1869" s="66">
        <f>VLOOKUP(A1869,'2.1 Termination Charges'!$B$4:$F$904,5,0)</f>
        <v>7.9600000000000001E-3</v>
      </c>
      <c r="G1869" s="67"/>
      <c r="H1869" s="67"/>
      <c r="J1869" s="67"/>
      <c r="P1869" s="68"/>
      <c r="Q1869" s="69"/>
      <c r="R1869" s="69"/>
      <c r="Z1869" s="70"/>
      <c r="AA1869" s="71"/>
      <c r="AB1869" s="70"/>
      <c r="AC1869" s="70"/>
      <c r="AD1869" s="53"/>
      <c r="AE1869" s="53"/>
      <c r="AF1869" s="72"/>
      <c r="AG1869" s="70"/>
      <c r="AH1869" s="70"/>
      <c r="AI1869" s="70"/>
    </row>
    <row r="1870" spans="1:35" ht="12.75" customHeight="1" x14ac:dyDescent="0.2">
      <c r="A1870" s="64" t="s">
        <v>523</v>
      </c>
      <c r="B1870" s="65" t="s">
        <v>522</v>
      </c>
      <c r="C1870" s="65">
        <v>45714</v>
      </c>
      <c r="D1870" s="66">
        <f>VLOOKUP(A1870,'2.1 Termination Charges'!$B$4:$F$904,5,0)</f>
        <v>7.9600000000000001E-3</v>
      </c>
      <c r="G1870" s="67"/>
      <c r="H1870" s="67"/>
      <c r="J1870" s="67"/>
      <c r="P1870" s="68"/>
      <c r="Q1870" s="69"/>
      <c r="R1870" s="69"/>
      <c r="Z1870" s="70"/>
      <c r="AA1870" s="71"/>
      <c r="AB1870" s="70"/>
      <c r="AC1870" s="70"/>
      <c r="AD1870" s="53"/>
      <c r="AE1870" s="53"/>
      <c r="AF1870" s="72"/>
      <c r="AG1870" s="70"/>
      <c r="AH1870" s="70"/>
      <c r="AI1870" s="70"/>
    </row>
    <row r="1871" spans="1:35" ht="12.75" customHeight="1" x14ac:dyDescent="0.2">
      <c r="A1871" s="64" t="s">
        <v>523</v>
      </c>
      <c r="B1871" s="65" t="s">
        <v>522</v>
      </c>
      <c r="C1871" s="65">
        <v>45715</v>
      </c>
      <c r="D1871" s="66">
        <f>VLOOKUP(A1871,'2.1 Termination Charges'!$B$4:$F$904,5,0)</f>
        <v>7.9600000000000001E-3</v>
      </c>
      <c r="G1871" s="67"/>
      <c r="H1871" s="67"/>
      <c r="J1871" s="67"/>
      <c r="P1871" s="68"/>
      <c r="Q1871" s="69"/>
      <c r="R1871" s="69"/>
      <c r="Z1871" s="70"/>
      <c r="AA1871" s="71"/>
      <c r="AB1871" s="70"/>
      <c r="AC1871" s="70"/>
      <c r="AD1871" s="53"/>
      <c r="AE1871" s="53"/>
      <c r="AF1871" s="72"/>
      <c r="AG1871" s="70"/>
      <c r="AH1871" s="70"/>
      <c r="AI1871" s="70"/>
    </row>
    <row r="1872" spans="1:35" ht="12.75" customHeight="1" x14ac:dyDescent="0.2">
      <c r="A1872" s="64" t="s">
        <v>523</v>
      </c>
      <c r="B1872" s="65" t="s">
        <v>522</v>
      </c>
      <c r="C1872" s="65">
        <v>45716</v>
      </c>
      <c r="D1872" s="66">
        <f>VLOOKUP(A1872,'2.1 Termination Charges'!$B$4:$F$904,5,0)</f>
        <v>7.9600000000000001E-3</v>
      </c>
      <c r="G1872" s="67"/>
      <c r="H1872" s="67"/>
      <c r="J1872" s="67"/>
      <c r="P1872" s="68"/>
      <c r="Q1872" s="69"/>
      <c r="R1872" s="69"/>
      <c r="Z1872" s="70"/>
      <c r="AA1872" s="71"/>
      <c r="AB1872" s="70"/>
      <c r="AC1872" s="70"/>
      <c r="AD1872" s="53"/>
      <c r="AE1872" s="53"/>
      <c r="AF1872" s="72"/>
      <c r="AG1872" s="70"/>
      <c r="AH1872" s="70"/>
      <c r="AI1872" s="70"/>
    </row>
    <row r="1873" spans="1:35" ht="12.75" customHeight="1" x14ac:dyDescent="0.2">
      <c r="A1873" s="64" t="s">
        <v>523</v>
      </c>
      <c r="B1873" s="65" t="s">
        <v>522</v>
      </c>
      <c r="C1873" s="65">
        <v>457178</v>
      </c>
      <c r="D1873" s="66">
        <f>VLOOKUP(A1873,'2.1 Termination Charges'!$B$4:$F$904,5,0)</f>
        <v>7.9600000000000001E-3</v>
      </c>
      <c r="G1873" s="67"/>
      <c r="H1873" s="67"/>
      <c r="J1873" s="67"/>
      <c r="P1873" s="68"/>
      <c r="Q1873" s="69"/>
      <c r="R1873" s="69"/>
      <c r="Z1873" s="70"/>
      <c r="AA1873" s="71"/>
      <c r="AB1873" s="70"/>
      <c r="AC1873" s="70"/>
      <c r="AD1873" s="53"/>
      <c r="AE1873" s="53"/>
      <c r="AF1873" s="72"/>
      <c r="AG1873" s="70"/>
      <c r="AH1873" s="70"/>
      <c r="AI1873" s="70"/>
    </row>
    <row r="1874" spans="1:35" ht="12.75" customHeight="1" x14ac:dyDescent="0.2">
      <c r="A1874" s="64" t="s">
        <v>523</v>
      </c>
      <c r="B1874" s="65" t="s">
        <v>522</v>
      </c>
      <c r="C1874" s="65">
        <v>45718</v>
      </c>
      <c r="D1874" s="66">
        <f>VLOOKUP(A1874,'2.1 Termination Charges'!$B$4:$F$904,5,0)</f>
        <v>7.9600000000000001E-3</v>
      </c>
      <c r="G1874" s="67"/>
      <c r="H1874" s="67"/>
      <c r="J1874" s="67"/>
      <c r="P1874" s="68"/>
      <c r="Q1874" s="69"/>
      <c r="R1874" s="69"/>
      <c r="Z1874" s="70"/>
      <c r="AA1874" s="71"/>
      <c r="AB1874" s="70"/>
      <c r="AC1874" s="70"/>
      <c r="AD1874" s="53"/>
      <c r="AE1874" s="53"/>
      <c r="AF1874" s="72"/>
      <c r="AG1874" s="70"/>
      <c r="AH1874" s="70"/>
      <c r="AI1874" s="70"/>
    </row>
    <row r="1875" spans="1:35" ht="12.75" customHeight="1" x14ac:dyDescent="0.2">
      <c r="A1875" s="64" t="s">
        <v>523</v>
      </c>
      <c r="B1875" s="65" t="s">
        <v>522</v>
      </c>
      <c r="C1875" s="65">
        <v>4581</v>
      </c>
      <c r="D1875" s="66">
        <f>VLOOKUP(A1875,'2.1 Termination Charges'!$B$4:$F$904,5,0)</f>
        <v>7.9600000000000001E-3</v>
      </c>
      <c r="G1875" s="67"/>
      <c r="H1875" s="67"/>
      <c r="J1875" s="67"/>
      <c r="P1875" s="68"/>
      <c r="Q1875" s="69"/>
      <c r="R1875" s="69"/>
      <c r="Z1875" s="70"/>
      <c r="AA1875" s="71"/>
      <c r="AB1875" s="70"/>
      <c r="AC1875" s="70"/>
      <c r="AD1875" s="53"/>
      <c r="AE1875" s="53"/>
      <c r="AF1875" s="72"/>
      <c r="AG1875" s="70"/>
      <c r="AH1875" s="70"/>
      <c r="AI1875" s="70"/>
    </row>
    <row r="1876" spans="1:35" ht="12.75" customHeight="1" x14ac:dyDescent="0.2">
      <c r="A1876" s="64" t="s">
        <v>523</v>
      </c>
      <c r="B1876" s="65" t="s">
        <v>522</v>
      </c>
      <c r="C1876" s="65">
        <v>4591</v>
      </c>
      <c r="D1876" s="66">
        <f>VLOOKUP(A1876,'2.1 Termination Charges'!$B$4:$F$904,5,0)</f>
        <v>7.9600000000000001E-3</v>
      </c>
      <c r="G1876" s="67"/>
      <c r="H1876" s="67"/>
      <c r="J1876" s="67"/>
      <c r="P1876" s="68"/>
      <c r="Q1876" s="69"/>
      <c r="R1876" s="69"/>
      <c r="Z1876" s="70"/>
      <c r="AA1876" s="71"/>
      <c r="AB1876" s="70"/>
      <c r="AC1876" s="70"/>
      <c r="AD1876" s="53"/>
      <c r="AE1876" s="53"/>
      <c r="AF1876" s="72"/>
      <c r="AG1876" s="70"/>
      <c r="AH1876" s="70"/>
      <c r="AI1876" s="70"/>
    </row>
    <row r="1877" spans="1:35" ht="12.75" customHeight="1" x14ac:dyDescent="0.2">
      <c r="A1877" s="64" t="s">
        <v>523</v>
      </c>
      <c r="B1877" s="65" t="s">
        <v>522</v>
      </c>
      <c r="C1877" s="65">
        <v>459158</v>
      </c>
      <c r="D1877" s="66">
        <f>VLOOKUP(A1877,'2.1 Termination Charges'!$B$4:$F$904,5,0)</f>
        <v>7.9600000000000001E-3</v>
      </c>
      <c r="G1877" s="67"/>
      <c r="H1877" s="67"/>
      <c r="J1877" s="67"/>
      <c r="P1877" s="68"/>
      <c r="Q1877" s="69"/>
      <c r="R1877" s="69"/>
      <c r="Z1877" s="70"/>
      <c r="AA1877" s="71"/>
      <c r="AB1877" s="70"/>
      <c r="AC1877" s="70"/>
      <c r="AD1877" s="53"/>
      <c r="AE1877" s="53"/>
      <c r="AF1877" s="72"/>
      <c r="AG1877" s="70"/>
      <c r="AH1877" s="70"/>
      <c r="AI1877" s="70"/>
    </row>
    <row r="1878" spans="1:35" ht="12.75" customHeight="1" x14ac:dyDescent="0.2">
      <c r="A1878" s="64" t="s">
        <v>523</v>
      </c>
      <c r="B1878" s="65" t="s">
        <v>522</v>
      </c>
      <c r="C1878" s="65">
        <v>4592</v>
      </c>
      <c r="D1878" s="66">
        <f>VLOOKUP(A1878,'2.1 Termination Charges'!$B$4:$F$904,5,0)</f>
        <v>7.9600000000000001E-3</v>
      </c>
      <c r="G1878" s="67"/>
      <c r="H1878" s="67"/>
      <c r="J1878" s="67"/>
      <c r="P1878" s="68"/>
      <c r="Q1878" s="69"/>
      <c r="R1878" s="69"/>
      <c r="Z1878" s="70"/>
      <c r="AA1878" s="71"/>
      <c r="AB1878" s="70"/>
      <c r="AC1878" s="70"/>
      <c r="AD1878" s="53"/>
      <c r="AE1878" s="53"/>
      <c r="AF1878" s="72"/>
      <c r="AG1878" s="70"/>
      <c r="AH1878" s="70"/>
      <c r="AI1878" s="70"/>
    </row>
    <row r="1879" spans="1:35" ht="12.75" customHeight="1" x14ac:dyDescent="0.2">
      <c r="A1879" s="64" t="s">
        <v>523</v>
      </c>
      <c r="B1879" s="65" t="s">
        <v>522</v>
      </c>
      <c r="C1879" s="65">
        <v>4593</v>
      </c>
      <c r="D1879" s="66">
        <f>VLOOKUP(A1879,'2.1 Termination Charges'!$B$4:$F$904,5,0)</f>
        <v>7.9600000000000001E-3</v>
      </c>
      <c r="G1879" s="67"/>
      <c r="H1879" s="67"/>
      <c r="J1879" s="67"/>
      <c r="P1879" s="68"/>
      <c r="Q1879" s="69"/>
      <c r="R1879" s="69"/>
      <c r="Z1879" s="70"/>
      <c r="AA1879" s="71"/>
      <c r="AB1879" s="70"/>
      <c r="AC1879" s="70"/>
      <c r="AD1879" s="53"/>
      <c r="AE1879" s="53"/>
      <c r="AF1879" s="72"/>
      <c r="AG1879" s="70"/>
      <c r="AH1879" s="70"/>
      <c r="AI1879" s="70"/>
    </row>
    <row r="1880" spans="1:35" ht="12.75" customHeight="1" x14ac:dyDescent="0.2">
      <c r="A1880" s="64" t="s">
        <v>525</v>
      </c>
      <c r="B1880" s="65" t="s">
        <v>524</v>
      </c>
      <c r="C1880" s="65">
        <v>246</v>
      </c>
      <c r="D1880" s="66">
        <f>VLOOKUP(A1880,'2.1 Termination Charges'!$B$4:$F$904,5,0)</f>
        <v>2.78722</v>
      </c>
      <c r="G1880" s="67"/>
      <c r="H1880" s="67"/>
      <c r="J1880" s="67"/>
      <c r="P1880" s="68"/>
      <c r="Q1880" s="69"/>
      <c r="R1880" s="69"/>
      <c r="Z1880" s="70"/>
      <c r="AA1880" s="71"/>
      <c r="AB1880" s="70"/>
      <c r="AC1880" s="70"/>
      <c r="AD1880" s="53"/>
      <c r="AE1880" s="53"/>
      <c r="AF1880" s="72"/>
      <c r="AG1880" s="70"/>
      <c r="AH1880" s="70"/>
      <c r="AI1880" s="70"/>
    </row>
    <row r="1881" spans="1:35" ht="12.75" customHeight="1" x14ac:dyDescent="0.2">
      <c r="A1881" s="64" t="s">
        <v>527</v>
      </c>
      <c r="B1881" s="65" t="s">
        <v>526</v>
      </c>
      <c r="C1881" s="65">
        <v>253</v>
      </c>
      <c r="D1881" s="66">
        <f>VLOOKUP(A1881,'2.1 Termination Charges'!$B$4:$F$904,5,0)</f>
        <v>0.60604999999999998</v>
      </c>
      <c r="G1881" s="67"/>
      <c r="H1881" s="67"/>
      <c r="J1881" s="67"/>
      <c r="P1881" s="68"/>
      <c r="Q1881" s="69"/>
      <c r="R1881" s="69"/>
      <c r="Z1881" s="70"/>
      <c r="AA1881" s="71"/>
      <c r="AB1881" s="70"/>
      <c r="AC1881" s="70"/>
      <c r="AD1881" s="53"/>
      <c r="AE1881" s="53"/>
      <c r="AF1881" s="72"/>
      <c r="AG1881" s="70"/>
      <c r="AH1881" s="70"/>
      <c r="AI1881" s="70"/>
    </row>
    <row r="1882" spans="1:35" ht="12.75" customHeight="1" x14ac:dyDescent="0.2">
      <c r="A1882" s="64" t="s">
        <v>529</v>
      </c>
      <c r="B1882" s="65" t="s">
        <v>528</v>
      </c>
      <c r="C1882" s="65">
        <v>2537</v>
      </c>
      <c r="D1882" s="66">
        <f>VLOOKUP(A1882,'2.1 Termination Charges'!$B$4:$F$904,5,0)</f>
        <v>0.60604999999999998</v>
      </c>
      <c r="G1882" s="67"/>
      <c r="H1882" s="67"/>
      <c r="J1882" s="67"/>
      <c r="P1882" s="68"/>
      <c r="Q1882" s="69"/>
      <c r="R1882" s="69"/>
      <c r="Z1882" s="70"/>
      <c r="AA1882" s="71"/>
      <c r="AB1882" s="70"/>
      <c r="AC1882" s="70"/>
      <c r="AD1882" s="53"/>
      <c r="AE1882" s="53"/>
      <c r="AF1882" s="72"/>
      <c r="AG1882" s="70"/>
      <c r="AH1882" s="70"/>
      <c r="AI1882" s="70"/>
    </row>
    <row r="1883" spans="1:35" ht="12.75" customHeight="1" x14ac:dyDescent="0.2">
      <c r="A1883" s="64" t="s">
        <v>531</v>
      </c>
      <c r="B1883" s="65" t="s">
        <v>530</v>
      </c>
      <c r="C1883" s="65">
        <v>1767</v>
      </c>
      <c r="D1883" s="66">
        <f>VLOOKUP(A1883,'2.1 Termination Charges'!$B$4:$F$904,5,0)</f>
        <v>0.39248</v>
      </c>
      <c r="G1883" s="67"/>
      <c r="H1883" s="67"/>
      <c r="J1883" s="67"/>
      <c r="P1883" s="68"/>
      <c r="Q1883" s="69"/>
      <c r="R1883" s="69"/>
      <c r="Z1883" s="70"/>
      <c r="AA1883" s="71"/>
      <c r="AB1883" s="70"/>
      <c r="AC1883" s="70"/>
      <c r="AD1883" s="53"/>
      <c r="AE1883" s="53"/>
      <c r="AF1883" s="72"/>
      <c r="AG1883" s="70"/>
      <c r="AH1883" s="70"/>
      <c r="AI1883" s="70"/>
    </row>
    <row r="1884" spans="1:35" ht="12.75" customHeight="1" x14ac:dyDescent="0.2">
      <c r="A1884" s="64" t="s">
        <v>533</v>
      </c>
      <c r="B1884" s="65" t="s">
        <v>532</v>
      </c>
      <c r="C1884" s="65">
        <v>1809</v>
      </c>
      <c r="D1884" s="66">
        <f>VLOOKUP(A1884,'2.1 Termination Charges'!$B$4:$F$904,5,0)</f>
        <v>5.6730000000000003E-2</v>
      </c>
      <c r="G1884" s="67"/>
      <c r="H1884" s="67"/>
      <c r="J1884" s="67"/>
      <c r="P1884" s="68"/>
      <c r="Q1884" s="69"/>
      <c r="R1884" s="69"/>
      <c r="Z1884" s="70"/>
      <c r="AA1884" s="71"/>
      <c r="AB1884" s="70"/>
      <c r="AC1884" s="70"/>
      <c r="AD1884" s="53"/>
      <c r="AE1884" s="53"/>
      <c r="AF1884" s="72"/>
      <c r="AG1884" s="70"/>
      <c r="AH1884" s="70"/>
      <c r="AI1884" s="70"/>
    </row>
    <row r="1885" spans="1:35" ht="12.75" customHeight="1" x14ac:dyDescent="0.2">
      <c r="A1885" s="64" t="s">
        <v>533</v>
      </c>
      <c r="B1885" s="65" t="s">
        <v>532</v>
      </c>
      <c r="C1885" s="65">
        <v>1829</v>
      </c>
      <c r="D1885" s="66">
        <f>VLOOKUP(A1885,'2.1 Termination Charges'!$B$4:$F$904,5,0)</f>
        <v>5.6730000000000003E-2</v>
      </c>
      <c r="G1885" s="67"/>
      <c r="H1885" s="67"/>
      <c r="J1885" s="67"/>
      <c r="P1885" s="68"/>
      <c r="Q1885" s="69"/>
      <c r="R1885" s="69"/>
      <c r="Z1885" s="70"/>
      <c r="AA1885" s="71"/>
      <c r="AB1885" s="70"/>
      <c r="AC1885" s="70"/>
      <c r="AD1885" s="53"/>
      <c r="AE1885" s="53"/>
      <c r="AF1885" s="72"/>
      <c r="AG1885" s="70"/>
      <c r="AH1885" s="70"/>
      <c r="AI1885" s="70"/>
    </row>
    <row r="1886" spans="1:35" ht="12.75" customHeight="1" x14ac:dyDescent="0.2">
      <c r="A1886" s="64" t="s">
        <v>533</v>
      </c>
      <c r="B1886" s="65" t="s">
        <v>532</v>
      </c>
      <c r="C1886" s="65">
        <v>1849</v>
      </c>
      <c r="D1886" s="66">
        <f>VLOOKUP(A1886,'2.1 Termination Charges'!$B$4:$F$904,5,0)</f>
        <v>5.6730000000000003E-2</v>
      </c>
      <c r="G1886" s="67"/>
      <c r="H1886" s="67"/>
      <c r="J1886" s="67"/>
      <c r="P1886" s="68"/>
      <c r="Q1886" s="69"/>
      <c r="R1886" s="69"/>
      <c r="Z1886" s="70"/>
      <c r="AA1886" s="71"/>
      <c r="AB1886" s="70"/>
      <c r="AC1886" s="70"/>
      <c r="AD1886" s="53"/>
      <c r="AE1886" s="53"/>
      <c r="AF1886" s="72"/>
      <c r="AG1886" s="70"/>
      <c r="AH1886" s="70"/>
      <c r="AI1886" s="70"/>
    </row>
    <row r="1887" spans="1:35" ht="12.75" customHeight="1" x14ac:dyDescent="0.2">
      <c r="A1887" s="64" t="s">
        <v>535</v>
      </c>
      <c r="B1887" s="65" t="s">
        <v>534</v>
      </c>
      <c r="C1887" s="65">
        <v>1809601</v>
      </c>
      <c r="D1887" s="66">
        <f>VLOOKUP(A1887,'2.1 Termination Charges'!$B$4:$F$904,5,0)</f>
        <v>0.16363</v>
      </c>
      <c r="G1887" s="67"/>
      <c r="H1887" s="67"/>
      <c r="J1887" s="67"/>
      <c r="P1887" s="68"/>
      <c r="Q1887" s="69"/>
      <c r="R1887" s="69"/>
      <c r="Z1887" s="70"/>
      <c r="AA1887" s="71"/>
      <c r="AB1887" s="70"/>
      <c r="AC1887" s="70"/>
      <c r="AD1887" s="53"/>
      <c r="AE1887" s="53"/>
      <c r="AF1887" s="72"/>
      <c r="AG1887" s="70"/>
      <c r="AH1887" s="70"/>
      <c r="AI1887" s="70"/>
    </row>
    <row r="1888" spans="1:35" ht="12.75" customHeight="1" x14ac:dyDescent="0.2">
      <c r="A1888" s="64" t="s">
        <v>535</v>
      </c>
      <c r="B1888" s="65" t="s">
        <v>534</v>
      </c>
      <c r="C1888" s="65">
        <v>1809602</v>
      </c>
      <c r="D1888" s="66">
        <f>VLOOKUP(A1888,'2.1 Termination Charges'!$B$4:$F$904,5,0)</f>
        <v>0.16363</v>
      </c>
      <c r="G1888" s="67"/>
      <c r="H1888" s="67"/>
      <c r="J1888" s="67"/>
      <c r="P1888" s="68"/>
      <c r="Q1888" s="69"/>
      <c r="R1888" s="69"/>
      <c r="Z1888" s="70"/>
      <c r="AA1888" s="71"/>
      <c r="AB1888" s="70"/>
      <c r="AC1888" s="70"/>
      <c r="AD1888" s="53"/>
      <c r="AE1888" s="53"/>
      <c r="AF1888" s="72"/>
      <c r="AG1888" s="70"/>
      <c r="AH1888" s="70"/>
      <c r="AI1888" s="70"/>
    </row>
    <row r="1889" spans="1:35" ht="12.75" customHeight="1" x14ac:dyDescent="0.2">
      <c r="A1889" s="64" t="s">
        <v>535</v>
      </c>
      <c r="B1889" s="65" t="s">
        <v>534</v>
      </c>
      <c r="C1889" s="65">
        <v>1809603</v>
      </c>
      <c r="D1889" s="66">
        <f>VLOOKUP(A1889,'2.1 Termination Charges'!$B$4:$F$904,5,0)</f>
        <v>0.16363</v>
      </c>
      <c r="G1889" s="67"/>
      <c r="H1889" s="67"/>
      <c r="J1889" s="67"/>
      <c r="P1889" s="68"/>
      <c r="Q1889" s="69"/>
      <c r="R1889" s="69"/>
      <c r="Z1889" s="70"/>
      <c r="AA1889" s="71"/>
      <c r="AB1889" s="70"/>
      <c r="AC1889" s="70"/>
      <c r="AD1889" s="53"/>
      <c r="AE1889" s="53"/>
      <c r="AF1889" s="72"/>
      <c r="AG1889" s="70"/>
      <c r="AH1889" s="70"/>
      <c r="AI1889" s="70"/>
    </row>
    <row r="1890" spans="1:35" ht="12.75" customHeight="1" x14ac:dyDescent="0.2">
      <c r="A1890" s="64" t="s">
        <v>535</v>
      </c>
      <c r="B1890" s="65" t="s">
        <v>534</v>
      </c>
      <c r="C1890" s="65">
        <v>1809605</v>
      </c>
      <c r="D1890" s="66">
        <f>VLOOKUP(A1890,'2.1 Termination Charges'!$B$4:$F$904,5,0)</f>
        <v>0.16363</v>
      </c>
      <c r="G1890" s="67"/>
      <c r="H1890" s="67"/>
      <c r="J1890" s="67"/>
      <c r="P1890" s="68"/>
      <c r="Q1890" s="69"/>
      <c r="R1890" s="69"/>
      <c r="Z1890" s="70"/>
      <c r="AA1890" s="71"/>
      <c r="AB1890" s="70"/>
      <c r="AC1890" s="70"/>
      <c r="AD1890" s="53"/>
      <c r="AE1890" s="53"/>
      <c r="AF1890" s="72"/>
      <c r="AG1890" s="70"/>
      <c r="AH1890" s="70"/>
      <c r="AI1890" s="70"/>
    </row>
    <row r="1891" spans="1:35" ht="12.75" customHeight="1" x14ac:dyDescent="0.2">
      <c r="A1891" s="64" t="s">
        <v>535</v>
      </c>
      <c r="B1891" s="65" t="s">
        <v>534</v>
      </c>
      <c r="C1891" s="65">
        <v>1809607</v>
      </c>
      <c r="D1891" s="66">
        <f>VLOOKUP(A1891,'2.1 Termination Charges'!$B$4:$F$904,5,0)</f>
        <v>0.16363</v>
      </c>
      <c r="G1891" s="67"/>
      <c r="H1891" s="67"/>
      <c r="J1891" s="67"/>
      <c r="P1891" s="68"/>
      <c r="Q1891" s="69"/>
      <c r="R1891" s="69"/>
      <c r="Z1891" s="70"/>
      <c r="AA1891" s="71"/>
      <c r="AB1891" s="70"/>
      <c r="AC1891" s="70"/>
      <c r="AD1891" s="53"/>
      <c r="AE1891" s="53"/>
      <c r="AF1891" s="72"/>
      <c r="AG1891" s="70"/>
      <c r="AH1891" s="70"/>
      <c r="AI1891" s="70"/>
    </row>
    <row r="1892" spans="1:35" ht="12.75" customHeight="1" x14ac:dyDescent="0.2">
      <c r="A1892" s="64" t="s">
        <v>535</v>
      </c>
      <c r="B1892" s="65" t="s">
        <v>534</v>
      </c>
      <c r="C1892" s="65">
        <v>1809608</v>
      </c>
      <c r="D1892" s="66">
        <f>VLOOKUP(A1892,'2.1 Termination Charges'!$B$4:$F$904,5,0)</f>
        <v>0.16363</v>
      </c>
      <c r="G1892" s="67"/>
      <c r="H1892" s="67"/>
      <c r="J1892" s="67"/>
      <c r="P1892" s="68"/>
      <c r="Q1892" s="69"/>
      <c r="R1892" s="69"/>
      <c r="Z1892" s="70"/>
      <c r="AA1892" s="71"/>
      <c r="AB1892" s="70"/>
      <c r="AC1892" s="70"/>
      <c r="AD1892" s="53"/>
      <c r="AE1892" s="53"/>
      <c r="AF1892" s="72"/>
      <c r="AG1892" s="70"/>
      <c r="AH1892" s="70"/>
      <c r="AI1892" s="70"/>
    </row>
    <row r="1893" spans="1:35" ht="12.75" customHeight="1" x14ac:dyDescent="0.2">
      <c r="A1893" s="64" t="s">
        <v>535</v>
      </c>
      <c r="B1893" s="65" t="s">
        <v>534</v>
      </c>
      <c r="C1893" s="65">
        <v>1809609</v>
      </c>
      <c r="D1893" s="66">
        <f>VLOOKUP(A1893,'2.1 Termination Charges'!$B$4:$F$904,5,0)</f>
        <v>0.16363</v>
      </c>
      <c r="G1893" s="67"/>
      <c r="H1893" s="67"/>
      <c r="J1893" s="67"/>
      <c r="P1893" s="68"/>
      <c r="Q1893" s="69"/>
      <c r="R1893" s="69"/>
      <c r="Z1893" s="70"/>
      <c r="AA1893" s="71"/>
      <c r="AB1893" s="70"/>
      <c r="AC1893" s="70"/>
      <c r="AD1893" s="53"/>
      <c r="AE1893" s="53"/>
      <c r="AF1893" s="72"/>
      <c r="AG1893" s="70"/>
      <c r="AH1893" s="70"/>
      <c r="AI1893" s="70"/>
    </row>
    <row r="1894" spans="1:35" ht="12.75" customHeight="1" x14ac:dyDescent="0.2">
      <c r="A1894" s="64" t="s">
        <v>535</v>
      </c>
      <c r="B1894" s="65" t="s">
        <v>534</v>
      </c>
      <c r="C1894" s="65">
        <v>1809610</v>
      </c>
      <c r="D1894" s="66">
        <f>VLOOKUP(A1894,'2.1 Termination Charges'!$B$4:$F$904,5,0)</f>
        <v>0.16363</v>
      </c>
      <c r="G1894" s="67"/>
      <c r="H1894" s="67"/>
      <c r="J1894" s="67"/>
      <c r="P1894" s="68"/>
      <c r="Q1894" s="69"/>
      <c r="R1894" s="69"/>
      <c r="Z1894" s="70"/>
      <c r="AA1894" s="71"/>
      <c r="AB1894" s="70"/>
      <c r="AC1894" s="70"/>
      <c r="AD1894" s="53"/>
      <c r="AE1894" s="53"/>
      <c r="AF1894" s="72"/>
      <c r="AG1894" s="70"/>
      <c r="AH1894" s="70"/>
      <c r="AI1894" s="70"/>
    </row>
    <row r="1895" spans="1:35" ht="12.75" customHeight="1" x14ac:dyDescent="0.2">
      <c r="A1895" s="64" t="s">
        <v>535</v>
      </c>
      <c r="B1895" s="65" t="s">
        <v>534</v>
      </c>
      <c r="C1895" s="65">
        <v>1809613</v>
      </c>
      <c r="D1895" s="66">
        <f>VLOOKUP(A1895,'2.1 Termination Charges'!$B$4:$F$904,5,0)</f>
        <v>0.16363</v>
      </c>
      <c r="G1895" s="67"/>
      <c r="H1895" s="67"/>
      <c r="J1895" s="67"/>
      <c r="P1895" s="68"/>
      <c r="Q1895" s="69"/>
      <c r="R1895" s="69"/>
      <c r="Z1895" s="70"/>
      <c r="AA1895" s="71"/>
      <c r="AB1895" s="70"/>
      <c r="AC1895" s="70"/>
      <c r="AD1895" s="53"/>
      <c r="AE1895" s="53"/>
      <c r="AF1895" s="72"/>
      <c r="AG1895" s="70"/>
      <c r="AH1895" s="70"/>
      <c r="AI1895" s="70"/>
    </row>
    <row r="1896" spans="1:35" ht="12.75" customHeight="1" x14ac:dyDescent="0.2">
      <c r="A1896" s="64" t="s">
        <v>535</v>
      </c>
      <c r="B1896" s="65" t="s">
        <v>534</v>
      </c>
      <c r="C1896" s="65">
        <v>1809627</v>
      </c>
      <c r="D1896" s="66">
        <f>VLOOKUP(A1896,'2.1 Termination Charges'!$B$4:$F$904,5,0)</f>
        <v>0.16363</v>
      </c>
      <c r="G1896" s="67"/>
      <c r="H1896" s="67"/>
      <c r="J1896" s="67"/>
      <c r="P1896" s="68"/>
      <c r="Q1896" s="69"/>
      <c r="R1896" s="69"/>
      <c r="Z1896" s="70"/>
      <c r="AA1896" s="71"/>
      <c r="AB1896" s="70"/>
      <c r="AC1896" s="70"/>
      <c r="AD1896" s="53"/>
      <c r="AE1896" s="53"/>
      <c r="AF1896" s="72"/>
      <c r="AG1896" s="70"/>
      <c r="AH1896" s="70"/>
      <c r="AI1896" s="70"/>
    </row>
    <row r="1897" spans="1:35" ht="12.75" customHeight="1" x14ac:dyDescent="0.2">
      <c r="A1897" s="64" t="s">
        <v>535</v>
      </c>
      <c r="B1897" s="65" t="s">
        <v>534</v>
      </c>
      <c r="C1897" s="65">
        <v>1809653</v>
      </c>
      <c r="D1897" s="66">
        <f>VLOOKUP(A1897,'2.1 Termination Charges'!$B$4:$F$904,5,0)</f>
        <v>0.16363</v>
      </c>
      <c r="G1897" s="67"/>
      <c r="H1897" s="67"/>
      <c r="J1897" s="67"/>
      <c r="P1897" s="68"/>
      <c r="Q1897" s="69"/>
      <c r="R1897" s="69"/>
      <c r="Z1897" s="70"/>
      <c r="AA1897" s="71"/>
      <c r="AB1897" s="70"/>
      <c r="AC1897" s="70"/>
      <c r="AD1897" s="53"/>
      <c r="AE1897" s="53"/>
      <c r="AF1897" s="72"/>
      <c r="AG1897" s="70"/>
      <c r="AH1897" s="70"/>
      <c r="AI1897" s="70"/>
    </row>
    <row r="1898" spans="1:35" ht="12.75" customHeight="1" x14ac:dyDescent="0.2">
      <c r="A1898" s="64" t="s">
        <v>535</v>
      </c>
      <c r="B1898" s="65" t="s">
        <v>534</v>
      </c>
      <c r="C1898" s="65">
        <v>1809654</v>
      </c>
      <c r="D1898" s="66">
        <f>VLOOKUP(A1898,'2.1 Termination Charges'!$B$4:$F$904,5,0)</f>
        <v>0.16363</v>
      </c>
      <c r="G1898" s="67"/>
      <c r="H1898" s="67"/>
      <c r="J1898" s="67"/>
      <c r="P1898" s="68"/>
      <c r="Q1898" s="69"/>
      <c r="R1898" s="69"/>
      <c r="Z1898" s="70"/>
      <c r="AA1898" s="71"/>
      <c r="AB1898" s="70"/>
      <c r="AC1898" s="70"/>
      <c r="AD1898" s="53"/>
      <c r="AE1898" s="53"/>
      <c r="AF1898" s="72"/>
      <c r="AG1898" s="70"/>
      <c r="AH1898" s="70"/>
      <c r="AI1898" s="70"/>
    </row>
    <row r="1899" spans="1:35" ht="12.75" customHeight="1" x14ac:dyDescent="0.2">
      <c r="A1899" s="64" t="s">
        <v>535</v>
      </c>
      <c r="B1899" s="65" t="s">
        <v>534</v>
      </c>
      <c r="C1899" s="65">
        <v>1809657</v>
      </c>
      <c r="D1899" s="66">
        <f>VLOOKUP(A1899,'2.1 Termination Charges'!$B$4:$F$904,5,0)</f>
        <v>0.16363</v>
      </c>
      <c r="G1899" s="67"/>
      <c r="H1899" s="67"/>
      <c r="J1899" s="67"/>
      <c r="P1899" s="68"/>
      <c r="Q1899" s="69"/>
      <c r="R1899" s="69"/>
      <c r="Z1899" s="70"/>
      <c r="AA1899" s="71"/>
      <c r="AB1899" s="70"/>
      <c r="AC1899" s="70"/>
      <c r="AD1899" s="53"/>
      <c r="AE1899" s="53"/>
      <c r="AF1899" s="72"/>
      <c r="AG1899" s="70"/>
      <c r="AH1899" s="70"/>
      <c r="AI1899" s="70"/>
    </row>
    <row r="1900" spans="1:35" ht="12.75" customHeight="1" x14ac:dyDescent="0.2">
      <c r="A1900" s="64" t="s">
        <v>535</v>
      </c>
      <c r="B1900" s="65" t="s">
        <v>534</v>
      </c>
      <c r="C1900" s="65">
        <v>1809660</v>
      </c>
      <c r="D1900" s="66">
        <f>VLOOKUP(A1900,'2.1 Termination Charges'!$B$4:$F$904,5,0)</f>
        <v>0.16363</v>
      </c>
      <c r="G1900" s="67"/>
      <c r="H1900" s="67"/>
      <c r="J1900" s="67"/>
      <c r="P1900" s="68"/>
      <c r="Q1900" s="69"/>
      <c r="R1900" s="69"/>
      <c r="Z1900" s="70"/>
      <c r="AA1900" s="71"/>
      <c r="AB1900" s="70"/>
      <c r="AC1900" s="70"/>
      <c r="AD1900" s="53"/>
      <c r="AE1900" s="53"/>
      <c r="AF1900" s="72"/>
      <c r="AG1900" s="70"/>
      <c r="AH1900" s="70"/>
      <c r="AI1900" s="70"/>
    </row>
    <row r="1901" spans="1:35" ht="12.75" customHeight="1" x14ac:dyDescent="0.2">
      <c r="A1901" s="64" t="s">
        <v>535</v>
      </c>
      <c r="B1901" s="65" t="s">
        <v>534</v>
      </c>
      <c r="C1901" s="65">
        <v>1809702</v>
      </c>
      <c r="D1901" s="66">
        <f>VLOOKUP(A1901,'2.1 Termination Charges'!$B$4:$F$904,5,0)</f>
        <v>0.16363</v>
      </c>
      <c r="G1901" s="67"/>
      <c r="H1901" s="67"/>
      <c r="J1901" s="67"/>
      <c r="P1901" s="68"/>
      <c r="Q1901" s="69"/>
      <c r="R1901" s="69"/>
      <c r="Z1901" s="70"/>
      <c r="AA1901" s="71"/>
      <c r="AB1901" s="70"/>
      <c r="AC1901" s="70"/>
      <c r="AD1901" s="53"/>
      <c r="AE1901" s="53"/>
      <c r="AF1901" s="72"/>
      <c r="AG1901" s="70"/>
      <c r="AH1901" s="70"/>
      <c r="AI1901" s="70"/>
    </row>
    <row r="1902" spans="1:35" ht="12.75" customHeight="1" x14ac:dyDescent="0.2">
      <c r="A1902" s="64" t="s">
        <v>535</v>
      </c>
      <c r="B1902" s="65" t="s">
        <v>534</v>
      </c>
      <c r="C1902" s="65">
        <v>1809703</v>
      </c>
      <c r="D1902" s="66">
        <f>VLOOKUP(A1902,'2.1 Termination Charges'!$B$4:$F$904,5,0)</f>
        <v>0.16363</v>
      </c>
      <c r="G1902" s="67"/>
      <c r="H1902" s="67"/>
      <c r="J1902" s="67"/>
      <c r="P1902" s="68"/>
      <c r="Q1902" s="69"/>
      <c r="R1902" s="69"/>
      <c r="Z1902" s="70"/>
      <c r="AA1902" s="71"/>
      <c r="AB1902" s="70"/>
      <c r="AC1902" s="70"/>
      <c r="AD1902" s="53"/>
      <c r="AE1902" s="53"/>
      <c r="AF1902" s="72"/>
      <c r="AG1902" s="70"/>
      <c r="AH1902" s="70"/>
      <c r="AI1902" s="70"/>
    </row>
    <row r="1903" spans="1:35" ht="12.75" customHeight="1" x14ac:dyDescent="0.2">
      <c r="A1903" s="64" t="s">
        <v>535</v>
      </c>
      <c r="B1903" s="65" t="s">
        <v>534</v>
      </c>
      <c r="C1903" s="65">
        <v>1809704</v>
      </c>
      <c r="D1903" s="66">
        <f>VLOOKUP(A1903,'2.1 Termination Charges'!$B$4:$F$904,5,0)</f>
        <v>0.16363</v>
      </c>
      <c r="G1903" s="67"/>
      <c r="H1903" s="67"/>
      <c r="J1903" s="67"/>
      <c r="P1903" s="68"/>
      <c r="Q1903" s="69"/>
      <c r="R1903" s="69"/>
      <c r="Z1903" s="70"/>
      <c r="AA1903" s="71"/>
      <c r="AB1903" s="70"/>
      <c r="AC1903" s="70"/>
      <c r="AD1903" s="53"/>
      <c r="AE1903" s="53"/>
      <c r="AF1903" s="72"/>
      <c r="AG1903" s="70"/>
      <c r="AH1903" s="70"/>
      <c r="AI1903" s="70"/>
    </row>
    <row r="1904" spans="1:35" ht="12.75" customHeight="1" x14ac:dyDescent="0.2">
      <c r="A1904" s="64" t="s">
        <v>535</v>
      </c>
      <c r="B1904" s="65" t="s">
        <v>534</v>
      </c>
      <c r="C1904" s="65">
        <v>1809705</v>
      </c>
      <c r="D1904" s="66">
        <f>VLOOKUP(A1904,'2.1 Termination Charges'!$B$4:$F$904,5,0)</f>
        <v>0.16363</v>
      </c>
      <c r="G1904" s="67"/>
      <c r="H1904" s="67"/>
      <c r="J1904" s="67"/>
      <c r="P1904" s="68"/>
      <c r="Q1904" s="69"/>
      <c r="R1904" s="69"/>
      <c r="Z1904" s="70"/>
      <c r="AA1904" s="71"/>
      <c r="AB1904" s="70"/>
      <c r="AC1904" s="70"/>
      <c r="AD1904" s="53"/>
      <c r="AE1904" s="53"/>
      <c r="AF1904" s="72"/>
      <c r="AG1904" s="70"/>
      <c r="AH1904" s="70"/>
      <c r="AI1904" s="70"/>
    </row>
    <row r="1905" spans="1:35" ht="12.75" customHeight="1" x14ac:dyDescent="0.2">
      <c r="A1905" s="64" t="s">
        <v>535</v>
      </c>
      <c r="B1905" s="65" t="s">
        <v>534</v>
      </c>
      <c r="C1905" s="65">
        <v>1809706</v>
      </c>
      <c r="D1905" s="66">
        <f>VLOOKUP(A1905,'2.1 Termination Charges'!$B$4:$F$904,5,0)</f>
        <v>0.16363</v>
      </c>
      <c r="G1905" s="67"/>
      <c r="H1905" s="67"/>
      <c r="J1905" s="67"/>
      <c r="P1905" s="68"/>
      <c r="Q1905" s="69"/>
      <c r="R1905" s="69"/>
      <c r="Z1905" s="70"/>
      <c r="AA1905" s="71"/>
      <c r="AB1905" s="70"/>
      <c r="AC1905" s="70"/>
      <c r="AD1905" s="53"/>
      <c r="AE1905" s="53"/>
      <c r="AF1905" s="72"/>
      <c r="AG1905" s="70"/>
      <c r="AH1905" s="70"/>
      <c r="AI1905" s="70"/>
    </row>
    <row r="1906" spans="1:35" ht="12.75" customHeight="1" x14ac:dyDescent="0.2">
      <c r="A1906" s="64" t="s">
        <v>535</v>
      </c>
      <c r="B1906" s="65" t="s">
        <v>534</v>
      </c>
      <c r="C1906" s="65">
        <v>1809708</v>
      </c>
      <c r="D1906" s="66">
        <f>VLOOKUP(A1906,'2.1 Termination Charges'!$B$4:$F$904,5,0)</f>
        <v>0.16363</v>
      </c>
      <c r="G1906" s="67"/>
      <c r="H1906" s="67"/>
      <c r="J1906" s="67"/>
      <c r="P1906" s="68"/>
      <c r="Q1906" s="69"/>
      <c r="R1906" s="69"/>
      <c r="Z1906" s="70"/>
      <c r="AA1906" s="71"/>
      <c r="AB1906" s="70"/>
      <c r="AC1906" s="70"/>
      <c r="AD1906" s="53"/>
      <c r="AE1906" s="53"/>
      <c r="AF1906" s="72"/>
      <c r="AG1906" s="70"/>
      <c r="AH1906" s="70"/>
      <c r="AI1906" s="70"/>
    </row>
    <row r="1907" spans="1:35" ht="12.75" customHeight="1" x14ac:dyDescent="0.2">
      <c r="A1907" s="64" t="s">
        <v>535</v>
      </c>
      <c r="B1907" s="65" t="s">
        <v>534</v>
      </c>
      <c r="C1907" s="65">
        <v>1809712</v>
      </c>
      <c r="D1907" s="66">
        <f>VLOOKUP(A1907,'2.1 Termination Charges'!$B$4:$F$904,5,0)</f>
        <v>0.16363</v>
      </c>
      <c r="G1907" s="67"/>
      <c r="H1907" s="67"/>
      <c r="J1907" s="67"/>
      <c r="P1907" s="68"/>
      <c r="Q1907" s="69"/>
      <c r="R1907" s="69"/>
      <c r="Z1907" s="70"/>
      <c r="AA1907" s="71"/>
      <c r="AB1907" s="70"/>
      <c r="AC1907" s="70"/>
      <c r="AD1907" s="53"/>
      <c r="AE1907" s="53"/>
      <c r="AF1907" s="72"/>
      <c r="AG1907" s="70"/>
      <c r="AH1907" s="70"/>
      <c r="AI1907" s="70"/>
    </row>
    <row r="1908" spans="1:35" ht="12.75" customHeight="1" x14ac:dyDescent="0.2">
      <c r="A1908" s="64" t="s">
        <v>535</v>
      </c>
      <c r="B1908" s="65" t="s">
        <v>534</v>
      </c>
      <c r="C1908" s="65">
        <v>1809713</v>
      </c>
      <c r="D1908" s="66">
        <f>VLOOKUP(A1908,'2.1 Termination Charges'!$B$4:$F$904,5,0)</f>
        <v>0.16363</v>
      </c>
      <c r="G1908" s="67"/>
      <c r="H1908" s="67"/>
      <c r="J1908" s="67"/>
      <c r="P1908" s="68"/>
      <c r="Q1908" s="69"/>
      <c r="R1908" s="69"/>
      <c r="Z1908" s="70"/>
      <c r="AA1908" s="71"/>
      <c r="AB1908" s="70"/>
      <c r="AC1908" s="70"/>
      <c r="AD1908" s="53"/>
      <c r="AE1908" s="53"/>
      <c r="AF1908" s="72"/>
      <c r="AG1908" s="70"/>
      <c r="AH1908" s="70"/>
      <c r="AI1908" s="70"/>
    </row>
    <row r="1909" spans="1:35" ht="12.75" customHeight="1" x14ac:dyDescent="0.2">
      <c r="A1909" s="64" t="s">
        <v>535</v>
      </c>
      <c r="B1909" s="65" t="s">
        <v>534</v>
      </c>
      <c r="C1909" s="65">
        <v>1809714</v>
      </c>
      <c r="D1909" s="66">
        <f>VLOOKUP(A1909,'2.1 Termination Charges'!$B$4:$F$904,5,0)</f>
        <v>0.16363</v>
      </c>
      <c r="G1909" s="67"/>
      <c r="H1909" s="67"/>
      <c r="J1909" s="67"/>
      <c r="P1909" s="68"/>
      <c r="Q1909" s="69"/>
      <c r="R1909" s="69"/>
      <c r="Z1909" s="70"/>
      <c r="AA1909" s="71"/>
      <c r="AB1909" s="70"/>
      <c r="AC1909" s="70"/>
      <c r="AD1909" s="53"/>
      <c r="AE1909" s="53"/>
      <c r="AF1909" s="72"/>
      <c r="AG1909" s="70"/>
      <c r="AH1909" s="70"/>
      <c r="AI1909" s="70"/>
    </row>
    <row r="1910" spans="1:35" ht="12.75" customHeight="1" x14ac:dyDescent="0.2">
      <c r="A1910" s="64" t="s">
        <v>535</v>
      </c>
      <c r="B1910" s="65" t="s">
        <v>534</v>
      </c>
      <c r="C1910" s="65">
        <v>1809715</v>
      </c>
      <c r="D1910" s="66">
        <f>VLOOKUP(A1910,'2.1 Termination Charges'!$B$4:$F$904,5,0)</f>
        <v>0.16363</v>
      </c>
      <c r="G1910" s="67"/>
      <c r="H1910" s="67"/>
      <c r="J1910" s="67"/>
      <c r="P1910" s="68"/>
      <c r="Q1910" s="69"/>
      <c r="R1910" s="69"/>
      <c r="Z1910" s="70"/>
      <c r="AA1910" s="71"/>
      <c r="AB1910" s="70"/>
      <c r="AC1910" s="70"/>
      <c r="AD1910" s="53"/>
      <c r="AE1910" s="53"/>
      <c r="AF1910" s="72"/>
      <c r="AG1910" s="70"/>
      <c r="AH1910" s="70"/>
      <c r="AI1910" s="70"/>
    </row>
    <row r="1911" spans="1:35" ht="12.75" customHeight="1" x14ac:dyDescent="0.2">
      <c r="A1911" s="64" t="s">
        <v>535</v>
      </c>
      <c r="B1911" s="65" t="s">
        <v>534</v>
      </c>
      <c r="C1911" s="65">
        <v>1809779</v>
      </c>
      <c r="D1911" s="66">
        <f>VLOOKUP(A1911,'2.1 Termination Charges'!$B$4:$F$904,5,0)</f>
        <v>0.16363</v>
      </c>
      <c r="G1911" s="67"/>
      <c r="H1911" s="67"/>
      <c r="J1911" s="67"/>
      <c r="P1911" s="68"/>
      <c r="Q1911" s="69"/>
      <c r="R1911" s="69"/>
      <c r="Z1911" s="70"/>
      <c r="AA1911" s="71"/>
      <c r="AB1911" s="70"/>
      <c r="AC1911" s="70"/>
      <c r="AD1911" s="53"/>
      <c r="AE1911" s="53"/>
      <c r="AF1911" s="72"/>
      <c r="AG1911" s="70"/>
      <c r="AH1911" s="70"/>
      <c r="AI1911" s="70"/>
    </row>
    <row r="1912" spans="1:35" ht="12.75" customHeight="1" x14ac:dyDescent="0.2">
      <c r="A1912" s="64" t="s">
        <v>535</v>
      </c>
      <c r="B1912" s="65" t="s">
        <v>534</v>
      </c>
      <c r="C1912" s="65">
        <v>1809780</v>
      </c>
      <c r="D1912" s="66">
        <f>VLOOKUP(A1912,'2.1 Termination Charges'!$B$4:$F$904,5,0)</f>
        <v>0.16363</v>
      </c>
      <c r="G1912" s="67"/>
      <c r="H1912" s="67"/>
      <c r="J1912" s="67"/>
      <c r="P1912" s="68"/>
      <c r="Q1912" s="69"/>
      <c r="R1912" s="69"/>
      <c r="Z1912" s="70"/>
      <c r="AA1912" s="71"/>
      <c r="AB1912" s="70"/>
      <c r="AC1912" s="70"/>
      <c r="AD1912" s="53"/>
      <c r="AE1912" s="53"/>
      <c r="AF1912" s="72"/>
      <c r="AG1912" s="70"/>
      <c r="AH1912" s="70"/>
      <c r="AI1912" s="70"/>
    </row>
    <row r="1913" spans="1:35" ht="12.75" customHeight="1" x14ac:dyDescent="0.2">
      <c r="A1913" s="64" t="s">
        <v>535</v>
      </c>
      <c r="B1913" s="65" t="s">
        <v>534</v>
      </c>
      <c r="C1913" s="65">
        <v>1809781</v>
      </c>
      <c r="D1913" s="66">
        <f>VLOOKUP(A1913,'2.1 Termination Charges'!$B$4:$F$904,5,0)</f>
        <v>0.16363</v>
      </c>
      <c r="G1913" s="67"/>
      <c r="H1913" s="67"/>
      <c r="J1913" s="67"/>
      <c r="P1913" s="68"/>
      <c r="Q1913" s="69"/>
      <c r="R1913" s="69"/>
      <c r="Z1913" s="70"/>
      <c r="AA1913" s="71"/>
      <c r="AB1913" s="70"/>
      <c r="AC1913" s="70"/>
      <c r="AD1913" s="53"/>
      <c r="AE1913" s="53"/>
      <c r="AF1913" s="72"/>
      <c r="AG1913" s="70"/>
      <c r="AH1913" s="70"/>
      <c r="AI1913" s="70"/>
    </row>
    <row r="1914" spans="1:35" ht="12.75" customHeight="1" x14ac:dyDescent="0.2">
      <c r="A1914" s="64" t="s">
        <v>535</v>
      </c>
      <c r="B1914" s="65" t="s">
        <v>534</v>
      </c>
      <c r="C1914" s="65">
        <v>1809801</v>
      </c>
      <c r="D1914" s="66">
        <f>VLOOKUP(A1914,'2.1 Termination Charges'!$B$4:$F$904,5,0)</f>
        <v>0.16363</v>
      </c>
      <c r="G1914" s="67"/>
      <c r="H1914" s="67"/>
      <c r="J1914" s="67"/>
      <c r="P1914" s="68"/>
      <c r="Q1914" s="69"/>
      <c r="R1914" s="69"/>
      <c r="Z1914" s="70"/>
      <c r="AA1914" s="71"/>
      <c r="AB1914" s="70"/>
      <c r="AC1914" s="70"/>
      <c r="AD1914" s="53"/>
      <c r="AE1914" s="53"/>
      <c r="AF1914" s="72"/>
      <c r="AG1914" s="70"/>
      <c r="AH1914" s="70"/>
      <c r="AI1914" s="70"/>
    </row>
    <row r="1915" spans="1:35" ht="12.75" customHeight="1" x14ac:dyDescent="0.2">
      <c r="A1915" s="64" t="s">
        <v>535</v>
      </c>
      <c r="B1915" s="65" t="s">
        <v>534</v>
      </c>
      <c r="C1915" s="65">
        <v>1809802</v>
      </c>
      <c r="D1915" s="66">
        <f>VLOOKUP(A1915,'2.1 Termination Charges'!$B$4:$F$904,5,0)</f>
        <v>0.16363</v>
      </c>
      <c r="G1915" s="67"/>
      <c r="H1915" s="67"/>
      <c r="J1915" s="67"/>
      <c r="P1915" s="68"/>
      <c r="Q1915" s="69"/>
      <c r="R1915" s="69"/>
      <c r="Z1915" s="70"/>
      <c r="AA1915" s="71"/>
      <c r="AB1915" s="70"/>
      <c r="AC1915" s="70"/>
      <c r="AD1915" s="53"/>
      <c r="AE1915" s="53"/>
      <c r="AF1915" s="72"/>
      <c r="AG1915" s="70"/>
      <c r="AH1915" s="70"/>
      <c r="AI1915" s="70"/>
    </row>
    <row r="1916" spans="1:35" ht="12.75" customHeight="1" x14ac:dyDescent="0.2">
      <c r="A1916" s="64" t="s">
        <v>535</v>
      </c>
      <c r="B1916" s="65" t="s">
        <v>534</v>
      </c>
      <c r="C1916" s="65">
        <v>1809803</v>
      </c>
      <c r="D1916" s="66">
        <f>VLOOKUP(A1916,'2.1 Termination Charges'!$B$4:$F$904,5,0)</f>
        <v>0.16363</v>
      </c>
      <c r="G1916" s="67"/>
      <c r="H1916" s="67"/>
      <c r="J1916" s="67"/>
      <c r="P1916" s="68"/>
      <c r="Q1916" s="69"/>
      <c r="R1916" s="69"/>
      <c r="Z1916" s="70"/>
      <c r="AA1916" s="71"/>
      <c r="AB1916" s="70"/>
      <c r="AC1916" s="70"/>
      <c r="AD1916" s="53"/>
      <c r="AE1916" s="53"/>
      <c r="AF1916" s="72"/>
      <c r="AG1916" s="70"/>
      <c r="AH1916" s="70"/>
      <c r="AI1916" s="70"/>
    </row>
    <row r="1917" spans="1:35" ht="12.75" customHeight="1" x14ac:dyDescent="0.2">
      <c r="A1917" s="64" t="s">
        <v>535</v>
      </c>
      <c r="B1917" s="65" t="s">
        <v>534</v>
      </c>
      <c r="C1917" s="65">
        <v>1809804</v>
      </c>
      <c r="D1917" s="66">
        <f>VLOOKUP(A1917,'2.1 Termination Charges'!$B$4:$F$904,5,0)</f>
        <v>0.16363</v>
      </c>
      <c r="G1917" s="67"/>
      <c r="H1917" s="67"/>
      <c r="J1917" s="67"/>
      <c r="P1917" s="68"/>
      <c r="Q1917" s="69"/>
      <c r="R1917" s="69"/>
      <c r="Z1917" s="70"/>
      <c r="AA1917" s="71"/>
      <c r="AB1917" s="70"/>
      <c r="AC1917" s="70"/>
      <c r="AD1917" s="53"/>
      <c r="AE1917" s="53"/>
      <c r="AF1917" s="72"/>
      <c r="AG1917" s="70"/>
      <c r="AH1917" s="70"/>
      <c r="AI1917" s="70"/>
    </row>
    <row r="1918" spans="1:35" ht="12.75" customHeight="1" x14ac:dyDescent="0.2">
      <c r="A1918" s="64" t="s">
        <v>535</v>
      </c>
      <c r="B1918" s="65" t="s">
        <v>534</v>
      </c>
      <c r="C1918" s="65">
        <v>1809805</v>
      </c>
      <c r="D1918" s="66">
        <f>VLOOKUP(A1918,'2.1 Termination Charges'!$B$4:$F$904,5,0)</f>
        <v>0.16363</v>
      </c>
      <c r="G1918" s="67"/>
      <c r="H1918" s="67"/>
      <c r="J1918" s="67"/>
      <c r="P1918" s="68"/>
      <c r="Q1918" s="69"/>
      <c r="R1918" s="69"/>
      <c r="Z1918" s="70"/>
      <c r="AA1918" s="71"/>
      <c r="AB1918" s="70"/>
      <c r="AC1918" s="70"/>
      <c r="AD1918" s="53"/>
      <c r="AE1918" s="53"/>
      <c r="AF1918" s="72"/>
      <c r="AG1918" s="70"/>
      <c r="AH1918" s="70"/>
      <c r="AI1918" s="70"/>
    </row>
    <row r="1919" spans="1:35" ht="12.75" customHeight="1" x14ac:dyDescent="0.2">
      <c r="A1919" s="64" t="s">
        <v>535</v>
      </c>
      <c r="B1919" s="65" t="s">
        <v>534</v>
      </c>
      <c r="C1919" s="65">
        <v>1809815</v>
      </c>
      <c r="D1919" s="66">
        <f>VLOOKUP(A1919,'2.1 Termination Charges'!$B$4:$F$904,5,0)</f>
        <v>0.16363</v>
      </c>
      <c r="G1919" s="67"/>
      <c r="H1919" s="67"/>
      <c r="J1919" s="67"/>
      <c r="P1919" s="68"/>
      <c r="Q1919" s="69"/>
      <c r="R1919" s="69"/>
      <c r="Z1919" s="70"/>
      <c r="AA1919" s="71"/>
      <c r="AB1919" s="70"/>
      <c r="AC1919" s="70"/>
      <c r="AD1919" s="53"/>
      <c r="AE1919" s="53"/>
      <c r="AF1919" s="72"/>
      <c r="AG1919" s="70"/>
      <c r="AH1919" s="70"/>
      <c r="AI1919" s="70"/>
    </row>
    <row r="1920" spans="1:35" ht="12.75" customHeight="1" x14ac:dyDescent="0.2">
      <c r="A1920" s="64" t="s">
        <v>535</v>
      </c>
      <c r="B1920" s="65" t="s">
        <v>534</v>
      </c>
      <c r="C1920" s="65">
        <v>1809816</v>
      </c>
      <c r="D1920" s="66">
        <f>VLOOKUP(A1920,'2.1 Termination Charges'!$B$4:$F$904,5,0)</f>
        <v>0.16363</v>
      </c>
      <c r="G1920" s="67"/>
      <c r="H1920" s="67"/>
      <c r="J1920" s="67"/>
      <c r="P1920" s="68"/>
      <c r="Q1920" s="69"/>
      <c r="R1920" s="69"/>
      <c r="Z1920" s="70"/>
      <c r="AA1920" s="71"/>
      <c r="AB1920" s="70"/>
      <c r="AC1920" s="70"/>
      <c r="AD1920" s="53"/>
      <c r="AE1920" s="53"/>
      <c r="AF1920" s="72"/>
      <c r="AG1920" s="70"/>
      <c r="AH1920" s="70"/>
      <c r="AI1920" s="70"/>
    </row>
    <row r="1921" spans="1:35" ht="12.75" customHeight="1" x14ac:dyDescent="0.2">
      <c r="A1921" s="64" t="s">
        <v>535</v>
      </c>
      <c r="B1921" s="65" t="s">
        <v>534</v>
      </c>
      <c r="C1921" s="65">
        <v>1809817</v>
      </c>
      <c r="D1921" s="66">
        <f>VLOOKUP(A1921,'2.1 Termination Charges'!$B$4:$F$904,5,0)</f>
        <v>0.16363</v>
      </c>
      <c r="G1921" s="67"/>
      <c r="H1921" s="67"/>
      <c r="J1921" s="67"/>
      <c r="P1921" s="68"/>
      <c r="Q1921" s="69"/>
      <c r="R1921" s="69"/>
      <c r="Z1921" s="70"/>
      <c r="AA1921" s="71"/>
      <c r="AB1921" s="70"/>
      <c r="AC1921" s="70"/>
      <c r="AD1921" s="53"/>
      <c r="AE1921" s="53"/>
      <c r="AF1921" s="72"/>
      <c r="AG1921" s="70"/>
      <c r="AH1921" s="70"/>
      <c r="AI1921" s="70"/>
    </row>
    <row r="1922" spans="1:35" ht="12.75" customHeight="1" x14ac:dyDescent="0.2">
      <c r="A1922" s="64" t="s">
        <v>535</v>
      </c>
      <c r="B1922" s="65" t="s">
        <v>534</v>
      </c>
      <c r="C1922" s="65">
        <v>1809819</v>
      </c>
      <c r="D1922" s="66">
        <f>VLOOKUP(A1922,'2.1 Termination Charges'!$B$4:$F$904,5,0)</f>
        <v>0.16363</v>
      </c>
      <c r="G1922" s="67"/>
      <c r="H1922" s="67"/>
      <c r="J1922" s="67"/>
      <c r="P1922" s="68"/>
      <c r="Q1922" s="69"/>
      <c r="R1922" s="69"/>
      <c r="Z1922" s="70"/>
      <c r="AA1922" s="71"/>
      <c r="AB1922" s="70"/>
      <c r="AC1922" s="70"/>
      <c r="AD1922" s="53"/>
      <c r="AE1922" s="53"/>
      <c r="AF1922" s="72"/>
      <c r="AG1922" s="70"/>
      <c r="AH1922" s="70"/>
      <c r="AI1922" s="70"/>
    </row>
    <row r="1923" spans="1:35" ht="12.75" customHeight="1" x14ac:dyDescent="0.2">
      <c r="A1923" s="64" t="s">
        <v>535</v>
      </c>
      <c r="B1923" s="65" t="s">
        <v>534</v>
      </c>
      <c r="C1923" s="65">
        <v>1809820</v>
      </c>
      <c r="D1923" s="66">
        <f>VLOOKUP(A1923,'2.1 Termination Charges'!$B$4:$F$904,5,0)</f>
        <v>0.16363</v>
      </c>
      <c r="G1923" s="67"/>
      <c r="H1923" s="67"/>
      <c r="J1923" s="67"/>
      <c r="P1923" s="68"/>
      <c r="Q1923" s="69"/>
      <c r="R1923" s="69"/>
      <c r="Z1923" s="70"/>
      <c r="AA1923" s="71"/>
      <c r="AB1923" s="70"/>
      <c r="AC1923" s="70"/>
      <c r="AD1923" s="53"/>
      <c r="AE1923" s="53"/>
      <c r="AF1923" s="72"/>
      <c r="AG1923" s="70"/>
      <c r="AH1923" s="70"/>
      <c r="AI1923" s="70"/>
    </row>
    <row r="1924" spans="1:35" ht="12.75" customHeight="1" x14ac:dyDescent="0.2">
      <c r="A1924" s="64" t="s">
        <v>535</v>
      </c>
      <c r="B1924" s="65" t="s">
        <v>534</v>
      </c>
      <c r="C1924" s="65">
        <v>1809845</v>
      </c>
      <c r="D1924" s="66">
        <f>VLOOKUP(A1924,'2.1 Termination Charges'!$B$4:$F$904,5,0)</f>
        <v>0.16363</v>
      </c>
      <c r="G1924" s="67"/>
      <c r="H1924" s="67"/>
      <c r="J1924" s="67"/>
      <c r="P1924" s="68"/>
      <c r="Q1924" s="69"/>
      <c r="R1924" s="69"/>
      <c r="Z1924" s="70"/>
      <c r="AA1924" s="71"/>
      <c r="AB1924" s="70"/>
      <c r="AC1924" s="70"/>
      <c r="AD1924" s="53"/>
      <c r="AE1924" s="53"/>
      <c r="AF1924" s="72"/>
      <c r="AG1924" s="70"/>
      <c r="AH1924" s="70"/>
      <c r="AI1924" s="70"/>
    </row>
    <row r="1925" spans="1:35" ht="12.75" customHeight="1" x14ac:dyDescent="0.2">
      <c r="A1925" s="64" t="s">
        <v>535</v>
      </c>
      <c r="B1925" s="65" t="s">
        <v>534</v>
      </c>
      <c r="C1925" s="65">
        <v>1809846</v>
      </c>
      <c r="D1925" s="66">
        <f>VLOOKUP(A1925,'2.1 Termination Charges'!$B$4:$F$904,5,0)</f>
        <v>0.16363</v>
      </c>
      <c r="G1925" s="67"/>
      <c r="H1925" s="67"/>
      <c r="J1925" s="67"/>
      <c r="P1925" s="68"/>
      <c r="Q1925" s="69"/>
      <c r="R1925" s="69"/>
      <c r="Z1925" s="70"/>
      <c r="AA1925" s="71"/>
      <c r="AB1925" s="70"/>
      <c r="AC1925" s="70"/>
      <c r="AD1925" s="53"/>
      <c r="AE1925" s="53"/>
      <c r="AF1925" s="72"/>
      <c r="AG1925" s="70"/>
      <c r="AH1925" s="70"/>
      <c r="AI1925" s="70"/>
    </row>
    <row r="1926" spans="1:35" ht="12.75" customHeight="1" x14ac:dyDescent="0.2">
      <c r="A1926" s="64" t="s">
        <v>535</v>
      </c>
      <c r="B1926" s="65" t="s">
        <v>534</v>
      </c>
      <c r="C1926" s="65">
        <v>1809847</v>
      </c>
      <c r="D1926" s="66">
        <f>VLOOKUP(A1926,'2.1 Termination Charges'!$B$4:$F$904,5,0)</f>
        <v>0.16363</v>
      </c>
      <c r="G1926" s="67"/>
      <c r="H1926" s="67"/>
      <c r="J1926" s="67"/>
      <c r="P1926" s="68"/>
      <c r="Q1926" s="69"/>
      <c r="R1926" s="69"/>
      <c r="Z1926" s="70"/>
      <c r="AA1926" s="71"/>
      <c r="AB1926" s="70"/>
      <c r="AC1926" s="70"/>
      <c r="AD1926" s="53"/>
      <c r="AE1926" s="53"/>
      <c r="AF1926" s="72"/>
      <c r="AG1926" s="70"/>
      <c r="AH1926" s="70"/>
      <c r="AI1926" s="70"/>
    </row>
    <row r="1927" spans="1:35" ht="12.75" customHeight="1" x14ac:dyDescent="0.2">
      <c r="A1927" s="64" t="s">
        <v>535</v>
      </c>
      <c r="B1927" s="65" t="s">
        <v>534</v>
      </c>
      <c r="C1927" s="65">
        <v>1809848</v>
      </c>
      <c r="D1927" s="66">
        <f>VLOOKUP(A1927,'2.1 Termination Charges'!$B$4:$F$904,5,0)</f>
        <v>0.16363</v>
      </c>
      <c r="G1927" s="67"/>
      <c r="H1927" s="67"/>
      <c r="J1927" s="67"/>
      <c r="P1927" s="68"/>
      <c r="Q1927" s="69"/>
      <c r="R1927" s="69"/>
      <c r="Z1927" s="70"/>
      <c r="AA1927" s="71"/>
      <c r="AB1927" s="70"/>
      <c r="AC1927" s="70"/>
      <c r="AD1927" s="53"/>
      <c r="AE1927" s="53"/>
      <c r="AF1927" s="72"/>
      <c r="AG1927" s="70"/>
      <c r="AH1927" s="70"/>
      <c r="AI1927" s="70"/>
    </row>
    <row r="1928" spans="1:35" ht="12.75" customHeight="1" x14ac:dyDescent="0.2">
      <c r="A1928" s="64" t="s">
        <v>535</v>
      </c>
      <c r="B1928" s="65" t="s">
        <v>534</v>
      </c>
      <c r="C1928" s="65">
        <v>1809849</v>
      </c>
      <c r="D1928" s="66">
        <f>VLOOKUP(A1928,'2.1 Termination Charges'!$B$4:$F$904,5,0)</f>
        <v>0.16363</v>
      </c>
      <c r="G1928" s="67"/>
      <c r="H1928" s="67"/>
      <c r="J1928" s="67"/>
      <c r="P1928" s="68"/>
      <c r="Q1928" s="69"/>
      <c r="R1928" s="69"/>
      <c r="Z1928" s="70"/>
      <c r="AA1928" s="71"/>
      <c r="AB1928" s="70"/>
      <c r="AC1928" s="70"/>
      <c r="AD1928" s="53"/>
      <c r="AE1928" s="53"/>
      <c r="AF1928" s="72"/>
      <c r="AG1928" s="70"/>
      <c r="AH1928" s="70"/>
      <c r="AI1928" s="70"/>
    </row>
    <row r="1929" spans="1:35" ht="12.75" customHeight="1" x14ac:dyDescent="0.2">
      <c r="A1929" s="64" t="s">
        <v>535</v>
      </c>
      <c r="B1929" s="65" t="s">
        <v>534</v>
      </c>
      <c r="C1929" s="65">
        <v>180985</v>
      </c>
      <c r="D1929" s="66">
        <f>VLOOKUP(A1929,'2.1 Termination Charges'!$B$4:$F$904,5,0)</f>
        <v>0.16363</v>
      </c>
      <c r="G1929" s="67"/>
      <c r="H1929" s="67"/>
      <c r="J1929" s="67"/>
      <c r="P1929" s="68"/>
      <c r="Q1929" s="69"/>
      <c r="R1929" s="69"/>
      <c r="Z1929" s="70"/>
      <c r="AA1929" s="71"/>
      <c r="AB1929" s="70"/>
      <c r="AC1929" s="70"/>
      <c r="AD1929" s="53"/>
      <c r="AE1929" s="53"/>
      <c r="AF1929" s="72"/>
      <c r="AG1929" s="70"/>
      <c r="AH1929" s="70"/>
      <c r="AI1929" s="70"/>
    </row>
    <row r="1930" spans="1:35" ht="12.75" customHeight="1" x14ac:dyDescent="0.2">
      <c r="A1930" s="64" t="s">
        <v>535</v>
      </c>
      <c r="B1930" s="65" t="s">
        <v>534</v>
      </c>
      <c r="C1930" s="65">
        <v>180986</v>
      </c>
      <c r="D1930" s="66">
        <f>VLOOKUP(A1930,'2.1 Termination Charges'!$B$4:$F$904,5,0)</f>
        <v>0.16363</v>
      </c>
      <c r="G1930" s="67"/>
      <c r="H1930" s="67"/>
      <c r="J1930" s="67"/>
      <c r="P1930" s="68"/>
      <c r="Q1930" s="69"/>
      <c r="R1930" s="69"/>
      <c r="Z1930" s="70"/>
      <c r="AA1930" s="71"/>
      <c r="AB1930" s="70"/>
      <c r="AC1930" s="70"/>
      <c r="AD1930" s="53"/>
      <c r="AE1930" s="53"/>
      <c r="AF1930" s="72"/>
      <c r="AG1930" s="70"/>
      <c r="AH1930" s="70"/>
      <c r="AI1930" s="70"/>
    </row>
    <row r="1931" spans="1:35" ht="12.75" customHeight="1" x14ac:dyDescent="0.2">
      <c r="A1931" s="64" t="s">
        <v>535</v>
      </c>
      <c r="B1931" s="65" t="s">
        <v>534</v>
      </c>
      <c r="C1931" s="65">
        <v>1809873</v>
      </c>
      <c r="D1931" s="66">
        <f>VLOOKUP(A1931,'2.1 Termination Charges'!$B$4:$F$904,5,0)</f>
        <v>0.16363</v>
      </c>
      <c r="G1931" s="67"/>
      <c r="H1931" s="67"/>
      <c r="J1931" s="67"/>
      <c r="P1931" s="68"/>
      <c r="Q1931" s="69"/>
      <c r="R1931" s="69"/>
      <c r="Z1931" s="70"/>
      <c r="AA1931" s="71"/>
      <c r="AB1931" s="70"/>
      <c r="AC1931" s="70"/>
      <c r="AD1931" s="53"/>
      <c r="AE1931" s="53"/>
      <c r="AF1931" s="72"/>
      <c r="AG1931" s="70"/>
      <c r="AH1931" s="70"/>
      <c r="AI1931" s="70"/>
    </row>
    <row r="1932" spans="1:35" ht="12.75" customHeight="1" x14ac:dyDescent="0.2">
      <c r="A1932" s="64" t="s">
        <v>535</v>
      </c>
      <c r="B1932" s="65" t="s">
        <v>534</v>
      </c>
      <c r="C1932" s="65">
        <v>1809875</v>
      </c>
      <c r="D1932" s="66">
        <f>VLOOKUP(A1932,'2.1 Termination Charges'!$B$4:$F$904,5,0)</f>
        <v>0.16363</v>
      </c>
      <c r="G1932" s="67"/>
      <c r="H1932" s="67"/>
      <c r="J1932" s="67"/>
      <c r="P1932" s="68"/>
      <c r="Q1932" s="69"/>
      <c r="R1932" s="69"/>
      <c r="Z1932" s="70"/>
      <c r="AA1932" s="71"/>
      <c r="AB1932" s="70"/>
      <c r="AC1932" s="70"/>
      <c r="AD1932" s="53"/>
      <c r="AE1932" s="53"/>
      <c r="AF1932" s="72"/>
      <c r="AG1932" s="70"/>
      <c r="AH1932" s="70"/>
      <c r="AI1932" s="70"/>
    </row>
    <row r="1933" spans="1:35" ht="12.75" customHeight="1" x14ac:dyDescent="0.2">
      <c r="A1933" s="64" t="s">
        <v>535</v>
      </c>
      <c r="B1933" s="65" t="s">
        <v>534</v>
      </c>
      <c r="C1933" s="65">
        <v>1809876</v>
      </c>
      <c r="D1933" s="66">
        <f>VLOOKUP(A1933,'2.1 Termination Charges'!$B$4:$F$904,5,0)</f>
        <v>0.16363</v>
      </c>
      <c r="G1933" s="67"/>
      <c r="H1933" s="67"/>
      <c r="J1933" s="67"/>
      <c r="P1933" s="68"/>
      <c r="Q1933" s="69"/>
      <c r="R1933" s="69"/>
      <c r="Z1933" s="70"/>
      <c r="AA1933" s="71"/>
      <c r="AB1933" s="70"/>
      <c r="AC1933" s="70"/>
      <c r="AD1933" s="53"/>
      <c r="AE1933" s="53"/>
      <c r="AF1933" s="72"/>
      <c r="AG1933" s="70"/>
      <c r="AH1933" s="70"/>
      <c r="AI1933" s="70"/>
    </row>
    <row r="1934" spans="1:35" ht="12.75" customHeight="1" x14ac:dyDescent="0.2">
      <c r="A1934" s="64" t="s">
        <v>535</v>
      </c>
      <c r="B1934" s="65" t="s">
        <v>534</v>
      </c>
      <c r="C1934" s="65">
        <v>1809877</v>
      </c>
      <c r="D1934" s="66">
        <f>VLOOKUP(A1934,'2.1 Termination Charges'!$B$4:$F$904,5,0)</f>
        <v>0.16363</v>
      </c>
      <c r="G1934" s="67"/>
      <c r="H1934" s="67"/>
      <c r="J1934" s="67"/>
      <c r="P1934" s="68"/>
      <c r="Q1934" s="69"/>
      <c r="R1934" s="69"/>
      <c r="Z1934" s="70"/>
      <c r="AA1934" s="71"/>
      <c r="AB1934" s="70"/>
      <c r="AC1934" s="70"/>
      <c r="AD1934" s="53"/>
      <c r="AE1934" s="53"/>
      <c r="AF1934" s="72"/>
      <c r="AG1934" s="70"/>
      <c r="AH1934" s="70"/>
      <c r="AI1934" s="70"/>
    </row>
    <row r="1935" spans="1:35" ht="12.75" customHeight="1" x14ac:dyDescent="0.2">
      <c r="A1935" s="64" t="s">
        <v>535</v>
      </c>
      <c r="B1935" s="65" t="s">
        <v>534</v>
      </c>
      <c r="C1935" s="65">
        <v>1809878</v>
      </c>
      <c r="D1935" s="66">
        <f>VLOOKUP(A1935,'2.1 Termination Charges'!$B$4:$F$904,5,0)</f>
        <v>0.16363</v>
      </c>
      <c r="G1935" s="67"/>
      <c r="H1935" s="67"/>
      <c r="J1935" s="67"/>
      <c r="P1935" s="68"/>
      <c r="Q1935" s="69"/>
      <c r="R1935" s="69"/>
      <c r="Z1935" s="70"/>
      <c r="AA1935" s="71"/>
      <c r="AB1935" s="70"/>
      <c r="AC1935" s="70"/>
      <c r="AD1935" s="53"/>
      <c r="AE1935" s="53"/>
      <c r="AF1935" s="72"/>
      <c r="AG1935" s="70"/>
      <c r="AH1935" s="70"/>
      <c r="AI1935" s="70"/>
    </row>
    <row r="1936" spans="1:35" ht="12.75" customHeight="1" x14ac:dyDescent="0.2">
      <c r="A1936" s="64" t="s">
        <v>535</v>
      </c>
      <c r="B1936" s="65" t="s">
        <v>534</v>
      </c>
      <c r="C1936" s="65">
        <v>1809879</v>
      </c>
      <c r="D1936" s="66">
        <f>VLOOKUP(A1936,'2.1 Termination Charges'!$B$4:$F$904,5,0)</f>
        <v>0.16363</v>
      </c>
      <c r="G1936" s="67"/>
      <c r="H1936" s="67"/>
      <c r="J1936" s="67"/>
      <c r="P1936" s="68"/>
      <c r="Q1936" s="69"/>
      <c r="R1936" s="69"/>
      <c r="Z1936" s="70"/>
      <c r="AA1936" s="71"/>
      <c r="AB1936" s="70"/>
      <c r="AC1936" s="70"/>
      <c r="AD1936" s="53"/>
      <c r="AE1936" s="53"/>
      <c r="AF1936" s="72"/>
      <c r="AG1936" s="70"/>
      <c r="AH1936" s="70"/>
      <c r="AI1936" s="70"/>
    </row>
    <row r="1937" spans="1:35" ht="12.75" customHeight="1" x14ac:dyDescent="0.2">
      <c r="A1937" s="64" t="s">
        <v>535</v>
      </c>
      <c r="B1937" s="65" t="s">
        <v>534</v>
      </c>
      <c r="C1937" s="65">
        <v>1809880</v>
      </c>
      <c r="D1937" s="66">
        <f>VLOOKUP(A1937,'2.1 Termination Charges'!$B$4:$F$904,5,0)</f>
        <v>0.16363</v>
      </c>
      <c r="G1937" s="67"/>
      <c r="H1937" s="67"/>
      <c r="J1937" s="67"/>
      <c r="P1937" s="68"/>
      <c r="Q1937" s="69"/>
      <c r="R1937" s="69"/>
      <c r="Z1937" s="70"/>
      <c r="AA1937" s="71"/>
      <c r="AB1937" s="70"/>
      <c r="AC1937" s="70"/>
      <c r="AD1937" s="53"/>
      <c r="AE1937" s="53"/>
      <c r="AF1937" s="72"/>
      <c r="AG1937" s="70"/>
      <c r="AH1937" s="70"/>
      <c r="AI1937" s="70"/>
    </row>
    <row r="1938" spans="1:35" ht="12.75" customHeight="1" x14ac:dyDescent="0.2">
      <c r="A1938" s="64" t="s">
        <v>535</v>
      </c>
      <c r="B1938" s="65" t="s">
        <v>534</v>
      </c>
      <c r="C1938" s="65">
        <v>1809881</v>
      </c>
      <c r="D1938" s="66">
        <f>VLOOKUP(A1938,'2.1 Termination Charges'!$B$4:$F$904,5,0)</f>
        <v>0.16363</v>
      </c>
      <c r="G1938" s="67"/>
      <c r="H1938" s="67"/>
      <c r="J1938" s="67"/>
      <c r="P1938" s="68"/>
      <c r="Q1938" s="69"/>
      <c r="R1938" s="69"/>
      <c r="Z1938" s="70"/>
      <c r="AA1938" s="71"/>
      <c r="AB1938" s="70"/>
      <c r="AC1938" s="70"/>
      <c r="AD1938" s="53"/>
      <c r="AE1938" s="53"/>
      <c r="AF1938" s="72"/>
      <c r="AG1938" s="70"/>
      <c r="AH1938" s="70"/>
      <c r="AI1938" s="70"/>
    </row>
    <row r="1939" spans="1:35" ht="12.75" customHeight="1" x14ac:dyDescent="0.2">
      <c r="A1939" s="64" t="s">
        <v>535</v>
      </c>
      <c r="B1939" s="65" t="s">
        <v>534</v>
      </c>
      <c r="C1939" s="65">
        <v>1809882</v>
      </c>
      <c r="D1939" s="66">
        <f>VLOOKUP(A1939,'2.1 Termination Charges'!$B$4:$F$904,5,0)</f>
        <v>0.16363</v>
      </c>
      <c r="G1939" s="67"/>
      <c r="H1939" s="67"/>
      <c r="J1939" s="67"/>
      <c r="P1939" s="68"/>
      <c r="Q1939" s="69"/>
      <c r="R1939" s="69"/>
      <c r="Z1939" s="70"/>
      <c r="AA1939" s="71"/>
      <c r="AB1939" s="70"/>
      <c r="AC1939" s="70"/>
      <c r="AD1939" s="53"/>
      <c r="AE1939" s="53"/>
      <c r="AF1939" s="72"/>
      <c r="AG1939" s="70"/>
      <c r="AH1939" s="70"/>
      <c r="AI1939" s="70"/>
    </row>
    <row r="1940" spans="1:35" ht="12.75" customHeight="1" x14ac:dyDescent="0.2">
      <c r="A1940" s="64" t="s">
        <v>535</v>
      </c>
      <c r="B1940" s="65" t="s">
        <v>534</v>
      </c>
      <c r="C1940" s="65">
        <v>1809883</v>
      </c>
      <c r="D1940" s="66">
        <f>VLOOKUP(A1940,'2.1 Termination Charges'!$B$4:$F$904,5,0)</f>
        <v>0.16363</v>
      </c>
      <c r="G1940" s="67"/>
      <c r="H1940" s="67"/>
      <c r="J1940" s="67"/>
      <c r="P1940" s="68"/>
      <c r="Q1940" s="69"/>
      <c r="R1940" s="69"/>
      <c r="Z1940" s="70"/>
      <c r="AA1940" s="71"/>
      <c r="AB1940" s="70"/>
      <c r="AC1940" s="70"/>
      <c r="AD1940" s="53"/>
      <c r="AE1940" s="53"/>
      <c r="AF1940" s="72"/>
      <c r="AG1940" s="70"/>
      <c r="AH1940" s="70"/>
      <c r="AI1940" s="70"/>
    </row>
    <row r="1941" spans="1:35" ht="12.75" customHeight="1" x14ac:dyDescent="0.2">
      <c r="A1941" s="64" t="s">
        <v>535</v>
      </c>
      <c r="B1941" s="65" t="s">
        <v>534</v>
      </c>
      <c r="C1941" s="65">
        <v>1809884</v>
      </c>
      <c r="D1941" s="66">
        <f>VLOOKUP(A1941,'2.1 Termination Charges'!$B$4:$F$904,5,0)</f>
        <v>0.16363</v>
      </c>
      <c r="G1941" s="67"/>
      <c r="H1941" s="67"/>
      <c r="J1941" s="67"/>
      <c r="P1941" s="68"/>
      <c r="Q1941" s="69"/>
      <c r="R1941" s="69"/>
      <c r="Z1941" s="70"/>
      <c r="AA1941" s="71"/>
      <c r="AB1941" s="70"/>
      <c r="AC1941" s="70"/>
      <c r="AD1941" s="53"/>
      <c r="AE1941" s="53"/>
      <c r="AF1941" s="72"/>
      <c r="AG1941" s="70"/>
      <c r="AH1941" s="70"/>
      <c r="AI1941" s="70"/>
    </row>
    <row r="1942" spans="1:35" ht="12.75" customHeight="1" x14ac:dyDescent="0.2">
      <c r="A1942" s="64" t="s">
        <v>535</v>
      </c>
      <c r="B1942" s="65" t="s">
        <v>534</v>
      </c>
      <c r="C1942" s="65">
        <v>1809885</v>
      </c>
      <c r="D1942" s="66">
        <f>VLOOKUP(A1942,'2.1 Termination Charges'!$B$4:$F$904,5,0)</f>
        <v>0.16363</v>
      </c>
      <c r="G1942" s="67"/>
      <c r="H1942" s="67"/>
      <c r="J1942" s="67"/>
      <c r="P1942" s="68"/>
      <c r="Q1942" s="69"/>
      <c r="R1942" s="69"/>
      <c r="Z1942" s="70"/>
      <c r="AA1942" s="71"/>
      <c r="AB1942" s="70"/>
      <c r="AC1942" s="70"/>
      <c r="AD1942" s="53"/>
      <c r="AE1942" s="53"/>
      <c r="AF1942" s="72"/>
      <c r="AG1942" s="70"/>
      <c r="AH1942" s="70"/>
      <c r="AI1942" s="70"/>
    </row>
    <row r="1943" spans="1:35" ht="12.75" customHeight="1" x14ac:dyDescent="0.2">
      <c r="A1943" s="64" t="s">
        <v>535</v>
      </c>
      <c r="B1943" s="65" t="s">
        <v>534</v>
      </c>
      <c r="C1943" s="65">
        <v>1809886</v>
      </c>
      <c r="D1943" s="66">
        <f>VLOOKUP(A1943,'2.1 Termination Charges'!$B$4:$F$904,5,0)</f>
        <v>0.16363</v>
      </c>
      <c r="G1943" s="67"/>
      <c r="H1943" s="67"/>
      <c r="J1943" s="67"/>
      <c r="P1943" s="68"/>
      <c r="Q1943" s="69"/>
      <c r="R1943" s="69"/>
      <c r="Z1943" s="70"/>
      <c r="AA1943" s="71"/>
      <c r="AB1943" s="70"/>
      <c r="AC1943" s="70"/>
      <c r="AD1943" s="53"/>
      <c r="AE1943" s="53"/>
      <c r="AF1943" s="72"/>
      <c r="AG1943" s="70"/>
      <c r="AH1943" s="70"/>
      <c r="AI1943" s="70"/>
    </row>
    <row r="1944" spans="1:35" ht="12.75" customHeight="1" x14ac:dyDescent="0.2">
      <c r="A1944" s="64" t="s">
        <v>535</v>
      </c>
      <c r="B1944" s="65" t="s">
        <v>534</v>
      </c>
      <c r="C1944" s="65">
        <v>1809889</v>
      </c>
      <c r="D1944" s="66">
        <f>VLOOKUP(A1944,'2.1 Termination Charges'!$B$4:$F$904,5,0)</f>
        <v>0.16363</v>
      </c>
      <c r="G1944" s="67"/>
      <c r="H1944" s="67"/>
      <c r="J1944" s="67"/>
      <c r="P1944" s="68"/>
      <c r="Q1944" s="69"/>
      <c r="R1944" s="69"/>
      <c r="Z1944" s="70"/>
      <c r="AA1944" s="71"/>
      <c r="AB1944" s="70"/>
      <c r="AC1944" s="70"/>
      <c r="AD1944" s="53"/>
      <c r="AE1944" s="53"/>
      <c r="AF1944" s="72"/>
      <c r="AG1944" s="70"/>
      <c r="AH1944" s="70"/>
      <c r="AI1944" s="70"/>
    </row>
    <row r="1945" spans="1:35" ht="12.75" customHeight="1" x14ac:dyDescent="0.2">
      <c r="A1945" s="64" t="s">
        <v>535</v>
      </c>
      <c r="B1945" s="65" t="s">
        <v>534</v>
      </c>
      <c r="C1945" s="65">
        <v>1809890</v>
      </c>
      <c r="D1945" s="66">
        <f>VLOOKUP(A1945,'2.1 Termination Charges'!$B$4:$F$904,5,0)</f>
        <v>0.16363</v>
      </c>
      <c r="G1945" s="67"/>
      <c r="H1945" s="67"/>
      <c r="J1945" s="67"/>
      <c r="P1945" s="68"/>
      <c r="Q1945" s="69"/>
      <c r="R1945" s="69"/>
      <c r="Z1945" s="70"/>
      <c r="AA1945" s="71"/>
      <c r="AB1945" s="70"/>
      <c r="AC1945" s="70"/>
      <c r="AD1945" s="53"/>
      <c r="AE1945" s="53"/>
      <c r="AF1945" s="72"/>
      <c r="AG1945" s="70"/>
      <c r="AH1945" s="70"/>
      <c r="AI1945" s="70"/>
    </row>
    <row r="1946" spans="1:35" ht="12.75" customHeight="1" x14ac:dyDescent="0.2">
      <c r="A1946" s="64" t="s">
        <v>535</v>
      </c>
      <c r="B1946" s="65" t="s">
        <v>534</v>
      </c>
      <c r="C1946" s="65">
        <v>1809899</v>
      </c>
      <c r="D1946" s="66">
        <f>VLOOKUP(A1946,'2.1 Termination Charges'!$B$4:$F$904,5,0)</f>
        <v>0.16363</v>
      </c>
      <c r="G1946" s="67"/>
      <c r="H1946" s="67"/>
      <c r="J1946" s="67"/>
      <c r="P1946" s="68"/>
      <c r="Q1946" s="69"/>
      <c r="R1946" s="69"/>
      <c r="Z1946" s="70"/>
      <c r="AA1946" s="71"/>
      <c r="AB1946" s="70"/>
      <c r="AC1946" s="70"/>
      <c r="AD1946" s="53"/>
      <c r="AE1946" s="53"/>
      <c r="AF1946" s="72"/>
      <c r="AG1946" s="70"/>
      <c r="AH1946" s="70"/>
      <c r="AI1946" s="70"/>
    </row>
    <row r="1947" spans="1:35" ht="12.75" customHeight="1" x14ac:dyDescent="0.2">
      <c r="A1947" s="64" t="s">
        <v>535</v>
      </c>
      <c r="B1947" s="65" t="s">
        <v>534</v>
      </c>
      <c r="C1947" s="65">
        <v>1809901</v>
      </c>
      <c r="D1947" s="66">
        <f>VLOOKUP(A1947,'2.1 Termination Charges'!$B$4:$F$904,5,0)</f>
        <v>0.16363</v>
      </c>
      <c r="G1947" s="67"/>
      <c r="H1947" s="67"/>
      <c r="J1947" s="67"/>
      <c r="P1947" s="68"/>
      <c r="Q1947" s="69"/>
      <c r="R1947" s="69"/>
      <c r="Z1947" s="70"/>
      <c r="AA1947" s="71"/>
      <c r="AB1947" s="70"/>
      <c r="AC1947" s="70"/>
      <c r="AD1947" s="53"/>
      <c r="AE1947" s="53"/>
      <c r="AF1947" s="72"/>
      <c r="AG1947" s="70"/>
      <c r="AH1947" s="70"/>
      <c r="AI1947" s="70"/>
    </row>
    <row r="1948" spans="1:35" ht="12.75" customHeight="1" x14ac:dyDescent="0.2">
      <c r="A1948" s="64" t="s">
        <v>535</v>
      </c>
      <c r="B1948" s="65" t="s">
        <v>534</v>
      </c>
      <c r="C1948" s="65">
        <v>1809902</v>
      </c>
      <c r="D1948" s="66">
        <f>VLOOKUP(A1948,'2.1 Termination Charges'!$B$4:$F$904,5,0)</f>
        <v>0.16363</v>
      </c>
      <c r="G1948" s="67"/>
      <c r="H1948" s="67"/>
      <c r="J1948" s="67"/>
      <c r="P1948" s="68"/>
      <c r="Q1948" s="69"/>
      <c r="R1948" s="69"/>
      <c r="Z1948" s="70"/>
      <c r="AA1948" s="71"/>
      <c r="AB1948" s="70"/>
      <c r="AC1948" s="70"/>
      <c r="AD1948" s="53"/>
      <c r="AE1948" s="53"/>
      <c r="AF1948" s="72"/>
      <c r="AG1948" s="70"/>
      <c r="AH1948" s="70"/>
      <c r="AI1948" s="70"/>
    </row>
    <row r="1949" spans="1:35" ht="12.75" customHeight="1" x14ac:dyDescent="0.2">
      <c r="A1949" s="64" t="s">
        <v>535</v>
      </c>
      <c r="B1949" s="65" t="s">
        <v>534</v>
      </c>
      <c r="C1949" s="65">
        <v>1809903</v>
      </c>
      <c r="D1949" s="66">
        <f>VLOOKUP(A1949,'2.1 Termination Charges'!$B$4:$F$904,5,0)</f>
        <v>0.16363</v>
      </c>
      <c r="G1949" s="67"/>
      <c r="H1949" s="67"/>
      <c r="J1949" s="67"/>
      <c r="P1949" s="68"/>
      <c r="Q1949" s="69"/>
      <c r="R1949" s="69"/>
      <c r="Z1949" s="70"/>
      <c r="AA1949" s="71"/>
      <c r="AB1949" s="70"/>
      <c r="AC1949" s="70"/>
      <c r="AD1949" s="53"/>
      <c r="AE1949" s="53"/>
      <c r="AF1949" s="72"/>
      <c r="AG1949" s="70"/>
      <c r="AH1949" s="70"/>
      <c r="AI1949" s="70"/>
    </row>
    <row r="1950" spans="1:35" ht="12.75" customHeight="1" x14ac:dyDescent="0.2">
      <c r="A1950" s="64" t="s">
        <v>535</v>
      </c>
      <c r="B1950" s="65" t="s">
        <v>534</v>
      </c>
      <c r="C1950" s="65">
        <v>1809904</v>
      </c>
      <c r="D1950" s="66">
        <f>VLOOKUP(A1950,'2.1 Termination Charges'!$B$4:$F$904,5,0)</f>
        <v>0.16363</v>
      </c>
      <c r="G1950" s="67"/>
      <c r="H1950" s="67"/>
      <c r="J1950" s="67"/>
      <c r="P1950" s="68"/>
      <c r="Q1950" s="69"/>
      <c r="R1950" s="69"/>
      <c r="Z1950" s="70"/>
      <c r="AA1950" s="71"/>
      <c r="AB1950" s="70"/>
      <c r="AC1950" s="70"/>
      <c r="AD1950" s="53"/>
      <c r="AE1950" s="53"/>
      <c r="AF1950" s="72"/>
      <c r="AG1950" s="70"/>
      <c r="AH1950" s="70"/>
      <c r="AI1950" s="70"/>
    </row>
    <row r="1951" spans="1:35" ht="12.75" customHeight="1" x14ac:dyDescent="0.2">
      <c r="A1951" s="64" t="s">
        <v>535</v>
      </c>
      <c r="B1951" s="65" t="s">
        <v>534</v>
      </c>
      <c r="C1951" s="65">
        <v>1809905</v>
      </c>
      <c r="D1951" s="66">
        <f>VLOOKUP(A1951,'2.1 Termination Charges'!$B$4:$F$904,5,0)</f>
        <v>0.16363</v>
      </c>
      <c r="G1951" s="67"/>
      <c r="H1951" s="67"/>
      <c r="J1951" s="67"/>
      <c r="P1951" s="68"/>
      <c r="Q1951" s="69"/>
      <c r="R1951" s="69"/>
      <c r="Z1951" s="70"/>
      <c r="AA1951" s="71"/>
      <c r="AB1951" s="70"/>
      <c r="AC1951" s="70"/>
      <c r="AD1951" s="53"/>
      <c r="AE1951" s="53"/>
      <c r="AF1951" s="72"/>
      <c r="AG1951" s="70"/>
      <c r="AH1951" s="70"/>
      <c r="AI1951" s="70"/>
    </row>
    <row r="1952" spans="1:35" ht="12.75" customHeight="1" x14ac:dyDescent="0.2">
      <c r="A1952" s="64" t="s">
        <v>535</v>
      </c>
      <c r="B1952" s="65" t="s">
        <v>534</v>
      </c>
      <c r="C1952" s="65">
        <v>1809906</v>
      </c>
      <c r="D1952" s="66">
        <f>VLOOKUP(A1952,'2.1 Termination Charges'!$B$4:$F$904,5,0)</f>
        <v>0.16363</v>
      </c>
      <c r="G1952" s="67"/>
      <c r="H1952" s="67"/>
      <c r="J1952" s="67"/>
      <c r="P1952" s="68"/>
      <c r="Q1952" s="69"/>
      <c r="R1952" s="69"/>
      <c r="Z1952" s="70"/>
      <c r="AA1952" s="71"/>
      <c r="AB1952" s="70"/>
      <c r="AC1952" s="70"/>
      <c r="AD1952" s="53"/>
      <c r="AE1952" s="53"/>
      <c r="AF1952" s="72"/>
      <c r="AG1952" s="70"/>
      <c r="AH1952" s="70"/>
      <c r="AI1952" s="70"/>
    </row>
    <row r="1953" spans="1:35" ht="12.75" customHeight="1" x14ac:dyDescent="0.2">
      <c r="A1953" s="64" t="s">
        <v>535</v>
      </c>
      <c r="B1953" s="65" t="s">
        <v>534</v>
      </c>
      <c r="C1953" s="65">
        <v>1809907</v>
      </c>
      <c r="D1953" s="66">
        <f>VLOOKUP(A1953,'2.1 Termination Charges'!$B$4:$F$904,5,0)</f>
        <v>0.16363</v>
      </c>
      <c r="G1953" s="67"/>
      <c r="H1953" s="67"/>
      <c r="J1953" s="67"/>
      <c r="P1953" s="68"/>
      <c r="Q1953" s="69"/>
      <c r="R1953" s="69"/>
      <c r="Z1953" s="70"/>
      <c r="AA1953" s="71"/>
      <c r="AB1953" s="70"/>
      <c r="AC1953" s="70"/>
      <c r="AD1953" s="53"/>
      <c r="AE1953" s="53"/>
      <c r="AF1953" s="72"/>
      <c r="AG1953" s="70"/>
      <c r="AH1953" s="70"/>
      <c r="AI1953" s="70"/>
    </row>
    <row r="1954" spans="1:35" ht="12.75" customHeight="1" x14ac:dyDescent="0.2">
      <c r="A1954" s="64" t="s">
        <v>535</v>
      </c>
      <c r="B1954" s="65" t="s">
        <v>534</v>
      </c>
      <c r="C1954" s="65">
        <v>1809909</v>
      </c>
      <c r="D1954" s="66">
        <f>VLOOKUP(A1954,'2.1 Termination Charges'!$B$4:$F$904,5,0)</f>
        <v>0.16363</v>
      </c>
      <c r="G1954" s="67"/>
      <c r="H1954" s="67"/>
      <c r="J1954" s="67"/>
      <c r="P1954" s="68"/>
      <c r="Q1954" s="69"/>
      <c r="R1954" s="69"/>
      <c r="Z1954" s="70"/>
      <c r="AA1954" s="71"/>
      <c r="AB1954" s="70"/>
      <c r="AC1954" s="70"/>
      <c r="AD1954" s="53"/>
      <c r="AE1954" s="53"/>
      <c r="AF1954" s="72"/>
      <c r="AG1954" s="70"/>
      <c r="AH1954" s="70"/>
      <c r="AI1954" s="70"/>
    </row>
    <row r="1955" spans="1:35" ht="12.75" customHeight="1" x14ac:dyDescent="0.2">
      <c r="A1955" s="64" t="s">
        <v>535</v>
      </c>
      <c r="B1955" s="65" t="s">
        <v>534</v>
      </c>
      <c r="C1955" s="65">
        <v>1809910</v>
      </c>
      <c r="D1955" s="66">
        <f>VLOOKUP(A1955,'2.1 Termination Charges'!$B$4:$F$904,5,0)</f>
        <v>0.16363</v>
      </c>
      <c r="G1955" s="67"/>
      <c r="H1955" s="67"/>
      <c r="J1955" s="67"/>
      <c r="P1955" s="68"/>
      <c r="Q1955" s="69"/>
      <c r="R1955" s="69"/>
      <c r="Z1955" s="70"/>
      <c r="AA1955" s="71"/>
      <c r="AB1955" s="70"/>
      <c r="AC1955" s="70"/>
      <c r="AD1955" s="53"/>
      <c r="AE1955" s="53"/>
      <c r="AF1955" s="72"/>
      <c r="AG1955" s="70"/>
      <c r="AH1955" s="70"/>
      <c r="AI1955" s="70"/>
    </row>
    <row r="1956" spans="1:35" ht="12.75" customHeight="1" x14ac:dyDescent="0.2">
      <c r="A1956" s="64" t="s">
        <v>535</v>
      </c>
      <c r="B1956" s="65" t="s">
        <v>534</v>
      </c>
      <c r="C1956" s="65">
        <v>1809912</v>
      </c>
      <c r="D1956" s="66">
        <f>VLOOKUP(A1956,'2.1 Termination Charges'!$B$4:$F$904,5,0)</f>
        <v>0.16363</v>
      </c>
      <c r="G1956" s="67"/>
      <c r="H1956" s="67"/>
      <c r="J1956" s="67"/>
      <c r="P1956" s="68"/>
      <c r="Q1956" s="69"/>
      <c r="R1956" s="69"/>
      <c r="Z1956" s="70"/>
      <c r="AA1956" s="71"/>
      <c r="AB1956" s="70"/>
      <c r="AC1956" s="70"/>
      <c r="AD1956" s="53"/>
      <c r="AE1956" s="53"/>
      <c r="AF1956" s="72"/>
      <c r="AG1956" s="70"/>
      <c r="AH1956" s="70"/>
      <c r="AI1956" s="70"/>
    </row>
    <row r="1957" spans="1:35" ht="12.75" customHeight="1" x14ac:dyDescent="0.2">
      <c r="A1957" s="64" t="s">
        <v>535</v>
      </c>
      <c r="B1957" s="65" t="s">
        <v>534</v>
      </c>
      <c r="C1957" s="65">
        <v>1809913</v>
      </c>
      <c r="D1957" s="66">
        <f>VLOOKUP(A1957,'2.1 Termination Charges'!$B$4:$F$904,5,0)</f>
        <v>0.16363</v>
      </c>
      <c r="G1957" s="67"/>
      <c r="H1957" s="67"/>
      <c r="J1957" s="67"/>
      <c r="P1957" s="68"/>
      <c r="Q1957" s="69"/>
      <c r="R1957" s="69"/>
      <c r="Z1957" s="70"/>
      <c r="AA1957" s="71"/>
      <c r="AB1957" s="70"/>
      <c r="AC1957" s="70"/>
      <c r="AD1957" s="53"/>
      <c r="AE1957" s="53"/>
      <c r="AF1957" s="72"/>
      <c r="AG1957" s="70"/>
      <c r="AH1957" s="70"/>
      <c r="AI1957" s="70"/>
    </row>
    <row r="1958" spans="1:35" ht="12.75" customHeight="1" x14ac:dyDescent="0.2">
      <c r="A1958" s="64" t="s">
        <v>535</v>
      </c>
      <c r="B1958" s="65" t="s">
        <v>534</v>
      </c>
      <c r="C1958" s="65">
        <v>1809914</v>
      </c>
      <c r="D1958" s="66">
        <f>VLOOKUP(A1958,'2.1 Termination Charges'!$B$4:$F$904,5,0)</f>
        <v>0.16363</v>
      </c>
      <c r="G1958" s="67"/>
      <c r="H1958" s="67"/>
      <c r="J1958" s="67"/>
      <c r="P1958" s="68"/>
      <c r="Q1958" s="69"/>
      <c r="R1958" s="69"/>
      <c r="Z1958" s="70"/>
      <c r="AA1958" s="71"/>
      <c r="AB1958" s="70"/>
      <c r="AC1958" s="70"/>
      <c r="AD1958" s="53"/>
      <c r="AE1958" s="53"/>
      <c r="AF1958" s="72"/>
      <c r="AG1958" s="70"/>
      <c r="AH1958" s="70"/>
      <c r="AI1958" s="70"/>
    </row>
    <row r="1959" spans="1:35" ht="12.75" customHeight="1" x14ac:dyDescent="0.2">
      <c r="A1959" s="64" t="s">
        <v>535</v>
      </c>
      <c r="B1959" s="65" t="s">
        <v>534</v>
      </c>
      <c r="C1959" s="65">
        <v>1809915</v>
      </c>
      <c r="D1959" s="66">
        <f>VLOOKUP(A1959,'2.1 Termination Charges'!$B$4:$F$904,5,0)</f>
        <v>0.16363</v>
      </c>
      <c r="G1959" s="67"/>
      <c r="H1959" s="67"/>
      <c r="J1959" s="67"/>
      <c r="P1959" s="68"/>
      <c r="Q1959" s="69"/>
      <c r="R1959" s="69"/>
      <c r="Z1959" s="70"/>
      <c r="AA1959" s="71"/>
      <c r="AB1959" s="70"/>
      <c r="AC1959" s="70"/>
      <c r="AD1959" s="53"/>
      <c r="AE1959" s="53"/>
      <c r="AF1959" s="72"/>
      <c r="AG1959" s="70"/>
      <c r="AH1959" s="70"/>
      <c r="AI1959" s="70"/>
    </row>
    <row r="1960" spans="1:35" ht="12.75" customHeight="1" x14ac:dyDescent="0.2">
      <c r="A1960" s="64" t="s">
        <v>535</v>
      </c>
      <c r="B1960" s="65" t="s">
        <v>534</v>
      </c>
      <c r="C1960" s="65">
        <v>1809916</v>
      </c>
      <c r="D1960" s="66">
        <f>VLOOKUP(A1960,'2.1 Termination Charges'!$B$4:$F$904,5,0)</f>
        <v>0.16363</v>
      </c>
      <c r="G1960" s="67"/>
      <c r="H1960" s="67"/>
      <c r="J1960" s="67"/>
      <c r="P1960" s="68"/>
      <c r="Q1960" s="69"/>
      <c r="R1960" s="69"/>
      <c r="Z1960" s="70"/>
      <c r="AA1960" s="71"/>
      <c r="AB1960" s="70"/>
      <c r="AC1960" s="70"/>
      <c r="AD1960" s="53"/>
      <c r="AE1960" s="53"/>
      <c r="AF1960" s="72"/>
      <c r="AG1960" s="70"/>
      <c r="AH1960" s="70"/>
      <c r="AI1960" s="70"/>
    </row>
    <row r="1961" spans="1:35" ht="12.75" customHeight="1" x14ac:dyDescent="0.2">
      <c r="A1961" s="64" t="s">
        <v>535</v>
      </c>
      <c r="B1961" s="65" t="s">
        <v>534</v>
      </c>
      <c r="C1961" s="65">
        <v>1809917</v>
      </c>
      <c r="D1961" s="66">
        <f>VLOOKUP(A1961,'2.1 Termination Charges'!$B$4:$F$904,5,0)</f>
        <v>0.16363</v>
      </c>
      <c r="G1961" s="67"/>
      <c r="H1961" s="67"/>
      <c r="J1961" s="67"/>
      <c r="P1961" s="68"/>
      <c r="Q1961" s="69"/>
      <c r="R1961" s="69"/>
      <c r="Z1961" s="70"/>
      <c r="AA1961" s="71"/>
      <c r="AB1961" s="70"/>
      <c r="AC1961" s="70"/>
      <c r="AD1961" s="53"/>
      <c r="AE1961" s="53"/>
      <c r="AF1961" s="72"/>
      <c r="AG1961" s="70"/>
      <c r="AH1961" s="70"/>
      <c r="AI1961" s="70"/>
    </row>
    <row r="1962" spans="1:35" ht="12.75" customHeight="1" x14ac:dyDescent="0.2">
      <c r="A1962" s="64" t="s">
        <v>535</v>
      </c>
      <c r="B1962" s="65" t="s">
        <v>534</v>
      </c>
      <c r="C1962" s="65">
        <v>1809918</v>
      </c>
      <c r="D1962" s="66">
        <f>VLOOKUP(A1962,'2.1 Termination Charges'!$B$4:$F$904,5,0)</f>
        <v>0.16363</v>
      </c>
      <c r="G1962" s="67"/>
      <c r="H1962" s="67"/>
      <c r="J1962" s="67"/>
      <c r="P1962" s="68"/>
      <c r="Q1962" s="69"/>
      <c r="R1962" s="69"/>
      <c r="Z1962" s="70"/>
      <c r="AA1962" s="71"/>
      <c r="AB1962" s="70"/>
      <c r="AC1962" s="70"/>
      <c r="AD1962" s="53"/>
      <c r="AE1962" s="53"/>
      <c r="AF1962" s="72"/>
      <c r="AG1962" s="70"/>
      <c r="AH1962" s="70"/>
      <c r="AI1962" s="70"/>
    </row>
    <row r="1963" spans="1:35" ht="12.75" customHeight="1" x14ac:dyDescent="0.2">
      <c r="A1963" s="64" t="s">
        <v>535</v>
      </c>
      <c r="B1963" s="65" t="s">
        <v>534</v>
      </c>
      <c r="C1963" s="65">
        <v>1809919</v>
      </c>
      <c r="D1963" s="66">
        <f>VLOOKUP(A1963,'2.1 Termination Charges'!$B$4:$F$904,5,0)</f>
        <v>0.16363</v>
      </c>
      <c r="G1963" s="67"/>
      <c r="H1963" s="67"/>
      <c r="J1963" s="67"/>
      <c r="P1963" s="68"/>
      <c r="Q1963" s="69"/>
      <c r="R1963" s="69"/>
      <c r="Z1963" s="70"/>
      <c r="AA1963" s="71"/>
      <c r="AB1963" s="70"/>
      <c r="AC1963" s="70"/>
      <c r="AD1963" s="53"/>
      <c r="AE1963" s="53"/>
      <c r="AF1963" s="72"/>
      <c r="AG1963" s="70"/>
      <c r="AH1963" s="70"/>
      <c r="AI1963" s="70"/>
    </row>
    <row r="1964" spans="1:35" ht="12.75" customHeight="1" x14ac:dyDescent="0.2">
      <c r="A1964" s="64" t="s">
        <v>535</v>
      </c>
      <c r="B1964" s="65" t="s">
        <v>534</v>
      </c>
      <c r="C1964" s="65">
        <v>1809923</v>
      </c>
      <c r="D1964" s="66">
        <f>VLOOKUP(A1964,'2.1 Termination Charges'!$B$4:$F$904,5,0)</f>
        <v>0.16363</v>
      </c>
      <c r="G1964" s="67"/>
      <c r="H1964" s="67"/>
      <c r="J1964" s="67"/>
      <c r="P1964" s="68"/>
      <c r="Q1964" s="69"/>
      <c r="R1964" s="69"/>
      <c r="Z1964" s="70"/>
      <c r="AA1964" s="71"/>
      <c r="AB1964" s="70"/>
      <c r="AC1964" s="70"/>
      <c r="AD1964" s="53"/>
      <c r="AE1964" s="53"/>
      <c r="AF1964" s="72"/>
      <c r="AG1964" s="70"/>
      <c r="AH1964" s="70"/>
      <c r="AI1964" s="70"/>
    </row>
    <row r="1965" spans="1:35" ht="12.75" customHeight="1" x14ac:dyDescent="0.2">
      <c r="A1965" s="64" t="s">
        <v>535</v>
      </c>
      <c r="B1965" s="65" t="s">
        <v>534</v>
      </c>
      <c r="C1965" s="65">
        <v>1809924</v>
      </c>
      <c r="D1965" s="66">
        <f>VLOOKUP(A1965,'2.1 Termination Charges'!$B$4:$F$904,5,0)</f>
        <v>0.16363</v>
      </c>
      <c r="G1965" s="67"/>
      <c r="H1965" s="67"/>
      <c r="J1965" s="67"/>
      <c r="P1965" s="68"/>
      <c r="Q1965" s="69"/>
      <c r="R1965" s="69"/>
      <c r="Z1965" s="70"/>
      <c r="AA1965" s="71"/>
      <c r="AB1965" s="70"/>
      <c r="AC1965" s="70"/>
      <c r="AD1965" s="53"/>
      <c r="AE1965" s="53"/>
      <c r="AF1965" s="72"/>
      <c r="AG1965" s="70"/>
      <c r="AH1965" s="70"/>
      <c r="AI1965" s="70"/>
    </row>
    <row r="1966" spans="1:35" ht="12.75" customHeight="1" x14ac:dyDescent="0.2">
      <c r="A1966" s="64" t="s">
        <v>535</v>
      </c>
      <c r="B1966" s="65" t="s">
        <v>534</v>
      </c>
      <c r="C1966" s="65">
        <v>1809931</v>
      </c>
      <c r="D1966" s="66">
        <f>VLOOKUP(A1966,'2.1 Termination Charges'!$B$4:$F$904,5,0)</f>
        <v>0.16363</v>
      </c>
      <c r="G1966" s="67"/>
      <c r="H1966" s="67"/>
      <c r="J1966" s="67"/>
      <c r="P1966" s="68"/>
      <c r="Q1966" s="69"/>
      <c r="R1966" s="69"/>
      <c r="Z1966" s="70"/>
      <c r="AA1966" s="71"/>
      <c r="AB1966" s="70"/>
      <c r="AC1966" s="70"/>
      <c r="AD1966" s="53"/>
      <c r="AE1966" s="53"/>
      <c r="AF1966" s="72"/>
      <c r="AG1966" s="70"/>
      <c r="AH1966" s="70"/>
      <c r="AI1966" s="70"/>
    </row>
    <row r="1967" spans="1:35" ht="12.75" customHeight="1" x14ac:dyDescent="0.2">
      <c r="A1967" s="64" t="s">
        <v>535</v>
      </c>
      <c r="B1967" s="65" t="s">
        <v>534</v>
      </c>
      <c r="C1967" s="65">
        <v>1809935</v>
      </c>
      <c r="D1967" s="66">
        <f>VLOOKUP(A1967,'2.1 Termination Charges'!$B$4:$F$904,5,0)</f>
        <v>0.16363</v>
      </c>
      <c r="G1967" s="67"/>
      <c r="H1967" s="67"/>
      <c r="J1967" s="67"/>
      <c r="P1967" s="68"/>
      <c r="Q1967" s="69"/>
      <c r="R1967" s="69"/>
      <c r="Z1967" s="70"/>
      <c r="AA1967" s="71"/>
      <c r="AB1967" s="70"/>
      <c r="AC1967" s="70"/>
      <c r="AD1967" s="53"/>
      <c r="AE1967" s="53"/>
      <c r="AF1967" s="72"/>
      <c r="AG1967" s="70"/>
      <c r="AH1967" s="70"/>
      <c r="AI1967" s="70"/>
    </row>
    <row r="1968" spans="1:35" ht="12.75" customHeight="1" x14ac:dyDescent="0.2">
      <c r="A1968" s="64" t="s">
        <v>535</v>
      </c>
      <c r="B1968" s="65" t="s">
        <v>534</v>
      </c>
      <c r="C1968" s="65">
        <v>1809949</v>
      </c>
      <c r="D1968" s="66">
        <f>VLOOKUP(A1968,'2.1 Termination Charges'!$B$4:$F$904,5,0)</f>
        <v>0.16363</v>
      </c>
      <c r="G1968" s="67"/>
      <c r="H1968" s="67"/>
      <c r="J1968" s="67"/>
      <c r="P1968" s="68"/>
      <c r="Q1968" s="69"/>
      <c r="R1968" s="69"/>
      <c r="Z1968" s="70"/>
      <c r="AA1968" s="71"/>
      <c r="AB1968" s="70"/>
      <c r="AC1968" s="70"/>
      <c r="AD1968" s="53"/>
      <c r="AE1968" s="53"/>
      <c r="AF1968" s="72"/>
      <c r="AG1968" s="70"/>
      <c r="AH1968" s="70"/>
      <c r="AI1968" s="70"/>
    </row>
    <row r="1969" spans="1:35" ht="12.75" customHeight="1" x14ac:dyDescent="0.2">
      <c r="A1969" s="64" t="s">
        <v>535</v>
      </c>
      <c r="B1969" s="65" t="s">
        <v>534</v>
      </c>
      <c r="C1969" s="65">
        <v>1809958</v>
      </c>
      <c r="D1969" s="66">
        <f>VLOOKUP(A1969,'2.1 Termination Charges'!$B$4:$F$904,5,0)</f>
        <v>0.16363</v>
      </c>
      <c r="G1969" s="67"/>
      <c r="H1969" s="67"/>
      <c r="J1969" s="67"/>
      <c r="P1969" s="68"/>
      <c r="Q1969" s="69"/>
      <c r="R1969" s="69"/>
      <c r="Z1969" s="70"/>
      <c r="AA1969" s="71"/>
      <c r="AB1969" s="70"/>
      <c r="AC1969" s="70"/>
      <c r="AD1969" s="53"/>
      <c r="AE1969" s="53"/>
      <c r="AF1969" s="72"/>
      <c r="AG1969" s="70"/>
      <c r="AH1969" s="70"/>
      <c r="AI1969" s="70"/>
    </row>
    <row r="1970" spans="1:35" ht="12.75" customHeight="1" x14ac:dyDescent="0.2">
      <c r="A1970" s="64" t="s">
        <v>535</v>
      </c>
      <c r="B1970" s="65" t="s">
        <v>534</v>
      </c>
      <c r="C1970" s="65">
        <v>1809961</v>
      </c>
      <c r="D1970" s="66">
        <f>VLOOKUP(A1970,'2.1 Termination Charges'!$B$4:$F$904,5,0)</f>
        <v>0.16363</v>
      </c>
      <c r="G1970" s="67"/>
      <c r="H1970" s="67"/>
      <c r="J1970" s="67"/>
      <c r="P1970" s="68"/>
      <c r="Q1970" s="69"/>
      <c r="R1970" s="69"/>
      <c r="Z1970" s="70"/>
      <c r="AA1970" s="71"/>
      <c r="AB1970" s="70"/>
      <c r="AC1970" s="70"/>
      <c r="AD1970" s="53"/>
      <c r="AE1970" s="53"/>
      <c r="AF1970" s="72"/>
      <c r="AG1970" s="70"/>
      <c r="AH1970" s="70"/>
      <c r="AI1970" s="70"/>
    </row>
    <row r="1971" spans="1:35" ht="12.75" customHeight="1" x14ac:dyDescent="0.2">
      <c r="A1971" s="64" t="s">
        <v>535</v>
      </c>
      <c r="B1971" s="65" t="s">
        <v>534</v>
      </c>
      <c r="C1971" s="65">
        <v>1809962</v>
      </c>
      <c r="D1971" s="66">
        <f>VLOOKUP(A1971,'2.1 Termination Charges'!$B$4:$F$904,5,0)</f>
        <v>0.16363</v>
      </c>
      <c r="G1971" s="67"/>
      <c r="H1971" s="67"/>
      <c r="J1971" s="67"/>
      <c r="P1971" s="68"/>
      <c r="Q1971" s="69"/>
      <c r="R1971" s="69"/>
      <c r="Z1971" s="70"/>
      <c r="AA1971" s="71"/>
      <c r="AB1971" s="70"/>
      <c r="AC1971" s="70"/>
      <c r="AD1971" s="53"/>
      <c r="AE1971" s="53"/>
      <c r="AF1971" s="72"/>
      <c r="AG1971" s="70"/>
      <c r="AH1971" s="70"/>
      <c r="AI1971" s="70"/>
    </row>
    <row r="1972" spans="1:35" ht="12.75" customHeight="1" x14ac:dyDescent="0.2">
      <c r="A1972" s="64" t="s">
        <v>535</v>
      </c>
      <c r="B1972" s="65" t="s">
        <v>534</v>
      </c>
      <c r="C1972" s="65">
        <v>1809963</v>
      </c>
      <c r="D1972" s="66">
        <f>VLOOKUP(A1972,'2.1 Termination Charges'!$B$4:$F$904,5,0)</f>
        <v>0.16363</v>
      </c>
      <c r="G1972" s="67"/>
      <c r="H1972" s="67"/>
      <c r="J1972" s="67"/>
      <c r="P1972" s="68"/>
      <c r="Q1972" s="69"/>
      <c r="R1972" s="69"/>
      <c r="Z1972" s="70"/>
      <c r="AA1972" s="71"/>
      <c r="AB1972" s="70"/>
      <c r="AC1972" s="70"/>
      <c r="AD1972" s="53"/>
      <c r="AE1972" s="53"/>
      <c r="AF1972" s="72"/>
      <c r="AG1972" s="70"/>
      <c r="AH1972" s="70"/>
      <c r="AI1972" s="70"/>
    </row>
    <row r="1973" spans="1:35" ht="12.75" customHeight="1" x14ac:dyDescent="0.2">
      <c r="A1973" s="64" t="s">
        <v>535</v>
      </c>
      <c r="B1973" s="65" t="s">
        <v>534</v>
      </c>
      <c r="C1973" s="65">
        <v>1809964</v>
      </c>
      <c r="D1973" s="66">
        <f>VLOOKUP(A1973,'2.1 Termination Charges'!$B$4:$F$904,5,0)</f>
        <v>0.16363</v>
      </c>
      <c r="G1973" s="67"/>
      <c r="H1973" s="67"/>
      <c r="J1973" s="67"/>
      <c r="P1973" s="68"/>
      <c r="Q1973" s="69"/>
      <c r="R1973" s="69"/>
      <c r="Z1973" s="70"/>
      <c r="AA1973" s="71"/>
      <c r="AB1973" s="70"/>
      <c r="AC1973" s="70"/>
      <c r="AD1973" s="53"/>
      <c r="AE1973" s="53"/>
      <c r="AF1973" s="72"/>
      <c r="AG1973" s="70"/>
      <c r="AH1973" s="70"/>
      <c r="AI1973" s="70"/>
    </row>
    <row r="1974" spans="1:35" ht="12.75" customHeight="1" x14ac:dyDescent="0.2">
      <c r="A1974" s="64" t="s">
        <v>535</v>
      </c>
      <c r="B1974" s="65" t="s">
        <v>534</v>
      </c>
      <c r="C1974" s="65">
        <v>1809965</v>
      </c>
      <c r="D1974" s="66">
        <f>VLOOKUP(A1974,'2.1 Termination Charges'!$B$4:$F$904,5,0)</f>
        <v>0.16363</v>
      </c>
      <c r="G1974" s="67"/>
      <c r="H1974" s="67"/>
      <c r="J1974" s="67"/>
      <c r="P1974" s="68"/>
      <c r="Q1974" s="69"/>
      <c r="R1974" s="69"/>
      <c r="Z1974" s="70"/>
      <c r="AA1974" s="71"/>
      <c r="AB1974" s="70"/>
      <c r="AC1974" s="70"/>
      <c r="AD1974" s="53"/>
      <c r="AE1974" s="53"/>
      <c r="AF1974" s="72"/>
      <c r="AG1974" s="70"/>
      <c r="AH1974" s="70"/>
      <c r="AI1974" s="70"/>
    </row>
    <row r="1975" spans="1:35" ht="12.75" customHeight="1" x14ac:dyDescent="0.2">
      <c r="A1975" s="64" t="s">
        <v>535</v>
      </c>
      <c r="B1975" s="65" t="s">
        <v>534</v>
      </c>
      <c r="C1975" s="65">
        <v>1809966</v>
      </c>
      <c r="D1975" s="66">
        <f>VLOOKUP(A1975,'2.1 Termination Charges'!$B$4:$F$904,5,0)</f>
        <v>0.16363</v>
      </c>
      <c r="G1975" s="67"/>
      <c r="H1975" s="67"/>
      <c r="J1975" s="67"/>
      <c r="P1975" s="68"/>
      <c r="Q1975" s="69"/>
      <c r="R1975" s="69"/>
      <c r="Z1975" s="70"/>
      <c r="AA1975" s="71"/>
      <c r="AB1975" s="70"/>
      <c r="AC1975" s="70"/>
      <c r="AD1975" s="53"/>
      <c r="AE1975" s="53"/>
      <c r="AF1975" s="72"/>
      <c r="AG1975" s="70"/>
      <c r="AH1975" s="70"/>
      <c r="AI1975" s="70"/>
    </row>
    <row r="1976" spans="1:35" ht="12.75" customHeight="1" x14ac:dyDescent="0.2">
      <c r="A1976" s="64" t="s">
        <v>535</v>
      </c>
      <c r="B1976" s="65" t="s">
        <v>534</v>
      </c>
      <c r="C1976" s="65">
        <v>1809967</v>
      </c>
      <c r="D1976" s="66">
        <f>VLOOKUP(A1976,'2.1 Termination Charges'!$B$4:$F$904,5,0)</f>
        <v>0.16363</v>
      </c>
      <c r="G1976" s="67"/>
      <c r="H1976" s="67"/>
      <c r="J1976" s="67"/>
      <c r="P1976" s="68"/>
      <c r="Q1976" s="69"/>
      <c r="R1976" s="69"/>
      <c r="Z1976" s="70"/>
      <c r="AA1976" s="71"/>
      <c r="AB1976" s="70"/>
      <c r="AC1976" s="70"/>
      <c r="AD1976" s="53"/>
      <c r="AE1976" s="53"/>
      <c r="AF1976" s="72"/>
      <c r="AG1976" s="70"/>
      <c r="AH1976" s="70"/>
      <c r="AI1976" s="70"/>
    </row>
    <row r="1977" spans="1:35" ht="12.75" customHeight="1" x14ac:dyDescent="0.2">
      <c r="A1977" s="64" t="s">
        <v>535</v>
      </c>
      <c r="B1977" s="65" t="s">
        <v>534</v>
      </c>
      <c r="C1977" s="65">
        <v>1809968</v>
      </c>
      <c r="D1977" s="66">
        <f>VLOOKUP(A1977,'2.1 Termination Charges'!$B$4:$F$904,5,0)</f>
        <v>0.16363</v>
      </c>
      <c r="G1977" s="67"/>
      <c r="H1977" s="67"/>
      <c r="J1977" s="67"/>
      <c r="P1977" s="68"/>
      <c r="Q1977" s="69"/>
      <c r="R1977" s="69"/>
      <c r="Z1977" s="70"/>
      <c r="AA1977" s="71"/>
      <c r="AB1977" s="70"/>
      <c r="AC1977" s="70"/>
      <c r="AD1977" s="53"/>
      <c r="AE1977" s="53"/>
      <c r="AF1977" s="72"/>
      <c r="AG1977" s="70"/>
      <c r="AH1977" s="70"/>
      <c r="AI1977" s="70"/>
    </row>
    <row r="1978" spans="1:35" ht="12.75" customHeight="1" x14ac:dyDescent="0.2">
      <c r="A1978" s="64" t="s">
        <v>535</v>
      </c>
      <c r="B1978" s="65" t="s">
        <v>534</v>
      </c>
      <c r="C1978" s="65">
        <v>1809969</v>
      </c>
      <c r="D1978" s="66">
        <f>VLOOKUP(A1978,'2.1 Termination Charges'!$B$4:$F$904,5,0)</f>
        <v>0.16363</v>
      </c>
      <c r="G1978" s="67"/>
      <c r="H1978" s="67"/>
      <c r="J1978" s="67"/>
      <c r="P1978" s="68"/>
      <c r="Q1978" s="69"/>
      <c r="R1978" s="69"/>
      <c r="Z1978" s="70"/>
      <c r="AA1978" s="71"/>
      <c r="AB1978" s="70"/>
      <c r="AC1978" s="70"/>
      <c r="AD1978" s="53"/>
      <c r="AE1978" s="53"/>
      <c r="AF1978" s="72"/>
      <c r="AG1978" s="70"/>
      <c r="AH1978" s="70"/>
      <c r="AI1978" s="70"/>
    </row>
    <row r="1979" spans="1:35" ht="12.75" customHeight="1" x14ac:dyDescent="0.2">
      <c r="A1979" s="64" t="s">
        <v>535</v>
      </c>
      <c r="B1979" s="65" t="s">
        <v>534</v>
      </c>
      <c r="C1979" s="65">
        <v>1809972</v>
      </c>
      <c r="D1979" s="66">
        <f>VLOOKUP(A1979,'2.1 Termination Charges'!$B$4:$F$904,5,0)</f>
        <v>0.16363</v>
      </c>
      <c r="G1979" s="67"/>
      <c r="H1979" s="67"/>
      <c r="J1979" s="67"/>
      <c r="P1979" s="68"/>
      <c r="Q1979" s="69"/>
      <c r="R1979" s="69"/>
      <c r="Z1979" s="70"/>
      <c r="AA1979" s="71"/>
      <c r="AB1979" s="70"/>
      <c r="AC1979" s="70"/>
      <c r="AD1979" s="53"/>
      <c r="AE1979" s="53"/>
      <c r="AF1979" s="72"/>
      <c r="AG1979" s="70"/>
      <c r="AH1979" s="70"/>
      <c r="AI1979" s="70"/>
    </row>
    <row r="1980" spans="1:35" ht="12.75" customHeight="1" x14ac:dyDescent="0.2">
      <c r="A1980" s="64" t="s">
        <v>535</v>
      </c>
      <c r="B1980" s="65" t="s">
        <v>534</v>
      </c>
      <c r="C1980" s="65">
        <v>1809973</v>
      </c>
      <c r="D1980" s="66">
        <f>VLOOKUP(A1980,'2.1 Termination Charges'!$B$4:$F$904,5,0)</f>
        <v>0.16363</v>
      </c>
      <c r="G1980" s="67"/>
      <c r="H1980" s="67"/>
      <c r="J1980" s="67"/>
      <c r="P1980" s="68"/>
      <c r="Q1980" s="69"/>
      <c r="R1980" s="69"/>
      <c r="Z1980" s="70"/>
      <c r="AA1980" s="71"/>
      <c r="AB1980" s="70"/>
      <c r="AC1980" s="70"/>
      <c r="AD1980" s="53"/>
      <c r="AE1980" s="53"/>
      <c r="AF1980" s="72"/>
      <c r="AG1980" s="70"/>
      <c r="AH1980" s="70"/>
      <c r="AI1980" s="70"/>
    </row>
    <row r="1981" spans="1:35" ht="12.75" customHeight="1" x14ac:dyDescent="0.2">
      <c r="A1981" s="64" t="s">
        <v>535</v>
      </c>
      <c r="B1981" s="65" t="s">
        <v>534</v>
      </c>
      <c r="C1981" s="65">
        <v>1809974</v>
      </c>
      <c r="D1981" s="66">
        <f>VLOOKUP(A1981,'2.1 Termination Charges'!$B$4:$F$904,5,0)</f>
        <v>0.16363</v>
      </c>
      <c r="G1981" s="67"/>
      <c r="H1981" s="67"/>
      <c r="J1981" s="67"/>
      <c r="P1981" s="68"/>
      <c r="Q1981" s="69"/>
      <c r="R1981" s="69"/>
      <c r="Z1981" s="70"/>
      <c r="AA1981" s="71"/>
      <c r="AB1981" s="70"/>
      <c r="AC1981" s="70"/>
      <c r="AD1981" s="53"/>
      <c r="AE1981" s="53"/>
      <c r="AF1981" s="72"/>
      <c r="AG1981" s="70"/>
      <c r="AH1981" s="70"/>
      <c r="AI1981" s="70"/>
    </row>
    <row r="1982" spans="1:35" ht="12.75" customHeight="1" x14ac:dyDescent="0.2">
      <c r="A1982" s="64" t="s">
        <v>535</v>
      </c>
      <c r="B1982" s="65" t="s">
        <v>534</v>
      </c>
      <c r="C1982" s="65">
        <v>1809975</v>
      </c>
      <c r="D1982" s="66">
        <f>VLOOKUP(A1982,'2.1 Termination Charges'!$B$4:$F$904,5,0)</f>
        <v>0.16363</v>
      </c>
      <c r="G1982" s="67"/>
      <c r="H1982" s="67"/>
      <c r="J1982" s="67"/>
      <c r="P1982" s="68"/>
      <c r="Q1982" s="69"/>
      <c r="R1982" s="69"/>
      <c r="Z1982" s="70"/>
      <c r="AA1982" s="71"/>
      <c r="AB1982" s="70"/>
      <c r="AC1982" s="70"/>
      <c r="AD1982" s="53"/>
      <c r="AE1982" s="53"/>
      <c r="AF1982" s="72"/>
      <c r="AG1982" s="70"/>
      <c r="AH1982" s="70"/>
      <c r="AI1982" s="70"/>
    </row>
    <row r="1983" spans="1:35" ht="12.75" customHeight="1" x14ac:dyDescent="0.2">
      <c r="A1983" s="64" t="s">
        <v>535</v>
      </c>
      <c r="B1983" s="65" t="s">
        <v>534</v>
      </c>
      <c r="C1983" s="65">
        <v>1809977</v>
      </c>
      <c r="D1983" s="66">
        <f>VLOOKUP(A1983,'2.1 Termination Charges'!$B$4:$F$904,5,0)</f>
        <v>0.16363</v>
      </c>
      <c r="G1983" s="67"/>
      <c r="H1983" s="67"/>
      <c r="J1983" s="67"/>
      <c r="P1983" s="68"/>
      <c r="Q1983" s="69"/>
      <c r="R1983" s="69"/>
      <c r="Z1983" s="70"/>
      <c r="AA1983" s="71"/>
      <c r="AB1983" s="70"/>
      <c r="AC1983" s="70"/>
      <c r="AD1983" s="53"/>
      <c r="AE1983" s="53"/>
      <c r="AF1983" s="72"/>
      <c r="AG1983" s="70"/>
      <c r="AH1983" s="70"/>
      <c r="AI1983" s="70"/>
    </row>
    <row r="1984" spans="1:35" ht="12.75" customHeight="1" x14ac:dyDescent="0.2">
      <c r="A1984" s="64" t="s">
        <v>535</v>
      </c>
      <c r="B1984" s="65" t="s">
        <v>534</v>
      </c>
      <c r="C1984" s="65">
        <v>1809978</v>
      </c>
      <c r="D1984" s="66">
        <f>VLOOKUP(A1984,'2.1 Termination Charges'!$B$4:$F$904,5,0)</f>
        <v>0.16363</v>
      </c>
      <c r="G1984" s="67"/>
      <c r="H1984" s="67"/>
      <c r="J1984" s="67"/>
      <c r="P1984" s="68"/>
      <c r="Q1984" s="69"/>
      <c r="R1984" s="69"/>
      <c r="Z1984" s="70"/>
      <c r="AA1984" s="71"/>
      <c r="AB1984" s="70"/>
      <c r="AC1984" s="70"/>
      <c r="AD1984" s="53"/>
      <c r="AE1984" s="53"/>
      <c r="AF1984" s="72"/>
      <c r="AG1984" s="70"/>
      <c r="AH1984" s="70"/>
      <c r="AI1984" s="70"/>
    </row>
    <row r="1985" spans="1:35" ht="12.75" customHeight="1" x14ac:dyDescent="0.2">
      <c r="A1985" s="64" t="s">
        <v>535</v>
      </c>
      <c r="B1985" s="65" t="s">
        <v>534</v>
      </c>
      <c r="C1985" s="65">
        <v>1809979</v>
      </c>
      <c r="D1985" s="66">
        <f>VLOOKUP(A1985,'2.1 Termination Charges'!$B$4:$F$904,5,0)</f>
        <v>0.16363</v>
      </c>
      <c r="G1985" s="67"/>
      <c r="H1985" s="67"/>
      <c r="J1985" s="67"/>
      <c r="P1985" s="68"/>
      <c r="Q1985" s="69"/>
      <c r="R1985" s="69"/>
      <c r="Z1985" s="70"/>
      <c r="AA1985" s="71"/>
      <c r="AB1985" s="70"/>
      <c r="AC1985" s="70"/>
      <c r="AD1985" s="53"/>
      <c r="AE1985" s="53"/>
      <c r="AF1985" s="72"/>
      <c r="AG1985" s="70"/>
      <c r="AH1985" s="70"/>
      <c r="AI1985" s="70"/>
    </row>
    <row r="1986" spans="1:35" ht="12.75" customHeight="1" x14ac:dyDescent="0.2">
      <c r="A1986" s="64" t="s">
        <v>535</v>
      </c>
      <c r="B1986" s="65" t="s">
        <v>534</v>
      </c>
      <c r="C1986" s="65">
        <v>1809980</v>
      </c>
      <c r="D1986" s="66">
        <f>VLOOKUP(A1986,'2.1 Termination Charges'!$B$4:$F$904,5,0)</f>
        <v>0.16363</v>
      </c>
      <c r="G1986" s="67"/>
      <c r="H1986" s="67"/>
      <c r="J1986" s="67"/>
      <c r="P1986" s="68"/>
      <c r="Q1986" s="69"/>
      <c r="R1986" s="69"/>
      <c r="Z1986" s="70"/>
      <c r="AA1986" s="71"/>
      <c r="AB1986" s="70"/>
      <c r="AC1986" s="70"/>
      <c r="AD1986" s="53"/>
      <c r="AE1986" s="53"/>
      <c r="AF1986" s="72"/>
      <c r="AG1986" s="70"/>
      <c r="AH1986" s="70"/>
      <c r="AI1986" s="70"/>
    </row>
    <row r="1987" spans="1:35" ht="12.75" customHeight="1" x14ac:dyDescent="0.2">
      <c r="A1987" s="64" t="s">
        <v>535</v>
      </c>
      <c r="B1987" s="65" t="s">
        <v>534</v>
      </c>
      <c r="C1987" s="65">
        <v>1809981</v>
      </c>
      <c r="D1987" s="66">
        <f>VLOOKUP(A1987,'2.1 Termination Charges'!$B$4:$F$904,5,0)</f>
        <v>0.16363</v>
      </c>
      <c r="G1987" s="67"/>
      <c r="H1987" s="67"/>
      <c r="J1987" s="67"/>
      <c r="P1987" s="68"/>
      <c r="Q1987" s="69"/>
      <c r="R1987" s="69"/>
      <c r="Z1987" s="70"/>
      <c r="AA1987" s="71"/>
      <c r="AB1987" s="70"/>
      <c r="AC1987" s="70"/>
      <c r="AD1987" s="53"/>
      <c r="AE1987" s="53"/>
      <c r="AF1987" s="72"/>
      <c r="AG1987" s="70"/>
      <c r="AH1987" s="70"/>
      <c r="AI1987" s="70"/>
    </row>
    <row r="1988" spans="1:35" ht="12.75" customHeight="1" x14ac:dyDescent="0.2">
      <c r="A1988" s="64" t="s">
        <v>535</v>
      </c>
      <c r="B1988" s="65" t="s">
        <v>534</v>
      </c>
      <c r="C1988" s="65">
        <v>1809982</v>
      </c>
      <c r="D1988" s="66">
        <f>VLOOKUP(A1988,'2.1 Termination Charges'!$B$4:$F$904,5,0)</f>
        <v>0.16363</v>
      </c>
      <c r="G1988" s="67"/>
      <c r="H1988" s="67"/>
      <c r="J1988" s="67"/>
      <c r="P1988" s="68"/>
      <c r="Q1988" s="69"/>
      <c r="R1988" s="69"/>
      <c r="Z1988" s="70"/>
      <c r="AA1988" s="71"/>
      <c r="AB1988" s="70"/>
      <c r="AC1988" s="70"/>
      <c r="AD1988" s="53"/>
      <c r="AE1988" s="53"/>
      <c r="AF1988" s="72"/>
      <c r="AG1988" s="70"/>
      <c r="AH1988" s="70"/>
      <c r="AI1988" s="70"/>
    </row>
    <row r="1989" spans="1:35" ht="12.75" customHeight="1" x14ac:dyDescent="0.2">
      <c r="A1989" s="64" t="s">
        <v>535</v>
      </c>
      <c r="B1989" s="65" t="s">
        <v>534</v>
      </c>
      <c r="C1989" s="65">
        <v>1809983</v>
      </c>
      <c r="D1989" s="66">
        <f>VLOOKUP(A1989,'2.1 Termination Charges'!$B$4:$F$904,5,0)</f>
        <v>0.16363</v>
      </c>
      <c r="G1989" s="67"/>
      <c r="H1989" s="67"/>
      <c r="J1989" s="67"/>
      <c r="P1989" s="68"/>
      <c r="Q1989" s="69"/>
      <c r="R1989" s="69"/>
      <c r="Z1989" s="70"/>
      <c r="AA1989" s="71"/>
      <c r="AB1989" s="70"/>
      <c r="AC1989" s="70"/>
      <c r="AD1989" s="53"/>
      <c r="AE1989" s="53"/>
      <c r="AF1989" s="72"/>
      <c r="AG1989" s="70"/>
      <c r="AH1989" s="70"/>
      <c r="AI1989" s="70"/>
    </row>
    <row r="1990" spans="1:35" ht="12.75" customHeight="1" x14ac:dyDescent="0.2">
      <c r="A1990" s="64" t="s">
        <v>535</v>
      </c>
      <c r="B1990" s="65" t="s">
        <v>534</v>
      </c>
      <c r="C1990" s="65">
        <v>1809984</v>
      </c>
      <c r="D1990" s="66">
        <f>VLOOKUP(A1990,'2.1 Termination Charges'!$B$4:$F$904,5,0)</f>
        <v>0.16363</v>
      </c>
      <c r="G1990" s="67"/>
      <c r="H1990" s="67"/>
      <c r="J1990" s="67"/>
      <c r="P1990" s="68"/>
      <c r="Q1990" s="69"/>
      <c r="R1990" s="69"/>
      <c r="Z1990" s="70"/>
      <c r="AA1990" s="71"/>
      <c r="AB1990" s="70"/>
      <c r="AC1990" s="70"/>
      <c r="AD1990" s="53"/>
      <c r="AE1990" s="53"/>
      <c r="AF1990" s="72"/>
      <c r="AG1990" s="70"/>
      <c r="AH1990" s="70"/>
      <c r="AI1990" s="70"/>
    </row>
    <row r="1991" spans="1:35" ht="12.75" customHeight="1" x14ac:dyDescent="0.2">
      <c r="A1991" s="64" t="s">
        <v>535</v>
      </c>
      <c r="B1991" s="65" t="s">
        <v>534</v>
      </c>
      <c r="C1991" s="65">
        <v>1809986</v>
      </c>
      <c r="D1991" s="66">
        <f>VLOOKUP(A1991,'2.1 Termination Charges'!$B$4:$F$904,5,0)</f>
        <v>0.16363</v>
      </c>
      <c r="G1991" s="67"/>
      <c r="H1991" s="67"/>
      <c r="J1991" s="67"/>
      <c r="P1991" s="68"/>
      <c r="Q1991" s="69"/>
      <c r="R1991" s="69"/>
      <c r="Z1991" s="70"/>
      <c r="AA1991" s="71"/>
      <c r="AB1991" s="70"/>
      <c r="AC1991" s="70"/>
      <c r="AD1991" s="53"/>
      <c r="AE1991" s="53"/>
      <c r="AF1991" s="72"/>
      <c r="AG1991" s="70"/>
      <c r="AH1991" s="70"/>
      <c r="AI1991" s="70"/>
    </row>
    <row r="1992" spans="1:35" ht="12.75" customHeight="1" x14ac:dyDescent="0.2">
      <c r="A1992" s="64" t="s">
        <v>535</v>
      </c>
      <c r="B1992" s="65" t="s">
        <v>534</v>
      </c>
      <c r="C1992" s="65">
        <v>1809988</v>
      </c>
      <c r="D1992" s="66">
        <f>VLOOKUP(A1992,'2.1 Termination Charges'!$B$4:$F$904,5,0)</f>
        <v>0.16363</v>
      </c>
      <c r="G1992" s="67"/>
      <c r="H1992" s="67"/>
      <c r="J1992" s="67"/>
      <c r="P1992" s="68"/>
      <c r="Q1992" s="69"/>
      <c r="R1992" s="69"/>
      <c r="Z1992" s="70"/>
      <c r="AA1992" s="71"/>
      <c r="AB1992" s="70"/>
      <c r="AC1992" s="70"/>
      <c r="AD1992" s="53"/>
      <c r="AE1992" s="53"/>
      <c r="AF1992" s="72"/>
      <c r="AG1992" s="70"/>
      <c r="AH1992" s="70"/>
      <c r="AI1992" s="70"/>
    </row>
    <row r="1993" spans="1:35" ht="12.75" customHeight="1" x14ac:dyDescent="0.2">
      <c r="A1993" s="64" t="s">
        <v>535</v>
      </c>
      <c r="B1993" s="65" t="s">
        <v>534</v>
      </c>
      <c r="C1993" s="65">
        <v>1809989</v>
      </c>
      <c r="D1993" s="66">
        <f>VLOOKUP(A1993,'2.1 Termination Charges'!$B$4:$F$904,5,0)</f>
        <v>0.16363</v>
      </c>
      <c r="G1993" s="67"/>
      <c r="H1993" s="67"/>
      <c r="J1993" s="67"/>
      <c r="P1993" s="68"/>
      <c r="Q1993" s="69"/>
      <c r="R1993" s="69"/>
      <c r="Z1993" s="70"/>
      <c r="AA1993" s="71"/>
      <c r="AB1993" s="70"/>
      <c r="AC1993" s="70"/>
      <c r="AD1993" s="53"/>
      <c r="AE1993" s="53"/>
      <c r="AF1993" s="72"/>
      <c r="AG1993" s="70"/>
      <c r="AH1993" s="70"/>
      <c r="AI1993" s="70"/>
    </row>
    <row r="1994" spans="1:35" ht="12.75" customHeight="1" x14ac:dyDescent="0.2">
      <c r="A1994" s="64" t="s">
        <v>535</v>
      </c>
      <c r="B1994" s="65" t="s">
        <v>534</v>
      </c>
      <c r="C1994" s="65">
        <v>1809991</v>
      </c>
      <c r="D1994" s="66">
        <f>VLOOKUP(A1994,'2.1 Termination Charges'!$B$4:$F$904,5,0)</f>
        <v>0.16363</v>
      </c>
      <c r="G1994" s="67"/>
      <c r="H1994" s="67"/>
      <c r="J1994" s="67"/>
      <c r="P1994" s="68"/>
      <c r="Q1994" s="69"/>
      <c r="R1994" s="69"/>
      <c r="Z1994" s="70"/>
      <c r="AA1994" s="71"/>
      <c r="AB1994" s="70"/>
      <c r="AC1994" s="70"/>
      <c r="AD1994" s="53"/>
      <c r="AE1994" s="53"/>
      <c r="AF1994" s="72"/>
      <c r="AG1994" s="70"/>
      <c r="AH1994" s="70"/>
      <c r="AI1994" s="70"/>
    </row>
    <row r="1995" spans="1:35" ht="12.75" customHeight="1" x14ac:dyDescent="0.2">
      <c r="A1995" s="64" t="s">
        <v>535</v>
      </c>
      <c r="B1995" s="65" t="s">
        <v>534</v>
      </c>
      <c r="C1995" s="65">
        <v>1809993</v>
      </c>
      <c r="D1995" s="66">
        <f>VLOOKUP(A1995,'2.1 Termination Charges'!$B$4:$F$904,5,0)</f>
        <v>0.16363</v>
      </c>
      <c r="G1995" s="67"/>
      <c r="H1995" s="67"/>
      <c r="J1995" s="67"/>
      <c r="P1995" s="68"/>
      <c r="Q1995" s="69"/>
      <c r="R1995" s="69"/>
      <c r="Z1995" s="70"/>
      <c r="AA1995" s="71"/>
      <c r="AB1995" s="70"/>
      <c r="AC1995" s="70"/>
      <c r="AD1995" s="53"/>
      <c r="AE1995" s="53"/>
      <c r="AF1995" s="72"/>
      <c r="AG1995" s="70"/>
      <c r="AH1995" s="70"/>
      <c r="AI1995" s="70"/>
    </row>
    <row r="1996" spans="1:35" ht="12.75" customHeight="1" x14ac:dyDescent="0.2">
      <c r="A1996" s="64" t="s">
        <v>535</v>
      </c>
      <c r="B1996" s="65" t="s">
        <v>534</v>
      </c>
      <c r="C1996" s="65">
        <v>1809994</v>
      </c>
      <c r="D1996" s="66">
        <f>VLOOKUP(A1996,'2.1 Termination Charges'!$B$4:$F$904,5,0)</f>
        <v>0.16363</v>
      </c>
      <c r="G1996" s="67"/>
      <c r="H1996" s="67"/>
      <c r="J1996" s="67"/>
      <c r="P1996" s="68"/>
      <c r="Q1996" s="69"/>
      <c r="R1996" s="69"/>
      <c r="Z1996" s="70"/>
      <c r="AA1996" s="71"/>
      <c r="AB1996" s="70"/>
      <c r="AC1996" s="70"/>
      <c r="AD1996" s="53"/>
      <c r="AE1996" s="53"/>
      <c r="AF1996" s="72"/>
      <c r="AG1996" s="70"/>
      <c r="AH1996" s="70"/>
      <c r="AI1996" s="70"/>
    </row>
    <row r="1997" spans="1:35" ht="12.75" customHeight="1" x14ac:dyDescent="0.2">
      <c r="A1997" s="64" t="s">
        <v>535</v>
      </c>
      <c r="B1997" s="65" t="s">
        <v>534</v>
      </c>
      <c r="C1997" s="65">
        <v>1809995</v>
      </c>
      <c r="D1997" s="66">
        <f>VLOOKUP(A1997,'2.1 Termination Charges'!$B$4:$F$904,5,0)</f>
        <v>0.16363</v>
      </c>
      <c r="G1997" s="67"/>
      <c r="H1997" s="67"/>
      <c r="J1997" s="67"/>
      <c r="P1997" s="68"/>
      <c r="Q1997" s="69"/>
      <c r="R1997" s="69"/>
      <c r="Z1997" s="70"/>
      <c r="AA1997" s="71"/>
      <c r="AB1997" s="70"/>
      <c r="AC1997" s="70"/>
      <c r="AD1997" s="53"/>
      <c r="AE1997" s="53"/>
      <c r="AF1997" s="72"/>
      <c r="AG1997" s="70"/>
      <c r="AH1997" s="70"/>
      <c r="AI1997" s="70"/>
    </row>
    <row r="1998" spans="1:35" ht="12.75" customHeight="1" x14ac:dyDescent="0.2">
      <c r="A1998" s="64" t="s">
        <v>535</v>
      </c>
      <c r="B1998" s="65" t="s">
        <v>534</v>
      </c>
      <c r="C1998" s="65">
        <v>1809996</v>
      </c>
      <c r="D1998" s="66">
        <f>VLOOKUP(A1998,'2.1 Termination Charges'!$B$4:$F$904,5,0)</f>
        <v>0.16363</v>
      </c>
      <c r="G1998" s="67"/>
      <c r="H1998" s="67"/>
      <c r="J1998" s="67"/>
      <c r="P1998" s="68"/>
      <c r="Q1998" s="69"/>
      <c r="R1998" s="69"/>
      <c r="Z1998" s="70"/>
      <c r="AA1998" s="71"/>
      <c r="AB1998" s="70"/>
      <c r="AC1998" s="70"/>
      <c r="AD1998" s="53"/>
      <c r="AE1998" s="53"/>
      <c r="AF1998" s="72"/>
      <c r="AG1998" s="70"/>
      <c r="AH1998" s="70"/>
      <c r="AI1998" s="70"/>
    </row>
    <row r="1999" spans="1:35" ht="12.75" customHeight="1" x14ac:dyDescent="0.2">
      <c r="A1999" s="64" t="s">
        <v>535</v>
      </c>
      <c r="B1999" s="65" t="s">
        <v>534</v>
      </c>
      <c r="C1999" s="65">
        <v>1829204</v>
      </c>
      <c r="D1999" s="66">
        <f>VLOOKUP(A1999,'2.1 Termination Charges'!$B$4:$F$904,5,0)</f>
        <v>0.16363</v>
      </c>
      <c r="G1999" s="67"/>
      <c r="H1999" s="67"/>
      <c r="J1999" s="67"/>
      <c r="P1999" s="68"/>
      <c r="Q1999" s="69"/>
      <c r="R1999" s="69"/>
      <c r="Z1999" s="70"/>
      <c r="AA1999" s="71"/>
      <c r="AB1999" s="70"/>
      <c r="AC1999" s="70"/>
      <c r="AD1999" s="53"/>
      <c r="AE1999" s="53"/>
      <c r="AF1999" s="72"/>
      <c r="AG1999" s="70"/>
      <c r="AH1999" s="70"/>
      <c r="AI1999" s="70"/>
    </row>
    <row r="2000" spans="1:35" ht="12.75" customHeight="1" x14ac:dyDescent="0.2">
      <c r="A2000" s="64" t="s">
        <v>535</v>
      </c>
      <c r="B2000" s="65" t="s">
        <v>534</v>
      </c>
      <c r="C2000" s="65">
        <v>1829221</v>
      </c>
      <c r="D2000" s="66">
        <f>VLOOKUP(A2000,'2.1 Termination Charges'!$B$4:$F$904,5,0)</f>
        <v>0.16363</v>
      </c>
      <c r="G2000" s="67"/>
      <c r="H2000" s="67"/>
      <c r="J2000" s="67"/>
      <c r="P2000" s="68"/>
      <c r="Q2000" s="69"/>
      <c r="R2000" s="69"/>
      <c r="Z2000" s="70"/>
      <c r="AA2000" s="71"/>
      <c r="AB2000" s="70"/>
      <c r="AC2000" s="70"/>
      <c r="AD2000" s="53"/>
      <c r="AE2000" s="53"/>
      <c r="AF2000" s="72"/>
      <c r="AG2000" s="70"/>
      <c r="AH2000" s="70"/>
      <c r="AI2000" s="70"/>
    </row>
    <row r="2001" spans="1:35" ht="12.75" customHeight="1" x14ac:dyDescent="0.2">
      <c r="A2001" s="64" t="s">
        <v>535</v>
      </c>
      <c r="B2001" s="65" t="s">
        <v>534</v>
      </c>
      <c r="C2001" s="65">
        <v>1829261</v>
      </c>
      <c r="D2001" s="66">
        <f>VLOOKUP(A2001,'2.1 Termination Charges'!$B$4:$F$904,5,0)</f>
        <v>0.16363</v>
      </c>
      <c r="G2001" s="67"/>
      <c r="H2001" s="67"/>
      <c r="J2001" s="67"/>
      <c r="P2001" s="68"/>
      <c r="Q2001" s="69"/>
      <c r="R2001" s="69"/>
      <c r="Z2001" s="70"/>
      <c r="AA2001" s="71"/>
      <c r="AB2001" s="70"/>
      <c r="AC2001" s="70"/>
      <c r="AD2001" s="53"/>
      <c r="AE2001" s="53"/>
      <c r="AF2001" s="72"/>
      <c r="AG2001" s="70"/>
      <c r="AH2001" s="70"/>
      <c r="AI2001" s="70"/>
    </row>
    <row r="2002" spans="1:35" ht="12.75" customHeight="1" x14ac:dyDescent="0.2">
      <c r="A2002" s="64" t="s">
        <v>535</v>
      </c>
      <c r="B2002" s="65" t="s">
        <v>534</v>
      </c>
      <c r="C2002" s="65">
        <v>1829262</v>
      </c>
      <c r="D2002" s="66">
        <f>VLOOKUP(A2002,'2.1 Termination Charges'!$B$4:$F$904,5,0)</f>
        <v>0.16363</v>
      </c>
      <c r="G2002" s="67"/>
      <c r="H2002" s="67"/>
      <c r="J2002" s="67"/>
      <c r="P2002" s="68"/>
      <c r="Q2002" s="69"/>
      <c r="R2002" s="69"/>
      <c r="Z2002" s="70"/>
      <c r="AA2002" s="71"/>
      <c r="AB2002" s="70"/>
      <c r="AC2002" s="70"/>
      <c r="AD2002" s="53"/>
      <c r="AE2002" s="53"/>
      <c r="AF2002" s="72"/>
      <c r="AG2002" s="70"/>
      <c r="AH2002" s="70"/>
      <c r="AI2002" s="70"/>
    </row>
    <row r="2003" spans="1:35" ht="12.75" customHeight="1" x14ac:dyDescent="0.2">
      <c r="A2003" s="64" t="s">
        <v>535</v>
      </c>
      <c r="B2003" s="65" t="s">
        <v>534</v>
      </c>
      <c r="C2003" s="65">
        <v>1829263</v>
      </c>
      <c r="D2003" s="66">
        <f>VLOOKUP(A2003,'2.1 Termination Charges'!$B$4:$F$904,5,0)</f>
        <v>0.16363</v>
      </c>
      <c r="G2003" s="67"/>
      <c r="H2003" s="67"/>
      <c r="J2003" s="67"/>
      <c r="P2003" s="68"/>
      <c r="Q2003" s="69"/>
      <c r="R2003" s="69"/>
      <c r="Z2003" s="70"/>
      <c r="AA2003" s="71"/>
      <c r="AB2003" s="70"/>
      <c r="AC2003" s="70"/>
      <c r="AD2003" s="53"/>
      <c r="AE2003" s="53"/>
      <c r="AF2003" s="72"/>
      <c r="AG2003" s="70"/>
      <c r="AH2003" s="70"/>
      <c r="AI2003" s="70"/>
    </row>
    <row r="2004" spans="1:35" ht="12.75" customHeight="1" x14ac:dyDescent="0.2">
      <c r="A2004" s="64" t="s">
        <v>535</v>
      </c>
      <c r="B2004" s="65" t="s">
        <v>534</v>
      </c>
      <c r="C2004" s="65">
        <v>1829273</v>
      </c>
      <c r="D2004" s="66">
        <f>VLOOKUP(A2004,'2.1 Termination Charges'!$B$4:$F$904,5,0)</f>
        <v>0.16363</v>
      </c>
      <c r="G2004" s="67"/>
      <c r="H2004" s="67"/>
      <c r="J2004" s="67"/>
      <c r="P2004" s="68"/>
      <c r="Q2004" s="69"/>
      <c r="R2004" s="69"/>
      <c r="Z2004" s="70"/>
      <c r="AA2004" s="71"/>
      <c r="AB2004" s="70"/>
      <c r="AC2004" s="70"/>
      <c r="AD2004" s="53"/>
      <c r="AE2004" s="53"/>
      <c r="AF2004" s="72"/>
      <c r="AG2004" s="70"/>
      <c r="AH2004" s="70"/>
      <c r="AI2004" s="70"/>
    </row>
    <row r="2005" spans="1:35" ht="12.75" customHeight="1" x14ac:dyDescent="0.2">
      <c r="A2005" s="64" t="s">
        <v>535</v>
      </c>
      <c r="B2005" s="65" t="s">
        <v>534</v>
      </c>
      <c r="C2005" s="65">
        <v>1829274</v>
      </c>
      <c r="D2005" s="66">
        <f>VLOOKUP(A2005,'2.1 Termination Charges'!$B$4:$F$904,5,0)</f>
        <v>0.16363</v>
      </c>
      <c r="G2005" s="67"/>
      <c r="H2005" s="67"/>
      <c r="J2005" s="67"/>
      <c r="P2005" s="68"/>
      <c r="Q2005" s="69"/>
      <c r="R2005" s="69"/>
      <c r="Z2005" s="70"/>
      <c r="AA2005" s="71"/>
      <c r="AB2005" s="70"/>
      <c r="AC2005" s="70"/>
      <c r="AD2005" s="53"/>
      <c r="AE2005" s="53"/>
      <c r="AF2005" s="72"/>
      <c r="AG2005" s="70"/>
      <c r="AH2005" s="70"/>
      <c r="AI2005" s="70"/>
    </row>
    <row r="2006" spans="1:35" ht="12.75" customHeight="1" x14ac:dyDescent="0.2">
      <c r="A2006" s="64" t="s">
        <v>535</v>
      </c>
      <c r="B2006" s="65" t="s">
        <v>534</v>
      </c>
      <c r="C2006" s="65">
        <v>1829275</v>
      </c>
      <c r="D2006" s="66">
        <f>VLOOKUP(A2006,'2.1 Termination Charges'!$B$4:$F$904,5,0)</f>
        <v>0.16363</v>
      </c>
      <c r="G2006" s="67"/>
      <c r="H2006" s="67"/>
      <c r="J2006" s="67"/>
      <c r="P2006" s="68"/>
      <c r="Q2006" s="69"/>
      <c r="R2006" s="69"/>
      <c r="Z2006" s="70"/>
      <c r="AA2006" s="71"/>
      <c r="AB2006" s="70"/>
      <c r="AC2006" s="70"/>
      <c r="AD2006" s="53"/>
      <c r="AE2006" s="53"/>
      <c r="AF2006" s="72"/>
      <c r="AG2006" s="70"/>
      <c r="AH2006" s="70"/>
      <c r="AI2006" s="70"/>
    </row>
    <row r="2007" spans="1:35" ht="12.75" customHeight="1" x14ac:dyDescent="0.2">
      <c r="A2007" s="64" t="s">
        <v>535</v>
      </c>
      <c r="B2007" s="65" t="s">
        <v>534</v>
      </c>
      <c r="C2007" s="65">
        <v>1829276</v>
      </c>
      <c r="D2007" s="66">
        <f>VLOOKUP(A2007,'2.1 Termination Charges'!$B$4:$F$904,5,0)</f>
        <v>0.16363</v>
      </c>
      <c r="G2007" s="67"/>
      <c r="H2007" s="67"/>
      <c r="J2007" s="67"/>
      <c r="P2007" s="68"/>
      <c r="Q2007" s="69"/>
      <c r="R2007" s="69"/>
      <c r="Z2007" s="70"/>
      <c r="AA2007" s="71"/>
      <c r="AB2007" s="70"/>
      <c r="AC2007" s="70"/>
      <c r="AD2007" s="53"/>
      <c r="AE2007" s="53"/>
      <c r="AF2007" s="72"/>
      <c r="AG2007" s="70"/>
      <c r="AH2007" s="70"/>
      <c r="AI2007" s="70"/>
    </row>
    <row r="2008" spans="1:35" ht="12.75" customHeight="1" x14ac:dyDescent="0.2">
      <c r="A2008" s="64" t="s">
        <v>535</v>
      </c>
      <c r="B2008" s="65" t="s">
        <v>534</v>
      </c>
      <c r="C2008" s="65">
        <v>1829278</v>
      </c>
      <c r="D2008" s="66">
        <f>VLOOKUP(A2008,'2.1 Termination Charges'!$B$4:$F$904,5,0)</f>
        <v>0.16363</v>
      </c>
      <c r="G2008" s="67"/>
      <c r="H2008" s="67"/>
      <c r="J2008" s="67"/>
      <c r="P2008" s="68"/>
      <c r="Q2008" s="69"/>
      <c r="R2008" s="69"/>
      <c r="Z2008" s="70"/>
      <c r="AA2008" s="71"/>
      <c r="AB2008" s="70"/>
      <c r="AC2008" s="70"/>
      <c r="AD2008" s="53"/>
      <c r="AE2008" s="53"/>
      <c r="AF2008" s="72"/>
      <c r="AG2008" s="70"/>
      <c r="AH2008" s="70"/>
      <c r="AI2008" s="70"/>
    </row>
    <row r="2009" spans="1:35" ht="12.75" customHeight="1" x14ac:dyDescent="0.2">
      <c r="A2009" s="64" t="s">
        <v>535</v>
      </c>
      <c r="B2009" s="65" t="s">
        <v>534</v>
      </c>
      <c r="C2009" s="65">
        <v>1829279</v>
      </c>
      <c r="D2009" s="66">
        <f>VLOOKUP(A2009,'2.1 Termination Charges'!$B$4:$F$904,5,0)</f>
        <v>0.16363</v>
      </c>
      <c r="G2009" s="67"/>
      <c r="H2009" s="67"/>
      <c r="J2009" s="67"/>
      <c r="P2009" s="68"/>
      <c r="Q2009" s="69"/>
      <c r="R2009" s="69"/>
      <c r="Z2009" s="70"/>
      <c r="AA2009" s="71"/>
      <c r="AB2009" s="70"/>
      <c r="AC2009" s="70"/>
      <c r="AD2009" s="53"/>
      <c r="AE2009" s="53"/>
      <c r="AF2009" s="72"/>
      <c r="AG2009" s="70"/>
      <c r="AH2009" s="70"/>
      <c r="AI2009" s="70"/>
    </row>
    <row r="2010" spans="1:35" ht="12.75" customHeight="1" x14ac:dyDescent="0.2">
      <c r="A2010" s="64" t="s">
        <v>535</v>
      </c>
      <c r="B2010" s="65" t="s">
        <v>534</v>
      </c>
      <c r="C2010" s="65">
        <v>1829281</v>
      </c>
      <c r="D2010" s="66">
        <f>VLOOKUP(A2010,'2.1 Termination Charges'!$B$4:$F$904,5,0)</f>
        <v>0.16363</v>
      </c>
      <c r="G2010" s="67"/>
      <c r="H2010" s="67"/>
      <c r="J2010" s="67"/>
      <c r="P2010" s="68"/>
      <c r="Q2010" s="69"/>
      <c r="R2010" s="69"/>
      <c r="Z2010" s="70"/>
      <c r="AA2010" s="71"/>
      <c r="AB2010" s="70"/>
      <c r="AC2010" s="70"/>
      <c r="AD2010" s="53"/>
      <c r="AE2010" s="53"/>
      <c r="AF2010" s="72"/>
      <c r="AG2010" s="70"/>
      <c r="AH2010" s="70"/>
      <c r="AI2010" s="70"/>
    </row>
    <row r="2011" spans="1:35" ht="12.75" customHeight="1" x14ac:dyDescent="0.2">
      <c r="A2011" s="64" t="s">
        <v>535</v>
      </c>
      <c r="B2011" s="65" t="s">
        <v>534</v>
      </c>
      <c r="C2011" s="65">
        <v>1829284</v>
      </c>
      <c r="D2011" s="66">
        <f>VLOOKUP(A2011,'2.1 Termination Charges'!$B$4:$F$904,5,0)</f>
        <v>0.16363</v>
      </c>
      <c r="G2011" s="67"/>
      <c r="H2011" s="67"/>
      <c r="J2011" s="67"/>
      <c r="P2011" s="68"/>
      <c r="Q2011" s="69"/>
      <c r="R2011" s="69"/>
      <c r="Z2011" s="70"/>
      <c r="AA2011" s="71"/>
      <c r="AB2011" s="70"/>
      <c r="AC2011" s="70"/>
      <c r="AD2011" s="53"/>
      <c r="AE2011" s="53"/>
      <c r="AF2011" s="72"/>
      <c r="AG2011" s="70"/>
      <c r="AH2011" s="70"/>
      <c r="AI2011" s="70"/>
    </row>
    <row r="2012" spans="1:35" ht="12.75" customHeight="1" x14ac:dyDescent="0.2">
      <c r="A2012" s="64" t="s">
        <v>535</v>
      </c>
      <c r="B2012" s="65" t="s">
        <v>534</v>
      </c>
      <c r="C2012" s="65">
        <v>1829285</v>
      </c>
      <c r="D2012" s="66">
        <f>VLOOKUP(A2012,'2.1 Termination Charges'!$B$4:$F$904,5,0)</f>
        <v>0.16363</v>
      </c>
      <c r="G2012" s="67"/>
      <c r="H2012" s="67"/>
      <c r="J2012" s="67"/>
      <c r="P2012" s="68"/>
      <c r="Q2012" s="69"/>
      <c r="R2012" s="69"/>
      <c r="Z2012" s="70"/>
      <c r="AA2012" s="71"/>
      <c r="AB2012" s="70"/>
      <c r="AC2012" s="70"/>
      <c r="AD2012" s="53"/>
      <c r="AE2012" s="53"/>
      <c r="AF2012" s="72"/>
      <c r="AG2012" s="70"/>
      <c r="AH2012" s="70"/>
      <c r="AI2012" s="70"/>
    </row>
    <row r="2013" spans="1:35" ht="12.75" customHeight="1" x14ac:dyDescent="0.2">
      <c r="A2013" s="64" t="s">
        <v>535</v>
      </c>
      <c r="B2013" s="65" t="s">
        <v>534</v>
      </c>
      <c r="C2013" s="65">
        <v>1829286</v>
      </c>
      <c r="D2013" s="66">
        <f>VLOOKUP(A2013,'2.1 Termination Charges'!$B$4:$F$904,5,0)</f>
        <v>0.16363</v>
      </c>
      <c r="G2013" s="67"/>
      <c r="H2013" s="67"/>
      <c r="J2013" s="67"/>
      <c r="P2013" s="68"/>
      <c r="Q2013" s="69"/>
      <c r="R2013" s="69"/>
      <c r="Z2013" s="70"/>
      <c r="AA2013" s="71"/>
      <c r="AB2013" s="70"/>
      <c r="AC2013" s="70"/>
      <c r="AD2013" s="53"/>
      <c r="AE2013" s="53"/>
      <c r="AF2013" s="72"/>
      <c r="AG2013" s="70"/>
      <c r="AH2013" s="70"/>
      <c r="AI2013" s="70"/>
    </row>
    <row r="2014" spans="1:35" ht="12.75" customHeight="1" x14ac:dyDescent="0.2">
      <c r="A2014" s="64" t="s">
        <v>535</v>
      </c>
      <c r="B2014" s="65" t="s">
        <v>534</v>
      </c>
      <c r="C2014" s="65">
        <v>1829299</v>
      </c>
      <c r="D2014" s="66">
        <f>VLOOKUP(A2014,'2.1 Termination Charges'!$B$4:$F$904,5,0)</f>
        <v>0.16363</v>
      </c>
      <c r="G2014" s="67"/>
      <c r="H2014" s="67"/>
      <c r="J2014" s="67"/>
      <c r="P2014" s="68"/>
      <c r="Q2014" s="69"/>
      <c r="R2014" s="69"/>
      <c r="Z2014" s="70"/>
      <c r="AA2014" s="71"/>
      <c r="AB2014" s="70"/>
      <c r="AC2014" s="70"/>
      <c r="AD2014" s="53"/>
      <c r="AE2014" s="53"/>
      <c r="AF2014" s="72"/>
      <c r="AG2014" s="70"/>
      <c r="AH2014" s="70"/>
      <c r="AI2014" s="70"/>
    </row>
    <row r="2015" spans="1:35" ht="12.75" customHeight="1" x14ac:dyDescent="0.2">
      <c r="A2015" s="64" t="s">
        <v>535</v>
      </c>
      <c r="B2015" s="65" t="s">
        <v>534</v>
      </c>
      <c r="C2015" s="65">
        <v>1829301</v>
      </c>
      <c r="D2015" s="66">
        <f>VLOOKUP(A2015,'2.1 Termination Charges'!$B$4:$F$904,5,0)</f>
        <v>0.16363</v>
      </c>
      <c r="G2015" s="67"/>
      <c r="H2015" s="67"/>
      <c r="J2015" s="67"/>
      <c r="P2015" s="68"/>
      <c r="Q2015" s="69"/>
      <c r="R2015" s="69"/>
      <c r="Z2015" s="70"/>
      <c r="AA2015" s="71"/>
      <c r="AB2015" s="70"/>
      <c r="AC2015" s="70"/>
      <c r="AD2015" s="53"/>
      <c r="AE2015" s="53"/>
      <c r="AF2015" s="72"/>
      <c r="AG2015" s="70"/>
      <c r="AH2015" s="70"/>
      <c r="AI2015" s="70"/>
    </row>
    <row r="2016" spans="1:35" ht="12.75" customHeight="1" x14ac:dyDescent="0.2">
      <c r="A2016" s="64" t="s">
        <v>535</v>
      </c>
      <c r="B2016" s="65" t="s">
        <v>534</v>
      </c>
      <c r="C2016" s="65">
        <v>1829305</v>
      </c>
      <c r="D2016" s="66">
        <f>VLOOKUP(A2016,'2.1 Termination Charges'!$B$4:$F$904,5,0)</f>
        <v>0.16363</v>
      </c>
      <c r="G2016" s="67"/>
      <c r="H2016" s="67"/>
      <c r="J2016" s="67"/>
      <c r="P2016" s="68"/>
      <c r="Q2016" s="69"/>
      <c r="R2016" s="69"/>
      <c r="Z2016" s="70"/>
      <c r="AA2016" s="71"/>
      <c r="AB2016" s="70"/>
      <c r="AC2016" s="70"/>
      <c r="AD2016" s="53"/>
      <c r="AE2016" s="53"/>
      <c r="AF2016" s="72"/>
      <c r="AG2016" s="70"/>
      <c r="AH2016" s="70"/>
      <c r="AI2016" s="70"/>
    </row>
    <row r="2017" spans="1:35" ht="12.75" customHeight="1" x14ac:dyDescent="0.2">
      <c r="A2017" s="64" t="s">
        <v>535</v>
      </c>
      <c r="B2017" s="65" t="s">
        <v>534</v>
      </c>
      <c r="C2017" s="65">
        <v>1829308</v>
      </c>
      <c r="D2017" s="66">
        <f>VLOOKUP(A2017,'2.1 Termination Charges'!$B$4:$F$904,5,0)</f>
        <v>0.16363</v>
      </c>
      <c r="G2017" s="67"/>
      <c r="H2017" s="67"/>
      <c r="J2017" s="67"/>
      <c r="P2017" s="68"/>
      <c r="Q2017" s="69"/>
      <c r="R2017" s="69"/>
      <c r="Z2017" s="70"/>
      <c r="AA2017" s="71"/>
      <c r="AB2017" s="70"/>
      <c r="AC2017" s="70"/>
      <c r="AD2017" s="53"/>
      <c r="AE2017" s="53"/>
      <c r="AF2017" s="72"/>
      <c r="AG2017" s="70"/>
      <c r="AH2017" s="70"/>
      <c r="AI2017" s="70"/>
    </row>
    <row r="2018" spans="1:35" ht="12.75" customHeight="1" x14ac:dyDescent="0.2">
      <c r="A2018" s="64" t="s">
        <v>535</v>
      </c>
      <c r="B2018" s="65" t="s">
        <v>534</v>
      </c>
      <c r="C2018" s="65">
        <v>1829333</v>
      </c>
      <c r="D2018" s="66">
        <f>VLOOKUP(A2018,'2.1 Termination Charges'!$B$4:$F$904,5,0)</f>
        <v>0.16363</v>
      </c>
      <c r="G2018" s="67"/>
      <c r="H2018" s="67"/>
      <c r="J2018" s="67"/>
      <c r="P2018" s="68"/>
      <c r="Q2018" s="69"/>
      <c r="R2018" s="69"/>
      <c r="Z2018" s="70"/>
      <c r="AA2018" s="71"/>
      <c r="AB2018" s="70"/>
      <c r="AC2018" s="70"/>
      <c r="AD2018" s="53"/>
      <c r="AE2018" s="53"/>
      <c r="AF2018" s="72"/>
      <c r="AG2018" s="70"/>
      <c r="AH2018" s="70"/>
      <c r="AI2018" s="70"/>
    </row>
    <row r="2019" spans="1:35" ht="12.75" customHeight="1" x14ac:dyDescent="0.2">
      <c r="A2019" s="64" t="s">
        <v>535</v>
      </c>
      <c r="B2019" s="65" t="s">
        <v>534</v>
      </c>
      <c r="C2019" s="65">
        <v>1829375</v>
      </c>
      <c r="D2019" s="66">
        <f>VLOOKUP(A2019,'2.1 Termination Charges'!$B$4:$F$904,5,0)</f>
        <v>0.16363</v>
      </c>
      <c r="G2019" s="67"/>
      <c r="H2019" s="67"/>
      <c r="J2019" s="67"/>
      <c r="P2019" s="68"/>
      <c r="Q2019" s="69"/>
      <c r="R2019" s="69"/>
      <c r="Z2019" s="70"/>
      <c r="AA2019" s="71"/>
      <c r="AB2019" s="70"/>
      <c r="AC2019" s="70"/>
      <c r="AD2019" s="53"/>
      <c r="AE2019" s="53"/>
      <c r="AF2019" s="72"/>
      <c r="AG2019" s="70"/>
      <c r="AH2019" s="70"/>
      <c r="AI2019" s="70"/>
    </row>
    <row r="2020" spans="1:35" ht="12.75" customHeight="1" x14ac:dyDescent="0.2">
      <c r="A2020" s="64" t="s">
        <v>535</v>
      </c>
      <c r="B2020" s="65" t="s">
        <v>534</v>
      </c>
      <c r="C2020" s="65">
        <v>1829379</v>
      </c>
      <c r="D2020" s="66">
        <f>VLOOKUP(A2020,'2.1 Termination Charges'!$B$4:$F$904,5,0)</f>
        <v>0.16363</v>
      </c>
      <c r="G2020" s="67"/>
      <c r="H2020" s="67"/>
      <c r="J2020" s="67"/>
      <c r="P2020" s="68"/>
      <c r="Q2020" s="69"/>
      <c r="R2020" s="69"/>
      <c r="Z2020" s="70"/>
      <c r="AA2020" s="71"/>
      <c r="AB2020" s="70"/>
      <c r="AC2020" s="70"/>
      <c r="AD2020" s="53"/>
      <c r="AE2020" s="53"/>
      <c r="AF2020" s="72"/>
      <c r="AG2020" s="70"/>
      <c r="AH2020" s="70"/>
      <c r="AI2020" s="70"/>
    </row>
    <row r="2021" spans="1:35" ht="12.75" customHeight="1" x14ac:dyDescent="0.2">
      <c r="A2021" s="64" t="s">
        <v>535</v>
      </c>
      <c r="B2021" s="65" t="s">
        <v>534</v>
      </c>
      <c r="C2021" s="65">
        <v>1829399</v>
      </c>
      <c r="D2021" s="66">
        <f>VLOOKUP(A2021,'2.1 Termination Charges'!$B$4:$F$904,5,0)</f>
        <v>0.16363</v>
      </c>
      <c r="G2021" s="67"/>
      <c r="H2021" s="67"/>
      <c r="J2021" s="67"/>
      <c r="P2021" s="68"/>
      <c r="Q2021" s="69"/>
      <c r="R2021" s="69"/>
      <c r="Z2021" s="70"/>
      <c r="AA2021" s="71"/>
      <c r="AB2021" s="70"/>
      <c r="AC2021" s="70"/>
      <c r="AD2021" s="53"/>
      <c r="AE2021" s="53"/>
      <c r="AF2021" s="72"/>
      <c r="AG2021" s="70"/>
      <c r="AH2021" s="70"/>
      <c r="AI2021" s="70"/>
    </row>
    <row r="2022" spans="1:35" ht="12.75" customHeight="1" x14ac:dyDescent="0.2">
      <c r="A2022" s="64" t="s">
        <v>535</v>
      </c>
      <c r="B2022" s="65" t="s">
        <v>534</v>
      </c>
      <c r="C2022" s="65">
        <v>1829401</v>
      </c>
      <c r="D2022" s="66">
        <f>VLOOKUP(A2022,'2.1 Termination Charges'!$B$4:$F$904,5,0)</f>
        <v>0.16363</v>
      </c>
      <c r="G2022" s="67"/>
      <c r="H2022" s="67"/>
      <c r="J2022" s="67"/>
      <c r="P2022" s="68"/>
      <c r="Q2022" s="69"/>
      <c r="R2022" s="69"/>
      <c r="Z2022" s="70"/>
      <c r="AA2022" s="71"/>
      <c r="AB2022" s="70"/>
      <c r="AC2022" s="70"/>
      <c r="AD2022" s="53"/>
      <c r="AE2022" s="53"/>
      <c r="AF2022" s="72"/>
      <c r="AG2022" s="70"/>
      <c r="AH2022" s="70"/>
      <c r="AI2022" s="70"/>
    </row>
    <row r="2023" spans="1:35" ht="12.75" customHeight="1" x14ac:dyDescent="0.2">
      <c r="A2023" s="64" t="s">
        <v>535</v>
      </c>
      <c r="B2023" s="65" t="s">
        <v>534</v>
      </c>
      <c r="C2023" s="65">
        <v>1829404</v>
      </c>
      <c r="D2023" s="66">
        <f>VLOOKUP(A2023,'2.1 Termination Charges'!$B$4:$F$904,5,0)</f>
        <v>0.16363</v>
      </c>
      <c r="G2023" s="67"/>
      <c r="H2023" s="67"/>
      <c r="J2023" s="67"/>
      <c r="P2023" s="68"/>
      <c r="Q2023" s="69"/>
      <c r="R2023" s="69"/>
      <c r="Z2023" s="70"/>
      <c r="AA2023" s="71"/>
      <c r="AB2023" s="70"/>
      <c r="AC2023" s="70"/>
      <c r="AD2023" s="53"/>
      <c r="AE2023" s="53"/>
      <c r="AF2023" s="72"/>
      <c r="AG2023" s="70"/>
      <c r="AH2023" s="70"/>
      <c r="AI2023" s="70"/>
    </row>
    <row r="2024" spans="1:35" ht="12.75" customHeight="1" x14ac:dyDescent="0.2">
      <c r="A2024" s="64" t="s">
        <v>535</v>
      </c>
      <c r="B2024" s="65" t="s">
        <v>534</v>
      </c>
      <c r="C2024" s="65">
        <v>1829410</v>
      </c>
      <c r="D2024" s="66">
        <f>VLOOKUP(A2024,'2.1 Termination Charges'!$B$4:$F$904,5,0)</f>
        <v>0.16363</v>
      </c>
      <c r="G2024" s="67"/>
      <c r="H2024" s="67"/>
      <c r="J2024" s="67"/>
      <c r="P2024" s="68"/>
      <c r="Q2024" s="69"/>
      <c r="R2024" s="69"/>
      <c r="Z2024" s="70"/>
      <c r="AA2024" s="71"/>
      <c r="AB2024" s="70"/>
      <c r="AC2024" s="70"/>
      <c r="AD2024" s="53"/>
      <c r="AE2024" s="53"/>
      <c r="AF2024" s="72"/>
      <c r="AG2024" s="70"/>
      <c r="AH2024" s="70"/>
      <c r="AI2024" s="70"/>
    </row>
    <row r="2025" spans="1:35" ht="12.75" customHeight="1" x14ac:dyDescent="0.2">
      <c r="A2025" s="64" t="s">
        <v>535</v>
      </c>
      <c r="B2025" s="65" t="s">
        <v>534</v>
      </c>
      <c r="C2025" s="65">
        <v>1829447</v>
      </c>
      <c r="D2025" s="66">
        <f>VLOOKUP(A2025,'2.1 Termination Charges'!$B$4:$F$904,5,0)</f>
        <v>0.16363</v>
      </c>
      <c r="G2025" s="67"/>
      <c r="H2025" s="67"/>
      <c r="J2025" s="67"/>
      <c r="P2025" s="68"/>
      <c r="Q2025" s="69"/>
      <c r="R2025" s="69"/>
      <c r="Z2025" s="70"/>
      <c r="AA2025" s="71"/>
      <c r="AB2025" s="70"/>
      <c r="AC2025" s="70"/>
      <c r="AD2025" s="53"/>
      <c r="AE2025" s="53"/>
      <c r="AF2025" s="72"/>
      <c r="AG2025" s="70"/>
      <c r="AH2025" s="70"/>
      <c r="AI2025" s="70"/>
    </row>
    <row r="2026" spans="1:35" ht="12.75" customHeight="1" x14ac:dyDescent="0.2">
      <c r="A2026" s="64" t="s">
        <v>535</v>
      </c>
      <c r="B2026" s="65" t="s">
        <v>534</v>
      </c>
      <c r="C2026" s="65">
        <v>1829448</v>
      </c>
      <c r="D2026" s="66">
        <f>VLOOKUP(A2026,'2.1 Termination Charges'!$B$4:$F$904,5,0)</f>
        <v>0.16363</v>
      </c>
      <c r="G2026" s="67"/>
      <c r="H2026" s="67"/>
      <c r="J2026" s="67"/>
      <c r="P2026" s="68"/>
      <c r="Q2026" s="69"/>
      <c r="R2026" s="69"/>
      <c r="Z2026" s="70"/>
      <c r="AA2026" s="71"/>
      <c r="AB2026" s="70"/>
      <c r="AC2026" s="70"/>
      <c r="AD2026" s="53"/>
      <c r="AE2026" s="53"/>
      <c r="AF2026" s="72"/>
      <c r="AG2026" s="70"/>
      <c r="AH2026" s="70"/>
      <c r="AI2026" s="70"/>
    </row>
    <row r="2027" spans="1:35" ht="12.75" customHeight="1" x14ac:dyDescent="0.2">
      <c r="A2027" s="64" t="s">
        <v>535</v>
      </c>
      <c r="B2027" s="65" t="s">
        <v>534</v>
      </c>
      <c r="C2027" s="65">
        <v>1829450</v>
      </c>
      <c r="D2027" s="66">
        <f>VLOOKUP(A2027,'2.1 Termination Charges'!$B$4:$F$904,5,0)</f>
        <v>0.16363</v>
      </c>
      <c r="G2027" s="67"/>
      <c r="H2027" s="67"/>
      <c r="J2027" s="67"/>
      <c r="P2027" s="68"/>
      <c r="Q2027" s="69"/>
      <c r="R2027" s="69"/>
      <c r="Z2027" s="70"/>
      <c r="AA2027" s="71"/>
      <c r="AB2027" s="70"/>
      <c r="AC2027" s="70"/>
      <c r="AD2027" s="53"/>
      <c r="AE2027" s="53"/>
      <c r="AF2027" s="72"/>
      <c r="AG2027" s="70"/>
      <c r="AH2027" s="70"/>
      <c r="AI2027" s="70"/>
    </row>
    <row r="2028" spans="1:35" ht="12.75" customHeight="1" x14ac:dyDescent="0.2">
      <c r="A2028" s="64" t="s">
        <v>535</v>
      </c>
      <c r="B2028" s="65" t="s">
        <v>534</v>
      </c>
      <c r="C2028" s="65">
        <v>1829537</v>
      </c>
      <c r="D2028" s="66">
        <f>VLOOKUP(A2028,'2.1 Termination Charges'!$B$4:$F$904,5,0)</f>
        <v>0.16363</v>
      </c>
      <c r="G2028" s="67"/>
      <c r="H2028" s="67"/>
      <c r="J2028" s="67"/>
      <c r="P2028" s="68"/>
      <c r="Q2028" s="69"/>
      <c r="R2028" s="69"/>
      <c r="Z2028" s="70"/>
      <c r="AA2028" s="71"/>
      <c r="AB2028" s="70"/>
      <c r="AC2028" s="70"/>
      <c r="AD2028" s="53"/>
      <c r="AE2028" s="53"/>
      <c r="AF2028" s="72"/>
      <c r="AG2028" s="70"/>
      <c r="AH2028" s="70"/>
      <c r="AI2028" s="70"/>
    </row>
    <row r="2029" spans="1:35" ht="12.75" customHeight="1" x14ac:dyDescent="0.2">
      <c r="A2029" s="64" t="s">
        <v>535</v>
      </c>
      <c r="B2029" s="65" t="s">
        <v>534</v>
      </c>
      <c r="C2029" s="65">
        <v>1829539</v>
      </c>
      <c r="D2029" s="66">
        <f>VLOOKUP(A2029,'2.1 Termination Charges'!$B$4:$F$904,5,0)</f>
        <v>0.16363</v>
      </c>
      <c r="G2029" s="67"/>
      <c r="H2029" s="67"/>
      <c r="J2029" s="67"/>
      <c r="P2029" s="68"/>
      <c r="Q2029" s="69"/>
      <c r="R2029" s="69"/>
      <c r="Z2029" s="70"/>
      <c r="AA2029" s="71"/>
      <c r="AB2029" s="70"/>
      <c r="AC2029" s="70"/>
      <c r="AD2029" s="53"/>
      <c r="AE2029" s="53"/>
      <c r="AF2029" s="72"/>
      <c r="AG2029" s="70"/>
      <c r="AH2029" s="70"/>
      <c r="AI2029" s="70"/>
    </row>
    <row r="2030" spans="1:35" ht="12.75" customHeight="1" x14ac:dyDescent="0.2">
      <c r="A2030" s="64" t="s">
        <v>535</v>
      </c>
      <c r="B2030" s="65" t="s">
        <v>534</v>
      </c>
      <c r="C2030" s="65">
        <v>1829540</v>
      </c>
      <c r="D2030" s="66">
        <f>VLOOKUP(A2030,'2.1 Termination Charges'!$B$4:$F$904,5,0)</f>
        <v>0.16363</v>
      </c>
      <c r="G2030" s="67"/>
      <c r="H2030" s="67"/>
      <c r="J2030" s="67"/>
      <c r="P2030" s="68"/>
      <c r="Q2030" s="69"/>
      <c r="R2030" s="69"/>
      <c r="Z2030" s="70"/>
      <c r="AA2030" s="71"/>
      <c r="AB2030" s="70"/>
      <c r="AC2030" s="70"/>
      <c r="AD2030" s="53"/>
      <c r="AE2030" s="53"/>
      <c r="AF2030" s="72"/>
      <c r="AG2030" s="70"/>
      <c r="AH2030" s="70"/>
      <c r="AI2030" s="70"/>
    </row>
    <row r="2031" spans="1:35" ht="12.75" customHeight="1" x14ac:dyDescent="0.2">
      <c r="A2031" s="64" t="s">
        <v>535</v>
      </c>
      <c r="B2031" s="65" t="s">
        <v>534</v>
      </c>
      <c r="C2031" s="65">
        <v>1829542</v>
      </c>
      <c r="D2031" s="66">
        <f>VLOOKUP(A2031,'2.1 Termination Charges'!$B$4:$F$904,5,0)</f>
        <v>0.16363</v>
      </c>
      <c r="G2031" s="67"/>
      <c r="H2031" s="67"/>
      <c r="J2031" s="67"/>
      <c r="P2031" s="68"/>
      <c r="Q2031" s="69"/>
      <c r="R2031" s="69"/>
      <c r="Z2031" s="70"/>
      <c r="AA2031" s="71"/>
      <c r="AB2031" s="70"/>
      <c r="AC2031" s="70"/>
      <c r="AD2031" s="53"/>
      <c r="AE2031" s="53"/>
      <c r="AF2031" s="72"/>
      <c r="AG2031" s="70"/>
      <c r="AH2031" s="70"/>
      <c r="AI2031" s="70"/>
    </row>
    <row r="2032" spans="1:35" ht="12.75" customHeight="1" x14ac:dyDescent="0.2">
      <c r="A2032" s="64" t="s">
        <v>535</v>
      </c>
      <c r="B2032" s="65" t="s">
        <v>534</v>
      </c>
      <c r="C2032" s="65">
        <v>1829554</v>
      </c>
      <c r="D2032" s="66">
        <f>VLOOKUP(A2032,'2.1 Termination Charges'!$B$4:$F$904,5,0)</f>
        <v>0.16363</v>
      </c>
      <c r="G2032" s="67"/>
      <c r="H2032" s="67"/>
      <c r="J2032" s="67"/>
      <c r="P2032" s="68"/>
      <c r="Q2032" s="69"/>
      <c r="R2032" s="69"/>
      <c r="Z2032" s="70"/>
      <c r="AA2032" s="71"/>
      <c r="AB2032" s="70"/>
      <c r="AC2032" s="70"/>
      <c r="AD2032" s="53"/>
      <c r="AE2032" s="53"/>
      <c r="AF2032" s="72"/>
      <c r="AG2032" s="70"/>
      <c r="AH2032" s="70"/>
      <c r="AI2032" s="70"/>
    </row>
    <row r="2033" spans="1:35" ht="12.75" customHeight="1" x14ac:dyDescent="0.2">
      <c r="A2033" s="64" t="s">
        <v>535</v>
      </c>
      <c r="B2033" s="65" t="s">
        <v>534</v>
      </c>
      <c r="C2033" s="65">
        <v>1829556</v>
      </c>
      <c r="D2033" s="66">
        <f>VLOOKUP(A2033,'2.1 Termination Charges'!$B$4:$F$904,5,0)</f>
        <v>0.16363</v>
      </c>
      <c r="G2033" s="67"/>
      <c r="H2033" s="67"/>
      <c r="J2033" s="67"/>
      <c r="P2033" s="68"/>
      <c r="Q2033" s="69"/>
      <c r="R2033" s="69"/>
      <c r="Z2033" s="70"/>
      <c r="AA2033" s="71"/>
      <c r="AB2033" s="70"/>
      <c r="AC2033" s="70"/>
      <c r="AD2033" s="53"/>
      <c r="AE2033" s="53"/>
      <c r="AF2033" s="72"/>
      <c r="AG2033" s="70"/>
      <c r="AH2033" s="70"/>
      <c r="AI2033" s="70"/>
    </row>
    <row r="2034" spans="1:35" ht="12.75" customHeight="1" x14ac:dyDescent="0.2">
      <c r="A2034" s="64" t="s">
        <v>535</v>
      </c>
      <c r="B2034" s="65" t="s">
        <v>534</v>
      </c>
      <c r="C2034" s="65">
        <v>1829557</v>
      </c>
      <c r="D2034" s="66">
        <f>VLOOKUP(A2034,'2.1 Termination Charges'!$B$4:$F$904,5,0)</f>
        <v>0.16363</v>
      </c>
      <c r="G2034" s="67"/>
      <c r="H2034" s="67"/>
      <c r="J2034" s="67"/>
      <c r="P2034" s="68"/>
      <c r="Q2034" s="69"/>
      <c r="R2034" s="69"/>
      <c r="Z2034" s="70"/>
      <c r="AA2034" s="71"/>
      <c r="AB2034" s="70"/>
      <c r="AC2034" s="70"/>
      <c r="AD2034" s="53"/>
      <c r="AE2034" s="53"/>
      <c r="AF2034" s="72"/>
      <c r="AG2034" s="70"/>
      <c r="AH2034" s="70"/>
      <c r="AI2034" s="70"/>
    </row>
    <row r="2035" spans="1:35" ht="12.75" customHeight="1" x14ac:dyDescent="0.2">
      <c r="A2035" s="64" t="s">
        <v>535</v>
      </c>
      <c r="B2035" s="65" t="s">
        <v>534</v>
      </c>
      <c r="C2035" s="65">
        <v>1829558</v>
      </c>
      <c r="D2035" s="66">
        <f>VLOOKUP(A2035,'2.1 Termination Charges'!$B$4:$F$904,5,0)</f>
        <v>0.16363</v>
      </c>
      <c r="G2035" s="67"/>
      <c r="H2035" s="67"/>
      <c r="J2035" s="67"/>
      <c r="P2035" s="68"/>
      <c r="Q2035" s="69"/>
      <c r="R2035" s="69"/>
      <c r="Z2035" s="70"/>
      <c r="AA2035" s="71"/>
      <c r="AB2035" s="70"/>
      <c r="AC2035" s="70"/>
      <c r="AD2035" s="53"/>
      <c r="AE2035" s="53"/>
      <c r="AF2035" s="72"/>
      <c r="AG2035" s="70"/>
      <c r="AH2035" s="70"/>
      <c r="AI2035" s="70"/>
    </row>
    <row r="2036" spans="1:35" ht="12.75" customHeight="1" x14ac:dyDescent="0.2">
      <c r="A2036" s="64" t="s">
        <v>535</v>
      </c>
      <c r="B2036" s="65" t="s">
        <v>534</v>
      </c>
      <c r="C2036" s="65">
        <v>1829559</v>
      </c>
      <c r="D2036" s="66">
        <f>VLOOKUP(A2036,'2.1 Termination Charges'!$B$4:$F$904,5,0)</f>
        <v>0.16363</v>
      </c>
      <c r="G2036" s="67"/>
      <c r="H2036" s="67"/>
      <c r="J2036" s="67"/>
      <c r="P2036" s="68"/>
      <c r="Q2036" s="69"/>
      <c r="R2036" s="69"/>
      <c r="Z2036" s="70"/>
      <c r="AA2036" s="71"/>
      <c r="AB2036" s="70"/>
      <c r="AC2036" s="70"/>
      <c r="AD2036" s="53"/>
      <c r="AE2036" s="53"/>
      <c r="AF2036" s="72"/>
      <c r="AG2036" s="70"/>
      <c r="AH2036" s="70"/>
      <c r="AI2036" s="70"/>
    </row>
    <row r="2037" spans="1:35" ht="12.75" customHeight="1" x14ac:dyDescent="0.2">
      <c r="A2037" s="64" t="s">
        <v>535</v>
      </c>
      <c r="B2037" s="65" t="s">
        <v>534</v>
      </c>
      <c r="C2037" s="65">
        <v>1829560</v>
      </c>
      <c r="D2037" s="66">
        <f>VLOOKUP(A2037,'2.1 Termination Charges'!$B$4:$F$904,5,0)</f>
        <v>0.16363</v>
      </c>
      <c r="G2037" s="67"/>
      <c r="H2037" s="67"/>
      <c r="J2037" s="67"/>
      <c r="P2037" s="68"/>
      <c r="Q2037" s="69"/>
      <c r="R2037" s="69"/>
      <c r="Z2037" s="70"/>
      <c r="AA2037" s="71"/>
      <c r="AB2037" s="70"/>
      <c r="AC2037" s="70"/>
      <c r="AD2037" s="53"/>
      <c r="AE2037" s="53"/>
      <c r="AF2037" s="72"/>
      <c r="AG2037" s="70"/>
      <c r="AH2037" s="70"/>
      <c r="AI2037" s="70"/>
    </row>
    <row r="2038" spans="1:35" ht="12.75" customHeight="1" x14ac:dyDescent="0.2">
      <c r="A2038" s="64" t="s">
        <v>535</v>
      </c>
      <c r="B2038" s="65" t="s">
        <v>534</v>
      </c>
      <c r="C2038" s="65">
        <v>1829561</v>
      </c>
      <c r="D2038" s="66">
        <f>VLOOKUP(A2038,'2.1 Termination Charges'!$B$4:$F$904,5,0)</f>
        <v>0.16363</v>
      </c>
      <c r="G2038" s="67"/>
      <c r="H2038" s="67"/>
      <c r="J2038" s="67"/>
      <c r="P2038" s="68"/>
      <c r="Q2038" s="69"/>
      <c r="R2038" s="69"/>
      <c r="Z2038" s="70"/>
      <c r="AA2038" s="71"/>
      <c r="AB2038" s="70"/>
      <c r="AC2038" s="70"/>
      <c r="AD2038" s="53"/>
      <c r="AE2038" s="53"/>
      <c r="AF2038" s="72"/>
      <c r="AG2038" s="70"/>
      <c r="AH2038" s="70"/>
      <c r="AI2038" s="70"/>
    </row>
    <row r="2039" spans="1:35" ht="12.75" customHeight="1" x14ac:dyDescent="0.2">
      <c r="A2039" s="64" t="s">
        <v>535</v>
      </c>
      <c r="B2039" s="65" t="s">
        <v>534</v>
      </c>
      <c r="C2039" s="65">
        <v>1829562</v>
      </c>
      <c r="D2039" s="66">
        <f>VLOOKUP(A2039,'2.1 Termination Charges'!$B$4:$F$904,5,0)</f>
        <v>0.16363</v>
      </c>
      <c r="G2039" s="67"/>
      <c r="H2039" s="67"/>
      <c r="J2039" s="67"/>
      <c r="P2039" s="68"/>
      <c r="Q2039" s="69"/>
      <c r="R2039" s="69"/>
      <c r="Z2039" s="70"/>
      <c r="AA2039" s="71"/>
      <c r="AB2039" s="70"/>
      <c r="AC2039" s="70"/>
      <c r="AD2039" s="53"/>
      <c r="AE2039" s="53"/>
      <c r="AF2039" s="72"/>
      <c r="AG2039" s="70"/>
      <c r="AH2039" s="70"/>
      <c r="AI2039" s="70"/>
    </row>
    <row r="2040" spans="1:35" ht="12.75" customHeight="1" x14ac:dyDescent="0.2">
      <c r="A2040" s="64" t="s">
        <v>535</v>
      </c>
      <c r="B2040" s="65" t="s">
        <v>534</v>
      </c>
      <c r="C2040" s="65">
        <v>1829563</v>
      </c>
      <c r="D2040" s="66">
        <f>VLOOKUP(A2040,'2.1 Termination Charges'!$B$4:$F$904,5,0)</f>
        <v>0.16363</v>
      </c>
      <c r="G2040" s="67"/>
      <c r="H2040" s="67"/>
      <c r="J2040" s="67"/>
      <c r="P2040" s="68"/>
      <c r="Q2040" s="69"/>
      <c r="R2040" s="69"/>
      <c r="Z2040" s="70"/>
      <c r="AA2040" s="71"/>
      <c r="AB2040" s="70"/>
      <c r="AC2040" s="70"/>
      <c r="AD2040" s="53"/>
      <c r="AE2040" s="53"/>
      <c r="AF2040" s="72"/>
      <c r="AG2040" s="70"/>
      <c r="AH2040" s="70"/>
      <c r="AI2040" s="70"/>
    </row>
    <row r="2041" spans="1:35" ht="12.75" customHeight="1" x14ac:dyDescent="0.2">
      <c r="A2041" s="64" t="s">
        <v>535</v>
      </c>
      <c r="B2041" s="65" t="s">
        <v>534</v>
      </c>
      <c r="C2041" s="65">
        <v>1829564</v>
      </c>
      <c r="D2041" s="66">
        <f>VLOOKUP(A2041,'2.1 Termination Charges'!$B$4:$F$904,5,0)</f>
        <v>0.16363</v>
      </c>
      <c r="G2041" s="67"/>
      <c r="H2041" s="67"/>
      <c r="J2041" s="67"/>
      <c r="P2041" s="68"/>
      <c r="Q2041" s="69"/>
      <c r="R2041" s="69"/>
      <c r="Z2041" s="70"/>
      <c r="AA2041" s="71"/>
      <c r="AB2041" s="70"/>
      <c r="AC2041" s="70"/>
      <c r="AD2041" s="53"/>
      <c r="AE2041" s="53"/>
      <c r="AF2041" s="72"/>
      <c r="AG2041" s="70"/>
      <c r="AH2041" s="70"/>
      <c r="AI2041" s="70"/>
    </row>
    <row r="2042" spans="1:35" ht="12.75" customHeight="1" x14ac:dyDescent="0.2">
      <c r="A2042" s="64" t="s">
        <v>535</v>
      </c>
      <c r="B2042" s="65" t="s">
        <v>534</v>
      </c>
      <c r="C2042" s="65">
        <v>1829566</v>
      </c>
      <c r="D2042" s="66">
        <f>VLOOKUP(A2042,'2.1 Termination Charges'!$B$4:$F$904,5,0)</f>
        <v>0.16363</v>
      </c>
      <c r="G2042" s="67"/>
      <c r="H2042" s="67"/>
      <c r="J2042" s="67"/>
      <c r="P2042" s="68"/>
      <c r="Q2042" s="69"/>
      <c r="R2042" s="69"/>
      <c r="Z2042" s="70"/>
      <c r="AA2042" s="71"/>
      <c r="AB2042" s="70"/>
      <c r="AC2042" s="70"/>
      <c r="AD2042" s="53"/>
      <c r="AE2042" s="53"/>
      <c r="AF2042" s="72"/>
      <c r="AG2042" s="70"/>
      <c r="AH2042" s="70"/>
      <c r="AI2042" s="70"/>
    </row>
    <row r="2043" spans="1:35" ht="12.75" customHeight="1" x14ac:dyDescent="0.2">
      <c r="A2043" s="64" t="s">
        <v>535</v>
      </c>
      <c r="B2043" s="65" t="s">
        <v>534</v>
      </c>
      <c r="C2043" s="65">
        <v>1829568</v>
      </c>
      <c r="D2043" s="66">
        <f>VLOOKUP(A2043,'2.1 Termination Charges'!$B$4:$F$904,5,0)</f>
        <v>0.16363</v>
      </c>
      <c r="G2043" s="67"/>
      <c r="H2043" s="67"/>
      <c r="J2043" s="67"/>
      <c r="P2043" s="68"/>
      <c r="Q2043" s="69"/>
      <c r="R2043" s="69"/>
      <c r="Z2043" s="70"/>
      <c r="AA2043" s="71"/>
      <c r="AB2043" s="70"/>
      <c r="AC2043" s="70"/>
      <c r="AD2043" s="53"/>
      <c r="AE2043" s="53"/>
      <c r="AF2043" s="72"/>
      <c r="AG2043" s="70"/>
      <c r="AH2043" s="70"/>
      <c r="AI2043" s="70"/>
    </row>
    <row r="2044" spans="1:35" ht="12.75" customHeight="1" x14ac:dyDescent="0.2">
      <c r="A2044" s="64" t="s">
        <v>535</v>
      </c>
      <c r="B2044" s="65" t="s">
        <v>534</v>
      </c>
      <c r="C2044" s="65">
        <v>1829569</v>
      </c>
      <c r="D2044" s="66">
        <f>VLOOKUP(A2044,'2.1 Termination Charges'!$B$4:$F$904,5,0)</f>
        <v>0.16363</v>
      </c>
      <c r="G2044" s="67"/>
      <c r="H2044" s="67"/>
      <c r="J2044" s="67"/>
      <c r="P2044" s="68"/>
      <c r="Q2044" s="69"/>
      <c r="R2044" s="69"/>
      <c r="Z2044" s="70"/>
      <c r="AA2044" s="71"/>
      <c r="AB2044" s="70"/>
      <c r="AC2044" s="70"/>
      <c r="AD2044" s="53"/>
      <c r="AE2044" s="53"/>
      <c r="AF2044" s="72"/>
      <c r="AG2044" s="70"/>
      <c r="AH2044" s="70"/>
      <c r="AI2044" s="70"/>
    </row>
    <row r="2045" spans="1:35" ht="12.75" customHeight="1" x14ac:dyDescent="0.2">
      <c r="A2045" s="64" t="s">
        <v>535</v>
      </c>
      <c r="B2045" s="65" t="s">
        <v>534</v>
      </c>
      <c r="C2045" s="65">
        <v>1829570</v>
      </c>
      <c r="D2045" s="66">
        <f>VLOOKUP(A2045,'2.1 Termination Charges'!$B$4:$F$904,5,0)</f>
        <v>0.16363</v>
      </c>
      <c r="G2045" s="67"/>
      <c r="H2045" s="67"/>
      <c r="J2045" s="67"/>
      <c r="P2045" s="68"/>
      <c r="Q2045" s="69"/>
      <c r="R2045" s="69"/>
      <c r="Z2045" s="70"/>
      <c r="AA2045" s="71"/>
      <c r="AB2045" s="70"/>
      <c r="AC2045" s="70"/>
      <c r="AD2045" s="53"/>
      <c r="AE2045" s="53"/>
      <c r="AF2045" s="72"/>
      <c r="AG2045" s="70"/>
      <c r="AH2045" s="70"/>
      <c r="AI2045" s="70"/>
    </row>
    <row r="2046" spans="1:35" ht="12.75" customHeight="1" x14ac:dyDescent="0.2">
      <c r="A2046" s="64" t="s">
        <v>535</v>
      </c>
      <c r="B2046" s="65" t="s">
        <v>534</v>
      </c>
      <c r="C2046" s="65">
        <v>1829571</v>
      </c>
      <c r="D2046" s="66">
        <f>VLOOKUP(A2046,'2.1 Termination Charges'!$B$4:$F$904,5,0)</f>
        <v>0.16363</v>
      </c>
      <c r="G2046" s="67"/>
      <c r="H2046" s="67"/>
      <c r="J2046" s="67"/>
      <c r="P2046" s="68"/>
      <c r="Q2046" s="69"/>
      <c r="R2046" s="69"/>
      <c r="Z2046" s="70"/>
      <c r="AA2046" s="71"/>
      <c r="AB2046" s="70"/>
      <c r="AC2046" s="70"/>
      <c r="AD2046" s="53"/>
      <c r="AE2046" s="53"/>
      <c r="AF2046" s="72"/>
      <c r="AG2046" s="70"/>
      <c r="AH2046" s="70"/>
      <c r="AI2046" s="70"/>
    </row>
    <row r="2047" spans="1:35" ht="12.75" customHeight="1" x14ac:dyDescent="0.2">
      <c r="A2047" s="64" t="s">
        <v>535</v>
      </c>
      <c r="B2047" s="65" t="s">
        <v>534</v>
      </c>
      <c r="C2047" s="65">
        <v>1829572</v>
      </c>
      <c r="D2047" s="66">
        <f>VLOOKUP(A2047,'2.1 Termination Charges'!$B$4:$F$904,5,0)</f>
        <v>0.16363</v>
      </c>
      <c r="G2047" s="67"/>
      <c r="H2047" s="67"/>
      <c r="J2047" s="67"/>
      <c r="P2047" s="68"/>
      <c r="Q2047" s="69"/>
      <c r="R2047" s="69"/>
      <c r="Z2047" s="70"/>
      <c r="AA2047" s="71"/>
      <c r="AB2047" s="70"/>
      <c r="AC2047" s="70"/>
      <c r="AD2047" s="53"/>
      <c r="AE2047" s="53"/>
      <c r="AF2047" s="72"/>
      <c r="AG2047" s="70"/>
      <c r="AH2047" s="70"/>
      <c r="AI2047" s="70"/>
    </row>
    <row r="2048" spans="1:35" ht="12.75" customHeight="1" x14ac:dyDescent="0.2">
      <c r="A2048" s="64" t="s">
        <v>535</v>
      </c>
      <c r="B2048" s="65" t="s">
        <v>534</v>
      </c>
      <c r="C2048" s="65">
        <v>1829573</v>
      </c>
      <c r="D2048" s="66">
        <f>VLOOKUP(A2048,'2.1 Termination Charges'!$B$4:$F$904,5,0)</f>
        <v>0.16363</v>
      </c>
      <c r="G2048" s="67"/>
      <c r="H2048" s="67"/>
      <c r="J2048" s="67"/>
      <c r="P2048" s="68"/>
      <c r="Q2048" s="69"/>
      <c r="R2048" s="69"/>
      <c r="Z2048" s="70"/>
      <c r="AA2048" s="71"/>
      <c r="AB2048" s="70"/>
      <c r="AC2048" s="70"/>
      <c r="AD2048" s="53"/>
      <c r="AE2048" s="53"/>
      <c r="AF2048" s="72"/>
      <c r="AG2048" s="70"/>
      <c r="AH2048" s="70"/>
      <c r="AI2048" s="70"/>
    </row>
    <row r="2049" spans="1:35" ht="12.75" customHeight="1" x14ac:dyDescent="0.2">
      <c r="A2049" s="64" t="s">
        <v>535</v>
      </c>
      <c r="B2049" s="65" t="s">
        <v>534</v>
      </c>
      <c r="C2049" s="65">
        <v>1829574</v>
      </c>
      <c r="D2049" s="66">
        <f>VLOOKUP(A2049,'2.1 Termination Charges'!$B$4:$F$904,5,0)</f>
        <v>0.16363</v>
      </c>
      <c r="G2049" s="67"/>
      <c r="H2049" s="67"/>
      <c r="J2049" s="67"/>
      <c r="P2049" s="68"/>
      <c r="Q2049" s="69"/>
      <c r="R2049" s="69"/>
      <c r="Z2049" s="70"/>
      <c r="AA2049" s="71"/>
      <c r="AB2049" s="70"/>
      <c r="AC2049" s="70"/>
      <c r="AD2049" s="53"/>
      <c r="AE2049" s="53"/>
      <c r="AF2049" s="72"/>
      <c r="AG2049" s="70"/>
      <c r="AH2049" s="70"/>
      <c r="AI2049" s="70"/>
    </row>
    <row r="2050" spans="1:35" ht="12.75" customHeight="1" x14ac:dyDescent="0.2">
      <c r="A2050" s="64" t="s">
        <v>535</v>
      </c>
      <c r="B2050" s="65" t="s">
        <v>534</v>
      </c>
      <c r="C2050" s="65">
        <v>1829576</v>
      </c>
      <c r="D2050" s="66">
        <f>VLOOKUP(A2050,'2.1 Termination Charges'!$B$4:$F$904,5,0)</f>
        <v>0.16363</v>
      </c>
      <c r="G2050" s="67"/>
      <c r="H2050" s="67"/>
      <c r="J2050" s="67"/>
      <c r="P2050" s="68"/>
      <c r="Q2050" s="69"/>
      <c r="R2050" s="69"/>
      <c r="Z2050" s="70"/>
      <c r="AA2050" s="71"/>
      <c r="AB2050" s="70"/>
      <c r="AC2050" s="70"/>
      <c r="AD2050" s="53"/>
      <c r="AE2050" s="53"/>
      <c r="AF2050" s="72"/>
      <c r="AG2050" s="70"/>
      <c r="AH2050" s="70"/>
      <c r="AI2050" s="70"/>
    </row>
    <row r="2051" spans="1:35" ht="12.75" customHeight="1" x14ac:dyDescent="0.2">
      <c r="A2051" s="64" t="s">
        <v>535</v>
      </c>
      <c r="B2051" s="65" t="s">
        <v>534</v>
      </c>
      <c r="C2051" s="65">
        <v>1829577</v>
      </c>
      <c r="D2051" s="66">
        <f>VLOOKUP(A2051,'2.1 Termination Charges'!$B$4:$F$904,5,0)</f>
        <v>0.16363</v>
      </c>
      <c r="G2051" s="67"/>
      <c r="H2051" s="67"/>
      <c r="J2051" s="67"/>
      <c r="P2051" s="68"/>
      <c r="Q2051" s="69"/>
      <c r="R2051" s="69"/>
      <c r="Z2051" s="70"/>
      <c r="AA2051" s="71"/>
      <c r="AB2051" s="70"/>
      <c r="AC2051" s="70"/>
      <c r="AD2051" s="53"/>
      <c r="AE2051" s="53"/>
      <c r="AF2051" s="72"/>
      <c r="AG2051" s="70"/>
      <c r="AH2051" s="70"/>
      <c r="AI2051" s="70"/>
    </row>
    <row r="2052" spans="1:35" ht="12.75" customHeight="1" x14ac:dyDescent="0.2">
      <c r="A2052" s="64" t="s">
        <v>535</v>
      </c>
      <c r="B2052" s="65" t="s">
        <v>534</v>
      </c>
      <c r="C2052" s="65">
        <v>1829578</v>
      </c>
      <c r="D2052" s="66">
        <f>VLOOKUP(A2052,'2.1 Termination Charges'!$B$4:$F$904,5,0)</f>
        <v>0.16363</v>
      </c>
      <c r="G2052" s="67"/>
      <c r="H2052" s="67"/>
      <c r="J2052" s="67"/>
      <c r="P2052" s="68"/>
      <c r="Q2052" s="69"/>
      <c r="R2052" s="69"/>
      <c r="Z2052" s="70"/>
      <c r="AA2052" s="71"/>
      <c r="AB2052" s="70"/>
      <c r="AC2052" s="70"/>
      <c r="AD2052" s="53"/>
      <c r="AE2052" s="53"/>
      <c r="AF2052" s="72"/>
      <c r="AG2052" s="70"/>
      <c r="AH2052" s="70"/>
      <c r="AI2052" s="70"/>
    </row>
    <row r="2053" spans="1:35" ht="12.75" customHeight="1" x14ac:dyDescent="0.2">
      <c r="A2053" s="64" t="s">
        <v>535</v>
      </c>
      <c r="B2053" s="65" t="s">
        <v>534</v>
      </c>
      <c r="C2053" s="65">
        <v>1829579</v>
      </c>
      <c r="D2053" s="66">
        <f>VLOOKUP(A2053,'2.1 Termination Charges'!$B$4:$F$904,5,0)</f>
        <v>0.16363</v>
      </c>
      <c r="G2053" s="67"/>
      <c r="H2053" s="67"/>
      <c r="J2053" s="67"/>
      <c r="P2053" s="68"/>
      <c r="Q2053" s="69"/>
      <c r="R2053" s="69"/>
      <c r="Z2053" s="70"/>
      <c r="AA2053" s="71"/>
      <c r="AB2053" s="70"/>
      <c r="AC2053" s="70"/>
      <c r="AD2053" s="53"/>
      <c r="AE2053" s="53"/>
      <c r="AF2053" s="72"/>
      <c r="AG2053" s="70"/>
      <c r="AH2053" s="70"/>
      <c r="AI2053" s="70"/>
    </row>
    <row r="2054" spans="1:35" ht="12.75" customHeight="1" x14ac:dyDescent="0.2">
      <c r="A2054" s="64" t="s">
        <v>535</v>
      </c>
      <c r="B2054" s="65" t="s">
        <v>534</v>
      </c>
      <c r="C2054" s="65">
        <v>1829580</v>
      </c>
      <c r="D2054" s="66">
        <f>VLOOKUP(A2054,'2.1 Termination Charges'!$B$4:$F$904,5,0)</f>
        <v>0.16363</v>
      </c>
      <c r="G2054" s="67"/>
      <c r="H2054" s="67"/>
      <c r="J2054" s="67"/>
      <c r="P2054" s="68"/>
      <c r="Q2054" s="69"/>
      <c r="R2054" s="69"/>
      <c r="Z2054" s="70"/>
      <c r="AA2054" s="71"/>
      <c r="AB2054" s="70"/>
      <c r="AC2054" s="70"/>
      <c r="AD2054" s="53"/>
      <c r="AE2054" s="53"/>
      <c r="AF2054" s="72"/>
      <c r="AG2054" s="70"/>
      <c r="AH2054" s="70"/>
      <c r="AI2054" s="70"/>
    </row>
    <row r="2055" spans="1:35" ht="12.75" customHeight="1" x14ac:dyDescent="0.2">
      <c r="A2055" s="64" t="s">
        <v>535</v>
      </c>
      <c r="B2055" s="65" t="s">
        <v>534</v>
      </c>
      <c r="C2055" s="65">
        <v>1829584</v>
      </c>
      <c r="D2055" s="66">
        <f>VLOOKUP(A2055,'2.1 Termination Charges'!$B$4:$F$904,5,0)</f>
        <v>0.16363</v>
      </c>
      <c r="G2055" s="67"/>
      <c r="H2055" s="67"/>
      <c r="J2055" s="67"/>
      <c r="P2055" s="68"/>
      <c r="Q2055" s="69"/>
      <c r="R2055" s="69"/>
      <c r="Z2055" s="70"/>
      <c r="AA2055" s="71"/>
      <c r="AB2055" s="70"/>
      <c r="AC2055" s="70"/>
      <c r="AD2055" s="53"/>
      <c r="AE2055" s="53"/>
      <c r="AF2055" s="72"/>
      <c r="AG2055" s="70"/>
      <c r="AH2055" s="70"/>
      <c r="AI2055" s="70"/>
    </row>
    <row r="2056" spans="1:35" ht="12.75" customHeight="1" x14ac:dyDescent="0.2">
      <c r="A2056" s="64" t="s">
        <v>535</v>
      </c>
      <c r="B2056" s="65" t="s">
        <v>534</v>
      </c>
      <c r="C2056" s="65">
        <v>1829585</v>
      </c>
      <c r="D2056" s="66">
        <f>VLOOKUP(A2056,'2.1 Termination Charges'!$B$4:$F$904,5,0)</f>
        <v>0.16363</v>
      </c>
      <c r="G2056" s="67"/>
      <c r="H2056" s="67"/>
      <c r="J2056" s="67"/>
      <c r="P2056" s="68"/>
      <c r="Q2056" s="69"/>
      <c r="R2056" s="69"/>
      <c r="Z2056" s="70"/>
      <c r="AA2056" s="71"/>
      <c r="AB2056" s="70"/>
      <c r="AC2056" s="70"/>
      <c r="AD2056" s="53"/>
      <c r="AE2056" s="53"/>
      <c r="AF2056" s="72"/>
      <c r="AG2056" s="70"/>
      <c r="AH2056" s="70"/>
      <c r="AI2056" s="70"/>
    </row>
    <row r="2057" spans="1:35" ht="12.75" customHeight="1" x14ac:dyDescent="0.2">
      <c r="A2057" s="64" t="s">
        <v>535</v>
      </c>
      <c r="B2057" s="65" t="s">
        <v>534</v>
      </c>
      <c r="C2057" s="65">
        <v>1829586</v>
      </c>
      <c r="D2057" s="66">
        <f>VLOOKUP(A2057,'2.1 Termination Charges'!$B$4:$F$904,5,0)</f>
        <v>0.16363</v>
      </c>
      <c r="G2057" s="67"/>
      <c r="H2057" s="67"/>
      <c r="J2057" s="67"/>
      <c r="P2057" s="68"/>
      <c r="Q2057" s="69"/>
      <c r="R2057" s="69"/>
      <c r="Z2057" s="70"/>
      <c r="AA2057" s="71"/>
      <c r="AB2057" s="70"/>
      <c r="AC2057" s="70"/>
      <c r="AD2057" s="53"/>
      <c r="AE2057" s="53"/>
      <c r="AF2057" s="72"/>
      <c r="AG2057" s="70"/>
      <c r="AH2057" s="70"/>
      <c r="AI2057" s="70"/>
    </row>
    <row r="2058" spans="1:35" ht="12.75" customHeight="1" x14ac:dyDescent="0.2">
      <c r="A2058" s="64" t="s">
        <v>535</v>
      </c>
      <c r="B2058" s="65" t="s">
        <v>534</v>
      </c>
      <c r="C2058" s="65">
        <v>1829587</v>
      </c>
      <c r="D2058" s="66">
        <f>VLOOKUP(A2058,'2.1 Termination Charges'!$B$4:$F$904,5,0)</f>
        <v>0.16363</v>
      </c>
      <c r="G2058" s="67"/>
      <c r="H2058" s="67"/>
      <c r="J2058" s="67"/>
      <c r="P2058" s="68"/>
      <c r="Q2058" s="69"/>
      <c r="R2058" s="69"/>
      <c r="Z2058" s="70"/>
      <c r="AA2058" s="71"/>
      <c r="AB2058" s="70"/>
      <c r="AC2058" s="70"/>
      <c r="AD2058" s="53"/>
      <c r="AE2058" s="53"/>
      <c r="AF2058" s="72"/>
      <c r="AG2058" s="70"/>
      <c r="AH2058" s="70"/>
      <c r="AI2058" s="70"/>
    </row>
    <row r="2059" spans="1:35" ht="12.75" customHeight="1" x14ac:dyDescent="0.2">
      <c r="A2059" s="64" t="s">
        <v>535</v>
      </c>
      <c r="B2059" s="65" t="s">
        <v>534</v>
      </c>
      <c r="C2059" s="65">
        <v>1829589</v>
      </c>
      <c r="D2059" s="66">
        <f>VLOOKUP(A2059,'2.1 Termination Charges'!$B$4:$F$904,5,0)</f>
        <v>0.16363</v>
      </c>
      <c r="G2059" s="67"/>
      <c r="H2059" s="67"/>
      <c r="J2059" s="67"/>
      <c r="P2059" s="68"/>
      <c r="Q2059" s="69"/>
      <c r="R2059" s="69"/>
      <c r="Z2059" s="70"/>
      <c r="AA2059" s="71"/>
      <c r="AB2059" s="70"/>
      <c r="AC2059" s="70"/>
      <c r="AD2059" s="53"/>
      <c r="AE2059" s="53"/>
      <c r="AF2059" s="72"/>
      <c r="AG2059" s="70"/>
      <c r="AH2059" s="70"/>
      <c r="AI2059" s="70"/>
    </row>
    <row r="2060" spans="1:35" ht="12.75" customHeight="1" x14ac:dyDescent="0.2">
      <c r="A2060" s="64" t="s">
        <v>535</v>
      </c>
      <c r="B2060" s="65" t="s">
        <v>534</v>
      </c>
      <c r="C2060" s="65">
        <v>1829591</v>
      </c>
      <c r="D2060" s="66">
        <f>VLOOKUP(A2060,'2.1 Termination Charges'!$B$4:$F$904,5,0)</f>
        <v>0.16363</v>
      </c>
      <c r="G2060" s="67"/>
      <c r="H2060" s="67"/>
      <c r="J2060" s="67"/>
      <c r="P2060" s="68"/>
      <c r="Q2060" s="69"/>
      <c r="R2060" s="69"/>
      <c r="Z2060" s="70"/>
      <c r="AA2060" s="71"/>
      <c r="AB2060" s="70"/>
      <c r="AC2060" s="70"/>
      <c r="AD2060" s="53"/>
      <c r="AE2060" s="53"/>
      <c r="AF2060" s="72"/>
      <c r="AG2060" s="70"/>
      <c r="AH2060" s="70"/>
      <c r="AI2060" s="70"/>
    </row>
    <row r="2061" spans="1:35" ht="12.75" customHeight="1" x14ac:dyDescent="0.2">
      <c r="A2061" s="64" t="s">
        <v>535</v>
      </c>
      <c r="B2061" s="65" t="s">
        <v>534</v>
      </c>
      <c r="C2061" s="65">
        <v>1829592</v>
      </c>
      <c r="D2061" s="66">
        <f>VLOOKUP(A2061,'2.1 Termination Charges'!$B$4:$F$904,5,0)</f>
        <v>0.16363</v>
      </c>
      <c r="G2061" s="67"/>
      <c r="H2061" s="67"/>
      <c r="J2061" s="67"/>
      <c r="P2061" s="68"/>
      <c r="Q2061" s="69"/>
      <c r="R2061" s="69"/>
      <c r="Z2061" s="70"/>
      <c r="AA2061" s="71"/>
      <c r="AB2061" s="70"/>
      <c r="AC2061" s="70"/>
      <c r="AD2061" s="53"/>
      <c r="AE2061" s="53"/>
      <c r="AF2061" s="72"/>
      <c r="AG2061" s="70"/>
      <c r="AH2061" s="70"/>
      <c r="AI2061" s="70"/>
    </row>
    <row r="2062" spans="1:35" ht="12.75" customHeight="1" x14ac:dyDescent="0.2">
      <c r="A2062" s="64" t="s">
        <v>535</v>
      </c>
      <c r="B2062" s="65" t="s">
        <v>534</v>
      </c>
      <c r="C2062" s="65">
        <v>1829598</v>
      </c>
      <c r="D2062" s="66">
        <f>VLOOKUP(A2062,'2.1 Termination Charges'!$B$4:$F$904,5,0)</f>
        <v>0.16363</v>
      </c>
      <c r="G2062" s="67"/>
      <c r="H2062" s="67"/>
      <c r="J2062" s="67"/>
      <c r="P2062" s="68"/>
      <c r="Q2062" s="69"/>
      <c r="R2062" s="69"/>
      <c r="Z2062" s="70"/>
      <c r="AA2062" s="71"/>
      <c r="AB2062" s="70"/>
      <c r="AC2062" s="70"/>
      <c r="AD2062" s="53"/>
      <c r="AE2062" s="53"/>
      <c r="AF2062" s="72"/>
      <c r="AG2062" s="70"/>
      <c r="AH2062" s="70"/>
      <c r="AI2062" s="70"/>
    </row>
    <row r="2063" spans="1:35" ht="12.75" customHeight="1" x14ac:dyDescent="0.2">
      <c r="A2063" s="64" t="s">
        <v>535</v>
      </c>
      <c r="B2063" s="65" t="s">
        <v>534</v>
      </c>
      <c r="C2063" s="65">
        <v>1829601</v>
      </c>
      <c r="D2063" s="66">
        <f>VLOOKUP(A2063,'2.1 Termination Charges'!$B$4:$F$904,5,0)</f>
        <v>0.16363</v>
      </c>
      <c r="G2063" s="67"/>
      <c r="H2063" s="67"/>
      <c r="J2063" s="67"/>
      <c r="P2063" s="68"/>
      <c r="Q2063" s="69"/>
      <c r="R2063" s="69"/>
      <c r="Z2063" s="70"/>
      <c r="AA2063" s="71"/>
      <c r="AB2063" s="70"/>
      <c r="AC2063" s="70"/>
      <c r="AD2063" s="53"/>
      <c r="AE2063" s="53"/>
      <c r="AF2063" s="72"/>
      <c r="AG2063" s="70"/>
      <c r="AH2063" s="70"/>
      <c r="AI2063" s="70"/>
    </row>
    <row r="2064" spans="1:35" ht="12.75" customHeight="1" x14ac:dyDescent="0.2">
      <c r="A2064" s="64" t="s">
        <v>535</v>
      </c>
      <c r="B2064" s="65" t="s">
        <v>534</v>
      </c>
      <c r="C2064" s="65">
        <v>1829602</v>
      </c>
      <c r="D2064" s="66">
        <f>VLOOKUP(A2064,'2.1 Termination Charges'!$B$4:$F$904,5,0)</f>
        <v>0.16363</v>
      </c>
      <c r="G2064" s="67"/>
      <c r="H2064" s="67"/>
      <c r="J2064" s="67"/>
      <c r="P2064" s="68"/>
      <c r="Q2064" s="69"/>
      <c r="R2064" s="69"/>
      <c r="Z2064" s="70"/>
      <c r="AA2064" s="71"/>
      <c r="AB2064" s="70"/>
      <c r="AC2064" s="70"/>
      <c r="AD2064" s="53"/>
      <c r="AE2064" s="53"/>
      <c r="AF2064" s="72"/>
      <c r="AG2064" s="70"/>
      <c r="AH2064" s="70"/>
      <c r="AI2064" s="70"/>
    </row>
    <row r="2065" spans="1:35" ht="12.75" customHeight="1" x14ac:dyDescent="0.2">
      <c r="A2065" s="64" t="s">
        <v>535</v>
      </c>
      <c r="B2065" s="65" t="s">
        <v>534</v>
      </c>
      <c r="C2065" s="65">
        <v>1829603</v>
      </c>
      <c r="D2065" s="66">
        <f>VLOOKUP(A2065,'2.1 Termination Charges'!$B$4:$F$904,5,0)</f>
        <v>0.16363</v>
      </c>
      <c r="G2065" s="67"/>
      <c r="H2065" s="67"/>
      <c r="J2065" s="67"/>
      <c r="P2065" s="68"/>
      <c r="Q2065" s="69"/>
      <c r="R2065" s="69"/>
      <c r="Z2065" s="70"/>
      <c r="AA2065" s="71"/>
      <c r="AB2065" s="70"/>
      <c r="AC2065" s="70"/>
      <c r="AD2065" s="53"/>
      <c r="AE2065" s="53"/>
      <c r="AF2065" s="72"/>
      <c r="AG2065" s="70"/>
      <c r="AH2065" s="70"/>
      <c r="AI2065" s="70"/>
    </row>
    <row r="2066" spans="1:35" ht="12.75" customHeight="1" x14ac:dyDescent="0.2">
      <c r="A2066" s="64" t="s">
        <v>535</v>
      </c>
      <c r="B2066" s="65" t="s">
        <v>534</v>
      </c>
      <c r="C2066" s="65">
        <v>1829604</v>
      </c>
      <c r="D2066" s="66">
        <f>VLOOKUP(A2066,'2.1 Termination Charges'!$B$4:$F$904,5,0)</f>
        <v>0.16363</v>
      </c>
      <c r="G2066" s="67"/>
      <c r="H2066" s="67"/>
      <c r="J2066" s="67"/>
      <c r="P2066" s="68"/>
      <c r="Q2066" s="69"/>
      <c r="R2066" s="69"/>
      <c r="Z2066" s="70"/>
      <c r="AA2066" s="71"/>
      <c r="AB2066" s="70"/>
      <c r="AC2066" s="70"/>
      <c r="AD2066" s="53"/>
      <c r="AE2066" s="53"/>
      <c r="AF2066" s="72"/>
      <c r="AG2066" s="70"/>
      <c r="AH2066" s="70"/>
      <c r="AI2066" s="70"/>
    </row>
    <row r="2067" spans="1:35" ht="12.75" customHeight="1" x14ac:dyDescent="0.2">
      <c r="A2067" s="64" t="s">
        <v>535</v>
      </c>
      <c r="B2067" s="65" t="s">
        <v>534</v>
      </c>
      <c r="C2067" s="65">
        <v>1829605</v>
      </c>
      <c r="D2067" s="66">
        <f>VLOOKUP(A2067,'2.1 Termination Charges'!$B$4:$F$904,5,0)</f>
        <v>0.16363</v>
      </c>
      <c r="G2067" s="67"/>
      <c r="H2067" s="67"/>
      <c r="J2067" s="67"/>
      <c r="P2067" s="68"/>
      <c r="Q2067" s="69"/>
      <c r="R2067" s="69"/>
      <c r="Z2067" s="70"/>
      <c r="AA2067" s="71"/>
      <c r="AB2067" s="70"/>
      <c r="AC2067" s="70"/>
      <c r="AD2067" s="53"/>
      <c r="AE2067" s="53"/>
      <c r="AF2067" s="72"/>
      <c r="AG2067" s="70"/>
      <c r="AH2067" s="70"/>
      <c r="AI2067" s="70"/>
    </row>
    <row r="2068" spans="1:35" ht="12.75" customHeight="1" x14ac:dyDescent="0.2">
      <c r="A2068" s="64" t="s">
        <v>535</v>
      </c>
      <c r="B2068" s="65" t="s">
        <v>534</v>
      </c>
      <c r="C2068" s="65">
        <v>1829610</v>
      </c>
      <c r="D2068" s="66">
        <f>VLOOKUP(A2068,'2.1 Termination Charges'!$B$4:$F$904,5,0)</f>
        <v>0.16363</v>
      </c>
      <c r="G2068" s="67"/>
      <c r="H2068" s="67"/>
      <c r="J2068" s="67"/>
      <c r="P2068" s="68"/>
      <c r="Q2068" s="69"/>
      <c r="R2068" s="69"/>
      <c r="Z2068" s="70"/>
      <c r="AA2068" s="71"/>
      <c r="AB2068" s="70"/>
      <c r="AC2068" s="70"/>
      <c r="AD2068" s="53"/>
      <c r="AE2068" s="53"/>
      <c r="AF2068" s="72"/>
      <c r="AG2068" s="70"/>
      <c r="AH2068" s="70"/>
      <c r="AI2068" s="70"/>
    </row>
    <row r="2069" spans="1:35" ht="12.75" customHeight="1" x14ac:dyDescent="0.2">
      <c r="A2069" s="64" t="s">
        <v>535</v>
      </c>
      <c r="B2069" s="65" t="s">
        <v>534</v>
      </c>
      <c r="C2069" s="65">
        <v>1829616</v>
      </c>
      <c r="D2069" s="66">
        <f>VLOOKUP(A2069,'2.1 Termination Charges'!$B$4:$F$904,5,0)</f>
        <v>0.16363</v>
      </c>
      <c r="G2069" s="67"/>
      <c r="H2069" s="67"/>
      <c r="J2069" s="67"/>
      <c r="P2069" s="68"/>
      <c r="Q2069" s="69"/>
      <c r="R2069" s="69"/>
      <c r="Z2069" s="70"/>
      <c r="AA2069" s="71"/>
      <c r="AB2069" s="70"/>
      <c r="AC2069" s="70"/>
      <c r="AD2069" s="53"/>
      <c r="AE2069" s="53"/>
      <c r="AF2069" s="72"/>
      <c r="AG2069" s="70"/>
      <c r="AH2069" s="70"/>
      <c r="AI2069" s="70"/>
    </row>
    <row r="2070" spans="1:35" ht="12.75" customHeight="1" x14ac:dyDescent="0.2">
      <c r="A2070" s="64" t="s">
        <v>535</v>
      </c>
      <c r="B2070" s="65" t="s">
        <v>534</v>
      </c>
      <c r="C2070" s="65">
        <v>1829630</v>
      </c>
      <c r="D2070" s="66">
        <f>VLOOKUP(A2070,'2.1 Termination Charges'!$B$4:$F$904,5,0)</f>
        <v>0.16363</v>
      </c>
      <c r="G2070" s="67"/>
      <c r="H2070" s="67"/>
      <c r="J2070" s="67"/>
      <c r="P2070" s="68"/>
      <c r="Q2070" s="69"/>
      <c r="R2070" s="69"/>
      <c r="Z2070" s="70"/>
      <c r="AA2070" s="71"/>
      <c r="AB2070" s="70"/>
      <c r="AC2070" s="70"/>
      <c r="AD2070" s="53"/>
      <c r="AE2070" s="53"/>
      <c r="AF2070" s="72"/>
      <c r="AG2070" s="70"/>
      <c r="AH2070" s="70"/>
      <c r="AI2070" s="70"/>
    </row>
    <row r="2071" spans="1:35" ht="12.75" customHeight="1" x14ac:dyDescent="0.2">
      <c r="A2071" s="64" t="s">
        <v>535</v>
      </c>
      <c r="B2071" s="65" t="s">
        <v>534</v>
      </c>
      <c r="C2071" s="65">
        <v>1829633</v>
      </c>
      <c r="D2071" s="66">
        <f>VLOOKUP(A2071,'2.1 Termination Charges'!$B$4:$F$904,5,0)</f>
        <v>0.16363</v>
      </c>
      <c r="G2071" s="67"/>
      <c r="H2071" s="67"/>
      <c r="J2071" s="67"/>
      <c r="P2071" s="68"/>
      <c r="Q2071" s="69"/>
      <c r="R2071" s="69"/>
      <c r="Z2071" s="70"/>
      <c r="AA2071" s="71"/>
      <c r="AB2071" s="70"/>
      <c r="AC2071" s="70"/>
      <c r="AD2071" s="53"/>
      <c r="AE2071" s="53"/>
      <c r="AF2071" s="72"/>
      <c r="AG2071" s="70"/>
      <c r="AH2071" s="70"/>
      <c r="AI2071" s="70"/>
    </row>
    <row r="2072" spans="1:35" ht="12.75" customHeight="1" x14ac:dyDescent="0.2">
      <c r="A2072" s="64" t="s">
        <v>535</v>
      </c>
      <c r="B2072" s="65" t="s">
        <v>534</v>
      </c>
      <c r="C2072" s="65">
        <v>1829640</v>
      </c>
      <c r="D2072" s="66">
        <f>VLOOKUP(A2072,'2.1 Termination Charges'!$B$4:$F$904,5,0)</f>
        <v>0.16363</v>
      </c>
      <c r="G2072" s="67"/>
      <c r="H2072" s="67"/>
      <c r="J2072" s="67"/>
      <c r="P2072" s="68"/>
      <c r="Q2072" s="69"/>
      <c r="R2072" s="69"/>
      <c r="Z2072" s="70"/>
      <c r="AA2072" s="71"/>
      <c r="AB2072" s="70"/>
      <c r="AC2072" s="70"/>
      <c r="AD2072" s="53"/>
      <c r="AE2072" s="53"/>
      <c r="AF2072" s="72"/>
      <c r="AG2072" s="70"/>
      <c r="AH2072" s="70"/>
      <c r="AI2072" s="70"/>
    </row>
    <row r="2073" spans="1:35" ht="12.75" customHeight="1" x14ac:dyDescent="0.2">
      <c r="A2073" s="64" t="s">
        <v>535</v>
      </c>
      <c r="B2073" s="65" t="s">
        <v>534</v>
      </c>
      <c r="C2073" s="65">
        <v>1829644</v>
      </c>
      <c r="D2073" s="66">
        <f>VLOOKUP(A2073,'2.1 Termination Charges'!$B$4:$F$904,5,0)</f>
        <v>0.16363</v>
      </c>
      <c r="G2073" s="67"/>
      <c r="H2073" s="67"/>
      <c r="J2073" s="67"/>
      <c r="P2073" s="68"/>
      <c r="Q2073" s="69"/>
      <c r="R2073" s="69"/>
      <c r="Z2073" s="70"/>
      <c r="AA2073" s="71"/>
      <c r="AB2073" s="70"/>
      <c r="AC2073" s="70"/>
      <c r="AD2073" s="53"/>
      <c r="AE2073" s="53"/>
      <c r="AF2073" s="72"/>
      <c r="AG2073" s="70"/>
      <c r="AH2073" s="70"/>
      <c r="AI2073" s="70"/>
    </row>
    <row r="2074" spans="1:35" ht="12.75" customHeight="1" x14ac:dyDescent="0.2">
      <c r="A2074" s="64" t="s">
        <v>535</v>
      </c>
      <c r="B2074" s="65" t="s">
        <v>534</v>
      </c>
      <c r="C2074" s="65">
        <v>1829650</v>
      </c>
      <c r="D2074" s="66">
        <f>VLOOKUP(A2074,'2.1 Termination Charges'!$B$4:$F$904,5,0)</f>
        <v>0.16363</v>
      </c>
      <c r="G2074" s="67"/>
      <c r="H2074" s="67"/>
      <c r="J2074" s="67"/>
      <c r="P2074" s="68"/>
      <c r="Q2074" s="69"/>
      <c r="R2074" s="69"/>
      <c r="Z2074" s="70"/>
      <c r="AA2074" s="71"/>
      <c r="AB2074" s="70"/>
      <c r="AC2074" s="70"/>
      <c r="AD2074" s="53"/>
      <c r="AE2074" s="53"/>
      <c r="AF2074" s="72"/>
      <c r="AG2074" s="70"/>
      <c r="AH2074" s="70"/>
      <c r="AI2074" s="70"/>
    </row>
    <row r="2075" spans="1:35" ht="12.75" customHeight="1" x14ac:dyDescent="0.2">
      <c r="A2075" s="64" t="s">
        <v>535</v>
      </c>
      <c r="B2075" s="65" t="s">
        <v>534</v>
      </c>
      <c r="C2075" s="65">
        <v>1829660</v>
      </c>
      <c r="D2075" s="66">
        <f>VLOOKUP(A2075,'2.1 Termination Charges'!$B$4:$F$904,5,0)</f>
        <v>0.16363</v>
      </c>
      <c r="G2075" s="67"/>
      <c r="H2075" s="67"/>
      <c r="J2075" s="67"/>
      <c r="P2075" s="68"/>
      <c r="Q2075" s="69"/>
      <c r="R2075" s="69"/>
      <c r="Z2075" s="70"/>
      <c r="AA2075" s="71"/>
      <c r="AB2075" s="70"/>
      <c r="AC2075" s="70"/>
      <c r="AD2075" s="53"/>
      <c r="AE2075" s="53"/>
      <c r="AF2075" s="72"/>
      <c r="AG2075" s="70"/>
      <c r="AH2075" s="70"/>
      <c r="AI2075" s="70"/>
    </row>
    <row r="2076" spans="1:35" ht="12.75" customHeight="1" x14ac:dyDescent="0.2">
      <c r="A2076" s="64" t="s">
        <v>535</v>
      </c>
      <c r="B2076" s="65" t="s">
        <v>534</v>
      </c>
      <c r="C2076" s="65">
        <v>1829662</v>
      </c>
      <c r="D2076" s="66">
        <f>VLOOKUP(A2076,'2.1 Termination Charges'!$B$4:$F$904,5,0)</f>
        <v>0.16363</v>
      </c>
      <c r="G2076" s="67"/>
      <c r="H2076" s="67"/>
      <c r="J2076" s="67"/>
      <c r="P2076" s="68"/>
      <c r="Q2076" s="69"/>
      <c r="R2076" s="69"/>
      <c r="Z2076" s="70"/>
      <c r="AA2076" s="71"/>
      <c r="AB2076" s="70"/>
      <c r="AC2076" s="70"/>
      <c r="AD2076" s="53"/>
      <c r="AE2076" s="53"/>
      <c r="AF2076" s="72"/>
      <c r="AG2076" s="70"/>
      <c r="AH2076" s="70"/>
      <c r="AI2076" s="70"/>
    </row>
    <row r="2077" spans="1:35" ht="12.75" customHeight="1" x14ac:dyDescent="0.2">
      <c r="A2077" s="64" t="s">
        <v>535</v>
      </c>
      <c r="B2077" s="65" t="s">
        <v>534</v>
      </c>
      <c r="C2077" s="65">
        <v>1829664</v>
      </c>
      <c r="D2077" s="66">
        <f>VLOOKUP(A2077,'2.1 Termination Charges'!$B$4:$F$904,5,0)</f>
        <v>0.16363</v>
      </c>
      <c r="G2077" s="67"/>
      <c r="H2077" s="67"/>
      <c r="J2077" s="67"/>
      <c r="P2077" s="68"/>
      <c r="Q2077" s="69"/>
      <c r="R2077" s="69"/>
      <c r="Z2077" s="70"/>
      <c r="AA2077" s="71"/>
      <c r="AB2077" s="70"/>
      <c r="AC2077" s="70"/>
      <c r="AD2077" s="53"/>
      <c r="AE2077" s="53"/>
      <c r="AF2077" s="72"/>
      <c r="AG2077" s="70"/>
      <c r="AH2077" s="70"/>
      <c r="AI2077" s="70"/>
    </row>
    <row r="2078" spans="1:35" ht="12.75" customHeight="1" x14ac:dyDescent="0.2">
      <c r="A2078" s="64" t="s">
        <v>535</v>
      </c>
      <c r="B2078" s="65" t="s">
        <v>534</v>
      </c>
      <c r="C2078" s="65">
        <v>1829669</v>
      </c>
      <c r="D2078" s="66">
        <f>VLOOKUP(A2078,'2.1 Termination Charges'!$B$4:$F$904,5,0)</f>
        <v>0.16363</v>
      </c>
      <c r="G2078" s="67"/>
      <c r="H2078" s="67"/>
      <c r="J2078" s="67"/>
      <c r="P2078" s="68"/>
      <c r="Q2078" s="69"/>
      <c r="R2078" s="69"/>
      <c r="Z2078" s="70"/>
      <c r="AA2078" s="71"/>
      <c r="AB2078" s="70"/>
      <c r="AC2078" s="70"/>
      <c r="AD2078" s="53"/>
      <c r="AE2078" s="53"/>
      <c r="AF2078" s="72"/>
      <c r="AG2078" s="70"/>
      <c r="AH2078" s="70"/>
      <c r="AI2078" s="70"/>
    </row>
    <row r="2079" spans="1:35" ht="12.75" customHeight="1" x14ac:dyDescent="0.2">
      <c r="A2079" s="64" t="s">
        <v>535</v>
      </c>
      <c r="B2079" s="65" t="s">
        <v>534</v>
      </c>
      <c r="C2079" s="65">
        <v>1829677</v>
      </c>
      <c r="D2079" s="66">
        <f>VLOOKUP(A2079,'2.1 Termination Charges'!$B$4:$F$904,5,0)</f>
        <v>0.16363</v>
      </c>
      <c r="G2079" s="67"/>
      <c r="H2079" s="67"/>
      <c r="J2079" s="67"/>
      <c r="P2079" s="68"/>
      <c r="Q2079" s="69"/>
      <c r="R2079" s="69"/>
      <c r="Z2079" s="70"/>
      <c r="AA2079" s="71"/>
      <c r="AB2079" s="70"/>
      <c r="AC2079" s="70"/>
      <c r="AD2079" s="53"/>
      <c r="AE2079" s="53"/>
      <c r="AF2079" s="72"/>
      <c r="AG2079" s="70"/>
      <c r="AH2079" s="70"/>
      <c r="AI2079" s="70"/>
    </row>
    <row r="2080" spans="1:35" ht="12.75" customHeight="1" x14ac:dyDescent="0.2">
      <c r="A2080" s="64" t="s">
        <v>535</v>
      </c>
      <c r="B2080" s="65" t="s">
        <v>534</v>
      </c>
      <c r="C2080" s="65">
        <v>1829678</v>
      </c>
      <c r="D2080" s="66">
        <f>VLOOKUP(A2080,'2.1 Termination Charges'!$B$4:$F$904,5,0)</f>
        <v>0.16363</v>
      </c>
      <c r="G2080" s="67"/>
      <c r="H2080" s="67"/>
      <c r="J2080" s="67"/>
      <c r="P2080" s="68"/>
      <c r="Q2080" s="69"/>
      <c r="R2080" s="69"/>
      <c r="Z2080" s="70"/>
      <c r="AA2080" s="71"/>
      <c r="AB2080" s="70"/>
      <c r="AC2080" s="70"/>
      <c r="AD2080" s="53"/>
      <c r="AE2080" s="53"/>
      <c r="AF2080" s="72"/>
      <c r="AG2080" s="70"/>
      <c r="AH2080" s="70"/>
      <c r="AI2080" s="70"/>
    </row>
    <row r="2081" spans="1:35" ht="12.75" customHeight="1" x14ac:dyDescent="0.2">
      <c r="A2081" s="64" t="s">
        <v>535</v>
      </c>
      <c r="B2081" s="65" t="s">
        <v>534</v>
      </c>
      <c r="C2081" s="65">
        <v>1829686</v>
      </c>
      <c r="D2081" s="66">
        <f>VLOOKUP(A2081,'2.1 Termination Charges'!$B$4:$F$904,5,0)</f>
        <v>0.16363</v>
      </c>
      <c r="G2081" s="67"/>
      <c r="H2081" s="67"/>
      <c r="J2081" s="67"/>
      <c r="P2081" s="68"/>
      <c r="Q2081" s="69"/>
      <c r="R2081" s="69"/>
      <c r="Z2081" s="70"/>
      <c r="AA2081" s="71"/>
      <c r="AB2081" s="70"/>
      <c r="AC2081" s="70"/>
      <c r="AD2081" s="53"/>
      <c r="AE2081" s="53"/>
      <c r="AF2081" s="72"/>
      <c r="AG2081" s="70"/>
      <c r="AH2081" s="70"/>
      <c r="AI2081" s="70"/>
    </row>
    <row r="2082" spans="1:35" ht="12.75" customHeight="1" x14ac:dyDescent="0.2">
      <c r="A2082" s="64" t="s">
        <v>535</v>
      </c>
      <c r="B2082" s="65" t="s">
        <v>534</v>
      </c>
      <c r="C2082" s="65">
        <v>1829696</v>
      </c>
      <c r="D2082" s="66">
        <f>VLOOKUP(A2082,'2.1 Termination Charges'!$B$4:$F$904,5,0)</f>
        <v>0.16363</v>
      </c>
      <c r="G2082" s="67"/>
      <c r="H2082" s="67"/>
      <c r="J2082" s="67"/>
      <c r="P2082" s="68"/>
      <c r="Q2082" s="69"/>
      <c r="R2082" s="69"/>
      <c r="Z2082" s="70"/>
      <c r="AA2082" s="71"/>
      <c r="AB2082" s="70"/>
      <c r="AC2082" s="70"/>
      <c r="AD2082" s="53"/>
      <c r="AE2082" s="53"/>
      <c r="AF2082" s="72"/>
      <c r="AG2082" s="70"/>
      <c r="AH2082" s="70"/>
      <c r="AI2082" s="70"/>
    </row>
    <row r="2083" spans="1:35" ht="12.75" customHeight="1" x14ac:dyDescent="0.2">
      <c r="A2083" s="64" t="s">
        <v>535</v>
      </c>
      <c r="B2083" s="65" t="s">
        <v>534</v>
      </c>
      <c r="C2083" s="65">
        <v>1829697</v>
      </c>
      <c r="D2083" s="66">
        <f>VLOOKUP(A2083,'2.1 Termination Charges'!$B$4:$F$904,5,0)</f>
        <v>0.16363</v>
      </c>
      <c r="G2083" s="67"/>
      <c r="H2083" s="67"/>
      <c r="J2083" s="67"/>
      <c r="P2083" s="68"/>
      <c r="Q2083" s="69"/>
      <c r="R2083" s="69"/>
      <c r="Z2083" s="70"/>
      <c r="AA2083" s="71"/>
      <c r="AB2083" s="70"/>
      <c r="AC2083" s="70"/>
      <c r="AD2083" s="53"/>
      <c r="AE2083" s="53"/>
      <c r="AF2083" s="72"/>
      <c r="AG2083" s="70"/>
      <c r="AH2083" s="70"/>
      <c r="AI2083" s="70"/>
    </row>
    <row r="2084" spans="1:35" ht="12.75" customHeight="1" x14ac:dyDescent="0.2">
      <c r="A2084" s="64" t="s">
        <v>535</v>
      </c>
      <c r="B2084" s="65" t="s">
        <v>534</v>
      </c>
      <c r="C2084" s="65">
        <v>1829701</v>
      </c>
      <c r="D2084" s="66">
        <f>VLOOKUP(A2084,'2.1 Termination Charges'!$B$4:$F$904,5,0)</f>
        <v>0.16363</v>
      </c>
      <c r="G2084" s="67"/>
      <c r="H2084" s="67"/>
      <c r="J2084" s="67"/>
      <c r="P2084" s="68"/>
      <c r="Q2084" s="69"/>
      <c r="R2084" s="69"/>
      <c r="Z2084" s="70"/>
      <c r="AA2084" s="71"/>
      <c r="AB2084" s="70"/>
      <c r="AC2084" s="70"/>
      <c r="AD2084" s="53"/>
      <c r="AE2084" s="53"/>
      <c r="AF2084" s="72"/>
      <c r="AG2084" s="70"/>
      <c r="AH2084" s="70"/>
      <c r="AI2084" s="70"/>
    </row>
    <row r="2085" spans="1:35" ht="12.75" customHeight="1" x14ac:dyDescent="0.2">
      <c r="A2085" s="64" t="s">
        <v>535</v>
      </c>
      <c r="B2085" s="65" t="s">
        <v>534</v>
      </c>
      <c r="C2085" s="65">
        <v>1829702</v>
      </c>
      <c r="D2085" s="66">
        <f>VLOOKUP(A2085,'2.1 Termination Charges'!$B$4:$F$904,5,0)</f>
        <v>0.16363</v>
      </c>
      <c r="G2085" s="67"/>
      <c r="H2085" s="67"/>
      <c r="J2085" s="67"/>
      <c r="P2085" s="68"/>
      <c r="Q2085" s="69"/>
      <c r="R2085" s="69"/>
      <c r="Z2085" s="70"/>
      <c r="AA2085" s="71"/>
      <c r="AB2085" s="70"/>
      <c r="AC2085" s="70"/>
      <c r="AD2085" s="53"/>
      <c r="AE2085" s="53"/>
      <c r="AF2085" s="72"/>
      <c r="AG2085" s="70"/>
      <c r="AH2085" s="70"/>
      <c r="AI2085" s="70"/>
    </row>
    <row r="2086" spans="1:35" ht="12.75" customHeight="1" x14ac:dyDescent="0.2">
      <c r="A2086" s="64" t="s">
        <v>535</v>
      </c>
      <c r="B2086" s="65" t="s">
        <v>534</v>
      </c>
      <c r="C2086" s="65">
        <v>1829705</v>
      </c>
      <c r="D2086" s="66">
        <f>VLOOKUP(A2086,'2.1 Termination Charges'!$B$4:$F$904,5,0)</f>
        <v>0.16363</v>
      </c>
      <c r="G2086" s="67"/>
      <c r="H2086" s="67"/>
      <c r="J2086" s="67"/>
      <c r="P2086" s="68"/>
      <c r="Q2086" s="69"/>
      <c r="R2086" s="69"/>
      <c r="Z2086" s="70"/>
      <c r="AA2086" s="71"/>
      <c r="AB2086" s="70"/>
      <c r="AC2086" s="70"/>
      <c r="AD2086" s="53"/>
      <c r="AE2086" s="53"/>
      <c r="AF2086" s="72"/>
      <c r="AG2086" s="70"/>
      <c r="AH2086" s="70"/>
      <c r="AI2086" s="70"/>
    </row>
    <row r="2087" spans="1:35" ht="12.75" customHeight="1" x14ac:dyDescent="0.2">
      <c r="A2087" s="64" t="s">
        <v>535</v>
      </c>
      <c r="B2087" s="65" t="s">
        <v>534</v>
      </c>
      <c r="C2087" s="65">
        <v>1829707</v>
      </c>
      <c r="D2087" s="66">
        <f>VLOOKUP(A2087,'2.1 Termination Charges'!$B$4:$F$904,5,0)</f>
        <v>0.16363</v>
      </c>
      <c r="G2087" s="67"/>
      <c r="H2087" s="67"/>
      <c r="J2087" s="67"/>
      <c r="P2087" s="68"/>
      <c r="Q2087" s="69"/>
      <c r="R2087" s="69"/>
      <c r="Z2087" s="70"/>
      <c r="AA2087" s="71"/>
      <c r="AB2087" s="70"/>
      <c r="AC2087" s="70"/>
      <c r="AD2087" s="53"/>
      <c r="AE2087" s="53"/>
      <c r="AF2087" s="72"/>
      <c r="AG2087" s="70"/>
      <c r="AH2087" s="70"/>
      <c r="AI2087" s="70"/>
    </row>
    <row r="2088" spans="1:35" ht="12.75" customHeight="1" x14ac:dyDescent="0.2">
      <c r="A2088" s="64" t="s">
        <v>535</v>
      </c>
      <c r="B2088" s="65" t="s">
        <v>534</v>
      </c>
      <c r="C2088" s="65">
        <v>1829708</v>
      </c>
      <c r="D2088" s="66">
        <f>VLOOKUP(A2088,'2.1 Termination Charges'!$B$4:$F$904,5,0)</f>
        <v>0.16363</v>
      </c>
      <c r="G2088" s="67"/>
      <c r="H2088" s="67"/>
      <c r="J2088" s="67"/>
      <c r="P2088" s="68"/>
      <c r="Q2088" s="69"/>
      <c r="R2088" s="69"/>
      <c r="Z2088" s="70"/>
      <c r="AA2088" s="71"/>
      <c r="AB2088" s="70"/>
      <c r="AC2088" s="70"/>
      <c r="AD2088" s="53"/>
      <c r="AE2088" s="53"/>
      <c r="AF2088" s="72"/>
      <c r="AG2088" s="70"/>
      <c r="AH2088" s="70"/>
      <c r="AI2088" s="70"/>
    </row>
    <row r="2089" spans="1:35" ht="12.75" customHeight="1" x14ac:dyDescent="0.2">
      <c r="A2089" s="64" t="s">
        <v>535</v>
      </c>
      <c r="B2089" s="65" t="s">
        <v>534</v>
      </c>
      <c r="C2089" s="65">
        <v>1829709</v>
      </c>
      <c r="D2089" s="66">
        <f>VLOOKUP(A2089,'2.1 Termination Charges'!$B$4:$F$904,5,0)</f>
        <v>0.16363</v>
      </c>
      <c r="G2089" s="67"/>
      <c r="H2089" s="67"/>
      <c r="J2089" s="67"/>
      <c r="P2089" s="68"/>
      <c r="Q2089" s="69"/>
      <c r="R2089" s="69"/>
      <c r="Z2089" s="70"/>
      <c r="AA2089" s="71"/>
      <c r="AB2089" s="70"/>
      <c r="AC2089" s="70"/>
      <c r="AD2089" s="53"/>
      <c r="AE2089" s="53"/>
      <c r="AF2089" s="72"/>
      <c r="AG2089" s="70"/>
      <c r="AH2089" s="70"/>
      <c r="AI2089" s="70"/>
    </row>
    <row r="2090" spans="1:35" ht="12.75" customHeight="1" x14ac:dyDescent="0.2">
      <c r="A2090" s="64" t="s">
        <v>535</v>
      </c>
      <c r="B2090" s="65" t="s">
        <v>534</v>
      </c>
      <c r="C2090" s="65">
        <v>1829712</v>
      </c>
      <c r="D2090" s="66">
        <f>VLOOKUP(A2090,'2.1 Termination Charges'!$B$4:$F$904,5,0)</f>
        <v>0.16363</v>
      </c>
      <c r="G2090" s="67"/>
      <c r="H2090" s="67"/>
      <c r="J2090" s="67"/>
      <c r="P2090" s="68"/>
      <c r="Q2090" s="69"/>
      <c r="R2090" s="69"/>
      <c r="Z2090" s="70"/>
      <c r="AA2090" s="71"/>
      <c r="AB2090" s="70"/>
      <c r="AC2090" s="70"/>
      <c r="AD2090" s="53"/>
      <c r="AE2090" s="53"/>
      <c r="AF2090" s="72"/>
      <c r="AG2090" s="70"/>
      <c r="AH2090" s="70"/>
      <c r="AI2090" s="70"/>
    </row>
    <row r="2091" spans="1:35" ht="12.75" customHeight="1" x14ac:dyDescent="0.2">
      <c r="A2091" s="64" t="s">
        <v>535</v>
      </c>
      <c r="B2091" s="65" t="s">
        <v>534</v>
      </c>
      <c r="C2091" s="65">
        <v>1829713</v>
      </c>
      <c r="D2091" s="66">
        <f>VLOOKUP(A2091,'2.1 Termination Charges'!$B$4:$F$904,5,0)</f>
        <v>0.16363</v>
      </c>
      <c r="G2091" s="67"/>
      <c r="H2091" s="67"/>
      <c r="J2091" s="67"/>
      <c r="P2091" s="68"/>
      <c r="Q2091" s="69"/>
      <c r="R2091" s="69"/>
      <c r="Z2091" s="70"/>
      <c r="AA2091" s="71"/>
      <c r="AB2091" s="70"/>
      <c r="AC2091" s="70"/>
      <c r="AD2091" s="53"/>
      <c r="AE2091" s="53"/>
      <c r="AF2091" s="72"/>
      <c r="AG2091" s="70"/>
      <c r="AH2091" s="70"/>
      <c r="AI2091" s="70"/>
    </row>
    <row r="2092" spans="1:35" ht="12.75" customHeight="1" x14ac:dyDescent="0.2">
      <c r="A2092" s="64" t="s">
        <v>535</v>
      </c>
      <c r="B2092" s="65" t="s">
        <v>534</v>
      </c>
      <c r="C2092" s="65">
        <v>1829714</v>
      </c>
      <c r="D2092" s="66">
        <f>VLOOKUP(A2092,'2.1 Termination Charges'!$B$4:$F$904,5,0)</f>
        <v>0.16363</v>
      </c>
      <c r="G2092" s="67"/>
      <c r="H2092" s="67"/>
      <c r="J2092" s="67"/>
      <c r="P2092" s="68"/>
      <c r="Q2092" s="69"/>
      <c r="R2092" s="69"/>
      <c r="Z2092" s="70"/>
      <c r="AA2092" s="71"/>
      <c r="AB2092" s="70"/>
      <c r="AC2092" s="70"/>
      <c r="AD2092" s="53"/>
      <c r="AE2092" s="53"/>
      <c r="AF2092" s="72"/>
      <c r="AG2092" s="70"/>
      <c r="AH2092" s="70"/>
      <c r="AI2092" s="70"/>
    </row>
    <row r="2093" spans="1:35" ht="12.75" customHeight="1" x14ac:dyDescent="0.2">
      <c r="A2093" s="64" t="s">
        <v>535</v>
      </c>
      <c r="B2093" s="65" t="s">
        <v>534</v>
      </c>
      <c r="C2093" s="65">
        <v>1829715</v>
      </c>
      <c r="D2093" s="66">
        <f>VLOOKUP(A2093,'2.1 Termination Charges'!$B$4:$F$904,5,0)</f>
        <v>0.16363</v>
      </c>
      <c r="G2093" s="67"/>
      <c r="H2093" s="67"/>
      <c r="J2093" s="67"/>
      <c r="P2093" s="68"/>
      <c r="Q2093" s="69"/>
      <c r="R2093" s="69"/>
      <c r="Z2093" s="70"/>
      <c r="AA2093" s="71"/>
      <c r="AB2093" s="70"/>
      <c r="AC2093" s="70"/>
      <c r="AD2093" s="53"/>
      <c r="AE2093" s="53"/>
      <c r="AF2093" s="72"/>
      <c r="AG2093" s="70"/>
      <c r="AH2093" s="70"/>
      <c r="AI2093" s="70"/>
    </row>
    <row r="2094" spans="1:35" ht="12.75" customHeight="1" x14ac:dyDescent="0.2">
      <c r="A2094" s="64" t="s">
        <v>535</v>
      </c>
      <c r="B2094" s="65" t="s">
        <v>534</v>
      </c>
      <c r="C2094" s="65">
        <v>1829716</v>
      </c>
      <c r="D2094" s="66">
        <f>VLOOKUP(A2094,'2.1 Termination Charges'!$B$4:$F$904,5,0)</f>
        <v>0.16363</v>
      </c>
      <c r="G2094" s="67"/>
      <c r="H2094" s="67"/>
      <c r="J2094" s="67"/>
      <c r="P2094" s="68"/>
      <c r="Q2094" s="69"/>
      <c r="R2094" s="69"/>
      <c r="Z2094" s="70"/>
      <c r="AA2094" s="71"/>
      <c r="AB2094" s="70"/>
      <c r="AC2094" s="70"/>
      <c r="AD2094" s="53"/>
      <c r="AE2094" s="53"/>
      <c r="AF2094" s="72"/>
      <c r="AG2094" s="70"/>
      <c r="AH2094" s="70"/>
      <c r="AI2094" s="70"/>
    </row>
    <row r="2095" spans="1:35" ht="12.75" customHeight="1" x14ac:dyDescent="0.2">
      <c r="A2095" s="64" t="s">
        <v>535</v>
      </c>
      <c r="B2095" s="65" t="s">
        <v>534</v>
      </c>
      <c r="C2095" s="65">
        <v>1829717</v>
      </c>
      <c r="D2095" s="66">
        <f>VLOOKUP(A2095,'2.1 Termination Charges'!$B$4:$F$904,5,0)</f>
        <v>0.16363</v>
      </c>
      <c r="G2095" s="67"/>
      <c r="H2095" s="67"/>
      <c r="J2095" s="67"/>
      <c r="P2095" s="68"/>
      <c r="Q2095" s="69"/>
      <c r="R2095" s="69"/>
      <c r="Z2095" s="70"/>
      <c r="AA2095" s="71"/>
      <c r="AB2095" s="70"/>
      <c r="AC2095" s="70"/>
      <c r="AD2095" s="53"/>
      <c r="AE2095" s="53"/>
      <c r="AF2095" s="72"/>
      <c r="AG2095" s="70"/>
      <c r="AH2095" s="70"/>
      <c r="AI2095" s="70"/>
    </row>
    <row r="2096" spans="1:35" ht="12.75" customHeight="1" x14ac:dyDescent="0.2">
      <c r="A2096" s="64" t="s">
        <v>535</v>
      </c>
      <c r="B2096" s="65" t="s">
        <v>534</v>
      </c>
      <c r="C2096" s="65">
        <v>1829718</v>
      </c>
      <c r="D2096" s="66">
        <f>VLOOKUP(A2096,'2.1 Termination Charges'!$B$4:$F$904,5,0)</f>
        <v>0.16363</v>
      </c>
      <c r="G2096" s="67"/>
      <c r="H2096" s="67"/>
      <c r="J2096" s="67"/>
      <c r="P2096" s="68"/>
      <c r="Q2096" s="69"/>
      <c r="R2096" s="69"/>
      <c r="Z2096" s="70"/>
      <c r="AA2096" s="71"/>
      <c r="AB2096" s="70"/>
      <c r="AC2096" s="70"/>
      <c r="AD2096" s="53"/>
      <c r="AE2096" s="53"/>
      <c r="AF2096" s="72"/>
      <c r="AG2096" s="70"/>
      <c r="AH2096" s="70"/>
      <c r="AI2096" s="70"/>
    </row>
    <row r="2097" spans="1:35" ht="12.75" customHeight="1" x14ac:dyDescent="0.2">
      <c r="A2097" s="64" t="s">
        <v>535</v>
      </c>
      <c r="B2097" s="65" t="s">
        <v>534</v>
      </c>
      <c r="C2097" s="65">
        <v>1829719</v>
      </c>
      <c r="D2097" s="66">
        <f>VLOOKUP(A2097,'2.1 Termination Charges'!$B$4:$F$904,5,0)</f>
        <v>0.16363</v>
      </c>
      <c r="G2097" s="67"/>
      <c r="H2097" s="67"/>
      <c r="J2097" s="67"/>
      <c r="P2097" s="68"/>
      <c r="Q2097" s="69"/>
      <c r="R2097" s="69"/>
      <c r="Z2097" s="70"/>
      <c r="AA2097" s="71"/>
      <c r="AB2097" s="70"/>
      <c r="AC2097" s="70"/>
      <c r="AD2097" s="53"/>
      <c r="AE2097" s="53"/>
      <c r="AF2097" s="72"/>
      <c r="AG2097" s="70"/>
      <c r="AH2097" s="70"/>
      <c r="AI2097" s="70"/>
    </row>
    <row r="2098" spans="1:35" ht="12.75" customHeight="1" x14ac:dyDescent="0.2">
      <c r="A2098" s="64" t="s">
        <v>535</v>
      </c>
      <c r="B2098" s="65" t="s">
        <v>534</v>
      </c>
      <c r="C2098" s="65">
        <v>1829720</v>
      </c>
      <c r="D2098" s="66">
        <f>VLOOKUP(A2098,'2.1 Termination Charges'!$B$4:$F$904,5,0)</f>
        <v>0.16363</v>
      </c>
      <c r="G2098" s="67"/>
      <c r="H2098" s="67"/>
      <c r="J2098" s="67"/>
      <c r="P2098" s="68"/>
      <c r="Q2098" s="69"/>
      <c r="R2098" s="69"/>
      <c r="Z2098" s="70"/>
      <c r="AA2098" s="71"/>
      <c r="AB2098" s="70"/>
      <c r="AC2098" s="70"/>
      <c r="AD2098" s="53"/>
      <c r="AE2098" s="53"/>
      <c r="AF2098" s="72"/>
      <c r="AG2098" s="70"/>
      <c r="AH2098" s="70"/>
      <c r="AI2098" s="70"/>
    </row>
    <row r="2099" spans="1:35" ht="12.75" customHeight="1" x14ac:dyDescent="0.2">
      <c r="A2099" s="64" t="s">
        <v>535</v>
      </c>
      <c r="B2099" s="65" t="s">
        <v>534</v>
      </c>
      <c r="C2099" s="65">
        <v>1829721</v>
      </c>
      <c r="D2099" s="66">
        <f>VLOOKUP(A2099,'2.1 Termination Charges'!$B$4:$F$904,5,0)</f>
        <v>0.16363</v>
      </c>
      <c r="G2099" s="67"/>
      <c r="H2099" s="67"/>
      <c r="J2099" s="67"/>
      <c r="P2099" s="68"/>
      <c r="Q2099" s="69"/>
      <c r="R2099" s="69"/>
      <c r="Z2099" s="70"/>
      <c r="AA2099" s="71"/>
      <c r="AB2099" s="70"/>
      <c r="AC2099" s="70"/>
      <c r="AD2099" s="53"/>
      <c r="AE2099" s="53"/>
      <c r="AF2099" s="72"/>
      <c r="AG2099" s="70"/>
      <c r="AH2099" s="70"/>
      <c r="AI2099" s="70"/>
    </row>
    <row r="2100" spans="1:35" ht="12.75" customHeight="1" x14ac:dyDescent="0.2">
      <c r="A2100" s="64" t="s">
        <v>535</v>
      </c>
      <c r="B2100" s="65" t="s">
        <v>534</v>
      </c>
      <c r="C2100" s="65">
        <v>1829722</v>
      </c>
      <c r="D2100" s="66">
        <f>VLOOKUP(A2100,'2.1 Termination Charges'!$B$4:$F$904,5,0)</f>
        <v>0.16363</v>
      </c>
      <c r="G2100" s="67"/>
      <c r="H2100" s="67"/>
      <c r="J2100" s="67"/>
      <c r="P2100" s="68"/>
      <c r="Q2100" s="69"/>
      <c r="R2100" s="69"/>
      <c r="Z2100" s="70"/>
      <c r="AA2100" s="71"/>
      <c r="AB2100" s="70"/>
      <c r="AC2100" s="70"/>
      <c r="AD2100" s="53"/>
      <c r="AE2100" s="53"/>
      <c r="AF2100" s="72"/>
      <c r="AG2100" s="70"/>
      <c r="AH2100" s="70"/>
      <c r="AI2100" s="70"/>
    </row>
    <row r="2101" spans="1:35" ht="12.75" customHeight="1" x14ac:dyDescent="0.2">
      <c r="A2101" s="64" t="s">
        <v>535</v>
      </c>
      <c r="B2101" s="65" t="s">
        <v>534</v>
      </c>
      <c r="C2101" s="65">
        <v>1829723</v>
      </c>
      <c r="D2101" s="66">
        <f>VLOOKUP(A2101,'2.1 Termination Charges'!$B$4:$F$904,5,0)</f>
        <v>0.16363</v>
      </c>
      <c r="G2101" s="67"/>
      <c r="H2101" s="67"/>
      <c r="J2101" s="67"/>
      <c r="P2101" s="68"/>
      <c r="Q2101" s="69"/>
      <c r="R2101" s="69"/>
      <c r="Z2101" s="70"/>
      <c r="AA2101" s="71"/>
      <c r="AB2101" s="70"/>
      <c r="AC2101" s="70"/>
      <c r="AD2101" s="53"/>
      <c r="AE2101" s="53"/>
      <c r="AF2101" s="72"/>
      <c r="AG2101" s="70"/>
      <c r="AH2101" s="70"/>
      <c r="AI2101" s="70"/>
    </row>
    <row r="2102" spans="1:35" ht="12.75" customHeight="1" x14ac:dyDescent="0.2">
      <c r="A2102" s="64" t="s">
        <v>535</v>
      </c>
      <c r="B2102" s="65" t="s">
        <v>534</v>
      </c>
      <c r="C2102" s="65">
        <v>1829725</v>
      </c>
      <c r="D2102" s="66">
        <f>VLOOKUP(A2102,'2.1 Termination Charges'!$B$4:$F$904,5,0)</f>
        <v>0.16363</v>
      </c>
      <c r="G2102" s="67"/>
      <c r="H2102" s="67"/>
      <c r="J2102" s="67"/>
      <c r="P2102" s="68"/>
      <c r="Q2102" s="69"/>
      <c r="R2102" s="69"/>
      <c r="Z2102" s="70"/>
      <c r="AA2102" s="71"/>
      <c r="AB2102" s="70"/>
      <c r="AC2102" s="70"/>
      <c r="AD2102" s="53"/>
      <c r="AE2102" s="53"/>
      <c r="AF2102" s="72"/>
      <c r="AG2102" s="70"/>
      <c r="AH2102" s="70"/>
      <c r="AI2102" s="70"/>
    </row>
    <row r="2103" spans="1:35" ht="12.75" customHeight="1" x14ac:dyDescent="0.2">
      <c r="A2103" s="64" t="s">
        <v>535</v>
      </c>
      <c r="B2103" s="65" t="s">
        <v>534</v>
      </c>
      <c r="C2103" s="65">
        <v>1829726</v>
      </c>
      <c r="D2103" s="66">
        <f>VLOOKUP(A2103,'2.1 Termination Charges'!$B$4:$F$904,5,0)</f>
        <v>0.16363</v>
      </c>
      <c r="G2103" s="67"/>
      <c r="H2103" s="67"/>
      <c r="J2103" s="67"/>
      <c r="P2103" s="68"/>
      <c r="Q2103" s="69"/>
      <c r="R2103" s="69"/>
      <c r="Z2103" s="70"/>
      <c r="AA2103" s="71"/>
      <c r="AB2103" s="70"/>
      <c r="AC2103" s="70"/>
      <c r="AD2103" s="53"/>
      <c r="AE2103" s="53"/>
      <c r="AF2103" s="72"/>
      <c r="AG2103" s="70"/>
      <c r="AH2103" s="70"/>
      <c r="AI2103" s="70"/>
    </row>
    <row r="2104" spans="1:35" ht="12.75" customHeight="1" x14ac:dyDescent="0.2">
      <c r="A2104" s="64" t="s">
        <v>535</v>
      </c>
      <c r="B2104" s="65" t="s">
        <v>534</v>
      </c>
      <c r="C2104" s="65">
        <v>1829727</v>
      </c>
      <c r="D2104" s="66">
        <f>VLOOKUP(A2104,'2.1 Termination Charges'!$B$4:$F$904,5,0)</f>
        <v>0.16363</v>
      </c>
      <c r="G2104" s="67"/>
      <c r="H2104" s="67"/>
      <c r="J2104" s="67"/>
      <c r="P2104" s="68"/>
      <c r="Q2104" s="69"/>
      <c r="R2104" s="69"/>
      <c r="Z2104" s="70"/>
      <c r="AA2104" s="71"/>
      <c r="AB2104" s="70"/>
      <c r="AC2104" s="70"/>
      <c r="AD2104" s="53"/>
      <c r="AE2104" s="53"/>
      <c r="AF2104" s="72"/>
      <c r="AG2104" s="70"/>
      <c r="AH2104" s="70"/>
      <c r="AI2104" s="70"/>
    </row>
    <row r="2105" spans="1:35" ht="12.75" customHeight="1" x14ac:dyDescent="0.2">
      <c r="A2105" s="64" t="s">
        <v>535</v>
      </c>
      <c r="B2105" s="65" t="s">
        <v>534</v>
      </c>
      <c r="C2105" s="65">
        <v>1829728</v>
      </c>
      <c r="D2105" s="66">
        <f>VLOOKUP(A2105,'2.1 Termination Charges'!$B$4:$F$904,5,0)</f>
        <v>0.16363</v>
      </c>
      <c r="G2105" s="67"/>
      <c r="H2105" s="67"/>
      <c r="J2105" s="67"/>
      <c r="P2105" s="68"/>
      <c r="Q2105" s="69"/>
      <c r="R2105" s="69"/>
      <c r="Z2105" s="70"/>
      <c r="AA2105" s="71"/>
      <c r="AB2105" s="70"/>
      <c r="AC2105" s="70"/>
      <c r="AD2105" s="53"/>
      <c r="AE2105" s="53"/>
      <c r="AF2105" s="72"/>
      <c r="AG2105" s="70"/>
      <c r="AH2105" s="70"/>
      <c r="AI2105" s="70"/>
    </row>
    <row r="2106" spans="1:35" ht="12.75" customHeight="1" x14ac:dyDescent="0.2">
      <c r="A2106" s="64" t="s">
        <v>535</v>
      </c>
      <c r="B2106" s="65" t="s">
        <v>534</v>
      </c>
      <c r="C2106" s="65">
        <v>1829729</v>
      </c>
      <c r="D2106" s="66">
        <f>VLOOKUP(A2106,'2.1 Termination Charges'!$B$4:$F$904,5,0)</f>
        <v>0.16363</v>
      </c>
      <c r="G2106" s="67"/>
      <c r="H2106" s="67"/>
      <c r="J2106" s="67"/>
      <c r="P2106" s="68"/>
      <c r="Q2106" s="69"/>
      <c r="R2106" s="69"/>
      <c r="Z2106" s="70"/>
      <c r="AA2106" s="71"/>
      <c r="AB2106" s="70"/>
      <c r="AC2106" s="70"/>
      <c r="AD2106" s="53"/>
      <c r="AE2106" s="53"/>
      <c r="AF2106" s="72"/>
      <c r="AG2106" s="70"/>
      <c r="AH2106" s="70"/>
      <c r="AI2106" s="70"/>
    </row>
    <row r="2107" spans="1:35" ht="12.75" customHeight="1" x14ac:dyDescent="0.2">
      <c r="A2107" s="64" t="s">
        <v>535</v>
      </c>
      <c r="B2107" s="65" t="s">
        <v>534</v>
      </c>
      <c r="C2107" s="65">
        <v>1829730</v>
      </c>
      <c r="D2107" s="66">
        <f>VLOOKUP(A2107,'2.1 Termination Charges'!$B$4:$F$904,5,0)</f>
        <v>0.16363</v>
      </c>
      <c r="G2107" s="67"/>
      <c r="H2107" s="67"/>
      <c r="J2107" s="67"/>
      <c r="P2107" s="68"/>
      <c r="Q2107" s="69"/>
      <c r="R2107" s="69"/>
      <c r="Z2107" s="70"/>
      <c r="AA2107" s="71"/>
      <c r="AB2107" s="70"/>
      <c r="AC2107" s="70"/>
      <c r="AD2107" s="53"/>
      <c r="AE2107" s="53"/>
      <c r="AF2107" s="72"/>
      <c r="AG2107" s="70"/>
      <c r="AH2107" s="70"/>
      <c r="AI2107" s="70"/>
    </row>
    <row r="2108" spans="1:35" ht="12.75" customHeight="1" x14ac:dyDescent="0.2">
      <c r="A2108" s="64" t="s">
        <v>535</v>
      </c>
      <c r="B2108" s="65" t="s">
        <v>534</v>
      </c>
      <c r="C2108" s="65">
        <v>1829731</v>
      </c>
      <c r="D2108" s="66">
        <f>VLOOKUP(A2108,'2.1 Termination Charges'!$B$4:$F$904,5,0)</f>
        <v>0.16363</v>
      </c>
      <c r="G2108" s="67"/>
      <c r="H2108" s="67"/>
      <c r="J2108" s="67"/>
      <c r="P2108" s="68"/>
      <c r="Q2108" s="69"/>
      <c r="R2108" s="69"/>
      <c r="Z2108" s="70"/>
      <c r="AA2108" s="71"/>
      <c r="AB2108" s="70"/>
      <c r="AC2108" s="70"/>
      <c r="AD2108" s="53"/>
      <c r="AE2108" s="53"/>
      <c r="AF2108" s="72"/>
      <c r="AG2108" s="70"/>
      <c r="AH2108" s="70"/>
      <c r="AI2108" s="70"/>
    </row>
    <row r="2109" spans="1:35" ht="12.75" customHeight="1" x14ac:dyDescent="0.2">
      <c r="A2109" s="64" t="s">
        <v>535</v>
      </c>
      <c r="B2109" s="65" t="s">
        <v>534</v>
      </c>
      <c r="C2109" s="65">
        <v>1829747</v>
      </c>
      <c r="D2109" s="66">
        <f>VLOOKUP(A2109,'2.1 Termination Charges'!$B$4:$F$904,5,0)</f>
        <v>0.16363</v>
      </c>
      <c r="G2109" s="67"/>
      <c r="H2109" s="67"/>
      <c r="J2109" s="67"/>
      <c r="P2109" s="68"/>
      <c r="Q2109" s="69"/>
      <c r="R2109" s="69"/>
      <c r="Z2109" s="70"/>
      <c r="AA2109" s="71"/>
      <c r="AB2109" s="70"/>
      <c r="AC2109" s="70"/>
      <c r="AD2109" s="53"/>
      <c r="AE2109" s="53"/>
      <c r="AF2109" s="72"/>
      <c r="AG2109" s="70"/>
      <c r="AH2109" s="70"/>
      <c r="AI2109" s="70"/>
    </row>
    <row r="2110" spans="1:35" ht="12.75" customHeight="1" x14ac:dyDescent="0.2">
      <c r="A2110" s="64" t="s">
        <v>535</v>
      </c>
      <c r="B2110" s="65" t="s">
        <v>534</v>
      </c>
      <c r="C2110" s="65">
        <v>1829754</v>
      </c>
      <c r="D2110" s="66">
        <f>VLOOKUP(A2110,'2.1 Termination Charges'!$B$4:$F$904,5,0)</f>
        <v>0.16363</v>
      </c>
      <c r="G2110" s="67"/>
      <c r="H2110" s="67"/>
      <c r="J2110" s="67"/>
      <c r="P2110" s="68"/>
      <c r="Q2110" s="69"/>
      <c r="R2110" s="69"/>
      <c r="Z2110" s="70"/>
      <c r="AA2110" s="71"/>
      <c r="AB2110" s="70"/>
      <c r="AC2110" s="70"/>
      <c r="AD2110" s="53"/>
      <c r="AE2110" s="53"/>
      <c r="AF2110" s="72"/>
      <c r="AG2110" s="70"/>
      <c r="AH2110" s="70"/>
      <c r="AI2110" s="70"/>
    </row>
    <row r="2111" spans="1:35" ht="12.75" customHeight="1" x14ac:dyDescent="0.2">
      <c r="A2111" s="64" t="s">
        <v>535</v>
      </c>
      <c r="B2111" s="65" t="s">
        <v>534</v>
      </c>
      <c r="C2111" s="65">
        <v>1829757</v>
      </c>
      <c r="D2111" s="66">
        <f>VLOOKUP(A2111,'2.1 Termination Charges'!$B$4:$F$904,5,0)</f>
        <v>0.16363</v>
      </c>
      <c r="G2111" s="67"/>
      <c r="H2111" s="67"/>
      <c r="J2111" s="67"/>
      <c r="P2111" s="68"/>
      <c r="Q2111" s="69"/>
      <c r="R2111" s="69"/>
      <c r="Z2111" s="70"/>
      <c r="AA2111" s="71"/>
      <c r="AB2111" s="70"/>
      <c r="AC2111" s="70"/>
      <c r="AD2111" s="53"/>
      <c r="AE2111" s="53"/>
      <c r="AF2111" s="72"/>
      <c r="AG2111" s="70"/>
      <c r="AH2111" s="70"/>
      <c r="AI2111" s="70"/>
    </row>
    <row r="2112" spans="1:35" ht="12.75" customHeight="1" x14ac:dyDescent="0.2">
      <c r="A2112" s="64" t="s">
        <v>535</v>
      </c>
      <c r="B2112" s="65" t="s">
        <v>534</v>
      </c>
      <c r="C2112" s="65">
        <v>1829770</v>
      </c>
      <c r="D2112" s="66">
        <f>VLOOKUP(A2112,'2.1 Termination Charges'!$B$4:$F$904,5,0)</f>
        <v>0.16363</v>
      </c>
      <c r="G2112" s="67"/>
      <c r="H2112" s="67"/>
      <c r="J2112" s="67"/>
      <c r="P2112" s="68"/>
      <c r="Q2112" s="69"/>
      <c r="R2112" s="69"/>
      <c r="Z2112" s="70"/>
      <c r="AA2112" s="71"/>
      <c r="AB2112" s="70"/>
      <c r="AC2112" s="70"/>
      <c r="AD2112" s="53"/>
      <c r="AE2112" s="53"/>
      <c r="AF2112" s="72"/>
      <c r="AG2112" s="70"/>
      <c r="AH2112" s="70"/>
      <c r="AI2112" s="70"/>
    </row>
    <row r="2113" spans="1:35" ht="12.75" customHeight="1" x14ac:dyDescent="0.2">
      <c r="A2113" s="64" t="s">
        <v>535</v>
      </c>
      <c r="B2113" s="65" t="s">
        <v>534</v>
      </c>
      <c r="C2113" s="65">
        <v>1829779</v>
      </c>
      <c r="D2113" s="66">
        <f>VLOOKUP(A2113,'2.1 Termination Charges'!$B$4:$F$904,5,0)</f>
        <v>0.16363</v>
      </c>
      <c r="G2113" s="67"/>
      <c r="H2113" s="67"/>
      <c r="J2113" s="67"/>
      <c r="P2113" s="68"/>
      <c r="Q2113" s="69"/>
      <c r="R2113" s="69"/>
      <c r="Z2113" s="70"/>
      <c r="AA2113" s="71"/>
      <c r="AB2113" s="70"/>
      <c r="AC2113" s="70"/>
      <c r="AD2113" s="53"/>
      <c r="AE2113" s="53"/>
      <c r="AF2113" s="72"/>
      <c r="AG2113" s="70"/>
      <c r="AH2113" s="70"/>
      <c r="AI2113" s="70"/>
    </row>
    <row r="2114" spans="1:35" ht="12.75" customHeight="1" x14ac:dyDescent="0.2">
      <c r="A2114" s="64" t="s">
        <v>535</v>
      </c>
      <c r="B2114" s="65" t="s">
        <v>534</v>
      </c>
      <c r="C2114" s="65">
        <v>1829787</v>
      </c>
      <c r="D2114" s="66">
        <f>VLOOKUP(A2114,'2.1 Termination Charges'!$B$4:$F$904,5,0)</f>
        <v>0.16363</v>
      </c>
      <c r="G2114" s="67"/>
      <c r="H2114" s="67"/>
      <c r="J2114" s="67"/>
      <c r="P2114" s="68"/>
      <c r="Q2114" s="69"/>
      <c r="R2114" s="69"/>
      <c r="Z2114" s="70"/>
      <c r="AA2114" s="71"/>
      <c r="AB2114" s="70"/>
      <c r="AC2114" s="70"/>
      <c r="AD2114" s="53"/>
      <c r="AE2114" s="53"/>
      <c r="AF2114" s="72"/>
      <c r="AG2114" s="70"/>
      <c r="AH2114" s="70"/>
      <c r="AI2114" s="70"/>
    </row>
    <row r="2115" spans="1:35" ht="12.75" customHeight="1" x14ac:dyDescent="0.2">
      <c r="A2115" s="64" t="s">
        <v>535</v>
      </c>
      <c r="B2115" s="65" t="s">
        <v>534</v>
      </c>
      <c r="C2115" s="65">
        <v>1829797</v>
      </c>
      <c r="D2115" s="66">
        <f>VLOOKUP(A2115,'2.1 Termination Charges'!$B$4:$F$904,5,0)</f>
        <v>0.16363</v>
      </c>
      <c r="G2115" s="67"/>
      <c r="H2115" s="67"/>
      <c r="J2115" s="67"/>
      <c r="P2115" s="68"/>
      <c r="Q2115" s="69"/>
      <c r="R2115" s="69"/>
      <c r="Z2115" s="70"/>
      <c r="AA2115" s="71"/>
      <c r="AB2115" s="70"/>
      <c r="AC2115" s="70"/>
      <c r="AD2115" s="53"/>
      <c r="AE2115" s="53"/>
      <c r="AF2115" s="72"/>
      <c r="AG2115" s="70"/>
      <c r="AH2115" s="70"/>
      <c r="AI2115" s="70"/>
    </row>
    <row r="2116" spans="1:35" ht="12.75" customHeight="1" x14ac:dyDescent="0.2">
      <c r="A2116" s="64" t="s">
        <v>535</v>
      </c>
      <c r="B2116" s="65" t="s">
        <v>534</v>
      </c>
      <c r="C2116" s="65">
        <v>1829801</v>
      </c>
      <c r="D2116" s="66">
        <f>VLOOKUP(A2116,'2.1 Termination Charges'!$B$4:$F$904,5,0)</f>
        <v>0.16363</v>
      </c>
      <c r="G2116" s="67"/>
      <c r="H2116" s="67"/>
      <c r="J2116" s="67"/>
      <c r="P2116" s="68"/>
      <c r="Q2116" s="69"/>
      <c r="R2116" s="69"/>
      <c r="Z2116" s="70"/>
      <c r="AA2116" s="71"/>
      <c r="AB2116" s="70"/>
      <c r="AC2116" s="70"/>
      <c r="AD2116" s="53"/>
      <c r="AE2116" s="53"/>
      <c r="AF2116" s="72"/>
      <c r="AG2116" s="70"/>
      <c r="AH2116" s="70"/>
      <c r="AI2116" s="70"/>
    </row>
    <row r="2117" spans="1:35" ht="12.75" customHeight="1" x14ac:dyDescent="0.2">
      <c r="A2117" s="64" t="s">
        <v>535</v>
      </c>
      <c r="B2117" s="65" t="s">
        <v>534</v>
      </c>
      <c r="C2117" s="65">
        <v>1829804</v>
      </c>
      <c r="D2117" s="66">
        <f>VLOOKUP(A2117,'2.1 Termination Charges'!$B$4:$F$904,5,0)</f>
        <v>0.16363</v>
      </c>
      <c r="G2117" s="67"/>
      <c r="H2117" s="67"/>
      <c r="J2117" s="67"/>
      <c r="P2117" s="68"/>
      <c r="Q2117" s="69"/>
      <c r="R2117" s="69"/>
      <c r="Z2117" s="70"/>
      <c r="AA2117" s="71"/>
      <c r="AB2117" s="70"/>
      <c r="AC2117" s="70"/>
      <c r="AD2117" s="53"/>
      <c r="AE2117" s="53"/>
      <c r="AF2117" s="72"/>
      <c r="AG2117" s="70"/>
      <c r="AH2117" s="70"/>
      <c r="AI2117" s="70"/>
    </row>
    <row r="2118" spans="1:35" ht="12.75" customHeight="1" x14ac:dyDescent="0.2">
      <c r="A2118" s="64" t="s">
        <v>535</v>
      </c>
      <c r="B2118" s="65" t="s">
        <v>534</v>
      </c>
      <c r="C2118" s="65">
        <v>1829806</v>
      </c>
      <c r="D2118" s="66">
        <f>VLOOKUP(A2118,'2.1 Termination Charges'!$B$4:$F$904,5,0)</f>
        <v>0.16363</v>
      </c>
      <c r="G2118" s="67"/>
      <c r="H2118" s="67"/>
      <c r="J2118" s="67"/>
      <c r="P2118" s="68"/>
      <c r="Q2118" s="69"/>
      <c r="R2118" s="69"/>
      <c r="Z2118" s="70"/>
      <c r="AA2118" s="71"/>
      <c r="AB2118" s="70"/>
      <c r="AC2118" s="70"/>
      <c r="AD2118" s="53"/>
      <c r="AE2118" s="53"/>
      <c r="AF2118" s="72"/>
      <c r="AG2118" s="70"/>
      <c r="AH2118" s="70"/>
      <c r="AI2118" s="70"/>
    </row>
    <row r="2119" spans="1:35" ht="12.75" customHeight="1" x14ac:dyDescent="0.2">
      <c r="A2119" s="64" t="s">
        <v>535</v>
      </c>
      <c r="B2119" s="65" t="s">
        <v>534</v>
      </c>
      <c r="C2119" s="65">
        <v>1829807</v>
      </c>
      <c r="D2119" s="66">
        <f>VLOOKUP(A2119,'2.1 Termination Charges'!$B$4:$F$904,5,0)</f>
        <v>0.16363</v>
      </c>
      <c r="G2119" s="67"/>
      <c r="H2119" s="67"/>
      <c r="J2119" s="67"/>
      <c r="P2119" s="68"/>
      <c r="Q2119" s="69"/>
      <c r="R2119" s="69"/>
      <c r="Z2119" s="70"/>
      <c r="AA2119" s="71"/>
      <c r="AB2119" s="70"/>
      <c r="AC2119" s="70"/>
      <c r="AD2119" s="53"/>
      <c r="AE2119" s="53"/>
      <c r="AF2119" s="72"/>
      <c r="AG2119" s="70"/>
      <c r="AH2119" s="70"/>
      <c r="AI2119" s="70"/>
    </row>
    <row r="2120" spans="1:35" ht="12.75" customHeight="1" x14ac:dyDescent="0.2">
      <c r="A2120" s="64" t="s">
        <v>535</v>
      </c>
      <c r="B2120" s="65" t="s">
        <v>534</v>
      </c>
      <c r="C2120" s="65">
        <v>1829808</v>
      </c>
      <c r="D2120" s="66">
        <f>VLOOKUP(A2120,'2.1 Termination Charges'!$B$4:$F$904,5,0)</f>
        <v>0.16363</v>
      </c>
      <c r="G2120" s="67"/>
      <c r="H2120" s="67"/>
      <c r="J2120" s="67"/>
      <c r="P2120" s="68"/>
      <c r="Q2120" s="69"/>
      <c r="R2120" s="69"/>
      <c r="Z2120" s="70"/>
      <c r="AA2120" s="71"/>
      <c r="AB2120" s="70"/>
      <c r="AC2120" s="70"/>
      <c r="AD2120" s="53"/>
      <c r="AE2120" s="53"/>
      <c r="AF2120" s="72"/>
      <c r="AG2120" s="70"/>
      <c r="AH2120" s="70"/>
      <c r="AI2120" s="70"/>
    </row>
    <row r="2121" spans="1:35" ht="12.75" customHeight="1" x14ac:dyDescent="0.2">
      <c r="A2121" s="64" t="s">
        <v>535</v>
      </c>
      <c r="B2121" s="65" t="s">
        <v>534</v>
      </c>
      <c r="C2121" s="65">
        <v>1829810</v>
      </c>
      <c r="D2121" s="66">
        <f>VLOOKUP(A2121,'2.1 Termination Charges'!$B$4:$F$904,5,0)</f>
        <v>0.16363</v>
      </c>
      <c r="G2121" s="67"/>
      <c r="H2121" s="67"/>
      <c r="J2121" s="67"/>
      <c r="P2121" s="68"/>
      <c r="Q2121" s="69"/>
      <c r="R2121" s="69"/>
      <c r="Z2121" s="70"/>
      <c r="AA2121" s="71"/>
      <c r="AB2121" s="70"/>
      <c r="AC2121" s="70"/>
      <c r="AD2121" s="53"/>
      <c r="AE2121" s="53"/>
      <c r="AF2121" s="72"/>
      <c r="AG2121" s="70"/>
      <c r="AH2121" s="70"/>
      <c r="AI2121" s="70"/>
    </row>
    <row r="2122" spans="1:35" ht="12.75" customHeight="1" x14ac:dyDescent="0.2">
      <c r="A2122" s="64" t="s">
        <v>535</v>
      </c>
      <c r="B2122" s="65" t="s">
        <v>534</v>
      </c>
      <c r="C2122" s="65">
        <v>1829820</v>
      </c>
      <c r="D2122" s="66">
        <f>VLOOKUP(A2122,'2.1 Termination Charges'!$B$4:$F$904,5,0)</f>
        <v>0.16363</v>
      </c>
      <c r="G2122" s="67"/>
      <c r="H2122" s="67"/>
      <c r="J2122" s="67"/>
      <c r="P2122" s="68"/>
      <c r="Q2122" s="69"/>
      <c r="R2122" s="69"/>
      <c r="Z2122" s="70"/>
      <c r="AA2122" s="71"/>
      <c r="AB2122" s="70"/>
      <c r="AC2122" s="70"/>
      <c r="AD2122" s="53"/>
      <c r="AE2122" s="53"/>
      <c r="AF2122" s="72"/>
      <c r="AG2122" s="70"/>
      <c r="AH2122" s="70"/>
      <c r="AI2122" s="70"/>
    </row>
    <row r="2123" spans="1:35" ht="12.75" customHeight="1" x14ac:dyDescent="0.2">
      <c r="A2123" s="64" t="s">
        <v>535</v>
      </c>
      <c r="B2123" s="65" t="s">
        <v>534</v>
      </c>
      <c r="C2123" s="65">
        <v>1829826</v>
      </c>
      <c r="D2123" s="66">
        <f>VLOOKUP(A2123,'2.1 Termination Charges'!$B$4:$F$904,5,0)</f>
        <v>0.16363</v>
      </c>
      <c r="G2123" s="67"/>
      <c r="H2123" s="67"/>
      <c r="J2123" s="67"/>
      <c r="P2123" s="68"/>
      <c r="Q2123" s="69"/>
      <c r="R2123" s="69"/>
      <c r="Z2123" s="70"/>
      <c r="AA2123" s="71"/>
      <c r="AB2123" s="70"/>
      <c r="AC2123" s="70"/>
      <c r="AD2123" s="53"/>
      <c r="AE2123" s="53"/>
      <c r="AF2123" s="72"/>
      <c r="AG2123" s="70"/>
      <c r="AH2123" s="70"/>
      <c r="AI2123" s="70"/>
    </row>
    <row r="2124" spans="1:35" ht="12.75" customHeight="1" x14ac:dyDescent="0.2">
      <c r="A2124" s="64" t="s">
        <v>535</v>
      </c>
      <c r="B2124" s="65" t="s">
        <v>534</v>
      </c>
      <c r="C2124" s="65">
        <v>1829830</v>
      </c>
      <c r="D2124" s="66">
        <f>VLOOKUP(A2124,'2.1 Termination Charges'!$B$4:$F$904,5,0)</f>
        <v>0.16363</v>
      </c>
      <c r="G2124" s="67"/>
      <c r="H2124" s="67"/>
      <c r="J2124" s="67"/>
      <c r="P2124" s="68"/>
      <c r="Q2124" s="69"/>
      <c r="R2124" s="69"/>
      <c r="Z2124" s="70"/>
      <c r="AA2124" s="71"/>
      <c r="AB2124" s="70"/>
      <c r="AC2124" s="70"/>
      <c r="AD2124" s="53"/>
      <c r="AE2124" s="53"/>
      <c r="AF2124" s="72"/>
      <c r="AG2124" s="70"/>
      <c r="AH2124" s="70"/>
      <c r="AI2124" s="70"/>
    </row>
    <row r="2125" spans="1:35" ht="12.75" customHeight="1" x14ac:dyDescent="0.2">
      <c r="A2125" s="64" t="s">
        <v>535</v>
      </c>
      <c r="B2125" s="65" t="s">
        <v>534</v>
      </c>
      <c r="C2125" s="65">
        <v>1829838</v>
      </c>
      <c r="D2125" s="66">
        <f>VLOOKUP(A2125,'2.1 Termination Charges'!$B$4:$F$904,5,0)</f>
        <v>0.16363</v>
      </c>
      <c r="G2125" s="67"/>
      <c r="H2125" s="67"/>
      <c r="J2125" s="67"/>
      <c r="P2125" s="68"/>
      <c r="Q2125" s="69"/>
      <c r="R2125" s="69"/>
      <c r="Z2125" s="70"/>
      <c r="AA2125" s="71"/>
      <c r="AB2125" s="70"/>
      <c r="AC2125" s="70"/>
      <c r="AD2125" s="53"/>
      <c r="AE2125" s="53"/>
      <c r="AF2125" s="72"/>
      <c r="AG2125" s="70"/>
      <c r="AH2125" s="70"/>
      <c r="AI2125" s="70"/>
    </row>
    <row r="2126" spans="1:35" ht="12.75" customHeight="1" x14ac:dyDescent="0.2">
      <c r="A2126" s="64" t="s">
        <v>535</v>
      </c>
      <c r="B2126" s="65" t="s">
        <v>534</v>
      </c>
      <c r="C2126" s="65">
        <v>1829845</v>
      </c>
      <c r="D2126" s="66">
        <f>VLOOKUP(A2126,'2.1 Termination Charges'!$B$4:$F$904,5,0)</f>
        <v>0.16363</v>
      </c>
      <c r="G2126" s="67"/>
      <c r="H2126" s="67"/>
      <c r="J2126" s="67"/>
      <c r="P2126" s="68"/>
      <c r="Q2126" s="69"/>
      <c r="R2126" s="69"/>
      <c r="Z2126" s="70"/>
      <c r="AA2126" s="71"/>
      <c r="AB2126" s="70"/>
      <c r="AC2126" s="70"/>
      <c r="AD2126" s="53"/>
      <c r="AE2126" s="53"/>
      <c r="AF2126" s="72"/>
      <c r="AG2126" s="70"/>
      <c r="AH2126" s="70"/>
      <c r="AI2126" s="70"/>
    </row>
    <row r="2127" spans="1:35" ht="12.75" customHeight="1" x14ac:dyDescent="0.2">
      <c r="A2127" s="64" t="s">
        <v>535</v>
      </c>
      <c r="B2127" s="65" t="s">
        <v>534</v>
      </c>
      <c r="C2127" s="65">
        <v>1829846</v>
      </c>
      <c r="D2127" s="66">
        <f>VLOOKUP(A2127,'2.1 Termination Charges'!$B$4:$F$904,5,0)</f>
        <v>0.16363</v>
      </c>
      <c r="G2127" s="67"/>
      <c r="H2127" s="67"/>
      <c r="J2127" s="67"/>
      <c r="P2127" s="68"/>
      <c r="Q2127" s="69"/>
      <c r="R2127" s="69"/>
      <c r="Z2127" s="70"/>
      <c r="AA2127" s="71"/>
      <c r="AB2127" s="70"/>
      <c r="AC2127" s="70"/>
      <c r="AD2127" s="53"/>
      <c r="AE2127" s="53"/>
      <c r="AF2127" s="72"/>
      <c r="AG2127" s="70"/>
      <c r="AH2127" s="70"/>
      <c r="AI2127" s="70"/>
    </row>
    <row r="2128" spans="1:35" ht="12.75" customHeight="1" x14ac:dyDescent="0.2">
      <c r="A2128" s="64" t="s">
        <v>535</v>
      </c>
      <c r="B2128" s="65" t="s">
        <v>534</v>
      </c>
      <c r="C2128" s="65">
        <v>1829847</v>
      </c>
      <c r="D2128" s="66">
        <f>VLOOKUP(A2128,'2.1 Termination Charges'!$B$4:$F$904,5,0)</f>
        <v>0.16363</v>
      </c>
      <c r="G2128" s="67"/>
      <c r="H2128" s="67"/>
      <c r="J2128" s="67"/>
      <c r="P2128" s="68"/>
      <c r="Q2128" s="69"/>
      <c r="R2128" s="69"/>
      <c r="Z2128" s="70"/>
      <c r="AA2128" s="71"/>
      <c r="AB2128" s="70"/>
      <c r="AC2128" s="70"/>
      <c r="AD2128" s="53"/>
      <c r="AE2128" s="53"/>
      <c r="AF2128" s="72"/>
      <c r="AG2128" s="70"/>
      <c r="AH2128" s="70"/>
      <c r="AI2128" s="70"/>
    </row>
    <row r="2129" spans="1:35" ht="12.75" customHeight="1" x14ac:dyDescent="0.2">
      <c r="A2129" s="64" t="s">
        <v>535</v>
      </c>
      <c r="B2129" s="65" t="s">
        <v>534</v>
      </c>
      <c r="C2129" s="65">
        <v>1829848</v>
      </c>
      <c r="D2129" s="66">
        <f>VLOOKUP(A2129,'2.1 Termination Charges'!$B$4:$F$904,5,0)</f>
        <v>0.16363</v>
      </c>
      <c r="G2129" s="67"/>
      <c r="H2129" s="67"/>
      <c r="J2129" s="67"/>
      <c r="P2129" s="68"/>
      <c r="Q2129" s="69"/>
      <c r="R2129" s="69"/>
      <c r="Z2129" s="70"/>
      <c r="AA2129" s="71"/>
      <c r="AB2129" s="70"/>
      <c r="AC2129" s="70"/>
      <c r="AD2129" s="53"/>
      <c r="AE2129" s="53"/>
      <c r="AF2129" s="72"/>
      <c r="AG2129" s="70"/>
      <c r="AH2129" s="70"/>
      <c r="AI2129" s="70"/>
    </row>
    <row r="2130" spans="1:35" ht="12.75" customHeight="1" x14ac:dyDescent="0.2">
      <c r="A2130" s="64" t="s">
        <v>535</v>
      </c>
      <c r="B2130" s="65" t="s">
        <v>534</v>
      </c>
      <c r="C2130" s="65">
        <v>1829849</v>
      </c>
      <c r="D2130" s="66">
        <f>VLOOKUP(A2130,'2.1 Termination Charges'!$B$4:$F$904,5,0)</f>
        <v>0.16363</v>
      </c>
      <c r="G2130" s="67"/>
      <c r="H2130" s="67"/>
      <c r="J2130" s="67"/>
      <c r="P2130" s="68"/>
      <c r="Q2130" s="69"/>
      <c r="R2130" s="69"/>
      <c r="Z2130" s="70"/>
      <c r="AA2130" s="71"/>
      <c r="AB2130" s="70"/>
      <c r="AC2130" s="70"/>
      <c r="AD2130" s="53"/>
      <c r="AE2130" s="53"/>
      <c r="AF2130" s="72"/>
      <c r="AG2130" s="70"/>
      <c r="AH2130" s="70"/>
      <c r="AI2130" s="70"/>
    </row>
    <row r="2131" spans="1:35" ht="12.75" customHeight="1" x14ac:dyDescent="0.2">
      <c r="A2131" s="64" t="s">
        <v>535</v>
      </c>
      <c r="B2131" s="65" t="s">
        <v>534</v>
      </c>
      <c r="C2131" s="65">
        <v>1829850</v>
      </c>
      <c r="D2131" s="66">
        <f>VLOOKUP(A2131,'2.1 Termination Charges'!$B$4:$F$904,5,0)</f>
        <v>0.16363</v>
      </c>
      <c r="G2131" s="67"/>
      <c r="H2131" s="67"/>
      <c r="J2131" s="67"/>
      <c r="P2131" s="68"/>
      <c r="Q2131" s="69"/>
      <c r="R2131" s="69"/>
      <c r="Z2131" s="70"/>
      <c r="AA2131" s="71"/>
      <c r="AB2131" s="70"/>
      <c r="AC2131" s="70"/>
      <c r="AD2131" s="53"/>
      <c r="AE2131" s="53"/>
      <c r="AF2131" s="72"/>
      <c r="AG2131" s="70"/>
      <c r="AH2131" s="70"/>
      <c r="AI2131" s="70"/>
    </row>
    <row r="2132" spans="1:35" ht="12.75" customHeight="1" x14ac:dyDescent="0.2">
      <c r="A2132" s="64" t="s">
        <v>535</v>
      </c>
      <c r="B2132" s="65" t="s">
        <v>534</v>
      </c>
      <c r="C2132" s="65">
        <v>1829851</v>
      </c>
      <c r="D2132" s="66">
        <f>VLOOKUP(A2132,'2.1 Termination Charges'!$B$4:$F$904,5,0)</f>
        <v>0.16363</v>
      </c>
      <c r="G2132" s="67"/>
      <c r="H2132" s="67"/>
      <c r="J2132" s="67"/>
      <c r="P2132" s="68"/>
      <c r="Q2132" s="69"/>
      <c r="R2132" s="69"/>
      <c r="Z2132" s="70"/>
      <c r="AA2132" s="71"/>
      <c r="AB2132" s="70"/>
      <c r="AC2132" s="70"/>
      <c r="AD2132" s="53"/>
      <c r="AE2132" s="53"/>
      <c r="AF2132" s="72"/>
      <c r="AG2132" s="70"/>
      <c r="AH2132" s="70"/>
      <c r="AI2132" s="70"/>
    </row>
    <row r="2133" spans="1:35" ht="12.75" customHeight="1" x14ac:dyDescent="0.2">
      <c r="A2133" s="64" t="s">
        <v>535</v>
      </c>
      <c r="B2133" s="65" t="s">
        <v>534</v>
      </c>
      <c r="C2133" s="65">
        <v>1829855</v>
      </c>
      <c r="D2133" s="66">
        <f>VLOOKUP(A2133,'2.1 Termination Charges'!$B$4:$F$904,5,0)</f>
        <v>0.16363</v>
      </c>
      <c r="G2133" s="67"/>
      <c r="H2133" s="67"/>
      <c r="J2133" s="67"/>
      <c r="P2133" s="68"/>
      <c r="Q2133" s="69"/>
      <c r="R2133" s="69"/>
      <c r="Z2133" s="70"/>
      <c r="AA2133" s="71"/>
      <c r="AB2133" s="70"/>
      <c r="AC2133" s="70"/>
      <c r="AD2133" s="53"/>
      <c r="AE2133" s="53"/>
      <c r="AF2133" s="72"/>
      <c r="AG2133" s="70"/>
      <c r="AH2133" s="70"/>
      <c r="AI2133" s="70"/>
    </row>
    <row r="2134" spans="1:35" ht="12.75" customHeight="1" x14ac:dyDescent="0.2">
      <c r="A2134" s="64" t="s">
        <v>535</v>
      </c>
      <c r="B2134" s="65" t="s">
        <v>534</v>
      </c>
      <c r="C2134" s="65">
        <v>1829858</v>
      </c>
      <c r="D2134" s="66">
        <f>VLOOKUP(A2134,'2.1 Termination Charges'!$B$4:$F$904,5,0)</f>
        <v>0.16363</v>
      </c>
      <c r="G2134" s="67"/>
      <c r="H2134" s="67"/>
      <c r="J2134" s="67"/>
      <c r="P2134" s="68"/>
      <c r="Q2134" s="69"/>
      <c r="R2134" s="69"/>
      <c r="Z2134" s="70"/>
      <c r="AA2134" s="71"/>
      <c r="AB2134" s="70"/>
      <c r="AC2134" s="70"/>
      <c r="AD2134" s="53"/>
      <c r="AE2134" s="53"/>
      <c r="AF2134" s="72"/>
      <c r="AG2134" s="70"/>
      <c r="AH2134" s="70"/>
      <c r="AI2134" s="70"/>
    </row>
    <row r="2135" spans="1:35" ht="12.75" customHeight="1" x14ac:dyDescent="0.2">
      <c r="A2135" s="64" t="s">
        <v>535</v>
      </c>
      <c r="B2135" s="65" t="s">
        <v>534</v>
      </c>
      <c r="C2135" s="65">
        <v>1829859</v>
      </c>
      <c r="D2135" s="66">
        <f>VLOOKUP(A2135,'2.1 Termination Charges'!$B$4:$F$904,5,0)</f>
        <v>0.16363</v>
      </c>
      <c r="G2135" s="67"/>
      <c r="H2135" s="67"/>
      <c r="J2135" s="67"/>
      <c r="P2135" s="68"/>
      <c r="Q2135" s="69"/>
      <c r="R2135" s="69"/>
      <c r="Z2135" s="70"/>
      <c r="AA2135" s="71"/>
      <c r="AB2135" s="70"/>
      <c r="AC2135" s="70"/>
      <c r="AD2135" s="53"/>
      <c r="AE2135" s="53"/>
      <c r="AF2135" s="72"/>
      <c r="AG2135" s="70"/>
      <c r="AH2135" s="70"/>
      <c r="AI2135" s="70"/>
    </row>
    <row r="2136" spans="1:35" ht="12.75" customHeight="1" x14ac:dyDescent="0.2">
      <c r="A2136" s="64" t="s">
        <v>535</v>
      </c>
      <c r="B2136" s="65" t="s">
        <v>534</v>
      </c>
      <c r="C2136" s="65">
        <v>1829860</v>
      </c>
      <c r="D2136" s="66">
        <f>VLOOKUP(A2136,'2.1 Termination Charges'!$B$4:$F$904,5,0)</f>
        <v>0.16363</v>
      </c>
      <c r="G2136" s="67"/>
      <c r="H2136" s="67"/>
      <c r="J2136" s="67"/>
      <c r="P2136" s="68"/>
      <c r="Q2136" s="69"/>
      <c r="R2136" s="69"/>
      <c r="Z2136" s="70"/>
      <c r="AA2136" s="71"/>
      <c r="AB2136" s="70"/>
      <c r="AC2136" s="70"/>
      <c r="AD2136" s="53"/>
      <c r="AE2136" s="53"/>
      <c r="AF2136" s="72"/>
      <c r="AG2136" s="70"/>
      <c r="AH2136" s="70"/>
      <c r="AI2136" s="70"/>
    </row>
    <row r="2137" spans="1:35" ht="12.75" customHeight="1" x14ac:dyDescent="0.2">
      <c r="A2137" s="64" t="s">
        <v>535</v>
      </c>
      <c r="B2137" s="65" t="s">
        <v>534</v>
      </c>
      <c r="C2137" s="65">
        <v>1829861</v>
      </c>
      <c r="D2137" s="66">
        <f>VLOOKUP(A2137,'2.1 Termination Charges'!$B$4:$F$904,5,0)</f>
        <v>0.16363</v>
      </c>
      <c r="G2137" s="67"/>
      <c r="H2137" s="67"/>
      <c r="J2137" s="67"/>
      <c r="P2137" s="68"/>
      <c r="Q2137" s="69"/>
      <c r="R2137" s="69"/>
      <c r="Z2137" s="70"/>
      <c r="AA2137" s="71"/>
      <c r="AB2137" s="70"/>
      <c r="AC2137" s="70"/>
      <c r="AD2137" s="53"/>
      <c r="AE2137" s="53"/>
      <c r="AF2137" s="72"/>
      <c r="AG2137" s="70"/>
      <c r="AH2137" s="70"/>
      <c r="AI2137" s="70"/>
    </row>
    <row r="2138" spans="1:35" ht="12.75" customHeight="1" x14ac:dyDescent="0.2">
      <c r="A2138" s="64" t="s">
        <v>535</v>
      </c>
      <c r="B2138" s="65" t="s">
        <v>534</v>
      </c>
      <c r="C2138" s="65">
        <v>1829863</v>
      </c>
      <c r="D2138" s="66">
        <f>VLOOKUP(A2138,'2.1 Termination Charges'!$B$4:$F$904,5,0)</f>
        <v>0.16363</v>
      </c>
      <c r="G2138" s="67"/>
      <c r="H2138" s="67"/>
      <c r="J2138" s="67"/>
      <c r="P2138" s="68"/>
      <c r="Q2138" s="69"/>
      <c r="R2138" s="69"/>
      <c r="Z2138" s="70"/>
      <c r="AA2138" s="71"/>
      <c r="AB2138" s="70"/>
      <c r="AC2138" s="70"/>
      <c r="AD2138" s="53"/>
      <c r="AE2138" s="53"/>
      <c r="AF2138" s="72"/>
      <c r="AG2138" s="70"/>
      <c r="AH2138" s="70"/>
      <c r="AI2138" s="70"/>
    </row>
    <row r="2139" spans="1:35" ht="12.75" customHeight="1" x14ac:dyDescent="0.2">
      <c r="A2139" s="64" t="s">
        <v>535</v>
      </c>
      <c r="B2139" s="65" t="s">
        <v>534</v>
      </c>
      <c r="C2139" s="65">
        <v>1829864</v>
      </c>
      <c r="D2139" s="66">
        <f>VLOOKUP(A2139,'2.1 Termination Charges'!$B$4:$F$904,5,0)</f>
        <v>0.16363</v>
      </c>
      <c r="G2139" s="67"/>
      <c r="H2139" s="67"/>
      <c r="J2139" s="67"/>
      <c r="P2139" s="68"/>
      <c r="Q2139" s="69"/>
      <c r="R2139" s="69"/>
      <c r="Z2139" s="70"/>
      <c r="AA2139" s="71"/>
      <c r="AB2139" s="70"/>
      <c r="AC2139" s="70"/>
      <c r="AD2139" s="53"/>
      <c r="AE2139" s="53"/>
      <c r="AF2139" s="72"/>
      <c r="AG2139" s="70"/>
      <c r="AH2139" s="70"/>
      <c r="AI2139" s="70"/>
    </row>
    <row r="2140" spans="1:35" ht="12.75" customHeight="1" x14ac:dyDescent="0.2">
      <c r="A2140" s="64" t="s">
        <v>535</v>
      </c>
      <c r="B2140" s="65" t="s">
        <v>534</v>
      </c>
      <c r="C2140" s="65">
        <v>1829865</v>
      </c>
      <c r="D2140" s="66">
        <f>VLOOKUP(A2140,'2.1 Termination Charges'!$B$4:$F$904,5,0)</f>
        <v>0.16363</v>
      </c>
      <c r="G2140" s="67"/>
      <c r="H2140" s="67"/>
      <c r="J2140" s="67"/>
      <c r="P2140" s="68"/>
      <c r="Q2140" s="69"/>
      <c r="R2140" s="69"/>
      <c r="Z2140" s="70"/>
      <c r="AA2140" s="71"/>
      <c r="AB2140" s="70"/>
      <c r="AC2140" s="70"/>
      <c r="AD2140" s="53"/>
      <c r="AE2140" s="53"/>
      <c r="AF2140" s="72"/>
      <c r="AG2140" s="70"/>
      <c r="AH2140" s="70"/>
      <c r="AI2140" s="70"/>
    </row>
    <row r="2141" spans="1:35" ht="12.75" customHeight="1" x14ac:dyDescent="0.2">
      <c r="A2141" s="64" t="s">
        <v>535</v>
      </c>
      <c r="B2141" s="65" t="s">
        <v>534</v>
      </c>
      <c r="C2141" s="65">
        <v>1829866</v>
      </c>
      <c r="D2141" s="66">
        <f>VLOOKUP(A2141,'2.1 Termination Charges'!$B$4:$F$904,5,0)</f>
        <v>0.16363</v>
      </c>
      <c r="G2141" s="67"/>
      <c r="H2141" s="67"/>
      <c r="J2141" s="67"/>
      <c r="P2141" s="68"/>
      <c r="Q2141" s="69"/>
      <c r="R2141" s="69"/>
      <c r="Z2141" s="70"/>
      <c r="AA2141" s="71"/>
      <c r="AB2141" s="70"/>
      <c r="AC2141" s="70"/>
      <c r="AD2141" s="53"/>
      <c r="AE2141" s="53"/>
      <c r="AF2141" s="72"/>
      <c r="AG2141" s="70"/>
      <c r="AH2141" s="70"/>
      <c r="AI2141" s="70"/>
    </row>
    <row r="2142" spans="1:35" ht="12.75" customHeight="1" x14ac:dyDescent="0.2">
      <c r="A2142" s="64" t="s">
        <v>535</v>
      </c>
      <c r="B2142" s="65" t="s">
        <v>534</v>
      </c>
      <c r="C2142" s="65">
        <v>1829868</v>
      </c>
      <c r="D2142" s="66">
        <f>VLOOKUP(A2142,'2.1 Termination Charges'!$B$4:$F$904,5,0)</f>
        <v>0.16363</v>
      </c>
      <c r="G2142" s="67"/>
      <c r="H2142" s="67"/>
      <c r="J2142" s="67"/>
      <c r="P2142" s="68"/>
      <c r="Q2142" s="69"/>
      <c r="R2142" s="69"/>
      <c r="Z2142" s="70"/>
      <c r="AA2142" s="71"/>
      <c r="AB2142" s="70"/>
      <c r="AC2142" s="70"/>
      <c r="AD2142" s="53"/>
      <c r="AE2142" s="53"/>
      <c r="AF2142" s="72"/>
      <c r="AG2142" s="70"/>
      <c r="AH2142" s="70"/>
      <c r="AI2142" s="70"/>
    </row>
    <row r="2143" spans="1:35" ht="12.75" customHeight="1" x14ac:dyDescent="0.2">
      <c r="A2143" s="64" t="s">
        <v>535</v>
      </c>
      <c r="B2143" s="65" t="s">
        <v>534</v>
      </c>
      <c r="C2143" s="65">
        <v>1829870</v>
      </c>
      <c r="D2143" s="66">
        <f>VLOOKUP(A2143,'2.1 Termination Charges'!$B$4:$F$904,5,0)</f>
        <v>0.16363</v>
      </c>
      <c r="G2143" s="67"/>
      <c r="H2143" s="67"/>
      <c r="J2143" s="67"/>
      <c r="P2143" s="68"/>
      <c r="Q2143" s="69"/>
      <c r="R2143" s="69"/>
      <c r="Z2143" s="70"/>
      <c r="AA2143" s="71"/>
      <c r="AB2143" s="70"/>
      <c r="AC2143" s="70"/>
      <c r="AD2143" s="53"/>
      <c r="AE2143" s="53"/>
      <c r="AF2143" s="72"/>
      <c r="AG2143" s="70"/>
      <c r="AH2143" s="70"/>
      <c r="AI2143" s="70"/>
    </row>
    <row r="2144" spans="1:35" ht="12.75" customHeight="1" x14ac:dyDescent="0.2">
      <c r="A2144" s="64" t="s">
        <v>535</v>
      </c>
      <c r="B2144" s="65" t="s">
        <v>534</v>
      </c>
      <c r="C2144" s="65">
        <v>1829872</v>
      </c>
      <c r="D2144" s="66">
        <f>VLOOKUP(A2144,'2.1 Termination Charges'!$B$4:$F$904,5,0)</f>
        <v>0.16363</v>
      </c>
      <c r="G2144" s="67"/>
      <c r="H2144" s="67"/>
      <c r="J2144" s="67"/>
      <c r="P2144" s="68"/>
      <c r="Q2144" s="69"/>
      <c r="R2144" s="69"/>
      <c r="Z2144" s="70"/>
      <c r="AA2144" s="71"/>
      <c r="AB2144" s="70"/>
      <c r="AC2144" s="70"/>
      <c r="AD2144" s="53"/>
      <c r="AE2144" s="53"/>
      <c r="AF2144" s="72"/>
      <c r="AG2144" s="70"/>
      <c r="AH2144" s="70"/>
      <c r="AI2144" s="70"/>
    </row>
    <row r="2145" spans="1:35" ht="12.75" customHeight="1" x14ac:dyDescent="0.2">
      <c r="A2145" s="64" t="s">
        <v>535</v>
      </c>
      <c r="B2145" s="65" t="s">
        <v>534</v>
      </c>
      <c r="C2145" s="65">
        <v>1829874</v>
      </c>
      <c r="D2145" s="66">
        <f>VLOOKUP(A2145,'2.1 Termination Charges'!$B$4:$F$904,5,0)</f>
        <v>0.16363</v>
      </c>
      <c r="G2145" s="67"/>
      <c r="H2145" s="67"/>
      <c r="J2145" s="67"/>
      <c r="P2145" s="68"/>
      <c r="Q2145" s="69"/>
      <c r="R2145" s="69"/>
      <c r="Z2145" s="70"/>
      <c r="AA2145" s="71"/>
      <c r="AB2145" s="70"/>
      <c r="AC2145" s="70"/>
      <c r="AD2145" s="53"/>
      <c r="AE2145" s="53"/>
      <c r="AF2145" s="72"/>
      <c r="AG2145" s="70"/>
      <c r="AH2145" s="70"/>
      <c r="AI2145" s="70"/>
    </row>
    <row r="2146" spans="1:35" ht="12.75" customHeight="1" x14ac:dyDescent="0.2">
      <c r="A2146" s="64" t="s">
        <v>535</v>
      </c>
      <c r="B2146" s="65" t="s">
        <v>534</v>
      </c>
      <c r="C2146" s="65">
        <v>1829875</v>
      </c>
      <c r="D2146" s="66">
        <f>VLOOKUP(A2146,'2.1 Termination Charges'!$B$4:$F$904,5,0)</f>
        <v>0.16363</v>
      </c>
      <c r="G2146" s="67"/>
      <c r="H2146" s="67"/>
      <c r="J2146" s="67"/>
      <c r="P2146" s="68"/>
      <c r="Q2146" s="69"/>
      <c r="R2146" s="69"/>
      <c r="Z2146" s="70"/>
      <c r="AA2146" s="71"/>
      <c r="AB2146" s="70"/>
      <c r="AC2146" s="70"/>
      <c r="AD2146" s="53"/>
      <c r="AE2146" s="53"/>
      <c r="AF2146" s="72"/>
      <c r="AG2146" s="70"/>
      <c r="AH2146" s="70"/>
      <c r="AI2146" s="70"/>
    </row>
    <row r="2147" spans="1:35" ht="12.75" customHeight="1" x14ac:dyDescent="0.2">
      <c r="A2147" s="64" t="s">
        <v>535</v>
      </c>
      <c r="B2147" s="65" t="s">
        <v>534</v>
      </c>
      <c r="C2147" s="65">
        <v>1829876</v>
      </c>
      <c r="D2147" s="66">
        <f>VLOOKUP(A2147,'2.1 Termination Charges'!$B$4:$F$904,5,0)</f>
        <v>0.16363</v>
      </c>
      <c r="G2147" s="67"/>
      <c r="H2147" s="67"/>
      <c r="J2147" s="67"/>
      <c r="P2147" s="68"/>
      <c r="Q2147" s="69"/>
      <c r="R2147" s="69"/>
      <c r="Z2147" s="70"/>
      <c r="AA2147" s="71"/>
      <c r="AB2147" s="70"/>
      <c r="AC2147" s="70"/>
      <c r="AD2147" s="53"/>
      <c r="AE2147" s="53"/>
      <c r="AF2147" s="72"/>
      <c r="AG2147" s="70"/>
      <c r="AH2147" s="70"/>
      <c r="AI2147" s="70"/>
    </row>
    <row r="2148" spans="1:35" ht="12.75" customHeight="1" x14ac:dyDescent="0.2">
      <c r="A2148" s="64" t="s">
        <v>535</v>
      </c>
      <c r="B2148" s="65" t="s">
        <v>534</v>
      </c>
      <c r="C2148" s="65">
        <v>1829877</v>
      </c>
      <c r="D2148" s="66">
        <f>VLOOKUP(A2148,'2.1 Termination Charges'!$B$4:$F$904,5,0)</f>
        <v>0.16363</v>
      </c>
      <c r="G2148" s="67"/>
      <c r="H2148" s="67"/>
      <c r="J2148" s="67"/>
      <c r="P2148" s="68"/>
      <c r="Q2148" s="69"/>
      <c r="R2148" s="69"/>
      <c r="Z2148" s="70"/>
      <c r="AA2148" s="71"/>
      <c r="AB2148" s="70"/>
      <c r="AC2148" s="70"/>
      <c r="AD2148" s="53"/>
      <c r="AE2148" s="53"/>
      <c r="AF2148" s="72"/>
      <c r="AG2148" s="70"/>
      <c r="AH2148" s="70"/>
      <c r="AI2148" s="70"/>
    </row>
    <row r="2149" spans="1:35" ht="12.75" customHeight="1" x14ac:dyDescent="0.2">
      <c r="A2149" s="64" t="s">
        <v>535</v>
      </c>
      <c r="B2149" s="65" t="s">
        <v>534</v>
      </c>
      <c r="C2149" s="65">
        <v>1829878</v>
      </c>
      <c r="D2149" s="66">
        <f>VLOOKUP(A2149,'2.1 Termination Charges'!$B$4:$F$904,5,0)</f>
        <v>0.16363</v>
      </c>
      <c r="G2149" s="67"/>
      <c r="H2149" s="67"/>
      <c r="J2149" s="67"/>
      <c r="P2149" s="68"/>
      <c r="Q2149" s="69"/>
      <c r="R2149" s="69"/>
      <c r="Z2149" s="70"/>
      <c r="AA2149" s="71"/>
      <c r="AB2149" s="70"/>
      <c r="AC2149" s="70"/>
      <c r="AD2149" s="53"/>
      <c r="AE2149" s="53"/>
      <c r="AF2149" s="72"/>
      <c r="AG2149" s="70"/>
      <c r="AH2149" s="70"/>
      <c r="AI2149" s="70"/>
    </row>
    <row r="2150" spans="1:35" ht="12.75" customHeight="1" x14ac:dyDescent="0.2">
      <c r="A2150" s="64" t="s">
        <v>535</v>
      </c>
      <c r="B2150" s="65" t="s">
        <v>534</v>
      </c>
      <c r="C2150" s="65">
        <v>1829880</v>
      </c>
      <c r="D2150" s="66">
        <f>VLOOKUP(A2150,'2.1 Termination Charges'!$B$4:$F$904,5,0)</f>
        <v>0.16363</v>
      </c>
      <c r="G2150" s="67"/>
      <c r="H2150" s="67"/>
      <c r="J2150" s="67"/>
      <c r="P2150" s="68"/>
      <c r="Q2150" s="69"/>
      <c r="R2150" s="69"/>
      <c r="Z2150" s="70"/>
      <c r="AA2150" s="71"/>
      <c r="AB2150" s="70"/>
      <c r="AC2150" s="70"/>
      <c r="AD2150" s="53"/>
      <c r="AE2150" s="53"/>
      <c r="AF2150" s="72"/>
      <c r="AG2150" s="70"/>
      <c r="AH2150" s="70"/>
      <c r="AI2150" s="70"/>
    </row>
    <row r="2151" spans="1:35" ht="12.75" customHeight="1" x14ac:dyDescent="0.2">
      <c r="A2151" s="64" t="s">
        <v>535</v>
      </c>
      <c r="B2151" s="65" t="s">
        <v>534</v>
      </c>
      <c r="C2151" s="65">
        <v>1829881</v>
      </c>
      <c r="D2151" s="66">
        <f>VLOOKUP(A2151,'2.1 Termination Charges'!$B$4:$F$904,5,0)</f>
        <v>0.16363</v>
      </c>
      <c r="G2151" s="67"/>
      <c r="H2151" s="67"/>
      <c r="J2151" s="67"/>
      <c r="P2151" s="68"/>
      <c r="Q2151" s="69"/>
      <c r="R2151" s="69"/>
      <c r="Z2151" s="70"/>
      <c r="AA2151" s="71"/>
      <c r="AB2151" s="70"/>
      <c r="AC2151" s="70"/>
      <c r="AD2151" s="53"/>
      <c r="AE2151" s="53"/>
      <c r="AF2151" s="72"/>
      <c r="AG2151" s="70"/>
      <c r="AH2151" s="70"/>
      <c r="AI2151" s="70"/>
    </row>
    <row r="2152" spans="1:35" ht="12.75" customHeight="1" x14ac:dyDescent="0.2">
      <c r="A2152" s="64" t="s">
        <v>535</v>
      </c>
      <c r="B2152" s="65" t="s">
        <v>534</v>
      </c>
      <c r="C2152" s="65">
        <v>1829882</v>
      </c>
      <c r="D2152" s="66">
        <f>VLOOKUP(A2152,'2.1 Termination Charges'!$B$4:$F$904,5,0)</f>
        <v>0.16363</v>
      </c>
      <c r="G2152" s="67"/>
      <c r="H2152" s="67"/>
      <c r="J2152" s="67"/>
      <c r="P2152" s="68"/>
      <c r="Q2152" s="69"/>
      <c r="R2152" s="69"/>
      <c r="Z2152" s="70"/>
      <c r="AA2152" s="71"/>
      <c r="AB2152" s="70"/>
      <c r="AC2152" s="70"/>
      <c r="AD2152" s="53"/>
      <c r="AE2152" s="53"/>
      <c r="AF2152" s="72"/>
      <c r="AG2152" s="70"/>
      <c r="AH2152" s="70"/>
      <c r="AI2152" s="70"/>
    </row>
    <row r="2153" spans="1:35" ht="12.75" customHeight="1" x14ac:dyDescent="0.2">
      <c r="A2153" s="64" t="s">
        <v>535</v>
      </c>
      <c r="B2153" s="65" t="s">
        <v>534</v>
      </c>
      <c r="C2153" s="65">
        <v>1829883</v>
      </c>
      <c r="D2153" s="66">
        <f>VLOOKUP(A2153,'2.1 Termination Charges'!$B$4:$F$904,5,0)</f>
        <v>0.16363</v>
      </c>
      <c r="G2153" s="67"/>
      <c r="H2153" s="67"/>
      <c r="J2153" s="67"/>
      <c r="P2153" s="68"/>
      <c r="Q2153" s="69"/>
      <c r="R2153" s="69"/>
      <c r="Z2153" s="70"/>
      <c r="AA2153" s="71"/>
      <c r="AB2153" s="70"/>
      <c r="AC2153" s="70"/>
      <c r="AD2153" s="53"/>
      <c r="AE2153" s="53"/>
      <c r="AF2153" s="72"/>
      <c r="AG2153" s="70"/>
      <c r="AH2153" s="70"/>
      <c r="AI2153" s="70"/>
    </row>
    <row r="2154" spans="1:35" ht="12.75" customHeight="1" x14ac:dyDescent="0.2">
      <c r="A2154" s="64" t="s">
        <v>535</v>
      </c>
      <c r="B2154" s="65" t="s">
        <v>534</v>
      </c>
      <c r="C2154" s="65">
        <v>1829884</v>
      </c>
      <c r="D2154" s="66">
        <f>VLOOKUP(A2154,'2.1 Termination Charges'!$B$4:$F$904,5,0)</f>
        <v>0.16363</v>
      </c>
      <c r="G2154" s="67"/>
      <c r="H2154" s="67"/>
      <c r="J2154" s="67"/>
      <c r="P2154" s="68"/>
      <c r="Q2154" s="69"/>
      <c r="R2154" s="69"/>
      <c r="Z2154" s="70"/>
      <c r="AA2154" s="71"/>
      <c r="AB2154" s="70"/>
      <c r="AC2154" s="70"/>
      <c r="AD2154" s="53"/>
      <c r="AE2154" s="53"/>
      <c r="AF2154" s="72"/>
      <c r="AG2154" s="70"/>
      <c r="AH2154" s="70"/>
      <c r="AI2154" s="70"/>
    </row>
    <row r="2155" spans="1:35" ht="12.75" customHeight="1" x14ac:dyDescent="0.2">
      <c r="A2155" s="64" t="s">
        <v>535</v>
      </c>
      <c r="B2155" s="65" t="s">
        <v>534</v>
      </c>
      <c r="C2155" s="65">
        <v>1829885</v>
      </c>
      <c r="D2155" s="66">
        <f>VLOOKUP(A2155,'2.1 Termination Charges'!$B$4:$F$904,5,0)</f>
        <v>0.16363</v>
      </c>
      <c r="G2155" s="67"/>
      <c r="H2155" s="67"/>
      <c r="J2155" s="67"/>
      <c r="P2155" s="68"/>
      <c r="Q2155" s="69"/>
      <c r="R2155" s="69"/>
      <c r="Z2155" s="70"/>
      <c r="AA2155" s="71"/>
      <c r="AB2155" s="70"/>
      <c r="AC2155" s="70"/>
      <c r="AD2155" s="53"/>
      <c r="AE2155" s="53"/>
      <c r="AF2155" s="72"/>
      <c r="AG2155" s="70"/>
      <c r="AH2155" s="70"/>
      <c r="AI2155" s="70"/>
    </row>
    <row r="2156" spans="1:35" ht="12.75" customHeight="1" x14ac:dyDescent="0.2">
      <c r="A2156" s="64" t="s">
        <v>535</v>
      </c>
      <c r="B2156" s="65" t="s">
        <v>534</v>
      </c>
      <c r="C2156" s="65">
        <v>1829886</v>
      </c>
      <c r="D2156" s="66">
        <f>VLOOKUP(A2156,'2.1 Termination Charges'!$B$4:$F$904,5,0)</f>
        <v>0.16363</v>
      </c>
      <c r="G2156" s="67"/>
      <c r="H2156" s="67"/>
      <c r="J2156" s="67"/>
      <c r="P2156" s="68"/>
      <c r="Q2156" s="69"/>
      <c r="R2156" s="69"/>
      <c r="Z2156" s="70"/>
      <c r="AA2156" s="71"/>
      <c r="AB2156" s="70"/>
      <c r="AC2156" s="70"/>
      <c r="AD2156" s="53"/>
      <c r="AE2156" s="53"/>
      <c r="AF2156" s="72"/>
      <c r="AG2156" s="70"/>
      <c r="AH2156" s="70"/>
      <c r="AI2156" s="70"/>
    </row>
    <row r="2157" spans="1:35" ht="12.75" customHeight="1" x14ac:dyDescent="0.2">
      <c r="A2157" s="64" t="s">
        <v>535</v>
      </c>
      <c r="B2157" s="65" t="s">
        <v>534</v>
      </c>
      <c r="C2157" s="65">
        <v>1829887</v>
      </c>
      <c r="D2157" s="66">
        <f>VLOOKUP(A2157,'2.1 Termination Charges'!$B$4:$F$904,5,0)</f>
        <v>0.16363</v>
      </c>
      <c r="G2157" s="67"/>
      <c r="H2157" s="67"/>
      <c r="J2157" s="67"/>
      <c r="P2157" s="68"/>
      <c r="Q2157" s="69"/>
      <c r="R2157" s="69"/>
      <c r="Z2157" s="70"/>
      <c r="AA2157" s="71"/>
      <c r="AB2157" s="70"/>
      <c r="AC2157" s="70"/>
      <c r="AD2157" s="53"/>
      <c r="AE2157" s="53"/>
      <c r="AF2157" s="72"/>
      <c r="AG2157" s="70"/>
      <c r="AH2157" s="70"/>
      <c r="AI2157" s="70"/>
    </row>
    <row r="2158" spans="1:35" ht="12.75" customHeight="1" x14ac:dyDescent="0.2">
      <c r="A2158" s="64" t="s">
        <v>535</v>
      </c>
      <c r="B2158" s="65" t="s">
        <v>534</v>
      </c>
      <c r="C2158" s="65">
        <v>1829889</v>
      </c>
      <c r="D2158" s="66">
        <f>VLOOKUP(A2158,'2.1 Termination Charges'!$B$4:$F$904,5,0)</f>
        <v>0.16363</v>
      </c>
      <c r="G2158" s="67"/>
      <c r="H2158" s="67"/>
      <c r="J2158" s="67"/>
      <c r="P2158" s="68"/>
      <c r="Q2158" s="69"/>
      <c r="R2158" s="69"/>
      <c r="Z2158" s="70"/>
      <c r="AA2158" s="71"/>
      <c r="AB2158" s="70"/>
      <c r="AC2158" s="70"/>
      <c r="AD2158" s="53"/>
      <c r="AE2158" s="53"/>
      <c r="AF2158" s="72"/>
      <c r="AG2158" s="70"/>
      <c r="AH2158" s="70"/>
      <c r="AI2158" s="70"/>
    </row>
    <row r="2159" spans="1:35" ht="12.75" customHeight="1" x14ac:dyDescent="0.2">
      <c r="A2159" s="64" t="s">
        <v>535</v>
      </c>
      <c r="B2159" s="65" t="s">
        <v>534</v>
      </c>
      <c r="C2159" s="65">
        <v>1829890</v>
      </c>
      <c r="D2159" s="66">
        <f>VLOOKUP(A2159,'2.1 Termination Charges'!$B$4:$F$904,5,0)</f>
        <v>0.16363</v>
      </c>
      <c r="G2159" s="67"/>
      <c r="H2159" s="67"/>
      <c r="J2159" s="67"/>
      <c r="P2159" s="68"/>
      <c r="Q2159" s="69"/>
      <c r="R2159" s="69"/>
      <c r="Z2159" s="70"/>
      <c r="AA2159" s="71"/>
      <c r="AB2159" s="70"/>
      <c r="AC2159" s="70"/>
      <c r="AD2159" s="53"/>
      <c r="AE2159" s="53"/>
      <c r="AF2159" s="72"/>
      <c r="AG2159" s="70"/>
      <c r="AH2159" s="70"/>
      <c r="AI2159" s="70"/>
    </row>
    <row r="2160" spans="1:35" ht="12.75" customHeight="1" x14ac:dyDescent="0.2">
      <c r="A2160" s="64" t="s">
        <v>535</v>
      </c>
      <c r="B2160" s="65" t="s">
        <v>534</v>
      </c>
      <c r="C2160" s="65">
        <v>1829891</v>
      </c>
      <c r="D2160" s="66">
        <f>VLOOKUP(A2160,'2.1 Termination Charges'!$B$4:$F$904,5,0)</f>
        <v>0.16363</v>
      </c>
      <c r="G2160" s="67"/>
      <c r="H2160" s="67"/>
      <c r="J2160" s="67"/>
      <c r="P2160" s="68"/>
      <c r="Q2160" s="69"/>
      <c r="R2160" s="69"/>
      <c r="Z2160" s="70"/>
      <c r="AA2160" s="71"/>
      <c r="AB2160" s="70"/>
      <c r="AC2160" s="70"/>
      <c r="AD2160" s="53"/>
      <c r="AE2160" s="53"/>
      <c r="AF2160" s="72"/>
      <c r="AG2160" s="70"/>
      <c r="AH2160" s="70"/>
      <c r="AI2160" s="70"/>
    </row>
    <row r="2161" spans="1:35" ht="12.75" customHeight="1" x14ac:dyDescent="0.2">
      <c r="A2161" s="64" t="s">
        <v>535</v>
      </c>
      <c r="B2161" s="65" t="s">
        <v>534</v>
      </c>
      <c r="C2161" s="65">
        <v>1829892</v>
      </c>
      <c r="D2161" s="66">
        <f>VLOOKUP(A2161,'2.1 Termination Charges'!$B$4:$F$904,5,0)</f>
        <v>0.16363</v>
      </c>
      <c r="G2161" s="67"/>
      <c r="H2161" s="67"/>
      <c r="J2161" s="67"/>
      <c r="P2161" s="68"/>
      <c r="Q2161" s="69"/>
      <c r="R2161" s="69"/>
      <c r="Z2161" s="70"/>
      <c r="AA2161" s="71"/>
      <c r="AB2161" s="70"/>
      <c r="AC2161" s="70"/>
      <c r="AD2161" s="53"/>
      <c r="AE2161" s="53"/>
      <c r="AF2161" s="72"/>
      <c r="AG2161" s="70"/>
      <c r="AH2161" s="70"/>
      <c r="AI2161" s="70"/>
    </row>
    <row r="2162" spans="1:35" ht="12.75" customHeight="1" x14ac:dyDescent="0.2">
      <c r="A2162" s="64" t="s">
        <v>535</v>
      </c>
      <c r="B2162" s="65" t="s">
        <v>534</v>
      </c>
      <c r="C2162" s="65">
        <v>1829898</v>
      </c>
      <c r="D2162" s="66">
        <f>VLOOKUP(A2162,'2.1 Termination Charges'!$B$4:$F$904,5,0)</f>
        <v>0.16363</v>
      </c>
      <c r="G2162" s="67"/>
      <c r="H2162" s="67"/>
      <c r="J2162" s="67"/>
      <c r="P2162" s="68"/>
      <c r="Q2162" s="69"/>
      <c r="R2162" s="69"/>
      <c r="Z2162" s="70"/>
      <c r="AA2162" s="71"/>
      <c r="AB2162" s="70"/>
      <c r="AC2162" s="70"/>
      <c r="AD2162" s="53"/>
      <c r="AE2162" s="53"/>
      <c r="AF2162" s="72"/>
      <c r="AG2162" s="70"/>
      <c r="AH2162" s="70"/>
      <c r="AI2162" s="70"/>
    </row>
    <row r="2163" spans="1:35" ht="12.75" customHeight="1" x14ac:dyDescent="0.2">
      <c r="A2163" s="64" t="s">
        <v>535</v>
      </c>
      <c r="B2163" s="65" t="s">
        <v>534</v>
      </c>
      <c r="C2163" s="65">
        <v>1829901</v>
      </c>
      <c r="D2163" s="66">
        <f>VLOOKUP(A2163,'2.1 Termination Charges'!$B$4:$F$904,5,0)</f>
        <v>0.16363</v>
      </c>
      <c r="G2163" s="67"/>
      <c r="H2163" s="67"/>
      <c r="J2163" s="67"/>
      <c r="P2163" s="68"/>
      <c r="Q2163" s="69"/>
      <c r="R2163" s="69"/>
      <c r="Z2163" s="70"/>
      <c r="AA2163" s="71"/>
      <c r="AB2163" s="70"/>
      <c r="AC2163" s="70"/>
      <c r="AD2163" s="53"/>
      <c r="AE2163" s="53"/>
      <c r="AF2163" s="72"/>
      <c r="AG2163" s="70"/>
      <c r="AH2163" s="70"/>
      <c r="AI2163" s="70"/>
    </row>
    <row r="2164" spans="1:35" ht="12.75" customHeight="1" x14ac:dyDescent="0.2">
      <c r="A2164" s="64" t="s">
        <v>535</v>
      </c>
      <c r="B2164" s="65" t="s">
        <v>534</v>
      </c>
      <c r="C2164" s="65">
        <v>1829902</v>
      </c>
      <c r="D2164" s="66">
        <f>VLOOKUP(A2164,'2.1 Termination Charges'!$B$4:$F$904,5,0)</f>
        <v>0.16363</v>
      </c>
      <c r="G2164" s="67"/>
      <c r="H2164" s="67"/>
      <c r="J2164" s="67"/>
      <c r="P2164" s="68"/>
      <c r="Q2164" s="69"/>
      <c r="R2164" s="69"/>
      <c r="Z2164" s="70"/>
      <c r="AA2164" s="71"/>
      <c r="AB2164" s="70"/>
      <c r="AC2164" s="70"/>
      <c r="AD2164" s="53"/>
      <c r="AE2164" s="53"/>
      <c r="AF2164" s="72"/>
      <c r="AG2164" s="70"/>
      <c r="AH2164" s="70"/>
      <c r="AI2164" s="70"/>
    </row>
    <row r="2165" spans="1:35" ht="12.75" customHeight="1" x14ac:dyDescent="0.2">
      <c r="A2165" s="64" t="s">
        <v>535</v>
      </c>
      <c r="B2165" s="65" t="s">
        <v>534</v>
      </c>
      <c r="C2165" s="65">
        <v>1829903</v>
      </c>
      <c r="D2165" s="66">
        <f>VLOOKUP(A2165,'2.1 Termination Charges'!$B$4:$F$904,5,0)</f>
        <v>0.16363</v>
      </c>
      <c r="G2165" s="67"/>
      <c r="H2165" s="67"/>
      <c r="J2165" s="67"/>
      <c r="P2165" s="68"/>
      <c r="Q2165" s="69"/>
      <c r="R2165" s="69"/>
      <c r="Z2165" s="70"/>
      <c r="AA2165" s="71"/>
      <c r="AB2165" s="70"/>
      <c r="AC2165" s="70"/>
      <c r="AD2165" s="53"/>
      <c r="AE2165" s="53"/>
      <c r="AF2165" s="72"/>
      <c r="AG2165" s="70"/>
      <c r="AH2165" s="70"/>
      <c r="AI2165" s="70"/>
    </row>
    <row r="2166" spans="1:35" ht="12.75" customHeight="1" x14ac:dyDescent="0.2">
      <c r="A2166" s="64" t="s">
        <v>535</v>
      </c>
      <c r="B2166" s="65" t="s">
        <v>534</v>
      </c>
      <c r="C2166" s="65">
        <v>1829904</v>
      </c>
      <c r="D2166" s="66">
        <f>VLOOKUP(A2166,'2.1 Termination Charges'!$B$4:$F$904,5,0)</f>
        <v>0.16363</v>
      </c>
      <c r="G2166" s="67"/>
      <c r="H2166" s="67"/>
      <c r="J2166" s="67"/>
      <c r="P2166" s="68"/>
      <c r="Q2166" s="69"/>
      <c r="R2166" s="69"/>
      <c r="Z2166" s="70"/>
      <c r="AA2166" s="71"/>
      <c r="AB2166" s="70"/>
      <c r="AC2166" s="70"/>
      <c r="AD2166" s="53"/>
      <c r="AE2166" s="53"/>
      <c r="AF2166" s="72"/>
      <c r="AG2166" s="70"/>
      <c r="AH2166" s="70"/>
      <c r="AI2166" s="70"/>
    </row>
    <row r="2167" spans="1:35" ht="12.75" customHeight="1" x14ac:dyDescent="0.2">
      <c r="A2167" s="64" t="s">
        <v>535</v>
      </c>
      <c r="B2167" s="65" t="s">
        <v>534</v>
      </c>
      <c r="C2167" s="65">
        <v>1829905</v>
      </c>
      <c r="D2167" s="66">
        <f>VLOOKUP(A2167,'2.1 Termination Charges'!$B$4:$F$904,5,0)</f>
        <v>0.16363</v>
      </c>
      <c r="G2167" s="67"/>
      <c r="H2167" s="67"/>
      <c r="J2167" s="67"/>
      <c r="P2167" s="68"/>
      <c r="Q2167" s="69"/>
      <c r="R2167" s="69"/>
      <c r="Z2167" s="70"/>
      <c r="AA2167" s="71"/>
      <c r="AB2167" s="70"/>
      <c r="AC2167" s="70"/>
      <c r="AD2167" s="53"/>
      <c r="AE2167" s="53"/>
      <c r="AF2167" s="72"/>
      <c r="AG2167" s="70"/>
      <c r="AH2167" s="70"/>
      <c r="AI2167" s="70"/>
    </row>
    <row r="2168" spans="1:35" ht="12.75" customHeight="1" x14ac:dyDescent="0.2">
      <c r="A2168" s="64" t="s">
        <v>535</v>
      </c>
      <c r="B2168" s="65" t="s">
        <v>534</v>
      </c>
      <c r="C2168" s="65">
        <v>1829906</v>
      </c>
      <c r="D2168" s="66">
        <f>VLOOKUP(A2168,'2.1 Termination Charges'!$B$4:$F$904,5,0)</f>
        <v>0.16363</v>
      </c>
      <c r="G2168" s="67"/>
      <c r="H2168" s="67"/>
      <c r="J2168" s="67"/>
      <c r="P2168" s="68"/>
      <c r="Q2168" s="69"/>
      <c r="R2168" s="69"/>
      <c r="Z2168" s="70"/>
      <c r="AA2168" s="71"/>
      <c r="AB2168" s="70"/>
      <c r="AC2168" s="70"/>
      <c r="AD2168" s="53"/>
      <c r="AE2168" s="53"/>
      <c r="AF2168" s="72"/>
      <c r="AG2168" s="70"/>
      <c r="AH2168" s="70"/>
      <c r="AI2168" s="70"/>
    </row>
    <row r="2169" spans="1:35" ht="12.75" customHeight="1" x14ac:dyDescent="0.2">
      <c r="A2169" s="64" t="s">
        <v>535</v>
      </c>
      <c r="B2169" s="65" t="s">
        <v>534</v>
      </c>
      <c r="C2169" s="65">
        <v>1829907</v>
      </c>
      <c r="D2169" s="66">
        <f>VLOOKUP(A2169,'2.1 Termination Charges'!$B$4:$F$904,5,0)</f>
        <v>0.16363</v>
      </c>
      <c r="G2169" s="67"/>
      <c r="H2169" s="67"/>
      <c r="J2169" s="67"/>
      <c r="P2169" s="68"/>
      <c r="Q2169" s="69"/>
      <c r="R2169" s="69"/>
      <c r="Z2169" s="70"/>
      <c r="AA2169" s="71"/>
      <c r="AB2169" s="70"/>
      <c r="AC2169" s="70"/>
      <c r="AD2169" s="53"/>
      <c r="AE2169" s="53"/>
      <c r="AF2169" s="72"/>
      <c r="AG2169" s="70"/>
      <c r="AH2169" s="70"/>
      <c r="AI2169" s="70"/>
    </row>
    <row r="2170" spans="1:35" ht="12.75" customHeight="1" x14ac:dyDescent="0.2">
      <c r="A2170" s="64" t="s">
        <v>535</v>
      </c>
      <c r="B2170" s="65" t="s">
        <v>534</v>
      </c>
      <c r="C2170" s="65">
        <v>1829908</v>
      </c>
      <c r="D2170" s="66">
        <f>VLOOKUP(A2170,'2.1 Termination Charges'!$B$4:$F$904,5,0)</f>
        <v>0.16363</v>
      </c>
      <c r="G2170" s="67"/>
      <c r="H2170" s="67"/>
      <c r="J2170" s="67"/>
      <c r="P2170" s="68"/>
      <c r="Q2170" s="69"/>
      <c r="R2170" s="69"/>
      <c r="Z2170" s="70"/>
      <c r="AA2170" s="71"/>
      <c r="AB2170" s="70"/>
      <c r="AC2170" s="70"/>
      <c r="AD2170" s="53"/>
      <c r="AE2170" s="53"/>
      <c r="AF2170" s="72"/>
      <c r="AG2170" s="70"/>
      <c r="AH2170" s="70"/>
      <c r="AI2170" s="70"/>
    </row>
    <row r="2171" spans="1:35" ht="12.75" customHeight="1" x14ac:dyDescent="0.2">
      <c r="A2171" s="64" t="s">
        <v>535</v>
      </c>
      <c r="B2171" s="65" t="s">
        <v>534</v>
      </c>
      <c r="C2171" s="65">
        <v>1829909</v>
      </c>
      <c r="D2171" s="66">
        <f>VLOOKUP(A2171,'2.1 Termination Charges'!$B$4:$F$904,5,0)</f>
        <v>0.16363</v>
      </c>
      <c r="G2171" s="67"/>
      <c r="H2171" s="67"/>
      <c r="J2171" s="67"/>
      <c r="P2171" s="68"/>
      <c r="Q2171" s="69"/>
      <c r="R2171" s="69"/>
      <c r="Z2171" s="70"/>
      <c r="AA2171" s="71"/>
      <c r="AB2171" s="70"/>
      <c r="AC2171" s="70"/>
      <c r="AD2171" s="53"/>
      <c r="AE2171" s="53"/>
      <c r="AF2171" s="72"/>
      <c r="AG2171" s="70"/>
      <c r="AH2171" s="70"/>
      <c r="AI2171" s="70"/>
    </row>
    <row r="2172" spans="1:35" ht="12.75" customHeight="1" x14ac:dyDescent="0.2">
      <c r="A2172" s="64" t="s">
        <v>535</v>
      </c>
      <c r="B2172" s="65" t="s">
        <v>534</v>
      </c>
      <c r="C2172" s="65">
        <v>1829910</v>
      </c>
      <c r="D2172" s="66">
        <f>VLOOKUP(A2172,'2.1 Termination Charges'!$B$4:$F$904,5,0)</f>
        <v>0.16363</v>
      </c>
      <c r="G2172" s="67"/>
      <c r="H2172" s="67"/>
      <c r="J2172" s="67"/>
      <c r="P2172" s="68"/>
      <c r="Q2172" s="69"/>
      <c r="R2172" s="69"/>
      <c r="Z2172" s="70"/>
      <c r="AA2172" s="71"/>
      <c r="AB2172" s="70"/>
      <c r="AC2172" s="70"/>
      <c r="AD2172" s="53"/>
      <c r="AE2172" s="53"/>
      <c r="AF2172" s="72"/>
      <c r="AG2172" s="70"/>
      <c r="AH2172" s="70"/>
      <c r="AI2172" s="70"/>
    </row>
    <row r="2173" spans="1:35" ht="12.75" customHeight="1" x14ac:dyDescent="0.2">
      <c r="A2173" s="64" t="s">
        <v>535</v>
      </c>
      <c r="B2173" s="65" t="s">
        <v>534</v>
      </c>
      <c r="C2173" s="65">
        <v>1829912</v>
      </c>
      <c r="D2173" s="66">
        <f>VLOOKUP(A2173,'2.1 Termination Charges'!$B$4:$F$904,5,0)</f>
        <v>0.16363</v>
      </c>
      <c r="G2173" s="67"/>
      <c r="H2173" s="67"/>
      <c r="J2173" s="67"/>
      <c r="P2173" s="68"/>
      <c r="Q2173" s="69"/>
      <c r="R2173" s="69"/>
      <c r="Z2173" s="70"/>
      <c r="AA2173" s="71"/>
      <c r="AB2173" s="70"/>
      <c r="AC2173" s="70"/>
      <c r="AD2173" s="53"/>
      <c r="AE2173" s="53"/>
      <c r="AF2173" s="72"/>
      <c r="AG2173" s="70"/>
      <c r="AH2173" s="70"/>
      <c r="AI2173" s="70"/>
    </row>
    <row r="2174" spans="1:35" ht="12.75" customHeight="1" x14ac:dyDescent="0.2">
      <c r="A2174" s="64" t="s">
        <v>535</v>
      </c>
      <c r="B2174" s="65" t="s">
        <v>534</v>
      </c>
      <c r="C2174" s="65">
        <v>1829913</v>
      </c>
      <c r="D2174" s="66">
        <f>VLOOKUP(A2174,'2.1 Termination Charges'!$B$4:$F$904,5,0)</f>
        <v>0.16363</v>
      </c>
      <c r="G2174" s="67"/>
      <c r="H2174" s="67"/>
      <c r="J2174" s="67"/>
      <c r="P2174" s="68"/>
      <c r="Q2174" s="69"/>
      <c r="R2174" s="69"/>
      <c r="Z2174" s="70"/>
      <c r="AA2174" s="71"/>
      <c r="AB2174" s="70"/>
      <c r="AC2174" s="70"/>
      <c r="AD2174" s="53"/>
      <c r="AE2174" s="53"/>
      <c r="AF2174" s="72"/>
      <c r="AG2174" s="70"/>
      <c r="AH2174" s="70"/>
      <c r="AI2174" s="70"/>
    </row>
    <row r="2175" spans="1:35" ht="12.75" customHeight="1" x14ac:dyDescent="0.2">
      <c r="A2175" s="64" t="s">
        <v>535</v>
      </c>
      <c r="B2175" s="65" t="s">
        <v>534</v>
      </c>
      <c r="C2175" s="65">
        <v>1829914</v>
      </c>
      <c r="D2175" s="66">
        <f>VLOOKUP(A2175,'2.1 Termination Charges'!$B$4:$F$904,5,0)</f>
        <v>0.16363</v>
      </c>
      <c r="G2175" s="67"/>
      <c r="H2175" s="67"/>
      <c r="J2175" s="67"/>
      <c r="P2175" s="68"/>
      <c r="Q2175" s="69"/>
      <c r="R2175" s="69"/>
      <c r="Z2175" s="70"/>
      <c r="AA2175" s="71"/>
      <c r="AB2175" s="70"/>
      <c r="AC2175" s="70"/>
      <c r="AD2175" s="53"/>
      <c r="AE2175" s="53"/>
      <c r="AF2175" s="72"/>
      <c r="AG2175" s="70"/>
      <c r="AH2175" s="70"/>
      <c r="AI2175" s="70"/>
    </row>
    <row r="2176" spans="1:35" ht="12.75" customHeight="1" x14ac:dyDescent="0.2">
      <c r="A2176" s="64" t="s">
        <v>535</v>
      </c>
      <c r="B2176" s="65" t="s">
        <v>534</v>
      </c>
      <c r="C2176" s="65">
        <v>1829915</v>
      </c>
      <c r="D2176" s="66">
        <f>VLOOKUP(A2176,'2.1 Termination Charges'!$B$4:$F$904,5,0)</f>
        <v>0.16363</v>
      </c>
      <c r="G2176" s="67"/>
      <c r="H2176" s="67"/>
      <c r="J2176" s="67"/>
      <c r="P2176" s="68"/>
      <c r="Q2176" s="69"/>
      <c r="R2176" s="69"/>
      <c r="Z2176" s="70"/>
      <c r="AA2176" s="71"/>
      <c r="AB2176" s="70"/>
      <c r="AC2176" s="70"/>
      <c r="AD2176" s="53"/>
      <c r="AE2176" s="53"/>
      <c r="AF2176" s="72"/>
      <c r="AG2176" s="70"/>
      <c r="AH2176" s="70"/>
      <c r="AI2176" s="70"/>
    </row>
    <row r="2177" spans="1:35" ht="12.75" customHeight="1" x14ac:dyDescent="0.2">
      <c r="A2177" s="64" t="s">
        <v>535</v>
      </c>
      <c r="B2177" s="65" t="s">
        <v>534</v>
      </c>
      <c r="C2177" s="65">
        <v>1829916</v>
      </c>
      <c r="D2177" s="66">
        <f>VLOOKUP(A2177,'2.1 Termination Charges'!$B$4:$F$904,5,0)</f>
        <v>0.16363</v>
      </c>
      <c r="G2177" s="67"/>
      <c r="H2177" s="67"/>
      <c r="J2177" s="67"/>
      <c r="P2177" s="68"/>
      <c r="Q2177" s="69"/>
      <c r="R2177" s="69"/>
      <c r="Z2177" s="70"/>
      <c r="AA2177" s="71"/>
      <c r="AB2177" s="70"/>
      <c r="AC2177" s="70"/>
      <c r="AD2177" s="53"/>
      <c r="AE2177" s="53"/>
      <c r="AF2177" s="72"/>
      <c r="AG2177" s="70"/>
      <c r="AH2177" s="70"/>
      <c r="AI2177" s="70"/>
    </row>
    <row r="2178" spans="1:35" ht="12.75" customHeight="1" x14ac:dyDescent="0.2">
      <c r="A2178" s="64" t="s">
        <v>535</v>
      </c>
      <c r="B2178" s="65" t="s">
        <v>534</v>
      </c>
      <c r="C2178" s="65">
        <v>1829917</v>
      </c>
      <c r="D2178" s="66">
        <f>VLOOKUP(A2178,'2.1 Termination Charges'!$B$4:$F$904,5,0)</f>
        <v>0.16363</v>
      </c>
      <c r="G2178" s="67"/>
      <c r="H2178" s="67"/>
      <c r="J2178" s="67"/>
      <c r="P2178" s="68"/>
      <c r="Q2178" s="69"/>
      <c r="R2178" s="69"/>
      <c r="Z2178" s="70"/>
      <c r="AA2178" s="71"/>
      <c r="AB2178" s="70"/>
      <c r="AC2178" s="70"/>
      <c r="AD2178" s="53"/>
      <c r="AE2178" s="53"/>
      <c r="AF2178" s="72"/>
      <c r="AG2178" s="70"/>
      <c r="AH2178" s="70"/>
      <c r="AI2178" s="70"/>
    </row>
    <row r="2179" spans="1:35" ht="12.75" customHeight="1" x14ac:dyDescent="0.2">
      <c r="A2179" s="64" t="s">
        <v>535</v>
      </c>
      <c r="B2179" s="65" t="s">
        <v>534</v>
      </c>
      <c r="C2179" s="65">
        <v>1829918</v>
      </c>
      <c r="D2179" s="66">
        <f>VLOOKUP(A2179,'2.1 Termination Charges'!$B$4:$F$904,5,0)</f>
        <v>0.16363</v>
      </c>
      <c r="G2179" s="67"/>
      <c r="H2179" s="67"/>
      <c r="J2179" s="67"/>
      <c r="P2179" s="68"/>
      <c r="Q2179" s="69"/>
      <c r="R2179" s="69"/>
      <c r="Z2179" s="70"/>
      <c r="AA2179" s="71"/>
      <c r="AB2179" s="70"/>
      <c r="AC2179" s="70"/>
      <c r="AD2179" s="53"/>
      <c r="AE2179" s="53"/>
      <c r="AF2179" s="72"/>
      <c r="AG2179" s="70"/>
      <c r="AH2179" s="70"/>
      <c r="AI2179" s="70"/>
    </row>
    <row r="2180" spans="1:35" ht="12.75" customHeight="1" x14ac:dyDescent="0.2">
      <c r="A2180" s="64" t="s">
        <v>535</v>
      </c>
      <c r="B2180" s="65" t="s">
        <v>534</v>
      </c>
      <c r="C2180" s="65">
        <v>1829919</v>
      </c>
      <c r="D2180" s="66">
        <f>VLOOKUP(A2180,'2.1 Termination Charges'!$B$4:$F$904,5,0)</f>
        <v>0.16363</v>
      </c>
      <c r="G2180" s="67"/>
      <c r="H2180" s="67"/>
      <c r="J2180" s="67"/>
      <c r="P2180" s="68"/>
      <c r="Q2180" s="69"/>
      <c r="R2180" s="69"/>
      <c r="Z2180" s="70"/>
      <c r="AA2180" s="71"/>
      <c r="AB2180" s="70"/>
      <c r="AC2180" s="70"/>
      <c r="AD2180" s="53"/>
      <c r="AE2180" s="53"/>
      <c r="AF2180" s="72"/>
      <c r="AG2180" s="70"/>
      <c r="AH2180" s="70"/>
      <c r="AI2180" s="70"/>
    </row>
    <row r="2181" spans="1:35" ht="12.75" customHeight="1" x14ac:dyDescent="0.2">
      <c r="A2181" s="64" t="s">
        <v>535</v>
      </c>
      <c r="B2181" s="65" t="s">
        <v>534</v>
      </c>
      <c r="C2181" s="65">
        <v>182992</v>
      </c>
      <c r="D2181" s="66">
        <f>VLOOKUP(A2181,'2.1 Termination Charges'!$B$4:$F$904,5,0)</f>
        <v>0.16363</v>
      </c>
      <c r="G2181" s="67"/>
      <c r="H2181" s="67"/>
      <c r="J2181" s="67"/>
      <c r="P2181" s="68"/>
      <c r="Q2181" s="69"/>
      <c r="R2181" s="69"/>
      <c r="Z2181" s="70"/>
      <c r="AA2181" s="71"/>
      <c r="AB2181" s="70"/>
      <c r="AC2181" s="70"/>
      <c r="AD2181" s="53"/>
      <c r="AE2181" s="53"/>
      <c r="AF2181" s="72"/>
      <c r="AG2181" s="70"/>
      <c r="AH2181" s="70"/>
      <c r="AI2181" s="70"/>
    </row>
    <row r="2182" spans="1:35" ht="12.75" customHeight="1" x14ac:dyDescent="0.2">
      <c r="A2182" s="64" t="s">
        <v>535</v>
      </c>
      <c r="B2182" s="65" t="s">
        <v>534</v>
      </c>
      <c r="C2182" s="65">
        <v>1829930</v>
      </c>
      <c r="D2182" s="66">
        <f>VLOOKUP(A2182,'2.1 Termination Charges'!$B$4:$F$904,5,0)</f>
        <v>0.16363</v>
      </c>
      <c r="G2182" s="67"/>
      <c r="H2182" s="67"/>
      <c r="J2182" s="67"/>
      <c r="P2182" s="68"/>
      <c r="Q2182" s="69"/>
      <c r="R2182" s="69"/>
      <c r="Z2182" s="70"/>
      <c r="AA2182" s="71"/>
      <c r="AB2182" s="70"/>
      <c r="AC2182" s="70"/>
      <c r="AD2182" s="53"/>
      <c r="AE2182" s="53"/>
      <c r="AF2182" s="72"/>
      <c r="AG2182" s="70"/>
      <c r="AH2182" s="70"/>
      <c r="AI2182" s="70"/>
    </row>
    <row r="2183" spans="1:35" ht="12.75" customHeight="1" x14ac:dyDescent="0.2">
      <c r="A2183" s="64" t="s">
        <v>535</v>
      </c>
      <c r="B2183" s="65" t="s">
        <v>534</v>
      </c>
      <c r="C2183" s="65">
        <v>1829932</v>
      </c>
      <c r="D2183" s="66">
        <f>VLOOKUP(A2183,'2.1 Termination Charges'!$B$4:$F$904,5,0)</f>
        <v>0.16363</v>
      </c>
      <c r="G2183" s="67"/>
      <c r="H2183" s="67"/>
      <c r="J2183" s="67"/>
      <c r="P2183" s="68"/>
      <c r="Q2183" s="69"/>
      <c r="R2183" s="69"/>
      <c r="Z2183" s="70"/>
      <c r="AA2183" s="71"/>
      <c r="AB2183" s="70"/>
      <c r="AC2183" s="70"/>
      <c r="AD2183" s="53"/>
      <c r="AE2183" s="53"/>
      <c r="AF2183" s="72"/>
      <c r="AG2183" s="70"/>
      <c r="AH2183" s="70"/>
      <c r="AI2183" s="70"/>
    </row>
    <row r="2184" spans="1:35" ht="12.75" customHeight="1" x14ac:dyDescent="0.2">
      <c r="A2184" s="64" t="s">
        <v>535</v>
      </c>
      <c r="B2184" s="65" t="s">
        <v>534</v>
      </c>
      <c r="C2184" s="65">
        <v>1829933</v>
      </c>
      <c r="D2184" s="66">
        <f>VLOOKUP(A2184,'2.1 Termination Charges'!$B$4:$F$904,5,0)</f>
        <v>0.16363</v>
      </c>
      <c r="G2184" s="67"/>
      <c r="H2184" s="67"/>
      <c r="J2184" s="67"/>
      <c r="P2184" s="68"/>
      <c r="Q2184" s="69"/>
      <c r="R2184" s="69"/>
      <c r="Z2184" s="70"/>
      <c r="AA2184" s="71"/>
      <c r="AB2184" s="70"/>
      <c r="AC2184" s="70"/>
      <c r="AD2184" s="53"/>
      <c r="AE2184" s="53"/>
      <c r="AF2184" s="72"/>
      <c r="AG2184" s="70"/>
      <c r="AH2184" s="70"/>
      <c r="AI2184" s="70"/>
    </row>
    <row r="2185" spans="1:35" ht="12.75" customHeight="1" x14ac:dyDescent="0.2">
      <c r="A2185" s="64" t="s">
        <v>535</v>
      </c>
      <c r="B2185" s="65" t="s">
        <v>534</v>
      </c>
      <c r="C2185" s="65">
        <v>1829934</v>
      </c>
      <c r="D2185" s="66">
        <f>VLOOKUP(A2185,'2.1 Termination Charges'!$B$4:$F$904,5,0)</f>
        <v>0.16363</v>
      </c>
      <c r="G2185" s="67"/>
      <c r="H2185" s="67"/>
      <c r="J2185" s="67"/>
      <c r="P2185" s="68"/>
      <c r="Q2185" s="69"/>
      <c r="R2185" s="69"/>
      <c r="Z2185" s="70"/>
      <c r="AA2185" s="71"/>
      <c r="AB2185" s="70"/>
      <c r="AC2185" s="70"/>
      <c r="AD2185" s="53"/>
      <c r="AE2185" s="53"/>
      <c r="AF2185" s="72"/>
      <c r="AG2185" s="70"/>
      <c r="AH2185" s="70"/>
      <c r="AI2185" s="70"/>
    </row>
    <row r="2186" spans="1:35" ht="12.75" customHeight="1" x14ac:dyDescent="0.2">
      <c r="A2186" s="64" t="s">
        <v>535</v>
      </c>
      <c r="B2186" s="65" t="s">
        <v>534</v>
      </c>
      <c r="C2186" s="65">
        <v>1829936</v>
      </c>
      <c r="D2186" s="66">
        <f>VLOOKUP(A2186,'2.1 Termination Charges'!$B$4:$F$904,5,0)</f>
        <v>0.16363</v>
      </c>
      <c r="G2186" s="67"/>
      <c r="H2186" s="67"/>
      <c r="J2186" s="67"/>
      <c r="P2186" s="68"/>
      <c r="Q2186" s="69"/>
      <c r="R2186" s="69"/>
      <c r="Z2186" s="70"/>
      <c r="AA2186" s="71"/>
      <c r="AB2186" s="70"/>
      <c r="AC2186" s="70"/>
      <c r="AD2186" s="53"/>
      <c r="AE2186" s="53"/>
      <c r="AF2186" s="72"/>
      <c r="AG2186" s="70"/>
      <c r="AH2186" s="70"/>
      <c r="AI2186" s="70"/>
    </row>
    <row r="2187" spans="1:35" ht="12.75" customHeight="1" x14ac:dyDescent="0.2">
      <c r="A2187" s="64" t="s">
        <v>535</v>
      </c>
      <c r="B2187" s="65" t="s">
        <v>534</v>
      </c>
      <c r="C2187" s="65">
        <v>1829937</v>
      </c>
      <c r="D2187" s="66">
        <f>VLOOKUP(A2187,'2.1 Termination Charges'!$B$4:$F$904,5,0)</f>
        <v>0.16363</v>
      </c>
      <c r="G2187" s="67"/>
      <c r="H2187" s="67"/>
      <c r="J2187" s="67"/>
      <c r="P2187" s="68"/>
      <c r="Q2187" s="69"/>
      <c r="R2187" s="69"/>
      <c r="Z2187" s="70"/>
      <c r="AA2187" s="71"/>
      <c r="AB2187" s="70"/>
      <c r="AC2187" s="70"/>
      <c r="AD2187" s="53"/>
      <c r="AE2187" s="53"/>
      <c r="AF2187" s="72"/>
      <c r="AG2187" s="70"/>
      <c r="AH2187" s="70"/>
      <c r="AI2187" s="70"/>
    </row>
    <row r="2188" spans="1:35" ht="12.75" customHeight="1" x14ac:dyDescent="0.2">
      <c r="A2188" s="64" t="s">
        <v>535</v>
      </c>
      <c r="B2188" s="65" t="s">
        <v>534</v>
      </c>
      <c r="C2188" s="65">
        <v>1829938</v>
      </c>
      <c r="D2188" s="66">
        <f>VLOOKUP(A2188,'2.1 Termination Charges'!$B$4:$F$904,5,0)</f>
        <v>0.16363</v>
      </c>
      <c r="G2188" s="67"/>
      <c r="H2188" s="67"/>
      <c r="J2188" s="67"/>
      <c r="P2188" s="68"/>
      <c r="Q2188" s="69"/>
      <c r="R2188" s="69"/>
      <c r="Z2188" s="70"/>
      <c r="AA2188" s="71"/>
      <c r="AB2188" s="70"/>
      <c r="AC2188" s="70"/>
      <c r="AD2188" s="53"/>
      <c r="AE2188" s="53"/>
      <c r="AF2188" s="72"/>
      <c r="AG2188" s="70"/>
      <c r="AH2188" s="70"/>
      <c r="AI2188" s="70"/>
    </row>
    <row r="2189" spans="1:35" ht="12.75" customHeight="1" x14ac:dyDescent="0.2">
      <c r="A2189" s="64" t="s">
        <v>535</v>
      </c>
      <c r="B2189" s="65" t="s">
        <v>534</v>
      </c>
      <c r="C2189" s="65">
        <v>1829939</v>
      </c>
      <c r="D2189" s="66">
        <f>VLOOKUP(A2189,'2.1 Termination Charges'!$B$4:$F$904,5,0)</f>
        <v>0.16363</v>
      </c>
      <c r="G2189" s="67"/>
      <c r="H2189" s="67"/>
      <c r="J2189" s="67"/>
      <c r="P2189" s="68"/>
      <c r="Q2189" s="69"/>
      <c r="R2189" s="69"/>
      <c r="Z2189" s="70"/>
      <c r="AA2189" s="71"/>
      <c r="AB2189" s="70"/>
      <c r="AC2189" s="70"/>
      <c r="AD2189" s="53"/>
      <c r="AE2189" s="53"/>
      <c r="AF2189" s="72"/>
      <c r="AG2189" s="70"/>
      <c r="AH2189" s="70"/>
      <c r="AI2189" s="70"/>
    </row>
    <row r="2190" spans="1:35" ht="12.75" customHeight="1" x14ac:dyDescent="0.2">
      <c r="A2190" s="64" t="s">
        <v>535</v>
      </c>
      <c r="B2190" s="65" t="s">
        <v>534</v>
      </c>
      <c r="C2190" s="65">
        <v>1829941</v>
      </c>
      <c r="D2190" s="66">
        <f>VLOOKUP(A2190,'2.1 Termination Charges'!$B$4:$F$904,5,0)</f>
        <v>0.16363</v>
      </c>
      <c r="G2190" s="67"/>
      <c r="H2190" s="67"/>
      <c r="J2190" s="67"/>
      <c r="P2190" s="68"/>
      <c r="Q2190" s="69"/>
      <c r="R2190" s="69"/>
      <c r="Z2190" s="70"/>
      <c r="AA2190" s="71"/>
      <c r="AB2190" s="70"/>
      <c r="AC2190" s="70"/>
      <c r="AD2190" s="53"/>
      <c r="AE2190" s="53"/>
      <c r="AF2190" s="72"/>
      <c r="AG2190" s="70"/>
      <c r="AH2190" s="70"/>
      <c r="AI2190" s="70"/>
    </row>
    <row r="2191" spans="1:35" ht="12.75" customHeight="1" x14ac:dyDescent="0.2">
      <c r="A2191" s="64" t="s">
        <v>535</v>
      </c>
      <c r="B2191" s="65" t="s">
        <v>534</v>
      </c>
      <c r="C2191" s="65">
        <v>1829942</v>
      </c>
      <c r="D2191" s="66">
        <f>VLOOKUP(A2191,'2.1 Termination Charges'!$B$4:$F$904,5,0)</f>
        <v>0.16363</v>
      </c>
      <c r="G2191" s="67"/>
      <c r="H2191" s="67"/>
      <c r="J2191" s="67"/>
      <c r="P2191" s="68"/>
      <c r="Q2191" s="69"/>
      <c r="R2191" s="69"/>
      <c r="Z2191" s="70"/>
      <c r="AA2191" s="71"/>
      <c r="AB2191" s="70"/>
      <c r="AC2191" s="70"/>
      <c r="AD2191" s="53"/>
      <c r="AE2191" s="53"/>
      <c r="AF2191" s="72"/>
      <c r="AG2191" s="70"/>
      <c r="AH2191" s="70"/>
      <c r="AI2191" s="70"/>
    </row>
    <row r="2192" spans="1:35" ht="12.75" customHeight="1" x14ac:dyDescent="0.2">
      <c r="A2192" s="64" t="s">
        <v>535</v>
      </c>
      <c r="B2192" s="65" t="s">
        <v>534</v>
      </c>
      <c r="C2192" s="65">
        <v>1829943</v>
      </c>
      <c r="D2192" s="66">
        <f>VLOOKUP(A2192,'2.1 Termination Charges'!$B$4:$F$904,5,0)</f>
        <v>0.16363</v>
      </c>
      <c r="G2192" s="67"/>
      <c r="H2192" s="67"/>
      <c r="J2192" s="67"/>
      <c r="P2192" s="68"/>
      <c r="Q2192" s="69"/>
      <c r="R2192" s="69"/>
      <c r="Z2192" s="70"/>
      <c r="AA2192" s="71"/>
      <c r="AB2192" s="70"/>
      <c r="AC2192" s="70"/>
      <c r="AD2192" s="53"/>
      <c r="AE2192" s="53"/>
      <c r="AF2192" s="72"/>
      <c r="AG2192" s="70"/>
      <c r="AH2192" s="70"/>
      <c r="AI2192" s="70"/>
    </row>
    <row r="2193" spans="1:35" ht="12.75" customHeight="1" x14ac:dyDescent="0.2">
      <c r="A2193" s="64" t="s">
        <v>535</v>
      </c>
      <c r="B2193" s="65" t="s">
        <v>534</v>
      </c>
      <c r="C2193" s="65">
        <v>1829944</v>
      </c>
      <c r="D2193" s="66">
        <f>VLOOKUP(A2193,'2.1 Termination Charges'!$B$4:$F$904,5,0)</f>
        <v>0.16363</v>
      </c>
      <c r="G2193" s="67"/>
      <c r="H2193" s="67"/>
      <c r="J2193" s="67"/>
      <c r="P2193" s="68"/>
      <c r="Q2193" s="69"/>
      <c r="R2193" s="69"/>
      <c r="Z2193" s="70"/>
      <c r="AA2193" s="71"/>
      <c r="AB2193" s="70"/>
      <c r="AC2193" s="70"/>
      <c r="AD2193" s="53"/>
      <c r="AE2193" s="53"/>
      <c r="AF2193" s="72"/>
      <c r="AG2193" s="70"/>
      <c r="AH2193" s="70"/>
      <c r="AI2193" s="70"/>
    </row>
    <row r="2194" spans="1:35" ht="12.75" customHeight="1" x14ac:dyDescent="0.2">
      <c r="A2194" s="64" t="s">
        <v>535</v>
      </c>
      <c r="B2194" s="65" t="s">
        <v>534</v>
      </c>
      <c r="C2194" s="65">
        <v>1829945</v>
      </c>
      <c r="D2194" s="66">
        <f>VLOOKUP(A2194,'2.1 Termination Charges'!$B$4:$F$904,5,0)</f>
        <v>0.16363</v>
      </c>
      <c r="G2194" s="67"/>
      <c r="H2194" s="67"/>
      <c r="J2194" s="67"/>
      <c r="P2194" s="68"/>
      <c r="Q2194" s="69"/>
      <c r="R2194" s="69"/>
      <c r="Z2194" s="70"/>
      <c r="AA2194" s="71"/>
      <c r="AB2194" s="70"/>
      <c r="AC2194" s="70"/>
      <c r="AD2194" s="53"/>
      <c r="AE2194" s="53"/>
      <c r="AF2194" s="72"/>
      <c r="AG2194" s="70"/>
      <c r="AH2194" s="70"/>
      <c r="AI2194" s="70"/>
    </row>
    <row r="2195" spans="1:35" ht="12.75" customHeight="1" x14ac:dyDescent="0.2">
      <c r="A2195" s="64" t="s">
        <v>535</v>
      </c>
      <c r="B2195" s="65" t="s">
        <v>534</v>
      </c>
      <c r="C2195" s="65">
        <v>1829970</v>
      </c>
      <c r="D2195" s="66">
        <f>VLOOKUP(A2195,'2.1 Termination Charges'!$B$4:$F$904,5,0)</f>
        <v>0.16363</v>
      </c>
      <c r="G2195" s="67"/>
      <c r="H2195" s="67"/>
      <c r="J2195" s="67"/>
      <c r="P2195" s="68"/>
      <c r="Q2195" s="69"/>
      <c r="R2195" s="69"/>
      <c r="Z2195" s="70"/>
      <c r="AA2195" s="71"/>
      <c r="AB2195" s="70"/>
      <c r="AC2195" s="70"/>
      <c r="AD2195" s="53"/>
      <c r="AE2195" s="53"/>
      <c r="AF2195" s="72"/>
      <c r="AG2195" s="70"/>
      <c r="AH2195" s="70"/>
      <c r="AI2195" s="70"/>
    </row>
    <row r="2196" spans="1:35" ht="12.75" customHeight="1" x14ac:dyDescent="0.2">
      <c r="A2196" s="64" t="s">
        <v>535</v>
      </c>
      <c r="B2196" s="65" t="s">
        <v>534</v>
      </c>
      <c r="C2196" s="65">
        <v>1829979</v>
      </c>
      <c r="D2196" s="66">
        <f>VLOOKUP(A2196,'2.1 Termination Charges'!$B$4:$F$904,5,0)</f>
        <v>0.16363</v>
      </c>
      <c r="G2196" s="67"/>
      <c r="H2196" s="67"/>
      <c r="J2196" s="67"/>
      <c r="P2196" s="68"/>
      <c r="Q2196" s="69"/>
      <c r="R2196" s="69"/>
      <c r="Z2196" s="70"/>
      <c r="AA2196" s="71"/>
      <c r="AB2196" s="70"/>
      <c r="AC2196" s="70"/>
      <c r="AD2196" s="53"/>
      <c r="AE2196" s="53"/>
      <c r="AF2196" s="72"/>
      <c r="AG2196" s="70"/>
      <c r="AH2196" s="70"/>
      <c r="AI2196" s="70"/>
    </row>
    <row r="2197" spans="1:35" ht="12.75" customHeight="1" x14ac:dyDescent="0.2">
      <c r="A2197" s="64" t="s">
        <v>535</v>
      </c>
      <c r="B2197" s="65" t="s">
        <v>534</v>
      </c>
      <c r="C2197" s="65">
        <v>1829987</v>
      </c>
      <c r="D2197" s="66">
        <f>VLOOKUP(A2197,'2.1 Termination Charges'!$B$4:$F$904,5,0)</f>
        <v>0.16363</v>
      </c>
      <c r="G2197" s="67"/>
      <c r="H2197" s="67"/>
      <c r="J2197" s="67"/>
      <c r="P2197" s="68"/>
      <c r="Q2197" s="69"/>
      <c r="R2197" s="69"/>
      <c r="Z2197" s="70"/>
      <c r="AA2197" s="71"/>
      <c r="AB2197" s="70"/>
      <c r="AC2197" s="70"/>
      <c r="AD2197" s="53"/>
      <c r="AE2197" s="53"/>
      <c r="AF2197" s="72"/>
      <c r="AG2197" s="70"/>
      <c r="AH2197" s="70"/>
      <c r="AI2197" s="70"/>
    </row>
    <row r="2198" spans="1:35" ht="12.75" customHeight="1" x14ac:dyDescent="0.2">
      <c r="A2198" s="64" t="s">
        <v>535</v>
      </c>
      <c r="B2198" s="65" t="s">
        <v>534</v>
      </c>
      <c r="C2198" s="65">
        <v>1829988</v>
      </c>
      <c r="D2198" s="66">
        <f>VLOOKUP(A2198,'2.1 Termination Charges'!$B$4:$F$904,5,0)</f>
        <v>0.16363</v>
      </c>
      <c r="G2198" s="67"/>
      <c r="H2198" s="67"/>
      <c r="J2198" s="67"/>
      <c r="P2198" s="68"/>
      <c r="Q2198" s="69"/>
      <c r="R2198" s="69"/>
      <c r="Z2198" s="70"/>
      <c r="AA2198" s="71"/>
      <c r="AB2198" s="70"/>
      <c r="AC2198" s="70"/>
      <c r="AD2198" s="53"/>
      <c r="AE2198" s="53"/>
      <c r="AF2198" s="72"/>
      <c r="AG2198" s="70"/>
      <c r="AH2198" s="70"/>
      <c r="AI2198" s="70"/>
    </row>
    <row r="2199" spans="1:35" ht="12.75" customHeight="1" x14ac:dyDescent="0.2">
      <c r="A2199" s="64" t="s">
        <v>535</v>
      </c>
      <c r="B2199" s="65" t="s">
        <v>534</v>
      </c>
      <c r="C2199" s="65">
        <v>1829989</v>
      </c>
      <c r="D2199" s="66">
        <f>VLOOKUP(A2199,'2.1 Termination Charges'!$B$4:$F$904,5,0)</f>
        <v>0.16363</v>
      </c>
      <c r="G2199" s="67"/>
      <c r="H2199" s="67"/>
      <c r="J2199" s="67"/>
      <c r="P2199" s="68"/>
      <c r="Q2199" s="69"/>
      <c r="R2199" s="69"/>
      <c r="Z2199" s="70"/>
      <c r="AA2199" s="71"/>
      <c r="AB2199" s="70"/>
      <c r="AC2199" s="70"/>
      <c r="AD2199" s="53"/>
      <c r="AE2199" s="53"/>
      <c r="AF2199" s="72"/>
      <c r="AG2199" s="70"/>
      <c r="AH2199" s="70"/>
      <c r="AI2199" s="70"/>
    </row>
    <row r="2200" spans="1:35" ht="12.75" customHeight="1" x14ac:dyDescent="0.2">
      <c r="A2200" s="64" t="s">
        <v>535</v>
      </c>
      <c r="B2200" s="65" t="s">
        <v>534</v>
      </c>
      <c r="C2200" s="65">
        <v>1829990</v>
      </c>
      <c r="D2200" s="66">
        <f>VLOOKUP(A2200,'2.1 Termination Charges'!$B$4:$F$904,5,0)</f>
        <v>0.16363</v>
      </c>
      <c r="G2200" s="67"/>
      <c r="H2200" s="67"/>
      <c r="J2200" s="67"/>
      <c r="P2200" s="68"/>
      <c r="Q2200" s="69"/>
      <c r="R2200" s="69"/>
      <c r="Z2200" s="70"/>
      <c r="AA2200" s="71"/>
      <c r="AB2200" s="70"/>
      <c r="AC2200" s="70"/>
      <c r="AD2200" s="53"/>
      <c r="AE2200" s="53"/>
      <c r="AF2200" s="72"/>
      <c r="AG2200" s="70"/>
      <c r="AH2200" s="70"/>
      <c r="AI2200" s="70"/>
    </row>
    <row r="2201" spans="1:35" ht="12.75" customHeight="1" x14ac:dyDescent="0.2">
      <c r="A2201" s="64" t="s">
        <v>535</v>
      </c>
      <c r="B2201" s="65" t="s">
        <v>534</v>
      </c>
      <c r="C2201" s="65">
        <v>1829993</v>
      </c>
      <c r="D2201" s="66">
        <f>VLOOKUP(A2201,'2.1 Termination Charges'!$B$4:$F$904,5,0)</f>
        <v>0.16363</v>
      </c>
      <c r="G2201" s="67"/>
      <c r="H2201" s="67"/>
      <c r="J2201" s="67"/>
      <c r="P2201" s="68"/>
      <c r="Q2201" s="69"/>
      <c r="R2201" s="69"/>
      <c r="Z2201" s="70"/>
      <c r="AA2201" s="71"/>
      <c r="AB2201" s="70"/>
      <c r="AC2201" s="70"/>
      <c r="AD2201" s="53"/>
      <c r="AE2201" s="53"/>
      <c r="AF2201" s="72"/>
      <c r="AG2201" s="70"/>
      <c r="AH2201" s="70"/>
      <c r="AI2201" s="70"/>
    </row>
    <row r="2202" spans="1:35" ht="12.75" customHeight="1" x14ac:dyDescent="0.2">
      <c r="A2202" s="64" t="s">
        <v>535</v>
      </c>
      <c r="B2202" s="65" t="s">
        <v>534</v>
      </c>
      <c r="C2202" s="65">
        <v>1829994</v>
      </c>
      <c r="D2202" s="66">
        <f>VLOOKUP(A2202,'2.1 Termination Charges'!$B$4:$F$904,5,0)</f>
        <v>0.16363</v>
      </c>
      <c r="G2202" s="67"/>
      <c r="H2202" s="67"/>
      <c r="J2202" s="67"/>
      <c r="P2202" s="68"/>
      <c r="Q2202" s="69"/>
      <c r="R2202" s="69"/>
      <c r="Z2202" s="70"/>
      <c r="AA2202" s="71"/>
      <c r="AB2202" s="70"/>
      <c r="AC2202" s="70"/>
      <c r="AD2202" s="53"/>
      <c r="AE2202" s="53"/>
      <c r="AF2202" s="72"/>
      <c r="AG2202" s="70"/>
      <c r="AH2202" s="70"/>
      <c r="AI2202" s="70"/>
    </row>
    <row r="2203" spans="1:35" ht="12.75" customHeight="1" x14ac:dyDescent="0.2">
      <c r="A2203" s="64" t="s">
        <v>535</v>
      </c>
      <c r="B2203" s="65" t="s">
        <v>534</v>
      </c>
      <c r="C2203" s="65">
        <v>1849607</v>
      </c>
      <c r="D2203" s="66">
        <f>VLOOKUP(A2203,'2.1 Termination Charges'!$B$4:$F$904,5,0)</f>
        <v>0.16363</v>
      </c>
      <c r="G2203" s="67"/>
      <c r="H2203" s="67"/>
      <c r="J2203" s="67"/>
      <c r="P2203" s="68"/>
      <c r="Q2203" s="69"/>
      <c r="R2203" s="69"/>
      <c r="Z2203" s="70"/>
      <c r="AA2203" s="71"/>
      <c r="AB2203" s="70"/>
      <c r="AC2203" s="70"/>
      <c r="AD2203" s="53"/>
      <c r="AE2203" s="53"/>
      <c r="AF2203" s="72"/>
      <c r="AG2203" s="70"/>
      <c r="AH2203" s="70"/>
      <c r="AI2203" s="70"/>
    </row>
    <row r="2204" spans="1:35" ht="12.75" customHeight="1" x14ac:dyDescent="0.2">
      <c r="A2204" s="64" t="s">
        <v>535</v>
      </c>
      <c r="B2204" s="65" t="s">
        <v>534</v>
      </c>
      <c r="C2204" s="65">
        <v>184962</v>
      </c>
      <c r="D2204" s="66">
        <f>VLOOKUP(A2204,'2.1 Termination Charges'!$B$4:$F$904,5,0)</f>
        <v>0.16363</v>
      </c>
      <c r="G2204" s="67"/>
      <c r="H2204" s="67"/>
      <c r="J2204" s="67"/>
      <c r="P2204" s="68"/>
      <c r="Q2204" s="69"/>
      <c r="R2204" s="69"/>
      <c r="Z2204" s="70"/>
      <c r="AA2204" s="71"/>
      <c r="AB2204" s="70"/>
      <c r="AC2204" s="70"/>
      <c r="AD2204" s="53"/>
      <c r="AE2204" s="53"/>
      <c r="AF2204" s="72"/>
      <c r="AG2204" s="70"/>
      <c r="AH2204" s="70"/>
      <c r="AI2204" s="70"/>
    </row>
    <row r="2205" spans="1:35" ht="12.75" customHeight="1" x14ac:dyDescent="0.2">
      <c r="A2205" s="64" t="s">
        <v>535</v>
      </c>
      <c r="B2205" s="65" t="s">
        <v>534</v>
      </c>
      <c r="C2205" s="65">
        <v>184963</v>
      </c>
      <c r="D2205" s="66">
        <f>VLOOKUP(A2205,'2.1 Termination Charges'!$B$4:$F$904,5,0)</f>
        <v>0.16363</v>
      </c>
      <c r="G2205" s="67"/>
      <c r="H2205" s="67"/>
      <c r="J2205" s="67"/>
      <c r="P2205" s="68"/>
      <c r="Q2205" s="69"/>
      <c r="R2205" s="69"/>
      <c r="Z2205" s="70"/>
      <c r="AA2205" s="71"/>
      <c r="AB2205" s="70"/>
      <c r="AC2205" s="70"/>
      <c r="AD2205" s="53"/>
      <c r="AE2205" s="53"/>
      <c r="AF2205" s="72"/>
      <c r="AG2205" s="70"/>
      <c r="AH2205" s="70"/>
      <c r="AI2205" s="70"/>
    </row>
    <row r="2206" spans="1:35" ht="12.75" customHeight="1" x14ac:dyDescent="0.2">
      <c r="A2206" s="64" t="s">
        <v>535</v>
      </c>
      <c r="B2206" s="65" t="s">
        <v>534</v>
      </c>
      <c r="C2206" s="65">
        <v>1849642</v>
      </c>
      <c r="D2206" s="66">
        <f>VLOOKUP(A2206,'2.1 Termination Charges'!$B$4:$F$904,5,0)</f>
        <v>0.16363</v>
      </c>
      <c r="G2206" s="67"/>
      <c r="H2206" s="67"/>
      <c r="J2206" s="67"/>
      <c r="P2206" s="68"/>
      <c r="Q2206" s="69"/>
      <c r="R2206" s="69"/>
      <c r="Z2206" s="70"/>
      <c r="AA2206" s="71"/>
      <c r="AB2206" s="70"/>
      <c r="AC2206" s="70"/>
      <c r="AD2206" s="53"/>
      <c r="AE2206" s="53"/>
      <c r="AF2206" s="72"/>
      <c r="AG2206" s="70"/>
      <c r="AH2206" s="70"/>
      <c r="AI2206" s="70"/>
    </row>
    <row r="2207" spans="1:35" ht="12.75" customHeight="1" x14ac:dyDescent="0.2">
      <c r="A2207" s="64" t="s">
        <v>535</v>
      </c>
      <c r="B2207" s="65" t="s">
        <v>534</v>
      </c>
      <c r="C2207" s="65">
        <v>1849707</v>
      </c>
      <c r="D2207" s="66">
        <f>VLOOKUP(A2207,'2.1 Termination Charges'!$B$4:$F$904,5,0)</f>
        <v>0.16363</v>
      </c>
      <c r="G2207" s="67"/>
      <c r="H2207" s="67"/>
      <c r="J2207" s="67"/>
      <c r="P2207" s="68"/>
      <c r="Q2207" s="69"/>
      <c r="R2207" s="69"/>
      <c r="Z2207" s="70"/>
      <c r="AA2207" s="71"/>
      <c r="AB2207" s="70"/>
      <c r="AC2207" s="70"/>
      <c r="AD2207" s="53"/>
      <c r="AE2207" s="53"/>
      <c r="AF2207" s="72"/>
      <c r="AG2207" s="70"/>
      <c r="AH2207" s="70"/>
      <c r="AI2207" s="70"/>
    </row>
    <row r="2208" spans="1:35" ht="12.75" customHeight="1" x14ac:dyDescent="0.2">
      <c r="A2208" s="64" t="s">
        <v>535</v>
      </c>
      <c r="B2208" s="65" t="s">
        <v>534</v>
      </c>
      <c r="C2208" s="65">
        <v>1849720</v>
      </c>
      <c r="D2208" s="66">
        <f>VLOOKUP(A2208,'2.1 Termination Charges'!$B$4:$F$904,5,0)</f>
        <v>0.16363</v>
      </c>
      <c r="G2208" s="67"/>
      <c r="H2208" s="67"/>
      <c r="J2208" s="67"/>
      <c r="P2208" s="68"/>
      <c r="Q2208" s="69"/>
      <c r="R2208" s="69"/>
      <c r="Z2208" s="70"/>
      <c r="AA2208" s="71"/>
      <c r="AB2208" s="70"/>
      <c r="AC2208" s="70"/>
      <c r="AD2208" s="53"/>
      <c r="AE2208" s="53"/>
      <c r="AF2208" s="72"/>
      <c r="AG2208" s="70"/>
      <c r="AH2208" s="70"/>
      <c r="AI2208" s="70"/>
    </row>
    <row r="2209" spans="1:35" ht="12.75" customHeight="1" x14ac:dyDescent="0.2">
      <c r="A2209" s="64" t="s">
        <v>535</v>
      </c>
      <c r="B2209" s="65" t="s">
        <v>534</v>
      </c>
      <c r="C2209" s="65">
        <v>1849750</v>
      </c>
      <c r="D2209" s="66">
        <f>VLOOKUP(A2209,'2.1 Termination Charges'!$B$4:$F$904,5,0)</f>
        <v>0.16363</v>
      </c>
      <c r="G2209" s="67"/>
      <c r="H2209" s="67"/>
      <c r="J2209" s="67"/>
      <c r="P2209" s="68"/>
      <c r="Q2209" s="69"/>
      <c r="R2209" s="69"/>
      <c r="Z2209" s="70"/>
      <c r="AA2209" s="71"/>
      <c r="AB2209" s="70"/>
      <c r="AC2209" s="70"/>
      <c r="AD2209" s="53"/>
      <c r="AE2209" s="53"/>
      <c r="AF2209" s="72"/>
      <c r="AG2209" s="70"/>
      <c r="AH2209" s="70"/>
      <c r="AI2209" s="70"/>
    </row>
    <row r="2210" spans="1:35" ht="12.75" customHeight="1" x14ac:dyDescent="0.2">
      <c r="A2210" s="64" t="s">
        <v>535</v>
      </c>
      <c r="B2210" s="65" t="s">
        <v>534</v>
      </c>
      <c r="C2210" s="65">
        <v>1849751</v>
      </c>
      <c r="D2210" s="66">
        <f>VLOOKUP(A2210,'2.1 Termination Charges'!$B$4:$F$904,5,0)</f>
        <v>0.16363</v>
      </c>
      <c r="G2210" s="67"/>
      <c r="H2210" s="67"/>
      <c r="J2210" s="67"/>
      <c r="P2210" s="68"/>
      <c r="Q2210" s="69"/>
      <c r="R2210" s="69"/>
      <c r="Z2210" s="70"/>
      <c r="AA2210" s="71"/>
      <c r="AB2210" s="70"/>
      <c r="AC2210" s="70"/>
      <c r="AD2210" s="53"/>
      <c r="AE2210" s="53"/>
      <c r="AF2210" s="72"/>
      <c r="AG2210" s="70"/>
      <c r="AH2210" s="70"/>
      <c r="AI2210" s="70"/>
    </row>
    <row r="2211" spans="1:35" ht="12.75" customHeight="1" x14ac:dyDescent="0.2">
      <c r="A2211" s="64" t="s">
        <v>535</v>
      </c>
      <c r="B2211" s="65" t="s">
        <v>534</v>
      </c>
      <c r="C2211" s="65">
        <v>1849752</v>
      </c>
      <c r="D2211" s="66">
        <f>VLOOKUP(A2211,'2.1 Termination Charges'!$B$4:$F$904,5,0)</f>
        <v>0.16363</v>
      </c>
      <c r="G2211" s="67"/>
      <c r="H2211" s="67"/>
      <c r="J2211" s="67"/>
      <c r="P2211" s="68"/>
      <c r="Q2211" s="69"/>
      <c r="R2211" s="69"/>
      <c r="Z2211" s="70"/>
      <c r="AA2211" s="71"/>
      <c r="AB2211" s="70"/>
      <c r="AC2211" s="70"/>
      <c r="AD2211" s="53"/>
      <c r="AE2211" s="53"/>
      <c r="AF2211" s="72"/>
      <c r="AG2211" s="70"/>
      <c r="AH2211" s="70"/>
      <c r="AI2211" s="70"/>
    </row>
    <row r="2212" spans="1:35" ht="12.75" customHeight="1" x14ac:dyDescent="0.2">
      <c r="A2212" s="64" t="s">
        <v>535</v>
      </c>
      <c r="B2212" s="65" t="s">
        <v>534</v>
      </c>
      <c r="C2212" s="65">
        <v>1849753</v>
      </c>
      <c r="D2212" s="66">
        <f>VLOOKUP(A2212,'2.1 Termination Charges'!$B$4:$F$904,5,0)</f>
        <v>0.16363</v>
      </c>
      <c r="G2212" s="67"/>
      <c r="H2212" s="67"/>
      <c r="J2212" s="67"/>
      <c r="P2212" s="68"/>
      <c r="Q2212" s="69"/>
      <c r="R2212" s="69"/>
      <c r="Z2212" s="70"/>
      <c r="AA2212" s="71"/>
      <c r="AB2212" s="70"/>
      <c r="AC2212" s="70"/>
      <c r="AD2212" s="53"/>
      <c r="AE2212" s="53"/>
      <c r="AF2212" s="72"/>
      <c r="AG2212" s="70"/>
      <c r="AH2212" s="70"/>
      <c r="AI2212" s="70"/>
    </row>
    <row r="2213" spans="1:35" ht="12.75" customHeight="1" x14ac:dyDescent="0.2">
      <c r="A2213" s="64" t="s">
        <v>535</v>
      </c>
      <c r="B2213" s="65" t="s">
        <v>534</v>
      </c>
      <c r="C2213" s="65">
        <v>1849754</v>
      </c>
      <c r="D2213" s="66">
        <f>VLOOKUP(A2213,'2.1 Termination Charges'!$B$4:$F$904,5,0)</f>
        <v>0.16363</v>
      </c>
      <c r="G2213" s="67"/>
      <c r="H2213" s="67"/>
      <c r="J2213" s="67"/>
      <c r="P2213" s="68"/>
      <c r="Q2213" s="69"/>
      <c r="R2213" s="69"/>
      <c r="Z2213" s="70"/>
      <c r="AA2213" s="71"/>
      <c r="AB2213" s="70"/>
      <c r="AC2213" s="70"/>
      <c r="AD2213" s="53"/>
      <c r="AE2213" s="53"/>
      <c r="AF2213" s="72"/>
      <c r="AG2213" s="70"/>
      <c r="AH2213" s="70"/>
      <c r="AI2213" s="70"/>
    </row>
    <row r="2214" spans="1:35" ht="12.75" customHeight="1" x14ac:dyDescent="0.2">
      <c r="A2214" s="64" t="s">
        <v>535</v>
      </c>
      <c r="B2214" s="65" t="s">
        <v>534</v>
      </c>
      <c r="C2214" s="65">
        <v>1849763</v>
      </c>
      <c r="D2214" s="66">
        <f>VLOOKUP(A2214,'2.1 Termination Charges'!$B$4:$F$904,5,0)</f>
        <v>0.16363</v>
      </c>
      <c r="G2214" s="67"/>
      <c r="H2214" s="67"/>
      <c r="J2214" s="67"/>
      <c r="P2214" s="68"/>
      <c r="Q2214" s="69"/>
      <c r="R2214" s="69"/>
      <c r="Z2214" s="70"/>
      <c r="AA2214" s="71"/>
      <c r="AB2214" s="70"/>
      <c r="AC2214" s="70"/>
      <c r="AD2214" s="53"/>
      <c r="AE2214" s="53"/>
      <c r="AF2214" s="72"/>
      <c r="AG2214" s="70"/>
      <c r="AH2214" s="70"/>
      <c r="AI2214" s="70"/>
    </row>
    <row r="2215" spans="1:35" ht="12.75" customHeight="1" x14ac:dyDescent="0.2">
      <c r="A2215" s="64" t="s">
        <v>535</v>
      </c>
      <c r="B2215" s="65" t="s">
        <v>534</v>
      </c>
      <c r="C2215" s="65">
        <v>1849785</v>
      </c>
      <c r="D2215" s="66">
        <f>VLOOKUP(A2215,'2.1 Termination Charges'!$B$4:$F$904,5,0)</f>
        <v>0.16363</v>
      </c>
      <c r="G2215" s="67"/>
      <c r="H2215" s="67"/>
      <c r="J2215" s="67"/>
      <c r="P2215" s="68"/>
      <c r="Q2215" s="69"/>
      <c r="R2215" s="69"/>
      <c r="Z2215" s="70"/>
      <c r="AA2215" s="71"/>
      <c r="AB2215" s="70"/>
      <c r="AC2215" s="70"/>
      <c r="AD2215" s="53"/>
      <c r="AE2215" s="53"/>
      <c r="AF2215" s="72"/>
      <c r="AG2215" s="70"/>
      <c r="AH2215" s="70"/>
      <c r="AI2215" s="70"/>
    </row>
    <row r="2216" spans="1:35" ht="12.75" customHeight="1" x14ac:dyDescent="0.2">
      <c r="A2216" s="64" t="s">
        <v>535</v>
      </c>
      <c r="B2216" s="65" t="s">
        <v>534</v>
      </c>
      <c r="C2216" s="65">
        <v>1849802</v>
      </c>
      <c r="D2216" s="66">
        <f>VLOOKUP(A2216,'2.1 Termination Charges'!$B$4:$F$904,5,0)</f>
        <v>0.16363</v>
      </c>
      <c r="G2216" s="67"/>
      <c r="H2216" s="67"/>
      <c r="J2216" s="67"/>
      <c r="P2216" s="68"/>
      <c r="Q2216" s="69"/>
      <c r="R2216" s="69"/>
      <c r="Z2216" s="70"/>
      <c r="AA2216" s="71"/>
      <c r="AB2216" s="70"/>
      <c r="AC2216" s="70"/>
      <c r="AD2216" s="53"/>
      <c r="AE2216" s="53"/>
      <c r="AF2216" s="72"/>
      <c r="AG2216" s="70"/>
      <c r="AH2216" s="70"/>
      <c r="AI2216" s="70"/>
    </row>
    <row r="2217" spans="1:35" ht="12.75" customHeight="1" x14ac:dyDescent="0.2">
      <c r="A2217" s="64" t="s">
        <v>535</v>
      </c>
      <c r="B2217" s="65" t="s">
        <v>534</v>
      </c>
      <c r="C2217" s="65">
        <v>1849803</v>
      </c>
      <c r="D2217" s="66">
        <f>VLOOKUP(A2217,'2.1 Termination Charges'!$B$4:$F$904,5,0)</f>
        <v>0.16363</v>
      </c>
      <c r="G2217" s="67"/>
      <c r="H2217" s="67"/>
      <c r="J2217" s="67"/>
      <c r="P2217" s="68"/>
      <c r="Q2217" s="69"/>
      <c r="R2217" s="69"/>
      <c r="Z2217" s="70"/>
      <c r="AA2217" s="71"/>
      <c r="AB2217" s="70"/>
      <c r="AC2217" s="70"/>
      <c r="AD2217" s="53"/>
      <c r="AE2217" s="53"/>
      <c r="AF2217" s="72"/>
      <c r="AG2217" s="70"/>
      <c r="AH2217" s="70"/>
      <c r="AI2217" s="70"/>
    </row>
    <row r="2218" spans="1:35" ht="12.75" customHeight="1" x14ac:dyDescent="0.2">
      <c r="A2218" s="64" t="s">
        <v>535</v>
      </c>
      <c r="B2218" s="65" t="s">
        <v>534</v>
      </c>
      <c r="C2218" s="65">
        <v>1849804</v>
      </c>
      <c r="D2218" s="66">
        <f>VLOOKUP(A2218,'2.1 Termination Charges'!$B$4:$F$904,5,0)</f>
        <v>0.16363</v>
      </c>
      <c r="G2218" s="67"/>
      <c r="H2218" s="67"/>
      <c r="J2218" s="67"/>
      <c r="P2218" s="68"/>
      <c r="Q2218" s="69"/>
      <c r="R2218" s="69"/>
      <c r="Z2218" s="70"/>
      <c r="AA2218" s="71"/>
      <c r="AB2218" s="70"/>
      <c r="AC2218" s="70"/>
      <c r="AD2218" s="53"/>
      <c r="AE2218" s="53"/>
      <c r="AF2218" s="72"/>
      <c r="AG2218" s="70"/>
      <c r="AH2218" s="70"/>
      <c r="AI2218" s="70"/>
    </row>
    <row r="2219" spans="1:35" ht="12.75" customHeight="1" x14ac:dyDescent="0.2">
      <c r="A2219" s="64" t="s">
        <v>535</v>
      </c>
      <c r="B2219" s="65" t="s">
        <v>534</v>
      </c>
      <c r="C2219" s="65">
        <v>1849806</v>
      </c>
      <c r="D2219" s="66">
        <f>VLOOKUP(A2219,'2.1 Termination Charges'!$B$4:$F$904,5,0)</f>
        <v>0.16363</v>
      </c>
      <c r="G2219" s="67"/>
      <c r="H2219" s="67"/>
      <c r="J2219" s="67"/>
      <c r="P2219" s="68"/>
      <c r="Q2219" s="69"/>
      <c r="R2219" s="69"/>
      <c r="Z2219" s="70"/>
      <c r="AA2219" s="71"/>
      <c r="AB2219" s="70"/>
      <c r="AC2219" s="70"/>
      <c r="AD2219" s="53"/>
      <c r="AE2219" s="53"/>
      <c r="AF2219" s="72"/>
      <c r="AG2219" s="70"/>
      <c r="AH2219" s="70"/>
      <c r="AI2219" s="70"/>
    </row>
    <row r="2220" spans="1:35" ht="12.75" customHeight="1" x14ac:dyDescent="0.2">
      <c r="A2220" s="64" t="s">
        <v>535</v>
      </c>
      <c r="B2220" s="65" t="s">
        <v>534</v>
      </c>
      <c r="C2220" s="65">
        <v>1849815</v>
      </c>
      <c r="D2220" s="66">
        <f>VLOOKUP(A2220,'2.1 Termination Charges'!$B$4:$F$904,5,0)</f>
        <v>0.16363</v>
      </c>
      <c r="G2220" s="67"/>
      <c r="H2220" s="67"/>
      <c r="J2220" s="67"/>
      <c r="P2220" s="68"/>
      <c r="Q2220" s="69"/>
      <c r="R2220" s="69"/>
      <c r="Z2220" s="70"/>
      <c r="AA2220" s="71"/>
      <c r="AB2220" s="70"/>
      <c r="AC2220" s="70"/>
      <c r="AD2220" s="53"/>
      <c r="AE2220" s="53"/>
      <c r="AF2220" s="72"/>
      <c r="AG2220" s="70"/>
      <c r="AH2220" s="70"/>
      <c r="AI2220" s="70"/>
    </row>
    <row r="2221" spans="1:35" ht="12.75" customHeight="1" x14ac:dyDescent="0.2">
      <c r="A2221" s="64" t="s">
        <v>535</v>
      </c>
      <c r="B2221" s="65" t="s">
        <v>534</v>
      </c>
      <c r="C2221" s="65">
        <v>1849816</v>
      </c>
      <c r="D2221" s="66">
        <f>VLOOKUP(A2221,'2.1 Termination Charges'!$B$4:$F$904,5,0)</f>
        <v>0.16363</v>
      </c>
      <c r="G2221" s="67"/>
      <c r="H2221" s="67"/>
      <c r="J2221" s="67"/>
      <c r="P2221" s="68"/>
      <c r="Q2221" s="69"/>
      <c r="R2221" s="69"/>
      <c r="Z2221" s="70"/>
      <c r="AA2221" s="71"/>
      <c r="AB2221" s="70"/>
      <c r="AC2221" s="70"/>
      <c r="AD2221" s="53"/>
      <c r="AE2221" s="53"/>
      <c r="AF2221" s="72"/>
      <c r="AG2221" s="70"/>
      <c r="AH2221" s="70"/>
      <c r="AI2221" s="70"/>
    </row>
    <row r="2222" spans="1:35" ht="12.75" customHeight="1" x14ac:dyDescent="0.2">
      <c r="A2222" s="64" t="s">
        <v>535</v>
      </c>
      <c r="B2222" s="65" t="s">
        <v>534</v>
      </c>
      <c r="C2222" s="65">
        <v>1849817</v>
      </c>
      <c r="D2222" s="66">
        <f>VLOOKUP(A2222,'2.1 Termination Charges'!$B$4:$F$904,5,0)</f>
        <v>0.16363</v>
      </c>
      <c r="G2222" s="67"/>
      <c r="H2222" s="67"/>
      <c r="J2222" s="67"/>
      <c r="P2222" s="68"/>
      <c r="Q2222" s="69"/>
      <c r="R2222" s="69"/>
      <c r="Z2222" s="70"/>
      <c r="AA2222" s="71"/>
      <c r="AB2222" s="70"/>
      <c r="AC2222" s="70"/>
      <c r="AD2222" s="53"/>
      <c r="AE2222" s="53"/>
      <c r="AF2222" s="72"/>
      <c r="AG2222" s="70"/>
      <c r="AH2222" s="70"/>
      <c r="AI2222" s="70"/>
    </row>
    <row r="2223" spans="1:35" ht="12.75" customHeight="1" x14ac:dyDescent="0.2">
      <c r="A2223" s="64" t="s">
        <v>535</v>
      </c>
      <c r="B2223" s="65" t="s">
        <v>534</v>
      </c>
      <c r="C2223" s="65">
        <v>1849845</v>
      </c>
      <c r="D2223" s="66">
        <f>VLOOKUP(A2223,'2.1 Termination Charges'!$B$4:$F$904,5,0)</f>
        <v>0.16363</v>
      </c>
      <c r="G2223" s="67"/>
      <c r="H2223" s="67"/>
      <c r="J2223" s="67"/>
      <c r="P2223" s="68"/>
      <c r="Q2223" s="69"/>
      <c r="R2223" s="69"/>
      <c r="Z2223" s="70"/>
      <c r="AA2223" s="71"/>
      <c r="AB2223" s="70"/>
      <c r="AC2223" s="70"/>
      <c r="AD2223" s="53"/>
      <c r="AE2223" s="53"/>
      <c r="AF2223" s="72"/>
      <c r="AG2223" s="70"/>
      <c r="AH2223" s="70"/>
      <c r="AI2223" s="70"/>
    </row>
    <row r="2224" spans="1:35" ht="12.75" customHeight="1" x14ac:dyDescent="0.2">
      <c r="A2224" s="64" t="s">
        <v>535</v>
      </c>
      <c r="B2224" s="65" t="s">
        <v>534</v>
      </c>
      <c r="C2224" s="65">
        <v>1849846</v>
      </c>
      <c r="D2224" s="66">
        <f>VLOOKUP(A2224,'2.1 Termination Charges'!$B$4:$F$904,5,0)</f>
        <v>0.16363</v>
      </c>
      <c r="G2224" s="67"/>
      <c r="H2224" s="67"/>
      <c r="J2224" s="67"/>
      <c r="P2224" s="68"/>
      <c r="Q2224" s="69"/>
      <c r="R2224" s="69"/>
      <c r="Z2224" s="70"/>
      <c r="AA2224" s="71"/>
      <c r="AB2224" s="70"/>
      <c r="AC2224" s="70"/>
      <c r="AD2224" s="53"/>
      <c r="AE2224" s="53"/>
      <c r="AF2224" s="72"/>
      <c r="AG2224" s="70"/>
      <c r="AH2224" s="70"/>
      <c r="AI2224" s="70"/>
    </row>
    <row r="2225" spans="1:35" ht="12.75" customHeight="1" x14ac:dyDescent="0.2">
      <c r="A2225" s="64" t="s">
        <v>535</v>
      </c>
      <c r="B2225" s="65" t="s">
        <v>534</v>
      </c>
      <c r="C2225" s="65">
        <v>1849847</v>
      </c>
      <c r="D2225" s="66">
        <f>VLOOKUP(A2225,'2.1 Termination Charges'!$B$4:$F$904,5,0)</f>
        <v>0.16363</v>
      </c>
      <c r="G2225" s="67"/>
      <c r="H2225" s="67"/>
      <c r="J2225" s="67"/>
      <c r="P2225" s="68"/>
      <c r="Q2225" s="69"/>
      <c r="R2225" s="69"/>
      <c r="Z2225" s="70"/>
      <c r="AA2225" s="71"/>
      <c r="AB2225" s="70"/>
      <c r="AC2225" s="70"/>
      <c r="AD2225" s="53"/>
      <c r="AE2225" s="53"/>
      <c r="AF2225" s="72"/>
      <c r="AG2225" s="70"/>
      <c r="AH2225" s="70"/>
      <c r="AI2225" s="70"/>
    </row>
    <row r="2226" spans="1:35" ht="12.75" customHeight="1" x14ac:dyDescent="0.2">
      <c r="A2226" s="64" t="s">
        <v>535</v>
      </c>
      <c r="B2226" s="65" t="s">
        <v>534</v>
      </c>
      <c r="C2226" s="65">
        <v>1849848</v>
      </c>
      <c r="D2226" s="66">
        <f>VLOOKUP(A2226,'2.1 Termination Charges'!$B$4:$F$904,5,0)</f>
        <v>0.16363</v>
      </c>
      <c r="G2226" s="67"/>
      <c r="H2226" s="67"/>
      <c r="J2226" s="67"/>
      <c r="P2226" s="68"/>
      <c r="Q2226" s="69"/>
      <c r="R2226" s="69"/>
      <c r="Z2226" s="70"/>
      <c r="AA2226" s="71"/>
      <c r="AB2226" s="70"/>
      <c r="AC2226" s="70"/>
      <c r="AD2226" s="53"/>
      <c r="AE2226" s="53"/>
      <c r="AF2226" s="72"/>
      <c r="AG2226" s="70"/>
      <c r="AH2226" s="70"/>
      <c r="AI2226" s="70"/>
    </row>
    <row r="2227" spans="1:35" ht="12.75" customHeight="1" x14ac:dyDescent="0.2">
      <c r="A2227" s="64" t="s">
        <v>535</v>
      </c>
      <c r="B2227" s="65" t="s">
        <v>534</v>
      </c>
      <c r="C2227" s="65">
        <v>184985</v>
      </c>
      <c r="D2227" s="66">
        <f>VLOOKUP(A2227,'2.1 Termination Charges'!$B$4:$F$904,5,0)</f>
        <v>0.16363</v>
      </c>
      <c r="G2227" s="67"/>
      <c r="H2227" s="67"/>
      <c r="J2227" s="67"/>
      <c r="P2227" s="68"/>
      <c r="Q2227" s="69"/>
      <c r="R2227" s="69"/>
      <c r="Z2227" s="70"/>
      <c r="AA2227" s="71"/>
      <c r="AB2227" s="70"/>
      <c r="AC2227" s="70"/>
      <c r="AD2227" s="53"/>
      <c r="AE2227" s="53"/>
      <c r="AF2227" s="72"/>
      <c r="AG2227" s="70"/>
      <c r="AH2227" s="70"/>
      <c r="AI2227" s="70"/>
    </row>
    <row r="2228" spans="1:35" ht="12.75" customHeight="1" x14ac:dyDescent="0.2">
      <c r="A2228" s="64" t="s">
        <v>535</v>
      </c>
      <c r="B2228" s="65" t="s">
        <v>534</v>
      </c>
      <c r="C2228" s="65">
        <v>1849860</v>
      </c>
      <c r="D2228" s="66">
        <f>VLOOKUP(A2228,'2.1 Termination Charges'!$B$4:$F$904,5,0)</f>
        <v>0.16363</v>
      </c>
      <c r="G2228" s="67"/>
      <c r="H2228" s="67"/>
      <c r="J2228" s="67"/>
      <c r="P2228" s="68"/>
      <c r="Q2228" s="69"/>
      <c r="R2228" s="69"/>
      <c r="Z2228" s="70"/>
      <c r="AA2228" s="71"/>
      <c r="AB2228" s="70"/>
      <c r="AC2228" s="70"/>
      <c r="AD2228" s="53"/>
      <c r="AE2228" s="53"/>
      <c r="AF2228" s="72"/>
      <c r="AG2228" s="70"/>
      <c r="AH2228" s="70"/>
      <c r="AI2228" s="70"/>
    </row>
    <row r="2229" spans="1:35" ht="12.75" customHeight="1" x14ac:dyDescent="0.2">
      <c r="A2229" s="64" t="s">
        <v>535</v>
      </c>
      <c r="B2229" s="65" t="s">
        <v>534</v>
      </c>
      <c r="C2229" s="65">
        <v>1849861</v>
      </c>
      <c r="D2229" s="66">
        <f>VLOOKUP(A2229,'2.1 Termination Charges'!$B$4:$F$904,5,0)</f>
        <v>0.16363</v>
      </c>
      <c r="G2229" s="67"/>
      <c r="H2229" s="67"/>
      <c r="J2229" s="67"/>
      <c r="P2229" s="68"/>
      <c r="Q2229" s="69"/>
      <c r="R2229" s="69"/>
      <c r="Z2229" s="70"/>
      <c r="AA2229" s="71"/>
      <c r="AB2229" s="70"/>
      <c r="AC2229" s="70"/>
      <c r="AD2229" s="53"/>
      <c r="AE2229" s="53"/>
      <c r="AF2229" s="72"/>
      <c r="AG2229" s="70"/>
      <c r="AH2229" s="70"/>
      <c r="AI2229" s="70"/>
    </row>
    <row r="2230" spans="1:35" ht="12.75" customHeight="1" x14ac:dyDescent="0.2">
      <c r="A2230" s="64" t="s">
        <v>535</v>
      </c>
      <c r="B2230" s="65" t="s">
        <v>534</v>
      </c>
      <c r="C2230" s="65">
        <v>1849862</v>
      </c>
      <c r="D2230" s="66">
        <f>VLOOKUP(A2230,'2.1 Termination Charges'!$B$4:$F$904,5,0)</f>
        <v>0.16363</v>
      </c>
      <c r="G2230" s="67"/>
      <c r="H2230" s="67"/>
      <c r="J2230" s="67"/>
      <c r="P2230" s="68"/>
      <c r="Q2230" s="69"/>
      <c r="R2230" s="69"/>
      <c r="Z2230" s="70"/>
      <c r="AA2230" s="71"/>
      <c r="AB2230" s="70"/>
      <c r="AC2230" s="70"/>
      <c r="AD2230" s="53"/>
      <c r="AE2230" s="53"/>
      <c r="AF2230" s="72"/>
      <c r="AG2230" s="70"/>
      <c r="AH2230" s="70"/>
      <c r="AI2230" s="70"/>
    </row>
    <row r="2231" spans="1:35" ht="12.75" customHeight="1" x14ac:dyDescent="0.2">
      <c r="A2231" s="64" t="s">
        <v>535</v>
      </c>
      <c r="B2231" s="65" t="s">
        <v>534</v>
      </c>
      <c r="C2231" s="65">
        <v>1849863</v>
      </c>
      <c r="D2231" s="66">
        <f>VLOOKUP(A2231,'2.1 Termination Charges'!$B$4:$F$904,5,0)</f>
        <v>0.16363</v>
      </c>
      <c r="G2231" s="67"/>
      <c r="H2231" s="67"/>
      <c r="J2231" s="67"/>
      <c r="P2231" s="68"/>
      <c r="Q2231" s="69"/>
      <c r="R2231" s="69"/>
      <c r="Z2231" s="70"/>
      <c r="AA2231" s="71"/>
      <c r="AB2231" s="70"/>
      <c r="AC2231" s="70"/>
      <c r="AD2231" s="53"/>
      <c r="AE2231" s="53"/>
      <c r="AF2231" s="72"/>
      <c r="AG2231" s="70"/>
      <c r="AH2231" s="70"/>
      <c r="AI2231" s="70"/>
    </row>
    <row r="2232" spans="1:35" ht="12.75" customHeight="1" x14ac:dyDescent="0.2">
      <c r="A2232" s="64" t="s">
        <v>535</v>
      </c>
      <c r="B2232" s="65" t="s">
        <v>534</v>
      </c>
      <c r="C2232" s="65">
        <v>1849864</v>
      </c>
      <c r="D2232" s="66">
        <f>VLOOKUP(A2232,'2.1 Termination Charges'!$B$4:$F$904,5,0)</f>
        <v>0.16363</v>
      </c>
      <c r="G2232" s="67"/>
      <c r="H2232" s="67"/>
      <c r="J2232" s="67"/>
      <c r="P2232" s="68"/>
      <c r="Q2232" s="69"/>
      <c r="R2232" s="69"/>
      <c r="Z2232" s="70"/>
      <c r="AA2232" s="71"/>
      <c r="AB2232" s="70"/>
      <c r="AC2232" s="70"/>
      <c r="AD2232" s="53"/>
      <c r="AE2232" s="53"/>
      <c r="AF2232" s="72"/>
      <c r="AG2232" s="70"/>
      <c r="AH2232" s="70"/>
      <c r="AI2232" s="70"/>
    </row>
    <row r="2233" spans="1:35" ht="12.75" customHeight="1" x14ac:dyDescent="0.2">
      <c r="A2233" s="64" t="s">
        <v>535</v>
      </c>
      <c r="B2233" s="65" t="s">
        <v>534</v>
      </c>
      <c r="C2233" s="65">
        <v>1849865</v>
      </c>
      <c r="D2233" s="66">
        <f>VLOOKUP(A2233,'2.1 Termination Charges'!$B$4:$F$904,5,0)</f>
        <v>0.16363</v>
      </c>
      <c r="G2233" s="67"/>
      <c r="H2233" s="67"/>
      <c r="J2233" s="67"/>
      <c r="P2233" s="68"/>
      <c r="Q2233" s="69"/>
      <c r="R2233" s="69"/>
      <c r="Z2233" s="70"/>
      <c r="AA2233" s="71"/>
      <c r="AB2233" s="70"/>
      <c r="AC2233" s="70"/>
      <c r="AD2233" s="53"/>
      <c r="AE2233" s="53"/>
      <c r="AF2233" s="72"/>
      <c r="AG2233" s="70"/>
      <c r="AH2233" s="70"/>
      <c r="AI2233" s="70"/>
    </row>
    <row r="2234" spans="1:35" ht="12.75" customHeight="1" x14ac:dyDescent="0.2">
      <c r="A2234" s="64" t="s">
        <v>535</v>
      </c>
      <c r="B2234" s="65" t="s">
        <v>534</v>
      </c>
      <c r="C2234" s="65">
        <v>1849867</v>
      </c>
      <c r="D2234" s="66">
        <f>VLOOKUP(A2234,'2.1 Termination Charges'!$B$4:$F$904,5,0)</f>
        <v>0.16363</v>
      </c>
      <c r="G2234" s="67"/>
      <c r="H2234" s="67"/>
      <c r="J2234" s="67"/>
      <c r="P2234" s="68"/>
      <c r="Q2234" s="69"/>
      <c r="R2234" s="69"/>
      <c r="Z2234" s="70"/>
      <c r="AA2234" s="71"/>
      <c r="AB2234" s="70"/>
      <c r="AC2234" s="70"/>
      <c r="AD2234" s="53"/>
      <c r="AE2234" s="53"/>
      <c r="AF2234" s="72"/>
      <c r="AG2234" s="70"/>
      <c r="AH2234" s="70"/>
      <c r="AI2234" s="70"/>
    </row>
    <row r="2235" spans="1:35" ht="12.75" customHeight="1" x14ac:dyDescent="0.2">
      <c r="A2235" s="64" t="s">
        <v>535</v>
      </c>
      <c r="B2235" s="65" t="s">
        <v>534</v>
      </c>
      <c r="C2235" s="65">
        <v>1849868</v>
      </c>
      <c r="D2235" s="66">
        <f>VLOOKUP(A2235,'2.1 Termination Charges'!$B$4:$F$904,5,0)</f>
        <v>0.16363</v>
      </c>
      <c r="G2235" s="67"/>
      <c r="H2235" s="67"/>
      <c r="J2235" s="67"/>
      <c r="P2235" s="68"/>
      <c r="Q2235" s="69"/>
      <c r="R2235" s="69"/>
      <c r="Z2235" s="70"/>
      <c r="AA2235" s="71"/>
      <c r="AB2235" s="70"/>
      <c r="AC2235" s="70"/>
      <c r="AD2235" s="53"/>
      <c r="AE2235" s="53"/>
      <c r="AF2235" s="72"/>
      <c r="AG2235" s="70"/>
      <c r="AH2235" s="70"/>
      <c r="AI2235" s="70"/>
    </row>
    <row r="2236" spans="1:35" ht="12.75" customHeight="1" x14ac:dyDescent="0.2">
      <c r="A2236" s="64" t="s">
        <v>535</v>
      </c>
      <c r="B2236" s="65" t="s">
        <v>534</v>
      </c>
      <c r="C2236" s="65">
        <v>1849869</v>
      </c>
      <c r="D2236" s="66">
        <f>VLOOKUP(A2236,'2.1 Termination Charges'!$B$4:$F$904,5,0)</f>
        <v>0.16363</v>
      </c>
      <c r="G2236" s="67"/>
      <c r="H2236" s="67"/>
      <c r="J2236" s="67"/>
      <c r="P2236" s="68"/>
      <c r="Q2236" s="69"/>
      <c r="R2236" s="69"/>
      <c r="Z2236" s="70"/>
      <c r="AA2236" s="71"/>
      <c r="AB2236" s="70"/>
      <c r="AC2236" s="70"/>
      <c r="AD2236" s="53"/>
      <c r="AE2236" s="53"/>
      <c r="AF2236" s="72"/>
      <c r="AG2236" s="70"/>
      <c r="AH2236" s="70"/>
      <c r="AI2236" s="70"/>
    </row>
    <row r="2237" spans="1:35" ht="12.75" customHeight="1" x14ac:dyDescent="0.2">
      <c r="A2237" s="64" t="s">
        <v>535</v>
      </c>
      <c r="B2237" s="65" t="s">
        <v>534</v>
      </c>
      <c r="C2237" s="65">
        <v>1849873</v>
      </c>
      <c r="D2237" s="66">
        <f>VLOOKUP(A2237,'2.1 Termination Charges'!$B$4:$F$904,5,0)</f>
        <v>0.16363</v>
      </c>
      <c r="G2237" s="67"/>
      <c r="H2237" s="67"/>
      <c r="J2237" s="67"/>
      <c r="P2237" s="68"/>
      <c r="Q2237" s="69"/>
      <c r="R2237" s="69"/>
      <c r="Z2237" s="70"/>
      <c r="AA2237" s="71"/>
      <c r="AB2237" s="70"/>
      <c r="AC2237" s="70"/>
      <c r="AD2237" s="53"/>
      <c r="AE2237" s="53"/>
      <c r="AF2237" s="72"/>
      <c r="AG2237" s="70"/>
      <c r="AH2237" s="70"/>
      <c r="AI2237" s="70"/>
    </row>
    <row r="2238" spans="1:35" ht="12.75" customHeight="1" x14ac:dyDescent="0.2">
      <c r="A2238" s="64" t="s">
        <v>535</v>
      </c>
      <c r="B2238" s="65" t="s">
        <v>534</v>
      </c>
      <c r="C2238" s="65">
        <v>1849875</v>
      </c>
      <c r="D2238" s="66">
        <f>VLOOKUP(A2238,'2.1 Termination Charges'!$B$4:$F$904,5,0)</f>
        <v>0.16363</v>
      </c>
      <c r="G2238" s="67"/>
      <c r="H2238" s="67"/>
      <c r="J2238" s="67"/>
      <c r="P2238" s="68"/>
      <c r="Q2238" s="69"/>
      <c r="R2238" s="69"/>
      <c r="Z2238" s="70"/>
      <c r="AA2238" s="71"/>
      <c r="AB2238" s="70"/>
      <c r="AC2238" s="70"/>
      <c r="AD2238" s="53"/>
      <c r="AE2238" s="53"/>
      <c r="AF2238" s="72"/>
      <c r="AG2238" s="70"/>
      <c r="AH2238" s="70"/>
      <c r="AI2238" s="70"/>
    </row>
    <row r="2239" spans="1:35" ht="12.75" customHeight="1" x14ac:dyDescent="0.2">
      <c r="A2239" s="64" t="s">
        <v>535</v>
      </c>
      <c r="B2239" s="65" t="s">
        <v>534</v>
      </c>
      <c r="C2239" s="65">
        <v>1849876</v>
      </c>
      <c r="D2239" s="66">
        <f>VLOOKUP(A2239,'2.1 Termination Charges'!$B$4:$F$904,5,0)</f>
        <v>0.16363</v>
      </c>
      <c r="G2239" s="67"/>
      <c r="H2239" s="67"/>
      <c r="J2239" s="67"/>
      <c r="P2239" s="68"/>
      <c r="Q2239" s="69"/>
      <c r="R2239" s="69"/>
      <c r="Z2239" s="70"/>
      <c r="AA2239" s="71"/>
      <c r="AB2239" s="70"/>
      <c r="AC2239" s="70"/>
      <c r="AD2239" s="53"/>
      <c r="AE2239" s="53"/>
      <c r="AF2239" s="72"/>
      <c r="AG2239" s="70"/>
      <c r="AH2239" s="70"/>
      <c r="AI2239" s="70"/>
    </row>
    <row r="2240" spans="1:35" ht="12.75" customHeight="1" x14ac:dyDescent="0.2">
      <c r="A2240" s="64" t="s">
        <v>535</v>
      </c>
      <c r="B2240" s="65" t="s">
        <v>534</v>
      </c>
      <c r="C2240" s="65">
        <v>1849878</v>
      </c>
      <c r="D2240" s="66">
        <f>VLOOKUP(A2240,'2.1 Termination Charges'!$B$4:$F$904,5,0)</f>
        <v>0.16363</v>
      </c>
      <c r="G2240" s="67"/>
      <c r="H2240" s="67"/>
      <c r="J2240" s="67"/>
      <c r="P2240" s="68"/>
      <c r="Q2240" s="69"/>
      <c r="R2240" s="69"/>
      <c r="Z2240" s="70"/>
      <c r="AA2240" s="71"/>
      <c r="AB2240" s="70"/>
      <c r="AC2240" s="70"/>
      <c r="AD2240" s="53"/>
      <c r="AE2240" s="53"/>
      <c r="AF2240" s="72"/>
      <c r="AG2240" s="70"/>
      <c r="AH2240" s="70"/>
      <c r="AI2240" s="70"/>
    </row>
    <row r="2241" spans="1:35" ht="12.75" customHeight="1" x14ac:dyDescent="0.2">
      <c r="A2241" s="64" t="s">
        <v>535</v>
      </c>
      <c r="B2241" s="65" t="s">
        <v>534</v>
      </c>
      <c r="C2241" s="65">
        <v>1849879</v>
      </c>
      <c r="D2241" s="66">
        <f>VLOOKUP(A2241,'2.1 Termination Charges'!$B$4:$F$904,5,0)</f>
        <v>0.16363</v>
      </c>
      <c r="G2241" s="67"/>
      <c r="H2241" s="67"/>
      <c r="J2241" s="67"/>
      <c r="P2241" s="68"/>
      <c r="Q2241" s="69"/>
      <c r="R2241" s="69"/>
      <c r="Z2241" s="70"/>
      <c r="AA2241" s="71"/>
      <c r="AB2241" s="70"/>
      <c r="AC2241" s="70"/>
      <c r="AD2241" s="53"/>
      <c r="AE2241" s="53"/>
      <c r="AF2241" s="72"/>
      <c r="AG2241" s="70"/>
      <c r="AH2241" s="70"/>
      <c r="AI2241" s="70"/>
    </row>
    <row r="2242" spans="1:35" ht="12.75" customHeight="1" x14ac:dyDescent="0.2">
      <c r="A2242" s="64" t="s">
        <v>535</v>
      </c>
      <c r="B2242" s="65" t="s">
        <v>534</v>
      </c>
      <c r="C2242" s="65">
        <v>1849880</v>
      </c>
      <c r="D2242" s="66">
        <f>VLOOKUP(A2242,'2.1 Termination Charges'!$B$4:$F$904,5,0)</f>
        <v>0.16363</v>
      </c>
      <c r="G2242" s="67"/>
      <c r="H2242" s="67"/>
      <c r="J2242" s="67"/>
      <c r="P2242" s="68"/>
      <c r="Q2242" s="69"/>
      <c r="R2242" s="69"/>
      <c r="Z2242" s="70"/>
      <c r="AA2242" s="71"/>
      <c r="AB2242" s="70"/>
      <c r="AC2242" s="70"/>
      <c r="AD2242" s="53"/>
      <c r="AE2242" s="53"/>
      <c r="AF2242" s="72"/>
      <c r="AG2242" s="70"/>
      <c r="AH2242" s="70"/>
      <c r="AI2242" s="70"/>
    </row>
    <row r="2243" spans="1:35" ht="12.75" customHeight="1" x14ac:dyDescent="0.2">
      <c r="A2243" s="64" t="s">
        <v>535</v>
      </c>
      <c r="B2243" s="65" t="s">
        <v>534</v>
      </c>
      <c r="C2243" s="65">
        <v>1849881</v>
      </c>
      <c r="D2243" s="66">
        <f>VLOOKUP(A2243,'2.1 Termination Charges'!$B$4:$F$904,5,0)</f>
        <v>0.16363</v>
      </c>
      <c r="G2243" s="67"/>
      <c r="H2243" s="67"/>
      <c r="J2243" s="67"/>
      <c r="P2243" s="68"/>
      <c r="Q2243" s="69"/>
      <c r="R2243" s="69"/>
      <c r="Z2243" s="70"/>
      <c r="AA2243" s="71"/>
      <c r="AB2243" s="70"/>
      <c r="AC2243" s="70"/>
      <c r="AD2243" s="53"/>
      <c r="AE2243" s="53"/>
      <c r="AF2243" s="72"/>
      <c r="AG2243" s="70"/>
      <c r="AH2243" s="70"/>
      <c r="AI2243" s="70"/>
    </row>
    <row r="2244" spans="1:35" ht="12.75" customHeight="1" x14ac:dyDescent="0.2">
      <c r="A2244" s="64" t="s">
        <v>535</v>
      </c>
      <c r="B2244" s="65" t="s">
        <v>534</v>
      </c>
      <c r="C2244" s="65">
        <v>1849882</v>
      </c>
      <c r="D2244" s="66">
        <f>VLOOKUP(A2244,'2.1 Termination Charges'!$B$4:$F$904,5,0)</f>
        <v>0.16363</v>
      </c>
      <c r="G2244" s="67"/>
      <c r="H2244" s="67"/>
      <c r="J2244" s="67"/>
      <c r="P2244" s="68"/>
      <c r="Q2244" s="69"/>
      <c r="R2244" s="69"/>
      <c r="Z2244" s="70"/>
      <c r="AA2244" s="71"/>
      <c r="AB2244" s="70"/>
      <c r="AC2244" s="70"/>
      <c r="AD2244" s="53"/>
      <c r="AE2244" s="53"/>
      <c r="AF2244" s="72"/>
      <c r="AG2244" s="70"/>
      <c r="AH2244" s="70"/>
      <c r="AI2244" s="70"/>
    </row>
    <row r="2245" spans="1:35" ht="12.75" customHeight="1" x14ac:dyDescent="0.2">
      <c r="A2245" s="64" t="s">
        <v>535</v>
      </c>
      <c r="B2245" s="65" t="s">
        <v>534</v>
      </c>
      <c r="C2245" s="65">
        <v>1849883</v>
      </c>
      <c r="D2245" s="66">
        <f>VLOOKUP(A2245,'2.1 Termination Charges'!$B$4:$F$904,5,0)</f>
        <v>0.16363</v>
      </c>
      <c r="G2245" s="67"/>
      <c r="H2245" s="67"/>
      <c r="J2245" s="67"/>
      <c r="P2245" s="68"/>
      <c r="Q2245" s="69"/>
      <c r="R2245" s="69"/>
      <c r="Z2245" s="70"/>
      <c r="AA2245" s="71"/>
      <c r="AB2245" s="70"/>
      <c r="AC2245" s="70"/>
      <c r="AD2245" s="53"/>
      <c r="AE2245" s="53"/>
      <c r="AF2245" s="72"/>
      <c r="AG2245" s="70"/>
      <c r="AH2245" s="70"/>
      <c r="AI2245" s="70"/>
    </row>
    <row r="2246" spans="1:35" ht="12.75" customHeight="1" x14ac:dyDescent="0.2">
      <c r="A2246" s="64" t="s">
        <v>535</v>
      </c>
      <c r="B2246" s="65" t="s">
        <v>534</v>
      </c>
      <c r="C2246" s="65">
        <v>1849884</v>
      </c>
      <c r="D2246" s="66">
        <f>VLOOKUP(A2246,'2.1 Termination Charges'!$B$4:$F$904,5,0)</f>
        <v>0.16363</v>
      </c>
      <c r="G2246" s="67"/>
      <c r="H2246" s="67"/>
      <c r="J2246" s="67"/>
      <c r="P2246" s="68"/>
      <c r="Q2246" s="69"/>
      <c r="R2246" s="69"/>
      <c r="Z2246" s="70"/>
      <c r="AA2246" s="71"/>
      <c r="AB2246" s="70"/>
      <c r="AC2246" s="70"/>
      <c r="AD2246" s="53"/>
      <c r="AE2246" s="53"/>
      <c r="AF2246" s="72"/>
      <c r="AG2246" s="70"/>
      <c r="AH2246" s="70"/>
      <c r="AI2246" s="70"/>
    </row>
    <row r="2247" spans="1:35" ht="12.75" customHeight="1" x14ac:dyDescent="0.2">
      <c r="A2247" s="64" t="s">
        <v>535</v>
      </c>
      <c r="B2247" s="65" t="s">
        <v>534</v>
      </c>
      <c r="C2247" s="65">
        <v>1849885</v>
      </c>
      <c r="D2247" s="66">
        <f>VLOOKUP(A2247,'2.1 Termination Charges'!$B$4:$F$904,5,0)</f>
        <v>0.16363</v>
      </c>
      <c r="G2247" s="67"/>
      <c r="H2247" s="67"/>
      <c r="J2247" s="67"/>
      <c r="P2247" s="68"/>
      <c r="Q2247" s="69"/>
      <c r="R2247" s="69"/>
      <c r="Z2247" s="70"/>
      <c r="AA2247" s="71"/>
      <c r="AB2247" s="70"/>
      <c r="AC2247" s="70"/>
      <c r="AD2247" s="53"/>
      <c r="AE2247" s="53"/>
      <c r="AF2247" s="72"/>
      <c r="AG2247" s="70"/>
      <c r="AH2247" s="70"/>
      <c r="AI2247" s="70"/>
    </row>
    <row r="2248" spans="1:35" ht="12.75" customHeight="1" x14ac:dyDescent="0.2">
      <c r="A2248" s="64" t="s">
        <v>535</v>
      </c>
      <c r="B2248" s="65" t="s">
        <v>534</v>
      </c>
      <c r="C2248" s="65">
        <v>1849886</v>
      </c>
      <c r="D2248" s="66">
        <f>VLOOKUP(A2248,'2.1 Termination Charges'!$B$4:$F$904,5,0)</f>
        <v>0.16363</v>
      </c>
      <c r="G2248" s="67"/>
      <c r="H2248" s="67"/>
      <c r="J2248" s="67"/>
      <c r="P2248" s="68"/>
      <c r="Q2248" s="69"/>
      <c r="R2248" s="69"/>
      <c r="Z2248" s="70"/>
      <c r="AA2248" s="71"/>
      <c r="AB2248" s="70"/>
      <c r="AC2248" s="70"/>
      <c r="AD2248" s="53"/>
      <c r="AE2248" s="53"/>
      <c r="AF2248" s="72"/>
      <c r="AG2248" s="70"/>
      <c r="AH2248" s="70"/>
      <c r="AI2248" s="70"/>
    </row>
    <row r="2249" spans="1:35" ht="12.75" customHeight="1" x14ac:dyDescent="0.2">
      <c r="A2249" s="64" t="s">
        <v>535</v>
      </c>
      <c r="B2249" s="65" t="s">
        <v>534</v>
      </c>
      <c r="C2249" s="65">
        <v>1849889</v>
      </c>
      <c r="D2249" s="66">
        <f>VLOOKUP(A2249,'2.1 Termination Charges'!$B$4:$F$904,5,0)</f>
        <v>0.16363</v>
      </c>
      <c r="G2249" s="67"/>
      <c r="H2249" s="67"/>
      <c r="J2249" s="67"/>
      <c r="P2249" s="68"/>
      <c r="Q2249" s="69"/>
      <c r="R2249" s="69"/>
      <c r="Z2249" s="70"/>
      <c r="AA2249" s="71"/>
      <c r="AB2249" s="70"/>
      <c r="AC2249" s="70"/>
      <c r="AD2249" s="53"/>
      <c r="AE2249" s="53"/>
      <c r="AF2249" s="72"/>
      <c r="AG2249" s="70"/>
      <c r="AH2249" s="70"/>
      <c r="AI2249" s="70"/>
    </row>
    <row r="2250" spans="1:35" ht="12.75" customHeight="1" x14ac:dyDescent="0.2">
      <c r="A2250" s="64" t="s">
        <v>535</v>
      </c>
      <c r="B2250" s="65" t="s">
        <v>534</v>
      </c>
      <c r="C2250" s="65">
        <v>1849912</v>
      </c>
      <c r="D2250" s="66">
        <f>VLOOKUP(A2250,'2.1 Termination Charges'!$B$4:$F$904,5,0)</f>
        <v>0.16363</v>
      </c>
      <c r="G2250" s="67"/>
      <c r="H2250" s="67"/>
      <c r="J2250" s="67"/>
      <c r="P2250" s="68"/>
      <c r="Q2250" s="69"/>
      <c r="R2250" s="69"/>
      <c r="Z2250" s="70"/>
      <c r="AA2250" s="71"/>
      <c r="AB2250" s="70"/>
      <c r="AC2250" s="70"/>
      <c r="AD2250" s="53"/>
      <c r="AE2250" s="53"/>
      <c r="AF2250" s="72"/>
      <c r="AG2250" s="70"/>
      <c r="AH2250" s="70"/>
      <c r="AI2250" s="70"/>
    </row>
    <row r="2251" spans="1:35" ht="12.75" customHeight="1" x14ac:dyDescent="0.2">
      <c r="A2251" s="64" t="s">
        <v>535</v>
      </c>
      <c r="B2251" s="65" t="s">
        <v>534</v>
      </c>
      <c r="C2251" s="65">
        <v>1849913</v>
      </c>
      <c r="D2251" s="66">
        <f>VLOOKUP(A2251,'2.1 Termination Charges'!$B$4:$F$904,5,0)</f>
        <v>0.16363</v>
      </c>
      <c r="G2251" s="67"/>
      <c r="H2251" s="67"/>
      <c r="J2251" s="67"/>
      <c r="P2251" s="68"/>
      <c r="Q2251" s="69"/>
      <c r="R2251" s="69"/>
      <c r="Z2251" s="70"/>
      <c r="AA2251" s="71"/>
      <c r="AB2251" s="70"/>
      <c r="AC2251" s="70"/>
      <c r="AD2251" s="53"/>
      <c r="AE2251" s="53"/>
      <c r="AF2251" s="72"/>
      <c r="AG2251" s="70"/>
      <c r="AH2251" s="70"/>
      <c r="AI2251" s="70"/>
    </row>
    <row r="2252" spans="1:35" ht="12.75" customHeight="1" x14ac:dyDescent="0.2">
      <c r="A2252" s="64" t="s">
        <v>535</v>
      </c>
      <c r="B2252" s="65" t="s">
        <v>534</v>
      </c>
      <c r="C2252" s="65">
        <v>1849914</v>
      </c>
      <c r="D2252" s="66">
        <f>VLOOKUP(A2252,'2.1 Termination Charges'!$B$4:$F$904,5,0)</f>
        <v>0.16363</v>
      </c>
      <c r="G2252" s="67"/>
      <c r="H2252" s="67"/>
      <c r="J2252" s="67"/>
      <c r="P2252" s="68"/>
      <c r="Q2252" s="69"/>
      <c r="R2252" s="69"/>
      <c r="Z2252" s="70"/>
      <c r="AA2252" s="71"/>
      <c r="AB2252" s="70"/>
      <c r="AC2252" s="70"/>
      <c r="AD2252" s="53"/>
      <c r="AE2252" s="53"/>
      <c r="AF2252" s="72"/>
      <c r="AG2252" s="70"/>
      <c r="AH2252" s="70"/>
      <c r="AI2252" s="70"/>
    </row>
    <row r="2253" spans="1:35" ht="12.75" customHeight="1" x14ac:dyDescent="0.2">
      <c r="A2253" s="64" t="s">
        <v>535</v>
      </c>
      <c r="B2253" s="65" t="s">
        <v>534</v>
      </c>
      <c r="C2253" s="65">
        <v>1849915</v>
      </c>
      <c r="D2253" s="66">
        <f>VLOOKUP(A2253,'2.1 Termination Charges'!$B$4:$F$904,5,0)</f>
        <v>0.16363</v>
      </c>
      <c r="G2253" s="67"/>
      <c r="H2253" s="67"/>
      <c r="J2253" s="67"/>
      <c r="P2253" s="68"/>
      <c r="Q2253" s="69"/>
      <c r="R2253" s="69"/>
      <c r="Z2253" s="70"/>
      <c r="AA2253" s="71"/>
      <c r="AB2253" s="70"/>
      <c r="AC2253" s="70"/>
      <c r="AD2253" s="53"/>
      <c r="AE2253" s="53"/>
      <c r="AF2253" s="72"/>
      <c r="AG2253" s="70"/>
      <c r="AH2253" s="70"/>
      <c r="AI2253" s="70"/>
    </row>
    <row r="2254" spans="1:35" ht="12.75" customHeight="1" x14ac:dyDescent="0.2">
      <c r="A2254" s="64" t="s">
        <v>535</v>
      </c>
      <c r="B2254" s="65" t="s">
        <v>534</v>
      </c>
      <c r="C2254" s="65">
        <v>1849916</v>
      </c>
      <c r="D2254" s="66">
        <f>VLOOKUP(A2254,'2.1 Termination Charges'!$B$4:$F$904,5,0)</f>
        <v>0.16363</v>
      </c>
      <c r="G2254" s="67"/>
      <c r="H2254" s="67"/>
      <c r="J2254" s="67"/>
      <c r="P2254" s="68"/>
      <c r="Q2254" s="69"/>
      <c r="R2254" s="69"/>
      <c r="Z2254" s="70"/>
      <c r="AA2254" s="71"/>
      <c r="AB2254" s="70"/>
      <c r="AC2254" s="70"/>
      <c r="AD2254" s="53"/>
      <c r="AE2254" s="53"/>
      <c r="AF2254" s="72"/>
      <c r="AG2254" s="70"/>
      <c r="AH2254" s="70"/>
      <c r="AI2254" s="70"/>
    </row>
    <row r="2255" spans="1:35" ht="12.75" customHeight="1" x14ac:dyDescent="0.2">
      <c r="A2255" s="64" t="s">
        <v>535</v>
      </c>
      <c r="B2255" s="65" t="s">
        <v>534</v>
      </c>
      <c r="C2255" s="65">
        <v>1849917</v>
      </c>
      <c r="D2255" s="66">
        <f>VLOOKUP(A2255,'2.1 Termination Charges'!$B$4:$F$904,5,0)</f>
        <v>0.16363</v>
      </c>
      <c r="G2255" s="67"/>
      <c r="H2255" s="67"/>
      <c r="J2255" s="67"/>
      <c r="P2255" s="68"/>
      <c r="Q2255" s="69"/>
      <c r="R2255" s="69"/>
      <c r="Z2255" s="70"/>
      <c r="AA2255" s="71"/>
      <c r="AB2255" s="70"/>
      <c r="AC2255" s="70"/>
      <c r="AD2255" s="53"/>
      <c r="AE2255" s="53"/>
      <c r="AF2255" s="72"/>
      <c r="AG2255" s="70"/>
      <c r="AH2255" s="70"/>
      <c r="AI2255" s="70"/>
    </row>
    <row r="2256" spans="1:35" ht="12.75" customHeight="1" x14ac:dyDescent="0.2">
      <c r="A2256" s="64" t="s">
        <v>535</v>
      </c>
      <c r="B2256" s="65" t="s">
        <v>534</v>
      </c>
      <c r="C2256" s="65">
        <v>1849918</v>
      </c>
      <c r="D2256" s="66">
        <f>VLOOKUP(A2256,'2.1 Termination Charges'!$B$4:$F$904,5,0)</f>
        <v>0.16363</v>
      </c>
      <c r="G2256" s="67"/>
      <c r="H2256" s="67"/>
      <c r="J2256" s="67"/>
      <c r="P2256" s="68"/>
      <c r="Q2256" s="69"/>
      <c r="R2256" s="69"/>
      <c r="Z2256" s="70"/>
      <c r="AA2256" s="71"/>
      <c r="AB2256" s="70"/>
      <c r="AC2256" s="70"/>
      <c r="AD2256" s="53"/>
      <c r="AE2256" s="53"/>
      <c r="AF2256" s="72"/>
      <c r="AG2256" s="70"/>
      <c r="AH2256" s="70"/>
      <c r="AI2256" s="70"/>
    </row>
    <row r="2257" spans="1:35" ht="12.75" customHeight="1" x14ac:dyDescent="0.2">
      <c r="A2257" s="64" t="s">
        <v>535</v>
      </c>
      <c r="B2257" s="65" t="s">
        <v>534</v>
      </c>
      <c r="C2257" s="65">
        <v>1849919</v>
      </c>
      <c r="D2257" s="66">
        <f>VLOOKUP(A2257,'2.1 Termination Charges'!$B$4:$F$904,5,0)</f>
        <v>0.16363</v>
      </c>
      <c r="G2257" s="67"/>
      <c r="H2257" s="67"/>
      <c r="J2257" s="67"/>
      <c r="P2257" s="68"/>
      <c r="Q2257" s="69"/>
      <c r="R2257" s="69"/>
      <c r="Z2257" s="70"/>
      <c r="AA2257" s="71"/>
      <c r="AB2257" s="70"/>
      <c r="AC2257" s="70"/>
      <c r="AD2257" s="53"/>
      <c r="AE2257" s="53"/>
      <c r="AF2257" s="72"/>
      <c r="AG2257" s="70"/>
      <c r="AH2257" s="70"/>
      <c r="AI2257" s="70"/>
    </row>
    <row r="2258" spans="1:35" ht="12.75" customHeight="1" x14ac:dyDescent="0.2">
      <c r="A2258" s="64" t="s">
        <v>535</v>
      </c>
      <c r="B2258" s="65" t="s">
        <v>534</v>
      </c>
      <c r="C2258" s="65">
        <v>1849925</v>
      </c>
      <c r="D2258" s="66">
        <f>VLOOKUP(A2258,'2.1 Termination Charges'!$B$4:$F$904,5,0)</f>
        <v>0.16363</v>
      </c>
      <c r="G2258" s="67"/>
      <c r="H2258" s="67"/>
      <c r="J2258" s="67"/>
      <c r="P2258" s="68"/>
      <c r="Q2258" s="69"/>
      <c r="R2258" s="69"/>
      <c r="Z2258" s="70"/>
      <c r="AA2258" s="71"/>
      <c r="AB2258" s="70"/>
      <c r="AC2258" s="70"/>
      <c r="AD2258" s="53"/>
      <c r="AE2258" s="53"/>
      <c r="AF2258" s="72"/>
      <c r="AG2258" s="70"/>
      <c r="AH2258" s="70"/>
      <c r="AI2258" s="70"/>
    </row>
    <row r="2259" spans="1:35" ht="12.75" customHeight="1" x14ac:dyDescent="0.2">
      <c r="A2259" s="64" t="s">
        <v>537</v>
      </c>
      <c r="B2259" s="65" t="s">
        <v>536</v>
      </c>
      <c r="C2259" s="65">
        <v>1809201</v>
      </c>
      <c r="D2259" s="66">
        <f>VLOOKUP(A2259,'2.1 Termination Charges'!$B$4:$F$904,5,0)</f>
        <v>0.16363</v>
      </c>
      <c r="G2259" s="67"/>
      <c r="H2259" s="67"/>
      <c r="J2259" s="67"/>
      <c r="P2259" s="68"/>
      <c r="Q2259" s="69"/>
      <c r="R2259" s="69"/>
      <c r="Z2259" s="70"/>
      <c r="AA2259" s="71"/>
      <c r="AB2259" s="70"/>
      <c r="AC2259" s="70"/>
      <c r="AD2259" s="53"/>
      <c r="AE2259" s="53"/>
      <c r="AF2259" s="72"/>
      <c r="AG2259" s="70"/>
      <c r="AH2259" s="70"/>
      <c r="AI2259" s="70"/>
    </row>
    <row r="2260" spans="1:35" ht="12.75" customHeight="1" x14ac:dyDescent="0.2">
      <c r="A2260" s="64" t="s">
        <v>537</v>
      </c>
      <c r="B2260" s="65" t="s">
        <v>536</v>
      </c>
      <c r="C2260" s="65">
        <v>1809203</v>
      </c>
      <c r="D2260" s="66">
        <f>VLOOKUP(A2260,'2.1 Termination Charges'!$B$4:$F$904,5,0)</f>
        <v>0.16363</v>
      </c>
      <c r="G2260" s="67"/>
      <c r="H2260" s="67"/>
      <c r="J2260" s="67"/>
      <c r="P2260" s="68"/>
      <c r="Q2260" s="69"/>
      <c r="R2260" s="69"/>
      <c r="Z2260" s="70"/>
      <c r="AA2260" s="71"/>
      <c r="AB2260" s="70"/>
      <c r="AC2260" s="70"/>
      <c r="AD2260" s="53"/>
      <c r="AE2260" s="53"/>
      <c r="AF2260" s="72"/>
      <c r="AG2260" s="70"/>
      <c r="AH2260" s="70"/>
      <c r="AI2260" s="70"/>
    </row>
    <row r="2261" spans="1:35" ht="12.75" customHeight="1" x14ac:dyDescent="0.2">
      <c r="A2261" s="64" t="s">
        <v>537</v>
      </c>
      <c r="B2261" s="65" t="s">
        <v>536</v>
      </c>
      <c r="C2261" s="65">
        <v>1809204</v>
      </c>
      <c r="D2261" s="66">
        <f>VLOOKUP(A2261,'2.1 Termination Charges'!$B$4:$F$904,5,0)</f>
        <v>0.16363</v>
      </c>
      <c r="G2261" s="67"/>
      <c r="H2261" s="67"/>
      <c r="J2261" s="67"/>
      <c r="P2261" s="68"/>
      <c r="Q2261" s="69"/>
      <c r="R2261" s="69"/>
      <c r="Z2261" s="70"/>
      <c r="AA2261" s="71"/>
      <c r="AB2261" s="70"/>
      <c r="AC2261" s="70"/>
      <c r="AD2261" s="53"/>
      <c r="AE2261" s="53"/>
      <c r="AF2261" s="72"/>
      <c r="AG2261" s="70"/>
      <c r="AH2261" s="70"/>
      <c r="AI2261" s="70"/>
    </row>
    <row r="2262" spans="1:35" ht="12.75" customHeight="1" x14ac:dyDescent="0.2">
      <c r="A2262" s="64" t="s">
        <v>537</v>
      </c>
      <c r="B2262" s="65" t="s">
        <v>536</v>
      </c>
      <c r="C2262" s="65">
        <v>1809205</v>
      </c>
      <c r="D2262" s="66">
        <f>VLOOKUP(A2262,'2.1 Termination Charges'!$B$4:$F$904,5,0)</f>
        <v>0.16363</v>
      </c>
      <c r="G2262" s="67"/>
      <c r="H2262" s="67"/>
      <c r="J2262" s="67"/>
      <c r="P2262" s="68"/>
      <c r="Q2262" s="69"/>
      <c r="R2262" s="69"/>
      <c r="Z2262" s="70"/>
      <c r="AA2262" s="71"/>
      <c r="AB2262" s="70"/>
      <c r="AC2262" s="70"/>
      <c r="AD2262" s="53"/>
      <c r="AE2262" s="53"/>
      <c r="AF2262" s="72"/>
      <c r="AG2262" s="70"/>
      <c r="AH2262" s="70"/>
      <c r="AI2262" s="70"/>
    </row>
    <row r="2263" spans="1:35" ht="12.75" customHeight="1" x14ac:dyDescent="0.2">
      <c r="A2263" s="64" t="s">
        <v>537</v>
      </c>
      <c r="B2263" s="65" t="s">
        <v>536</v>
      </c>
      <c r="C2263" s="65">
        <v>1809206</v>
      </c>
      <c r="D2263" s="66">
        <f>VLOOKUP(A2263,'2.1 Termination Charges'!$B$4:$F$904,5,0)</f>
        <v>0.16363</v>
      </c>
      <c r="G2263" s="67"/>
      <c r="H2263" s="67"/>
      <c r="J2263" s="67"/>
      <c r="P2263" s="68"/>
      <c r="Q2263" s="69"/>
      <c r="R2263" s="69"/>
      <c r="Z2263" s="70"/>
      <c r="AA2263" s="71"/>
      <c r="AB2263" s="70"/>
      <c r="AC2263" s="70"/>
      <c r="AD2263" s="53"/>
      <c r="AE2263" s="53"/>
      <c r="AF2263" s="72"/>
      <c r="AG2263" s="70"/>
      <c r="AH2263" s="70"/>
      <c r="AI2263" s="70"/>
    </row>
    <row r="2264" spans="1:35" ht="12.75" customHeight="1" x14ac:dyDescent="0.2">
      <c r="A2264" s="64" t="s">
        <v>537</v>
      </c>
      <c r="B2264" s="65" t="s">
        <v>536</v>
      </c>
      <c r="C2264" s="65">
        <v>1809207</v>
      </c>
      <c r="D2264" s="66">
        <f>VLOOKUP(A2264,'2.1 Termination Charges'!$B$4:$F$904,5,0)</f>
        <v>0.16363</v>
      </c>
      <c r="G2264" s="67"/>
      <c r="H2264" s="67"/>
      <c r="J2264" s="67"/>
      <c r="P2264" s="68"/>
      <c r="Q2264" s="69"/>
      <c r="R2264" s="69"/>
      <c r="Z2264" s="70"/>
      <c r="AA2264" s="71"/>
      <c r="AB2264" s="70"/>
      <c r="AC2264" s="70"/>
      <c r="AD2264" s="53"/>
      <c r="AE2264" s="53"/>
      <c r="AF2264" s="72"/>
      <c r="AG2264" s="70"/>
      <c r="AH2264" s="70"/>
      <c r="AI2264" s="70"/>
    </row>
    <row r="2265" spans="1:35" ht="12.75" customHeight="1" x14ac:dyDescent="0.2">
      <c r="A2265" s="64" t="s">
        <v>537</v>
      </c>
      <c r="B2265" s="65" t="s">
        <v>536</v>
      </c>
      <c r="C2265" s="65">
        <v>1809208</v>
      </c>
      <c r="D2265" s="66">
        <f>VLOOKUP(A2265,'2.1 Termination Charges'!$B$4:$F$904,5,0)</f>
        <v>0.16363</v>
      </c>
      <c r="G2265" s="67"/>
      <c r="H2265" s="67"/>
      <c r="J2265" s="67"/>
      <c r="P2265" s="68"/>
      <c r="Q2265" s="69"/>
      <c r="R2265" s="69"/>
      <c r="Z2265" s="70"/>
      <c r="AA2265" s="71"/>
      <c r="AB2265" s="70"/>
      <c r="AC2265" s="70"/>
      <c r="AD2265" s="53"/>
      <c r="AE2265" s="53"/>
      <c r="AF2265" s="72"/>
      <c r="AG2265" s="70"/>
      <c r="AH2265" s="70"/>
      <c r="AI2265" s="70"/>
    </row>
    <row r="2266" spans="1:35" ht="12.75" customHeight="1" x14ac:dyDescent="0.2">
      <c r="A2266" s="64" t="s">
        <v>537</v>
      </c>
      <c r="B2266" s="65" t="s">
        <v>536</v>
      </c>
      <c r="C2266" s="65">
        <v>1809209</v>
      </c>
      <c r="D2266" s="66">
        <f>VLOOKUP(A2266,'2.1 Termination Charges'!$B$4:$F$904,5,0)</f>
        <v>0.16363</v>
      </c>
      <c r="G2266" s="67"/>
      <c r="H2266" s="67"/>
      <c r="J2266" s="67"/>
      <c r="P2266" s="68"/>
      <c r="Q2266" s="69"/>
      <c r="R2266" s="69"/>
      <c r="Z2266" s="70"/>
      <c r="AA2266" s="71"/>
      <c r="AB2266" s="70"/>
      <c r="AC2266" s="70"/>
      <c r="AD2266" s="53"/>
      <c r="AE2266" s="53"/>
      <c r="AF2266" s="72"/>
      <c r="AG2266" s="70"/>
      <c r="AH2266" s="70"/>
      <c r="AI2266" s="70"/>
    </row>
    <row r="2267" spans="1:35" ht="12.75" customHeight="1" x14ac:dyDescent="0.2">
      <c r="A2267" s="64" t="s">
        <v>537</v>
      </c>
      <c r="B2267" s="65" t="s">
        <v>536</v>
      </c>
      <c r="C2267" s="65">
        <v>1809210</v>
      </c>
      <c r="D2267" s="66">
        <f>VLOOKUP(A2267,'2.1 Termination Charges'!$B$4:$F$904,5,0)</f>
        <v>0.16363</v>
      </c>
      <c r="G2267" s="67"/>
      <c r="H2267" s="67"/>
      <c r="J2267" s="67"/>
      <c r="P2267" s="68"/>
      <c r="Q2267" s="69"/>
      <c r="R2267" s="69"/>
      <c r="Z2267" s="70"/>
      <c r="AA2267" s="71"/>
      <c r="AB2267" s="70"/>
      <c r="AC2267" s="70"/>
      <c r="AD2267" s="53"/>
      <c r="AE2267" s="53"/>
      <c r="AF2267" s="72"/>
      <c r="AG2267" s="70"/>
      <c r="AH2267" s="70"/>
      <c r="AI2267" s="70"/>
    </row>
    <row r="2268" spans="1:35" ht="12.75" customHeight="1" x14ac:dyDescent="0.2">
      <c r="A2268" s="64" t="s">
        <v>537</v>
      </c>
      <c r="B2268" s="65" t="s">
        <v>536</v>
      </c>
      <c r="C2268" s="65">
        <v>1809212</v>
      </c>
      <c r="D2268" s="66">
        <f>VLOOKUP(A2268,'2.1 Termination Charges'!$B$4:$F$904,5,0)</f>
        <v>0.16363</v>
      </c>
      <c r="G2268" s="67"/>
      <c r="H2268" s="67"/>
      <c r="J2268" s="67"/>
      <c r="P2268" s="68"/>
      <c r="Q2268" s="69"/>
      <c r="R2268" s="69"/>
      <c r="Z2268" s="70"/>
      <c r="AA2268" s="71"/>
      <c r="AB2268" s="70"/>
      <c r="AC2268" s="70"/>
      <c r="AD2268" s="53"/>
      <c r="AE2268" s="53"/>
      <c r="AF2268" s="72"/>
      <c r="AG2268" s="70"/>
      <c r="AH2268" s="70"/>
      <c r="AI2268" s="70"/>
    </row>
    <row r="2269" spans="1:35" ht="12.75" customHeight="1" x14ac:dyDescent="0.2">
      <c r="A2269" s="64" t="s">
        <v>537</v>
      </c>
      <c r="B2269" s="65" t="s">
        <v>536</v>
      </c>
      <c r="C2269" s="65">
        <v>1809214</v>
      </c>
      <c r="D2269" s="66">
        <f>VLOOKUP(A2269,'2.1 Termination Charges'!$B$4:$F$904,5,0)</f>
        <v>0.16363</v>
      </c>
      <c r="G2269" s="67"/>
      <c r="H2269" s="67"/>
      <c r="J2269" s="67"/>
      <c r="P2269" s="68"/>
      <c r="Q2269" s="69"/>
      <c r="R2269" s="69"/>
      <c r="Z2269" s="70"/>
      <c r="AA2269" s="71"/>
      <c r="AB2269" s="70"/>
      <c r="AC2269" s="70"/>
      <c r="AD2269" s="53"/>
      <c r="AE2269" s="53"/>
      <c r="AF2269" s="72"/>
      <c r="AG2269" s="70"/>
      <c r="AH2269" s="70"/>
      <c r="AI2269" s="70"/>
    </row>
    <row r="2270" spans="1:35" ht="12.75" customHeight="1" x14ac:dyDescent="0.2">
      <c r="A2270" s="64" t="s">
        <v>537</v>
      </c>
      <c r="B2270" s="65" t="s">
        <v>536</v>
      </c>
      <c r="C2270" s="65">
        <v>1809215</v>
      </c>
      <c r="D2270" s="66">
        <f>VLOOKUP(A2270,'2.1 Termination Charges'!$B$4:$F$904,5,0)</f>
        <v>0.16363</v>
      </c>
      <c r="G2270" s="67"/>
      <c r="H2270" s="67"/>
      <c r="J2270" s="67"/>
      <c r="P2270" s="68"/>
      <c r="Q2270" s="69"/>
      <c r="R2270" s="69"/>
      <c r="Z2270" s="70"/>
      <c r="AA2270" s="71"/>
      <c r="AB2270" s="70"/>
      <c r="AC2270" s="70"/>
      <c r="AD2270" s="53"/>
      <c r="AE2270" s="53"/>
      <c r="AF2270" s="72"/>
      <c r="AG2270" s="70"/>
      <c r="AH2270" s="70"/>
      <c r="AI2270" s="70"/>
    </row>
    <row r="2271" spans="1:35" ht="12.75" customHeight="1" x14ac:dyDescent="0.2">
      <c r="A2271" s="64" t="s">
        <v>537</v>
      </c>
      <c r="B2271" s="65" t="s">
        <v>536</v>
      </c>
      <c r="C2271" s="65">
        <v>1809216</v>
      </c>
      <c r="D2271" s="66">
        <f>VLOOKUP(A2271,'2.1 Termination Charges'!$B$4:$F$904,5,0)</f>
        <v>0.16363</v>
      </c>
      <c r="G2271" s="67"/>
      <c r="H2271" s="67"/>
      <c r="J2271" s="67"/>
      <c r="P2271" s="68"/>
      <c r="Q2271" s="69"/>
      <c r="R2271" s="69"/>
      <c r="Z2271" s="70"/>
      <c r="AA2271" s="71"/>
      <c r="AB2271" s="70"/>
      <c r="AC2271" s="70"/>
      <c r="AD2271" s="53"/>
      <c r="AE2271" s="53"/>
      <c r="AF2271" s="72"/>
      <c r="AG2271" s="70"/>
      <c r="AH2271" s="70"/>
      <c r="AI2271" s="70"/>
    </row>
    <row r="2272" spans="1:35" ht="12.75" customHeight="1" x14ac:dyDescent="0.2">
      <c r="A2272" s="64" t="s">
        <v>537</v>
      </c>
      <c r="B2272" s="65" t="s">
        <v>536</v>
      </c>
      <c r="C2272" s="65">
        <v>1809217</v>
      </c>
      <c r="D2272" s="66">
        <f>VLOOKUP(A2272,'2.1 Termination Charges'!$B$4:$F$904,5,0)</f>
        <v>0.16363</v>
      </c>
      <c r="G2272" s="67"/>
      <c r="H2272" s="67"/>
      <c r="J2272" s="67"/>
      <c r="P2272" s="68"/>
      <c r="Q2272" s="69"/>
      <c r="R2272" s="69"/>
      <c r="Z2272" s="70"/>
      <c r="AA2272" s="71"/>
      <c r="AB2272" s="70"/>
      <c r="AC2272" s="70"/>
      <c r="AD2272" s="53"/>
      <c r="AE2272" s="53"/>
      <c r="AF2272" s="72"/>
      <c r="AG2272" s="70"/>
      <c r="AH2272" s="70"/>
      <c r="AI2272" s="70"/>
    </row>
    <row r="2273" spans="1:35" ht="12.75" customHeight="1" x14ac:dyDescent="0.2">
      <c r="A2273" s="64" t="s">
        <v>537</v>
      </c>
      <c r="B2273" s="65" t="s">
        <v>536</v>
      </c>
      <c r="C2273" s="65">
        <v>1809218</v>
      </c>
      <c r="D2273" s="66">
        <f>VLOOKUP(A2273,'2.1 Termination Charges'!$B$4:$F$904,5,0)</f>
        <v>0.16363</v>
      </c>
      <c r="G2273" s="67"/>
      <c r="H2273" s="67"/>
      <c r="J2273" s="67"/>
      <c r="P2273" s="68"/>
      <c r="Q2273" s="69"/>
      <c r="R2273" s="69"/>
      <c r="Z2273" s="70"/>
      <c r="AA2273" s="71"/>
      <c r="AB2273" s="70"/>
      <c r="AC2273" s="70"/>
      <c r="AD2273" s="53"/>
      <c r="AE2273" s="53"/>
      <c r="AF2273" s="72"/>
      <c r="AG2273" s="70"/>
      <c r="AH2273" s="70"/>
      <c r="AI2273" s="70"/>
    </row>
    <row r="2274" spans="1:35" ht="12.75" customHeight="1" x14ac:dyDescent="0.2">
      <c r="A2274" s="64" t="s">
        <v>537</v>
      </c>
      <c r="B2274" s="65" t="s">
        <v>536</v>
      </c>
      <c r="C2274" s="65">
        <v>1809219</v>
      </c>
      <c r="D2274" s="66">
        <f>VLOOKUP(A2274,'2.1 Termination Charges'!$B$4:$F$904,5,0)</f>
        <v>0.16363</v>
      </c>
      <c r="G2274" s="67"/>
      <c r="H2274" s="67"/>
      <c r="J2274" s="67"/>
      <c r="P2274" s="68"/>
      <c r="Q2274" s="69"/>
      <c r="R2274" s="69"/>
      <c r="Z2274" s="70"/>
      <c r="AA2274" s="71"/>
      <c r="AB2274" s="70"/>
      <c r="AC2274" s="70"/>
      <c r="AD2274" s="53"/>
      <c r="AE2274" s="53"/>
      <c r="AF2274" s="72"/>
      <c r="AG2274" s="70"/>
      <c r="AH2274" s="70"/>
      <c r="AI2274" s="70"/>
    </row>
    <row r="2275" spans="1:35" ht="12.75" customHeight="1" x14ac:dyDescent="0.2">
      <c r="A2275" s="64" t="s">
        <v>537</v>
      </c>
      <c r="B2275" s="65" t="s">
        <v>536</v>
      </c>
      <c r="C2275" s="65">
        <v>1809222</v>
      </c>
      <c r="D2275" s="66">
        <f>VLOOKUP(A2275,'2.1 Termination Charges'!$B$4:$F$904,5,0)</f>
        <v>0.16363</v>
      </c>
      <c r="G2275" s="67"/>
      <c r="H2275" s="67"/>
      <c r="J2275" s="67"/>
      <c r="P2275" s="68"/>
      <c r="Q2275" s="69"/>
      <c r="R2275" s="69"/>
      <c r="Z2275" s="70"/>
      <c r="AA2275" s="71"/>
      <c r="AB2275" s="70"/>
      <c r="AC2275" s="70"/>
      <c r="AD2275" s="53"/>
      <c r="AE2275" s="53"/>
      <c r="AF2275" s="72"/>
      <c r="AG2275" s="70"/>
      <c r="AH2275" s="70"/>
      <c r="AI2275" s="70"/>
    </row>
    <row r="2276" spans="1:35" ht="12.75" customHeight="1" x14ac:dyDescent="0.2">
      <c r="A2276" s="64" t="s">
        <v>537</v>
      </c>
      <c r="B2276" s="65" t="s">
        <v>536</v>
      </c>
      <c r="C2276" s="65">
        <v>1809223</v>
      </c>
      <c r="D2276" s="66">
        <f>VLOOKUP(A2276,'2.1 Termination Charges'!$B$4:$F$904,5,0)</f>
        <v>0.16363</v>
      </c>
      <c r="G2276" s="67"/>
      <c r="H2276" s="67"/>
      <c r="J2276" s="67"/>
      <c r="P2276" s="68"/>
      <c r="Q2276" s="69"/>
      <c r="R2276" s="69"/>
      <c r="Z2276" s="70"/>
      <c r="AA2276" s="71"/>
      <c r="AB2276" s="70"/>
      <c r="AC2276" s="70"/>
      <c r="AD2276" s="53"/>
      <c r="AE2276" s="53"/>
      <c r="AF2276" s="72"/>
      <c r="AG2276" s="70"/>
      <c r="AH2276" s="70"/>
      <c r="AI2276" s="70"/>
    </row>
    <row r="2277" spans="1:35" ht="12.75" customHeight="1" x14ac:dyDescent="0.2">
      <c r="A2277" s="64" t="s">
        <v>537</v>
      </c>
      <c r="B2277" s="65" t="s">
        <v>536</v>
      </c>
      <c r="C2277" s="65">
        <v>1809224</v>
      </c>
      <c r="D2277" s="66">
        <f>VLOOKUP(A2277,'2.1 Termination Charges'!$B$4:$F$904,5,0)</f>
        <v>0.16363</v>
      </c>
      <c r="G2277" s="67"/>
      <c r="H2277" s="67"/>
      <c r="J2277" s="67"/>
      <c r="P2277" s="68"/>
      <c r="Q2277" s="69"/>
      <c r="R2277" s="69"/>
      <c r="Z2277" s="70"/>
      <c r="AA2277" s="71"/>
      <c r="AB2277" s="70"/>
      <c r="AC2277" s="70"/>
      <c r="AD2277" s="53"/>
      <c r="AE2277" s="53"/>
      <c r="AF2277" s="72"/>
      <c r="AG2277" s="70"/>
      <c r="AH2277" s="70"/>
      <c r="AI2277" s="70"/>
    </row>
    <row r="2278" spans="1:35" ht="12.75" customHeight="1" x14ac:dyDescent="0.2">
      <c r="A2278" s="64" t="s">
        <v>537</v>
      </c>
      <c r="B2278" s="65" t="s">
        <v>536</v>
      </c>
      <c r="C2278" s="65">
        <v>1809225</v>
      </c>
      <c r="D2278" s="66">
        <f>VLOOKUP(A2278,'2.1 Termination Charges'!$B$4:$F$904,5,0)</f>
        <v>0.16363</v>
      </c>
      <c r="G2278" s="67"/>
      <c r="H2278" s="67"/>
      <c r="J2278" s="67"/>
      <c r="P2278" s="68"/>
      <c r="Q2278" s="69"/>
      <c r="R2278" s="69"/>
      <c r="Z2278" s="70"/>
      <c r="AA2278" s="71"/>
      <c r="AB2278" s="70"/>
      <c r="AC2278" s="70"/>
      <c r="AD2278" s="53"/>
      <c r="AE2278" s="53"/>
      <c r="AF2278" s="72"/>
      <c r="AG2278" s="70"/>
      <c r="AH2278" s="70"/>
      <c r="AI2278" s="70"/>
    </row>
    <row r="2279" spans="1:35" ht="12.75" customHeight="1" x14ac:dyDescent="0.2">
      <c r="A2279" s="64" t="s">
        <v>537</v>
      </c>
      <c r="B2279" s="65" t="s">
        <v>536</v>
      </c>
      <c r="C2279" s="65">
        <v>1809228</v>
      </c>
      <c r="D2279" s="66">
        <f>VLOOKUP(A2279,'2.1 Termination Charges'!$B$4:$F$904,5,0)</f>
        <v>0.16363</v>
      </c>
      <c r="G2279" s="67"/>
      <c r="H2279" s="67"/>
      <c r="J2279" s="67"/>
      <c r="P2279" s="68"/>
      <c r="Q2279" s="69"/>
      <c r="R2279" s="69"/>
      <c r="Z2279" s="70"/>
      <c r="AA2279" s="71"/>
      <c r="AB2279" s="70"/>
      <c r="AC2279" s="70"/>
      <c r="AD2279" s="53"/>
      <c r="AE2279" s="53"/>
      <c r="AF2279" s="72"/>
      <c r="AG2279" s="70"/>
      <c r="AH2279" s="70"/>
      <c r="AI2279" s="70"/>
    </row>
    <row r="2280" spans="1:35" ht="12.75" customHeight="1" x14ac:dyDescent="0.2">
      <c r="A2280" s="64" t="s">
        <v>537</v>
      </c>
      <c r="B2280" s="65" t="s">
        <v>536</v>
      </c>
      <c r="C2280" s="65">
        <v>1809229</v>
      </c>
      <c r="D2280" s="66">
        <f>VLOOKUP(A2280,'2.1 Termination Charges'!$B$4:$F$904,5,0)</f>
        <v>0.16363</v>
      </c>
      <c r="G2280" s="67"/>
      <c r="H2280" s="67"/>
      <c r="J2280" s="67"/>
      <c r="P2280" s="68"/>
      <c r="Q2280" s="69"/>
      <c r="R2280" s="69"/>
      <c r="Z2280" s="70"/>
      <c r="AA2280" s="71"/>
      <c r="AB2280" s="70"/>
      <c r="AC2280" s="70"/>
      <c r="AD2280" s="53"/>
      <c r="AE2280" s="53"/>
      <c r="AF2280" s="72"/>
      <c r="AG2280" s="70"/>
      <c r="AH2280" s="70"/>
      <c r="AI2280" s="70"/>
    </row>
    <row r="2281" spans="1:35" ht="12.75" customHeight="1" x14ac:dyDescent="0.2">
      <c r="A2281" s="64" t="s">
        <v>537</v>
      </c>
      <c r="B2281" s="65" t="s">
        <v>536</v>
      </c>
      <c r="C2281" s="65">
        <v>1809230</v>
      </c>
      <c r="D2281" s="66">
        <f>VLOOKUP(A2281,'2.1 Termination Charges'!$B$4:$F$904,5,0)</f>
        <v>0.16363</v>
      </c>
      <c r="G2281" s="67"/>
      <c r="H2281" s="67"/>
      <c r="J2281" s="67"/>
      <c r="P2281" s="68"/>
      <c r="Q2281" s="69"/>
      <c r="R2281" s="69"/>
      <c r="Z2281" s="70"/>
      <c r="AA2281" s="71"/>
      <c r="AB2281" s="70"/>
      <c r="AC2281" s="70"/>
      <c r="AD2281" s="53"/>
      <c r="AE2281" s="53"/>
      <c r="AF2281" s="72"/>
      <c r="AG2281" s="70"/>
      <c r="AH2281" s="70"/>
      <c r="AI2281" s="70"/>
    </row>
    <row r="2282" spans="1:35" ht="12.75" customHeight="1" x14ac:dyDescent="0.2">
      <c r="A2282" s="64" t="s">
        <v>537</v>
      </c>
      <c r="B2282" s="65" t="s">
        <v>536</v>
      </c>
      <c r="C2282" s="65">
        <v>1809232</v>
      </c>
      <c r="D2282" s="66">
        <f>VLOOKUP(A2282,'2.1 Termination Charges'!$B$4:$F$904,5,0)</f>
        <v>0.16363</v>
      </c>
      <c r="G2282" s="67"/>
      <c r="H2282" s="67"/>
      <c r="J2282" s="67"/>
      <c r="P2282" s="68"/>
      <c r="Q2282" s="69"/>
      <c r="R2282" s="69"/>
      <c r="Z2282" s="70"/>
      <c r="AA2282" s="71"/>
      <c r="AB2282" s="70"/>
      <c r="AC2282" s="70"/>
      <c r="AD2282" s="53"/>
      <c r="AE2282" s="53"/>
      <c r="AF2282" s="72"/>
      <c r="AG2282" s="70"/>
      <c r="AH2282" s="70"/>
      <c r="AI2282" s="70"/>
    </row>
    <row r="2283" spans="1:35" ht="12.75" customHeight="1" x14ac:dyDescent="0.2">
      <c r="A2283" s="64" t="s">
        <v>537</v>
      </c>
      <c r="B2283" s="65" t="s">
        <v>536</v>
      </c>
      <c r="C2283" s="65">
        <v>1809235</v>
      </c>
      <c r="D2283" s="66">
        <f>VLOOKUP(A2283,'2.1 Termination Charges'!$B$4:$F$904,5,0)</f>
        <v>0.16363</v>
      </c>
      <c r="G2283" s="67"/>
      <c r="H2283" s="67"/>
      <c r="J2283" s="67"/>
      <c r="P2283" s="68"/>
      <c r="Q2283" s="69"/>
      <c r="R2283" s="69"/>
      <c r="Z2283" s="70"/>
      <c r="AA2283" s="71"/>
      <c r="AB2283" s="70"/>
      <c r="AC2283" s="70"/>
      <c r="AD2283" s="53"/>
      <c r="AE2283" s="53"/>
      <c r="AF2283" s="72"/>
      <c r="AG2283" s="70"/>
      <c r="AH2283" s="70"/>
      <c r="AI2283" s="70"/>
    </row>
    <row r="2284" spans="1:35" ht="12.75" customHeight="1" x14ac:dyDescent="0.2">
      <c r="A2284" s="64" t="s">
        <v>537</v>
      </c>
      <c r="B2284" s="65" t="s">
        <v>536</v>
      </c>
      <c r="C2284" s="65">
        <v>1809248</v>
      </c>
      <c r="D2284" s="66">
        <f>VLOOKUP(A2284,'2.1 Termination Charges'!$B$4:$F$904,5,0)</f>
        <v>0.16363</v>
      </c>
      <c r="G2284" s="67"/>
      <c r="H2284" s="67"/>
      <c r="J2284" s="67"/>
      <c r="P2284" s="68"/>
      <c r="Q2284" s="69"/>
      <c r="R2284" s="69"/>
      <c r="Z2284" s="70"/>
      <c r="AA2284" s="71"/>
      <c r="AB2284" s="70"/>
      <c r="AC2284" s="70"/>
      <c r="AD2284" s="53"/>
      <c r="AE2284" s="53"/>
      <c r="AF2284" s="72"/>
      <c r="AG2284" s="70"/>
      <c r="AH2284" s="70"/>
      <c r="AI2284" s="70"/>
    </row>
    <row r="2285" spans="1:35" ht="12.75" customHeight="1" x14ac:dyDescent="0.2">
      <c r="A2285" s="64" t="s">
        <v>537</v>
      </c>
      <c r="B2285" s="65" t="s">
        <v>536</v>
      </c>
      <c r="C2285" s="65">
        <v>18092480</v>
      </c>
      <c r="D2285" s="66">
        <f>VLOOKUP(A2285,'2.1 Termination Charges'!$B$4:$F$904,5,0)</f>
        <v>0.16363</v>
      </c>
      <c r="G2285" s="67"/>
      <c r="H2285" s="67"/>
      <c r="J2285" s="67"/>
      <c r="P2285" s="68"/>
      <c r="Q2285" s="69"/>
      <c r="R2285" s="69"/>
      <c r="Z2285" s="70"/>
      <c r="AA2285" s="71"/>
      <c r="AB2285" s="70"/>
      <c r="AC2285" s="70"/>
      <c r="AD2285" s="53"/>
      <c r="AE2285" s="53"/>
      <c r="AF2285" s="72"/>
      <c r="AG2285" s="70"/>
      <c r="AH2285" s="70"/>
      <c r="AI2285" s="70"/>
    </row>
    <row r="2286" spans="1:35" ht="12.75" customHeight="1" x14ac:dyDescent="0.2">
      <c r="A2286" s="64" t="s">
        <v>537</v>
      </c>
      <c r="B2286" s="65" t="s">
        <v>536</v>
      </c>
      <c r="C2286" s="65">
        <v>18092482</v>
      </c>
      <c r="D2286" s="66">
        <f>VLOOKUP(A2286,'2.1 Termination Charges'!$B$4:$F$904,5,0)</f>
        <v>0.16363</v>
      </c>
      <c r="G2286" s="67"/>
      <c r="H2286" s="67"/>
      <c r="J2286" s="67"/>
      <c r="P2286" s="68"/>
      <c r="Q2286" s="69"/>
      <c r="R2286" s="69"/>
      <c r="Z2286" s="70"/>
      <c r="AA2286" s="71"/>
      <c r="AB2286" s="70"/>
      <c r="AC2286" s="70"/>
      <c r="AD2286" s="53"/>
      <c r="AE2286" s="53"/>
      <c r="AF2286" s="72"/>
      <c r="AG2286" s="70"/>
      <c r="AH2286" s="70"/>
      <c r="AI2286" s="70"/>
    </row>
    <row r="2287" spans="1:35" ht="12.75" customHeight="1" x14ac:dyDescent="0.2">
      <c r="A2287" s="64" t="s">
        <v>537</v>
      </c>
      <c r="B2287" s="65" t="s">
        <v>536</v>
      </c>
      <c r="C2287" s="65">
        <v>18092484</v>
      </c>
      <c r="D2287" s="66">
        <f>VLOOKUP(A2287,'2.1 Termination Charges'!$B$4:$F$904,5,0)</f>
        <v>0.16363</v>
      </c>
      <c r="G2287" s="67"/>
      <c r="H2287" s="67"/>
      <c r="J2287" s="67"/>
      <c r="P2287" s="68"/>
      <c r="Q2287" s="69"/>
      <c r="R2287" s="69"/>
      <c r="Z2287" s="70"/>
      <c r="AA2287" s="71"/>
      <c r="AB2287" s="70"/>
      <c r="AC2287" s="70"/>
      <c r="AD2287" s="53"/>
      <c r="AE2287" s="53"/>
      <c r="AF2287" s="72"/>
      <c r="AG2287" s="70"/>
      <c r="AH2287" s="70"/>
      <c r="AI2287" s="70"/>
    </row>
    <row r="2288" spans="1:35" ht="12.75" customHeight="1" x14ac:dyDescent="0.2">
      <c r="A2288" s="64" t="s">
        <v>537</v>
      </c>
      <c r="B2288" s="65" t="s">
        <v>536</v>
      </c>
      <c r="C2288" s="65">
        <v>18092485</v>
      </c>
      <c r="D2288" s="66">
        <f>VLOOKUP(A2288,'2.1 Termination Charges'!$B$4:$F$904,5,0)</f>
        <v>0.16363</v>
      </c>
      <c r="G2288" s="67"/>
      <c r="H2288" s="67"/>
      <c r="J2288" s="67"/>
      <c r="P2288" s="68"/>
      <c r="Q2288" s="69"/>
      <c r="R2288" s="69"/>
      <c r="Z2288" s="70"/>
      <c r="AA2288" s="71"/>
      <c r="AB2288" s="70"/>
      <c r="AC2288" s="70"/>
      <c r="AD2288" s="53"/>
      <c r="AE2288" s="53"/>
      <c r="AF2288" s="72"/>
      <c r="AG2288" s="70"/>
      <c r="AH2288" s="70"/>
      <c r="AI2288" s="70"/>
    </row>
    <row r="2289" spans="1:35" ht="12.75" customHeight="1" x14ac:dyDescent="0.2">
      <c r="A2289" s="64" t="s">
        <v>537</v>
      </c>
      <c r="B2289" s="65" t="s">
        <v>536</v>
      </c>
      <c r="C2289" s="65">
        <v>18092486</v>
      </c>
      <c r="D2289" s="66">
        <f>VLOOKUP(A2289,'2.1 Termination Charges'!$B$4:$F$904,5,0)</f>
        <v>0.16363</v>
      </c>
      <c r="G2289" s="67"/>
      <c r="H2289" s="67"/>
      <c r="J2289" s="67"/>
      <c r="P2289" s="68"/>
      <c r="Q2289" s="69"/>
      <c r="R2289" s="69"/>
      <c r="Z2289" s="70"/>
      <c r="AA2289" s="71"/>
      <c r="AB2289" s="70"/>
      <c r="AC2289" s="70"/>
      <c r="AD2289" s="53"/>
      <c r="AE2289" s="53"/>
      <c r="AF2289" s="72"/>
      <c r="AG2289" s="70"/>
      <c r="AH2289" s="70"/>
      <c r="AI2289" s="70"/>
    </row>
    <row r="2290" spans="1:35" ht="12.75" customHeight="1" x14ac:dyDescent="0.2">
      <c r="A2290" s="64" t="s">
        <v>537</v>
      </c>
      <c r="B2290" s="65" t="s">
        <v>536</v>
      </c>
      <c r="C2290" s="65">
        <v>18092487</v>
      </c>
      <c r="D2290" s="66">
        <f>VLOOKUP(A2290,'2.1 Termination Charges'!$B$4:$F$904,5,0)</f>
        <v>0.16363</v>
      </c>
      <c r="G2290" s="67"/>
      <c r="H2290" s="67"/>
      <c r="J2290" s="67"/>
      <c r="P2290" s="68"/>
      <c r="Q2290" s="69"/>
      <c r="R2290" s="69"/>
      <c r="Z2290" s="70"/>
      <c r="AA2290" s="71"/>
      <c r="AB2290" s="70"/>
      <c r="AC2290" s="70"/>
      <c r="AD2290" s="53"/>
      <c r="AE2290" s="53"/>
      <c r="AF2290" s="72"/>
      <c r="AG2290" s="70"/>
      <c r="AH2290" s="70"/>
      <c r="AI2290" s="70"/>
    </row>
    <row r="2291" spans="1:35" ht="12.75" customHeight="1" x14ac:dyDescent="0.2">
      <c r="A2291" s="64" t="s">
        <v>537</v>
      </c>
      <c r="B2291" s="65" t="s">
        <v>536</v>
      </c>
      <c r="C2291" s="65">
        <v>18092488</v>
      </c>
      <c r="D2291" s="66">
        <f>VLOOKUP(A2291,'2.1 Termination Charges'!$B$4:$F$904,5,0)</f>
        <v>0.16363</v>
      </c>
      <c r="G2291" s="67"/>
      <c r="H2291" s="67"/>
      <c r="J2291" s="67"/>
      <c r="P2291" s="68"/>
      <c r="Q2291" s="69"/>
      <c r="R2291" s="69"/>
      <c r="Z2291" s="70"/>
      <c r="AA2291" s="71"/>
      <c r="AB2291" s="70"/>
      <c r="AC2291" s="70"/>
      <c r="AD2291" s="53"/>
      <c r="AE2291" s="53"/>
      <c r="AF2291" s="72"/>
      <c r="AG2291" s="70"/>
      <c r="AH2291" s="70"/>
      <c r="AI2291" s="70"/>
    </row>
    <row r="2292" spans="1:35" ht="12.75" customHeight="1" x14ac:dyDescent="0.2">
      <c r="A2292" s="64" t="s">
        <v>537</v>
      </c>
      <c r="B2292" s="65" t="s">
        <v>536</v>
      </c>
      <c r="C2292" s="65">
        <v>1809249</v>
      </c>
      <c r="D2292" s="66">
        <f>VLOOKUP(A2292,'2.1 Termination Charges'!$B$4:$F$904,5,0)</f>
        <v>0.16363</v>
      </c>
      <c r="G2292" s="67"/>
      <c r="H2292" s="67"/>
      <c r="J2292" s="67"/>
      <c r="P2292" s="68"/>
      <c r="Q2292" s="69"/>
      <c r="R2292" s="69"/>
      <c r="Z2292" s="70"/>
      <c r="AA2292" s="71"/>
      <c r="AB2292" s="70"/>
      <c r="AC2292" s="70"/>
      <c r="AD2292" s="53"/>
      <c r="AE2292" s="53"/>
      <c r="AF2292" s="72"/>
      <c r="AG2292" s="70"/>
      <c r="AH2292" s="70"/>
      <c r="AI2292" s="70"/>
    </row>
    <row r="2293" spans="1:35" ht="12.75" customHeight="1" x14ac:dyDescent="0.2">
      <c r="A2293" s="64" t="s">
        <v>537</v>
      </c>
      <c r="B2293" s="65" t="s">
        <v>536</v>
      </c>
      <c r="C2293" s="65">
        <v>1809250</v>
      </c>
      <c r="D2293" s="66">
        <f>VLOOKUP(A2293,'2.1 Termination Charges'!$B$4:$F$904,5,0)</f>
        <v>0.16363</v>
      </c>
      <c r="G2293" s="67"/>
      <c r="H2293" s="67"/>
      <c r="J2293" s="67"/>
      <c r="P2293" s="68"/>
      <c r="Q2293" s="69"/>
      <c r="R2293" s="69"/>
      <c r="Z2293" s="70"/>
      <c r="AA2293" s="71"/>
      <c r="AB2293" s="70"/>
      <c r="AC2293" s="70"/>
      <c r="AD2293" s="53"/>
      <c r="AE2293" s="53"/>
      <c r="AF2293" s="72"/>
      <c r="AG2293" s="70"/>
      <c r="AH2293" s="70"/>
      <c r="AI2293" s="70"/>
    </row>
    <row r="2294" spans="1:35" ht="12.75" customHeight="1" x14ac:dyDescent="0.2">
      <c r="A2294" s="64" t="s">
        <v>537</v>
      </c>
      <c r="B2294" s="65" t="s">
        <v>536</v>
      </c>
      <c r="C2294" s="65">
        <v>1809251</v>
      </c>
      <c r="D2294" s="66">
        <f>VLOOKUP(A2294,'2.1 Termination Charges'!$B$4:$F$904,5,0)</f>
        <v>0.16363</v>
      </c>
      <c r="G2294" s="67"/>
      <c r="H2294" s="67"/>
      <c r="J2294" s="67"/>
      <c r="P2294" s="68"/>
      <c r="Q2294" s="69"/>
      <c r="R2294" s="69"/>
      <c r="Z2294" s="70"/>
      <c r="AA2294" s="71"/>
      <c r="AB2294" s="70"/>
      <c r="AC2294" s="70"/>
      <c r="AD2294" s="53"/>
      <c r="AE2294" s="53"/>
      <c r="AF2294" s="72"/>
      <c r="AG2294" s="70"/>
      <c r="AH2294" s="70"/>
      <c r="AI2294" s="70"/>
    </row>
    <row r="2295" spans="1:35" ht="12.75" customHeight="1" x14ac:dyDescent="0.2">
      <c r="A2295" s="64" t="s">
        <v>537</v>
      </c>
      <c r="B2295" s="65" t="s">
        <v>536</v>
      </c>
      <c r="C2295" s="65">
        <v>1809252</v>
      </c>
      <c r="D2295" s="66">
        <f>VLOOKUP(A2295,'2.1 Termination Charges'!$B$4:$F$904,5,0)</f>
        <v>0.16363</v>
      </c>
      <c r="G2295" s="67"/>
      <c r="H2295" s="67"/>
      <c r="J2295" s="67"/>
      <c r="P2295" s="68"/>
      <c r="Q2295" s="69"/>
      <c r="R2295" s="69"/>
      <c r="Z2295" s="70"/>
      <c r="AA2295" s="71"/>
      <c r="AB2295" s="70"/>
      <c r="AC2295" s="70"/>
      <c r="AD2295" s="53"/>
      <c r="AE2295" s="53"/>
      <c r="AF2295" s="72"/>
      <c r="AG2295" s="70"/>
      <c r="AH2295" s="70"/>
      <c r="AI2295" s="70"/>
    </row>
    <row r="2296" spans="1:35" ht="12.75" customHeight="1" x14ac:dyDescent="0.2">
      <c r="A2296" s="64" t="s">
        <v>537</v>
      </c>
      <c r="B2296" s="65" t="s">
        <v>536</v>
      </c>
      <c r="C2296" s="65">
        <v>1809253</v>
      </c>
      <c r="D2296" s="66">
        <f>VLOOKUP(A2296,'2.1 Termination Charges'!$B$4:$F$904,5,0)</f>
        <v>0.16363</v>
      </c>
      <c r="G2296" s="67"/>
      <c r="H2296" s="67"/>
      <c r="J2296" s="67"/>
      <c r="P2296" s="68"/>
      <c r="Q2296" s="69"/>
      <c r="R2296" s="69"/>
      <c r="Z2296" s="70"/>
      <c r="AA2296" s="71"/>
      <c r="AB2296" s="70"/>
      <c r="AC2296" s="70"/>
      <c r="AD2296" s="53"/>
      <c r="AE2296" s="53"/>
      <c r="AF2296" s="72"/>
      <c r="AG2296" s="70"/>
      <c r="AH2296" s="70"/>
      <c r="AI2296" s="70"/>
    </row>
    <row r="2297" spans="1:35" ht="12.75" customHeight="1" x14ac:dyDescent="0.2">
      <c r="A2297" s="64" t="s">
        <v>537</v>
      </c>
      <c r="B2297" s="65" t="s">
        <v>536</v>
      </c>
      <c r="C2297" s="65">
        <v>1809254</v>
      </c>
      <c r="D2297" s="66">
        <f>VLOOKUP(A2297,'2.1 Termination Charges'!$B$4:$F$904,5,0)</f>
        <v>0.16363</v>
      </c>
      <c r="G2297" s="67"/>
      <c r="H2297" s="67"/>
      <c r="J2297" s="67"/>
      <c r="P2297" s="68"/>
      <c r="Q2297" s="69"/>
      <c r="R2297" s="69"/>
      <c r="Z2297" s="70"/>
      <c r="AA2297" s="71"/>
      <c r="AB2297" s="70"/>
      <c r="AC2297" s="70"/>
      <c r="AD2297" s="53"/>
      <c r="AE2297" s="53"/>
      <c r="AF2297" s="72"/>
      <c r="AG2297" s="70"/>
      <c r="AH2297" s="70"/>
      <c r="AI2297" s="70"/>
    </row>
    <row r="2298" spans="1:35" ht="12.75" customHeight="1" x14ac:dyDescent="0.2">
      <c r="A2298" s="64" t="s">
        <v>537</v>
      </c>
      <c r="B2298" s="65" t="s">
        <v>536</v>
      </c>
      <c r="C2298" s="65">
        <v>1809256</v>
      </c>
      <c r="D2298" s="66">
        <f>VLOOKUP(A2298,'2.1 Termination Charges'!$B$4:$F$904,5,0)</f>
        <v>0.16363</v>
      </c>
      <c r="G2298" s="67"/>
      <c r="H2298" s="67"/>
      <c r="J2298" s="67"/>
      <c r="P2298" s="68"/>
      <c r="Q2298" s="69"/>
      <c r="R2298" s="69"/>
      <c r="Z2298" s="70"/>
      <c r="AA2298" s="71"/>
      <c r="AB2298" s="70"/>
      <c r="AC2298" s="70"/>
      <c r="AD2298" s="53"/>
      <c r="AE2298" s="53"/>
      <c r="AF2298" s="72"/>
      <c r="AG2298" s="70"/>
      <c r="AH2298" s="70"/>
      <c r="AI2298" s="70"/>
    </row>
    <row r="2299" spans="1:35" ht="12.75" customHeight="1" x14ac:dyDescent="0.2">
      <c r="A2299" s="64" t="s">
        <v>537</v>
      </c>
      <c r="B2299" s="65" t="s">
        <v>536</v>
      </c>
      <c r="C2299" s="65">
        <v>1809257</v>
      </c>
      <c r="D2299" s="66">
        <f>VLOOKUP(A2299,'2.1 Termination Charges'!$B$4:$F$904,5,0)</f>
        <v>0.16363</v>
      </c>
      <c r="G2299" s="67"/>
      <c r="H2299" s="67"/>
      <c r="J2299" s="67"/>
      <c r="P2299" s="68"/>
      <c r="Q2299" s="69"/>
      <c r="R2299" s="69"/>
      <c r="Z2299" s="70"/>
      <c r="AA2299" s="71"/>
      <c r="AB2299" s="70"/>
      <c r="AC2299" s="70"/>
      <c r="AD2299" s="53"/>
      <c r="AE2299" s="53"/>
      <c r="AF2299" s="72"/>
      <c r="AG2299" s="70"/>
      <c r="AH2299" s="70"/>
      <c r="AI2299" s="70"/>
    </row>
    <row r="2300" spans="1:35" ht="12.75" customHeight="1" x14ac:dyDescent="0.2">
      <c r="A2300" s="64" t="s">
        <v>537</v>
      </c>
      <c r="B2300" s="65" t="s">
        <v>536</v>
      </c>
      <c r="C2300" s="65">
        <v>1809258</v>
      </c>
      <c r="D2300" s="66">
        <f>VLOOKUP(A2300,'2.1 Termination Charges'!$B$4:$F$904,5,0)</f>
        <v>0.16363</v>
      </c>
      <c r="G2300" s="67"/>
      <c r="H2300" s="67"/>
      <c r="J2300" s="67"/>
      <c r="P2300" s="68"/>
      <c r="Q2300" s="69"/>
      <c r="R2300" s="69"/>
      <c r="Z2300" s="70"/>
      <c r="AA2300" s="71"/>
      <c r="AB2300" s="70"/>
      <c r="AC2300" s="70"/>
      <c r="AD2300" s="53"/>
      <c r="AE2300" s="53"/>
      <c r="AF2300" s="72"/>
      <c r="AG2300" s="70"/>
      <c r="AH2300" s="70"/>
      <c r="AI2300" s="70"/>
    </row>
    <row r="2301" spans="1:35" ht="12.75" customHeight="1" x14ac:dyDescent="0.2">
      <c r="A2301" s="64" t="s">
        <v>537</v>
      </c>
      <c r="B2301" s="65" t="s">
        <v>536</v>
      </c>
      <c r="C2301" s="65">
        <v>1809259</v>
      </c>
      <c r="D2301" s="66">
        <f>VLOOKUP(A2301,'2.1 Termination Charges'!$B$4:$F$904,5,0)</f>
        <v>0.16363</v>
      </c>
      <c r="G2301" s="67"/>
      <c r="H2301" s="67"/>
      <c r="J2301" s="67"/>
      <c r="P2301" s="68"/>
      <c r="Q2301" s="69"/>
      <c r="R2301" s="69"/>
      <c r="Z2301" s="70"/>
      <c r="AA2301" s="71"/>
      <c r="AB2301" s="70"/>
      <c r="AC2301" s="70"/>
      <c r="AD2301" s="53"/>
      <c r="AE2301" s="53"/>
      <c r="AF2301" s="72"/>
      <c r="AG2301" s="70"/>
      <c r="AH2301" s="70"/>
      <c r="AI2301" s="70"/>
    </row>
    <row r="2302" spans="1:35" ht="12.75" customHeight="1" x14ac:dyDescent="0.2">
      <c r="A2302" s="64" t="s">
        <v>537</v>
      </c>
      <c r="B2302" s="65" t="s">
        <v>536</v>
      </c>
      <c r="C2302" s="65">
        <v>1809260</v>
      </c>
      <c r="D2302" s="66">
        <f>VLOOKUP(A2302,'2.1 Termination Charges'!$B$4:$F$904,5,0)</f>
        <v>0.16363</v>
      </c>
      <c r="G2302" s="67"/>
      <c r="H2302" s="67"/>
      <c r="J2302" s="67"/>
      <c r="P2302" s="68"/>
      <c r="Q2302" s="69"/>
      <c r="R2302" s="69"/>
      <c r="Z2302" s="70"/>
      <c r="AA2302" s="71"/>
      <c r="AB2302" s="70"/>
      <c r="AC2302" s="70"/>
      <c r="AD2302" s="53"/>
      <c r="AE2302" s="53"/>
      <c r="AF2302" s="72"/>
      <c r="AG2302" s="70"/>
      <c r="AH2302" s="70"/>
      <c r="AI2302" s="70"/>
    </row>
    <row r="2303" spans="1:35" ht="12.75" customHeight="1" x14ac:dyDescent="0.2">
      <c r="A2303" s="64" t="s">
        <v>537</v>
      </c>
      <c r="B2303" s="65" t="s">
        <v>536</v>
      </c>
      <c r="C2303" s="65">
        <v>1809264</v>
      </c>
      <c r="D2303" s="66">
        <f>VLOOKUP(A2303,'2.1 Termination Charges'!$B$4:$F$904,5,0)</f>
        <v>0.16363</v>
      </c>
      <c r="G2303" s="67"/>
      <c r="H2303" s="67"/>
      <c r="J2303" s="67"/>
      <c r="P2303" s="68"/>
      <c r="Q2303" s="69"/>
      <c r="R2303" s="69"/>
      <c r="Z2303" s="70"/>
      <c r="AA2303" s="71"/>
      <c r="AB2303" s="70"/>
      <c r="AC2303" s="70"/>
      <c r="AD2303" s="53"/>
      <c r="AE2303" s="53"/>
      <c r="AF2303" s="72"/>
      <c r="AG2303" s="70"/>
      <c r="AH2303" s="70"/>
      <c r="AI2303" s="70"/>
    </row>
    <row r="2304" spans="1:35" ht="12.75" customHeight="1" x14ac:dyDescent="0.2">
      <c r="A2304" s="64" t="s">
        <v>537</v>
      </c>
      <c r="B2304" s="65" t="s">
        <v>536</v>
      </c>
      <c r="C2304" s="65">
        <v>1809265</v>
      </c>
      <c r="D2304" s="66">
        <f>VLOOKUP(A2304,'2.1 Termination Charges'!$B$4:$F$904,5,0)</f>
        <v>0.16363</v>
      </c>
      <c r="G2304" s="67"/>
      <c r="H2304" s="67"/>
      <c r="J2304" s="67"/>
      <c r="P2304" s="68"/>
      <c r="Q2304" s="69"/>
      <c r="R2304" s="69"/>
      <c r="Z2304" s="70"/>
      <c r="AA2304" s="71"/>
      <c r="AB2304" s="70"/>
      <c r="AC2304" s="70"/>
      <c r="AD2304" s="53"/>
      <c r="AE2304" s="53"/>
      <c r="AF2304" s="72"/>
      <c r="AG2304" s="70"/>
      <c r="AH2304" s="70"/>
      <c r="AI2304" s="70"/>
    </row>
    <row r="2305" spans="1:35" ht="12.75" customHeight="1" x14ac:dyDescent="0.2">
      <c r="A2305" s="64" t="s">
        <v>537</v>
      </c>
      <c r="B2305" s="65" t="s">
        <v>536</v>
      </c>
      <c r="C2305" s="65">
        <v>1809266</v>
      </c>
      <c r="D2305" s="66">
        <f>VLOOKUP(A2305,'2.1 Termination Charges'!$B$4:$F$904,5,0)</f>
        <v>0.16363</v>
      </c>
      <c r="G2305" s="67"/>
      <c r="H2305" s="67"/>
      <c r="J2305" s="67"/>
      <c r="P2305" s="68"/>
      <c r="Q2305" s="69"/>
      <c r="R2305" s="69"/>
      <c r="Z2305" s="70"/>
      <c r="AA2305" s="71"/>
      <c r="AB2305" s="70"/>
      <c r="AC2305" s="70"/>
      <c r="AD2305" s="53"/>
      <c r="AE2305" s="53"/>
      <c r="AF2305" s="72"/>
      <c r="AG2305" s="70"/>
      <c r="AH2305" s="70"/>
      <c r="AI2305" s="70"/>
    </row>
    <row r="2306" spans="1:35" ht="12.75" customHeight="1" x14ac:dyDescent="0.2">
      <c r="A2306" s="64" t="s">
        <v>537</v>
      </c>
      <c r="B2306" s="65" t="s">
        <v>536</v>
      </c>
      <c r="C2306" s="65">
        <v>1809267</v>
      </c>
      <c r="D2306" s="66">
        <f>VLOOKUP(A2306,'2.1 Termination Charges'!$B$4:$F$904,5,0)</f>
        <v>0.16363</v>
      </c>
      <c r="G2306" s="67"/>
      <c r="H2306" s="67"/>
      <c r="J2306" s="67"/>
      <c r="P2306" s="68"/>
      <c r="Q2306" s="69"/>
      <c r="R2306" s="69"/>
      <c r="Z2306" s="70"/>
      <c r="AA2306" s="71"/>
      <c r="AB2306" s="70"/>
      <c r="AC2306" s="70"/>
      <c r="AD2306" s="53"/>
      <c r="AE2306" s="53"/>
      <c r="AF2306" s="72"/>
      <c r="AG2306" s="70"/>
      <c r="AH2306" s="70"/>
      <c r="AI2306" s="70"/>
    </row>
    <row r="2307" spans="1:35" ht="12.75" customHeight="1" x14ac:dyDescent="0.2">
      <c r="A2307" s="64" t="s">
        <v>537</v>
      </c>
      <c r="B2307" s="65" t="s">
        <v>536</v>
      </c>
      <c r="C2307" s="65">
        <v>1809268</v>
      </c>
      <c r="D2307" s="66">
        <f>VLOOKUP(A2307,'2.1 Termination Charges'!$B$4:$F$904,5,0)</f>
        <v>0.16363</v>
      </c>
      <c r="G2307" s="67"/>
      <c r="H2307" s="67"/>
      <c r="J2307" s="67"/>
      <c r="P2307" s="68"/>
      <c r="Q2307" s="69"/>
      <c r="R2307" s="69"/>
      <c r="Z2307" s="70"/>
      <c r="AA2307" s="71"/>
      <c r="AB2307" s="70"/>
      <c r="AC2307" s="70"/>
      <c r="AD2307" s="53"/>
      <c r="AE2307" s="53"/>
      <c r="AF2307" s="72"/>
      <c r="AG2307" s="70"/>
      <c r="AH2307" s="70"/>
      <c r="AI2307" s="70"/>
    </row>
    <row r="2308" spans="1:35" ht="12.75" customHeight="1" x14ac:dyDescent="0.2">
      <c r="A2308" s="64" t="s">
        <v>537</v>
      </c>
      <c r="B2308" s="65" t="s">
        <v>536</v>
      </c>
      <c r="C2308" s="65">
        <v>1809269</v>
      </c>
      <c r="D2308" s="66">
        <f>VLOOKUP(A2308,'2.1 Termination Charges'!$B$4:$F$904,5,0)</f>
        <v>0.16363</v>
      </c>
      <c r="G2308" s="67"/>
      <c r="H2308" s="67"/>
      <c r="J2308" s="67"/>
      <c r="P2308" s="68"/>
      <c r="Q2308" s="69"/>
      <c r="R2308" s="69"/>
      <c r="Z2308" s="70"/>
      <c r="AA2308" s="71"/>
      <c r="AB2308" s="70"/>
      <c r="AC2308" s="70"/>
      <c r="AD2308" s="53"/>
      <c r="AE2308" s="53"/>
      <c r="AF2308" s="72"/>
      <c r="AG2308" s="70"/>
      <c r="AH2308" s="70"/>
      <c r="AI2308" s="70"/>
    </row>
    <row r="2309" spans="1:35" ht="12.75" customHeight="1" x14ac:dyDescent="0.2">
      <c r="A2309" s="64" t="s">
        <v>537</v>
      </c>
      <c r="B2309" s="65" t="s">
        <v>536</v>
      </c>
      <c r="C2309" s="65">
        <v>1809270</v>
      </c>
      <c r="D2309" s="66">
        <f>VLOOKUP(A2309,'2.1 Termination Charges'!$B$4:$F$904,5,0)</f>
        <v>0.16363</v>
      </c>
      <c r="G2309" s="67"/>
      <c r="H2309" s="67"/>
      <c r="J2309" s="67"/>
      <c r="P2309" s="68"/>
      <c r="Q2309" s="69"/>
      <c r="R2309" s="69"/>
      <c r="Z2309" s="70"/>
      <c r="AA2309" s="71"/>
      <c r="AB2309" s="70"/>
      <c r="AC2309" s="70"/>
      <c r="AD2309" s="53"/>
      <c r="AE2309" s="53"/>
      <c r="AF2309" s="72"/>
      <c r="AG2309" s="70"/>
      <c r="AH2309" s="70"/>
      <c r="AI2309" s="70"/>
    </row>
    <row r="2310" spans="1:35" ht="12.75" customHeight="1" x14ac:dyDescent="0.2">
      <c r="A2310" s="64" t="s">
        <v>537</v>
      </c>
      <c r="B2310" s="65" t="s">
        <v>536</v>
      </c>
      <c r="C2310" s="65">
        <v>1809271</v>
      </c>
      <c r="D2310" s="66">
        <f>VLOOKUP(A2310,'2.1 Termination Charges'!$B$4:$F$904,5,0)</f>
        <v>0.16363</v>
      </c>
      <c r="G2310" s="67"/>
      <c r="H2310" s="67"/>
      <c r="J2310" s="67"/>
      <c r="P2310" s="68"/>
      <c r="Q2310" s="69"/>
      <c r="R2310" s="69"/>
      <c r="Z2310" s="70"/>
      <c r="AA2310" s="71"/>
      <c r="AB2310" s="70"/>
      <c r="AC2310" s="70"/>
      <c r="AD2310" s="53"/>
      <c r="AE2310" s="53"/>
      <c r="AF2310" s="72"/>
      <c r="AG2310" s="70"/>
      <c r="AH2310" s="70"/>
      <c r="AI2310" s="70"/>
    </row>
    <row r="2311" spans="1:35" ht="12.75" customHeight="1" x14ac:dyDescent="0.2">
      <c r="A2311" s="64" t="s">
        <v>537</v>
      </c>
      <c r="B2311" s="65" t="s">
        <v>536</v>
      </c>
      <c r="C2311" s="65">
        <v>1809272</v>
      </c>
      <c r="D2311" s="66">
        <f>VLOOKUP(A2311,'2.1 Termination Charges'!$B$4:$F$904,5,0)</f>
        <v>0.16363</v>
      </c>
      <c r="G2311" s="67"/>
      <c r="H2311" s="67"/>
      <c r="J2311" s="67"/>
      <c r="P2311" s="68"/>
      <c r="Q2311" s="69"/>
      <c r="R2311" s="69"/>
      <c r="Z2311" s="70"/>
      <c r="AA2311" s="71"/>
      <c r="AB2311" s="70"/>
      <c r="AC2311" s="70"/>
      <c r="AD2311" s="53"/>
      <c r="AE2311" s="53"/>
      <c r="AF2311" s="72"/>
      <c r="AG2311" s="70"/>
      <c r="AH2311" s="70"/>
      <c r="AI2311" s="70"/>
    </row>
    <row r="2312" spans="1:35" ht="12.75" customHeight="1" x14ac:dyDescent="0.2">
      <c r="A2312" s="64" t="s">
        <v>537</v>
      </c>
      <c r="B2312" s="65" t="s">
        <v>536</v>
      </c>
      <c r="C2312" s="65">
        <v>1809280</v>
      </c>
      <c r="D2312" s="66">
        <f>VLOOKUP(A2312,'2.1 Termination Charges'!$B$4:$F$904,5,0)</f>
        <v>0.16363</v>
      </c>
      <c r="G2312" s="67"/>
      <c r="H2312" s="67"/>
      <c r="J2312" s="67"/>
      <c r="P2312" s="68"/>
      <c r="Q2312" s="69"/>
      <c r="R2312" s="69"/>
      <c r="Z2312" s="70"/>
      <c r="AA2312" s="71"/>
      <c r="AB2312" s="70"/>
      <c r="AC2312" s="70"/>
      <c r="AD2312" s="53"/>
      <c r="AE2312" s="53"/>
      <c r="AF2312" s="72"/>
      <c r="AG2312" s="70"/>
      <c r="AH2312" s="70"/>
      <c r="AI2312" s="70"/>
    </row>
    <row r="2313" spans="1:35" ht="12.75" customHeight="1" x14ac:dyDescent="0.2">
      <c r="A2313" s="64" t="s">
        <v>537</v>
      </c>
      <c r="B2313" s="65" t="s">
        <v>536</v>
      </c>
      <c r="C2313" s="65">
        <v>1809281</v>
      </c>
      <c r="D2313" s="66">
        <f>VLOOKUP(A2313,'2.1 Termination Charges'!$B$4:$F$904,5,0)</f>
        <v>0.16363</v>
      </c>
      <c r="G2313" s="67"/>
      <c r="H2313" s="67"/>
      <c r="J2313" s="67"/>
      <c r="P2313" s="68"/>
      <c r="Q2313" s="69"/>
      <c r="R2313" s="69"/>
      <c r="Z2313" s="70"/>
      <c r="AA2313" s="71"/>
      <c r="AB2313" s="70"/>
      <c r="AC2313" s="70"/>
      <c r="AD2313" s="53"/>
      <c r="AE2313" s="53"/>
      <c r="AF2313" s="72"/>
      <c r="AG2313" s="70"/>
      <c r="AH2313" s="70"/>
      <c r="AI2313" s="70"/>
    </row>
    <row r="2314" spans="1:35" ht="12.75" customHeight="1" x14ac:dyDescent="0.2">
      <c r="A2314" s="64" t="s">
        <v>537</v>
      </c>
      <c r="B2314" s="65" t="s">
        <v>536</v>
      </c>
      <c r="C2314" s="65">
        <v>1809282</v>
      </c>
      <c r="D2314" s="66">
        <f>VLOOKUP(A2314,'2.1 Termination Charges'!$B$4:$F$904,5,0)</f>
        <v>0.16363</v>
      </c>
      <c r="G2314" s="67"/>
      <c r="H2314" s="67"/>
      <c r="J2314" s="67"/>
      <c r="P2314" s="68"/>
      <c r="Q2314" s="69"/>
      <c r="R2314" s="69"/>
      <c r="Z2314" s="70"/>
      <c r="AA2314" s="71"/>
      <c r="AB2314" s="70"/>
      <c r="AC2314" s="70"/>
      <c r="AD2314" s="53"/>
      <c r="AE2314" s="53"/>
      <c r="AF2314" s="72"/>
      <c r="AG2314" s="70"/>
      <c r="AH2314" s="70"/>
      <c r="AI2314" s="70"/>
    </row>
    <row r="2315" spans="1:35" ht="12.75" customHeight="1" x14ac:dyDescent="0.2">
      <c r="A2315" s="64" t="s">
        <v>537</v>
      </c>
      <c r="B2315" s="65" t="s">
        <v>536</v>
      </c>
      <c r="C2315" s="65">
        <v>1809283</v>
      </c>
      <c r="D2315" s="66">
        <f>VLOOKUP(A2315,'2.1 Termination Charges'!$B$4:$F$904,5,0)</f>
        <v>0.16363</v>
      </c>
      <c r="G2315" s="67"/>
      <c r="H2315" s="67"/>
      <c r="J2315" s="67"/>
      <c r="P2315" s="68"/>
      <c r="Q2315" s="69"/>
      <c r="R2315" s="69"/>
      <c r="Z2315" s="70"/>
      <c r="AA2315" s="71"/>
      <c r="AB2315" s="70"/>
      <c r="AC2315" s="70"/>
      <c r="AD2315" s="53"/>
      <c r="AE2315" s="53"/>
      <c r="AF2315" s="72"/>
      <c r="AG2315" s="70"/>
      <c r="AH2315" s="70"/>
      <c r="AI2315" s="70"/>
    </row>
    <row r="2316" spans="1:35" ht="12.75" customHeight="1" x14ac:dyDescent="0.2">
      <c r="A2316" s="64" t="s">
        <v>537</v>
      </c>
      <c r="B2316" s="65" t="s">
        <v>536</v>
      </c>
      <c r="C2316" s="65">
        <v>1809284</v>
      </c>
      <c r="D2316" s="66">
        <f>VLOOKUP(A2316,'2.1 Termination Charges'!$B$4:$F$904,5,0)</f>
        <v>0.16363</v>
      </c>
      <c r="G2316" s="67"/>
      <c r="H2316" s="67"/>
      <c r="J2316" s="67"/>
      <c r="P2316" s="68"/>
      <c r="Q2316" s="69"/>
      <c r="R2316" s="69"/>
      <c r="Z2316" s="70"/>
      <c r="AA2316" s="71"/>
      <c r="AB2316" s="70"/>
      <c r="AC2316" s="70"/>
      <c r="AD2316" s="53"/>
      <c r="AE2316" s="53"/>
      <c r="AF2316" s="72"/>
      <c r="AG2316" s="70"/>
      <c r="AH2316" s="70"/>
      <c r="AI2316" s="70"/>
    </row>
    <row r="2317" spans="1:35" ht="12.75" customHeight="1" x14ac:dyDescent="0.2">
      <c r="A2317" s="64" t="s">
        <v>537</v>
      </c>
      <c r="B2317" s="65" t="s">
        <v>536</v>
      </c>
      <c r="C2317" s="65">
        <v>1809292</v>
      </c>
      <c r="D2317" s="66">
        <f>VLOOKUP(A2317,'2.1 Termination Charges'!$B$4:$F$904,5,0)</f>
        <v>0.16363</v>
      </c>
      <c r="G2317" s="67"/>
      <c r="H2317" s="67"/>
      <c r="J2317" s="67"/>
      <c r="P2317" s="68"/>
      <c r="Q2317" s="69"/>
      <c r="R2317" s="69"/>
      <c r="Z2317" s="70"/>
      <c r="AA2317" s="71"/>
      <c r="AB2317" s="70"/>
      <c r="AC2317" s="70"/>
      <c r="AD2317" s="53"/>
      <c r="AE2317" s="53"/>
      <c r="AF2317" s="72"/>
      <c r="AG2317" s="70"/>
      <c r="AH2317" s="70"/>
      <c r="AI2317" s="70"/>
    </row>
    <row r="2318" spans="1:35" ht="12.75" customHeight="1" x14ac:dyDescent="0.2">
      <c r="A2318" s="64" t="s">
        <v>537</v>
      </c>
      <c r="B2318" s="65" t="s">
        <v>536</v>
      </c>
      <c r="C2318" s="65">
        <v>1809293</v>
      </c>
      <c r="D2318" s="66">
        <f>VLOOKUP(A2318,'2.1 Termination Charges'!$B$4:$F$904,5,0)</f>
        <v>0.16363</v>
      </c>
      <c r="G2318" s="67"/>
      <c r="H2318" s="67"/>
      <c r="J2318" s="67"/>
      <c r="P2318" s="68"/>
      <c r="Q2318" s="69"/>
      <c r="R2318" s="69"/>
      <c r="Z2318" s="70"/>
      <c r="AA2318" s="71"/>
      <c r="AB2318" s="70"/>
      <c r="AC2318" s="70"/>
      <c r="AD2318" s="53"/>
      <c r="AE2318" s="53"/>
      <c r="AF2318" s="72"/>
      <c r="AG2318" s="70"/>
      <c r="AH2318" s="70"/>
      <c r="AI2318" s="70"/>
    </row>
    <row r="2319" spans="1:35" ht="12.75" customHeight="1" x14ac:dyDescent="0.2">
      <c r="A2319" s="64" t="s">
        <v>537</v>
      </c>
      <c r="B2319" s="65" t="s">
        <v>536</v>
      </c>
      <c r="C2319" s="65">
        <v>1809297</v>
      </c>
      <c r="D2319" s="66">
        <f>VLOOKUP(A2319,'2.1 Termination Charges'!$B$4:$F$904,5,0)</f>
        <v>0.16363</v>
      </c>
      <c r="G2319" s="67"/>
      <c r="H2319" s="67"/>
      <c r="J2319" s="67"/>
      <c r="P2319" s="68"/>
      <c r="Q2319" s="69"/>
      <c r="R2319" s="69"/>
      <c r="Z2319" s="70"/>
      <c r="AA2319" s="71"/>
      <c r="AB2319" s="70"/>
      <c r="AC2319" s="70"/>
      <c r="AD2319" s="53"/>
      <c r="AE2319" s="53"/>
      <c r="AF2319" s="72"/>
      <c r="AG2319" s="70"/>
      <c r="AH2319" s="70"/>
      <c r="AI2319" s="70"/>
    </row>
    <row r="2320" spans="1:35" ht="12.75" customHeight="1" x14ac:dyDescent="0.2">
      <c r="A2320" s="64" t="s">
        <v>537</v>
      </c>
      <c r="B2320" s="65" t="s">
        <v>536</v>
      </c>
      <c r="C2320" s="65">
        <v>1809298</v>
      </c>
      <c r="D2320" s="66">
        <f>VLOOKUP(A2320,'2.1 Termination Charges'!$B$4:$F$904,5,0)</f>
        <v>0.16363</v>
      </c>
      <c r="G2320" s="67"/>
      <c r="H2320" s="67"/>
      <c r="J2320" s="67"/>
      <c r="P2320" s="68"/>
      <c r="Q2320" s="69"/>
      <c r="R2320" s="69"/>
      <c r="Z2320" s="70"/>
      <c r="AA2320" s="71"/>
      <c r="AB2320" s="70"/>
      <c r="AC2320" s="70"/>
      <c r="AD2320" s="53"/>
      <c r="AE2320" s="53"/>
      <c r="AF2320" s="72"/>
      <c r="AG2320" s="70"/>
      <c r="AH2320" s="70"/>
      <c r="AI2320" s="70"/>
    </row>
    <row r="2321" spans="1:35" ht="12.75" customHeight="1" x14ac:dyDescent="0.2">
      <c r="A2321" s="64" t="s">
        <v>537</v>
      </c>
      <c r="B2321" s="65" t="s">
        <v>536</v>
      </c>
      <c r="C2321" s="65">
        <v>1809299</v>
      </c>
      <c r="D2321" s="66">
        <f>VLOOKUP(A2321,'2.1 Termination Charges'!$B$4:$F$904,5,0)</f>
        <v>0.16363</v>
      </c>
      <c r="G2321" s="67"/>
      <c r="H2321" s="67"/>
      <c r="J2321" s="67"/>
      <c r="P2321" s="68"/>
      <c r="Q2321" s="69"/>
      <c r="R2321" s="69"/>
      <c r="Z2321" s="70"/>
      <c r="AA2321" s="71"/>
      <c r="AB2321" s="70"/>
      <c r="AC2321" s="70"/>
      <c r="AD2321" s="53"/>
      <c r="AE2321" s="53"/>
      <c r="AF2321" s="72"/>
      <c r="AG2321" s="70"/>
      <c r="AH2321" s="70"/>
      <c r="AI2321" s="70"/>
    </row>
    <row r="2322" spans="1:35" ht="12.75" customHeight="1" x14ac:dyDescent="0.2">
      <c r="A2322" s="64" t="s">
        <v>537</v>
      </c>
      <c r="B2322" s="65" t="s">
        <v>536</v>
      </c>
      <c r="C2322" s="65">
        <v>1809301</v>
      </c>
      <c r="D2322" s="66">
        <f>VLOOKUP(A2322,'2.1 Termination Charges'!$B$4:$F$904,5,0)</f>
        <v>0.16363</v>
      </c>
      <c r="G2322" s="67"/>
      <c r="H2322" s="67"/>
      <c r="J2322" s="67"/>
      <c r="P2322" s="68"/>
      <c r="Q2322" s="69"/>
      <c r="R2322" s="69"/>
      <c r="Z2322" s="70"/>
      <c r="AA2322" s="71"/>
      <c r="AB2322" s="70"/>
      <c r="AC2322" s="70"/>
      <c r="AD2322" s="53"/>
      <c r="AE2322" s="53"/>
      <c r="AF2322" s="72"/>
      <c r="AG2322" s="70"/>
      <c r="AH2322" s="70"/>
      <c r="AI2322" s="70"/>
    </row>
    <row r="2323" spans="1:35" ht="12.75" customHeight="1" x14ac:dyDescent="0.2">
      <c r="A2323" s="64" t="s">
        <v>537</v>
      </c>
      <c r="B2323" s="65" t="s">
        <v>536</v>
      </c>
      <c r="C2323" s="65">
        <v>1809302</v>
      </c>
      <c r="D2323" s="66">
        <f>VLOOKUP(A2323,'2.1 Termination Charges'!$B$4:$F$904,5,0)</f>
        <v>0.16363</v>
      </c>
      <c r="G2323" s="67"/>
      <c r="H2323" s="67"/>
      <c r="J2323" s="67"/>
      <c r="P2323" s="68"/>
      <c r="Q2323" s="69"/>
      <c r="R2323" s="69"/>
      <c r="Z2323" s="70"/>
      <c r="AA2323" s="71"/>
      <c r="AB2323" s="70"/>
      <c r="AC2323" s="70"/>
      <c r="AD2323" s="53"/>
      <c r="AE2323" s="53"/>
      <c r="AF2323" s="72"/>
      <c r="AG2323" s="70"/>
      <c r="AH2323" s="70"/>
      <c r="AI2323" s="70"/>
    </row>
    <row r="2324" spans="1:35" ht="12.75" customHeight="1" x14ac:dyDescent="0.2">
      <c r="A2324" s="64" t="s">
        <v>537</v>
      </c>
      <c r="B2324" s="65" t="s">
        <v>536</v>
      </c>
      <c r="C2324" s="65">
        <v>1809303</v>
      </c>
      <c r="D2324" s="66">
        <f>VLOOKUP(A2324,'2.1 Termination Charges'!$B$4:$F$904,5,0)</f>
        <v>0.16363</v>
      </c>
      <c r="G2324" s="67"/>
      <c r="H2324" s="67"/>
      <c r="J2324" s="67"/>
      <c r="P2324" s="68"/>
      <c r="Q2324" s="69"/>
      <c r="R2324" s="69"/>
      <c r="Z2324" s="70"/>
      <c r="AA2324" s="71"/>
      <c r="AB2324" s="70"/>
      <c r="AC2324" s="70"/>
      <c r="AD2324" s="53"/>
      <c r="AE2324" s="53"/>
      <c r="AF2324" s="72"/>
      <c r="AG2324" s="70"/>
      <c r="AH2324" s="70"/>
      <c r="AI2324" s="70"/>
    </row>
    <row r="2325" spans="1:35" ht="12.75" customHeight="1" x14ac:dyDescent="0.2">
      <c r="A2325" s="64" t="s">
        <v>537</v>
      </c>
      <c r="B2325" s="65" t="s">
        <v>536</v>
      </c>
      <c r="C2325" s="65">
        <v>1809304</v>
      </c>
      <c r="D2325" s="66">
        <f>VLOOKUP(A2325,'2.1 Termination Charges'!$B$4:$F$904,5,0)</f>
        <v>0.16363</v>
      </c>
      <c r="G2325" s="67"/>
      <c r="H2325" s="67"/>
      <c r="J2325" s="67"/>
      <c r="P2325" s="68"/>
      <c r="Q2325" s="69"/>
      <c r="R2325" s="69"/>
      <c r="Z2325" s="70"/>
      <c r="AA2325" s="71"/>
      <c r="AB2325" s="70"/>
      <c r="AC2325" s="70"/>
      <c r="AD2325" s="53"/>
      <c r="AE2325" s="53"/>
      <c r="AF2325" s="72"/>
      <c r="AG2325" s="70"/>
      <c r="AH2325" s="70"/>
      <c r="AI2325" s="70"/>
    </row>
    <row r="2326" spans="1:35" ht="12.75" customHeight="1" x14ac:dyDescent="0.2">
      <c r="A2326" s="64" t="s">
        <v>537</v>
      </c>
      <c r="B2326" s="65" t="s">
        <v>536</v>
      </c>
      <c r="C2326" s="65">
        <v>1809305</v>
      </c>
      <c r="D2326" s="66">
        <f>VLOOKUP(A2326,'2.1 Termination Charges'!$B$4:$F$904,5,0)</f>
        <v>0.16363</v>
      </c>
      <c r="G2326" s="67"/>
      <c r="H2326" s="67"/>
      <c r="J2326" s="67"/>
      <c r="P2326" s="68"/>
      <c r="Q2326" s="69"/>
      <c r="R2326" s="69"/>
      <c r="Z2326" s="70"/>
      <c r="AA2326" s="71"/>
      <c r="AB2326" s="70"/>
      <c r="AC2326" s="70"/>
      <c r="AD2326" s="53"/>
      <c r="AE2326" s="53"/>
      <c r="AF2326" s="72"/>
      <c r="AG2326" s="70"/>
      <c r="AH2326" s="70"/>
      <c r="AI2326" s="70"/>
    </row>
    <row r="2327" spans="1:35" ht="12.75" customHeight="1" x14ac:dyDescent="0.2">
      <c r="A2327" s="64" t="s">
        <v>537</v>
      </c>
      <c r="B2327" s="65" t="s">
        <v>536</v>
      </c>
      <c r="C2327" s="65">
        <v>1809306</v>
      </c>
      <c r="D2327" s="66">
        <f>VLOOKUP(A2327,'2.1 Termination Charges'!$B$4:$F$904,5,0)</f>
        <v>0.16363</v>
      </c>
      <c r="G2327" s="67"/>
      <c r="H2327" s="67"/>
      <c r="J2327" s="67"/>
      <c r="P2327" s="68"/>
      <c r="Q2327" s="69"/>
      <c r="R2327" s="69"/>
      <c r="Z2327" s="70"/>
      <c r="AA2327" s="71"/>
      <c r="AB2327" s="70"/>
      <c r="AC2327" s="70"/>
      <c r="AD2327" s="53"/>
      <c r="AE2327" s="53"/>
      <c r="AF2327" s="72"/>
      <c r="AG2327" s="70"/>
      <c r="AH2327" s="70"/>
      <c r="AI2327" s="70"/>
    </row>
    <row r="2328" spans="1:35" ht="12.75" customHeight="1" x14ac:dyDescent="0.2">
      <c r="A2328" s="64" t="s">
        <v>537</v>
      </c>
      <c r="B2328" s="65" t="s">
        <v>536</v>
      </c>
      <c r="C2328" s="65">
        <v>1809307</v>
      </c>
      <c r="D2328" s="66">
        <f>VLOOKUP(A2328,'2.1 Termination Charges'!$B$4:$F$904,5,0)</f>
        <v>0.16363</v>
      </c>
      <c r="G2328" s="67"/>
      <c r="H2328" s="67"/>
      <c r="J2328" s="67"/>
      <c r="P2328" s="68"/>
      <c r="Q2328" s="69"/>
      <c r="R2328" s="69"/>
      <c r="Z2328" s="70"/>
      <c r="AA2328" s="71"/>
      <c r="AB2328" s="70"/>
      <c r="AC2328" s="70"/>
      <c r="AD2328" s="53"/>
      <c r="AE2328" s="53"/>
      <c r="AF2328" s="72"/>
      <c r="AG2328" s="70"/>
      <c r="AH2328" s="70"/>
      <c r="AI2328" s="70"/>
    </row>
    <row r="2329" spans="1:35" ht="12.75" customHeight="1" x14ac:dyDescent="0.2">
      <c r="A2329" s="64" t="s">
        <v>537</v>
      </c>
      <c r="B2329" s="65" t="s">
        <v>536</v>
      </c>
      <c r="C2329" s="65">
        <v>1809308</v>
      </c>
      <c r="D2329" s="66">
        <f>VLOOKUP(A2329,'2.1 Termination Charges'!$B$4:$F$904,5,0)</f>
        <v>0.16363</v>
      </c>
      <c r="G2329" s="67"/>
      <c r="H2329" s="67"/>
      <c r="J2329" s="67"/>
      <c r="P2329" s="68"/>
      <c r="Q2329" s="69"/>
      <c r="R2329" s="69"/>
      <c r="Z2329" s="70"/>
      <c r="AA2329" s="71"/>
      <c r="AB2329" s="70"/>
      <c r="AC2329" s="70"/>
      <c r="AD2329" s="53"/>
      <c r="AE2329" s="53"/>
      <c r="AF2329" s="72"/>
      <c r="AG2329" s="70"/>
      <c r="AH2329" s="70"/>
      <c r="AI2329" s="70"/>
    </row>
    <row r="2330" spans="1:35" ht="12.75" customHeight="1" x14ac:dyDescent="0.2">
      <c r="A2330" s="64" t="s">
        <v>537</v>
      </c>
      <c r="B2330" s="65" t="s">
        <v>536</v>
      </c>
      <c r="C2330" s="65">
        <v>1809309</v>
      </c>
      <c r="D2330" s="66">
        <f>VLOOKUP(A2330,'2.1 Termination Charges'!$B$4:$F$904,5,0)</f>
        <v>0.16363</v>
      </c>
      <c r="G2330" s="67"/>
      <c r="H2330" s="67"/>
      <c r="J2330" s="67"/>
      <c r="P2330" s="68"/>
      <c r="Q2330" s="69"/>
      <c r="R2330" s="69"/>
      <c r="Z2330" s="70"/>
      <c r="AA2330" s="71"/>
      <c r="AB2330" s="70"/>
      <c r="AC2330" s="70"/>
      <c r="AD2330" s="53"/>
      <c r="AE2330" s="53"/>
      <c r="AF2330" s="72"/>
      <c r="AG2330" s="70"/>
      <c r="AH2330" s="70"/>
      <c r="AI2330" s="70"/>
    </row>
    <row r="2331" spans="1:35" ht="12.75" customHeight="1" x14ac:dyDescent="0.2">
      <c r="A2331" s="64" t="s">
        <v>537</v>
      </c>
      <c r="B2331" s="65" t="s">
        <v>536</v>
      </c>
      <c r="C2331" s="65">
        <v>1809310</v>
      </c>
      <c r="D2331" s="66">
        <f>VLOOKUP(A2331,'2.1 Termination Charges'!$B$4:$F$904,5,0)</f>
        <v>0.16363</v>
      </c>
      <c r="G2331" s="67"/>
      <c r="H2331" s="67"/>
      <c r="J2331" s="67"/>
      <c r="P2331" s="68"/>
      <c r="Q2331" s="69"/>
      <c r="R2331" s="69"/>
      <c r="Z2331" s="70"/>
      <c r="AA2331" s="71"/>
      <c r="AB2331" s="70"/>
      <c r="AC2331" s="70"/>
      <c r="AD2331" s="53"/>
      <c r="AE2331" s="53"/>
      <c r="AF2331" s="72"/>
      <c r="AG2331" s="70"/>
      <c r="AH2331" s="70"/>
      <c r="AI2331" s="70"/>
    </row>
    <row r="2332" spans="1:35" ht="12.75" customHeight="1" x14ac:dyDescent="0.2">
      <c r="A2332" s="64" t="s">
        <v>537</v>
      </c>
      <c r="B2332" s="65" t="s">
        <v>536</v>
      </c>
      <c r="C2332" s="65">
        <v>1809313</v>
      </c>
      <c r="D2332" s="66">
        <f>VLOOKUP(A2332,'2.1 Termination Charges'!$B$4:$F$904,5,0)</f>
        <v>0.16363</v>
      </c>
      <c r="G2332" s="67"/>
      <c r="H2332" s="67"/>
      <c r="J2332" s="67"/>
      <c r="P2332" s="68"/>
      <c r="Q2332" s="69"/>
      <c r="R2332" s="69"/>
      <c r="Z2332" s="70"/>
      <c r="AA2332" s="71"/>
      <c r="AB2332" s="70"/>
      <c r="AC2332" s="70"/>
      <c r="AD2332" s="53"/>
      <c r="AE2332" s="53"/>
      <c r="AF2332" s="72"/>
      <c r="AG2332" s="70"/>
      <c r="AH2332" s="70"/>
      <c r="AI2332" s="70"/>
    </row>
    <row r="2333" spans="1:35" ht="12.75" customHeight="1" x14ac:dyDescent="0.2">
      <c r="A2333" s="64" t="s">
        <v>537</v>
      </c>
      <c r="B2333" s="65" t="s">
        <v>536</v>
      </c>
      <c r="C2333" s="65">
        <v>1809315</v>
      </c>
      <c r="D2333" s="66">
        <f>VLOOKUP(A2333,'2.1 Termination Charges'!$B$4:$F$904,5,0)</f>
        <v>0.16363</v>
      </c>
      <c r="G2333" s="67"/>
      <c r="H2333" s="67"/>
      <c r="J2333" s="67"/>
      <c r="P2333" s="68"/>
      <c r="Q2333" s="69"/>
      <c r="R2333" s="69"/>
      <c r="Z2333" s="70"/>
      <c r="AA2333" s="71"/>
      <c r="AB2333" s="70"/>
      <c r="AC2333" s="70"/>
      <c r="AD2333" s="53"/>
      <c r="AE2333" s="53"/>
      <c r="AF2333" s="72"/>
      <c r="AG2333" s="70"/>
      <c r="AH2333" s="70"/>
      <c r="AI2333" s="70"/>
    </row>
    <row r="2334" spans="1:35" ht="12.75" customHeight="1" x14ac:dyDescent="0.2">
      <c r="A2334" s="64" t="s">
        <v>537</v>
      </c>
      <c r="B2334" s="65" t="s">
        <v>536</v>
      </c>
      <c r="C2334" s="65">
        <v>1809316</v>
      </c>
      <c r="D2334" s="66">
        <f>VLOOKUP(A2334,'2.1 Termination Charges'!$B$4:$F$904,5,0)</f>
        <v>0.16363</v>
      </c>
      <c r="G2334" s="67"/>
      <c r="H2334" s="67"/>
      <c r="J2334" s="67"/>
      <c r="P2334" s="68"/>
      <c r="Q2334" s="69"/>
      <c r="R2334" s="69"/>
      <c r="Z2334" s="70"/>
      <c r="AA2334" s="71"/>
      <c r="AB2334" s="70"/>
      <c r="AC2334" s="70"/>
      <c r="AD2334" s="53"/>
      <c r="AE2334" s="53"/>
      <c r="AF2334" s="72"/>
      <c r="AG2334" s="70"/>
      <c r="AH2334" s="70"/>
      <c r="AI2334" s="70"/>
    </row>
    <row r="2335" spans="1:35" ht="12.75" customHeight="1" x14ac:dyDescent="0.2">
      <c r="A2335" s="64" t="s">
        <v>537</v>
      </c>
      <c r="B2335" s="65" t="s">
        <v>536</v>
      </c>
      <c r="C2335" s="65">
        <v>1809317</v>
      </c>
      <c r="D2335" s="66">
        <f>VLOOKUP(A2335,'2.1 Termination Charges'!$B$4:$F$904,5,0)</f>
        <v>0.16363</v>
      </c>
      <c r="G2335" s="67"/>
      <c r="H2335" s="67"/>
      <c r="J2335" s="67"/>
      <c r="P2335" s="68"/>
      <c r="Q2335" s="69"/>
      <c r="R2335" s="69"/>
      <c r="Z2335" s="70"/>
      <c r="AA2335" s="71"/>
      <c r="AB2335" s="70"/>
      <c r="AC2335" s="70"/>
      <c r="AD2335" s="53"/>
      <c r="AE2335" s="53"/>
      <c r="AF2335" s="72"/>
      <c r="AG2335" s="70"/>
      <c r="AH2335" s="70"/>
      <c r="AI2335" s="70"/>
    </row>
    <row r="2336" spans="1:35" ht="12.75" customHeight="1" x14ac:dyDescent="0.2">
      <c r="A2336" s="64" t="s">
        <v>537</v>
      </c>
      <c r="B2336" s="65" t="s">
        <v>536</v>
      </c>
      <c r="C2336" s="65">
        <v>1809318</v>
      </c>
      <c r="D2336" s="66">
        <f>VLOOKUP(A2336,'2.1 Termination Charges'!$B$4:$F$904,5,0)</f>
        <v>0.16363</v>
      </c>
      <c r="G2336" s="67"/>
      <c r="H2336" s="67"/>
      <c r="J2336" s="67"/>
      <c r="P2336" s="68"/>
      <c r="Q2336" s="69"/>
      <c r="R2336" s="69"/>
      <c r="Z2336" s="70"/>
      <c r="AA2336" s="71"/>
      <c r="AB2336" s="70"/>
      <c r="AC2336" s="70"/>
      <c r="AD2336" s="53"/>
      <c r="AE2336" s="53"/>
      <c r="AF2336" s="72"/>
      <c r="AG2336" s="70"/>
      <c r="AH2336" s="70"/>
      <c r="AI2336" s="70"/>
    </row>
    <row r="2337" spans="1:35" ht="12.75" customHeight="1" x14ac:dyDescent="0.2">
      <c r="A2337" s="64" t="s">
        <v>537</v>
      </c>
      <c r="B2337" s="65" t="s">
        <v>536</v>
      </c>
      <c r="C2337" s="65">
        <v>1809319</v>
      </c>
      <c r="D2337" s="66">
        <f>VLOOKUP(A2337,'2.1 Termination Charges'!$B$4:$F$904,5,0)</f>
        <v>0.16363</v>
      </c>
      <c r="G2337" s="67"/>
      <c r="H2337" s="67"/>
      <c r="J2337" s="67"/>
      <c r="P2337" s="68"/>
      <c r="Q2337" s="69"/>
      <c r="R2337" s="69"/>
      <c r="Z2337" s="70"/>
      <c r="AA2337" s="71"/>
      <c r="AB2337" s="70"/>
      <c r="AC2337" s="70"/>
      <c r="AD2337" s="53"/>
      <c r="AE2337" s="53"/>
      <c r="AF2337" s="72"/>
      <c r="AG2337" s="70"/>
      <c r="AH2337" s="70"/>
      <c r="AI2337" s="70"/>
    </row>
    <row r="2338" spans="1:35" ht="12.75" customHeight="1" x14ac:dyDescent="0.2">
      <c r="A2338" s="64" t="s">
        <v>537</v>
      </c>
      <c r="B2338" s="65" t="s">
        <v>536</v>
      </c>
      <c r="C2338" s="65">
        <v>1809321</v>
      </c>
      <c r="D2338" s="66">
        <f>VLOOKUP(A2338,'2.1 Termination Charges'!$B$4:$F$904,5,0)</f>
        <v>0.16363</v>
      </c>
      <c r="G2338" s="67"/>
      <c r="H2338" s="67"/>
      <c r="J2338" s="67"/>
      <c r="P2338" s="68"/>
      <c r="Q2338" s="69"/>
      <c r="R2338" s="69"/>
      <c r="Z2338" s="70"/>
      <c r="AA2338" s="71"/>
      <c r="AB2338" s="70"/>
      <c r="AC2338" s="70"/>
      <c r="AD2338" s="53"/>
      <c r="AE2338" s="53"/>
      <c r="AF2338" s="72"/>
      <c r="AG2338" s="70"/>
      <c r="AH2338" s="70"/>
      <c r="AI2338" s="70"/>
    </row>
    <row r="2339" spans="1:35" ht="12.75" customHeight="1" x14ac:dyDescent="0.2">
      <c r="A2339" s="64" t="s">
        <v>537</v>
      </c>
      <c r="B2339" s="65" t="s">
        <v>536</v>
      </c>
      <c r="C2339" s="65">
        <v>1809322</v>
      </c>
      <c r="D2339" s="66">
        <f>VLOOKUP(A2339,'2.1 Termination Charges'!$B$4:$F$904,5,0)</f>
        <v>0.16363</v>
      </c>
      <c r="G2339" s="67"/>
      <c r="H2339" s="67"/>
      <c r="J2339" s="67"/>
      <c r="P2339" s="68"/>
      <c r="Q2339" s="69"/>
      <c r="R2339" s="69"/>
      <c r="Z2339" s="70"/>
      <c r="AA2339" s="71"/>
      <c r="AB2339" s="70"/>
      <c r="AC2339" s="70"/>
      <c r="AD2339" s="53"/>
      <c r="AE2339" s="53"/>
      <c r="AF2339" s="72"/>
      <c r="AG2339" s="70"/>
      <c r="AH2339" s="70"/>
      <c r="AI2339" s="70"/>
    </row>
    <row r="2340" spans="1:35" ht="12.75" customHeight="1" x14ac:dyDescent="0.2">
      <c r="A2340" s="64" t="s">
        <v>537</v>
      </c>
      <c r="B2340" s="65" t="s">
        <v>536</v>
      </c>
      <c r="C2340" s="65">
        <v>1809323</v>
      </c>
      <c r="D2340" s="66">
        <f>VLOOKUP(A2340,'2.1 Termination Charges'!$B$4:$F$904,5,0)</f>
        <v>0.16363</v>
      </c>
      <c r="G2340" s="67"/>
      <c r="H2340" s="67"/>
      <c r="J2340" s="67"/>
      <c r="P2340" s="68"/>
      <c r="Q2340" s="69"/>
      <c r="R2340" s="69"/>
      <c r="Z2340" s="70"/>
      <c r="AA2340" s="71"/>
      <c r="AB2340" s="70"/>
      <c r="AC2340" s="70"/>
      <c r="AD2340" s="53"/>
      <c r="AE2340" s="53"/>
      <c r="AF2340" s="72"/>
      <c r="AG2340" s="70"/>
      <c r="AH2340" s="70"/>
      <c r="AI2340" s="70"/>
    </row>
    <row r="2341" spans="1:35" ht="12.75" customHeight="1" x14ac:dyDescent="0.2">
      <c r="A2341" s="64" t="s">
        <v>537</v>
      </c>
      <c r="B2341" s="65" t="s">
        <v>536</v>
      </c>
      <c r="C2341" s="65">
        <v>1809324</v>
      </c>
      <c r="D2341" s="66">
        <f>VLOOKUP(A2341,'2.1 Termination Charges'!$B$4:$F$904,5,0)</f>
        <v>0.16363</v>
      </c>
      <c r="G2341" s="67"/>
      <c r="H2341" s="67"/>
      <c r="J2341" s="67"/>
      <c r="P2341" s="68"/>
      <c r="Q2341" s="69"/>
      <c r="R2341" s="69"/>
      <c r="Z2341" s="70"/>
      <c r="AA2341" s="71"/>
      <c r="AB2341" s="70"/>
      <c r="AC2341" s="70"/>
      <c r="AD2341" s="53"/>
      <c r="AE2341" s="53"/>
      <c r="AF2341" s="72"/>
      <c r="AG2341" s="70"/>
      <c r="AH2341" s="70"/>
      <c r="AI2341" s="70"/>
    </row>
    <row r="2342" spans="1:35" ht="12.75" customHeight="1" x14ac:dyDescent="0.2">
      <c r="A2342" s="64" t="s">
        <v>537</v>
      </c>
      <c r="B2342" s="65" t="s">
        <v>536</v>
      </c>
      <c r="C2342" s="65">
        <v>1809325</v>
      </c>
      <c r="D2342" s="66">
        <f>VLOOKUP(A2342,'2.1 Termination Charges'!$B$4:$F$904,5,0)</f>
        <v>0.16363</v>
      </c>
      <c r="G2342" s="67"/>
      <c r="H2342" s="67"/>
      <c r="J2342" s="67"/>
      <c r="P2342" s="68"/>
      <c r="Q2342" s="69"/>
      <c r="R2342" s="69"/>
      <c r="Z2342" s="70"/>
      <c r="AA2342" s="71"/>
      <c r="AB2342" s="70"/>
      <c r="AC2342" s="70"/>
      <c r="AD2342" s="53"/>
      <c r="AE2342" s="53"/>
      <c r="AF2342" s="72"/>
      <c r="AG2342" s="70"/>
      <c r="AH2342" s="70"/>
      <c r="AI2342" s="70"/>
    </row>
    <row r="2343" spans="1:35" ht="12.75" customHeight="1" x14ac:dyDescent="0.2">
      <c r="A2343" s="64" t="s">
        <v>537</v>
      </c>
      <c r="B2343" s="65" t="s">
        <v>536</v>
      </c>
      <c r="C2343" s="65">
        <v>1809326</v>
      </c>
      <c r="D2343" s="66">
        <f>VLOOKUP(A2343,'2.1 Termination Charges'!$B$4:$F$904,5,0)</f>
        <v>0.16363</v>
      </c>
      <c r="G2343" s="67"/>
      <c r="H2343" s="67"/>
      <c r="J2343" s="67"/>
      <c r="P2343" s="68"/>
      <c r="Q2343" s="69"/>
      <c r="R2343" s="69"/>
      <c r="Z2343" s="70"/>
      <c r="AA2343" s="71"/>
      <c r="AB2343" s="70"/>
      <c r="AC2343" s="70"/>
      <c r="AD2343" s="53"/>
      <c r="AE2343" s="53"/>
      <c r="AF2343" s="72"/>
      <c r="AG2343" s="70"/>
      <c r="AH2343" s="70"/>
      <c r="AI2343" s="70"/>
    </row>
    <row r="2344" spans="1:35" ht="12.75" customHeight="1" x14ac:dyDescent="0.2">
      <c r="A2344" s="64" t="s">
        <v>537</v>
      </c>
      <c r="B2344" s="65" t="s">
        <v>536</v>
      </c>
      <c r="C2344" s="65">
        <v>1809327</v>
      </c>
      <c r="D2344" s="66">
        <f>VLOOKUP(A2344,'2.1 Termination Charges'!$B$4:$F$904,5,0)</f>
        <v>0.16363</v>
      </c>
      <c r="G2344" s="67"/>
      <c r="H2344" s="67"/>
      <c r="J2344" s="67"/>
      <c r="P2344" s="68"/>
      <c r="Q2344" s="69"/>
      <c r="R2344" s="69"/>
      <c r="Z2344" s="70"/>
      <c r="AA2344" s="71"/>
      <c r="AB2344" s="70"/>
      <c r="AC2344" s="70"/>
      <c r="AD2344" s="53"/>
      <c r="AE2344" s="53"/>
      <c r="AF2344" s="72"/>
      <c r="AG2344" s="70"/>
      <c r="AH2344" s="70"/>
      <c r="AI2344" s="70"/>
    </row>
    <row r="2345" spans="1:35" ht="12.75" customHeight="1" x14ac:dyDescent="0.2">
      <c r="A2345" s="64" t="s">
        <v>537</v>
      </c>
      <c r="B2345" s="65" t="s">
        <v>536</v>
      </c>
      <c r="C2345" s="65">
        <v>1809330</v>
      </c>
      <c r="D2345" s="66">
        <f>VLOOKUP(A2345,'2.1 Termination Charges'!$B$4:$F$904,5,0)</f>
        <v>0.16363</v>
      </c>
      <c r="G2345" s="67"/>
      <c r="H2345" s="67"/>
      <c r="J2345" s="67"/>
      <c r="P2345" s="68"/>
      <c r="Q2345" s="69"/>
      <c r="R2345" s="69"/>
      <c r="Z2345" s="70"/>
      <c r="AA2345" s="71"/>
      <c r="AB2345" s="70"/>
      <c r="AC2345" s="70"/>
      <c r="AD2345" s="53"/>
      <c r="AE2345" s="53"/>
      <c r="AF2345" s="72"/>
      <c r="AG2345" s="70"/>
      <c r="AH2345" s="70"/>
      <c r="AI2345" s="70"/>
    </row>
    <row r="2346" spans="1:35" ht="12.75" customHeight="1" x14ac:dyDescent="0.2">
      <c r="A2346" s="64" t="s">
        <v>537</v>
      </c>
      <c r="B2346" s="65" t="s">
        <v>536</v>
      </c>
      <c r="C2346" s="65">
        <v>1809340</v>
      </c>
      <c r="D2346" s="66">
        <f>VLOOKUP(A2346,'2.1 Termination Charges'!$B$4:$F$904,5,0)</f>
        <v>0.16363</v>
      </c>
      <c r="G2346" s="67"/>
      <c r="H2346" s="67"/>
      <c r="J2346" s="67"/>
      <c r="P2346" s="68"/>
      <c r="Q2346" s="69"/>
      <c r="R2346" s="69"/>
      <c r="Z2346" s="70"/>
      <c r="AA2346" s="71"/>
      <c r="AB2346" s="70"/>
      <c r="AC2346" s="70"/>
      <c r="AD2346" s="53"/>
      <c r="AE2346" s="53"/>
      <c r="AF2346" s="72"/>
      <c r="AG2346" s="70"/>
      <c r="AH2346" s="70"/>
      <c r="AI2346" s="70"/>
    </row>
    <row r="2347" spans="1:35" ht="12.75" customHeight="1" x14ac:dyDescent="0.2">
      <c r="A2347" s="64" t="s">
        <v>537</v>
      </c>
      <c r="B2347" s="65" t="s">
        <v>536</v>
      </c>
      <c r="C2347" s="65">
        <v>1809341</v>
      </c>
      <c r="D2347" s="66">
        <f>VLOOKUP(A2347,'2.1 Termination Charges'!$B$4:$F$904,5,0)</f>
        <v>0.16363</v>
      </c>
      <c r="G2347" s="67"/>
      <c r="H2347" s="67"/>
      <c r="J2347" s="67"/>
      <c r="P2347" s="68"/>
      <c r="Q2347" s="69"/>
      <c r="R2347" s="69"/>
      <c r="Z2347" s="70"/>
      <c r="AA2347" s="71"/>
      <c r="AB2347" s="70"/>
      <c r="AC2347" s="70"/>
      <c r="AD2347" s="53"/>
      <c r="AE2347" s="53"/>
      <c r="AF2347" s="72"/>
      <c r="AG2347" s="70"/>
      <c r="AH2347" s="70"/>
      <c r="AI2347" s="70"/>
    </row>
    <row r="2348" spans="1:35" ht="12.75" customHeight="1" x14ac:dyDescent="0.2">
      <c r="A2348" s="64" t="s">
        <v>537</v>
      </c>
      <c r="B2348" s="65" t="s">
        <v>536</v>
      </c>
      <c r="C2348" s="65">
        <v>1809342</v>
      </c>
      <c r="D2348" s="66">
        <f>VLOOKUP(A2348,'2.1 Termination Charges'!$B$4:$F$904,5,0)</f>
        <v>0.16363</v>
      </c>
      <c r="G2348" s="67"/>
      <c r="H2348" s="67"/>
      <c r="J2348" s="67"/>
      <c r="P2348" s="68"/>
      <c r="Q2348" s="69"/>
      <c r="R2348" s="69"/>
      <c r="Z2348" s="70"/>
      <c r="AA2348" s="71"/>
      <c r="AB2348" s="70"/>
      <c r="AC2348" s="70"/>
      <c r="AD2348" s="53"/>
      <c r="AE2348" s="53"/>
      <c r="AF2348" s="72"/>
      <c r="AG2348" s="70"/>
      <c r="AH2348" s="70"/>
      <c r="AI2348" s="70"/>
    </row>
    <row r="2349" spans="1:35" ht="12.75" customHeight="1" x14ac:dyDescent="0.2">
      <c r="A2349" s="64" t="s">
        <v>537</v>
      </c>
      <c r="B2349" s="65" t="s">
        <v>536</v>
      </c>
      <c r="C2349" s="65">
        <v>1809343</v>
      </c>
      <c r="D2349" s="66">
        <f>VLOOKUP(A2349,'2.1 Termination Charges'!$B$4:$F$904,5,0)</f>
        <v>0.16363</v>
      </c>
      <c r="G2349" s="67"/>
      <c r="H2349" s="67"/>
      <c r="J2349" s="67"/>
      <c r="P2349" s="68"/>
      <c r="Q2349" s="69"/>
      <c r="R2349" s="69"/>
      <c r="Z2349" s="70"/>
      <c r="AA2349" s="71"/>
      <c r="AB2349" s="70"/>
      <c r="AC2349" s="70"/>
      <c r="AD2349" s="53"/>
      <c r="AE2349" s="53"/>
      <c r="AF2349" s="72"/>
      <c r="AG2349" s="70"/>
      <c r="AH2349" s="70"/>
      <c r="AI2349" s="70"/>
    </row>
    <row r="2350" spans="1:35" ht="12.75" customHeight="1" x14ac:dyDescent="0.2">
      <c r="A2350" s="64" t="s">
        <v>537</v>
      </c>
      <c r="B2350" s="65" t="s">
        <v>536</v>
      </c>
      <c r="C2350" s="65">
        <v>1809344</v>
      </c>
      <c r="D2350" s="66">
        <f>VLOOKUP(A2350,'2.1 Termination Charges'!$B$4:$F$904,5,0)</f>
        <v>0.16363</v>
      </c>
      <c r="G2350" s="67"/>
      <c r="H2350" s="67"/>
      <c r="J2350" s="67"/>
      <c r="P2350" s="68"/>
      <c r="Q2350" s="69"/>
      <c r="R2350" s="69"/>
      <c r="Z2350" s="70"/>
      <c r="AA2350" s="71"/>
      <c r="AB2350" s="70"/>
      <c r="AC2350" s="70"/>
      <c r="AD2350" s="53"/>
      <c r="AE2350" s="53"/>
      <c r="AF2350" s="72"/>
      <c r="AG2350" s="70"/>
      <c r="AH2350" s="70"/>
      <c r="AI2350" s="70"/>
    </row>
    <row r="2351" spans="1:35" ht="12.75" customHeight="1" x14ac:dyDescent="0.2">
      <c r="A2351" s="64" t="s">
        <v>537</v>
      </c>
      <c r="B2351" s="65" t="s">
        <v>536</v>
      </c>
      <c r="C2351" s="65">
        <v>1809345</v>
      </c>
      <c r="D2351" s="66">
        <f>VLOOKUP(A2351,'2.1 Termination Charges'!$B$4:$F$904,5,0)</f>
        <v>0.16363</v>
      </c>
      <c r="G2351" s="67"/>
      <c r="H2351" s="67"/>
      <c r="J2351" s="67"/>
      <c r="P2351" s="68"/>
      <c r="Q2351" s="69"/>
      <c r="R2351" s="69"/>
      <c r="Z2351" s="70"/>
      <c r="AA2351" s="71"/>
      <c r="AB2351" s="70"/>
      <c r="AC2351" s="70"/>
      <c r="AD2351" s="53"/>
      <c r="AE2351" s="53"/>
      <c r="AF2351" s="72"/>
      <c r="AG2351" s="70"/>
      <c r="AH2351" s="70"/>
      <c r="AI2351" s="70"/>
    </row>
    <row r="2352" spans="1:35" ht="12.75" customHeight="1" x14ac:dyDescent="0.2">
      <c r="A2352" s="64" t="s">
        <v>537</v>
      </c>
      <c r="B2352" s="65" t="s">
        <v>536</v>
      </c>
      <c r="C2352" s="65">
        <v>1809348</v>
      </c>
      <c r="D2352" s="66">
        <f>VLOOKUP(A2352,'2.1 Termination Charges'!$B$4:$F$904,5,0)</f>
        <v>0.16363</v>
      </c>
      <c r="G2352" s="67"/>
      <c r="H2352" s="67"/>
      <c r="J2352" s="67"/>
      <c r="P2352" s="68"/>
      <c r="Q2352" s="69"/>
      <c r="R2352" s="69"/>
      <c r="Z2352" s="70"/>
      <c r="AA2352" s="71"/>
      <c r="AB2352" s="70"/>
      <c r="AC2352" s="70"/>
      <c r="AD2352" s="53"/>
      <c r="AE2352" s="53"/>
      <c r="AF2352" s="72"/>
      <c r="AG2352" s="70"/>
      <c r="AH2352" s="70"/>
      <c r="AI2352" s="70"/>
    </row>
    <row r="2353" spans="1:35" ht="12.75" customHeight="1" x14ac:dyDescent="0.2">
      <c r="A2353" s="64" t="s">
        <v>537</v>
      </c>
      <c r="B2353" s="65" t="s">
        <v>536</v>
      </c>
      <c r="C2353" s="65">
        <v>180935</v>
      </c>
      <c r="D2353" s="66">
        <f>VLOOKUP(A2353,'2.1 Termination Charges'!$B$4:$F$904,5,0)</f>
        <v>0.16363</v>
      </c>
      <c r="G2353" s="67"/>
      <c r="H2353" s="67"/>
      <c r="J2353" s="67"/>
      <c r="P2353" s="68"/>
      <c r="Q2353" s="69"/>
      <c r="R2353" s="69"/>
      <c r="Z2353" s="70"/>
      <c r="AA2353" s="71"/>
      <c r="AB2353" s="70"/>
      <c r="AC2353" s="70"/>
      <c r="AD2353" s="53"/>
      <c r="AE2353" s="53"/>
      <c r="AF2353" s="72"/>
      <c r="AG2353" s="70"/>
      <c r="AH2353" s="70"/>
      <c r="AI2353" s="70"/>
    </row>
    <row r="2354" spans="1:35" ht="12.75" customHeight="1" x14ac:dyDescent="0.2">
      <c r="A2354" s="64" t="s">
        <v>537</v>
      </c>
      <c r="B2354" s="65" t="s">
        <v>536</v>
      </c>
      <c r="C2354" s="65">
        <v>1809360</v>
      </c>
      <c r="D2354" s="66">
        <f>VLOOKUP(A2354,'2.1 Termination Charges'!$B$4:$F$904,5,0)</f>
        <v>0.16363</v>
      </c>
      <c r="G2354" s="67"/>
      <c r="H2354" s="67"/>
      <c r="J2354" s="67"/>
      <c r="P2354" s="68"/>
      <c r="Q2354" s="69"/>
      <c r="R2354" s="69"/>
      <c r="Z2354" s="70"/>
      <c r="AA2354" s="71"/>
      <c r="AB2354" s="70"/>
      <c r="AC2354" s="70"/>
      <c r="AD2354" s="53"/>
      <c r="AE2354" s="53"/>
      <c r="AF2354" s="72"/>
      <c r="AG2354" s="70"/>
      <c r="AH2354" s="70"/>
      <c r="AI2354" s="70"/>
    </row>
    <row r="2355" spans="1:35" ht="12.75" customHeight="1" x14ac:dyDescent="0.2">
      <c r="A2355" s="64" t="s">
        <v>537</v>
      </c>
      <c r="B2355" s="65" t="s">
        <v>536</v>
      </c>
      <c r="C2355" s="65">
        <v>1809361</v>
      </c>
      <c r="D2355" s="66">
        <f>VLOOKUP(A2355,'2.1 Termination Charges'!$B$4:$F$904,5,0)</f>
        <v>0.16363</v>
      </c>
      <c r="G2355" s="67"/>
      <c r="H2355" s="67"/>
      <c r="J2355" s="67"/>
      <c r="P2355" s="68"/>
      <c r="Q2355" s="69"/>
      <c r="R2355" s="69"/>
      <c r="Z2355" s="70"/>
      <c r="AA2355" s="71"/>
      <c r="AB2355" s="70"/>
      <c r="AC2355" s="70"/>
      <c r="AD2355" s="53"/>
      <c r="AE2355" s="53"/>
      <c r="AF2355" s="72"/>
      <c r="AG2355" s="70"/>
      <c r="AH2355" s="70"/>
      <c r="AI2355" s="70"/>
    </row>
    <row r="2356" spans="1:35" ht="12.75" customHeight="1" x14ac:dyDescent="0.2">
      <c r="A2356" s="64" t="s">
        <v>537</v>
      </c>
      <c r="B2356" s="65" t="s">
        <v>536</v>
      </c>
      <c r="C2356" s="65">
        <v>1809366</v>
      </c>
      <c r="D2356" s="66">
        <f>VLOOKUP(A2356,'2.1 Termination Charges'!$B$4:$F$904,5,0)</f>
        <v>0.16363</v>
      </c>
      <c r="G2356" s="67"/>
      <c r="H2356" s="67"/>
      <c r="J2356" s="67"/>
      <c r="P2356" s="68"/>
      <c r="Q2356" s="69"/>
      <c r="R2356" s="69"/>
      <c r="Z2356" s="70"/>
      <c r="AA2356" s="71"/>
      <c r="AB2356" s="70"/>
      <c r="AC2356" s="70"/>
      <c r="AD2356" s="53"/>
      <c r="AE2356" s="53"/>
      <c r="AF2356" s="72"/>
      <c r="AG2356" s="70"/>
      <c r="AH2356" s="70"/>
      <c r="AI2356" s="70"/>
    </row>
    <row r="2357" spans="1:35" ht="12.75" customHeight="1" x14ac:dyDescent="0.2">
      <c r="A2357" s="64" t="s">
        <v>537</v>
      </c>
      <c r="B2357" s="65" t="s">
        <v>536</v>
      </c>
      <c r="C2357" s="65">
        <v>1809369</v>
      </c>
      <c r="D2357" s="66">
        <f>VLOOKUP(A2357,'2.1 Termination Charges'!$B$4:$F$904,5,0)</f>
        <v>0.16363</v>
      </c>
      <c r="G2357" s="67"/>
      <c r="H2357" s="67"/>
      <c r="J2357" s="67"/>
      <c r="P2357" s="68"/>
      <c r="Q2357" s="69"/>
      <c r="R2357" s="69"/>
      <c r="Z2357" s="70"/>
      <c r="AA2357" s="71"/>
      <c r="AB2357" s="70"/>
      <c r="AC2357" s="70"/>
      <c r="AD2357" s="53"/>
      <c r="AE2357" s="53"/>
      <c r="AF2357" s="72"/>
      <c r="AG2357" s="70"/>
      <c r="AH2357" s="70"/>
      <c r="AI2357" s="70"/>
    </row>
    <row r="2358" spans="1:35" ht="12.75" customHeight="1" x14ac:dyDescent="0.2">
      <c r="A2358" s="64" t="s">
        <v>537</v>
      </c>
      <c r="B2358" s="65" t="s">
        <v>536</v>
      </c>
      <c r="C2358" s="65">
        <v>1809370</v>
      </c>
      <c r="D2358" s="66">
        <f>VLOOKUP(A2358,'2.1 Termination Charges'!$B$4:$F$904,5,0)</f>
        <v>0.16363</v>
      </c>
      <c r="G2358" s="67"/>
      <c r="H2358" s="67"/>
      <c r="J2358" s="67"/>
      <c r="P2358" s="68"/>
      <c r="Q2358" s="69"/>
      <c r="R2358" s="69"/>
      <c r="Z2358" s="70"/>
      <c r="AA2358" s="71"/>
      <c r="AB2358" s="70"/>
      <c r="AC2358" s="70"/>
      <c r="AD2358" s="53"/>
      <c r="AE2358" s="53"/>
      <c r="AF2358" s="72"/>
      <c r="AG2358" s="70"/>
      <c r="AH2358" s="70"/>
      <c r="AI2358" s="70"/>
    </row>
    <row r="2359" spans="1:35" ht="12.75" customHeight="1" x14ac:dyDescent="0.2">
      <c r="A2359" s="64" t="s">
        <v>537</v>
      </c>
      <c r="B2359" s="65" t="s">
        <v>536</v>
      </c>
      <c r="C2359" s="65">
        <v>1809371</v>
      </c>
      <c r="D2359" s="66">
        <f>VLOOKUP(A2359,'2.1 Termination Charges'!$B$4:$F$904,5,0)</f>
        <v>0.16363</v>
      </c>
      <c r="G2359" s="67"/>
      <c r="H2359" s="67"/>
      <c r="J2359" s="67"/>
      <c r="P2359" s="68"/>
      <c r="Q2359" s="69"/>
      <c r="R2359" s="69"/>
      <c r="Z2359" s="70"/>
      <c r="AA2359" s="71"/>
      <c r="AB2359" s="70"/>
      <c r="AC2359" s="70"/>
      <c r="AD2359" s="53"/>
      <c r="AE2359" s="53"/>
      <c r="AF2359" s="72"/>
      <c r="AG2359" s="70"/>
      <c r="AH2359" s="70"/>
      <c r="AI2359" s="70"/>
    </row>
    <row r="2360" spans="1:35" ht="12.75" customHeight="1" x14ac:dyDescent="0.2">
      <c r="A2360" s="64" t="s">
        <v>537</v>
      </c>
      <c r="B2360" s="65" t="s">
        <v>536</v>
      </c>
      <c r="C2360" s="65">
        <v>1809374</v>
      </c>
      <c r="D2360" s="66">
        <f>VLOOKUP(A2360,'2.1 Termination Charges'!$B$4:$F$904,5,0)</f>
        <v>0.16363</v>
      </c>
      <c r="G2360" s="67"/>
      <c r="H2360" s="67"/>
      <c r="J2360" s="67"/>
      <c r="P2360" s="68"/>
      <c r="Q2360" s="69"/>
      <c r="R2360" s="69"/>
      <c r="Z2360" s="70"/>
      <c r="AA2360" s="71"/>
      <c r="AB2360" s="70"/>
      <c r="AC2360" s="70"/>
      <c r="AD2360" s="53"/>
      <c r="AE2360" s="53"/>
      <c r="AF2360" s="72"/>
      <c r="AG2360" s="70"/>
      <c r="AH2360" s="70"/>
      <c r="AI2360" s="70"/>
    </row>
    <row r="2361" spans="1:35" ht="12.75" customHeight="1" x14ac:dyDescent="0.2">
      <c r="A2361" s="64" t="s">
        <v>537</v>
      </c>
      <c r="B2361" s="65" t="s">
        <v>536</v>
      </c>
      <c r="C2361" s="65">
        <v>1809376</v>
      </c>
      <c r="D2361" s="66">
        <f>VLOOKUP(A2361,'2.1 Termination Charges'!$B$4:$F$904,5,0)</f>
        <v>0.16363</v>
      </c>
      <c r="G2361" s="67"/>
      <c r="H2361" s="67"/>
      <c r="J2361" s="67"/>
      <c r="P2361" s="68"/>
      <c r="Q2361" s="69"/>
      <c r="R2361" s="69"/>
      <c r="Z2361" s="70"/>
      <c r="AA2361" s="71"/>
      <c r="AB2361" s="70"/>
      <c r="AC2361" s="70"/>
      <c r="AD2361" s="53"/>
      <c r="AE2361" s="53"/>
      <c r="AF2361" s="72"/>
      <c r="AG2361" s="70"/>
      <c r="AH2361" s="70"/>
      <c r="AI2361" s="70"/>
    </row>
    <row r="2362" spans="1:35" ht="12.75" customHeight="1" x14ac:dyDescent="0.2">
      <c r="A2362" s="64" t="s">
        <v>537</v>
      </c>
      <c r="B2362" s="65" t="s">
        <v>536</v>
      </c>
      <c r="C2362" s="65">
        <v>1809377</v>
      </c>
      <c r="D2362" s="66">
        <f>VLOOKUP(A2362,'2.1 Termination Charges'!$B$4:$F$904,5,0)</f>
        <v>0.16363</v>
      </c>
      <c r="G2362" s="67"/>
      <c r="H2362" s="67"/>
      <c r="J2362" s="67"/>
      <c r="P2362" s="68"/>
      <c r="Q2362" s="69"/>
      <c r="R2362" s="69"/>
      <c r="Z2362" s="70"/>
      <c r="AA2362" s="71"/>
      <c r="AB2362" s="70"/>
      <c r="AC2362" s="70"/>
      <c r="AD2362" s="53"/>
      <c r="AE2362" s="53"/>
      <c r="AF2362" s="72"/>
      <c r="AG2362" s="70"/>
      <c r="AH2362" s="70"/>
      <c r="AI2362" s="70"/>
    </row>
    <row r="2363" spans="1:35" ht="12.75" customHeight="1" x14ac:dyDescent="0.2">
      <c r="A2363" s="64" t="s">
        <v>537</v>
      </c>
      <c r="B2363" s="65" t="s">
        <v>536</v>
      </c>
      <c r="C2363" s="65">
        <v>1809383</v>
      </c>
      <c r="D2363" s="66">
        <f>VLOOKUP(A2363,'2.1 Termination Charges'!$B$4:$F$904,5,0)</f>
        <v>0.16363</v>
      </c>
      <c r="G2363" s="67"/>
      <c r="H2363" s="67"/>
      <c r="J2363" s="67"/>
      <c r="P2363" s="68"/>
      <c r="Q2363" s="69"/>
      <c r="R2363" s="69"/>
      <c r="Z2363" s="70"/>
      <c r="AA2363" s="71"/>
      <c r="AB2363" s="70"/>
      <c r="AC2363" s="70"/>
      <c r="AD2363" s="53"/>
      <c r="AE2363" s="53"/>
      <c r="AF2363" s="72"/>
      <c r="AG2363" s="70"/>
      <c r="AH2363" s="70"/>
      <c r="AI2363" s="70"/>
    </row>
    <row r="2364" spans="1:35" ht="12.75" customHeight="1" x14ac:dyDescent="0.2">
      <c r="A2364" s="64" t="s">
        <v>537</v>
      </c>
      <c r="B2364" s="65" t="s">
        <v>536</v>
      </c>
      <c r="C2364" s="65">
        <v>1809386</v>
      </c>
      <c r="D2364" s="66">
        <f>VLOOKUP(A2364,'2.1 Termination Charges'!$B$4:$F$904,5,0)</f>
        <v>0.16363</v>
      </c>
      <c r="G2364" s="67"/>
      <c r="H2364" s="67"/>
      <c r="J2364" s="67"/>
      <c r="P2364" s="68"/>
      <c r="Q2364" s="69"/>
      <c r="R2364" s="69"/>
      <c r="Z2364" s="70"/>
      <c r="AA2364" s="71"/>
      <c r="AB2364" s="70"/>
      <c r="AC2364" s="70"/>
      <c r="AD2364" s="53"/>
      <c r="AE2364" s="53"/>
      <c r="AF2364" s="72"/>
      <c r="AG2364" s="70"/>
      <c r="AH2364" s="70"/>
      <c r="AI2364" s="70"/>
    </row>
    <row r="2365" spans="1:35" ht="12.75" customHeight="1" x14ac:dyDescent="0.2">
      <c r="A2365" s="64" t="s">
        <v>537</v>
      </c>
      <c r="B2365" s="65" t="s">
        <v>536</v>
      </c>
      <c r="C2365" s="65">
        <v>1809387</v>
      </c>
      <c r="D2365" s="66">
        <f>VLOOKUP(A2365,'2.1 Termination Charges'!$B$4:$F$904,5,0)</f>
        <v>0.16363</v>
      </c>
      <c r="G2365" s="67"/>
      <c r="H2365" s="67"/>
      <c r="J2365" s="67"/>
      <c r="P2365" s="68"/>
      <c r="Q2365" s="69"/>
      <c r="R2365" s="69"/>
      <c r="Z2365" s="70"/>
      <c r="AA2365" s="71"/>
      <c r="AB2365" s="70"/>
      <c r="AC2365" s="70"/>
      <c r="AD2365" s="53"/>
      <c r="AE2365" s="53"/>
      <c r="AF2365" s="72"/>
      <c r="AG2365" s="70"/>
      <c r="AH2365" s="70"/>
      <c r="AI2365" s="70"/>
    </row>
    <row r="2366" spans="1:35" ht="12.75" customHeight="1" x14ac:dyDescent="0.2">
      <c r="A2366" s="64" t="s">
        <v>537</v>
      </c>
      <c r="B2366" s="65" t="s">
        <v>536</v>
      </c>
      <c r="C2366" s="65">
        <v>1809389</v>
      </c>
      <c r="D2366" s="66">
        <f>VLOOKUP(A2366,'2.1 Termination Charges'!$B$4:$F$904,5,0)</f>
        <v>0.16363</v>
      </c>
      <c r="G2366" s="67"/>
      <c r="H2366" s="67"/>
      <c r="J2366" s="67"/>
      <c r="P2366" s="68"/>
      <c r="Q2366" s="69"/>
      <c r="R2366" s="69"/>
      <c r="Z2366" s="70"/>
      <c r="AA2366" s="71"/>
      <c r="AB2366" s="70"/>
      <c r="AC2366" s="70"/>
      <c r="AD2366" s="53"/>
      <c r="AE2366" s="53"/>
      <c r="AF2366" s="72"/>
      <c r="AG2366" s="70"/>
      <c r="AH2366" s="70"/>
      <c r="AI2366" s="70"/>
    </row>
    <row r="2367" spans="1:35" ht="12.75" customHeight="1" x14ac:dyDescent="0.2">
      <c r="A2367" s="64" t="s">
        <v>537</v>
      </c>
      <c r="B2367" s="65" t="s">
        <v>536</v>
      </c>
      <c r="C2367" s="65">
        <v>180939</v>
      </c>
      <c r="D2367" s="66">
        <f>VLOOKUP(A2367,'2.1 Termination Charges'!$B$4:$F$904,5,0)</f>
        <v>0.16363</v>
      </c>
      <c r="G2367" s="67"/>
      <c r="H2367" s="67"/>
      <c r="J2367" s="67"/>
      <c r="P2367" s="68"/>
      <c r="Q2367" s="69"/>
      <c r="R2367" s="69"/>
      <c r="Z2367" s="70"/>
      <c r="AA2367" s="71"/>
      <c r="AB2367" s="70"/>
      <c r="AC2367" s="70"/>
      <c r="AD2367" s="53"/>
      <c r="AE2367" s="53"/>
      <c r="AF2367" s="72"/>
      <c r="AG2367" s="70"/>
      <c r="AH2367" s="70"/>
      <c r="AI2367" s="70"/>
    </row>
    <row r="2368" spans="1:35" ht="12.75" customHeight="1" x14ac:dyDescent="0.2">
      <c r="A2368" s="64" t="s">
        <v>537</v>
      </c>
      <c r="B2368" s="65" t="s">
        <v>536</v>
      </c>
      <c r="C2368" s="65">
        <v>1809401</v>
      </c>
      <c r="D2368" s="66">
        <f>VLOOKUP(A2368,'2.1 Termination Charges'!$B$4:$F$904,5,0)</f>
        <v>0.16363</v>
      </c>
      <c r="G2368" s="67"/>
      <c r="H2368" s="67"/>
      <c r="J2368" s="67"/>
      <c r="P2368" s="68"/>
      <c r="Q2368" s="69"/>
      <c r="R2368" s="69"/>
      <c r="Z2368" s="70"/>
      <c r="AA2368" s="71"/>
      <c r="AB2368" s="70"/>
      <c r="AC2368" s="70"/>
      <c r="AD2368" s="53"/>
      <c r="AE2368" s="53"/>
      <c r="AF2368" s="72"/>
      <c r="AG2368" s="70"/>
      <c r="AH2368" s="70"/>
      <c r="AI2368" s="70"/>
    </row>
    <row r="2369" spans="1:35" ht="12.75" customHeight="1" x14ac:dyDescent="0.2">
      <c r="A2369" s="64" t="s">
        <v>537</v>
      </c>
      <c r="B2369" s="65" t="s">
        <v>536</v>
      </c>
      <c r="C2369" s="65">
        <v>1809402</v>
      </c>
      <c r="D2369" s="66">
        <f>VLOOKUP(A2369,'2.1 Termination Charges'!$B$4:$F$904,5,0)</f>
        <v>0.16363</v>
      </c>
      <c r="G2369" s="67"/>
      <c r="H2369" s="67"/>
      <c r="J2369" s="67"/>
      <c r="P2369" s="68"/>
      <c r="Q2369" s="69"/>
      <c r="R2369" s="69"/>
      <c r="Z2369" s="70"/>
      <c r="AA2369" s="71"/>
      <c r="AB2369" s="70"/>
      <c r="AC2369" s="70"/>
      <c r="AD2369" s="53"/>
      <c r="AE2369" s="53"/>
      <c r="AF2369" s="72"/>
      <c r="AG2369" s="70"/>
      <c r="AH2369" s="70"/>
      <c r="AI2369" s="70"/>
    </row>
    <row r="2370" spans="1:35" ht="12.75" customHeight="1" x14ac:dyDescent="0.2">
      <c r="A2370" s="64" t="s">
        <v>537</v>
      </c>
      <c r="B2370" s="65" t="s">
        <v>536</v>
      </c>
      <c r="C2370" s="65">
        <v>1809403</v>
      </c>
      <c r="D2370" s="66">
        <f>VLOOKUP(A2370,'2.1 Termination Charges'!$B$4:$F$904,5,0)</f>
        <v>0.16363</v>
      </c>
      <c r="G2370" s="67"/>
      <c r="H2370" s="67"/>
      <c r="J2370" s="67"/>
      <c r="P2370" s="68"/>
      <c r="Q2370" s="69"/>
      <c r="R2370" s="69"/>
      <c r="Z2370" s="70"/>
      <c r="AA2370" s="71"/>
      <c r="AB2370" s="70"/>
      <c r="AC2370" s="70"/>
      <c r="AD2370" s="53"/>
      <c r="AE2370" s="53"/>
      <c r="AF2370" s="72"/>
      <c r="AG2370" s="70"/>
      <c r="AH2370" s="70"/>
      <c r="AI2370" s="70"/>
    </row>
    <row r="2371" spans="1:35" ht="12.75" customHeight="1" x14ac:dyDescent="0.2">
      <c r="A2371" s="64" t="s">
        <v>537</v>
      </c>
      <c r="B2371" s="65" t="s">
        <v>536</v>
      </c>
      <c r="C2371" s="65">
        <v>1809404</v>
      </c>
      <c r="D2371" s="66">
        <f>VLOOKUP(A2371,'2.1 Termination Charges'!$B$4:$F$904,5,0)</f>
        <v>0.16363</v>
      </c>
      <c r="G2371" s="67"/>
      <c r="H2371" s="67"/>
      <c r="J2371" s="67"/>
      <c r="P2371" s="68"/>
      <c r="Q2371" s="69"/>
      <c r="R2371" s="69"/>
      <c r="Z2371" s="70"/>
      <c r="AA2371" s="71"/>
      <c r="AB2371" s="70"/>
      <c r="AC2371" s="70"/>
      <c r="AD2371" s="53"/>
      <c r="AE2371" s="53"/>
      <c r="AF2371" s="72"/>
      <c r="AG2371" s="70"/>
      <c r="AH2371" s="70"/>
      <c r="AI2371" s="70"/>
    </row>
    <row r="2372" spans="1:35" ht="12.75" customHeight="1" x14ac:dyDescent="0.2">
      <c r="A2372" s="64" t="s">
        <v>537</v>
      </c>
      <c r="B2372" s="65" t="s">
        <v>536</v>
      </c>
      <c r="C2372" s="65">
        <v>1809405</v>
      </c>
      <c r="D2372" s="66">
        <f>VLOOKUP(A2372,'2.1 Termination Charges'!$B$4:$F$904,5,0)</f>
        <v>0.16363</v>
      </c>
      <c r="G2372" s="67"/>
      <c r="H2372" s="67"/>
      <c r="J2372" s="67"/>
      <c r="P2372" s="68"/>
      <c r="Q2372" s="69"/>
      <c r="R2372" s="69"/>
      <c r="Z2372" s="70"/>
      <c r="AA2372" s="71"/>
      <c r="AB2372" s="70"/>
      <c r="AC2372" s="70"/>
      <c r="AD2372" s="53"/>
      <c r="AE2372" s="53"/>
      <c r="AF2372" s="72"/>
      <c r="AG2372" s="70"/>
      <c r="AH2372" s="70"/>
      <c r="AI2372" s="70"/>
    </row>
    <row r="2373" spans="1:35" ht="12.75" customHeight="1" x14ac:dyDescent="0.2">
      <c r="A2373" s="64" t="s">
        <v>537</v>
      </c>
      <c r="B2373" s="65" t="s">
        <v>536</v>
      </c>
      <c r="C2373" s="65">
        <v>1809406</v>
      </c>
      <c r="D2373" s="66">
        <f>VLOOKUP(A2373,'2.1 Termination Charges'!$B$4:$F$904,5,0)</f>
        <v>0.16363</v>
      </c>
      <c r="G2373" s="67"/>
      <c r="H2373" s="67"/>
      <c r="J2373" s="67"/>
      <c r="P2373" s="68"/>
      <c r="Q2373" s="69"/>
      <c r="R2373" s="69"/>
      <c r="Z2373" s="70"/>
      <c r="AA2373" s="71"/>
      <c r="AB2373" s="70"/>
      <c r="AC2373" s="70"/>
      <c r="AD2373" s="53"/>
      <c r="AE2373" s="53"/>
      <c r="AF2373" s="72"/>
      <c r="AG2373" s="70"/>
      <c r="AH2373" s="70"/>
      <c r="AI2373" s="70"/>
    </row>
    <row r="2374" spans="1:35" ht="12.75" customHeight="1" x14ac:dyDescent="0.2">
      <c r="A2374" s="64" t="s">
        <v>537</v>
      </c>
      <c r="B2374" s="65" t="s">
        <v>536</v>
      </c>
      <c r="C2374" s="65">
        <v>1809407</v>
      </c>
      <c r="D2374" s="66">
        <f>VLOOKUP(A2374,'2.1 Termination Charges'!$B$4:$F$904,5,0)</f>
        <v>0.16363</v>
      </c>
      <c r="G2374" s="67"/>
      <c r="H2374" s="67"/>
      <c r="J2374" s="67"/>
      <c r="P2374" s="68"/>
      <c r="Q2374" s="69"/>
      <c r="R2374" s="69"/>
      <c r="Z2374" s="70"/>
      <c r="AA2374" s="71"/>
      <c r="AB2374" s="70"/>
      <c r="AC2374" s="70"/>
      <c r="AD2374" s="53"/>
      <c r="AE2374" s="53"/>
      <c r="AF2374" s="72"/>
      <c r="AG2374" s="70"/>
      <c r="AH2374" s="70"/>
      <c r="AI2374" s="70"/>
    </row>
    <row r="2375" spans="1:35" ht="12.75" customHeight="1" x14ac:dyDescent="0.2">
      <c r="A2375" s="64" t="s">
        <v>537</v>
      </c>
      <c r="B2375" s="65" t="s">
        <v>536</v>
      </c>
      <c r="C2375" s="65">
        <v>1809408</v>
      </c>
      <c r="D2375" s="66">
        <f>VLOOKUP(A2375,'2.1 Termination Charges'!$B$4:$F$904,5,0)</f>
        <v>0.16363</v>
      </c>
      <c r="G2375" s="67"/>
      <c r="H2375" s="67"/>
      <c r="J2375" s="67"/>
      <c r="P2375" s="68"/>
      <c r="Q2375" s="69"/>
      <c r="R2375" s="69"/>
      <c r="Z2375" s="70"/>
      <c r="AA2375" s="71"/>
      <c r="AB2375" s="70"/>
      <c r="AC2375" s="70"/>
      <c r="AD2375" s="53"/>
      <c r="AE2375" s="53"/>
      <c r="AF2375" s="72"/>
      <c r="AG2375" s="70"/>
      <c r="AH2375" s="70"/>
      <c r="AI2375" s="70"/>
    </row>
    <row r="2376" spans="1:35" ht="12.75" customHeight="1" x14ac:dyDescent="0.2">
      <c r="A2376" s="64" t="s">
        <v>537</v>
      </c>
      <c r="B2376" s="65" t="s">
        <v>536</v>
      </c>
      <c r="C2376" s="65">
        <v>1809409</v>
      </c>
      <c r="D2376" s="66">
        <f>VLOOKUP(A2376,'2.1 Termination Charges'!$B$4:$F$904,5,0)</f>
        <v>0.16363</v>
      </c>
      <c r="G2376" s="67"/>
      <c r="H2376" s="67"/>
      <c r="J2376" s="67"/>
      <c r="P2376" s="68"/>
      <c r="Q2376" s="69"/>
      <c r="R2376" s="69"/>
      <c r="Z2376" s="70"/>
      <c r="AA2376" s="71"/>
      <c r="AB2376" s="70"/>
      <c r="AC2376" s="70"/>
      <c r="AD2376" s="53"/>
      <c r="AE2376" s="53"/>
      <c r="AF2376" s="72"/>
      <c r="AG2376" s="70"/>
      <c r="AH2376" s="70"/>
      <c r="AI2376" s="70"/>
    </row>
    <row r="2377" spans="1:35" ht="12.75" customHeight="1" x14ac:dyDescent="0.2">
      <c r="A2377" s="64" t="s">
        <v>537</v>
      </c>
      <c r="B2377" s="65" t="s">
        <v>536</v>
      </c>
      <c r="C2377" s="65">
        <v>1809410</v>
      </c>
      <c r="D2377" s="66">
        <f>VLOOKUP(A2377,'2.1 Termination Charges'!$B$4:$F$904,5,0)</f>
        <v>0.16363</v>
      </c>
      <c r="G2377" s="67"/>
      <c r="H2377" s="67"/>
      <c r="J2377" s="67"/>
      <c r="P2377" s="68"/>
      <c r="Q2377" s="69"/>
      <c r="R2377" s="69"/>
      <c r="Z2377" s="70"/>
      <c r="AA2377" s="71"/>
      <c r="AB2377" s="70"/>
      <c r="AC2377" s="70"/>
      <c r="AD2377" s="53"/>
      <c r="AE2377" s="53"/>
      <c r="AF2377" s="72"/>
      <c r="AG2377" s="70"/>
      <c r="AH2377" s="70"/>
      <c r="AI2377" s="70"/>
    </row>
    <row r="2378" spans="1:35" ht="12.75" customHeight="1" x14ac:dyDescent="0.2">
      <c r="A2378" s="64" t="s">
        <v>537</v>
      </c>
      <c r="B2378" s="65" t="s">
        <v>536</v>
      </c>
      <c r="C2378" s="65">
        <v>1809413</v>
      </c>
      <c r="D2378" s="66">
        <f>VLOOKUP(A2378,'2.1 Termination Charges'!$B$4:$F$904,5,0)</f>
        <v>0.16363</v>
      </c>
      <c r="G2378" s="67"/>
      <c r="H2378" s="67"/>
      <c r="J2378" s="67"/>
      <c r="P2378" s="68"/>
      <c r="Q2378" s="69"/>
      <c r="R2378" s="69"/>
      <c r="Z2378" s="70"/>
      <c r="AA2378" s="71"/>
      <c r="AB2378" s="70"/>
      <c r="AC2378" s="70"/>
      <c r="AD2378" s="53"/>
      <c r="AE2378" s="53"/>
      <c r="AF2378" s="72"/>
      <c r="AG2378" s="70"/>
      <c r="AH2378" s="70"/>
      <c r="AI2378" s="70"/>
    </row>
    <row r="2379" spans="1:35" ht="12.75" customHeight="1" x14ac:dyDescent="0.2">
      <c r="A2379" s="64" t="s">
        <v>537</v>
      </c>
      <c r="B2379" s="65" t="s">
        <v>536</v>
      </c>
      <c r="C2379" s="65">
        <v>1809415</v>
      </c>
      <c r="D2379" s="66">
        <f>VLOOKUP(A2379,'2.1 Termination Charges'!$B$4:$F$904,5,0)</f>
        <v>0.16363</v>
      </c>
      <c r="G2379" s="67"/>
      <c r="H2379" s="67"/>
      <c r="J2379" s="67"/>
      <c r="P2379" s="68"/>
      <c r="Q2379" s="69"/>
      <c r="R2379" s="69"/>
      <c r="Z2379" s="70"/>
      <c r="AA2379" s="71"/>
      <c r="AB2379" s="70"/>
      <c r="AC2379" s="70"/>
      <c r="AD2379" s="53"/>
      <c r="AE2379" s="53"/>
      <c r="AF2379" s="72"/>
      <c r="AG2379" s="70"/>
      <c r="AH2379" s="70"/>
      <c r="AI2379" s="70"/>
    </row>
    <row r="2380" spans="1:35" ht="12.75" customHeight="1" x14ac:dyDescent="0.2">
      <c r="A2380" s="64" t="s">
        <v>537</v>
      </c>
      <c r="B2380" s="65" t="s">
        <v>536</v>
      </c>
      <c r="C2380" s="65">
        <v>1809416</v>
      </c>
      <c r="D2380" s="66">
        <f>VLOOKUP(A2380,'2.1 Termination Charges'!$B$4:$F$904,5,0)</f>
        <v>0.16363</v>
      </c>
      <c r="G2380" s="67"/>
      <c r="H2380" s="67"/>
      <c r="J2380" s="67"/>
      <c r="P2380" s="68"/>
      <c r="Q2380" s="69"/>
      <c r="R2380" s="69"/>
      <c r="Z2380" s="70"/>
      <c r="AA2380" s="71"/>
      <c r="AB2380" s="70"/>
      <c r="AC2380" s="70"/>
      <c r="AD2380" s="53"/>
      <c r="AE2380" s="53"/>
      <c r="AF2380" s="72"/>
      <c r="AG2380" s="70"/>
      <c r="AH2380" s="70"/>
      <c r="AI2380" s="70"/>
    </row>
    <row r="2381" spans="1:35" ht="12.75" customHeight="1" x14ac:dyDescent="0.2">
      <c r="A2381" s="64" t="s">
        <v>537</v>
      </c>
      <c r="B2381" s="65" t="s">
        <v>536</v>
      </c>
      <c r="C2381" s="65">
        <v>1809417</v>
      </c>
      <c r="D2381" s="66">
        <f>VLOOKUP(A2381,'2.1 Termination Charges'!$B$4:$F$904,5,0)</f>
        <v>0.16363</v>
      </c>
      <c r="G2381" s="67"/>
      <c r="H2381" s="67"/>
      <c r="J2381" s="67"/>
      <c r="P2381" s="68"/>
      <c r="Q2381" s="69"/>
      <c r="R2381" s="69"/>
      <c r="Z2381" s="70"/>
      <c r="AA2381" s="71"/>
      <c r="AB2381" s="70"/>
      <c r="AC2381" s="70"/>
      <c r="AD2381" s="53"/>
      <c r="AE2381" s="53"/>
      <c r="AF2381" s="72"/>
      <c r="AG2381" s="70"/>
      <c r="AH2381" s="70"/>
      <c r="AI2381" s="70"/>
    </row>
    <row r="2382" spans="1:35" ht="12.75" customHeight="1" x14ac:dyDescent="0.2">
      <c r="A2382" s="64" t="s">
        <v>537</v>
      </c>
      <c r="B2382" s="65" t="s">
        <v>536</v>
      </c>
      <c r="C2382" s="65">
        <v>1809418</v>
      </c>
      <c r="D2382" s="66">
        <f>VLOOKUP(A2382,'2.1 Termination Charges'!$B$4:$F$904,5,0)</f>
        <v>0.16363</v>
      </c>
      <c r="G2382" s="67"/>
      <c r="H2382" s="67"/>
      <c r="J2382" s="67"/>
      <c r="P2382" s="68"/>
      <c r="Q2382" s="69"/>
      <c r="R2382" s="69"/>
      <c r="Z2382" s="70"/>
      <c r="AA2382" s="71"/>
      <c r="AB2382" s="70"/>
      <c r="AC2382" s="70"/>
      <c r="AD2382" s="53"/>
      <c r="AE2382" s="53"/>
      <c r="AF2382" s="72"/>
      <c r="AG2382" s="70"/>
      <c r="AH2382" s="70"/>
      <c r="AI2382" s="70"/>
    </row>
    <row r="2383" spans="1:35" ht="12.75" customHeight="1" x14ac:dyDescent="0.2">
      <c r="A2383" s="64" t="s">
        <v>537</v>
      </c>
      <c r="B2383" s="65" t="s">
        <v>536</v>
      </c>
      <c r="C2383" s="65">
        <v>1809419</v>
      </c>
      <c r="D2383" s="66">
        <f>VLOOKUP(A2383,'2.1 Termination Charges'!$B$4:$F$904,5,0)</f>
        <v>0.16363</v>
      </c>
      <c r="G2383" s="67"/>
      <c r="H2383" s="67"/>
      <c r="J2383" s="67"/>
      <c r="P2383" s="68"/>
      <c r="Q2383" s="69"/>
      <c r="R2383" s="69"/>
      <c r="Z2383" s="70"/>
      <c r="AA2383" s="71"/>
      <c r="AB2383" s="70"/>
      <c r="AC2383" s="70"/>
      <c r="AD2383" s="53"/>
      <c r="AE2383" s="53"/>
      <c r="AF2383" s="72"/>
      <c r="AG2383" s="70"/>
      <c r="AH2383" s="70"/>
      <c r="AI2383" s="70"/>
    </row>
    <row r="2384" spans="1:35" ht="12.75" customHeight="1" x14ac:dyDescent="0.2">
      <c r="A2384" s="64" t="s">
        <v>537</v>
      </c>
      <c r="B2384" s="65" t="s">
        <v>536</v>
      </c>
      <c r="C2384" s="65">
        <v>1809420</v>
      </c>
      <c r="D2384" s="66">
        <f>VLOOKUP(A2384,'2.1 Termination Charges'!$B$4:$F$904,5,0)</f>
        <v>0.16363</v>
      </c>
      <c r="G2384" s="67"/>
      <c r="H2384" s="67"/>
      <c r="J2384" s="67"/>
      <c r="P2384" s="68"/>
      <c r="Q2384" s="69"/>
      <c r="R2384" s="69"/>
      <c r="Z2384" s="70"/>
      <c r="AA2384" s="71"/>
      <c r="AB2384" s="70"/>
      <c r="AC2384" s="70"/>
      <c r="AD2384" s="53"/>
      <c r="AE2384" s="53"/>
      <c r="AF2384" s="72"/>
      <c r="AG2384" s="70"/>
      <c r="AH2384" s="70"/>
      <c r="AI2384" s="70"/>
    </row>
    <row r="2385" spans="1:35" ht="12.75" customHeight="1" x14ac:dyDescent="0.2">
      <c r="A2385" s="64" t="s">
        <v>537</v>
      </c>
      <c r="B2385" s="65" t="s">
        <v>536</v>
      </c>
      <c r="C2385" s="65">
        <v>1809421</v>
      </c>
      <c r="D2385" s="66">
        <f>VLOOKUP(A2385,'2.1 Termination Charges'!$B$4:$F$904,5,0)</f>
        <v>0.16363</v>
      </c>
      <c r="G2385" s="67"/>
      <c r="H2385" s="67"/>
      <c r="J2385" s="67"/>
      <c r="P2385" s="68"/>
      <c r="Q2385" s="69"/>
      <c r="R2385" s="69"/>
      <c r="Z2385" s="70"/>
      <c r="AA2385" s="71"/>
      <c r="AB2385" s="70"/>
      <c r="AC2385" s="70"/>
      <c r="AD2385" s="53"/>
      <c r="AE2385" s="53"/>
      <c r="AF2385" s="72"/>
      <c r="AG2385" s="70"/>
      <c r="AH2385" s="70"/>
      <c r="AI2385" s="70"/>
    </row>
    <row r="2386" spans="1:35" ht="12.75" customHeight="1" x14ac:dyDescent="0.2">
      <c r="A2386" s="64" t="s">
        <v>537</v>
      </c>
      <c r="B2386" s="65" t="s">
        <v>536</v>
      </c>
      <c r="C2386" s="65">
        <v>1809423</v>
      </c>
      <c r="D2386" s="66">
        <f>VLOOKUP(A2386,'2.1 Termination Charges'!$B$4:$F$904,5,0)</f>
        <v>0.16363</v>
      </c>
      <c r="G2386" s="67"/>
      <c r="H2386" s="67"/>
      <c r="J2386" s="67"/>
      <c r="P2386" s="68"/>
      <c r="Q2386" s="69"/>
      <c r="R2386" s="69"/>
      <c r="Z2386" s="70"/>
      <c r="AA2386" s="71"/>
      <c r="AB2386" s="70"/>
      <c r="AC2386" s="70"/>
      <c r="AD2386" s="53"/>
      <c r="AE2386" s="53"/>
      <c r="AF2386" s="72"/>
      <c r="AG2386" s="70"/>
      <c r="AH2386" s="70"/>
      <c r="AI2386" s="70"/>
    </row>
    <row r="2387" spans="1:35" ht="12.75" customHeight="1" x14ac:dyDescent="0.2">
      <c r="A2387" s="64" t="s">
        <v>537</v>
      </c>
      <c r="B2387" s="65" t="s">
        <v>536</v>
      </c>
      <c r="C2387" s="65">
        <v>1809424</v>
      </c>
      <c r="D2387" s="66">
        <f>VLOOKUP(A2387,'2.1 Termination Charges'!$B$4:$F$904,5,0)</f>
        <v>0.16363</v>
      </c>
      <c r="G2387" s="67"/>
      <c r="H2387" s="67"/>
      <c r="J2387" s="67"/>
      <c r="P2387" s="68"/>
      <c r="Q2387" s="69"/>
      <c r="R2387" s="69"/>
      <c r="Z2387" s="70"/>
      <c r="AA2387" s="71"/>
      <c r="AB2387" s="70"/>
      <c r="AC2387" s="70"/>
      <c r="AD2387" s="53"/>
      <c r="AE2387" s="53"/>
      <c r="AF2387" s="72"/>
      <c r="AG2387" s="70"/>
      <c r="AH2387" s="70"/>
      <c r="AI2387" s="70"/>
    </row>
    <row r="2388" spans="1:35" ht="12.75" customHeight="1" x14ac:dyDescent="0.2">
      <c r="A2388" s="64" t="s">
        <v>537</v>
      </c>
      <c r="B2388" s="65" t="s">
        <v>536</v>
      </c>
      <c r="C2388" s="65">
        <v>1809425</v>
      </c>
      <c r="D2388" s="66">
        <f>VLOOKUP(A2388,'2.1 Termination Charges'!$B$4:$F$904,5,0)</f>
        <v>0.16363</v>
      </c>
      <c r="G2388" s="67"/>
      <c r="H2388" s="67"/>
      <c r="J2388" s="67"/>
      <c r="P2388" s="68"/>
      <c r="Q2388" s="69"/>
      <c r="R2388" s="69"/>
      <c r="Z2388" s="70"/>
      <c r="AA2388" s="71"/>
      <c r="AB2388" s="70"/>
      <c r="AC2388" s="70"/>
      <c r="AD2388" s="53"/>
      <c r="AE2388" s="53"/>
      <c r="AF2388" s="72"/>
      <c r="AG2388" s="70"/>
      <c r="AH2388" s="70"/>
      <c r="AI2388" s="70"/>
    </row>
    <row r="2389" spans="1:35" ht="12.75" customHeight="1" x14ac:dyDescent="0.2">
      <c r="A2389" s="64" t="s">
        <v>537</v>
      </c>
      <c r="B2389" s="65" t="s">
        <v>536</v>
      </c>
      <c r="C2389" s="65">
        <v>1809426</v>
      </c>
      <c r="D2389" s="66">
        <f>VLOOKUP(A2389,'2.1 Termination Charges'!$B$4:$F$904,5,0)</f>
        <v>0.16363</v>
      </c>
      <c r="G2389" s="67"/>
      <c r="H2389" s="67"/>
      <c r="J2389" s="67"/>
      <c r="P2389" s="68"/>
      <c r="Q2389" s="69"/>
      <c r="R2389" s="69"/>
      <c r="Z2389" s="70"/>
      <c r="AA2389" s="71"/>
      <c r="AB2389" s="70"/>
      <c r="AC2389" s="70"/>
      <c r="AD2389" s="53"/>
      <c r="AE2389" s="53"/>
      <c r="AF2389" s="72"/>
      <c r="AG2389" s="70"/>
      <c r="AH2389" s="70"/>
      <c r="AI2389" s="70"/>
    </row>
    <row r="2390" spans="1:35" ht="12.75" customHeight="1" x14ac:dyDescent="0.2">
      <c r="A2390" s="64" t="s">
        <v>537</v>
      </c>
      <c r="B2390" s="65" t="s">
        <v>536</v>
      </c>
      <c r="C2390" s="65">
        <v>1809427</v>
      </c>
      <c r="D2390" s="66">
        <f>VLOOKUP(A2390,'2.1 Termination Charges'!$B$4:$F$904,5,0)</f>
        <v>0.16363</v>
      </c>
      <c r="G2390" s="67"/>
      <c r="H2390" s="67"/>
      <c r="J2390" s="67"/>
      <c r="P2390" s="68"/>
      <c r="Q2390" s="69"/>
      <c r="R2390" s="69"/>
      <c r="Z2390" s="70"/>
      <c r="AA2390" s="71"/>
      <c r="AB2390" s="70"/>
      <c r="AC2390" s="70"/>
      <c r="AD2390" s="53"/>
      <c r="AE2390" s="53"/>
      <c r="AF2390" s="72"/>
      <c r="AG2390" s="70"/>
      <c r="AH2390" s="70"/>
      <c r="AI2390" s="70"/>
    </row>
    <row r="2391" spans="1:35" ht="12.75" customHeight="1" x14ac:dyDescent="0.2">
      <c r="A2391" s="64" t="s">
        <v>537</v>
      </c>
      <c r="B2391" s="65" t="s">
        <v>536</v>
      </c>
      <c r="C2391" s="65">
        <v>1809428</v>
      </c>
      <c r="D2391" s="66">
        <f>VLOOKUP(A2391,'2.1 Termination Charges'!$B$4:$F$904,5,0)</f>
        <v>0.16363</v>
      </c>
      <c r="G2391" s="67"/>
      <c r="H2391" s="67"/>
      <c r="J2391" s="67"/>
      <c r="P2391" s="68"/>
      <c r="Q2391" s="69"/>
      <c r="R2391" s="69"/>
      <c r="Z2391" s="70"/>
      <c r="AA2391" s="71"/>
      <c r="AB2391" s="70"/>
      <c r="AC2391" s="70"/>
      <c r="AD2391" s="53"/>
      <c r="AE2391" s="53"/>
      <c r="AF2391" s="72"/>
      <c r="AG2391" s="70"/>
      <c r="AH2391" s="70"/>
      <c r="AI2391" s="70"/>
    </row>
    <row r="2392" spans="1:35" ht="12.75" customHeight="1" x14ac:dyDescent="0.2">
      <c r="A2392" s="64" t="s">
        <v>537</v>
      </c>
      <c r="B2392" s="65" t="s">
        <v>536</v>
      </c>
      <c r="C2392" s="65">
        <v>1809429</v>
      </c>
      <c r="D2392" s="66">
        <f>VLOOKUP(A2392,'2.1 Termination Charges'!$B$4:$F$904,5,0)</f>
        <v>0.16363</v>
      </c>
      <c r="G2392" s="67"/>
      <c r="H2392" s="67"/>
      <c r="J2392" s="67"/>
      <c r="P2392" s="68"/>
      <c r="Q2392" s="69"/>
      <c r="R2392" s="69"/>
      <c r="Z2392" s="70"/>
      <c r="AA2392" s="71"/>
      <c r="AB2392" s="70"/>
      <c r="AC2392" s="70"/>
      <c r="AD2392" s="53"/>
      <c r="AE2392" s="53"/>
      <c r="AF2392" s="72"/>
      <c r="AG2392" s="70"/>
      <c r="AH2392" s="70"/>
      <c r="AI2392" s="70"/>
    </row>
    <row r="2393" spans="1:35" ht="12.75" customHeight="1" x14ac:dyDescent="0.2">
      <c r="A2393" s="64" t="s">
        <v>537</v>
      </c>
      <c r="B2393" s="65" t="s">
        <v>536</v>
      </c>
      <c r="C2393" s="65">
        <v>1809430</v>
      </c>
      <c r="D2393" s="66">
        <f>VLOOKUP(A2393,'2.1 Termination Charges'!$B$4:$F$904,5,0)</f>
        <v>0.16363</v>
      </c>
      <c r="G2393" s="67"/>
      <c r="H2393" s="67"/>
      <c r="J2393" s="67"/>
      <c r="P2393" s="68"/>
      <c r="Q2393" s="69"/>
      <c r="R2393" s="69"/>
      <c r="Z2393" s="70"/>
      <c r="AA2393" s="71"/>
      <c r="AB2393" s="70"/>
      <c r="AC2393" s="70"/>
      <c r="AD2393" s="53"/>
      <c r="AE2393" s="53"/>
      <c r="AF2393" s="72"/>
      <c r="AG2393" s="70"/>
      <c r="AH2393" s="70"/>
      <c r="AI2393" s="70"/>
    </row>
    <row r="2394" spans="1:35" ht="12.75" customHeight="1" x14ac:dyDescent="0.2">
      <c r="A2394" s="64" t="s">
        <v>537</v>
      </c>
      <c r="B2394" s="65" t="s">
        <v>536</v>
      </c>
      <c r="C2394" s="65">
        <v>1809431</v>
      </c>
      <c r="D2394" s="66">
        <f>VLOOKUP(A2394,'2.1 Termination Charges'!$B$4:$F$904,5,0)</f>
        <v>0.16363</v>
      </c>
      <c r="G2394" s="67"/>
      <c r="H2394" s="67"/>
      <c r="J2394" s="67"/>
      <c r="P2394" s="68"/>
      <c r="Q2394" s="69"/>
      <c r="R2394" s="69"/>
      <c r="Z2394" s="70"/>
      <c r="AA2394" s="71"/>
      <c r="AB2394" s="70"/>
      <c r="AC2394" s="70"/>
      <c r="AD2394" s="53"/>
      <c r="AE2394" s="53"/>
      <c r="AF2394" s="72"/>
      <c r="AG2394" s="70"/>
      <c r="AH2394" s="70"/>
      <c r="AI2394" s="70"/>
    </row>
    <row r="2395" spans="1:35" ht="12.75" customHeight="1" x14ac:dyDescent="0.2">
      <c r="A2395" s="64" t="s">
        <v>537</v>
      </c>
      <c r="B2395" s="65" t="s">
        <v>536</v>
      </c>
      <c r="C2395" s="65">
        <v>1809432</v>
      </c>
      <c r="D2395" s="66">
        <f>VLOOKUP(A2395,'2.1 Termination Charges'!$B$4:$F$904,5,0)</f>
        <v>0.16363</v>
      </c>
      <c r="G2395" s="67"/>
      <c r="H2395" s="67"/>
      <c r="J2395" s="67"/>
      <c r="P2395" s="68"/>
      <c r="Q2395" s="69"/>
      <c r="R2395" s="69"/>
      <c r="Z2395" s="70"/>
      <c r="AA2395" s="71"/>
      <c r="AB2395" s="70"/>
      <c r="AC2395" s="70"/>
      <c r="AD2395" s="53"/>
      <c r="AE2395" s="53"/>
      <c r="AF2395" s="72"/>
      <c r="AG2395" s="70"/>
      <c r="AH2395" s="70"/>
      <c r="AI2395" s="70"/>
    </row>
    <row r="2396" spans="1:35" ht="12.75" customHeight="1" x14ac:dyDescent="0.2">
      <c r="A2396" s="64" t="s">
        <v>537</v>
      </c>
      <c r="B2396" s="65" t="s">
        <v>536</v>
      </c>
      <c r="C2396" s="65">
        <v>1809433</v>
      </c>
      <c r="D2396" s="66">
        <f>VLOOKUP(A2396,'2.1 Termination Charges'!$B$4:$F$904,5,0)</f>
        <v>0.16363</v>
      </c>
      <c r="G2396" s="67"/>
      <c r="H2396" s="67"/>
      <c r="J2396" s="67"/>
      <c r="P2396" s="68"/>
      <c r="Q2396" s="69"/>
      <c r="R2396" s="69"/>
      <c r="Z2396" s="70"/>
      <c r="AA2396" s="71"/>
      <c r="AB2396" s="70"/>
      <c r="AC2396" s="70"/>
      <c r="AD2396" s="53"/>
      <c r="AE2396" s="53"/>
      <c r="AF2396" s="72"/>
      <c r="AG2396" s="70"/>
      <c r="AH2396" s="70"/>
      <c r="AI2396" s="70"/>
    </row>
    <row r="2397" spans="1:35" ht="12.75" customHeight="1" x14ac:dyDescent="0.2">
      <c r="A2397" s="64" t="s">
        <v>537</v>
      </c>
      <c r="B2397" s="65" t="s">
        <v>536</v>
      </c>
      <c r="C2397" s="65">
        <v>1809434</v>
      </c>
      <c r="D2397" s="66">
        <f>VLOOKUP(A2397,'2.1 Termination Charges'!$B$4:$F$904,5,0)</f>
        <v>0.16363</v>
      </c>
      <c r="G2397" s="67"/>
      <c r="H2397" s="67"/>
      <c r="J2397" s="67"/>
      <c r="P2397" s="68"/>
      <c r="Q2397" s="69"/>
      <c r="R2397" s="69"/>
      <c r="Z2397" s="70"/>
      <c r="AA2397" s="71"/>
      <c r="AB2397" s="70"/>
      <c r="AC2397" s="70"/>
      <c r="AD2397" s="53"/>
      <c r="AE2397" s="53"/>
      <c r="AF2397" s="72"/>
      <c r="AG2397" s="70"/>
      <c r="AH2397" s="70"/>
      <c r="AI2397" s="70"/>
    </row>
    <row r="2398" spans="1:35" ht="12.75" customHeight="1" x14ac:dyDescent="0.2">
      <c r="A2398" s="64" t="s">
        <v>537</v>
      </c>
      <c r="B2398" s="65" t="s">
        <v>536</v>
      </c>
      <c r="C2398" s="65">
        <v>1809436</v>
      </c>
      <c r="D2398" s="66">
        <f>VLOOKUP(A2398,'2.1 Termination Charges'!$B$4:$F$904,5,0)</f>
        <v>0.16363</v>
      </c>
      <c r="G2398" s="67"/>
      <c r="H2398" s="67"/>
      <c r="J2398" s="67"/>
      <c r="P2398" s="68"/>
      <c r="Q2398" s="69"/>
      <c r="R2398" s="69"/>
      <c r="Z2398" s="70"/>
      <c r="AA2398" s="71"/>
      <c r="AB2398" s="70"/>
      <c r="AC2398" s="70"/>
      <c r="AD2398" s="53"/>
      <c r="AE2398" s="53"/>
      <c r="AF2398" s="72"/>
      <c r="AG2398" s="70"/>
      <c r="AH2398" s="70"/>
      <c r="AI2398" s="70"/>
    </row>
    <row r="2399" spans="1:35" ht="12.75" customHeight="1" x14ac:dyDescent="0.2">
      <c r="A2399" s="64" t="s">
        <v>537</v>
      </c>
      <c r="B2399" s="65" t="s">
        <v>536</v>
      </c>
      <c r="C2399" s="65">
        <v>1809437</v>
      </c>
      <c r="D2399" s="66">
        <f>VLOOKUP(A2399,'2.1 Termination Charges'!$B$4:$F$904,5,0)</f>
        <v>0.16363</v>
      </c>
      <c r="G2399" s="67"/>
      <c r="H2399" s="67"/>
      <c r="J2399" s="67"/>
      <c r="P2399" s="68"/>
      <c r="Q2399" s="69"/>
      <c r="R2399" s="69"/>
      <c r="Z2399" s="70"/>
      <c r="AA2399" s="71"/>
      <c r="AB2399" s="70"/>
      <c r="AC2399" s="70"/>
      <c r="AD2399" s="53"/>
      <c r="AE2399" s="53"/>
      <c r="AF2399" s="72"/>
      <c r="AG2399" s="70"/>
      <c r="AH2399" s="70"/>
      <c r="AI2399" s="70"/>
    </row>
    <row r="2400" spans="1:35" ht="12.75" customHeight="1" x14ac:dyDescent="0.2">
      <c r="A2400" s="64" t="s">
        <v>537</v>
      </c>
      <c r="B2400" s="65" t="s">
        <v>536</v>
      </c>
      <c r="C2400" s="65">
        <v>1809438</v>
      </c>
      <c r="D2400" s="66">
        <f>VLOOKUP(A2400,'2.1 Termination Charges'!$B$4:$F$904,5,0)</f>
        <v>0.16363</v>
      </c>
      <c r="G2400" s="67"/>
      <c r="H2400" s="67"/>
      <c r="J2400" s="67"/>
      <c r="P2400" s="68"/>
      <c r="Q2400" s="69"/>
      <c r="R2400" s="69"/>
      <c r="Z2400" s="70"/>
      <c r="AA2400" s="71"/>
      <c r="AB2400" s="70"/>
      <c r="AC2400" s="70"/>
      <c r="AD2400" s="53"/>
      <c r="AE2400" s="53"/>
      <c r="AF2400" s="72"/>
      <c r="AG2400" s="70"/>
      <c r="AH2400" s="70"/>
      <c r="AI2400" s="70"/>
    </row>
    <row r="2401" spans="1:35" ht="12.75" customHeight="1" x14ac:dyDescent="0.2">
      <c r="A2401" s="64" t="s">
        <v>537</v>
      </c>
      <c r="B2401" s="65" t="s">
        <v>536</v>
      </c>
      <c r="C2401" s="65">
        <v>1809439</v>
      </c>
      <c r="D2401" s="66">
        <f>VLOOKUP(A2401,'2.1 Termination Charges'!$B$4:$F$904,5,0)</f>
        <v>0.16363</v>
      </c>
      <c r="G2401" s="67"/>
      <c r="H2401" s="67"/>
      <c r="J2401" s="67"/>
      <c r="P2401" s="68"/>
      <c r="Q2401" s="69"/>
      <c r="R2401" s="69"/>
      <c r="Z2401" s="70"/>
      <c r="AA2401" s="71"/>
      <c r="AB2401" s="70"/>
      <c r="AC2401" s="70"/>
      <c r="AD2401" s="53"/>
      <c r="AE2401" s="53"/>
      <c r="AF2401" s="72"/>
      <c r="AG2401" s="70"/>
      <c r="AH2401" s="70"/>
      <c r="AI2401" s="70"/>
    </row>
    <row r="2402" spans="1:35" ht="12.75" customHeight="1" x14ac:dyDescent="0.2">
      <c r="A2402" s="64" t="s">
        <v>537</v>
      </c>
      <c r="B2402" s="65" t="s">
        <v>536</v>
      </c>
      <c r="C2402" s="65">
        <v>180944</v>
      </c>
      <c r="D2402" s="66">
        <f>VLOOKUP(A2402,'2.1 Termination Charges'!$B$4:$F$904,5,0)</f>
        <v>0.16363</v>
      </c>
      <c r="G2402" s="67"/>
      <c r="H2402" s="67"/>
      <c r="J2402" s="67"/>
      <c r="P2402" s="68"/>
      <c r="Q2402" s="69"/>
      <c r="R2402" s="69"/>
      <c r="Z2402" s="70"/>
      <c r="AA2402" s="71"/>
      <c r="AB2402" s="70"/>
      <c r="AC2402" s="70"/>
      <c r="AD2402" s="53"/>
      <c r="AE2402" s="53"/>
      <c r="AF2402" s="72"/>
      <c r="AG2402" s="70"/>
      <c r="AH2402" s="70"/>
      <c r="AI2402" s="70"/>
    </row>
    <row r="2403" spans="1:35" ht="12.75" customHeight="1" x14ac:dyDescent="0.2">
      <c r="A2403" s="64" t="s">
        <v>537</v>
      </c>
      <c r="B2403" s="65" t="s">
        <v>536</v>
      </c>
      <c r="C2403" s="65">
        <v>1809451</v>
      </c>
      <c r="D2403" s="66">
        <f>VLOOKUP(A2403,'2.1 Termination Charges'!$B$4:$F$904,5,0)</f>
        <v>0.16363</v>
      </c>
      <c r="G2403" s="67"/>
      <c r="H2403" s="67"/>
      <c r="J2403" s="67"/>
      <c r="P2403" s="68"/>
      <c r="Q2403" s="69"/>
      <c r="R2403" s="69"/>
      <c r="Z2403" s="70"/>
      <c r="AA2403" s="71"/>
      <c r="AB2403" s="70"/>
      <c r="AC2403" s="70"/>
      <c r="AD2403" s="53"/>
      <c r="AE2403" s="53"/>
      <c r="AF2403" s="72"/>
      <c r="AG2403" s="70"/>
      <c r="AH2403" s="70"/>
      <c r="AI2403" s="70"/>
    </row>
    <row r="2404" spans="1:35" ht="12.75" customHeight="1" x14ac:dyDescent="0.2">
      <c r="A2404" s="64" t="s">
        <v>537</v>
      </c>
      <c r="B2404" s="65" t="s">
        <v>536</v>
      </c>
      <c r="C2404" s="65">
        <v>1809452</v>
      </c>
      <c r="D2404" s="66">
        <f>VLOOKUP(A2404,'2.1 Termination Charges'!$B$4:$F$904,5,0)</f>
        <v>0.16363</v>
      </c>
      <c r="G2404" s="67"/>
      <c r="H2404" s="67"/>
      <c r="J2404" s="67"/>
      <c r="P2404" s="68"/>
      <c r="Q2404" s="69"/>
      <c r="R2404" s="69"/>
      <c r="Z2404" s="70"/>
      <c r="AA2404" s="71"/>
      <c r="AB2404" s="70"/>
      <c r="AC2404" s="70"/>
      <c r="AD2404" s="53"/>
      <c r="AE2404" s="53"/>
      <c r="AF2404" s="72"/>
      <c r="AG2404" s="70"/>
      <c r="AH2404" s="70"/>
      <c r="AI2404" s="70"/>
    </row>
    <row r="2405" spans="1:35" ht="12.75" customHeight="1" x14ac:dyDescent="0.2">
      <c r="A2405" s="64" t="s">
        <v>537</v>
      </c>
      <c r="B2405" s="65" t="s">
        <v>536</v>
      </c>
      <c r="C2405" s="65">
        <v>1809453</v>
      </c>
      <c r="D2405" s="66">
        <f>VLOOKUP(A2405,'2.1 Termination Charges'!$B$4:$F$904,5,0)</f>
        <v>0.16363</v>
      </c>
      <c r="G2405" s="67"/>
      <c r="H2405" s="67"/>
      <c r="J2405" s="67"/>
      <c r="P2405" s="68"/>
      <c r="Q2405" s="69"/>
      <c r="R2405" s="69"/>
      <c r="Z2405" s="70"/>
      <c r="AA2405" s="71"/>
      <c r="AB2405" s="70"/>
      <c r="AC2405" s="70"/>
      <c r="AD2405" s="53"/>
      <c r="AE2405" s="53"/>
      <c r="AF2405" s="72"/>
      <c r="AG2405" s="70"/>
      <c r="AH2405" s="70"/>
      <c r="AI2405" s="70"/>
    </row>
    <row r="2406" spans="1:35" ht="12.75" customHeight="1" x14ac:dyDescent="0.2">
      <c r="A2406" s="64" t="s">
        <v>537</v>
      </c>
      <c r="B2406" s="65" t="s">
        <v>536</v>
      </c>
      <c r="C2406" s="65">
        <v>1809454</v>
      </c>
      <c r="D2406" s="66">
        <f>VLOOKUP(A2406,'2.1 Termination Charges'!$B$4:$F$904,5,0)</f>
        <v>0.16363</v>
      </c>
      <c r="G2406" s="67"/>
      <c r="H2406" s="67"/>
      <c r="J2406" s="67"/>
      <c r="P2406" s="68"/>
      <c r="Q2406" s="69"/>
      <c r="R2406" s="69"/>
      <c r="Z2406" s="70"/>
      <c r="AA2406" s="71"/>
      <c r="AB2406" s="70"/>
      <c r="AC2406" s="70"/>
      <c r="AD2406" s="53"/>
      <c r="AE2406" s="53"/>
      <c r="AF2406" s="72"/>
      <c r="AG2406" s="70"/>
      <c r="AH2406" s="70"/>
      <c r="AI2406" s="70"/>
    </row>
    <row r="2407" spans="1:35" ht="12.75" customHeight="1" x14ac:dyDescent="0.2">
      <c r="A2407" s="64" t="s">
        <v>537</v>
      </c>
      <c r="B2407" s="65" t="s">
        <v>536</v>
      </c>
      <c r="C2407" s="65">
        <v>1809456</v>
      </c>
      <c r="D2407" s="66">
        <f>VLOOKUP(A2407,'2.1 Termination Charges'!$B$4:$F$904,5,0)</f>
        <v>0.16363</v>
      </c>
      <c r="G2407" s="67"/>
      <c r="H2407" s="67"/>
      <c r="J2407" s="67"/>
      <c r="P2407" s="68"/>
      <c r="Q2407" s="69"/>
      <c r="R2407" s="69"/>
      <c r="Z2407" s="70"/>
      <c r="AA2407" s="71"/>
      <c r="AB2407" s="70"/>
      <c r="AC2407" s="70"/>
      <c r="AD2407" s="53"/>
      <c r="AE2407" s="53"/>
      <c r="AF2407" s="72"/>
      <c r="AG2407" s="70"/>
      <c r="AH2407" s="70"/>
      <c r="AI2407" s="70"/>
    </row>
    <row r="2408" spans="1:35" ht="12.75" customHeight="1" x14ac:dyDescent="0.2">
      <c r="A2408" s="64" t="s">
        <v>537</v>
      </c>
      <c r="B2408" s="65" t="s">
        <v>536</v>
      </c>
      <c r="C2408" s="65">
        <v>1809457</v>
      </c>
      <c r="D2408" s="66">
        <f>VLOOKUP(A2408,'2.1 Termination Charges'!$B$4:$F$904,5,0)</f>
        <v>0.16363</v>
      </c>
      <c r="G2408" s="67"/>
      <c r="H2408" s="67"/>
      <c r="J2408" s="67"/>
      <c r="P2408" s="68"/>
      <c r="Q2408" s="69"/>
      <c r="R2408" s="69"/>
      <c r="Z2408" s="70"/>
      <c r="AA2408" s="71"/>
      <c r="AB2408" s="70"/>
      <c r="AC2408" s="70"/>
      <c r="AD2408" s="53"/>
      <c r="AE2408" s="53"/>
      <c r="AF2408" s="72"/>
      <c r="AG2408" s="70"/>
      <c r="AH2408" s="70"/>
      <c r="AI2408" s="70"/>
    </row>
    <row r="2409" spans="1:35" ht="12.75" customHeight="1" x14ac:dyDescent="0.2">
      <c r="A2409" s="64" t="s">
        <v>537</v>
      </c>
      <c r="B2409" s="65" t="s">
        <v>536</v>
      </c>
      <c r="C2409" s="65">
        <v>1809458</v>
      </c>
      <c r="D2409" s="66">
        <f>VLOOKUP(A2409,'2.1 Termination Charges'!$B$4:$F$904,5,0)</f>
        <v>0.16363</v>
      </c>
      <c r="G2409" s="67"/>
      <c r="H2409" s="67"/>
      <c r="J2409" s="67"/>
      <c r="P2409" s="68"/>
      <c r="Q2409" s="69"/>
      <c r="R2409" s="69"/>
      <c r="Z2409" s="70"/>
      <c r="AA2409" s="71"/>
      <c r="AB2409" s="70"/>
      <c r="AC2409" s="70"/>
      <c r="AD2409" s="53"/>
      <c r="AE2409" s="53"/>
      <c r="AF2409" s="72"/>
      <c r="AG2409" s="70"/>
      <c r="AH2409" s="70"/>
      <c r="AI2409" s="70"/>
    </row>
    <row r="2410" spans="1:35" ht="12.75" customHeight="1" x14ac:dyDescent="0.2">
      <c r="A2410" s="64" t="s">
        <v>537</v>
      </c>
      <c r="B2410" s="65" t="s">
        <v>536</v>
      </c>
      <c r="C2410" s="65">
        <v>1809459</v>
      </c>
      <c r="D2410" s="66">
        <f>VLOOKUP(A2410,'2.1 Termination Charges'!$B$4:$F$904,5,0)</f>
        <v>0.16363</v>
      </c>
      <c r="G2410" s="67"/>
      <c r="H2410" s="67"/>
      <c r="J2410" s="67"/>
      <c r="P2410" s="68"/>
      <c r="Q2410" s="69"/>
      <c r="R2410" s="69"/>
      <c r="Z2410" s="70"/>
      <c r="AA2410" s="71"/>
      <c r="AB2410" s="70"/>
      <c r="AC2410" s="70"/>
      <c r="AD2410" s="53"/>
      <c r="AE2410" s="53"/>
      <c r="AF2410" s="72"/>
      <c r="AG2410" s="70"/>
      <c r="AH2410" s="70"/>
      <c r="AI2410" s="70"/>
    </row>
    <row r="2411" spans="1:35" ht="12.75" customHeight="1" x14ac:dyDescent="0.2">
      <c r="A2411" s="64" t="s">
        <v>537</v>
      </c>
      <c r="B2411" s="65" t="s">
        <v>536</v>
      </c>
      <c r="C2411" s="65">
        <v>1809460</v>
      </c>
      <c r="D2411" s="66">
        <f>VLOOKUP(A2411,'2.1 Termination Charges'!$B$4:$F$904,5,0)</f>
        <v>0.16363</v>
      </c>
      <c r="G2411" s="67"/>
      <c r="H2411" s="67"/>
      <c r="J2411" s="67"/>
      <c r="P2411" s="68"/>
      <c r="Q2411" s="69"/>
      <c r="R2411" s="69"/>
      <c r="Z2411" s="70"/>
      <c r="AA2411" s="71"/>
      <c r="AB2411" s="70"/>
      <c r="AC2411" s="70"/>
      <c r="AD2411" s="53"/>
      <c r="AE2411" s="53"/>
      <c r="AF2411" s="72"/>
      <c r="AG2411" s="70"/>
      <c r="AH2411" s="70"/>
      <c r="AI2411" s="70"/>
    </row>
    <row r="2412" spans="1:35" ht="12.75" customHeight="1" x14ac:dyDescent="0.2">
      <c r="A2412" s="64" t="s">
        <v>537</v>
      </c>
      <c r="B2412" s="65" t="s">
        <v>536</v>
      </c>
      <c r="C2412" s="65">
        <v>1809461</v>
      </c>
      <c r="D2412" s="66">
        <f>VLOOKUP(A2412,'2.1 Termination Charges'!$B$4:$F$904,5,0)</f>
        <v>0.16363</v>
      </c>
      <c r="G2412" s="67"/>
      <c r="H2412" s="67"/>
      <c r="J2412" s="67"/>
      <c r="P2412" s="68"/>
      <c r="Q2412" s="69"/>
      <c r="R2412" s="69"/>
      <c r="Z2412" s="70"/>
      <c r="AA2412" s="71"/>
      <c r="AB2412" s="70"/>
      <c r="AC2412" s="70"/>
      <c r="AD2412" s="53"/>
      <c r="AE2412" s="53"/>
      <c r="AF2412" s="72"/>
      <c r="AG2412" s="70"/>
      <c r="AH2412" s="70"/>
      <c r="AI2412" s="70"/>
    </row>
    <row r="2413" spans="1:35" ht="12.75" customHeight="1" x14ac:dyDescent="0.2">
      <c r="A2413" s="64" t="s">
        <v>537</v>
      </c>
      <c r="B2413" s="65" t="s">
        <v>536</v>
      </c>
      <c r="C2413" s="65">
        <v>1809462</v>
      </c>
      <c r="D2413" s="66">
        <f>VLOOKUP(A2413,'2.1 Termination Charges'!$B$4:$F$904,5,0)</f>
        <v>0.16363</v>
      </c>
      <c r="G2413" s="67"/>
      <c r="H2413" s="67"/>
      <c r="J2413" s="67"/>
      <c r="P2413" s="68"/>
      <c r="Q2413" s="69"/>
      <c r="R2413" s="69"/>
      <c r="Z2413" s="70"/>
      <c r="AA2413" s="71"/>
      <c r="AB2413" s="70"/>
      <c r="AC2413" s="70"/>
      <c r="AD2413" s="53"/>
      <c r="AE2413" s="53"/>
      <c r="AF2413" s="72"/>
      <c r="AG2413" s="70"/>
      <c r="AH2413" s="70"/>
      <c r="AI2413" s="70"/>
    </row>
    <row r="2414" spans="1:35" ht="12.75" customHeight="1" x14ac:dyDescent="0.2">
      <c r="A2414" s="64" t="s">
        <v>537</v>
      </c>
      <c r="B2414" s="65" t="s">
        <v>536</v>
      </c>
      <c r="C2414" s="65">
        <v>1809463</v>
      </c>
      <c r="D2414" s="66">
        <f>VLOOKUP(A2414,'2.1 Termination Charges'!$B$4:$F$904,5,0)</f>
        <v>0.16363</v>
      </c>
      <c r="G2414" s="67"/>
      <c r="H2414" s="67"/>
      <c r="J2414" s="67"/>
      <c r="P2414" s="68"/>
      <c r="Q2414" s="69"/>
      <c r="R2414" s="69"/>
      <c r="Z2414" s="70"/>
      <c r="AA2414" s="71"/>
      <c r="AB2414" s="70"/>
      <c r="AC2414" s="70"/>
      <c r="AD2414" s="53"/>
      <c r="AE2414" s="53"/>
      <c r="AF2414" s="72"/>
      <c r="AG2414" s="70"/>
      <c r="AH2414" s="70"/>
      <c r="AI2414" s="70"/>
    </row>
    <row r="2415" spans="1:35" ht="12.75" customHeight="1" x14ac:dyDescent="0.2">
      <c r="A2415" s="64" t="s">
        <v>537</v>
      </c>
      <c r="B2415" s="65" t="s">
        <v>536</v>
      </c>
      <c r="C2415" s="65">
        <v>1809464</v>
      </c>
      <c r="D2415" s="66">
        <f>VLOOKUP(A2415,'2.1 Termination Charges'!$B$4:$F$904,5,0)</f>
        <v>0.16363</v>
      </c>
      <c r="G2415" s="67"/>
      <c r="H2415" s="67"/>
      <c r="J2415" s="67"/>
      <c r="P2415" s="68"/>
      <c r="Q2415" s="69"/>
      <c r="R2415" s="69"/>
      <c r="Z2415" s="70"/>
      <c r="AA2415" s="71"/>
      <c r="AB2415" s="70"/>
      <c r="AC2415" s="70"/>
      <c r="AD2415" s="53"/>
      <c r="AE2415" s="53"/>
      <c r="AF2415" s="72"/>
      <c r="AG2415" s="70"/>
      <c r="AH2415" s="70"/>
      <c r="AI2415" s="70"/>
    </row>
    <row r="2416" spans="1:35" ht="12.75" customHeight="1" x14ac:dyDescent="0.2">
      <c r="A2416" s="64" t="s">
        <v>537</v>
      </c>
      <c r="B2416" s="65" t="s">
        <v>536</v>
      </c>
      <c r="C2416" s="65">
        <v>1809465</v>
      </c>
      <c r="D2416" s="66">
        <f>VLOOKUP(A2416,'2.1 Termination Charges'!$B$4:$F$904,5,0)</f>
        <v>0.16363</v>
      </c>
      <c r="G2416" s="67"/>
      <c r="H2416" s="67"/>
      <c r="J2416" s="67"/>
      <c r="P2416" s="68"/>
      <c r="Q2416" s="69"/>
      <c r="R2416" s="69"/>
      <c r="Z2416" s="70"/>
      <c r="AA2416" s="71"/>
      <c r="AB2416" s="70"/>
      <c r="AC2416" s="70"/>
      <c r="AD2416" s="53"/>
      <c r="AE2416" s="53"/>
      <c r="AF2416" s="72"/>
      <c r="AG2416" s="70"/>
      <c r="AH2416" s="70"/>
      <c r="AI2416" s="70"/>
    </row>
    <row r="2417" spans="1:35" ht="12.75" customHeight="1" x14ac:dyDescent="0.2">
      <c r="A2417" s="64" t="s">
        <v>537</v>
      </c>
      <c r="B2417" s="65" t="s">
        <v>536</v>
      </c>
      <c r="C2417" s="65">
        <v>1809467</v>
      </c>
      <c r="D2417" s="66">
        <f>VLOOKUP(A2417,'2.1 Termination Charges'!$B$4:$F$904,5,0)</f>
        <v>0.16363</v>
      </c>
      <c r="G2417" s="67"/>
      <c r="H2417" s="67"/>
      <c r="J2417" s="67"/>
      <c r="P2417" s="68"/>
      <c r="Q2417" s="69"/>
      <c r="R2417" s="69"/>
      <c r="Z2417" s="70"/>
      <c r="AA2417" s="71"/>
      <c r="AB2417" s="70"/>
      <c r="AC2417" s="70"/>
      <c r="AD2417" s="53"/>
      <c r="AE2417" s="53"/>
      <c r="AF2417" s="72"/>
      <c r="AG2417" s="70"/>
      <c r="AH2417" s="70"/>
      <c r="AI2417" s="70"/>
    </row>
    <row r="2418" spans="1:35" ht="12.75" customHeight="1" x14ac:dyDescent="0.2">
      <c r="A2418" s="64" t="s">
        <v>537</v>
      </c>
      <c r="B2418" s="65" t="s">
        <v>536</v>
      </c>
      <c r="C2418" s="65">
        <v>1809470</v>
      </c>
      <c r="D2418" s="66">
        <f>VLOOKUP(A2418,'2.1 Termination Charges'!$B$4:$F$904,5,0)</f>
        <v>0.16363</v>
      </c>
      <c r="G2418" s="67"/>
      <c r="H2418" s="67"/>
      <c r="J2418" s="67"/>
      <c r="P2418" s="68"/>
      <c r="Q2418" s="69"/>
      <c r="R2418" s="69"/>
      <c r="Z2418" s="70"/>
      <c r="AA2418" s="71"/>
      <c r="AB2418" s="70"/>
      <c r="AC2418" s="70"/>
      <c r="AD2418" s="53"/>
      <c r="AE2418" s="53"/>
      <c r="AF2418" s="72"/>
      <c r="AG2418" s="70"/>
      <c r="AH2418" s="70"/>
      <c r="AI2418" s="70"/>
    </row>
    <row r="2419" spans="1:35" ht="12.75" customHeight="1" x14ac:dyDescent="0.2">
      <c r="A2419" s="64" t="s">
        <v>537</v>
      </c>
      <c r="B2419" s="65" t="s">
        <v>536</v>
      </c>
      <c r="C2419" s="65">
        <v>1809474</v>
      </c>
      <c r="D2419" s="66">
        <f>VLOOKUP(A2419,'2.1 Termination Charges'!$B$4:$F$904,5,0)</f>
        <v>0.16363</v>
      </c>
      <c r="G2419" s="67"/>
      <c r="H2419" s="67"/>
      <c r="J2419" s="67"/>
      <c r="P2419" s="68"/>
      <c r="Q2419" s="69"/>
      <c r="R2419" s="69"/>
      <c r="Z2419" s="70"/>
      <c r="AA2419" s="71"/>
      <c r="AB2419" s="70"/>
      <c r="AC2419" s="70"/>
      <c r="AD2419" s="53"/>
      <c r="AE2419" s="53"/>
      <c r="AF2419" s="72"/>
      <c r="AG2419" s="70"/>
      <c r="AH2419" s="70"/>
      <c r="AI2419" s="70"/>
    </row>
    <row r="2420" spans="1:35" ht="12.75" customHeight="1" x14ac:dyDescent="0.2">
      <c r="A2420" s="64" t="s">
        <v>537</v>
      </c>
      <c r="B2420" s="65" t="s">
        <v>536</v>
      </c>
      <c r="C2420" s="65">
        <v>1809476</v>
      </c>
      <c r="D2420" s="66">
        <f>VLOOKUP(A2420,'2.1 Termination Charges'!$B$4:$F$904,5,0)</f>
        <v>0.16363</v>
      </c>
      <c r="G2420" s="67"/>
      <c r="H2420" s="67"/>
      <c r="J2420" s="67"/>
      <c r="P2420" s="68"/>
      <c r="Q2420" s="69"/>
      <c r="R2420" s="69"/>
      <c r="Z2420" s="70"/>
      <c r="AA2420" s="71"/>
      <c r="AB2420" s="70"/>
      <c r="AC2420" s="70"/>
      <c r="AD2420" s="53"/>
      <c r="AE2420" s="53"/>
      <c r="AF2420" s="72"/>
      <c r="AG2420" s="70"/>
      <c r="AH2420" s="70"/>
      <c r="AI2420" s="70"/>
    </row>
    <row r="2421" spans="1:35" ht="12.75" customHeight="1" x14ac:dyDescent="0.2">
      <c r="A2421" s="64" t="s">
        <v>537</v>
      </c>
      <c r="B2421" s="65" t="s">
        <v>536</v>
      </c>
      <c r="C2421" s="65">
        <v>1809477</v>
      </c>
      <c r="D2421" s="66">
        <f>VLOOKUP(A2421,'2.1 Termination Charges'!$B$4:$F$904,5,0)</f>
        <v>0.16363</v>
      </c>
      <c r="G2421" s="67"/>
      <c r="H2421" s="67"/>
      <c r="J2421" s="67"/>
      <c r="P2421" s="68"/>
      <c r="Q2421" s="69"/>
      <c r="R2421" s="69"/>
      <c r="Z2421" s="70"/>
      <c r="AA2421" s="71"/>
      <c r="AB2421" s="70"/>
      <c r="AC2421" s="70"/>
      <c r="AD2421" s="53"/>
      <c r="AE2421" s="53"/>
      <c r="AF2421" s="72"/>
      <c r="AG2421" s="70"/>
      <c r="AH2421" s="70"/>
      <c r="AI2421" s="70"/>
    </row>
    <row r="2422" spans="1:35" ht="12.75" customHeight="1" x14ac:dyDescent="0.2">
      <c r="A2422" s="64" t="s">
        <v>537</v>
      </c>
      <c r="B2422" s="65" t="s">
        <v>536</v>
      </c>
      <c r="C2422" s="65">
        <v>1809478</v>
      </c>
      <c r="D2422" s="66">
        <f>VLOOKUP(A2422,'2.1 Termination Charges'!$B$4:$F$904,5,0)</f>
        <v>0.16363</v>
      </c>
      <c r="G2422" s="67"/>
      <c r="H2422" s="67"/>
      <c r="J2422" s="67"/>
      <c r="P2422" s="68"/>
      <c r="Q2422" s="69"/>
      <c r="R2422" s="69"/>
      <c r="Z2422" s="70"/>
      <c r="AA2422" s="71"/>
      <c r="AB2422" s="70"/>
      <c r="AC2422" s="70"/>
      <c r="AD2422" s="53"/>
      <c r="AE2422" s="53"/>
      <c r="AF2422" s="72"/>
      <c r="AG2422" s="70"/>
      <c r="AH2422" s="70"/>
      <c r="AI2422" s="70"/>
    </row>
    <row r="2423" spans="1:35" ht="12.75" customHeight="1" x14ac:dyDescent="0.2">
      <c r="A2423" s="64" t="s">
        <v>537</v>
      </c>
      <c r="B2423" s="65" t="s">
        <v>536</v>
      </c>
      <c r="C2423" s="65">
        <v>1809479</v>
      </c>
      <c r="D2423" s="66">
        <f>VLOOKUP(A2423,'2.1 Termination Charges'!$B$4:$F$904,5,0)</f>
        <v>0.16363</v>
      </c>
      <c r="G2423" s="67"/>
      <c r="H2423" s="67"/>
      <c r="J2423" s="67"/>
      <c r="P2423" s="68"/>
      <c r="Q2423" s="69"/>
      <c r="R2423" s="69"/>
      <c r="Z2423" s="70"/>
      <c r="AA2423" s="71"/>
      <c r="AB2423" s="70"/>
      <c r="AC2423" s="70"/>
      <c r="AD2423" s="53"/>
      <c r="AE2423" s="53"/>
      <c r="AF2423" s="72"/>
      <c r="AG2423" s="70"/>
      <c r="AH2423" s="70"/>
      <c r="AI2423" s="70"/>
    </row>
    <row r="2424" spans="1:35" ht="12.75" customHeight="1" x14ac:dyDescent="0.2">
      <c r="A2424" s="64" t="s">
        <v>537</v>
      </c>
      <c r="B2424" s="65" t="s">
        <v>536</v>
      </c>
      <c r="C2424" s="65">
        <v>1809480</v>
      </c>
      <c r="D2424" s="66">
        <f>VLOOKUP(A2424,'2.1 Termination Charges'!$B$4:$F$904,5,0)</f>
        <v>0.16363</v>
      </c>
      <c r="G2424" s="67"/>
      <c r="H2424" s="67"/>
      <c r="J2424" s="67"/>
      <c r="P2424" s="68"/>
      <c r="Q2424" s="69"/>
      <c r="R2424" s="69"/>
      <c r="Z2424" s="70"/>
      <c r="AA2424" s="71"/>
      <c r="AB2424" s="70"/>
      <c r="AC2424" s="70"/>
      <c r="AD2424" s="53"/>
      <c r="AE2424" s="53"/>
      <c r="AF2424" s="72"/>
      <c r="AG2424" s="70"/>
      <c r="AH2424" s="70"/>
      <c r="AI2424" s="70"/>
    </row>
    <row r="2425" spans="1:35" ht="12.75" customHeight="1" x14ac:dyDescent="0.2">
      <c r="A2425" s="64" t="s">
        <v>537</v>
      </c>
      <c r="B2425" s="65" t="s">
        <v>536</v>
      </c>
      <c r="C2425" s="65">
        <v>1809481</v>
      </c>
      <c r="D2425" s="66">
        <f>VLOOKUP(A2425,'2.1 Termination Charges'!$B$4:$F$904,5,0)</f>
        <v>0.16363</v>
      </c>
      <c r="G2425" s="67"/>
      <c r="H2425" s="67"/>
      <c r="J2425" s="67"/>
      <c r="P2425" s="68"/>
      <c r="Q2425" s="69"/>
      <c r="R2425" s="69"/>
      <c r="Z2425" s="70"/>
      <c r="AA2425" s="71"/>
      <c r="AB2425" s="70"/>
      <c r="AC2425" s="70"/>
      <c r="AD2425" s="53"/>
      <c r="AE2425" s="53"/>
      <c r="AF2425" s="72"/>
      <c r="AG2425" s="70"/>
      <c r="AH2425" s="70"/>
      <c r="AI2425" s="70"/>
    </row>
    <row r="2426" spans="1:35" ht="12.75" customHeight="1" x14ac:dyDescent="0.2">
      <c r="A2426" s="64" t="s">
        <v>537</v>
      </c>
      <c r="B2426" s="65" t="s">
        <v>536</v>
      </c>
      <c r="C2426" s="65">
        <v>1809484</v>
      </c>
      <c r="D2426" s="66">
        <f>VLOOKUP(A2426,'2.1 Termination Charges'!$B$4:$F$904,5,0)</f>
        <v>0.16363</v>
      </c>
      <c r="G2426" s="67"/>
      <c r="H2426" s="67"/>
      <c r="J2426" s="67"/>
      <c r="P2426" s="68"/>
      <c r="Q2426" s="69"/>
      <c r="R2426" s="69"/>
      <c r="Z2426" s="70"/>
      <c r="AA2426" s="71"/>
      <c r="AB2426" s="70"/>
      <c r="AC2426" s="70"/>
      <c r="AD2426" s="53"/>
      <c r="AE2426" s="53"/>
      <c r="AF2426" s="72"/>
      <c r="AG2426" s="70"/>
      <c r="AH2426" s="70"/>
      <c r="AI2426" s="70"/>
    </row>
    <row r="2427" spans="1:35" ht="12.75" customHeight="1" x14ac:dyDescent="0.2">
      <c r="A2427" s="64" t="s">
        <v>537</v>
      </c>
      <c r="B2427" s="65" t="s">
        <v>536</v>
      </c>
      <c r="C2427" s="65">
        <v>1809485</v>
      </c>
      <c r="D2427" s="66">
        <f>VLOOKUP(A2427,'2.1 Termination Charges'!$B$4:$F$904,5,0)</f>
        <v>0.16363</v>
      </c>
      <c r="G2427" s="67"/>
      <c r="H2427" s="67"/>
      <c r="J2427" s="67"/>
      <c r="P2427" s="68"/>
      <c r="Q2427" s="69"/>
      <c r="R2427" s="69"/>
      <c r="Z2427" s="70"/>
      <c r="AA2427" s="71"/>
      <c r="AB2427" s="70"/>
      <c r="AC2427" s="70"/>
      <c r="AD2427" s="53"/>
      <c r="AE2427" s="53"/>
      <c r="AF2427" s="72"/>
      <c r="AG2427" s="70"/>
      <c r="AH2427" s="70"/>
      <c r="AI2427" s="70"/>
    </row>
    <row r="2428" spans="1:35" ht="12.75" customHeight="1" x14ac:dyDescent="0.2">
      <c r="A2428" s="64" t="s">
        <v>537</v>
      </c>
      <c r="B2428" s="65" t="s">
        <v>536</v>
      </c>
      <c r="C2428" s="65">
        <v>1809486</v>
      </c>
      <c r="D2428" s="66">
        <f>VLOOKUP(A2428,'2.1 Termination Charges'!$B$4:$F$904,5,0)</f>
        <v>0.16363</v>
      </c>
      <c r="G2428" s="67"/>
      <c r="H2428" s="67"/>
      <c r="J2428" s="67"/>
      <c r="P2428" s="68"/>
      <c r="Q2428" s="69"/>
      <c r="R2428" s="69"/>
      <c r="Z2428" s="70"/>
      <c r="AA2428" s="71"/>
      <c r="AB2428" s="70"/>
      <c r="AC2428" s="70"/>
      <c r="AD2428" s="53"/>
      <c r="AE2428" s="53"/>
      <c r="AF2428" s="72"/>
      <c r="AG2428" s="70"/>
      <c r="AH2428" s="70"/>
      <c r="AI2428" s="70"/>
    </row>
    <row r="2429" spans="1:35" ht="12.75" customHeight="1" x14ac:dyDescent="0.2">
      <c r="A2429" s="64" t="s">
        <v>537</v>
      </c>
      <c r="B2429" s="65" t="s">
        <v>536</v>
      </c>
      <c r="C2429" s="65">
        <v>1809488</v>
      </c>
      <c r="D2429" s="66">
        <f>VLOOKUP(A2429,'2.1 Termination Charges'!$B$4:$F$904,5,0)</f>
        <v>0.16363</v>
      </c>
      <c r="G2429" s="67"/>
      <c r="H2429" s="67"/>
      <c r="J2429" s="67"/>
      <c r="P2429" s="68"/>
      <c r="Q2429" s="69"/>
      <c r="R2429" s="69"/>
      <c r="Z2429" s="70"/>
      <c r="AA2429" s="71"/>
      <c r="AB2429" s="70"/>
      <c r="AC2429" s="70"/>
      <c r="AD2429" s="53"/>
      <c r="AE2429" s="53"/>
      <c r="AF2429" s="72"/>
      <c r="AG2429" s="70"/>
      <c r="AH2429" s="70"/>
      <c r="AI2429" s="70"/>
    </row>
    <row r="2430" spans="1:35" ht="12.75" customHeight="1" x14ac:dyDescent="0.2">
      <c r="A2430" s="64" t="s">
        <v>537</v>
      </c>
      <c r="B2430" s="65" t="s">
        <v>536</v>
      </c>
      <c r="C2430" s="65">
        <v>180949</v>
      </c>
      <c r="D2430" s="66">
        <f>VLOOKUP(A2430,'2.1 Termination Charges'!$B$4:$F$904,5,0)</f>
        <v>0.16363</v>
      </c>
      <c r="G2430" s="67"/>
      <c r="H2430" s="67"/>
      <c r="J2430" s="67"/>
      <c r="P2430" s="68"/>
      <c r="Q2430" s="69"/>
      <c r="R2430" s="69"/>
      <c r="Z2430" s="70"/>
      <c r="AA2430" s="71"/>
      <c r="AB2430" s="70"/>
      <c r="AC2430" s="70"/>
      <c r="AD2430" s="53"/>
      <c r="AE2430" s="53"/>
      <c r="AF2430" s="72"/>
      <c r="AG2430" s="70"/>
      <c r="AH2430" s="70"/>
      <c r="AI2430" s="70"/>
    </row>
    <row r="2431" spans="1:35" ht="12.75" customHeight="1" x14ac:dyDescent="0.2">
      <c r="A2431" s="64" t="s">
        <v>537</v>
      </c>
      <c r="B2431" s="65" t="s">
        <v>536</v>
      </c>
      <c r="C2431" s="65">
        <v>1809501</v>
      </c>
      <c r="D2431" s="66">
        <f>VLOOKUP(A2431,'2.1 Termination Charges'!$B$4:$F$904,5,0)</f>
        <v>0.16363</v>
      </c>
      <c r="G2431" s="67"/>
      <c r="H2431" s="67"/>
      <c r="J2431" s="67"/>
      <c r="P2431" s="68"/>
      <c r="Q2431" s="69"/>
      <c r="R2431" s="69"/>
      <c r="Z2431" s="70"/>
      <c r="AA2431" s="71"/>
      <c r="AB2431" s="70"/>
      <c r="AC2431" s="70"/>
      <c r="AD2431" s="53"/>
      <c r="AE2431" s="53"/>
      <c r="AF2431" s="72"/>
      <c r="AG2431" s="70"/>
      <c r="AH2431" s="70"/>
      <c r="AI2431" s="70"/>
    </row>
    <row r="2432" spans="1:35" ht="12.75" customHeight="1" x14ac:dyDescent="0.2">
      <c r="A2432" s="64" t="s">
        <v>537</v>
      </c>
      <c r="B2432" s="65" t="s">
        <v>536</v>
      </c>
      <c r="C2432" s="65">
        <v>1809502</v>
      </c>
      <c r="D2432" s="66">
        <f>VLOOKUP(A2432,'2.1 Termination Charges'!$B$4:$F$904,5,0)</f>
        <v>0.16363</v>
      </c>
      <c r="G2432" s="67"/>
      <c r="H2432" s="67"/>
      <c r="J2432" s="67"/>
      <c r="P2432" s="68"/>
      <c r="Q2432" s="69"/>
      <c r="R2432" s="69"/>
      <c r="Z2432" s="70"/>
      <c r="AA2432" s="71"/>
      <c r="AB2432" s="70"/>
      <c r="AC2432" s="70"/>
      <c r="AD2432" s="53"/>
      <c r="AE2432" s="53"/>
      <c r="AF2432" s="72"/>
      <c r="AG2432" s="70"/>
      <c r="AH2432" s="70"/>
      <c r="AI2432" s="70"/>
    </row>
    <row r="2433" spans="1:35" ht="12.75" customHeight="1" x14ac:dyDescent="0.2">
      <c r="A2433" s="64" t="s">
        <v>537</v>
      </c>
      <c r="B2433" s="65" t="s">
        <v>536</v>
      </c>
      <c r="C2433" s="65">
        <v>1809504</v>
      </c>
      <c r="D2433" s="66">
        <f>VLOOKUP(A2433,'2.1 Termination Charges'!$B$4:$F$904,5,0)</f>
        <v>0.16363</v>
      </c>
      <c r="G2433" s="67"/>
      <c r="H2433" s="67"/>
      <c r="J2433" s="67"/>
      <c r="P2433" s="68"/>
      <c r="Q2433" s="69"/>
      <c r="R2433" s="69"/>
      <c r="Z2433" s="70"/>
      <c r="AA2433" s="71"/>
      <c r="AB2433" s="70"/>
      <c r="AC2433" s="70"/>
      <c r="AD2433" s="53"/>
      <c r="AE2433" s="53"/>
      <c r="AF2433" s="72"/>
      <c r="AG2433" s="70"/>
      <c r="AH2433" s="70"/>
      <c r="AI2433" s="70"/>
    </row>
    <row r="2434" spans="1:35" ht="12.75" customHeight="1" x14ac:dyDescent="0.2">
      <c r="A2434" s="64" t="s">
        <v>537</v>
      </c>
      <c r="B2434" s="65" t="s">
        <v>536</v>
      </c>
      <c r="C2434" s="65">
        <v>1809505</v>
      </c>
      <c r="D2434" s="66">
        <f>VLOOKUP(A2434,'2.1 Termination Charges'!$B$4:$F$904,5,0)</f>
        <v>0.16363</v>
      </c>
      <c r="G2434" s="67"/>
      <c r="H2434" s="67"/>
      <c r="J2434" s="67"/>
      <c r="P2434" s="68"/>
      <c r="Q2434" s="69"/>
      <c r="R2434" s="69"/>
      <c r="Z2434" s="70"/>
      <c r="AA2434" s="71"/>
      <c r="AB2434" s="70"/>
      <c r="AC2434" s="70"/>
      <c r="AD2434" s="53"/>
      <c r="AE2434" s="53"/>
      <c r="AF2434" s="72"/>
      <c r="AG2434" s="70"/>
      <c r="AH2434" s="70"/>
      <c r="AI2434" s="70"/>
    </row>
    <row r="2435" spans="1:35" ht="12.75" customHeight="1" x14ac:dyDescent="0.2">
      <c r="A2435" s="64" t="s">
        <v>537</v>
      </c>
      <c r="B2435" s="65" t="s">
        <v>536</v>
      </c>
      <c r="C2435" s="65">
        <v>1809506</v>
      </c>
      <c r="D2435" s="66">
        <f>VLOOKUP(A2435,'2.1 Termination Charges'!$B$4:$F$904,5,0)</f>
        <v>0.16363</v>
      </c>
      <c r="G2435" s="67"/>
      <c r="H2435" s="67"/>
      <c r="J2435" s="67"/>
      <c r="P2435" s="68"/>
      <c r="Q2435" s="69"/>
      <c r="R2435" s="69"/>
      <c r="Z2435" s="70"/>
      <c r="AA2435" s="71"/>
      <c r="AB2435" s="70"/>
      <c r="AC2435" s="70"/>
      <c r="AD2435" s="53"/>
      <c r="AE2435" s="53"/>
      <c r="AF2435" s="72"/>
      <c r="AG2435" s="70"/>
      <c r="AH2435" s="70"/>
      <c r="AI2435" s="70"/>
    </row>
    <row r="2436" spans="1:35" ht="12.75" customHeight="1" x14ac:dyDescent="0.2">
      <c r="A2436" s="64" t="s">
        <v>537</v>
      </c>
      <c r="B2436" s="65" t="s">
        <v>536</v>
      </c>
      <c r="C2436" s="65">
        <v>1809507</v>
      </c>
      <c r="D2436" s="66">
        <f>VLOOKUP(A2436,'2.1 Termination Charges'!$B$4:$F$904,5,0)</f>
        <v>0.16363</v>
      </c>
      <c r="G2436" s="67"/>
      <c r="H2436" s="67"/>
      <c r="J2436" s="67"/>
      <c r="P2436" s="68"/>
      <c r="Q2436" s="69"/>
      <c r="R2436" s="69"/>
      <c r="Z2436" s="70"/>
      <c r="AA2436" s="71"/>
      <c r="AB2436" s="70"/>
      <c r="AC2436" s="70"/>
      <c r="AD2436" s="53"/>
      <c r="AE2436" s="53"/>
      <c r="AF2436" s="72"/>
      <c r="AG2436" s="70"/>
      <c r="AH2436" s="70"/>
      <c r="AI2436" s="70"/>
    </row>
    <row r="2437" spans="1:35" ht="12.75" customHeight="1" x14ac:dyDescent="0.2">
      <c r="A2437" s="64" t="s">
        <v>537</v>
      </c>
      <c r="B2437" s="65" t="s">
        <v>536</v>
      </c>
      <c r="C2437" s="65">
        <v>1809509</v>
      </c>
      <c r="D2437" s="66">
        <f>VLOOKUP(A2437,'2.1 Termination Charges'!$B$4:$F$904,5,0)</f>
        <v>0.16363</v>
      </c>
      <c r="G2437" s="67"/>
      <c r="H2437" s="67"/>
      <c r="J2437" s="67"/>
      <c r="P2437" s="68"/>
      <c r="Q2437" s="69"/>
      <c r="R2437" s="69"/>
      <c r="Z2437" s="70"/>
      <c r="AA2437" s="71"/>
      <c r="AB2437" s="70"/>
      <c r="AC2437" s="70"/>
      <c r="AD2437" s="53"/>
      <c r="AE2437" s="53"/>
      <c r="AF2437" s="72"/>
      <c r="AG2437" s="70"/>
      <c r="AH2437" s="70"/>
      <c r="AI2437" s="70"/>
    </row>
    <row r="2438" spans="1:35" ht="12.75" customHeight="1" x14ac:dyDescent="0.2">
      <c r="A2438" s="64" t="s">
        <v>537</v>
      </c>
      <c r="B2438" s="65" t="s">
        <v>536</v>
      </c>
      <c r="C2438" s="65">
        <v>1809510</v>
      </c>
      <c r="D2438" s="66">
        <f>VLOOKUP(A2438,'2.1 Termination Charges'!$B$4:$F$904,5,0)</f>
        <v>0.16363</v>
      </c>
      <c r="G2438" s="67"/>
      <c r="H2438" s="67"/>
      <c r="J2438" s="67"/>
      <c r="P2438" s="68"/>
      <c r="Q2438" s="69"/>
      <c r="R2438" s="69"/>
      <c r="Z2438" s="70"/>
      <c r="AA2438" s="71"/>
      <c r="AB2438" s="70"/>
      <c r="AC2438" s="70"/>
      <c r="AD2438" s="53"/>
      <c r="AE2438" s="53"/>
      <c r="AF2438" s="72"/>
      <c r="AG2438" s="70"/>
      <c r="AH2438" s="70"/>
      <c r="AI2438" s="70"/>
    </row>
    <row r="2439" spans="1:35" ht="12.75" customHeight="1" x14ac:dyDescent="0.2">
      <c r="A2439" s="64" t="s">
        <v>537</v>
      </c>
      <c r="B2439" s="65" t="s">
        <v>536</v>
      </c>
      <c r="C2439" s="65">
        <v>1809512</v>
      </c>
      <c r="D2439" s="66">
        <f>VLOOKUP(A2439,'2.1 Termination Charges'!$B$4:$F$904,5,0)</f>
        <v>0.16363</v>
      </c>
      <c r="G2439" s="67"/>
      <c r="H2439" s="67"/>
      <c r="J2439" s="67"/>
      <c r="P2439" s="68"/>
      <c r="Q2439" s="69"/>
      <c r="R2439" s="69"/>
      <c r="Z2439" s="70"/>
      <c r="AA2439" s="71"/>
      <c r="AB2439" s="70"/>
      <c r="AC2439" s="70"/>
      <c r="AD2439" s="53"/>
      <c r="AE2439" s="53"/>
      <c r="AF2439" s="72"/>
      <c r="AG2439" s="70"/>
      <c r="AH2439" s="70"/>
      <c r="AI2439" s="70"/>
    </row>
    <row r="2440" spans="1:35" ht="12.75" customHeight="1" x14ac:dyDescent="0.2">
      <c r="A2440" s="64" t="s">
        <v>537</v>
      </c>
      <c r="B2440" s="65" t="s">
        <v>536</v>
      </c>
      <c r="C2440" s="65">
        <v>1809513</v>
      </c>
      <c r="D2440" s="66">
        <f>VLOOKUP(A2440,'2.1 Termination Charges'!$B$4:$F$904,5,0)</f>
        <v>0.16363</v>
      </c>
      <c r="G2440" s="67"/>
      <c r="H2440" s="67"/>
      <c r="J2440" s="67"/>
      <c r="P2440" s="68"/>
      <c r="Q2440" s="69"/>
      <c r="R2440" s="69"/>
      <c r="Z2440" s="70"/>
      <c r="AA2440" s="71"/>
      <c r="AB2440" s="70"/>
      <c r="AC2440" s="70"/>
      <c r="AD2440" s="53"/>
      <c r="AE2440" s="53"/>
      <c r="AF2440" s="72"/>
      <c r="AG2440" s="70"/>
      <c r="AH2440" s="70"/>
      <c r="AI2440" s="70"/>
    </row>
    <row r="2441" spans="1:35" ht="12.75" customHeight="1" x14ac:dyDescent="0.2">
      <c r="A2441" s="64" t="s">
        <v>537</v>
      </c>
      <c r="B2441" s="65" t="s">
        <v>536</v>
      </c>
      <c r="C2441" s="65">
        <v>1809514</v>
      </c>
      <c r="D2441" s="66">
        <f>VLOOKUP(A2441,'2.1 Termination Charges'!$B$4:$F$904,5,0)</f>
        <v>0.16363</v>
      </c>
      <c r="G2441" s="67"/>
      <c r="H2441" s="67"/>
      <c r="J2441" s="67"/>
      <c r="P2441" s="68"/>
      <c r="Q2441" s="69"/>
      <c r="R2441" s="69"/>
      <c r="Z2441" s="70"/>
      <c r="AA2441" s="71"/>
      <c r="AB2441" s="70"/>
      <c r="AC2441" s="70"/>
      <c r="AD2441" s="53"/>
      <c r="AE2441" s="53"/>
      <c r="AF2441" s="72"/>
      <c r="AG2441" s="70"/>
      <c r="AH2441" s="70"/>
      <c r="AI2441" s="70"/>
    </row>
    <row r="2442" spans="1:35" ht="12.75" customHeight="1" x14ac:dyDescent="0.2">
      <c r="A2442" s="64" t="s">
        <v>537</v>
      </c>
      <c r="B2442" s="65" t="s">
        <v>536</v>
      </c>
      <c r="C2442" s="65">
        <v>1809515</v>
      </c>
      <c r="D2442" s="66">
        <f>VLOOKUP(A2442,'2.1 Termination Charges'!$B$4:$F$904,5,0)</f>
        <v>0.16363</v>
      </c>
      <c r="G2442" s="67"/>
      <c r="H2442" s="67"/>
      <c r="J2442" s="67"/>
      <c r="P2442" s="68"/>
      <c r="Q2442" s="69"/>
      <c r="R2442" s="69"/>
      <c r="Z2442" s="70"/>
      <c r="AA2442" s="71"/>
      <c r="AB2442" s="70"/>
      <c r="AC2442" s="70"/>
      <c r="AD2442" s="53"/>
      <c r="AE2442" s="53"/>
      <c r="AF2442" s="72"/>
      <c r="AG2442" s="70"/>
      <c r="AH2442" s="70"/>
      <c r="AI2442" s="70"/>
    </row>
    <row r="2443" spans="1:35" ht="12.75" customHeight="1" x14ac:dyDescent="0.2">
      <c r="A2443" s="64" t="s">
        <v>537</v>
      </c>
      <c r="B2443" s="65" t="s">
        <v>536</v>
      </c>
      <c r="C2443" s="65">
        <v>18095150</v>
      </c>
      <c r="D2443" s="66">
        <f>VLOOKUP(A2443,'2.1 Termination Charges'!$B$4:$F$904,5,0)</f>
        <v>0.16363</v>
      </c>
      <c r="G2443" s="67"/>
      <c r="H2443" s="67"/>
      <c r="J2443" s="67"/>
      <c r="P2443" s="68"/>
      <c r="Q2443" s="69"/>
      <c r="R2443" s="69"/>
      <c r="Z2443" s="70"/>
      <c r="AA2443" s="71"/>
      <c r="AB2443" s="70"/>
      <c r="AC2443" s="70"/>
      <c r="AD2443" s="53"/>
      <c r="AE2443" s="53"/>
      <c r="AF2443" s="72"/>
      <c r="AG2443" s="70"/>
      <c r="AH2443" s="70"/>
      <c r="AI2443" s="70"/>
    </row>
    <row r="2444" spans="1:35" ht="12.75" customHeight="1" x14ac:dyDescent="0.2">
      <c r="A2444" s="64" t="s">
        <v>537</v>
      </c>
      <c r="B2444" s="65" t="s">
        <v>536</v>
      </c>
      <c r="C2444" s="65">
        <v>180951569</v>
      </c>
      <c r="D2444" s="66">
        <f>VLOOKUP(A2444,'2.1 Termination Charges'!$B$4:$F$904,5,0)</f>
        <v>0.16363</v>
      </c>
      <c r="G2444" s="67"/>
      <c r="H2444" s="67"/>
      <c r="J2444" s="67"/>
      <c r="P2444" s="68"/>
      <c r="Q2444" s="69"/>
      <c r="R2444" s="69"/>
      <c r="Z2444" s="70"/>
      <c r="AA2444" s="71"/>
      <c r="AB2444" s="70"/>
      <c r="AC2444" s="70"/>
      <c r="AD2444" s="53"/>
      <c r="AE2444" s="53"/>
      <c r="AF2444" s="72"/>
      <c r="AG2444" s="70"/>
      <c r="AH2444" s="70"/>
      <c r="AI2444" s="70"/>
    </row>
    <row r="2445" spans="1:35" ht="12.75" customHeight="1" x14ac:dyDescent="0.2">
      <c r="A2445" s="64" t="s">
        <v>537</v>
      </c>
      <c r="B2445" s="65" t="s">
        <v>536</v>
      </c>
      <c r="C2445" s="65">
        <v>1809516</v>
      </c>
      <c r="D2445" s="66">
        <f>VLOOKUP(A2445,'2.1 Termination Charges'!$B$4:$F$904,5,0)</f>
        <v>0.16363</v>
      </c>
      <c r="G2445" s="67"/>
      <c r="H2445" s="67"/>
      <c r="J2445" s="67"/>
      <c r="P2445" s="68"/>
      <c r="Q2445" s="69"/>
      <c r="R2445" s="69"/>
      <c r="Z2445" s="70"/>
      <c r="AA2445" s="71"/>
      <c r="AB2445" s="70"/>
      <c r="AC2445" s="70"/>
      <c r="AD2445" s="53"/>
      <c r="AE2445" s="53"/>
      <c r="AF2445" s="72"/>
      <c r="AG2445" s="70"/>
      <c r="AH2445" s="70"/>
      <c r="AI2445" s="70"/>
    </row>
    <row r="2446" spans="1:35" ht="12.75" customHeight="1" x14ac:dyDescent="0.2">
      <c r="A2446" s="64" t="s">
        <v>537</v>
      </c>
      <c r="B2446" s="65" t="s">
        <v>536</v>
      </c>
      <c r="C2446" s="65">
        <v>1809517</v>
      </c>
      <c r="D2446" s="66">
        <f>VLOOKUP(A2446,'2.1 Termination Charges'!$B$4:$F$904,5,0)</f>
        <v>0.16363</v>
      </c>
      <c r="G2446" s="67"/>
      <c r="H2446" s="67"/>
      <c r="J2446" s="67"/>
      <c r="P2446" s="68"/>
      <c r="Q2446" s="69"/>
      <c r="R2446" s="69"/>
      <c r="Z2446" s="70"/>
      <c r="AA2446" s="71"/>
      <c r="AB2446" s="70"/>
      <c r="AC2446" s="70"/>
      <c r="AD2446" s="53"/>
      <c r="AE2446" s="53"/>
      <c r="AF2446" s="72"/>
      <c r="AG2446" s="70"/>
      <c r="AH2446" s="70"/>
      <c r="AI2446" s="70"/>
    </row>
    <row r="2447" spans="1:35" ht="12.75" customHeight="1" x14ac:dyDescent="0.2">
      <c r="A2447" s="64" t="s">
        <v>537</v>
      </c>
      <c r="B2447" s="65" t="s">
        <v>536</v>
      </c>
      <c r="C2447" s="65">
        <v>1809519</v>
      </c>
      <c r="D2447" s="66">
        <f>VLOOKUP(A2447,'2.1 Termination Charges'!$B$4:$F$904,5,0)</f>
        <v>0.16363</v>
      </c>
      <c r="G2447" s="67"/>
      <c r="H2447" s="67"/>
      <c r="J2447" s="67"/>
      <c r="P2447" s="68"/>
      <c r="Q2447" s="69"/>
      <c r="R2447" s="69"/>
      <c r="Z2447" s="70"/>
      <c r="AA2447" s="71"/>
      <c r="AB2447" s="70"/>
      <c r="AC2447" s="70"/>
      <c r="AD2447" s="53"/>
      <c r="AE2447" s="53"/>
      <c r="AF2447" s="72"/>
      <c r="AG2447" s="70"/>
      <c r="AH2447" s="70"/>
      <c r="AI2447" s="70"/>
    </row>
    <row r="2448" spans="1:35" ht="12.75" customHeight="1" x14ac:dyDescent="0.2">
      <c r="A2448" s="64" t="s">
        <v>537</v>
      </c>
      <c r="B2448" s="65" t="s">
        <v>536</v>
      </c>
      <c r="C2448" s="65">
        <v>1809520</v>
      </c>
      <c r="D2448" s="66">
        <f>VLOOKUP(A2448,'2.1 Termination Charges'!$B$4:$F$904,5,0)</f>
        <v>0.16363</v>
      </c>
      <c r="G2448" s="67"/>
      <c r="H2448" s="67"/>
      <c r="J2448" s="67"/>
      <c r="P2448" s="68"/>
      <c r="Q2448" s="69"/>
      <c r="R2448" s="69"/>
      <c r="Z2448" s="70"/>
      <c r="AA2448" s="71"/>
      <c r="AB2448" s="70"/>
      <c r="AC2448" s="70"/>
      <c r="AD2448" s="53"/>
      <c r="AE2448" s="53"/>
      <c r="AF2448" s="72"/>
      <c r="AG2448" s="70"/>
      <c r="AH2448" s="70"/>
      <c r="AI2448" s="70"/>
    </row>
    <row r="2449" spans="1:35" ht="12.75" customHeight="1" x14ac:dyDescent="0.2">
      <c r="A2449" s="64" t="s">
        <v>537</v>
      </c>
      <c r="B2449" s="65" t="s">
        <v>536</v>
      </c>
      <c r="C2449" s="65">
        <v>1809542</v>
      </c>
      <c r="D2449" s="66">
        <f>VLOOKUP(A2449,'2.1 Termination Charges'!$B$4:$F$904,5,0)</f>
        <v>0.16363</v>
      </c>
      <c r="G2449" s="67"/>
      <c r="H2449" s="67"/>
      <c r="J2449" s="67"/>
      <c r="P2449" s="68"/>
      <c r="Q2449" s="69"/>
      <c r="R2449" s="69"/>
      <c r="Z2449" s="70"/>
      <c r="AA2449" s="71"/>
      <c r="AB2449" s="70"/>
      <c r="AC2449" s="70"/>
      <c r="AD2449" s="53"/>
      <c r="AE2449" s="53"/>
      <c r="AF2449" s="72"/>
      <c r="AG2449" s="70"/>
      <c r="AH2449" s="70"/>
      <c r="AI2449" s="70"/>
    </row>
    <row r="2450" spans="1:35" ht="12.75" customHeight="1" x14ac:dyDescent="0.2">
      <c r="A2450" s="64" t="s">
        <v>537</v>
      </c>
      <c r="B2450" s="65" t="s">
        <v>536</v>
      </c>
      <c r="C2450" s="65">
        <v>1809543</v>
      </c>
      <c r="D2450" s="66">
        <f>VLOOKUP(A2450,'2.1 Termination Charges'!$B$4:$F$904,5,0)</f>
        <v>0.16363</v>
      </c>
      <c r="G2450" s="67"/>
      <c r="H2450" s="67"/>
      <c r="J2450" s="67"/>
      <c r="P2450" s="68"/>
      <c r="Q2450" s="69"/>
      <c r="R2450" s="69"/>
      <c r="Z2450" s="70"/>
      <c r="AA2450" s="71"/>
      <c r="AB2450" s="70"/>
      <c r="AC2450" s="70"/>
      <c r="AD2450" s="53"/>
      <c r="AE2450" s="53"/>
      <c r="AF2450" s="72"/>
      <c r="AG2450" s="70"/>
      <c r="AH2450" s="70"/>
      <c r="AI2450" s="70"/>
    </row>
    <row r="2451" spans="1:35" ht="12.75" customHeight="1" x14ac:dyDescent="0.2">
      <c r="A2451" s="64" t="s">
        <v>537</v>
      </c>
      <c r="B2451" s="65" t="s">
        <v>536</v>
      </c>
      <c r="C2451" s="65">
        <v>1809545</v>
      </c>
      <c r="D2451" s="66">
        <f>VLOOKUP(A2451,'2.1 Termination Charges'!$B$4:$F$904,5,0)</f>
        <v>0.16363</v>
      </c>
      <c r="G2451" s="67"/>
      <c r="H2451" s="67"/>
      <c r="J2451" s="67"/>
      <c r="P2451" s="68"/>
      <c r="Q2451" s="69"/>
      <c r="R2451" s="69"/>
      <c r="Z2451" s="70"/>
      <c r="AA2451" s="71"/>
      <c r="AB2451" s="70"/>
      <c r="AC2451" s="70"/>
      <c r="AD2451" s="53"/>
      <c r="AE2451" s="53"/>
      <c r="AF2451" s="72"/>
      <c r="AG2451" s="70"/>
      <c r="AH2451" s="70"/>
      <c r="AI2451" s="70"/>
    </row>
    <row r="2452" spans="1:35" ht="12.75" customHeight="1" x14ac:dyDescent="0.2">
      <c r="A2452" s="64" t="s">
        <v>537</v>
      </c>
      <c r="B2452" s="65" t="s">
        <v>536</v>
      </c>
      <c r="C2452" s="65">
        <v>1809546</v>
      </c>
      <c r="D2452" s="66">
        <f>VLOOKUP(A2452,'2.1 Termination Charges'!$B$4:$F$904,5,0)</f>
        <v>0.16363</v>
      </c>
      <c r="G2452" s="67"/>
      <c r="H2452" s="67"/>
      <c r="J2452" s="67"/>
      <c r="P2452" s="68"/>
      <c r="Q2452" s="69"/>
      <c r="R2452" s="69"/>
      <c r="Z2452" s="70"/>
      <c r="AA2452" s="71"/>
      <c r="AB2452" s="70"/>
      <c r="AC2452" s="70"/>
      <c r="AD2452" s="53"/>
      <c r="AE2452" s="53"/>
      <c r="AF2452" s="72"/>
      <c r="AG2452" s="70"/>
      <c r="AH2452" s="70"/>
      <c r="AI2452" s="70"/>
    </row>
    <row r="2453" spans="1:35" ht="12.75" customHeight="1" x14ac:dyDescent="0.2">
      <c r="A2453" s="64" t="s">
        <v>537</v>
      </c>
      <c r="B2453" s="65" t="s">
        <v>536</v>
      </c>
      <c r="C2453" s="65">
        <v>1809604</v>
      </c>
      <c r="D2453" s="66">
        <f>VLOOKUP(A2453,'2.1 Termination Charges'!$B$4:$F$904,5,0)</f>
        <v>0.16363</v>
      </c>
      <c r="G2453" s="67"/>
      <c r="H2453" s="67"/>
      <c r="J2453" s="67"/>
      <c r="P2453" s="68"/>
      <c r="Q2453" s="69"/>
      <c r="R2453" s="69"/>
      <c r="Z2453" s="70"/>
      <c r="AA2453" s="71"/>
      <c r="AB2453" s="70"/>
      <c r="AC2453" s="70"/>
      <c r="AD2453" s="53"/>
      <c r="AE2453" s="53"/>
      <c r="AF2453" s="72"/>
      <c r="AG2453" s="70"/>
      <c r="AH2453" s="70"/>
      <c r="AI2453" s="70"/>
    </row>
    <row r="2454" spans="1:35" ht="12.75" customHeight="1" x14ac:dyDescent="0.2">
      <c r="A2454" s="64" t="s">
        <v>537</v>
      </c>
      <c r="B2454" s="65" t="s">
        <v>536</v>
      </c>
      <c r="C2454" s="65">
        <v>1809606</v>
      </c>
      <c r="D2454" s="66">
        <f>VLOOKUP(A2454,'2.1 Termination Charges'!$B$4:$F$904,5,0)</f>
        <v>0.16363</v>
      </c>
      <c r="G2454" s="67"/>
      <c r="H2454" s="67"/>
      <c r="J2454" s="67"/>
      <c r="P2454" s="68"/>
      <c r="Q2454" s="69"/>
      <c r="R2454" s="69"/>
      <c r="Z2454" s="70"/>
      <c r="AA2454" s="71"/>
      <c r="AB2454" s="70"/>
      <c r="AC2454" s="70"/>
      <c r="AD2454" s="53"/>
      <c r="AE2454" s="53"/>
      <c r="AF2454" s="72"/>
      <c r="AG2454" s="70"/>
      <c r="AH2454" s="70"/>
      <c r="AI2454" s="70"/>
    </row>
    <row r="2455" spans="1:35" ht="12.75" customHeight="1" x14ac:dyDescent="0.2">
      <c r="A2455" s="64" t="s">
        <v>537</v>
      </c>
      <c r="B2455" s="65" t="s">
        <v>536</v>
      </c>
      <c r="C2455" s="65">
        <v>1809614</v>
      </c>
      <c r="D2455" s="66">
        <f>VLOOKUP(A2455,'2.1 Termination Charges'!$B$4:$F$904,5,0)</f>
        <v>0.16363</v>
      </c>
      <c r="G2455" s="67"/>
      <c r="H2455" s="67"/>
      <c r="J2455" s="67"/>
      <c r="P2455" s="68"/>
      <c r="Q2455" s="69"/>
      <c r="R2455" s="69"/>
      <c r="Z2455" s="70"/>
      <c r="AA2455" s="71"/>
      <c r="AB2455" s="70"/>
      <c r="AC2455" s="70"/>
      <c r="AD2455" s="53"/>
      <c r="AE2455" s="53"/>
      <c r="AF2455" s="72"/>
      <c r="AG2455" s="70"/>
      <c r="AH2455" s="70"/>
      <c r="AI2455" s="70"/>
    </row>
    <row r="2456" spans="1:35" ht="12.75" customHeight="1" x14ac:dyDescent="0.2">
      <c r="A2456" s="64" t="s">
        <v>537</v>
      </c>
      <c r="B2456" s="65" t="s">
        <v>536</v>
      </c>
      <c r="C2456" s="65">
        <v>1809615</v>
      </c>
      <c r="D2456" s="66">
        <f>VLOOKUP(A2456,'2.1 Termination Charges'!$B$4:$F$904,5,0)</f>
        <v>0.16363</v>
      </c>
      <c r="G2456" s="67"/>
      <c r="H2456" s="67"/>
      <c r="J2456" s="67"/>
      <c r="P2456" s="68"/>
      <c r="Q2456" s="69"/>
      <c r="R2456" s="69"/>
      <c r="Z2456" s="70"/>
      <c r="AA2456" s="71"/>
      <c r="AB2456" s="70"/>
      <c r="AC2456" s="70"/>
      <c r="AD2456" s="53"/>
      <c r="AE2456" s="53"/>
      <c r="AF2456" s="72"/>
      <c r="AG2456" s="70"/>
      <c r="AH2456" s="70"/>
      <c r="AI2456" s="70"/>
    </row>
    <row r="2457" spans="1:35" ht="12.75" customHeight="1" x14ac:dyDescent="0.2">
      <c r="A2457" s="64" t="s">
        <v>537</v>
      </c>
      <c r="B2457" s="65" t="s">
        <v>536</v>
      </c>
      <c r="C2457" s="65">
        <v>1809617</v>
      </c>
      <c r="D2457" s="66">
        <f>VLOOKUP(A2457,'2.1 Termination Charges'!$B$4:$F$904,5,0)</f>
        <v>0.16363</v>
      </c>
      <c r="G2457" s="67"/>
      <c r="H2457" s="67"/>
      <c r="J2457" s="67"/>
      <c r="P2457" s="68"/>
      <c r="Q2457" s="69"/>
      <c r="R2457" s="69"/>
      <c r="Z2457" s="70"/>
      <c r="AA2457" s="71"/>
      <c r="AB2457" s="70"/>
      <c r="AC2457" s="70"/>
      <c r="AD2457" s="53"/>
      <c r="AE2457" s="53"/>
      <c r="AF2457" s="72"/>
      <c r="AG2457" s="70"/>
      <c r="AH2457" s="70"/>
      <c r="AI2457" s="70"/>
    </row>
    <row r="2458" spans="1:35" ht="12.75" customHeight="1" x14ac:dyDescent="0.2">
      <c r="A2458" s="64" t="s">
        <v>537</v>
      </c>
      <c r="B2458" s="65" t="s">
        <v>536</v>
      </c>
      <c r="C2458" s="65">
        <v>1809618</v>
      </c>
      <c r="D2458" s="66">
        <f>VLOOKUP(A2458,'2.1 Termination Charges'!$B$4:$F$904,5,0)</f>
        <v>0.16363</v>
      </c>
      <c r="G2458" s="67"/>
      <c r="H2458" s="67"/>
      <c r="J2458" s="67"/>
      <c r="P2458" s="68"/>
      <c r="Q2458" s="69"/>
      <c r="R2458" s="69"/>
      <c r="Z2458" s="70"/>
      <c r="AA2458" s="71"/>
      <c r="AB2458" s="70"/>
      <c r="AC2458" s="70"/>
      <c r="AD2458" s="53"/>
      <c r="AE2458" s="53"/>
      <c r="AF2458" s="72"/>
      <c r="AG2458" s="70"/>
      <c r="AH2458" s="70"/>
      <c r="AI2458" s="70"/>
    </row>
    <row r="2459" spans="1:35" ht="12.75" customHeight="1" x14ac:dyDescent="0.2">
      <c r="A2459" s="64" t="s">
        <v>537</v>
      </c>
      <c r="B2459" s="65" t="s">
        <v>536</v>
      </c>
      <c r="C2459" s="65">
        <v>1809619</v>
      </c>
      <c r="D2459" s="66">
        <f>VLOOKUP(A2459,'2.1 Termination Charges'!$B$4:$F$904,5,0)</f>
        <v>0.16363</v>
      </c>
      <c r="G2459" s="67"/>
      <c r="H2459" s="67"/>
      <c r="J2459" s="67"/>
      <c r="P2459" s="68"/>
      <c r="Q2459" s="69"/>
      <c r="R2459" s="69"/>
      <c r="Z2459" s="70"/>
      <c r="AA2459" s="71"/>
      <c r="AB2459" s="70"/>
      <c r="AC2459" s="70"/>
      <c r="AD2459" s="53"/>
      <c r="AE2459" s="53"/>
      <c r="AF2459" s="72"/>
      <c r="AG2459" s="70"/>
      <c r="AH2459" s="70"/>
      <c r="AI2459" s="70"/>
    </row>
    <row r="2460" spans="1:35" ht="12.75" customHeight="1" x14ac:dyDescent="0.2">
      <c r="A2460" s="64" t="s">
        <v>537</v>
      </c>
      <c r="B2460" s="65" t="s">
        <v>536</v>
      </c>
      <c r="C2460" s="65">
        <v>1809624</v>
      </c>
      <c r="D2460" s="66">
        <f>VLOOKUP(A2460,'2.1 Termination Charges'!$B$4:$F$904,5,0)</f>
        <v>0.16363</v>
      </c>
      <c r="G2460" s="67"/>
      <c r="H2460" s="67"/>
      <c r="J2460" s="67"/>
      <c r="P2460" s="68"/>
      <c r="Q2460" s="69"/>
      <c r="R2460" s="69"/>
      <c r="Z2460" s="70"/>
      <c r="AA2460" s="71"/>
      <c r="AB2460" s="70"/>
      <c r="AC2460" s="70"/>
      <c r="AD2460" s="53"/>
      <c r="AE2460" s="53"/>
      <c r="AF2460" s="72"/>
      <c r="AG2460" s="70"/>
      <c r="AH2460" s="70"/>
      <c r="AI2460" s="70"/>
    </row>
    <row r="2461" spans="1:35" ht="12.75" customHeight="1" x14ac:dyDescent="0.2">
      <c r="A2461" s="64" t="s">
        <v>537</v>
      </c>
      <c r="B2461" s="65" t="s">
        <v>536</v>
      </c>
      <c r="C2461" s="65">
        <v>1809628</v>
      </c>
      <c r="D2461" s="66">
        <f>VLOOKUP(A2461,'2.1 Termination Charges'!$B$4:$F$904,5,0)</f>
        <v>0.16363</v>
      </c>
      <c r="G2461" s="67"/>
      <c r="H2461" s="67"/>
      <c r="J2461" s="67"/>
      <c r="P2461" s="68"/>
      <c r="Q2461" s="69"/>
      <c r="R2461" s="69"/>
      <c r="Z2461" s="70"/>
      <c r="AA2461" s="71"/>
      <c r="AB2461" s="70"/>
      <c r="AC2461" s="70"/>
      <c r="AD2461" s="53"/>
      <c r="AE2461" s="53"/>
      <c r="AF2461" s="72"/>
      <c r="AG2461" s="70"/>
      <c r="AH2461" s="70"/>
      <c r="AI2461" s="70"/>
    </row>
    <row r="2462" spans="1:35" ht="12.75" customHeight="1" x14ac:dyDescent="0.2">
      <c r="A2462" s="64" t="s">
        <v>537</v>
      </c>
      <c r="B2462" s="65" t="s">
        <v>536</v>
      </c>
      <c r="C2462" s="65">
        <v>1809629</v>
      </c>
      <c r="D2462" s="66">
        <f>VLOOKUP(A2462,'2.1 Termination Charges'!$B$4:$F$904,5,0)</f>
        <v>0.16363</v>
      </c>
      <c r="G2462" s="67"/>
      <c r="H2462" s="67"/>
      <c r="J2462" s="67"/>
      <c r="P2462" s="68"/>
      <c r="Q2462" s="69"/>
      <c r="R2462" s="69"/>
      <c r="Z2462" s="70"/>
      <c r="AA2462" s="71"/>
      <c r="AB2462" s="70"/>
      <c r="AC2462" s="70"/>
      <c r="AD2462" s="53"/>
      <c r="AE2462" s="53"/>
      <c r="AF2462" s="72"/>
      <c r="AG2462" s="70"/>
      <c r="AH2462" s="70"/>
      <c r="AI2462" s="70"/>
    </row>
    <row r="2463" spans="1:35" ht="12.75" customHeight="1" x14ac:dyDescent="0.2">
      <c r="A2463" s="64" t="s">
        <v>537</v>
      </c>
      <c r="B2463" s="65" t="s">
        <v>536</v>
      </c>
      <c r="C2463" s="65">
        <v>1809630</v>
      </c>
      <c r="D2463" s="66">
        <f>VLOOKUP(A2463,'2.1 Termination Charges'!$B$4:$F$904,5,0)</f>
        <v>0.16363</v>
      </c>
      <c r="G2463" s="67"/>
      <c r="H2463" s="67"/>
      <c r="J2463" s="67"/>
      <c r="P2463" s="68"/>
      <c r="Q2463" s="69"/>
      <c r="R2463" s="69"/>
      <c r="Z2463" s="70"/>
      <c r="AA2463" s="71"/>
      <c r="AB2463" s="70"/>
      <c r="AC2463" s="70"/>
      <c r="AD2463" s="53"/>
      <c r="AE2463" s="53"/>
      <c r="AF2463" s="72"/>
      <c r="AG2463" s="70"/>
      <c r="AH2463" s="70"/>
      <c r="AI2463" s="70"/>
    </row>
    <row r="2464" spans="1:35" ht="12.75" customHeight="1" x14ac:dyDescent="0.2">
      <c r="A2464" s="64" t="s">
        <v>537</v>
      </c>
      <c r="B2464" s="65" t="s">
        <v>536</v>
      </c>
      <c r="C2464" s="65">
        <v>1809631</v>
      </c>
      <c r="D2464" s="66">
        <f>VLOOKUP(A2464,'2.1 Termination Charges'!$B$4:$F$904,5,0)</f>
        <v>0.16363</v>
      </c>
      <c r="G2464" s="67"/>
      <c r="H2464" s="67"/>
      <c r="J2464" s="67"/>
      <c r="P2464" s="68"/>
      <c r="Q2464" s="69"/>
      <c r="R2464" s="69"/>
      <c r="Z2464" s="70"/>
      <c r="AA2464" s="71"/>
      <c r="AB2464" s="70"/>
      <c r="AC2464" s="70"/>
      <c r="AD2464" s="53"/>
      <c r="AE2464" s="53"/>
      <c r="AF2464" s="72"/>
      <c r="AG2464" s="70"/>
      <c r="AH2464" s="70"/>
      <c r="AI2464" s="70"/>
    </row>
    <row r="2465" spans="1:35" ht="12.75" customHeight="1" x14ac:dyDescent="0.2">
      <c r="A2465" s="64" t="s">
        <v>537</v>
      </c>
      <c r="B2465" s="65" t="s">
        <v>536</v>
      </c>
      <c r="C2465" s="65">
        <v>1809632</v>
      </c>
      <c r="D2465" s="66">
        <f>VLOOKUP(A2465,'2.1 Termination Charges'!$B$4:$F$904,5,0)</f>
        <v>0.16363</v>
      </c>
      <c r="G2465" s="67"/>
      <c r="H2465" s="67"/>
      <c r="J2465" s="67"/>
      <c r="P2465" s="68"/>
      <c r="Q2465" s="69"/>
      <c r="R2465" s="69"/>
      <c r="Z2465" s="70"/>
      <c r="AA2465" s="71"/>
      <c r="AB2465" s="70"/>
      <c r="AC2465" s="70"/>
      <c r="AD2465" s="53"/>
      <c r="AE2465" s="53"/>
      <c r="AF2465" s="72"/>
      <c r="AG2465" s="70"/>
      <c r="AH2465" s="70"/>
      <c r="AI2465" s="70"/>
    </row>
    <row r="2466" spans="1:35" ht="12.75" customHeight="1" x14ac:dyDescent="0.2">
      <c r="A2466" s="64" t="s">
        <v>537</v>
      </c>
      <c r="B2466" s="65" t="s">
        <v>536</v>
      </c>
      <c r="C2466" s="65">
        <v>1809634</v>
      </c>
      <c r="D2466" s="66">
        <f>VLOOKUP(A2466,'2.1 Termination Charges'!$B$4:$F$904,5,0)</f>
        <v>0.16363</v>
      </c>
      <c r="G2466" s="67"/>
      <c r="H2466" s="67"/>
      <c r="J2466" s="67"/>
      <c r="P2466" s="68"/>
      <c r="Q2466" s="69"/>
      <c r="R2466" s="69"/>
      <c r="Z2466" s="70"/>
      <c r="AA2466" s="71"/>
      <c r="AB2466" s="70"/>
      <c r="AC2466" s="70"/>
      <c r="AD2466" s="53"/>
      <c r="AE2466" s="53"/>
      <c r="AF2466" s="72"/>
      <c r="AG2466" s="70"/>
      <c r="AH2466" s="70"/>
      <c r="AI2466" s="70"/>
    </row>
    <row r="2467" spans="1:35" ht="12.75" customHeight="1" x14ac:dyDescent="0.2">
      <c r="A2467" s="64" t="s">
        <v>537</v>
      </c>
      <c r="B2467" s="65" t="s">
        <v>536</v>
      </c>
      <c r="C2467" s="65">
        <v>1809635</v>
      </c>
      <c r="D2467" s="66">
        <f>VLOOKUP(A2467,'2.1 Termination Charges'!$B$4:$F$904,5,0)</f>
        <v>0.16363</v>
      </c>
      <c r="G2467" s="67"/>
      <c r="H2467" s="67"/>
      <c r="J2467" s="67"/>
      <c r="P2467" s="68"/>
      <c r="Q2467" s="69"/>
      <c r="R2467" s="69"/>
      <c r="Z2467" s="70"/>
      <c r="AA2467" s="71"/>
      <c r="AB2467" s="70"/>
      <c r="AC2467" s="70"/>
      <c r="AD2467" s="53"/>
      <c r="AE2467" s="53"/>
      <c r="AF2467" s="72"/>
      <c r="AG2467" s="70"/>
      <c r="AH2467" s="70"/>
      <c r="AI2467" s="70"/>
    </row>
    <row r="2468" spans="1:35" ht="12.75" customHeight="1" x14ac:dyDescent="0.2">
      <c r="A2468" s="64" t="s">
        <v>537</v>
      </c>
      <c r="B2468" s="65" t="s">
        <v>536</v>
      </c>
      <c r="C2468" s="65">
        <v>1809637</v>
      </c>
      <c r="D2468" s="66">
        <f>VLOOKUP(A2468,'2.1 Termination Charges'!$B$4:$F$904,5,0)</f>
        <v>0.16363</v>
      </c>
      <c r="G2468" s="67"/>
      <c r="H2468" s="67"/>
      <c r="J2468" s="67"/>
      <c r="P2468" s="68"/>
      <c r="Q2468" s="69"/>
      <c r="R2468" s="69"/>
      <c r="Z2468" s="70"/>
      <c r="AA2468" s="71"/>
      <c r="AB2468" s="70"/>
      <c r="AC2468" s="70"/>
      <c r="AD2468" s="53"/>
      <c r="AE2468" s="53"/>
      <c r="AF2468" s="72"/>
      <c r="AG2468" s="70"/>
      <c r="AH2468" s="70"/>
      <c r="AI2468" s="70"/>
    </row>
    <row r="2469" spans="1:35" ht="12.75" customHeight="1" x14ac:dyDescent="0.2">
      <c r="A2469" s="64" t="s">
        <v>537</v>
      </c>
      <c r="B2469" s="65" t="s">
        <v>536</v>
      </c>
      <c r="C2469" s="65">
        <v>1809639</v>
      </c>
      <c r="D2469" s="66">
        <f>VLOOKUP(A2469,'2.1 Termination Charges'!$B$4:$F$904,5,0)</f>
        <v>0.16363</v>
      </c>
      <c r="G2469" s="67"/>
      <c r="H2469" s="67"/>
      <c r="J2469" s="67"/>
      <c r="P2469" s="68"/>
      <c r="Q2469" s="69"/>
      <c r="R2469" s="69"/>
      <c r="Z2469" s="70"/>
      <c r="AA2469" s="71"/>
      <c r="AB2469" s="70"/>
      <c r="AC2469" s="70"/>
      <c r="AD2469" s="53"/>
      <c r="AE2469" s="53"/>
      <c r="AF2469" s="72"/>
      <c r="AG2469" s="70"/>
      <c r="AH2469" s="70"/>
      <c r="AI2469" s="70"/>
    </row>
    <row r="2470" spans="1:35" ht="12.75" customHeight="1" x14ac:dyDescent="0.2">
      <c r="A2470" s="64" t="s">
        <v>537</v>
      </c>
      <c r="B2470" s="65" t="s">
        <v>536</v>
      </c>
      <c r="C2470" s="65">
        <v>180964</v>
      </c>
      <c r="D2470" s="66">
        <f>VLOOKUP(A2470,'2.1 Termination Charges'!$B$4:$F$904,5,0)</f>
        <v>0.16363</v>
      </c>
      <c r="G2470" s="67"/>
      <c r="H2470" s="67"/>
      <c r="J2470" s="67"/>
      <c r="P2470" s="68"/>
      <c r="Q2470" s="69"/>
      <c r="R2470" s="69"/>
      <c r="Z2470" s="70"/>
      <c r="AA2470" s="71"/>
      <c r="AB2470" s="70"/>
      <c r="AC2470" s="70"/>
      <c r="AD2470" s="53"/>
      <c r="AE2470" s="53"/>
      <c r="AF2470" s="72"/>
      <c r="AG2470" s="70"/>
      <c r="AH2470" s="70"/>
      <c r="AI2470" s="70"/>
    </row>
    <row r="2471" spans="1:35" ht="12.75" customHeight="1" x14ac:dyDescent="0.2">
      <c r="A2471" s="64" t="s">
        <v>537</v>
      </c>
      <c r="B2471" s="65" t="s">
        <v>536</v>
      </c>
      <c r="C2471" s="65">
        <v>1809650</v>
      </c>
      <c r="D2471" s="66">
        <f>VLOOKUP(A2471,'2.1 Termination Charges'!$B$4:$F$904,5,0)</f>
        <v>0.16363</v>
      </c>
      <c r="G2471" s="67"/>
      <c r="H2471" s="67"/>
      <c r="J2471" s="67"/>
      <c r="P2471" s="68"/>
      <c r="Q2471" s="69"/>
      <c r="R2471" s="69"/>
      <c r="Z2471" s="70"/>
      <c r="AA2471" s="71"/>
      <c r="AB2471" s="70"/>
      <c r="AC2471" s="70"/>
      <c r="AD2471" s="53"/>
      <c r="AE2471" s="53"/>
      <c r="AF2471" s="72"/>
      <c r="AG2471" s="70"/>
      <c r="AH2471" s="70"/>
      <c r="AI2471" s="70"/>
    </row>
    <row r="2472" spans="1:35" ht="12.75" customHeight="1" x14ac:dyDescent="0.2">
      <c r="A2472" s="64" t="s">
        <v>537</v>
      </c>
      <c r="B2472" s="65" t="s">
        <v>536</v>
      </c>
      <c r="C2472" s="65">
        <v>1809651</v>
      </c>
      <c r="D2472" s="66">
        <f>VLOOKUP(A2472,'2.1 Termination Charges'!$B$4:$F$904,5,0)</f>
        <v>0.16363</v>
      </c>
      <c r="G2472" s="67"/>
      <c r="H2472" s="67"/>
      <c r="J2472" s="67"/>
      <c r="P2472" s="68"/>
      <c r="Q2472" s="69"/>
      <c r="R2472" s="69"/>
      <c r="Z2472" s="70"/>
      <c r="AA2472" s="71"/>
      <c r="AB2472" s="70"/>
      <c r="AC2472" s="70"/>
      <c r="AD2472" s="53"/>
      <c r="AE2472" s="53"/>
      <c r="AF2472" s="72"/>
      <c r="AG2472" s="70"/>
      <c r="AH2472" s="70"/>
      <c r="AI2472" s="70"/>
    </row>
    <row r="2473" spans="1:35" ht="12.75" customHeight="1" x14ac:dyDescent="0.2">
      <c r="A2473" s="64" t="s">
        <v>537</v>
      </c>
      <c r="B2473" s="65" t="s">
        <v>536</v>
      </c>
      <c r="C2473" s="65">
        <v>1809652</v>
      </c>
      <c r="D2473" s="66">
        <f>VLOOKUP(A2473,'2.1 Termination Charges'!$B$4:$F$904,5,0)</f>
        <v>0.16363</v>
      </c>
      <c r="G2473" s="67"/>
      <c r="H2473" s="67"/>
      <c r="J2473" s="67"/>
      <c r="P2473" s="68"/>
      <c r="Q2473" s="69"/>
      <c r="R2473" s="69"/>
      <c r="Z2473" s="70"/>
      <c r="AA2473" s="71"/>
      <c r="AB2473" s="70"/>
      <c r="AC2473" s="70"/>
      <c r="AD2473" s="53"/>
      <c r="AE2473" s="53"/>
      <c r="AF2473" s="72"/>
      <c r="AG2473" s="70"/>
      <c r="AH2473" s="70"/>
      <c r="AI2473" s="70"/>
    </row>
    <row r="2474" spans="1:35" ht="12.75" customHeight="1" x14ac:dyDescent="0.2">
      <c r="A2474" s="64" t="s">
        <v>537</v>
      </c>
      <c r="B2474" s="65" t="s">
        <v>536</v>
      </c>
      <c r="C2474" s="65">
        <v>1809656</v>
      </c>
      <c r="D2474" s="66">
        <f>VLOOKUP(A2474,'2.1 Termination Charges'!$B$4:$F$904,5,0)</f>
        <v>0.16363</v>
      </c>
      <c r="G2474" s="67"/>
      <c r="H2474" s="67"/>
      <c r="J2474" s="67"/>
      <c r="P2474" s="68"/>
      <c r="Q2474" s="69"/>
      <c r="R2474" s="69"/>
      <c r="Z2474" s="70"/>
      <c r="AA2474" s="71"/>
      <c r="AB2474" s="70"/>
      <c r="AC2474" s="70"/>
      <c r="AD2474" s="53"/>
      <c r="AE2474" s="53"/>
      <c r="AF2474" s="72"/>
      <c r="AG2474" s="70"/>
      <c r="AH2474" s="70"/>
      <c r="AI2474" s="70"/>
    </row>
    <row r="2475" spans="1:35" ht="12.75" customHeight="1" x14ac:dyDescent="0.2">
      <c r="A2475" s="64" t="s">
        <v>537</v>
      </c>
      <c r="B2475" s="65" t="s">
        <v>536</v>
      </c>
      <c r="C2475" s="65">
        <v>1809658</v>
      </c>
      <c r="D2475" s="66">
        <f>VLOOKUP(A2475,'2.1 Termination Charges'!$B$4:$F$904,5,0)</f>
        <v>0.16363</v>
      </c>
      <c r="G2475" s="67"/>
      <c r="H2475" s="67"/>
      <c r="J2475" s="67"/>
      <c r="P2475" s="68"/>
      <c r="Q2475" s="69"/>
      <c r="R2475" s="69"/>
      <c r="Z2475" s="70"/>
      <c r="AA2475" s="71"/>
      <c r="AB2475" s="70"/>
      <c r="AC2475" s="70"/>
      <c r="AD2475" s="53"/>
      <c r="AE2475" s="53"/>
      <c r="AF2475" s="72"/>
      <c r="AG2475" s="70"/>
      <c r="AH2475" s="70"/>
      <c r="AI2475" s="70"/>
    </row>
    <row r="2476" spans="1:35" ht="12.75" customHeight="1" x14ac:dyDescent="0.2">
      <c r="A2476" s="64" t="s">
        <v>537</v>
      </c>
      <c r="B2476" s="65" t="s">
        <v>536</v>
      </c>
      <c r="C2476" s="65">
        <v>1809659</v>
      </c>
      <c r="D2476" s="66">
        <f>VLOOKUP(A2476,'2.1 Termination Charges'!$B$4:$F$904,5,0)</f>
        <v>0.16363</v>
      </c>
      <c r="G2476" s="67"/>
      <c r="H2476" s="67"/>
      <c r="J2476" s="67"/>
      <c r="P2476" s="68"/>
      <c r="Q2476" s="69"/>
      <c r="R2476" s="69"/>
      <c r="Z2476" s="70"/>
      <c r="AA2476" s="71"/>
      <c r="AB2476" s="70"/>
      <c r="AC2476" s="70"/>
      <c r="AD2476" s="53"/>
      <c r="AE2476" s="53"/>
      <c r="AF2476" s="72"/>
      <c r="AG2476" s="70"/>
      <c r="AH2476" s="70"/>
      <c r="AI2476" s="70"/>
    </row>
    <row r="2477" spans="1:35" ht="12.75" customHeight="1" x14ac:dyDescent="0.2">
      <c r="A2477" s="64" t="s">
        <v>537</v>
      </c>
      <c r="B2477" s="65" t="s">
        <v>536</v>
      </c>
      <c r="C2477" s="65">
        <v>1809661</v>
      </c>
      <c r="D2477" s="66">
        <f>VLOOKUP(A2477,'2.1 Termination Charges'!$B$4:$F$904,5,0)</f>
        <v>0.16363</v>
      </c>
      <c r="G2477" s="67"/>
      <c r="H2477" s="67"/>
      <c r="J2477" s="67"/>
      <c r="P2477" s="68"/>
      <c r="Q2477" s="69"/>
      <c r="R2477" s="69"/>
      <c r="Z2477" s="70"/>
      <c r="AA2477" s="71"/>
      <c r="AB2477" s="70"/>
      <c r="AC2477" s="70"/>
      <c r="AD2477" s="53"/>
      <c r="AE2477" s="53"/>
      <c r="AF2477" s="72"/>
      <c r="AG2477" s="70"/>
      <c r="AH2477" s="70"/>
      <c r="AI2477" s="70"/>
    </row>
    <row r="2478" spans="1:35" ht="12.75" customHeight="1" x14ac:dyDescent="0.2">
      <c r="A2478" s="64" t="s">
        <v>537</v>
      </c>
      <c r="B2478" s="65" t="s">
        <v>536</v>
      </c>
      <c r="C2478" s="65">
        <v>1809662</v>
      </c>
      <c r="D2478" s="66">
        <f>VLOOKUP(A2478,'2.1 Termination Charges'!$B$4:$F$904,5,0)</f>
        <v>0.16363</v>
      </c>
      <c r="G2478" s="67"/>
      <c r="H2478" s="67"/>
      <c r="J2478" s="67"/>
      <c r="P2478" s="68"/>
      <c r="Q2478" s="69"/>
      <c r="R2478" s="69"/>
      <c r="Z2478" s="70"/>
      <c r="AA2478" s="71"/>
      <c r="AB2478" s="70"/>
      <c r="AC2478" s="70"/>
      <c r="AD2478" s="53"/>
      <c r="AE2478" s="53"/>
      <c r="AF2478" s="72"/>
      <c r="AG2478" s="70"/>
      <c r="AH2478" s="70"/>
      <c r="AI2478" s="70"/>
    </row>
    <row r="2479" spans="1:35" ht="12.75" customHeight="1" x14ac:dyDescent="0.2">
      <c r="A2479" s="64" t="s">
        <v>537</v>
      </c>
      <c r="B2479" s="65" t="s">
        <v>536</v>
      </c>
      <c r="C2479" s="65">
        <v>1809663</v>
      </c>
      <c r="D2479" s="66">
        <f>VLOOKUP(A2479,'2.1 Termination Charges'!$B$4:$F$904,5,0)</f>
        <v>0.16363</v>
      </c>
      <c r="G2479" s="67"/>
      <c r="H2479" s="67"/>
      <c r="J2479" s="67"/>
      <c r="P2479" s="68"/>
      <c r="Q2479" s="69"/>
      <c r="R2479" s="69"/>
      <c r="Z2479" s="70"/>
      <c r="AA2479" s="71"/>
      <c r="AB2479" s="70"/>
      <c r="AC2479" s="70"/>
      <c r="AD2479" s="53"/>
      <c r="AE2479" s="53"/>
      <c r="AF2479" s="72"/>
      <c r="AG2479" s="70"/>
      <c r="AH2479" s="70"/>
      <c r="AI2479" s="70"/>
    </row>
    <row r="2480" spans="1:35" ht="12.75" customHeight="1" x14ac:dyDescent="0.2">
      <c r="A2480" s="64" t="s">
        <v>537</v>
      </c>
      <c r="B2480" s="65" t="s">
        <v>536</v>
      </c>
      <c r="C2480" s="65">
        <v>1809664</v>
      </c>
      <c r="D2480" s="66">
        <f>VLOOKUP(A2480,'2.1 Termination Charges'!$B$4:$F$904,5,0)</f>
        <v>0.16363</v>
      </c>
      <c r="G2480" s="67"/>
      <c r="H2480" s="67"/>
      <c r="J2480" s="67"/>
      <c r="P2480" s="68"/>
      <c r="Q2480" s="69"/>
      <c r="R2480" s="69"/>
      <c r="Z2480" s="70"/>
      <c r="AA2480" s="71"/>
      <c r="AB2480" s="70"/>
      <c r="AC2480" s="70"/>
      <c r="AD2480" s="53"/>
      <c r="AE2480" s="53"/>
      <c r="AF2480" s="72"/>
      <c r="AG2480" s="70"/>
      <c r="AH2480" s="70"/>
      <c r="AI2480" s="70"/>
    </row>
    <row r="2481" spans="1:35" ht="12.75" customHeight="1" x14ac:dyDescent="0.2">
      <c r="A2481" s="64" t="s">
        <v>537</v>
      </c>
      <c r="B2481" s="65" t="s">
        <v>536</v>
      </c>
      <c r="C2481" s="65">
        <v>1809665</v>
      </c>
      <c r="D2481" s="66">
        <f>VLOOKUP(A2481,'2.1 Termination Charges'!$B$4:$F$904,5,0)</f>
        <v>0.16363</v>
      </c>
      <c r="G2481" s="67"/>
      <c r="H2481" s="67"/>
      <c r="J2481" s="67"/>
      <c r="P2481" s="68"/>
      <c r="Q2481" s="69"/>
      <c r="R2481" s="69"/>
      <c r="Z2481" s="70"/>
      <c r="AA2481" s="71"/>
      <c r="AB2481" s="70"/>
      <c r="AC2481" s="70"/>
      <c r="AD2481" s="53"/>
      <c r="AE2481" s="53"/>
      <c r="AF2481" s="72"/>
      <c r="AG2481" s="70"/>
      <c r="AH2481" s="70"/>
      <c r="AI2481" s="70"/>
    </row>
    <row r="2482" spans="1:35" ht="12.75" customHeight="1" x14ac:dyDescent="0.2">
      <c r="A2482" s="64" t="s">
        <v>537</v>
      </c>
      <c r="B2482" s="65" t="s">
        <v>536</v>
      </c>
      <c r="C2482" s="65">
        <v>1809666</v>
      </c>
      <c r="D2482" s="66">
        <f>VLOOKUP(A2482,'2.1 Termination Charges'!$B$4:$F$904,5,0)</f>
        <v>0.16363</v>
      </c>
      <c r="G2482" s="67"/>
      <c r="H2482" s="67"/>
      <c r="J2482" s="67"/>
      <c r="P2482" s="68"/>
      <c r="Q2482" s="69"/>
      <c r="R2482" s="69"/>
      <c r="Z2482" s="70"/>
      <c r="AA2482" s="71"/>
      <c r="AB2482" s="70"/>
      <c r="AC2482" s="70"/>
      <c r="AD2482" s="53"/>
      <c r="AE2482" s="53"/>
      <c r="AF2482" s="72"/>
      <c r="AG2482" s="70"/>
      <c r="AH2482" s="70"/>
      <c r="AI2482" s="70"/>
    </row>
    <row r="2483" spans="1:35" ht="12.75" customHeight="1" x14ac:dyDescent="0.2">
      <c r="A2483" s="64" t="s">
        <v>537</v>
      </c>
      <c r="B2483" s="65" t="s">
        <v>536</v>
      </c>
      <c r="C2483" s="65">
        <v>1809667</v>
      </c>
      <c r="D2483" s="66">
        <f>VLOOKUP(A2483,'2.1 Termination Charges'!$B$4:$F$904,5,0)</f>
        <v>0.16363</v>
      </c>
      <c r="G2483" s="67"/>
      <c r="H2483" s="67"/>
      <c r="J2483" s="67"/>
      <c r="P2483" s="68"/>
      <c r="Q2483" s="69"/>
      <c r="R2483" s="69"/>
      <c r="Z2483" s="70"/>
      <c r="AA2483" s="71"/>
      <c r="AB2483" s="70"/>
      <c r="AC2483" s="70"/>
      <c r="AD2483" s="53"/>
      <c r="AE2483" s="53"/>
      <c r="AF2483" s="72"/>
      <c r="AG2483" s="70"/>
      <c r="AH2483" s="70"/>
      <c r="AI2483" s="70"/>
    </row>
    <row r="2484" spans="1:35" ht="12.75" customHeight="1" x14ac:dyDescent="0.2">
      <c r="A2484" s="64" t="s">
        <v>537</v>
      </c>
      <c r="B2484" s="65" t="s">
        <v>536</v>
      </c>
      <c r="C2484" s="65">
        <v>1809668</v>
      </c>
      <c r="D2484" s="66">
        <f>VLOOKUP(A2484,'2.1 Termination Charges'!$B$4:$F$904,5,0)</f>
        <v>0.16363</v>
      </c>
      <c r="G2484" s="67"/>
      <c r="H2484" s="67"/>
      <c r="J2484" s="67"/>
      <c r="P2484" s="68"/>
      <c r="Q2484" s="69"/>
      <c r="R2484" s="69"/>
      <c r="Z2484" s="70"/>
      <c r="AA2484" s="71"/>
      <c r="AB2484" s="70"/>
      <c r="AC2484" s="70"/>
      <c r="AD2484" s="53"/>
      <c r="AE2484" s="53"/>
      <c r="AF2484" s="72"/>
      <c r="AG2484" s="70"/>
      <c r="AH2484" s="70"/>
      <c r="AI2484" s="70"/>
    </row>
    <row r="2485" spans="1:35" ht="12.75" customHeight="1" x14ac:dyDescent="0.2">
      <c r="A2485" s="64" t="s">
        <v>537</v>
      </c>
      <c r="B2485" s="65" t="s">
        <v>536</v>
      </c>
      <c r="C2485" s="65">
        <v>1809669</v>
      </c>
      <c r="D2485" s="66">
        <f>VLOOKUP(A2485,'2.1 Termination Charges'!$B$4:$F$904,5,0)</f>
        <v>0.16363</v>
      </c>
      <c r="G2485" s="67"/>
      <c r="H2485" s="67"/>
      <c r="J2485" s="67"/>
      <c r="P2485" s="68"/>
      <c r="Q2485" s="69"/>
      <c r="R2485" s="69"/>
      <c r="Z2485" s="70"/>
      <c r="AA2485" s="71"/>
      <c r="AB2485" s="70"/>
      <c r="AC2485" s="70"/>
      <c r="AD2485" s="53"/>
      <c r="AE2485" s="53"/>
      <c r="AF2485" s="72"/>
      <c r="AG2485" s="70"/>
      <c r="AH2485" s="70"/>
      <c r="AI2485" s="70"/>
    </row>
    <row r="2486" spans="1:35" ht="12.75" customHeight="1" x14ac:dyDescent="0.2">
      <c r="A2486" s="64" t="s">
        <v>537</v>
      </c>
      <c r="B2486" s="65" t="s">
        <v>536</v>
      </c>
      <c r="C2486" s="65">
        <v>1809670</v>
      </c>
      <c r="D2486" s="66">
        <f>VLOOKUP(A2486,'2.1 Termination Charges'!$B$4:$F$904,5,0)</f>
        <v>0.16363</v>
      </c>
      <c r="G2486" s="67"/>
      <c r="H2486" s="67"/>
      <c r="J2486" s="67"/>
      <c r="P2486" s="68"/>
      <c r="Q2486" s="69"/>
      <c r="R2486" s="69"/>
      <c r="Z2486" s="70"/>
      <c r="AA2486" s="71"/>
      <c r="AB2486" s="70"/>
      <c r="AC2486" s="70"/>
      <c r="AD2486" s="53"/>
      <c r="AE2486" s="53"/>
      <c r="AF2486" s="72"/>
      <c r="AG2486" s="70"/>
      <c r="AH2486" s="70"/>
      <c r="AI2486" s="70"/>
    </row>
    <row r="2487" spans="1:35" ht="12.75" customHeight="1" x14ac:dyDescent="0.2">
      <c r="A2487" s="64" t="s">
        <v>537</v>
      </c>
      <c r="B2487" s="65" t="s">
        <v>536</v>
      </c>
      <c r="C2487" s="65">
        <v>1809671</v>
      </c>
      <c r="D2487" s="66">
        <f>VLOOKUP(A2487,'2.1 Termination Charges'!$B$4:$F$904,5,0)</f>
        <v>0.16363</v>
      </c>
      <c r="G2487" s="67"/>
      <c r="H2487" s="67"/>
      <c r="J2487" s="67"/>
      <c r="P2487" s="68"/>
      <c r="Q2487" s="69"/>
      <c r="R2487" s="69"/>
      <c r="Z2487" s="70"/>
      <c r="AA2487" s="71"/>
      <c r="AB2487" s="70"/>
      <c r="AC2487" s="70"/>
      <c r="AD2487" s="53"/>
      <c r="AE2487" s="53"/>
      <c r="AF2487" s="72"/>
      <c r="AG2487" s="70"/>
      <c r="AH2487" s="70"/>
      <c r="AI2487" s="70"/>
    </row>
    <row r="2488" spans="1:35" ht="12.75" customHeight="1" x14ac:dyDescent="0.2">
      <c r="A2488" s="64" t="s">
        <v>537</v>
      </c>
      <c r="B2488" s="65" t="s">
        <v>536</v>
      </c>
      <c r="C2488" s="65">
        <v>1809672</v>
      </c>
      <c r="D2488" s="66">
        <f>VLOOKUP(A2488,'2.1 Termination Charges'!$B$4:$F$904,5,0)</f>
        <v>0.16363</v>
      </c>
      <c r="G2488" s="67"/>
      <c r="H2488" s="67"/>
      <c r="J2488" s="67"/>
      <c r="P2488" s="68"/>
      <c r="Q2488" s="69"/>
      <c r="R2488" s="69"/>
      <c r="Z2488" s="70"/>
      <c r="AA2488" s="71"/>
      <c r="AB2488" s="70"/>
      <c r="AC2488" s="70"/>
      <c r="AD2488" s="53"/>
      <c r="AE2488" s="53"/>
      <c r="AF2488" s="72"/>
      <c r="AG2488" s="70"/>
      <c r="AH2488" s="70"/>
      <c r="AI2488" s="70"/>
    </row>
    <row r="2489" spans="1:35" ht="12.75" customHeight="1" x14ac:dyDescent="0.2">
      <c r="A2489" s="64" t="s">
        <v>537</v>
      </c>
      <c r="B2489" s="65" t="s">
        <v>536</v>
      </c>
      <c r="C2489" s="65">
        <v>1809673</v>
      </c>
      <c r="D2489" s="66">
        <f>VLOOKUP(A2489,'2.1 Termination Charges'!$B$4:$F$904,5,0)</f>
        <v>0.16363</v>
      </c>
      <c r="G2489" s="67"/>
      <c r="H2489" s="67"/>
      <c r="J2489" s="67"/>
      <c r="P2489" s="68"/>
      <c r="Q2489" s="69"/>
      <c r="R2489" s="69"/>
      <c r="Z2489" s="70"/>
      <c r="AA2489" s="71"/>
      <c r="AB2489" s="70"/>
      <c r="AC2489" s="70"/>
      <c r="AD2489" s="53"/>
      <c r="AE2489" s="53"/>
      <c r="AF2489" s="72"/>
      <c r="AG2489" s="70"/>
      <c r="AH2489" s="70"/>
      <c r="AI2489" s="70"/>
    </row>
    <row r="2490" spans="1:35" ht="12.75" customHeight="1" x14ac:dyDescent="0.2">
      <c r="A2490" s="64" t="s">
        <v>537</v>
      </c>
      <c r="B2490" s="65" t="s">
        <v>536</v>
      </c>
      <c r="C2490" s="65">
        <v>1809674</v>
      </c>
      <c r="D2490" s="66">
        <f>VLOOKUP(A2490,'2.1 Termination Charges'!$B$4:$F$904,5,0)</f>
        <v>0.16363</v>
      </c>
      <c r="G2490" s="67"/>
      <c r="H2490" s="67"/>
      <c r="J2490" s="67"/>
      <c r="P2490" s="68"/>
      <c r="Q2490" s="69"/>
      <c r="R2490" s="69"/>
      <c r="Z2490" s="70"/>
      <c r="AA2490" s="71"/>
      <c r="AB2490" s="70"/>
      <c r="AC2490" s="70"/>
      <c r="AD2490" s="53"/>
      <c r="AE2490" s="53"/>
      <c r="AF2490" s="72"/>
      <c r="AG2490" s="70"/>
      <c r="AH2490" s="70"/>
      <c r="AI2490" s="70"/>
    </row>
    <row r="2491" spans="1:35" ht="12.75" customHeight="1" x14ac:dyDescent="0.2">
      <c r="A2491" s="64" t="s">
        <v>537</v>
      </c>
      <c r="B2491" s="65" t="s">
        <v>536</v>
      </c>
      <c r="C2491" s="65">
        <v>1809675</v>
      </c>
      <c r="D2491" s="66">
        <f>VLOOKUP(A2491,'2.1 Termination Charges'!$B$4:$F$904,5,0)</f>
        <v>0.16363</v>
      </c>
      <c r="G2491" s="67"/>
      <c r="H2491" s="67"/>
      <c r="J2491" s="67"/>
      <c r="P2491" s="68"/>
      <c r="Q2491" s="69"/>
      <c r="R2491" s="69"/>
      <c r="Z2491" s="70"/>
      <c r="AA2491" s="71"/>
      <c r="AB2491" s="70"/>
      <c r="AC2491" s="70"/>
      <c r="AD2491" s="53"/>
      <c r="AE2491" s="53"/>
      <c r="AF2491" s="72"/>
      <c r="AG2491" s="70"/>
      <c r="AH2491" s="70"/>
      <c r="AI2491" s="70"/>
    </row>
    <row r="2492" spans="1:35" ht="12.75" customHeight="1" x14ac:dyDescent="0.2">
      <c r="A2492" s="64" t="s">
        <v>537</v>
      </c>
      <c r="B2492" s="65" t="s">
        <v>536</v>
      </c>
      <c r="C2492" s="65">
        <v>1809676</v>
      </c>
      <c r="D2492" s="66">
        <f>VLOOKUP(A2492,'2.1 Termination Charges'!$B$4:$F$904,5,0)</f>
        <v>0.16363</v>
      </c>
      <c r="G2492" s="67"/>
      <c r="H2492" s="67"/>
      <c r="J2492" s="67"/>
      <c r="P2492" s="68"/>
      <c r="Q2492" s="69"/>
      <c r="R2492" s="69"/>
      <c r="Z2492" s="70"/>
      <c r="AA2492" s="71"/>
      <c r="AB2492" s="70"/>
      <c r="AC2492" s="70"/>
      <c r="AD2492" s="53"/>
      <c r="AE2492" s="53"/>
      <c r="AF2492" s="72"/>
      <c r="AG2492" s="70"/>
      <c r="AH2492" s="70"/>
      <c r="AI2492" s="70"/>
    </row>
    <row r="2493" spans="1:35" ht="12.75" customHeight="1" x14ac:dyDescent="0.2">
      <c r="A2493" s="64" t="s">
        <v>537</v>
      </c>
      <c r="B2493" s="65" t="s">
        <v>536</v>
      </c>
      <c r="C2493" s="65">
        <v>1809677</v>
      </c>
      <c r="D2493" s="66">
        <f>VLOOKUP(A2493,'2.1 Termination Charges'!$B$4:$F$904,5,0)</f>
        <v>0.16363</v>
      </c>
      <c r="G2493" s="67"/>
      <c r="H2493" s="67"/>
      <c r="J2493" s="67"/>
      <c r="P2493" s="68"/>
      <c r="Q2493" s="69"/>
      <c r="R2493" s="69"/>
      <c r="Z2493" s="70"/>
      <c r="AA2493" s="71"/>
      <c r="AB2493" s="70"/>
      <c r="AC2493" s="70"/>
      <c r="AD2493" s="53"/>
      <c r="AE2493" s="53"/>
      <c r="AF2493" s="72"/>
      <c r="AG2493" s="70"/>
      <c r="AH2493" s="70"/>
      <c r="AI2493" s="70"/>
    </row>
    <row r="2494" spans="1:35" ht="12.75" customHeight="1" x14ac:dyDescent="0.2">
      <c r="A2494" s="64" t="s">
        <v>537</v>
      </c>
      <c r="B2494" s="65" t="s">
        <v>536</v>
      </c>
      <c r="C2494" s="65">
        <v>1809678</v>
      </c>
      <c r="D2494" s="66">
        <f>VLOOKUP(A2494,'2.1 Termination Charges'!$B$4:$F$904,5,0)</f>
        <v>0.16363</v>
      </c>
      <c r="G2494" s="67"/>
      <c r="H2494" s="67"/>
      <c r="J2494" s="67"/>
      <c r="P2494" s="68"/>
      <c r="Q2494" s="69"/>
      <c r="R2494" s="69"/>
      <c r="Z2494" s="70"/>
      <c r="AA2494" s="71"/>
      <c r="AB2494" s="70"/>
      <c r="AC2494" s="70"/>
      <c r="AD2494" s="53"/>
      <c r="AE2494" s="53"/>
      <c r="AF2494" s="72"/>
      <c r="AG2494" s="70"/>
      <c r="AH2494" s="70"/>
      <c r="AI2494" s="70"/>
    </row>
    <row r="2495" spans="1:35" ht="12.75" customHeight="1" x14ac:dyDescent="0.2">
      <c r="A2495" s="64" t="s">
        <v>537</v>
      </c>
      <c r="B2495" s="65" t="s">
        <v>536</v>
      </c>
      <c r="C2495" s="65">
        <v>1809693</v>
      </c>
      <c r="D2495" s="66">
        <f>VLOOKUP(A2495,'2.1 Termination Charges'!$B$4:$F$904,5,0)</f>
        <v>0.16363</v>
      </c>
      <c r="G2495" s="67"/>
      <c r="H2495" s="67"/>
      <c r="J2495" s="67"/>
      <c r="P2495" s="68"/>
      <c r="Q2495" s="69"/>
      <c r="R2495" s="69"/>
      <c r="Z2495" s="70"/>
      <c r="AA2495" s="71"/>
      <c r="AB2495" s="70"/>
      <c r="AC2495" s="70"/>
      <c r="AD2495" s="53"/>
      <c r="AE2495" s="53"/>
      <c r="AF2495" s="72"/>
      <c r="AG2495" s="70"/>
      <c r="AH2495" s="70"/>
      <c r="AI2495" s="70"/>
    </row>
    <row r="2496" spans="1:35" ht="12.75" customHeight="1" x14ac:dyDescent="0.2">
      <c r="A2496" s="64" t="s">
        <v>537</v>
      </c>
      <c r="B2496" s="65" t="s">
        <v>536</v>
      </c>
      <c r="C2496" s="65">
        <v>1809694</v>
      </c>
      <c r="D2496" s="66">
        <f>VLOOKUP(A2496,'2.1 Termination Charges'!$B$4:$F$904,5,0)</f>
        <v>0.16363</v>
      </c>
      <c r="G2496" s="67"/>
      <c r="H2496" s="67"/>
      <c r="J2496" s="67"/>
      <c r="P2496" s="68"/>
      <c r="Q2496" s="69"/>
      <c r="R2496" s="69"/>
      <c r="Z2496" s="70"/>
      <c r="AA2496" s="71"/>
      <c r="AB2496" s="70"/>
      <c r="AC2496" s="70"/>
      <c r="AD2496" s="53"/>
      <c r="AE2496" s="53"/>
      <c r="AF2496" s="72"/>
      <c r="AG2496" s="70"/>
      <c r="AH2496" s="70"/>
      <c r="AI2496" s="70"/>
    </row>
    <row r="2497" spans="1:35" ht="12.75" customHeight="1" x14ac:dyDescent="0.2">
      <c r="A2497" s="64" t="s">
        <v>537</v>
      </c>
      <c r="B2497" s="65" t="s">
        <v>536</v>
      </c>
      <c r="C2497" s="65">
        <v>1809696</v>
      </c>
      <c r="D2497" s="66">
        <f>VLOOKUP(A2497,'2.1 Termination Charges'!$B$4:$F$904,5,0)</f>
        <v>0.16363</v>
      </c>
      <c r="G2497" s="67"/>
      <c r="H2497" s="67"/>
      <c r="J2497" s="67"/>
      <c r="P2497" s="68"/>
      <c r="Q2497" s="69"/>
      <c r="R2497" s="69"/>
      <c r="Z2497" s="70"/>
      <c r="AA2497" s="71"/>
      <c r="AB2497" s="70"/>
      <c r="AC2497" s="70"/>
      <c r="AD2497" s="53"/>
      <c r="AE2497" s="53"/>
      <c r="AF2497" s="72"/>
      <c r="AG2497" s="70"/>
      <c r="AH2497" s="70"/>
      <c r="AI2497" s="70"/>
    </row>
    <row r="2498" spans="1:35" ht="12.75" customHeight="1" x14ac:dyDescent="0.2">
      <c r="A2498" s="64" t="s">
        <v>537</v>
      </c>
      <c r="B2498" s="65" t="s">
        <v>536</v>
      </c>
      <c r="C2498" s="65">
        <v>1809697</v>
      </c>
      <c r="D2498" s="66">
        <f>VLOOKUP(A2498,'2.1 Termination Charges'!$B$4:$F$904,5,0)</f>
        <v>0.16363</v>
      </c>
      <c r="G2498" s="67"/>
      <c r="H2498" s="67"/>
      <c r="J2498" s="67"/>
      <c r="P2498" s="68"/>
      <c r="Q2498" s="69"/>
      <c r="R2498" s="69"/>
      <c r="Z2498" s="70"/>
      <c r="AA2498" s="71"/>
      <c r="AB2498" s="70"/>
      <c r="AC2498" s="70"/>
      <c r="AD2498" s="53"/>
      <c r="AE2498" s="53"/>
      <c r="AF2498" s="72"/>
      <c r="AG2498" s="70"/>
      <c r="AH2498" s="70"/>
      <c r="AI2498" s="70"/>
    </row>
    <row r="2499" spans="1:35" ht="12.75" customHeight="1" x14ac:dyDescent="0.2">
      <c r="A2499" s="64" t="s">
        <v>537</v>
      </c>
      <c r="B2499" s="65" t="s">
        <v>536</v>
      </c>
      <c r="C2499" s="65">
        <v>1809698</v>
      </c>
      <c r="D2499" s="66">
        <f>VLOOKUP(A2499,'2.1 Termination Charges'!$B$4:$F$904,5,0)</f>
        <v>0.16363</v>
      </c>
      <c r="G2499" s="67"/>
      <c r="H2499" s="67"/>
      <c r="J2499" s="67"/>
      <c r="P2499" s="68"/>
      <c r="Q2499" s="69"/>
      <c r="R2499" s="69"/>
      <c r="Z2499" s="70"/>
      <c r="AA2499" s="71"/>
      <c r="AB2499" s="70"/>
      <c r="AC2499" s="70"/>
      <c r="AD2499" s="53"/>
      <c r="AE2499" s="53"/>
      <c r="AF2499" s="72"/>
      <c r="AG2499" s="70"/>
      <c r="AH2499" s="70"/>
      <c r="AI2499" s="70"/>
    </row>
    <row r="2500" spans="1:35" ht="12.75" customHeight="1" x14ac:dyDescent="0.2">
      <c r="A2500" s="64" t="s">
        <v>537</v>
      </c>
      <c r="B2500" s="65" t="s">
        <v>536</v>
      </c>
      <c r="C2500" s="65">
        <v>1809707</v>
      </c>
      <c r="D2500" s="66">
        <f>VLOOKUP(A2500,'2.1 Termination Charges'!$B$4:$F$904,5,0)</f>
        <v>0.16363</v>
      </c>
      <c r="G2500" s="67"/>
      <c r="H2500" s="67"/>
      <c r="J2500" s="67"/>
      <c r="P2500" s="68"/>
      <c r="Q2500" s="69"/>
      <c r="R2500" s="69"/>
      <c r="Z2500" s="70"/>
      <c r="AA2500" s="71"/>
      <c r="AB2500" s="70"/>
      <c r="AC2500" s="70"/>
      <c r="AD2500" s="53"/>
      <c r="AE2500" s="53"/>
      <c r="AF2500" s="72"/>
      <c r="AG2500" s="70"/>
      <c r="AH2500" s="70"/>
      <c r="AI2500" s="70"/>
    </row>
    <row r="2501" spans="1:35" ht="12.75" customHeight="1" x14ac:dyDescent="0.2">
      <c r="A2501" s="64" t="s">
        <v>537</v>
      </c>
      <c r="B2501" s="65" t="s">
        <v>536</v>
      </c>
      <c r="C2501" s="65">
        <v>1809709</v>
      </c>
      <c r="D2501" s="66">
        <f>VLOOKUP(A2501,'2.1 Termination Charges'!$B$4:$F$904,5,0)</f>
        <v>0.16363</v>
      </c>
      <c r="G2501" s="67"/>
      <c r="H2501" s="67"/>
      <c r="J2501" s="67"/>
      <c r="P2501" s="68"/>
      <c r="Q2501" s="69"/>
      <c r="R2501" s="69"/>
      <c r="Z2501" s="70"/>
      <c r="AA2501" s="71"/>
      <c r="AB2501" s="70"/>
      <c r="AC2501" s="70"/>
      <c r="AD2501" s="53"/>
      <c r="AE2501" s="53"/>
      <c r="AF2501" s="72"/>
      <c r="AG2501" s="70"/>
      <c r="AH2501" s="70"/>
      <c r="AI2501" s="70"/>
    </row>
    <row r="2502" spans="1:35" ht="12.75" customHeight="1" x14ac:dyDescent="0.2">
      <c r="A2502" s="64" t="s">
        <v>537</v>
      </c>
      <c r="B2502" s="65" t="s">
        <v>536</v>
      </c>
      <c r="C2502" s="65">
        <v>180971</v>
      </c>
      <c r="D2502" s="66">
        <f>VLOOKUP(A2502,'2.1 Termination Charges'!$B$4:$F$904,5,0)</f>
        <v>0.16363</v>
      </c>
      <c r="G2502" s="67"/>
      <c r="H2502" s="67"/>
      <c r="J2502" s="67"/>
      <c r="P2502" s="68"/>
      <c r="Q2502" s="69"/>
      <c r="R2502" s="69"/>
      <c r="Z2502" s="70"/>
      <c r="AA2502" s="71"/>
      <c r="AB2502" s="70"/>
      <c r="AC2502" s="70"/>
      <c r="AD2502" s="53"/>
      <c r="AE2502" s="53"/>
      <c r="AF2502" s="72"/>
      <c r="AG2502" s="70"/>
      <c r="AH2502" s="70"/>
      <c r="AI2502" s="70"/>
    </row>
    <row r="2503" spans="1:35" ht="12.75" customHeight="1" x14ac:dyDescent="0.2">
      <c r="A2503" s="64" t="s">
        <v>537</v>
      </c>
      <c r="B2503" s="65" t="s">
        <v>536</v>
      </c>
      <c r="C2503" s="65">
        <v>1809720</v>
      </c>
      <c r="D2503" s="66">
        <f>VLOOKUP(A2503,'2.1 Termination Charges'!$B$4:$F$904,5,0)</f>
        <v>0.16363</v>
      </c>
      <c r="G2503" s="67"/>
      <c r="H2503" s="67"/>
      <c r="J2503" s="67"/>
      <c r="P2503" s="68"/>
      <c r="Q2503" s="69"/>
      <c r="R2503" s="69"/>
      <c r="Z2503" s="70"/>
      <c r="AA2503" s="71"/>
      <c r="AB2503" s="70"/>
      <c r="AC2503" s="70"/>
      <c r="AD2503" s="53"/>
      <c r="AE2503" s="53"/>
      <c r="AF2503" s="72"/>
      <c r="AG2503" s="70"/>
      <c r="AH2503" s="70"/>
      <c r="AI2503" s="70"/>
    </row>
    <row r="2504" spans="1:35" ht="12.75" customHeight="1" x14ac:dyDescent="0.2">
      <c r="A2504" s="64" t="s">
        <v>537</v>
      </c>
      <c r="B2504" s="65" t="s">
        <v>536</v>
      </c>
      <c r="C2504" s="65">
        <v>1809721</v>
      </c>
      <c r="D2504" s="66">
        <f>VLOOKUP(A2504,'2.1 Termination Charges'!$B$4:$F$904,5,0)</f>
        <v>0.16363</v>
      </c>
      <c r="G2504" s="67"/>
      <c r="H2504" s="67"/>
      <c r="J2504" s="67"/>
      <c r="P2504" s="68"/>
      <c r="Q2504" s="69"/>
      <c r="R2504" s="69"/>
      <c r="Z2504" s="70"/>
      <c r="AA2504" s="71"/>
      <c r="AB2504" s="70"/>
      <c r="AC2504" s="70"/>
      <c r="AD2504" s="53"/>
      <c r="AE2504" s="53"/>
      <c r="AF2504" s="72"/>
      <c r="AG2504" s="70"/>
      <c r="AH2504" s="70"/>
      <c r="AI2504" s="70"/>
    </row>
    <row r="2505" spans="1:35" ht="12.75" customHeight="1" x14ac:dyDescent="0.2">
      <c r="A2505" s="64" t="s">
        <v>537</v>
      </c>
      <c r="B2505" s="65" t="s">
        <v>536</v>
      </c>
      <c r="C2505" s="65">
        <v>1809722</v>
      </c>
      <c r="D2505" s="66">
        <f>VLOOKUP(A2505,'2.1 Termination Charges'!$B$4:$F$904,5,0)</f>
        <v>0.16363</v>
      </c>
      <c r="G2505" s="67"/>
      <c r="H2505" s="67"/>
      <c r="J2505" s="67"/>
      <c r="P2505" s="68"/>
      <c r="Q2505" s="69"/>
      <c r="R2505" s="69"/>
      <c r="Z2505" s="70"/>
      <c r="AA2505" s="71"/>
      <c r="AB2505" s="70"/>
      <c r="AC2505" s="70"/>
      <c r="AD2505" s="53"/>
      <c r="AE2505" s="53"/>
      <c r="AF2505" s="72"/>
      <c r="AG2505" s="70"/>
      <c r="AH2505" s="70"/>
      <c r="AI2505" s="70"/>
    </row>
    <row r="2506" spans="1:35" ht="12.75" customHeight="1" x14ac:dyDescent="0.2">
      <c r="A2506" s="64" t="s">
        <v>537</v>
      </c>
      <c r="B2506" s="65" t="s">
        <v>536</v>
      </c>
      <c r="C2506" s="65">
        <v>1809723</v>
      </c>
      <c r="D2506" s="66">
        <f>VLOOKUP(A2506,'2.1 Termination Charges'!$B$4:$F$904,5,0)</f>
        <v>0.16363</v>
      </c>
      <c r="G2506" s="67"/>
      <c r="H2506" s="67"/>
      <c r="J2506" s="67"/>
      <c r="P2506" s="68"/>
      <c r="Q2506" s="69"/>
      <c r="R2506" s="69"/>
      <c r="Z2506" s="70"/>
      <c r="AA2506" s="71"/>
      <c r="AB2506" s="70"/>
      <c r="AC2506" s="70"/>
      <c r="AD2506" s="53"/>
      <c r="AE2506" s="53"/>
      <c r="AF2506" s="72"/>
      <c r="AG2506" s="70"/>
      <c r="AH2506" s="70"/>
      <c r="AI2506" s="70"/>
    </row>
    <row r="2507" spans="1:35" ht="12.75" customHeight="1" x14ac:dyDescent="0.2">
      <c r="A2507" s="64" t="s">
        <v>537</v>
      </c>
      <c r="B2507" s="65" t="s">
        <v>536</v>
      </c>
      <c r="C2507" s="65">
        <v>1809727</v>
      </c>
      <c r="D2507" s="66">
        <f>VLOOKUP(A2507,'2.1 Termination Charges'!$B$4:$F$904,5,0)</f>
        <v>0.16363</v>
      </c>
      <c r="G2507" s="67"/>
      <c r="H2507" s="67"/>
      <c r="J2507" s="67"/>
      <c r="P2507" s="68"/>
      <c r="Q2507" s="69"/>
      <c r="R2507" s="69"/>
      <c r="Z2507" s="70"/>
      <c r="AA2507" s="71"/>
      <c r="AB2507" s="70"/>
      <c r="AC2507" s="70"/>
      <c r="AD2507" s="53"/>
      <c r="AE2507" s="53"/>
      <c r="AF2507" s="72"/>
      <c r="AG2507" s="70"/>
      <c r="AH2507" s="70"/>
      <c r="AI2507" s="70"/>
    </row>
    <row r="2508" spans="1:35" ht="12.75" customHeight="1" x14ac:dyDescent="0.2">
      <c r="A2508" s="64" t="s">
        <v>537</v>
      </c>
      <c r="B2508" s="65" t="s">
        <v>536</v>
      </c>
      <c r="C2508" s="65">
        <v>1809729</v>
      </c>
      <c r="D2508" s="66">
        <f>VLOOKUP(A2508,'2.1 Termination Charges'!$B$4:$F$904,5,0)</f>
        <v>0.16363</v>
      </c>
      <c r="G2508" s="67"/>
      <c r="H2508" s="67"/>
      <c r="J2508" s="67"/>
      <c r="P2508" s="68"/>
      <c r="Q2508" s="69"/>
      <c r="R2508" s="69"/>
      <c r="Z2508" s="70"/>
      <c r="AA2508" s="71"/>
      <c r="AB2508" s="70"/>
      <c r="AC2508" s="70"/>
      <c r="AD2508" s="53"/>
      <c r="AE2508" s="53"/>
      <c r="AF2508" s="72"/>
      <c r="AG2508" s="70"/>
      <c r="AH2508" s="70"/>
      <c r="AI2508" s="70"/>
    </row>
    <row r="2509" spans="1:35" ht="12.75" customHeight="1" x14ac:dyDescent="0.2">
      <c r="A2509" s="64" t="s">
        <v>537</v>
      </c>
      <c r="B2509" s="65" t="s">
        <v>536</v>
      </c>
      <c r="C2509" s="65">
        <v>1809742</v>
      </c>
      <c r="D2509" s="66">
        <f>VLOOKUP(A2509,'2.1 Termination Charges'!$B$4:$F$904,5,0)</f>
        <v>0.16363</v>
      </c>
      <c r="G2509" s="67"/>
      <c r="H2509" s="67"/>
      <c r="J2509" s="67"/>
      <c r="P2509" s="68"/>
      <c r="Q2509" s="69"/>
      <c r="R2509" s="69"/>
      <c r="Z2509" s="70"/>
      <c r="AA2509" s="71"/>
      <c r="AB2509" s="70"/>
      <c r="AC2509" s="70"/>
      <c r="AD2509" s="53"/>
      <c r="AE2509" s="53"/>
      <c r="AF2509" s="72"/>
      <c r="AG2509" s="70"/>
      <c r="AH2509" s="70"/>
      <c r="AI2509" s="70"/>
    </row>
    <row r="2510" spans="1:35" ht="12.75" customHeight="1" x14ac:dyDescent="0.2">
      <c r="A2510" s="64" t="s">
        <v>537</v>
      </c>
      <c r="B2510" s="65" t="s">
        <v>536</v>
      </c>
      <c r="C2510" s="65">
        <v>1809743</v>
      </c>
      <c r="D2510" s="66">
        <f>VLOOKUP(A2510,'2.1 Termination Charges'!$B$4:$F$904,5,0)</f>
        <v>0.16363</v>
      </c>
      <c r="G2510" s="67"/>
      <c r="H2510" s="67"/>
      <c r="J2510" s="67"/>
      <c r="P2510" s="68"/>
      <c r="Q2510" s="69"/>
      <c r="R2510" s="69"/>
      <c r="Z2510" s="70"/>
      <c r="AA2510" s="71"/>
      <c r="AB2510" s="70"/>
      <c r="AC2510" s="70"/>
      <c r="AD2510" s="53"/>
      <c r="AE2510" s="53"/>
      <c r="AF2510" s="72"/>
      <c r="AG2510" s="70"/>
      <c r="AH2510" s="70"/>
      <c r="AI2510" s="70"/>
    </row>
    <row r="2511" spans="1:35" ht="12.75" customHeight="1" x14ac:dyDescent="0.2">
      <c r="A2511" s="64" t="s">
        <v>537</v>
      </c>
      <c r="B2511" s="65" t="s">
        <v>536</v>
      </c>
      <c r="C2511" s="65">
        <v>1809747</v>
      </c>
      <c r="D2511" s="66">
        <f>VLOOKUP(A2511,'2.1 Termination Charges'!$B$4:$F$904,5,0)</f>
        <v>0.16363</v>
      </c>
      <c r="G2511" s="67"/>
      <c r="H2511" s="67"/>
      <c r="J2511" s="67"/>
      <c r="P2511" s="68"/>
      <c r="Q2511" s="69"/>
      <c r="R2511" s="69"/>
      <c r="Z2511" s="70"/>
      <c r="AA2511" s="71"/>
      <c r="AB2511" s="70"/>
      <c r="AC2511" s="70"/>
      <c r="AD2511" s="53"/>
      <c r="AE2511" s="53"/>
      <c r="AF2511" s="72"/>
      <c r="AG2511" s="70"/>
      <c r="AH2511" s="70"/>
      <c r="AI2511" s="70"/>
    </row>
    <row r="2512" spans="1:35" ht="12.75" customHeight="1" x14ac:dyDescent="0.2">
      <c r="A2512" s="64" t="s">
        <v>537</v>
      </c>
      <c r="B2512" s="65" t="s">
        <v>536</v>
      </c>
      <c r="C2512" s="65">
        <v>1809749</v>
      </c>
      <c r="D2512" s="66">
        <f>VLOOKUP(A2512,'2.1 Termination Charges'!$B$4:$F$904,5,0)</f>
        <v>0.16363</v>
      </c>
      <c r="G2512" s="67"/>
      <c r="H2512" s="67"/>
      <c r="J2512" s="67"/>
      <c r="P2512" s="68"/>
      <c r="Q2512" s="69"/>
      <c r="R2512" s="69"/>
      <c r="Z2512" s="70"/>
      <c r="AA2512" s="71"/>
      <c r="AB2512" s="70"/>
      <c r="AC2512" s="70"/>
      <c r="AD2512" s="53"/>
      <c r="AE2512" s="53"/>
      <c r="AF2512" s="72"/>
      <c r="AG2512" s="70"/>
      <c r="AH2512" s="70"/>
      <c r="AI2512" s="70"/>
    </row>
    <row r="2513" spans="1:35" ht="12.75" customHeight="1" x14ac:dyDescent="0.2">
      <c r="A2513" s="64" t="s">
        <v>537</v>
      </c>
      <c r="B2513" s="65" t="s">
        <v>536</v>
      </c>
      <c r="C2513" s="65">
        <v>1809750</v>
      </c>
      <c r="D2513" s="66">
        <f>VLOOKUP(A2513,'2.1 Termination Charges'!$B$4:$F$904,5,0)</f>
        <v>0.16363</v>
      </c>
      <c r="G2513" s="67"/>
      <c r="H2513" s="67"/>
      <c r="J2513" s="67"/>
      <c r="P2513" s="68"/>
      <c r="Q2513" s="69"/>
      <c r="R2513" s="69"/>
      <c r="Z2513" s="70"/>
      <c r="AA2513" s="71"/>
      <c r="AB2513" s="70"/>
      <c r="AC2513" s="70"/>
      <c r="AD2513" s="53"/>
      <c r="AE2513" s="53"/>
      <c r="AF2513" s="72"/>
      <c r="AG2513" s="70"/>
      <c r="AH2513" s="70"/>
      <c r="AI2513" s="70"/>
    </row>
    <row r="2514" spans="1:35" ht="12.75" customHeight="1" x14ac:dyDescent="0.2">
      <c r="A2514" s="64" t="s">
        <v>537</v>
      </c>
      <c r="B2514" s="65" t="s">
        <v>536</v>
      </c>
      <c r="C2514" s="65">
        <v>1809751</v>
      </c>
      <c r="D2514" s="66">
        <f>VLOOKUP(A2514,'2.1 Termination Charges'!$B$4:$F$904,5,0)</f>
        <v>0.16363</v>
      </c>
      <c r="G2514" s="67"/>
      <c r="H2514" s="67"/>
      <c r="J2514" s="67"/>
      <c r="P2514" s="68"/>
      <c r="Q2514" s="69"/>
      <c r="R2514" s="69"/>
      <c r="Z2514" s="70"/>
      <c r="AA2514" s="71"/>
      <c r="AB2514" s="70"/>
      <c r="AC2514" s="70"/>
      <c r="AD2514" s="53"/>
      <c r="AE2514" s="53"/>
      <c r="AF2514" s="72"/>
      <c r="AG2514" s="70"/>
      <c r="AH2514" s="70"/>
      <c r="AI2514" s="70"/>
    </row>
    <row r="2515" spans="1:35" ht="12.75" customHeight="1" x14ac:dyDescent="0.2">
      <c r="A2515" s="64" t="s">
        <v>537</v>
      </c>
      <c r="B2515" s="65" t="s">
        <v>536</v>
      </c>
      <c r="C2515" s="65">
        <v>1809752</v>
      </c>
      <c r="D2515" s="66">
        <f>VLOOKUP(A2515,'2.1 Termination Charges'!$B$4:$F$904,5,0)</f>
        <v>0.16363</v>
      </c>
      <c r="G2515" s="67"/>
      <c r="H2515" s="67"/>
      <c r="J2515" s="67"/>
      <c r="P2515" s="68"/>
      <c r="Q2515" s="69"/>
      <c r="R2515" s="69"/>
      <c r="Z2515" s="70"/>
      <c r="AA2515" s="71"/>
      <c r="AB2515" s="70"/>
      <c r="AC2515" s="70"/>
      <c r="AD2515" s="53"/>
      <c r="AE2515" s="53"/>
      <c r="AF2515" s="72"/>
      <c r="AG2515" s="70"/>
      <c r="AH2515" s="70"/>
      <c r="AI2515" s="70"/>
    </row>
    <row r="2516" spans="1:35" ht="12.75" customHeight="1" x14ac:dyDescent="0.2">
      <c r="A2516" s="64" t="s">
        <v>537</v>
      </c>
      <c r="B2516" s="65" t="s">
        <v>536</v>
      </c>
      <c r="C2516" s="65">
        <v>1809753</v>
      </c>
      <c r="D2516" s="66">
        <f>VLOOKUP(A2516,'2.1 Termination Charges'!$B$4:$F$904,5,0)</f>
        <v>0.16363</v>
      </c>
      <c r="G2516" s="67"/>
      <c r="H2516" s="67"/>
      <c r="J2516" s="67"/>
      <c r="P2516" s="68"/>
      <c r="Q2516" s="69"/>
      <c r="R2516" s="69"/>
      <c r="Z2516" s="70"/>
      <c r="AA2516" s="71"/>
      <c r="AB2516" s="70"/>
      <c r="AC2516" s="70"/>
      <c r="AD2516" s="53"/>
      <c r="AE2516" s="53"/>
      <c r="AF2516" s="72"/>
      <c r="AG2516" s="70"/>
      <c r="AH2516" s="70"/>
      <c r="AI2516" s="70"/>
    </row>
    <row r="2517" spans="1:35" ht="12.75" customHeight="1" x14ac:dyDescent="0.2">
      <c r="A2517" s="64" t="s">
        <v>537</v>
      </c>
      <c r="B2517" s="65" t="s">
        <v>536</v>
      </c>
      <c r="C2517" s="65">
        <v>1809754</v>
      </c>
      <c r="D2517" s="66">
        <f>VLOOKUP(A2517,'2.1 Termination Charges'!$B$4:$F$904,5,0)</f>
        <v>0.16363</v>
      </c>
      <c r="G2517" s="67"/>
      <c r="H2517" s="67"/>
      <c r="J2517" s="67"/>
      <c r="P2517" s="68"/>
      <c r="Q2517" s="69"/>
      <c r="R2517" s="69"/>
      <c r="Z2517" s="70"/>
      <c r="AA2517" s="71"/>
      <c r="AB2517" s="70"/>
      <c r="AC2517" s="70"/>
      <c r="AD2517" s="53"/>
      <c r="AE2517" s="53"/>
      <c r="AF2517" s="72"/>
      <c r="AG2517" s="70"/>
      <c r="AH2517" s="70"/>
      <c r="AI2517" s="70"/>
    </row>
    <row r="2518" spans="1:35" ht="12.75" customHeight="1" x14ac:dyDescent="0.2">
      <c r="A2518" s="64" t="s">
        <v>537</v>
      </c>
      <c r="B2518" s="65" t="s">
        <v>536</v>
      </c>
      <c r="C2518" s="65">
        <v>1809756</v>
      </c>
      <c r="D2518" s="66">
        <f>VLOOKUP(A2518,'2.1 Termination Charges'!$B$4:$F$904,5,0)</f>
        <v>0.16363</v>
      </c>
      <c r="G2518" s="67"/>
      <c r="H2518" s="67"/>
      <c r="J2518" s="67"/>
      <c r="P2518" s="68"/>
      <c r="Q2518" s="69"/>
      <c r="R2518" s="69"/>
      <c r="Z2518" s="70"/>
      <c r="AA2518" s="71"/>
      <c r="AB2518" s="70"/>
      <c r="AC2518" s="70"/>
      <c r="AD2518" s="53"/>
      <c r="AE2518" s="53"/>
      <c r="AF2518" s="72"/>
      <c r="AG2518" s="70"/>
      <c r="AH2518" s="70"/>
      <c r="AI2518" s="70"/>
    </row>
    <row r="2519" spans="1:35" ht="12.75" customHeight="1" x14ac:dyDescent="0.2">
      <c r="A2519" s="64" t="s">
        <v>537</v>
      </c>
      <c r="B2519" s="65" t="s">
        <v>536</v>
      </c>
      <c r="C2519" s="65">
        <v>1809757</v>
      </c>
      <c r="D2519" s="66">
        <f>VLOOKUP(A2519,'2.1 Termination Charges'!$B$4:$F$904,5,0)</f>
        <v>0.16363</v>
      </c>
      <c r="G2519" s="67"/>
      <c r="H2519" s="67"/>
      <c r="J2519" s="67"/>
      <c r="P2519" s="68"/>
      <c r="Q2519" s="69"/>
      <c r="R2519" s="69"/>
      <c r="Z2519" s="70"/>
      <c r="AA2519" s="71"/>
      <c r="AB2519" s="70"/>
      <c r="AC2519" s="70"/>
      <c r="AD2519" s="53"/>
      <c r="AE2519" s="53"/>
      <c r="AF2519" s="72"/>
      <c r="AG2519" s="70"/>
      <c r="AH2519" s="70"/>
      <c r="AI2519" s="70"/>
    </row>
    <row r="2520" spans="1:35" ht="12.75" customHeight="1" x14ac:dyDescent="0.2">
      <c r="A2520" s="64" t="s">
        <v>537</v>
      </c>
      <c r="B2520" s="65" t="s">
        <v>536</v>
      </c>
      <c r="C2520" s="65">
        <v>1809758</v>
      </c>
      <c r="D2520" s="66">
        <f>VLOOKUP(A2520,'2.1 Termination Charges'!$B$4:$F$904,5,0)</f>
        <v>0.16363</v>
      </c>
      <c r="G2520" s="67"/>
      <c r="H2520" s="67"/>
      <c r="J2520" s="67"/>
      <c r="P2520" s="68"/>
      <c r="Q2520" s="69"/>
      <c r="R2520" s="69"/>
      <c r="Z2520" s="70"/>
      <c r="AA2520" s="71"/>
      <c r="AB2520" s="70"/>
      <c r="AC2520" s="70"/>
      <c r="AD2520" s="53"/>
      <c r="AE2520" s="53"/>
      <c r="AF2520" s="72"/>
      <c r="AG2520" s="70"/>
      <c r="AH2520" s="70"/>
      <c r="AI2520" s="70"/>
    </row>
    <row r="2521" spans="1:35" ht="12.75" customHeight="1" x14ac:dyDescent="0.2">
      <c r="A2521" s="64" t="s">
        <v>537</v>
      </c>
      <c r="B2521" s="65" t="s">
        <v>536</v>
      </c>
      <c r="C2521" s="65">
        <v>1809759</v>
      </c>
      <c r="D2521" s="66">
        <f>VLOOKUP(A2521,'2.1 Termination Charges'!$B$4:$F$904,5,0)</f>
        <v>0.16363</v>
      </c>
      <c r="G2521" s="67"/>
      <c r="H2521" s="67"/>
      <c r="J2521" s="67"/>
      <c r="P2521" s="68"/>
      <c r="Q2521" s="69"/>
      <c r="R2521" s="69"/>
      <c r="Z2521" s="70"/>
      <c r="AA2521" s="71"/>
      <c r="AB2521" s="70"/>
      <c r="AC2521" s="70"/>
      <c r="AD2521" s="53"/>
      <c r="AE2521" s="53"/>
      <c r="AF2521" s="72"/>
      <c r="AG2521" s="70"/>
      <c r="AH2521" s="70"/>
      <c r="AI2521" s="70"/>
    </row>
    <row r="2522" spans="1:35" ht="12.75" customHeight="1" x14ac:dyDescent="0.2">
      <c r="A2522" s="64" t="s">
        <v>537</v>
      </c>
      <c r="B2522" s="65" t="s">
        <v>536</v>
      </c>
      <c r="C2522" s="65">
        <v>1809760</v>
      </c>
      <c r="D2522" s="66">
        <f>VLOOKUP(A2522,'2.1 Termination Charges'!$B$4:$F$904,5,0)</f>
        <v>0.16363</v>
      </c>
      <c r="G2522" s="67"/>
      <c r="H2522" s="67"/>
      <c r="J2522" s="67"/>
      <c r="P2522" s="68"/>
      <c r="Q2522" s="69"/>
      <c r="R2522" s="69"/>
      <c r="Z2522" s="70"/>
      <c r="AA2522" s="71"/>
      <c r="AB2522" s="70"/>
      <c r="AC2522" s="70"/>
      <c r="AD2522" s="53"/>
      <c r="AE2522" s="53"/>
      <c r="AF2522" s="72"/>
      <c r="AG2522" s="70"/>
      <c r="AH2522" s="70"/>
      <c r="AI2522" s="70"/>
    </row>
    <row r="2523" spans="1:35" ht="12.75" customHeight="1" x14ac:dyDescent="0.2">
      <c r="A2523" s="64" t="s">
        <v>537</v>
      </c>
      <c r="B2523" s="65" t="s">
        <v>536</v>
      </c>
      <c r="C2523" s="65">
        <v>1809761</v>
      </c>
      <c r="D2523" s="66">
        <f>VLOOKUP(A2523,'2.1 Termination Charges'!$B$4:$F$904,5,0)</f>
        <v>0.16363</v>
      </c>
      <c r="G2523" s="67"/>
      <c r="H2523" s="67"/>
      <c r="J2523" s="67"/>
      <c r="P2523" s="68"/>
      <c r="Q2523" s="69"/>
      <c r="R2523" s="69"/>
      <c r="Z2523" s="70"/>
      <c r="AA2523" s="71"/>
      <c r="AB2523" s="70"/>
      <c r="AC2523" s="70"/>
      <c r="AD2523" s="53"/>
      <c r="AE2523" s="53"/>
      <c r="AF2523" s="72"/>
      <c r="AG2523" s="70"/>
      <c r="AH2523" s="70"/>
      <c r="AI2523" s="70"/>
    </row>
    <row r="2524" spans="1:35" ht="12.75" customHeight="1" x14ac:dyDescent="0.2">
      <c r="A2524" s="64" t="s">
        <v>537</v>
      </c>
      <c r="B2524" s="65" t="s">
        <v>536</v>
      </c>
      <c r="C2524" s="65">
        <v>1809762</v>
      </c>
      <c r="D2524" s="66">
        <f>VLOOKUP(A2524,'2.1 Termination Charges'!$B$4:$F$904,5,0)</f>
        <v>0.16363</v>
      </c>
      <c r="G2524" s="67"/>
      <c r="H2524" s="67"/>
      <c r="J2524" s="67"/>
      <c r="P2524" s="68"/>
      <c r="Q2524" s="69"/>
      <c r="R2524" s="69"/>
      <c r="Z2524" s="70"/>
      <c r="AA2524" s="71"/>
      <c r="AB2524" s="70"/>
      <c r="AC2524" s="70"/>
      <c r="AD2524" s="53"/>
      <c r="AE2524" s="53"/>
      <c r="AF2524" s="72"/>
      <c r="AG2524" s="70"/>
      <c r="AH2524" s="70"/>
      <c r="AI2524" s="70"/>
    </row>
    <row r="2525" spans="1:35" ht="12.75" customHeight="1" x14ac:dyDescent="0.2">
      <c r="A2525" s="64" t="s">
        <v>537</v>
      </c>
      <c r="B2525" s="65" t="s">
        <v>536</v>
      </c>
      <c r="C2525" s="65">
        <v>1809763</v>
      </c>
      <c r="D2525" s="66">
        <f>VLOOKUP(A2525,'2.1 Termination Charges'!$B$4:$F$904,5,0)</f>
        <v>0.16363</v>
      </c>
      <c r="G2525" s="67"/>
      <c r="H2525" s="67"/>
      <c r="J2525" s="67"/>
      <c r="P2525" s="68"/>
      <c r="Q2525" s="69"/>
      <c r="R2525" s="69"/>
      <c r="Z2525" s="70"/>
      <c r="AA2525" s="71"/>
      <c r="AB2525" s="70"/>
      <c r="AC2525" s="70"/>
      <c r="AD2525" s="53"/>
      <c r="AE2525" s="53"/>
      <c r="AF2525" s="72"/>
      <c r="AG2525" s="70"/>
      <c r="AH2525" s="70"/>
      <c r="AI2525" s="70"/>
    </row>
    <row r="2526" spans="1:35" ht="12.75" customHeight="1" x14ac:dyDescent="0.2">
      <c r="A2526" s="64" t="s">
        <v>537</v>
      </c>
      <c r="B2526" s="65" t="s">
        <v>536</v>
      </c>
      <c r="C2526" s="65">
        <v>1809764</v>
      </c>
      <c r="D2526" s="66">
        <f>VLOOKUP(A2526,'2.1 Termination Charges'!$B$4:$F$904,5,0)</f>
        <v>0.16363</v>
      </c>
      <c r="G2526" s="67"/>
      <c r="H2526" s="67"/>
      <c r="J2526" s="67"/>
      <c r="P2526" s="68"/>
      <c r="Q2526" s="69"/>
      <c r="R2526" s="69"/>
      <c r="Z2526" s="70"/>
      <c r="AA2526" s="71"/>
      <c r="AB2526" s="70"/>
      <c r="AC2526" s="70"/>
      <c r="AD2526" s="53"/>
      <c r="AE2526" s="53"/>
      <c r="AF2526" s="72"/>
      <c r="AG2526" s="70"/>
      <c r="AH2526" s="70"/>
      <c r="AI2526" s="70"/>
    </row>
    <row r="2527" spans="1:35" ht="12.75" customHeight="1" x14ac:dyDescent="0.2">
      <c r="A2527" s="64" t="s">
        <v>537</v>
      </c>
      <c r="B2527" s="65" t="s">
        <v>536</v>
      </c>
      <c r="C2527" s="65">
        <v>1809765</v>
      </c>
      <c r="D2527" s="66">
        <f>VLOOKUP(A2527,'2.1 Termination Charges'!$B$4:$F$904,5,0)</f>
        <v>0.16363</v>
      </c>
      <c r="G2527" s="67"/>
      <c r="H2527" s="67"/>
      <c r="J2527" s="67"/>
      <c r="P2527" s="68"/>
      <c r="Q2527" s="69"/>
      <c r="R2527" s="69"/>
      <c r="Z2527" s="70"/>
      <c r="AA2527" s="71"/>
      <c r="AB2527" s="70"/>
      <c r="AC2527" s="70"/>
      <c r="AD2527" s="53"/>
      <c r="AE2527" s="53"/>
      <c r="AF2527" s="72"/>
      <c r="AG2527" s="70"/>
      <c r="AH2527" s="70"/>
      <c r="AI2527" s="70"/>
    </row>
    <row r="2528" spans="1:35" ht="12.75" customHeight="1" x14ac:dyDescent="0.2">
      <c r="A2528" s="64" t="s">
        <v>537</v>
      </c>
      <c r="B2528" s="65" t="s">
        <v>536</v>
      </c>
      <c r="C2528" s="65">
        <v>1809767</v>
      </c>
      <c r="D2528" s="66">
        <f>VLOOKUP(A2528,'2.1 Termination Charges'!$B$4:$F$904,5,0)</f>
        <v>0.16363</v>
      </c>
      <c r="G2528" s="67"/>
      <c r="H2528" s="67"/>
      <c r="J2528" s="67"/>
      <c r="P2528" s="68"/>
      <c r="Q2528" s="69"/>
      <c r="R2528" s="69"/>
      <c r="Z2528" s="70"/>
      <c r="AA2528" s="71"/>
      <c r="AB2528" s="70"/>
      <c r="AC2528" s="70"/>
      <c r="AD2528" s="53"/>
      <c r="AE2528" s="53"/>
      <c r="AF2528" s="72"/>
      <c r="AG2528" s="70"/>
      <c r="AH2528" s="70"/>
      <c r="AI2528" s="70"/>
    </row>
    <row r="2529" spans="1:35" ht="12.75" customHeight="1" x14ac:dyDescent="0.2">
      <c r="A2529" s="64" t="s">
        <v>537</v>
      </c>
      <c r="B2529" s="65" t="s">
        <v>536</v>
      </c>
      <c r="C2529" s="65">
        <v>1809768</v>
      </c>
      <c r="D2529" s="66">
        <f>VLOOKUP(A2529,'2.1 Termination Charges'!$B$4:$F$904,5,0)</f>
        <v>0.16363</v>
      </c>
      <c r="G2529" s="67"/>
      <c r="H2529" s="67"/>
      <c r="J2529" s="67"/>
      <c r="P2529" s="68"/>
      <c r="Q2529" s="69"/>
      <c r="R2529" s="69"/>
      <c r="Z2529" s="70"/>
      <c r="AA2529" s="71"/>
      <c r="AB2529" s="70"/>
      <c r="AC2529" s="70"/>
      <c r="AD2529" s="53"/>
      <c r="AE2529" s="53"/>
      <c r="AF2529" s="72"/>
      <c r="AG2529" s="70"/>
      <c r="AH2529" s="70"/>
      <c r="AI2529" s="70"/>
    </row>
    <row r="2530" spans="1:35" ht="12.75" customHeight="1" x14ac:dyDescent="0.2">
      <c r="A2530" s="64" t="s">
        <v>537</v>
      </c>
      <c r="B2530" s="65" t="s">
        <v>536</v>
      </c>
      <c r="C2530" s="65">
        <v>1809769</v>
      </c>
      <c r="D2530" s="66">
        <f>VLOOKUP(A2530,'2.1 Termination Charges'!$B$4:$F$904,5,0)</f>
        <v>0.16363</v>
      </c>
      <c r="G2530" s="67"/>
      <c r="H2530" s="67"/>
      <c r="J2530" s="67"/>
      <c r="P2530" s="68"/>
      <c r="Q2530" s="69"/>
      <c r="R2530" s="69"/>
      <c r="Z2530" s="70"/>
      <c r="AA2530" s="71"/>
      <c r="AB2530" s="70"/>
      <c r="AC2530" s="70"/>
      <c r="AD2530" s="53"/>
      <c r="AE2530" s="53"/>
      <c r="AF2530" s="72"/>
      <c r="AG2530" s="70"/>
      <c r="AH2530" s="70"/>
      <c r="AI2530" s="70"/>
    </row>
    <row r="2531" spans="1:35" ht="12.75" customHeight="1" x14ac:dyDescent="0.2">
      <c r="A2531" s="64" t="s">
        <v>537</v>
      </c>
      <c r="B2531" s="65" t="s">
        <v>536</v>
      </c>
      <c r="C2531" s="65">
        <v>1809771</v>
      </c>
      <c r="D2531" s="66">
        <f>VLOOKUP(A2531,'2.1 Termination Charges'!$B$4:$F$904,5,0)</f>
        <v>0.16363</v>
      </c>
      <c r="G2531" s="67"/>
      <c r="H2531" s="67"/>
      <c r="J2531" s="67"/>
      <c r="P2531" s="68"/>
      <c r="Q2531" s="69"/>
      <c r="R2531" s="69"/>
      <c r="Z2531" s="70"/>
      <c r="AA2531" s="71"/>
      <c r="AB2531" s="70"/>
      <c r="AC2531" s="70"/>
      <c r="AD2531" s="53"/>
      <c r="AE2531" s="53"/>
      <c r="AF2531" s="72"/>
      <c r="AG2531" s="70"/>
      <c r="AH2531" s="70"/>
      <c r="AI2531" s="70"/>
    </row>
    <row r="2532" spans="1:35" ht="12.75" customHeight="1" x14ac:dyDescent="0.2">
      <c r="A2532" s="64" t="s">
        <v>537</v>
      </c>
      <c r="B2532" s="65" t="s">
        <v>536</v>
      </c>
      <c r="C2532" s="65">
        <v>1809772</v>
      </c>
      <c r="D2532" s="66">
        <f>VLOOKUP(A2532,'2.1 Termination Charges'!$B$4:$F$904,5,0)</f>
        <v>0.16363</v>
      </c>
      <c r="G2532" s="67"/>
      <c r="H2532" s="67"/>
      <c r="J2532" s="67"/>
      <c r="P2532" s="68"/>
      <c r="Q2532" s="69"/>
      <c r="R2532" s="69"/>
      <c r="Z2532" s="70"/>
      <c r="AA2532" s="71"/>
      <c r="AB2532" s="70"/>
      <c r="AC2532" s="70"/>
      <c r="AD2532" s="53"/>
      <c r="AE2532" s="53"/>
      <c r="AF2532" s="72"/>
      <c r="AG2532" s="70"/>
      <c r="AH2532" s="70"/>
      <c r="AI2532" s="70"/>
    </row>
    <row r="2533" spans="1:35" ht="12.75" customHeight="1" x14ac:dyDescent="0.2">
      <c r="A2533" s="64" t="s">
        <v>537</v>
      </c>
      <c r="B2533" s="65" t="s">
        <v>536</v>
      </c>
      <c r="C2533" s="65">
        <v>1809773</v>
      </c>
      <c r="D2533" s="66">
        <f>VLOOKUP(A2533,'2.1 Termination Charges'!$B$4:$F$904,5,0)</f>
        <v>0.16363</v>
      </c>
      <c r="G2533" s="67"/>
      <c r="H2533" s="67"/>
      <c r="J2533" s="67"/>
      <c r="P2533" s="68"/>
      <c r="Q2533" s="69"/>
      <c r="R2533" s="69"/>
      <c r="Z2533" s="70"/>
      <c r="AA2533" s="71"/>
      <c r="AB2533" s="70"/>
      <c r="AC2533" s="70"/>
      <c r="AD2533" s="53"/>
      <c r="AE2533" s="53"/>
      <c r="AF2533" s="72"/>
      <c r="AG2533" s="70"/>
      <c r="AH2533" s="70"/>
      <c r="AI2533" s="70"/>
    </row>
    <row r="2534" spans="1:35" ht="12.75" customHeight="1" x14ac:dyDescent="0.2">
      <c r="A2534" s="64" t="s">
        <v>537</v>
      </c>
      <c r="B2534" s="65" t="s">
        <v>536</v>
      </c>
      <c r="C2534" s="65">
        <v>1809774</v>
      </c>
      <c r="D2534" s="66">
        <f>VLOOKUP(A2534,'2.1 Termination Charges'!$B$4:$F$904,5,0)</f>
        <v>0.16363</v>
      </c>
      <c r="G2534" s="67"/>
      <c r="H2534" s="67"/>
      <c r="J2534" s="67"/>
      <c r="P2534" s="68"/>
      <c r="Q2534" s="69"/>
      <c r="R2534" s="69"/>
      <c r="Z2534" s="70"/>
      <c r="AA2534" s="71"/>
      <c r="AB2534" s="70"/>
      <c r="AC2534" s="70"/>
      <c r="AD2534" s="53"/>
      <c r="AE2534" s="53"/>
      <c r="AF2534" s="72"/>
      <c r="AG2534" s="70"/>
      <c r="AH2534" s="70"/>
      <c r="AI2534" s="70"/>
    </row>
    <row r="2535" spans="1:35" ht="12.75" customHeight="1" x14ac:dyDescent="0.2">
      <c r="A2535" s="64" t="s">
        <v>537</v>
      </c>
      <c r="B2535" s="65" t="s">
        <v>536</v>
      </c>
      <c r="C2535" s="65">
        <v>1809775</v>
      </c>
      <c r="D2535" s="66">
        <f>VLOOKUP(A2535,'2.1 Termination Charges'!$B$4:$F$904,5,0)</f>
        <v>0.16363</v>
      </c>
      <c r="G2535" s="67"/>
      <c r="H2535" s="67"/>
      <c r="J2535" s="67"/>
      <c r="P2535" s="68"/>
      <c r="Q2535" s="69"/>
      <c r="R2535" s="69"/>
      <c r="Z2535" s="70"/>
      <c r="AA2535" s="71"/>
      <c r="AB2535" s="70"/>
      <c r="AC2535" s="70"/>
      <c r="AD2535" s="53"/>
      <c r="AE2535" s="53"/>
      <c r="AF2535" s="72"/>
      <c r="AG2535" s="70"/>
      <c r="AH2535" s="70"/>
      <c r="AI2535" s="70"/>
    </row>
    <row r="2536" spans="1:35" ht="12.75" customHeight="1" x14ac:dyDescent="0.2">
      <c r="A2536" s="64" t="s">
        <v>537</v>
      </c>
      <c r="B2536" s="65" t="s">
        <v>536</v>
      </c>
      <c r="C2536" s="65">
        <v>1809776</v>
      </c>
      <c r="D2536" s="66">
        <f>VLOOKUP(A2536,'2.1 Termination Charges'!$B$4:$F$904,5,0)</f>
        <v>0.16363</v>
      </c>
      <c r="G2536" s="67"/>
      <c r="H2536" s="67"/>
      <c r="J2536" s="67"/>
      <c r="P2536" s="68"/>
      <c r="Q2536" s="69"/>
      <c r="R2536" s="69"/>
      <c r="Z2536" s="70"/>
      <c r="AA2536" s="71"/>
      <c r="AB2536" s="70"/>
      <c r="AC2536" s="70"/>
      <c r="AD2536" s="53"/>
      <c r="AE2536" s="53"/>
      <c r="AF2536" s="72"/>
      <c r="AG2536" s="70"/>
      <c r="AH2536" s="70"/>
      <c r="AI2536" s="70"/>
    </row>
    <row r="2537" spans="1:35" ht="12.75" customHeight="1" x14ac:dyDescent="0.2">
      <c r="A2537" s="64" t="s">
        <v>537</v>
      </c>
      <c r="B2537" s="65" t="s">
        <v>536</v>
      </c>
      <c r="C2537" s="65">
        <v>1809777</v>
      </c>
      <c r="D2537" s="66">
        <f>VLOOKUP(A2537,'2.1 Termination Charges'!$B$4:$F$904,5,0)</f>
        <v>0.16363</v>
      </c>
      <c r="G2537" s="67"/>
      <c r="H2537" s="67"/>
      <c r="J2537" s="67"/>
      <c r="P2537" s="68"/>
      <c r="Q2537" s="69"/>
      <c r="R2537" s="69"/>
      <c r="Z2537" s="70"/>
      <c r="AA2537" s="71"/>
      <c r="AB2537" s="70"/>
      <c r="AC2537" s="70"/>
      <c r="AD2537" s="53"/>
      <c r="AE2537" s="53"/>
      <c r="AF2537" s="72"/>
      <c r="AG2537" s="70"/>
      <c r="AH2537" s="70"/>
      <c r="AI2537" s="70"/>
    </row>
    <row r="2538" spans="1:35" ht="12.75" customHeight="1" x14ac:dyDescent="0.2">
      <c r="A2538" s="64" t="s">
        <v>537</v>
      </c>
      <c r="B2538" s="65" t="s">
        <v>536</v>
      </c>
      <c r="C2538" s="65">
        <v>1809778</v>
      </c>
      <c r="D2538" s="66">
        <f>VLOOKUP(A2538,'2.1 Termination Charges'!$B$4:$F$904,5,0)</f>
        <v>0.16363</v>
      </c>
      <c r="G2538" s="67"/>
      <c r="H2538" s="67"/>
      <c r="J2538" s="67"/>
      <c r="P2538" s="68"/>
      <c r="Q2538" s="69"/>
      <c r="R2538" s="69"/>
      <c r="Z2538" s="70"/>
      <c r="AA2538" s="71"/>
      <c r="AB2538" s="70"/>
      <c r="AC2538" s="70"/>
      <c r="AD2538" s="53"/>
      <c r="AE2538" s="53"/>
      <c r="AF2538" s="72"/>
      <c r="AG2538" s="70"/>
      <c r="AH2538" s="70"/>
      <c r="AI2538" s="70"/>
    </row>
    <row r="2539" spans="1:35" ht="12.75" customHeight="1" x14ac:dyDescent="0.2">
      <c r="A2539" s="64" t="s">
        <v>537</v>
      </c>
      <c r="B2539" s="65" t="s">
        <v>536</v>
      </c>
      <c r="C2539" s="65">
        <v>1809782</v>
      </c>
      <c r="D2539" s="66">
        <f>VLOOKUP(A2539,'2.1 Termination Charges'!$B$4:$F$904,5,0)</f>
        <v>0.16363</v>
      </c>
      <c r="G2539" s="67"/>
      <c r="H2539" s="67"/>
      <c r="J2539" s="67"/>
      <c r="P2539" s="68"/>
      <c r="Q2539" s="69"/>
      <c r="R2539" s="69"/>
      <c r="Z2539" s="70"/>
      <c r="AA2539" s="71"/>
      <c r="AB2539" s="70"/>
      <c r="AC2539" s="70"/>
      <c r="AD2539" s="53"/>
      <c r="AE2539" s="53"/>
      <c r="AF2539" s="72"/>
      <c r="AG2539" s="70"/>
      <c r="AH2539" s="70"/>
      <c r="AI2539" s="70"/>
    </row>
    <row r="2540" spans="1:35" ht="12.75" customHeight="1" x14ac:dyDescent="0.2">
      <c r="A2540" s="64" t="s">
        <v>537</v>
      </c>
      <c r="B2540" s="65" t="s">
        <v>536</v>
      </c>
      <c r="C2540" s="65">
        <v>1809783</v>
      </c>
      <c r="D2540" s="66">
        <f>VLOOKUP(A2540,'2.1 Termination Charges'!$B$4:$F$904,5,0)</f>
        <v>0.16363</v>
      </c>
      <c r="G2540" s="67"/>
      <c r="H2540" s="67"/>
      <c r="J2540" s="67"/>
      <c r="P2540" s="68"/>
      <c r="Q2540" s="69"/>
      <c r="R2540" s="69"/>
      <c r="Z2540" s="70"/>
      <c r="AA2540" s="71"/>
      <c r="AB2540" s="70"/>
      <c r="AC2540" s="70"/>
      <c r="AD2540" s="53"/>
      <c r="AE2540" s="53"/>
      <c r="AF2540" s="72"/>
      <c r="AG2540" s="70"/>
      <c r="AH2540" s="70"/>
      <c r="AI2540" s="70"/>
    </row>
    <row r="2541" spans="1:35" ht="12.75" customHeight="1" x14ac:dyDescent="0.2">
      <c r="A2541" s="64" t="s">
        <v>537</v>
      </c>
      <c r="B2541" s="65" t="s">
        <v>536</v>
      </c>
      <c r="C2541" s="65">
        <v>1809785</v>
      </c>
      <c r="D2541" s="66">
        <f>VLOOKUP(A2541,'2.1 Termination Charges'!$B$4:$F$904,5,0)</f>
        <v>0.16363</v>
      </c>
      <c r="G2541" s="67"/>
      <c r="H2541" s="67"/>
      <c r="J2541" s="67"/>
      <c r="P2541" s="68"/>
      <c r="Q2541" s="69"/>
      <c r="R2541" s="69"/>
      <c r="Z2541" s="70"/>
      <c r="AA2541" s="71"/>
      <c r="AB2541" s="70"/>
      <c r="AC2541" s="70"/>
      <c r="AD2541" s="53"/>
      <c r="AE2541" s="53"/>
      <c r="AF2541" s="72"/>
      <c r="AG2541" s="70"/>
      <c r="AH2541" s="70"/>
      <c r="AI2541" s="70"/>
    </row>
    <row r="2542" spans="1:35" ht="12.75" customHeight="1" x14ac:dyDescent="0.2">
      <c r="A2542" s="64" t="s">
        <v>537</v>
      </c>
      <c r="B2542" s="65" t="s">
        <v>536</v>
      </c>
      <c r="C2542" s="65">
        <v>1809786</v>
      </c>
      <c r="D2542" s="66">
        <f>VLOOKUP(A2542,'2.1 Termination Charges'!$B$4:$F$904,5,0)</f>
        <v>0.16363</v>
      </c>
      <c r="G2542" s="67"/>
      <c r="H2542" s="67"/>
      <c r="J2542" s="67"/>
      <c r="P2542" s="68"/>
      <c r="Q2542" s="69"/>
      <c r="R2542" s="69"/>
      <c r="Z2542" s="70"/>
      <c r="AA2542" s="71"/>
      <c r="AB2542" s="70"/>
      <c r="AC2542" s="70"/>
      <c r="AD2542" s="53"/>
      <c r="AE2542" s="53"/>
      <c r="AF2542" s="72"/>
      <c r="AG2542" s="70"/>
      <c r="AH2542" s="70"/>
      <c r="AI2542" s="70"/>
    </row>
    <row r="2543" spans="1:35" ht="12.75" customHeight="1" x14ac:dyDescent="0.2">
      <c r="A2543" s="64" t="s">
        <v>537</v>
      </c>
      <c r="B2543" s="65" t="s">
        <v>536</v>
      </c>
      <c r="C2543" s="65">
        <v>1809787</v>
      </c>
      <c r="D2543" s="66">
        <f>VLOOKUP(A2543,'2.1 Termination Charges'!$B$4:$F$904,5,0)</f>
        <v>0.16363</v>
      </c>
      <c r="G2543" s="67"/>
      <c r="H2543" s="67"/>
      <c r="J2543" s="67"/>
      <c r="P2543" s="68"/>
      <c r="Q2543" s="69"/>
      <c r="R2543" s="69"/>
      <c r="Z2543" s="70"/>
      <c r="AA2543" s="71"/>
      <c r="AB2543" s="70"/>
      <c r="AC2543" s="70"/>
      <c r="AD2543" s="53"/>
      <c r="AE2543" s="53"/>
      <c r="AF2543" s="72"/>
      <c r="AG2543" s="70"/>
      <c r="AH2543" s="70"/>
      <c r="AI2543" s="70"/>
    </row>
    <row r="2544" spans="1:35" ht="12.75" customHeight="1" x14ac:dyDescent="0.2">
      <c r="A2544" s="64" t="s">
        <v>537</v>
      </c>
      <c r="B2544" s="65" t="s">
        <v>536</v>
      </c>
      <c r="C2544" s="65">
        <v>1809789</v>
      </c>
      <c r="D2544" s="66">
        <f>VLOOKUP(A2544,'2.1 Termination Charges'!$B$4:$F$904,5,0)</f>
        <v>0.16363</v>
      </c>
      <c r="G2544" s="67"/>
      <c r="H2544" s="67"/>
      <c r="J2544" s="67"/>
      <c r="P2544" s="68"/>
      <c r="Q2544" s="69"/>
      <c r="R2544" s="69"/>
      <c r="Z2544" s="70"/>
      <c r="AA2544" s="71"/>
      <c r="AB2544" s="70"/>
      <c r="AC2544" s="70"/>
      <c r="AD2544" s="53"/>
      <c r="AE2544" s="53"/>
      <c r="AF2544" s="72"/>
      <c r="AG2544" s="70"/>
      <c r="AH2544" s="70"/>
      <c r="AI2544" s="70"/>
    </row>
    <row r="2545" spans="1:35" ht="12.75" customHeight="1" x14ac:dyDescent="0.2">
      <c r="A2545" s="64" t="s">
        <v>537</v>
      </c>
      <c r="B2545" s="65" t="s">
        <v>536</v>
      </c>
      <c r="C2545" s="65">
        <v>1809790</v>
      </c>
      <c r="D2545" s="66">
        <f>VLOOKUP(A2545,'2.1 Termination Charges'!$B$4:$F$904,5,0)</f>
        <v>0.16363</v>
      </c>
      <c r="G2545" s="67"/>
      <c r="H2545" s="67"/>
      <c r="J2545" s="67"/>
      <c r="P2545" s="68"/>
      <c r="Q2545" s="69"/>
      <c r="R2545" s="69"/>
      <c r="Z2545" s="70"/>
      <c r="AA2545" s="71"/>
      <c r="AB2545" s="70"/>
      <c r="AC2545" s="70"/>
      <c r="AD2545" s="53"/>
      <c r="AE2545" s="53"/>
      <c r="AF2545" s="72"/>
      <c r="AG2545" s="70"/>
      <c r="AH2545" s="70"/>
      <c r="AI2545" s="70"/>
    </row>
    <row r="2546" spans="1:35" ht="12.75" customHeight="1" x14ac:dyDescent="0.2">
      <c r="A2546" s="64" t="s">
        <v>537</v>
      </c>
      <c r="B2546" s="65" t="s">
        <v>536</v>
      </c>
      <c r="C2546" s="65">
        <v>1809791</v>
      </c>
      <c r="D2546" s="66">
        <f>VLOOKUP(A2546,'2.1 Termination Charges'!$B$4:$F$904,5,0)</f>
        <v>0.16363</v>
      </c>
      <c r="G2546" s="67"/>
      <c r="H2546" s="67"/>
      <c r="J2546" s="67"/>
      <c r="P2546" s="68"/>
      <c r="Q2546" s="69"/>
      <c r="R2546" s="69"/>
      <c r="Z2546" s="70"/>
      <c r="AA2546" s="71"/>
      <c r="AB2546" s="70"/>
      <c r="AC2546" s="70"/>
      <c r="AD2546" s="53"/>
      <c r="AE2546" s="53"/>
      <c r="AF2546" s="72"/>
      <c r="AG2546" s="70"/>
      <c r="AH2546" s="70"/>
      <c r="AI2546" s="70"/>
    </row>
    <row r="2547" spans="1:35" ht="12.75" customHeight="1" x14ac:dyDescent="0.2">
      <c r="A2547" s="64" t="s">
        <v>537</v>
      </c>
      <c r="B2547" s="65" t="s">
        <v>536</v>
      </c>
      <c r="C2547" s="65">
        <v>1809796</v>
      </c>
      <c r="D2547" s="66">
        <f>VLOOKUP(A2547,'2.1 Termination Charges'!$B$4:$F$904,5,0)</f>
        <v>0.16363</v>
      </c>
      <c r="G2547" s="67"/>
      <c r="H2547" s="67"/>
      <c r="J2547" s="67"/>
      <c r="P2547" s="68"/>
      <c r="Q2547" s="69"/>
      <c r="R2547" s="69"/>
      <c r="Z2547" s="70"/>
      <c r="AA2547" s="71"/>
      <c r="AB2547" s="70"/>
      <c r="AC2547" s="70"/>
      <c r="AD2547" s="53"/>
      <c r="AE2547" s="53"/>
      <c r="AF2547" s="72"/>
      <c r="AG2547" s="70"/>
      <c r="AH2547" s="70"/>
      <c r="AI2547" s="70"/>
    </row>
    <row r="2548" spans="1:35" ht="12.75" customHeight="1" x14ac:dyDescent="0.2">
      <c r="A2548" s="64" t="s">
        <v>537</v>
      </c>
      <c r="B2548" s="65" t="s">
        <v>536</v>
      </c>
      <c r="C2548" s="65">
        <v>1809798</v>
      </c>
      <c r="D2548" s="66">
        <f>VLOOKUP(A2548,'2.1 Termination Charges'!$B$4:$F$904,5,0)</f>
        <v>0.16363</v>
      </c>
      <c r="G2548" s="67"/>
      <c r="H2548" s="67"/>
      <c r="J2548" s="67"/>
      <c r="P2548" s="68"/>
      <c r="Q2548" s="69"/>
      <c r="R2548" s="69"/>
      <c r="Z2548" s="70"/>
      <c r="AA2548" s="71"/>
      <c r="AB2548" s="70"/>
      <c r="AC2548" s="70"/>
      <c r="AD2548" s="53"/>
      <c r="AE2548" s="53"/>
      <c r="AF2548" s="72"/>
      <c r="AG2548" s="70"/>
      <c r="AH2548" s="70"/>
      <c r="AI2548" s="70"/>
    </row>
    <row r="2549" spans="1:35" ht="12.75" customHeight="1" x14ac:dyDescent="0.2">
      <c r="A2549" s="64" t="s">
        <v>537</v>
      </c>
      <c r="B2549" s="65" t="s">
        <v>536</v>
      </c>
      <c r="C2549" s="65">
        <v>1809808</v>
      </c>
      <c r="D2549" s="66">
        <f>VLOOKUP(A2549,'2.1 Termination Charges'!$B$4:$F$904,5,0)</f>
        <v>0.16363</v>
      </c>
      <c r="G2549" s="67"/>
      <c r="H2549" s="67"/>
      <c r="J2549" s="67"/>
      <c r="P2549" s="68"/>
      <c r="Q2549" s="69"/>
      <c r="R2549" s="69"/>
      <c r="Z2549" s="70"/>
      <c r="AA2549" s="71"/>
      <c r="AB2549" s="70"/>
      <c r="AC2549" s="70"/>
      <c r="AD2549" s="53"/>
      <c r="AE2549" s="53"/>
      <c r="AF2549" s="72"/>
      <c r="AG2549" s="70"/>
      <c r="AH2549" s="70"/>
      <c r="AI2549" s="70"/>
    </row>
    <row r="2550" spans="1:35" ht="12.75" customHeight="1" x14ac:dyDescent="0.2">
      <c r="A2550" s="64" t="s">
        <v>537</v>
      </c>
      <c r="B2550" s="65" t="s">
        <v>536</v>
      </c>
      <c r="C2550" s="65">
        <v>1809812</v>
      </c>
      <c r="D2550" s="66">
        <f>VLOOKUP(A2550,'2.1 Termination Charges'!$B$4:$F$904,5,0)</f>
        <v>0.16363</v>
      </c>
      <c r="G2550" s="67"/>
      <c r="H2550" s="67"/>
      <c r="J2550" s="67"/>
      <c r="P2550" s="68"/>
      <c r="Q2550" s="69"/>
      <c r="R2550" s="69"/>
      <c r="Z2550" s="70"/>
      <c r="AA2550" s="71"/>
      <c r="AB2550" s="70"/>
      <c r="AC2550" s="70"/>
      <c r="AD2550" s="53"/>
      <c r="AE2550" s="53"/>
      <c r="AF2550" s="72"/>
      <c r="AG2550" s="70"/>
      <c r="AH2550" s="70"/>
      <c r="AI2550" s="70"/>
    </row>
    <row r="2551" spans="1:35" ht="12.75" customHeight="1" x14ac:dyDescent="0.2">
      <c r="A2551" s="64" t="s">
        <v>537</v>
      </c>
      <c r="B2551" s="65" t="s">
        <v>536</v>
      </c>
      <c r="C2551" s="65">
        <v>1809814</v>
      </c>
      <c r="D2551" s="66">
        <f>VLOOKUP(A2551,'2.1 Termination Charges'!$B$4:$F$904,5,0)</f>
        <v>0.16363</v>
      </c>
      <c r="G2551" s="67"/>
      <c r="H2551" s="67"/>
      <c r="J2551" s="67"/>
      <c r="P2551" s="68"/>
      <c r="Q2551" s="69"/>
      <c r="R2551" s="69"/>
      <c r="Z2551" s="70"/>
      <c r="AA2551" s="71"/>
      <c r="AB2551" s="70"/>
      <c r="AC2551" s="70"/>
      <c r="AD2551" s="53"/>
      <c r="AE2551" s="53"/>
      <c r="AF2551" s="72"/>
      <c r="AG2551" s="70"/>
      <c r="AH2551" s="70"/>
      <c r="AI2551" s="70"/>
    </row>
    <row r="2552" spans="1:35" ht="12.75" customHeight="1" x14ac:dyDescent="0.2">
      <c r="A2552" s="64" t="s">
        <v>537</v>
      </c>
      <c r="B2552" s="65" t="s">
        <v>536</v>
      </c>
      <c r="C2552" s="65">
        <v>1809818</v>
      </c>
      <c r="D2552" s="66">
        <f>VLOOKUP(A2552,'2.1 Termination Charges'!$B$4:$F$904,5,0)</f>
        <v>0.16363</v>
      </c>
      <c r="G2552" s="67"/>
      <c r="H2552" s="67"/>
      <c r="J2552" s="67"/>
      <c r="P2552" s="68"/>
      <c r="Q2552" s="69"/>
      <c r="R2552" s="69"/>
      <c r="Z2552" s="70"/>
      <c r="AA2552" s="71"/>
      <c r="AB2552" s="70"/>
      <c r="AC2552" s="70"/>
      <c r="AD2552" s="53"/>
      <c r="AE2552" s="53"/>
      <c r="AF2552" s="72"/>
      <c r="AG2552" s="70"/>
      <c r="AH2552" s="70"/>
      <c r="AI2552" s="70"/>
    </row>
    <row r="2553" spans="1:35" ht="12.75" customHeight="1" x14ac:dyDescent="0.2">
      <c r="A2553" s="64" t="s">
        <v>537</v>
      </c>
      <c r="B2553" s="65" t="s">
        <v>536</v>
      </c>
      <c r="C2553" s="65">
        <v>1809821</v>
      </c>
      <c r="D2553" s="66">
        <f>VLOOKUP(A2553,'2.1 Termination Charges'!$B$4:$F$904,5,0)</f>
        <v>0.16363</v>
      </c>
      <c r="G2553" s="67"/>
      <c r="H2553" s="67"/>
      <c r="J2553" s="67"/>
      <c r="P2553" s="68"/>
      <c r="Q2553" s="69"/>
      <c r="R2553" s="69"/>
      <c r="Z2553" s="70"/>
      <c r="AA2553" s="71"/>
      <c r="AB2553" s="70"/>
      <c r="AC2553" s="70"/>
      <c r="AD2553" s="53"/>
      <c r="AE2553" s="53"/>
      <c r="AF2553" s="72"/>
      <c r="AG2553" s="70"/>
      <c r="AH2553" s="70"/>
      <c r="AI2553" s="70"/>
    </row>
    <row r="2554" spans="1:35" ht="12.75" customHeight="1" x14ac:dyDescent="0.2">
      <c r="A2554" s="64" t="s">
        <v>537</v>
      </c>
      <c r="B2554" s="65" t="s">
        <v>536</v>
      </c>
      <c r="C2554" s="65">
        <v>1809827</v>
      </c>
      <c r="D2554" s="66">
        <f>VLOOKUP(A2554,'2.1 Termination Charges'!$B$4:$F$904,5,0)</f>
        <v>0.16363</v>
      </c>
      <c r="G2554" s="67"/>
      <c r="H2554" s="67"/>
      <c r="J2554" s="67"/>
      <c r="P2554" s="68"/>
      <c r="Q2554" s="69"/>
      <c r="R2554" s="69"/>
      <c r="Z2554" s="70"/>
      <c r="AA2554" s="71"/>
      <c r="AB2554" s="70"/>
      <c r="AC2554" s="70"/>
      <c r="AD2554" s="53"/>
      <c r="AE2554" s="53"/>
      <c r="AF2554" s="72"/>
      <c r="AG2554" s="70"/>
      <c r="AH2554" s="70"/>
      <c r="AI2554" s="70"/>
    </row>
    <row r="2555" spans="1:35" ht="12.75" customHeight="1" x14ac:dyDescent="0.2">
      <c r="A2555" s="64" t="s">
        <v>537</v>
      </c>
      <c r="B2555" s="65" t="s">
        <v>536</v>
      </c>
      <c r="C2555" s="65">
        <v>1809828</v>
      </c>
      <c r="D2555" s="66">
        <f>VLOOKUP(A2555,'2.1 Termination Charges'!$B$4:$F$904,5,0)</f>
        <v>0.16363</v>
      </c>
      <c r="G2555" s="67"/>
      <c r="H2555" s="67"/>
      <c r="J2555" s="67"/>
      <c r="P2555" s="68"/>
      <c r="Q2555" s="69"/>
      <c r="R2555" s="69"/>
      <c r="Z2555" s="70"/>
      <c r="AA2555" s="71"/>
      <c r="AB2555" s="70"/>
      <c r="AC2555" s="70"/>
      <c r="AD2555" s="53"/>
      <c r="AE2555" s="53"/>
      <c r="AF2555" s="72"/>
      <c r="AG2555" s="70"/>
      <c r="AH2555" s="70"/>
      <c r="AI2555" s="70"/>
    </row>
    <row r="2556" spans="1:35" ht="12.75" customHeight="1" x14ac:dyDescent="0.2">
      <c r="A2556" s="64" t="s">
        <v>537</v>
      </c>
      <c r="B2556" s="65" t="s">
        <v>536</v>
      </c>
      <c r="C2556" s="65">
        <v>1809829</v>
      </c>
      <c r="D2556" s="66">
        <f>VLOOKUP(A2556,'2.1 Termination Charges'!$B$4:$F$904,5,0)</f>
        <v>0.16363</v>
      </c>
      <c r="G2556" s="67"/>
      <c r="H2556" s="67"/>
      <c r="J2556" s="67"/>
      <c r="P2556" s="68"/>
      <c r="Q2556" s="69"/>
      <c r="R2556" s="69"/>
      <c r="Z2556" s="70"/>
      <c r="AA2556" s="71"/>
      <c r="AB2556" s="70"/>
      <c r="AC2556" s="70"/>
      <c r="AD2556" s="53"/>
      <c r="AE2556" s="53"/>
      <c r="AF2556" s="72"/>
      <c r="AG2556" s="70"/>
      <c r="AH2556" s="70"/>
      <c r="AI2556" s="70"/>
    </row>
    <row r="2557" spans="1:35" ht="12.75" customHeight="1" x14ac:dyDescent="0.2">
      <c r="A2557" s="64" t="s">
        <v>537</v>
      </c>
      <c r="B2557" s="65" t="s">
        <v>536</v>
      </c>
      <c r="C2557" s="65">
        <v>1809834</v>
      </c>
      <c r="D2557" s="66">
        <f>VLOOKUP(A2557,'2.1 Termination Charges'!$B$4:$F$904,5,0)</f>
        <v>0.16363</v>
      </c>
      <c r="G2557" s="67"/>
      <c r="H2557" s="67"/>
      <c r="J2557" s="67"/>
      <c r="P2557" s="68"/>
      <c r="Q2557" s="69"/>
      <c r="R2557" s="69"/>
      <c r="Z2557" s="70"/>
      <c r="AA2557" s="71"/>
      <c r="AB2557" s="70"/>
      <c r="AC2557" s="70"/>
      <c r="AD2557" s="53"/>
      <c r="AE2557" s="53"/>
      <c r="AF2557" s="72"/>
      <c r="AG2557" s="70"/>
      <c r="AH2557" s="70"/>
      <c r="AI2557" s="70"/>
    </row>
    <row r="2558" spans="1:35" ht="12.75" customHeight="1" x14ac:dyDescent="0.2">
      <c r="A2558" s="64" t="s">
        <v>537</v>
      </c>
      <c r="B2558" s="65" t="s">
        <v>536</v>
      </c>
      <c r="C2558" s="65">
        <v>1809835</v>
      </c>
      <c r="D2558" s="66">
        <f>VLOOKUP(A2558,'2.1 Termination Charges'!$B$4:$F$904,5,0)</f>
        <v>0.16363</v>
      </c>
      <c r="G2558" s="67"/>
      <c r="H2558" s="67"/>
      <c r="J2558" s="67"/>
      <c r="P2558" s="68"/>
      <c r="Q2558" s="69"/>
      <c r="R2558" s="69"/>
      <c r="Z2558" s="70"/>
      <c r="AA2558" s="71"/>
      <c r="AB2558" s="70"/>
      <c r="AC2558" s="70"/>
      <c r="AD2558" s="53"/>
      <c r="AE2558" s="53"/>
      <c r="AF2558" s="72"/>
      <c r="AG2558" s="70"/>
      <c r="AH2558" s="70"/>
      <c r="AI2558" s="70"/>
    </row>
    <row r="2559" spans="1:35" ht="12.75" customHeight="1" x14ac:dyDescent="0.2">
      <c r="A2559" s="64" t="s">
        <v>537</v>
      </c>
      <c r="B2559" s="65" t="s">
        <v>536</v>
      </c>
      <c r="C2559" s="65">
        <v>1809836</v>
      </c>
      <c r="D2559" s="66">
        <f>VLOOKUP(A2559,'2.1 Termination Charges'!$B$4:$F$904,5,0)</f>
        <v>0.16363</v>
      </c>
      <c r="G2559" s="67"/>
      <c r="H2559" s="67"/>
      <c r="J2559" s="67"/>
      <c r="P2559" s="68"/>
      <c r="Q2559" s="69"/>
      <c r="R2559" s="69"/>
      <c r="Z2559" s="70"/>
      <c r="AA2559" s="71"/>
      <c r="AB2559" s="70"/>
      <c r="AC2559" s="70"/>
      <c r="AD2559" s="53"/>
      <c r="AE2559" s="53"/>
      <c r="AF2559" s="72"/>
      <c r="AG2559" s="70"/>
      <c r="AH2559" s="70"/>
      <c r="AI2559" s="70"/>
    </row>
    <row r="2560" spans="1:35" ht="12.75" customHeight="1" x14ac:dyDescent="0.2">
      <c r="A2560" s="64" t="s">
        <v>537</v>
      </c>
      <c r="B2560" s="65" t="s">
        <v>536</v>
      </c>
      <c r="C2560" s="65">
        <v>1809837</v>
      </c>
      <c r="D2560" s="66">
        <f>VLOOKUP(A2560,'2.1 Termination Charges'!$B$4:$F$904,5,0)</f>
        <v>0.16363</v>
      </c>
      <c r="G2560" s="67"/>
      <c r="H2560" s="67"/>
      <c r="J2560" s="67"/>
      <c r="P2560" s="68"/>
      <c r="Q2560" s="69"/>
      <c r="R2560" s="69"/>
      <c r="Z2560" s="70"/>
      <c r="AA2560" s="71"/>
      <c r="AB2560" s="70"/>
      <c r="AC2560" s="70"/>
      <c r="AD2560" s="53"/>
      <c r="AE2560" s="53"/>
      <c r="AF2560" s="72"/>
      <c r="AG2560" s="70"/>
      <c r="AH2560" s="70"/>
      <c r="AI2560" s="70"/>
    </row>
    <row r="2561" spans="1:35" ht="12.75" customHeight="1" x14ac:dyDescent="0.2">
      <c r="A2561" s="64" t="s">
        <v>537</v>
      </c>
      <c r="B2561" s="65" t="s">
        <v>536</v>
      </c>
      <c r="C2561" s="65">
        <v>1809838</v>
      </c>
      <c r="D2561" s="66">
        <f>VLOOKUP(A2561,'2.1 Termination Charges'!$B$4:$F$904,5,0)</f>
        <v>0.16363</v>
      </c>
      <c r="G2561" s="67"/>
      <c r="H2561" s="67"/>
      <c r="J2561" s="67"/>
      <c r="P2561" s="68"/>
      <c r="Q2561" s="69"/>
      <c r="R2561" s="69"/>
      <c r="Z2561" s="70"/>
      <c r="AA2561" s="71"/>
      <c r="AB2561" s="70"/>
      <c r="AC2561" s="70"/>
      <c r="AD2561" s="53"/>
      <c r="AE2561" s="53"/>
      <c r="AF2561" s="72"/>
      <c r="AG2561" s="70"/>
      <c r="AH2561" s="70"/>
      <c r="AI2561" s="70"/>
    </row>
    <row r="2562" spans="1:35" ht="12.75" customHeight="1" x14ac:dyDescent="0.2">
      <c r="A2562" s="64" t="s">
        <v>537</v>
      </c>
      <c r="B2562" s="65" t="s">
        <v>536</v>
      </c>
      <c r="C2562" s="65">
        <v>1809839</v>
      </c>
      <c r="D2562" s="66">
        <f>VLOOKUP(A2562,'2.1 Termination Charges'!$B$4:$F$904,5,0)</f>
        <v>0.16363</v>
      </c>
      <c r="G2562" s="67"/>
      <c r="H2562" s="67"/>
      <c r="J2562" s="67"/>
      <c r="P2562" s="68"/>
      <c r="Q2562" s="69"/>
      <c r="R2562" s="69"/>
      <c r="Z2562" s="70"/>
      <c r="AA2562" s="71"/>
      <c r="AB2562" s="70"/>
      <c r="AC2562" s="70"/>
      <c r="AD2562" s="53"/>
      <c r="AE2562" s="53"/>
      <c r="AF2562" s="72"/>
      <c r="AG2562" s="70"/>
      <c r="AH2562" s="70"/>
      <c r="AI2562" s="70"/>
    </row>
    <row r="2563" spans="1:35" ht="12.75" customHeight="1" x14ac:dyDescent="0.2">
      <c r="A2563" s="64" t="s">
        <v>537</v>
      </c>
      <c r="B2563" s="65" t="s">
        <v>536</v>
      </c>
      <c r="C2563" s="65">
        <v>1809840</v>
      </c>
      <c r="D2563" s="66">
        <f>VLOOKUP(A2563,'2.1 Termination Charges'!$B$4:$F$904,5,0)</f>
        <v>0.16363</v>
      </c>
      <c r="G2563" s="67"/>
      <c r="H2563" s="67"/>
      <c r="J2563" s="67"/>
      <c r="P2563" s="68"/>
      <c r="Q2563" s="69"/>
      <c r="R2563" s="69"/>
      <c r="Z2563" s="70"/>
      <c r="AA2563" s="71"/>
      <c r="AB2563" s="70"/>
      <c r="AC2563" s="70"/>
      <c r="AD2563" s="53"/>
      <c r="AE2563" s="53"/>
      <c r="AF2563" s="72"/>
      <c r="AG2563" s="70"/>
      <c r="AH2563" s="70"/>
      <c r="AI2563" s="70"/>
    </row>
    <row r="2564" spans="1:35" ht="12.75" customHeight="1" x14ac:dyDescent="0.2">
      <c r="A2564" s="64" t="s">
        <v>537</v>
      </c>
      <c r="B2564" s="65" t="s">
        <v>536</v>
      </c>
      <c r="C2564" s="65">
        <v>1809841</v>
      </c>
      <c r="D2564" s="66">
        <f>VLOOKUP(A2564,'2.1 Termination Charges'!$B$4:$F$904,5,0)</f>
        <v>0.16363</v>
      </c>
      <c r="G2564" s="67"/>
      <c r="H2564" s="67"/>
      <c r="J2564" s="67"/>
      <c r="P2564" s="68"/>
      <c r="Q2564" s="69"/>
      <c r="R2564" s="69"/>
      <c r="Z2564" s="70"/>
      <c r="AA2564" s="71"/>
      <c r="AB2564" s="70"/>
      <c r="AC2564" s="70"/>
      <c r="AD2564" s="53"/>
      <c r="AE2564" s="53"/>
      <c r="AF2564" s="72"/>
      <c r="AG2564" s="70"/>
      <c r="AH2564" s="70"/>
      <c r="AI2564" s="70"/>
    </row>
    <row r="2565" spans="1:35" ht="12.75" customHeight="1" x14ac:dyDescent="0.2">
      <c r="A2565" s="64" t="s">
        <v>537</v>
      </c>
      <c r="B2565" s="65" t="s">
        <v>536</v>
      </c>
      <c r="C2565" s="65">
        <v>1809842</v>
      </c>
      <c r="D2565" s="66">
        <f>VLOOKUP(A2565,'2.1 Termination Charges'!$B$4:$F$904,5,0)</f>
        <v>0.16363</v>
      </c>
      <c r="G2565" s="67"/>
      <c r="H2565" s="67"/>
      <c r="J2565" s="67"/>
      <c r="P2565" s="68"/>
      <c r="Q2565" s="69"/>
      <c r="R2565" s="69"/>
      <c r="Z2565" s="70"/>
      <c r="AA2565" s="71"/>
      <c r="AB2565" s="70"/>
      <c r="AC2565" s="70"/>
      <c r="AD2565" s="53"/>
      <c r="AE2565" s="53"/>
      <c r="AF2565" s="72"/>
      <c r="AG2565" s="70"/>
      <c r="AH2565" s="70"/>
      <c r="AI2565" s="70"/>
    </row>
    <row r="2566" spans="1:35" ht="12.75" customHeight="1" x14ac:dyDescent="0.2">
      <c r="A2566" s="64" t="s">
        <v>537</v>
      </c>
      <c r="B2566" s="65" t="s">
        <v>536</v>
      </c>
      <c r="C2566" s="65">
        <v>1809843</v>
      </c>
      <c r="D2566" s="66">
        <f>VLOOKUP(A2566,'2.1 Termination Charges'!$B$4:$F$904,5,0)</f>
        <v>0.16363</v>
      </c>
      <c r="G2566" s="67"/>
      <c r="H2566" s="67"/>
      <c r="J2566" s="67"/>
      <c r="P2566" s="68"/>
      <c r="Q2566" s="69"/>
      <c r="R2566" s="69"/>
      <c r="Z2566" s="70"/>
      <c r="AA2566" s="71"/>
      <c r="AB2566" s="70"/>
      <c r="AC2566" s="70"/>
      <c r="AD2566" s="53"/>
      <c r="AE2566" s="53"/>
      <c r="AF2566" s="72"/>
      <c r="AG2566" s="70"/>
      <c r="AH2566" s="70"/>
      <c r="AI2566" s="70"/>
    </row>
    <row r="2567" spans="1:35" ht="12.75" customHeight="1" x14ac:dyDescent="0.2">
      <c r="A2567" s="64" t="s">
        <v>537</v>
      </c>
      <c r="B2567" s="65" t="s">
        <v>536</v>
      </c>
      <c r="C2567" s="65">
        <v>1809844</v>
      </c>
      <c r="D2567" s="66">
        <f>VLOOKUP(A2567,'2.1 Termination Charges'!$B$4:$F$904,5,0)</f>
        <v>0.16363</v>
      </c>
      <c r="G2567" s="67"/>
      <c r="H2567" s="67"/>
      <c r="J2567" s="67"/>
      <c r="P2567" s="68"/>
      <c r="Q2567" s="69"/>
      <c r="R2567" s="69"/>
      <c r="Z2567" s="70"/>
      <c r="AA2567" s="71"/>
      <c r="AB2567" s="70"/>
      <c r="AC2567" s="70"/>
      <c r="AD2567" s="53"/>
      <c r="AE2567" s="53"/>
      <c r="AF2567" s="72"/>
      <c r="AG2567" s="70"/>
      <c r="AH2567" s="70"/>
      <c r="AI2567" s="70"/>
    </row>
    <row r="2568" spans="1:35" ht="12.75" customHeight="1" x14ac:dyDescent="0.2">
      <c r="A2568" s="64" t="s">
        <v>537</v>
      </c>
      <c r="B2568" s="65" t="s">
        <v>536</v>
      </c>
      <c r="C2568" s="65">
        <v>18098597</v>
      </c>
      <c r="D2568" s="66">
        <f>VLOOKUP(A2568,'2.1 Termination Charges'!$B$4:$F$904,5,0)</f>
        <v>0.16363</v>
      </c>
      <c r="G2568" s="67"/>
      <c r="H2568" s="67"/>
      <c r="J2568" s="67"/>
      <c r="P2568" s="68"/>
      <c r="Q2568" s="69"/>
      <c r="R2568" s="69"/>
      <c r="Z2568" s="70"/>
      <c r="AA2568" s="71"/>
      <c r="AB2568" s="70"/>
      <c r="AC2568" s="70"/>
      <c r="AD2568" s="53"/>
      <c r="AE2568" s="53"/>
      <c r="AF2568" s="72"/>
      <c r="AG2568" s="70"/>
      <c r="AH2568" s="70"/>
      <c r="AI2568" s="70"/>
    </row>
    <row r="2569" spans="1:35" ht="12.75" customHeight="1" x14ac:dyDescent="0.2">
      <c r="A2569" s="64" t="s">
        <v>537</v>
      </c>
      <c r="B2569" s="65" t="s">
        <v>536</v>
      </c>
      <c r="C2569" s="65">
        <v>18098598</v>
      </c>
      <c r="D2569" s="66">
        <f>VLOOKUP(A2569,'2.1 Termination Charges'!$B$4:$F$904,5,0)</f>
        <v>0.16363</v>
      </c>
      <c r="G2569" s="67"/>
      <c r="H2569" s="67"/>
      <c r="J2569" s="67"/>
      <c r="P2569" s="68"/>
      <c r="Q2569" s="69"/>
      <c r="R2569" s="69"/>
      <c r="Z2569" s="70"/>
      <c r="AA2569" s="71"/>
      <c r="AB2569" s="70"/>
      <c r="AC2569" s="70"/>
      <c r="AD2569" s="53"/>
      <c r="AE2569" s="53"/>
      <c r="AF2569" s="72"/>
      <c r="AG2569" s="70"/>
      <c r="AH2569" s="70"/>
      <c r="AI2569" s="70"/>
    </row>
    <row r="2570" spans="1:35" ht="12.75" customHeight="1" x14ac:dyDescent="0.2">
      <c r="A2570" s="64" t="s">
        <v>537</v>
      </c>
      <c r="B2570" s="65" t="s">
        <v>536</v>
      </c>
      <c r="C2570" s="65">
        <v>18098599</v>
      </c>
      <c r="D2570" s="66">
        <f>VLOOKUP(A2570,'2.1 Termination Charges'!$B$4:$F$904,5,0)</f>
        <v>0.16363</v>
      </c>
      <c r="G2570" s="67"/>
      <c r="H2570" s="67"/>
      <c r="J2570" s="67"/>
      <c r="P2570" s="68"/>
      <c r="Q2570" s="69"/>
      <c r="R2570" s="69"/>
      <c r="Z2570" s="70"/>
      <c r="AA2570" s="71"/>
      <c r="AB2570" s="70"/>
      <c r="AC2570" s="70"/>
      <c r="AD2570" s="53"/>
      <c r="AE2570" s="53"/>
      <c r="AF2570" s="72"/>
      <c r="AG2570" s="70"/>
      <c r="AH2570" s="70"/>
      <c r="AI2570" s="70"/>
    </row>
    <row r="2571" spans="1:35" ht="12.75" customHeight="1" x14ac:dyDescent="0.2">
      <c r="A2571" s="64" t="s">
        <v>537</v>
      </c>
      <c r="B2571" s="65" t="s">
        <v>536</v>
      </c>
      <c r="C2571" s="65">
        <v>180985990</v>
      </c>
      <c r="D2571" s="66">
        <f>VLOOKUP(A2571,'2.1 Termination Charges'!$B$4:$F$904,5,0)</f>
        <v>0.16363</v>
      </c>
      <c r="G2571" s="67"/>
      <c r="H2571" s="67"/>
      <c r="J2571" s="67"/>
      <c r="P2571" s="68"/>
      <c r="Q2571" s="69"/>
      <c r="R2571" s="69"/>
      <c r="Z2571" s="70"/>
      <c r="AA2571" s="71"/>
      <c r="AB2571" s="70"/>
      <c r="AC2571" s="70"/>
      <c r="AD2571" s="53"/>
      <c r="AE2571" s="53"/>
      <c r="AF2571" s="72"/>
      <c r="AG2571" s="70"/>
      <c r="AH2571" s="70"/>
      <c r="AI2571" s="70"/>
    </row>
    <row r="2572" spans="1:35" ht="12.75" customHeight="1" x14ac:dyDescent="0.2">
      <c r="A2572" s="64" t="s">
        <v>537</v>
      </c>
      <c r="B2572" s="65" t="s">
        <v>536</v>
      </c>
      <c r="C2572" s="65">
        <v>180985991</v>
      </c>
      <c r="D2572" s="66">
        <f>VLOOKUP(A2572,'2.1 Termination Charges'!$B$4:$F$904,5,0)</f>
        <v>0.16363</v>
      </c>
      <c r="G2572" s="67"/>
      <c r="H2572" s="67"/>
      <c r="J2572" s="67"/>
      <c r="P2572" s="68"/>
      <c r="Q2572" s="69"/>
      <c r="R2572" s="69"/>
      <c r="Z2572" s="70"/>
      <c r="AA2572" s="71"/>
      <c r="AB2572" s="70"/>
      <c r="AC2572" s="70"/>
      <c r="AD2572" s="53"/>
      <c r="AE2572" s="53"/>
      <c r="AF2572" s="72"/>
      <c r="AG2572" s="70"/>
      <c r="AH2572" s="70"/>
      <c r="AI2572" s="70"/>
    </row>
    <row r="2573" spans="1:35" ht="12.75" customHeight="1" x14ac:dyDescent="0.2">
      <c r="A2573" s="64" t="s">
        <v>537</v>
      </c>
      <c r="B2573" s="65" t="s">
        <v>536</v>
      </c>
      <c r="C2573" s="65">
        <v>180985992</v>
      </c>
      <c r="D2573" s="66">
        <f>VLOOKUP(A2573,'2.1 Termination Charges'!$B$4:$F$904,5,0)</f>
        <v>0.16363</v>
      </c>
      <c r="G2573" s="67"/>
      <c r="H2573" s="67"/>
      <c r="J2573" s="67"/>
      <c r="P2573" s="68"/>
      <c r="Q2573" s="69"/>
      <c r="R2573" s="69"/>
      <c r="Z2573" s="70"/>
      <c r="AA2573" s="71"/>
      <c r="AB2573" s="70"/>
      <c r="AC2573" s="70"/>
      <c r="AD2573" s="53"/>
      <c r="AE2573" s="53"/>
      <c r="AF2573" s="72"/>
      <c r="AG2573" s="70"/>
      <c r="AH2573" s="70"/>
      <c r="AI2573" s="70"/>
    </row>
    <row r="2574" spans="1:35" ht="12.75" customHeight="1" x14ac:dyDescent="0.2">
      <c r="A2574" s="64" t="s">
        <v>537</v>
      </c>
      <c r="B2574" s="65" t="s">
        <v>536</v>
      </c>
      <c r="C2574" s="65">
        <v>180985993</v>
      </c>
      <c r="D2574" s="66">
        <f>VLOOKUP(A2574,'2.1 Termination Charges'!$B$4:$F$904,5,0)</f>
        <v>0.16363</v>
      </c>
      <c r="G2574" s="67"/>
      <c r="H2574" s="67"/>
      <c r="J2574" s="67"/>
      <c r="P2574" s="68"/>
      <c r="Q2574" s="69"/>
      <c r="R2574" s="69"/>
      <c r="Z2574" s="70"/>
      <c r="AA2574" s="71"/>
      <c r="AB2574" s="70"/>
      <c r="AC2574" s="70"/>
      <c r="AD2574" s="53"/>
      <c r="AE2574" s="53"/>
      <c r="AF2574" s="72"/>
      <c r="AG2574" s="70"/>
      <c r="AH2574" s="70"/>
      <c r="AI2574" s="70"/>
    </row>
    <row r="2575" spans="1:35" ht="12.75" customHeight="1" x14ac:dyDescent="0.2">
      <c r="A2575" s="64" t="s">
        <v>537</v>
      </c>
      <c r="B2575" s="65" t="s">
        <v>536</v>
      </c>
      <c r="C2575" s="65">
        <v>180985994</v>
      </c>
      <c r="D2575" s="66">
        <f>VLOOKUP(A2575,'2.1 Termination Charges'!$B$4:$F$904,5,0)</f>
        <v>0.16363</v>
      </c>
      <c r="G2575" s="67"/>
      <c r="H2575" s="67"/>
      <c r="J2575" s="67"/>
      <c r="P2575" s="68"/>
      <c r="Q2575" s="69"/>
      <c r="R2575" s="69"/>
      <c r="Z2575" s="70"/>
      <c r="AA2575" s="71"/>
      <c r="AB2575" s="70"/>
      <c r="AC2575" s="70"/>
      <c r="AD2575" s="53"/>
      <c r="AE2575" s="53"/>
      <c r="AF2575" s="72"/>
      <c r="AG2575" s="70"/>
      <c r="AH2575" s="70"/>
      <c r="AI2575" s="70"/>
    </row>
    <row r="2576" spans="1:35" ht="12.75" customHeight="1" x14ac:dyDescent="0.2">
      <c r="A2576" s="64" t="s">
        <v>537</v>
      </c>
      <c r="B2576" s="65" t="s">
        <v>536</v>
      </c>
      <c r="C2576" s="65">
        <v>180985995</v>
      </c>
      <c r="D2576" s="66">
        <f>VLOOKUP(A2576,'2.1 Termination Charges'!$B$4:$F$904,5,0)</f>
        <v>0.16363</v>
      </c>
      <c r="G2576" s="67"/>
      <c r="H2576" s="67"/>
      <c r="J2576" s="67"/>
      <c r="P2576" s="68"/>
      <c r="Q2576" s="69"/>
      <c r="R2576" s="69"/>
      <c r="Z2576" s="70"/>
      <c r="AA2576" s="71"/>
      <c r="AB2576" s="70"/>
      <c r="AC2576" s="70"/>
      <c r="AD2576" s="53"/>
      <c r="AE2576" s="53"/>
      <c r="AF2576" s="72"/>
      <c r="AG2576" s="70"/>
      <c r="AH2576" s="70"/>
      <c r="AI2576" s="70"/>
    </row>
    <row r="2577" spans="1:35" ht="12.75" customHeight="1" x14ac:dyDescent="0.2">
      <c r="A2577" s="64" t="s">
        <v>537</v>
      </c>
      <c r="B2577" s="65" t="s">
        <v>536</v>
      </c>
      <c r="C2577" s="65">
        <v>180985996</v>
      </c>
      <c r="D2577" s="66">
        <f>VLOOKUP(A2577,'2.1 Termination Charges'!$B$4:$F$904,5,0)</f>
        <v>0.16363</v>
      </c>
      <c r="G2577" s="67"/>
      <c r="H2577" s="67"/>
      <c r="J2577" s="67"/>
      <c r="P2577" s="68"/>
      <c r="Q2577" s="69"/>
      <c r="R2577" s="69"/>
      <c r="Z2577" s="70"/>
      <c r="AA2577" s="71"/>
      <c r="AB2577" s="70"/>
      <c r="AC2577" s="70"/>
      <c r="AD2577" s="53"/>
      <c r="AE2577" s="53"/>
      <c r="AF2577" s="72"/>
      <c r="AG2577" s="70"/>
      <c r="AH2577" s="70"/>
      <c r="AI2577" s="70"/>
    </row>
    <row r="2578" spans="1:35" ht="12.75" customHeight="1" x14ac:dyDescent="0.2">
      <c r="A2578" s="64" t="s">
        <v>537</v>
      </c>
      <c r="B2578" s="65" t="s">
        <v>536</v>
      </c>
      <c r="C2578" s="65">
        <v>180985997</v>
      </c>
      <c r="D2578" s="66">
        <f>VLOOKUP(A2578,'2.1 Termination Charges'!$B$4:$F$904,5,0)</f>
        <v>0.16363</v>
      </c>
      <c r="G2578" s="67"/>
      <c r="H2578" s="67"/>
      <c r="J2578" s="67"/>
      <c r="P2578" s="68"/>
      <c r="Q2578" s="69"/>
      <c r="R2578" s="69"/>
      <c r="Z2578" s="70"/>
      <c r="AA2578" s="71"/>
      <c r="AB2578" s="70"/>
      <c r="AC2578" s="70"/>
      <c r="AD2578" s="53"/>
      <c r="AE2578" s="53"/>
      <c r="AF2578" s="72"/>
      <c r="AG2578" s="70"/>
      <c r="AH2578" s="70"/>
      <c r="AI2578" s="70"/>
    </row>
    <row r="2579" spans="1:35" ht="12.75" customHeight="1" x14ac:dyDescent="0.2">
      <c r="A2579" s="64" t="s">
        <v>537</v>
      </c>
      <c r="B2579" s="65" t="s">
        <v>536</v>
      </c>
      <c r="C2579" s="65">
        <v>1809871</v>
      </c>
      <c r="D2579" s="66">
        <f>VLOOKUP(A2579,'2.1 Termination Charges'!$B$4:$F$904,5,0)</f>
        <v>0.16363</v>
      </c>
      <c r="G2579" s="67"/>
      <c r="H2579" s="67"/>
      <c r="J2579" s="67"/>
      <c r="P2579" s="68"/>
      <c r="Q2579" s="69"/>
      <c r="R2579" s="69"/>
      <c r="Z2579" s="70"/>
      <c r="AA2579" s="71"/>
      <c r="AB2579" s="70"/>
      <c r="AC2579" s="70"/>
      <c r="AD2579" s="53"/>
      <c r="AE2579" s="53"/>
      <c r="AF2579" s="72"/>
      <c r="AG2579" s="70"/>
      <c r="AH2579" s="70"/>
      <c r="AI2579" s="70"/>
    </row>
    <row r="2580" spans="1:35" ht="12.75" customHeight="1" x14ac:dyDescent="0.2">
      <c r="A2580" s="64" t="s">
        <v>537</v>
      </c>
      <c r="B2580" s="65" t="s">
        <v>536</v>
      </c>
      <c r="C2580" s="65">
        <v>1809874</v>
      </c>
      <c r="D2580" s="66">
        <f>VLOOKUP(A2580,'2.1 Termination Charges'!$B$4:$F$904,5,0)</f>
        <v>0.16363</v>
      </c>
      <c r="G2580" s="67"/>
      <c r="H2580" s="67"/>
      <c r="J2580" s="67"/>
      <c r="P2580" s="68"/>
      <c r="Q2580" s="69"/>
      <c r="R2580" s="69"/>
      <c r="Z2580" s="70"/>
      <c r="AA2580" s="71"/>
      <c r="AB2580" s="70"/>
      <c r="AC2580" s="70"/>
      <c r="AD2580" s="53"/>
      <c r="AE2580" s="53"/>
      <c r="AF2580" s="72"/>
      <c r="AG2580" s="70"/>
      <c r="AH2580" s="70"/>
      <c r="AI2580" s="70"/>
    </row>
    <row r="2581" spans="1:35" ht="12.75" customHeight="1" x14ac:dyDescent="0.2">
      <c r="A2581" s="64" t="s">
        <v>537</v>
      </c>
      <c r="B2581" s="65" t="s">
        <v>536</v>
      </c>
      <c r="C2581" s="65">
        <v>180988</v>
      </c>
      <c r="D2581" s="66">
        <f>VLOOKUP(A2581,'2.1 Termination Charges'!$B$4:$F$904,5,0)</f>
        <v>0.16363</v>
      </c>
      <c r="G2581" s="67"/>
      <c r="H2581" s="67"/>
      <c r="J2581" s="67"/>
      <c r="P2581" s="68"/>
      <c r="Q2581" s="69"/>
      <c r="R2581" s="69"/>
      <c r="Z2581" s="70"/>
      <c r="AA2581" s="71"/>
      <c r="AB2581" s="70"/>
      <c r="AC2581" s="70"/>
      <c r="AD2581" s="53"/>
      <c r="AE2581" s="53"/>
      <c r="AF2581" s="72"/>
      <c r="AG2581" s="70"/>
      <c r="AH2581" s="70"/>
      <c r="AI2581" s="70"/>
    </row>
    <row r="2582" spans="1:35" ht="12.75" customHeight="1" x14ac:dyDescent="0.2">
      <c r="A2582" s="64" t="s">
        <v>537</v>
      </c>
      <c r="B2582" s="65" t="s">
        <v>536</v>
      </c>
      <c r="C2582" s="65">
        <v>1809888</v>
      </c>
      <c r="D2582" s="66">
        <f>VLOOKUP(A2582,'2.1 Termination Charges'!$B$4:$F$904,5,0)</f>
        <v>0.16363</v>
      </c>
      <c r="G2582" s="67"/>
      <c r="H2582" s="67"/>
      <c r="J2582" s="67"/>
      <c r="P2582" s="68"/>
      <c r="Q2582" s="69"/>
      <c r="R2582" s="69"/>
      <c r="Z2582" s="70"/>
      <c r="AA2582" s="71"/>
      <c r="AB2582" s="70"/>
      <c r="AC2582" s="70"/>
      <c r="AD2582" s="53"/>
      <c r="AE2582" s="53"/>
      <c r="AF2582" s="72"/>
      <c r="AG2582" s="70"/>
      <c r="AH2582" s="70"/>
      <c r="AI2582" s="70"/>
    </row>
    <row r="2583" spans="1:35" ht="12.75" customHeight="1" x14ac:dyDescent="0.2">
      <c r="A2583" s="64" t="s">
        <v>537</v>
      </c>
      <c r="B2583" s="65" t="s">
        <v>536</v>
      </c>
      <c r="C2583" s="65">
        <v>1809891</v>
      </c>
      <c r="D2583" s="66">
        <f>VLOOKUP(A2583,'2.1 Termination Charges'!$B$4:$F$904,5,0)</f>
        <v>0.16363</v>
      </c>
      <c r="G2583" s="67"/>
      <c r="H2583" s="67"/>
      <c r="J2583" s="67"/>
      <c r="P2583" s="68"/>
      <c r="Q2583" s="69"/>
      <c r="R2583" s="69"/>
      <c r="Z2583" s="70"/>
      <c r="AA2583" s="71"/>
      <c r="AB2583" s="70"/>
      <c r="AC2583" s="70"/>
      <c r="AD2583" s="53"/>
      <c r="AE2583" s="53"/>
      <c r="AF2583" s="72"/>
      <c r="AG2583" s="70"/>
      <c r="AH2583" s="70"/>
      <c r="AI2583" s="70"/>
    </row>
    <row r="2584" spans="1:35" ht="12.75" customHeight="1" x14ac:dyDescent="0.2">
      <c r="A2584" s="64" t="s">
        <v>537</v>
      </c>
      <c r="B2584" s="65" t="s">
        <v>536</v>
      </c>
      <c r="C2584" s="65">
        <v>1809897</v>
      </c>
      <c r="D2584" s="66">
        <f>VLOOKUP(A2584,'2.1 Termination Charges'!$B$4:$F$904,5,0)</f>
        <v>0.16363</v>
      </c>
      <c r="G2584" s="67"/>
      <c r="H2584" s="67"/>
      <c r="J2584" s="67"/>
      <c r="P2584" s="68"/>
      <c r="Q2584" s="69"/>
      <c r="R2584" s="69"/>
      <c r="Z2584" s="70"/>
      <c r="AA2584" s="71"/>
      <c r="AB2584" s="70"/>
      <c r="AC2584" s="70"/>
      <c r="AD2584" s="53"/>
      <c r="AE2584" s="53"/>
      <c r="AF2584" s="72"/>
      <c r="AG2584" s="70"/>
      <c r="AH2584" s="70"/>
      <c r="AI2584" s="70"/>
    </row>
    <row r="2585" spans="1:35" ht="12.75" customHeight="1" x14ac:dyDescent="0.2">
      <c r="A2585" s="64" t="s">
        <v>537</v>
      </c>
      <c r="B2585" s="65" t="s">
        <v>536</v>
      </c>
      <c r="C2585" s="65">
        <v>1809928</v>
      </c>
      <c r="D2585" s="66">
        <f>VLOOKUP(A2585,'2.1 Termination Charges'!$B$4:$F$904,5,0)</f>
        <v>0.16363</v>
      </c>
      <c r="G2585" s="67"/>
      <c r="H2585" s="67"/>
      <c r="J2585" s="67"/>
      <c r="P2585" s="68"/>
      <c r="Q2585" s="69"/>
      <c r="R2585" s="69"/>
      <c r="Z2585" s="70"/>
      <c r="AA2585" s="71"/>
      <c r="AB2585" s="70"/>
      <c r="AC2585" s="70"/>
      <c r="AD2585" s="53"/>
      <c r="AE2585" s="53"/>
      <c r="AF2585" s="72"/>
      <c r="AG2585" s="70"/>
      <c r="AH2585" s="70"/>
      <c r="AI2585" s="70"/>
    </row>
    <row r="2586" spans="1:35" ht="12.75" customHeight="1" x14ac:dyDescent="0.2">
      <c r="A2586" s="64" t="s">
        <v>537</v>
      </c>
      <c r="B2586" s="65" t="s">
        <v>536</v>
      </c>
      <c r="C2586" s="65">
        <v>1809929</v>
      </c>
      <c r="D2586" s="66">
        <f>VLOOKUP(A2586,'2.1 Termination Charges'!$B$4:$F$904,5,0)</f>
        <v>0.16363</v>
      </c>
      <c r="G2586" s="67"/>
      <c r="H2586" s="67"/>
      <c r="J2586" s="67"/>
      <c r="P2586" s="68"/>
      <c r="Q2586" s="69"/>
      <c r="R2586" s="69"/>
      <c r="Z2586" s="70"/>
      <c r="AA2586" s="71"/>
      <c r="AB2586" s="70"/>
      <c r="AC2586" s="70"/>
      <c r="AD2586" s="53"/>
      <c r="AE2586" s="53"/>
      <c r="AF2586" s="72"/>
      <c r="AG2586" s="70"/>
      <c r="AH2586" s="70"/>
      <c r="AI2586" s="70"/>
    </row>
    <row r="2587" spans="1:35" ht="12.75" customHeight="1" x14ac:dyDescent="0.2">
      <c r="A2587" s="64" t="s">
        <v>537</v>
      </c>
      <c r="B2587" s="65" t="s">
        <v>536</v>
      </c>
      <c r="C2587" s="65">
        <v>1809932</v>
      </c>
      <c r="D2587" s="66">
        <f>VLOOKUP(A2587,'2.1 Termination Charges'!$B$4:$F$904,5,0)</f>
        <v>0.16363</v>
      </c>
      <c r="G2587" s="67"/>
      <c r="H2587" s="67"/>
      <c r="J2587" s="67"/>
      <c r="P2587" s="68"/>
      <c r="Q2587" s="69"/>
      <c r="R2587" s="69"/>
      <c r="Z2587" s="70"/>
      <c r="AA2587" s="71"/>
      <c r="AB2587" s="70"/>
      <c r="AC2587" s="70"/>
      <c r="AD2587" s="53"/>
      <c r="AE2587" s="53"/>
      <c r="AF2587" s="72"/>
      <c r="AG2587" s="70"/>
      <c r="AH2587" s="70"/>
      <c r="AI2587" s="70"/>
    </row>
    <row r="2588" spans="1:35" ht="12.75" customHeight="1" x14ac:dyDescent="0.2">
      <c r="A2588" s="64" t="s">
        <v>537</v>
      </c>
      <c r="B2588" s="65" t="s">
        <v>536</v>
      </c>
      <c r="C2588" s="65">
        <v>1809938</v>
      </c>
      <c r="D2588" s="66">
        <f>VLOOKUP(A2588,'2.1 Termination Charges'!$B$4:$F$904,5,0)</f>
        <v>0.16363</v>
      </c>
      <c r="G2588" s="67"/>
      <c r="H2588" s="67"/>
      <c r="J2588" s="67"/>
      <c r="P2588" s="68"/>
      <c r="Q2588" s="69"/>
      <c r="R2588" s="69"/>
      <c r="Z2588" s="70"/>
      <c r="AA2588" s="71"/>
      <c r="AB2588" s="70"/>
      <c r="AC2588" s="70"/>
      <c r="AD2588" s="53"/>
      <c r="AE2588" s="53"/>
      <c r="AF2588" s="72"/>
      <c r="AG2588" s="70"/>
      <c r="AH2588" s="70"/>
      <c r="AI2588" s="70"/>
    </row>
    <row r="2589" spans="1:35" ht="12.75" customHeight="1" x14ac:dyDescent="0.2">
      <c r="A2589" s="64" t="s">
        <v>537</v>
      </c>
      <c r="B2589" s="65" t="s">
        <v>536</v>
      </c>
      <c r="C2589" s="65">
        <v>1809939</v>
      </c>
      <c r="D2589" s="66">
        <f>VLOOKUP(A2589,'2.1 Termination Charges'!$B$4:$F$904,5,0)</f>
        <v>0.16363</v>
      </c>
      <c r="G2589" s="67"/>
      <c r="H2589" s="67"/>
      <c r="J2589" s="67"/>
      <c r="P2589" s="68"/>
      <c r="Q2589" s="69"/>
      <c r="R2589" s="69"/>
      <c r="Z2589" s="70"/>
      <c r="AA2589" s="71"/>
      <c r="AB2589" s="70"/>
      <c r="AC2589" s="70"/>
      <c r="AD2589" s="53"/>
      <c r="AE2589" s="53"/>
      <c r="AF2589" s="72"/>
      <c r="AG2589" s="70"/>
      <c r="AH2589" s="70"/>
      <c r="AI2589" s="70"/>
    </row>
    <row r="2590" spans="1:35" ht="12.75" customHeight="1" x14ac:dyDescent="0.2">
      <c r="A2590" s="64" t="s">
        <v>537</v>
      </c>
      <c r="B2590" s="65" t="s">
        <v>536</v>
      </c>
      <c r="C2590" s="65">
        <v>1809940</v>
      </c>
      <c r="D2590" s="66">
        <f>VLOOKUP(A2590,'2.1 Termination Charges'!$B$4:$F$904,5,0)</f>
        <v>0.16363</v>
      </c>
      <c r="G2590" s="67"/>
      <c r="H2590" s="67"/>
      <c r="J2590" s="67"/>
      <c r="P2590" s="68"/>
      <c r="Q2590" s="69"/>
      <c r="R2590" s="69"/>
      <c r="Z2590" s="70"/>
      <c r="AA2590" s="71"/>
      <c r="AB2590" s="70"/>
      <c r="AC2590" s="70"/>
      <c r="AD2590" s="53"/>
      <c r="AE2590" s="53"/>
      <c r="AF2590" s="72"/>
      <c r="AG2590" s="70"/>
      <c r="AH2590" s="70"/>
      <c r="AI2590" s="70"/>
    </row>
    <row r="2591" spans="1:35" ht="12.75" customHeight="1" x14ac:dyDescent="0.2">
      <c r="A2591" s="64" t="s">
        <v>537</v>
      </c>
      <c r="B2591" s="65" t="s">
        <v>536</v>
      </c>
      <c r="C2591" s="65">
        <v>1809941</v>
      </c>
      <c r="D2591" s="66">
        <f>VLOOKUP(A2591,'2.1 Termination Charges'!$B$4:$F$904,5,0)</f>
        <v>0.16363</v>
      </c>
      <c r="G2591" s="67"/>
      <c r="H2591" s="67"/>
      <c r="J2591" s="67"/>
      <c r="P2591" s="68"/>
      <c r="Q2591" s="69"/>
      <c r="R2591" s="69"/>
      <c r="Z2591" s="70"/>
      <c r="AA2591" s="71"/>
      <c r="AB2591" s="70"/>
      <c r="AC2591" s="70"/>
      <c r="AD2591" s="53"/>
      <c r="AE2591" s="53"/>
      <c r="AF2591" s="72"/>
      <c r="AG2591" s="70"/>
      <c r="AH2591" s="70"/>
      <c r="AI2591" s="70"/>
    </row>
    <row r="2592" spans="1:35" ht="12.75" customHeight="1" x14ac:dyDescent="0.2">
      <c r="A2592" s="64" t="s">
        <v>537</v>
      </c>
      <c r="B2592" s="65" t="s">
        <v>536</v>
      </c>
      <c r="C2592" s="65">
        <v>1809942</v>
      </c>
      <c r="D2592" s="66">
        <f>VLOOKUP(A2592,'2.1 Termination Charges'!$B$4:$F$904,5,0)</f>
        <v>0.16363</v>
      </c>
      <c r="G2592" s="67"/>
      <c r="H2592" s="67"/>
      <c r="J2592" s="67"/>
      <c r="P2592" s="68"/>
      <c r="Q2592" s="69"/>
      <c r="R2592" s="69"/>
      <c r="Z2592" s="70"/>
      <c r="AA2592" s="71"/>
      <c r="AB2592" s="70"/>
      <c r="AC2592" s="70"/>
      <c r="AD2592" s="53"/>
      <c r="AE2592" s="53"/>
      <c r="AF2592" s="72"/>
      <c r="AG2592" s="70"/>
      <c r="AH2592" s="70"/>
      <c r="AI2592" s="70"/>
    </row>
    <row r="2593" spans="1:35" ht="12.75" customHeight="1" x14ac:dyDescent="0.2">
      <c r="A2593" s="64" t="s">
        <v>537</v>
      </c>
      <c r="B2593" s="65" t="s">
        <v>536</v>
      </c>
      <c r="C2593" s="65">
        <v>1809943</v>
      </c>
      <c r="D2593" s="66">
        <f>VLOOKUP(A2593,'2.1 Termination Charges'!$B$4:$F$904,5,0)</f>
        <v>0.16363</v>
      </c>
      <c r="G2593" s="67"/>
      <c r="H2593" s="67"/>
      <c r="J2593" s="67"/>
      <c r="P2593" s="68"/>
      <c r="Q2593" s="69"/>
      <c r="R2593" s="69"/>
      <c r="Z2593" s="70"/>
      <c r="AA2593" s="71"/>
      <c r="AB2593" s="70"/>
      <c r="AC2593" s="70"/>
      <c r="AD2593" s="53"/>
      <c r="AE2593" s="53"/>
      <c r="AF2593" s="72"/>
      <c r="AG2593" s="70"/>
      <c r="AH2593" s="70"/>
      <c r="AI2593" s="70"/>
    </row>
    <row r="2594" spans="1:35" ht="12.75" customHeight="1" x14ac:dyDescent="0.2">
      <c r="A2594" s="64" t="s">
        <v>537</v>
      </c>
      <c r="B2594" s="65" t="s">
        <v>536</v>
      </c>
      <c r="C2594" s="65">
        <v>1809944</v>
      </c>
      <c r="D2594" s="66">
        <f>VLOOKUP(A2594,'2.1 Termination Charges'!$B$4:$F$904,5,0)</f>
        <v>0.16363</v>
      </c>
      <c r="G2594" s="67"/>
      <c r="H2594" s="67"/>
      <c r="J2594" s="67"/>
      <c r="P2594" s="68"/>
      <c r="Q2594" s="69"/>
      <c r="R2594" s="69"/>
      <c r="Z2594" s="70"/>
      <c r="AA2594" s="71"/>
      <c r="AB2594" s="70"/>
      <c r="AC2594" s="70"/>
      <c r="AD2594" s="53"/>
      <c r="AE2594" s="53"/>
      <c r="AF2594" s="72"/>
      <c r="AG2594" s="70"/>
      <c r="AH2594" s="70"/>
      <c r="AI2594" s="70"/>
    </row>
    <row r="2595" spans="1:35" ht="12.75" customHeight="1" x14ac:dyDescent="0.2">
      <c r="A2595" s="64" t="s">
        <v>537</v>
      </c>
      <c r="B2595" s="65" t="s">
        <v>536</v>
      </c>
      <c r="C2595" s="65">
        <v>1809945</v>
      </c>
      <c r="D2595" s="66">
        <f>VLOOKUP(A2595,'2.1 Termination Charges'!$B$4:$F$904,5,0)</f>
        <v>0.16363</v>
      </c>
      <c r="G2595" s="67"/>
      <c r="H2595" s="67"/>
      <c r="J2595" s="67"/>
      <c r="P2595" s="68"/>
      <c r="Q2595" s="69"/>
      <c r="R2595" s="69"/>
      <c r="Z2595" s="70"/>
      <c r="AA2595" s="71"/>
      <c r="AB2595" s="70"/>
      <c r="AC2595" s="70"/>
      <c r="AD2595" s="53"/>
      <c r="AE2595" s="53"/>
      <c r="AF2595" s="72"/>
      <c r="AG2595" s="70"/>
      <c r="AH2595" s="70"/>
      <c r="AI2595" s="70"/>
    </row>
    <row r="2596" spans="1:35" ht="12.75" customHeight="1" x14ac:dyDescent="0.2">
      <c r="A2596" s="64" t="s">
        <v>537</v>
      </c>
      <c r="B2596" s="65" t="s">
        <v>536</v>
      </c>
      <c r="C2596" s="65">
        <v>1809946</v>
      </c>
      <c r="D2596" s="66">
        <f>VLOOKUP(A2596,'2.1 Termination Charges'!$B$4:$F$904,5,0)</f>
        <v>0.16363</v>
      </c>
      <c r="G2596" s="67"/>
      <c r="H2596" s="67"/>
      <c r="J2596" s="67"/>
      <c r="P2596" s="68"/>
      <c r="Q2596" s="69"/>
      <c r="R2596" s="69"/>
      <c r="Z2596" s="70"/>
      <c r="AA2596" s="71"/>
      <c r="AB2596" s="70"/>
      <c r="AC2596" s="70"/>
      <c r="AD2596" s="53"/>
      <c r="AE2596" s="53"/>
      <c r="AF2596" s="72"/>
      <c r="AG2596" s="70"/>
      <c r="AH2596" s="70"/>
      <c r="AI2596" s="70"/>
    </row>
    <row r="2597" spans="1:35" ht="12.75" customHeight="1" x14ac:dyDescent="0.2">
      <c r="A2597" s="64" t="s">
        <v>537</v>
      </c>
      <c r="B2597" s="65" t="s">
        <v>536</v>
      </c>
      <c r="C2597" s="65">
        <v>1809952</v>
      </c>
      <c r="D2597" s="66">
        <f>VLOOKUP(A2597,'2.1 Termination Charges'!$B$4:$F$904,5,0)</f>
        <v>0.16363</v>
      </c>
      <c r="G2597" s="67"/>
      <c r="H2597" s="67"/>
      <c r="J2597" s="67"/>
      <c r="P2597" s="68"/>
      <c r="Q2597" s="69"/>
      <c r="R2597" s="69"/>
      <c r="Z2597" s="70"/>
      <c r="AA2597" s="71"/>
      <c r="AB2597" s="70"/>
      <c r="AC2597" s="70"/>
      <c r="AD2597" s="53"/>
      <c r="AE2597" s="53"/>
      <c r="AF2597" s="72"/>
      <c r="AG2597" s="70"/>
      <c r="AH2597" s="70"/>
      <c r="AI2597" s="70"/>
    </row>
    <row r="2598" spans="1:35" ht="12.75" customHeight="1" x14ac:dyDescent="0.2">
      <c r="A2598" s="64" t="s">
        <v>537</v>
      </c>
      <c r="B2598" s="65" t="s">
        <v>536</v>
      </c>
      <c r="C2598" s="65">
        <v>1809953</v>
      </c>
      <c r="D2598" s="66">
        <f>VLOOKUP(A2598,'2.1 Termination Charges'!$B$4:$F$904,5,0)</f>
        <v>0.16363</v>
      </c>
      <c r="G2598" s="67"/>
      <c r="H2598" s="67"/>
      <c r="J2598" s="67"/>
      <c r="P2598" s="68"/>
      <c r="Q2598" s="69"/>
      <c r="R2598" s="69"/>
      <c r="Z2598" s="70"/>
      <c r="AA2598" s="71"/>
      <c r="AB2598" s="70"/>
      <c r="AC2598" s="70"/>
      <c r="AD2598" s="53"/>
      <c r="AE2598" s="53"/>
      <c r="AF2598" s="72"/>
      <c r="AG2598" s="70"/>
      <c r="AH2598" s="70"/>
      <c r="AI2598" s="70"/>
    </row>
    <row r="2599" spans="1:35" ht="12.75" customHeight="1" x14ac:dyDescent="0.2">
      <c r="A2599" s="64" t="s">
        <v>537</v>
      </c>
      <c r="B2599" s="65" t="s">
        <v>536</v>
      </c>
      <c r="C2599" s="65">
        <v>1809956</v>
      </c>
      <c r="D2599" s="66">
        <f>VLOOKUP(A2599,'2.1 Termination Charges'!$B$4:$F$904,5,0)</f>
        <v>0.16363</v>
      </c>
      <c r="G2599" s="67"/>
      <c r="H2599" s="67"/>
      <c r="J2599" s="67"/>
      <c r="P2599" s="68"/>
      <c r="Q2599" s="69"/>
      <c r="R2599" s="69"/>
      <c r="Z2599" s="70"/>
      <c r="AA2599" s="71"/>
      <c r="AB2599" s="70"/>
      <c r="AC2599" s="70"/>
      <c r="AD2599" s="53"/>
      <c r="AE2599" s="53"/>
      <c r="AF2599" s="72"/>
      <c r="AG2599" s="70"/>
      <c r="AH2599" s="70"/>
      <c r="AI2599" s="70"/>
    </row>
    <row r="2600" spans="1:35" ht="12.75" customHeight="1" x14ac:dyDescent="0.2">
      <c r="A2600" s="64" t="s">
        <v>537</v>
      </c>
      <c r="B2600" s="65" t="s">
        <v>536</v>
      </c>
      <c r="C2600" s="65">
        <v>1809990</v>
      </c>
      <c r="D2600" s="66">
        <f>VLOOKUP(A2600,'2.1 Termination Charges'!$B$4:$F$904,5,0)</f>
        <v>0.16363</v>
      </c>
      <c r="G2600" s="67"/>
      <c r="H2600" s="67"/>
      <c r="J2600" s="67"/>
      <c r="P2600" s="68"/>
      <c r="Q2600" s="69"/>
      <c r="R2600" s="69"/>
      <c r="Z2600" s="70"/>
      <c r="AA2600" s="71"/>
      <c r="AB2600" s="70"/>
      <c r="AC2600" s="70"/>
      <c r="AD2600" s="53"/>
      <c r="AE2600" s="53"/>
      <c r="AF2600" s="72"/>
      <c r="AG2600" s="70"/>
      <c r="AH2600" s="70"/>
      <c r="AI2600" s="70"/>
    </row>
    <row r="2601" spans="1:35" ht="12.75" customHeight="1" x14ac:dyDescent="0.2">
      <c r="A2601" s="64" t="s">
        <v>537</v>
      </c>
      <c r="B2601" s="65" t="s">
        <v>536</v>
      </c>
      <c r="C2601" s="65">
        <v>1809992</v>
      </c>
      <c r="D2601" s="66">
        <f>VLOOKUP(A2601,'2.1 Termination Charges'!$B$4:$F$904,5,0)</f>
        <v>0.16363</v>
      </c>
      <c r="G2601" s="67"/>
      <c r="H2601" s="67"/>
      <c r="J2601" s="67"/>
      <c r="P2601" s="68"/>
      <c r="Q2601" s="69"/>
      <c r="R2601" s="69"/>
      <c r="Z2601" s="70"/>
      <c r="AA2601" s="71"/>
      <c r="AB2601" s="70"/>
      <c r="AC2601" s="70"/>
      <c r="AD2601" s="53"/>
      <c r="AE2601" s="53"/>
      <c r="AF2601" s="72"/>
      <c r="AG2601" s="70"/>
      <c r="AH2601" s="70"/>
      <c r="AI2601" s="70"/>
    </row>
    <row r="2602" spans="1:35" ht="12.75" customHeight="1" x14ac:dyDescent="0.2">
      <c r="A2602" s="64" t="s">
        <v>537</v>
      </c>
      <c r="B2602" s="65" t="s">
        <v>536</v>
      </c>
      <c r="C2602" s="65">
        <v>1809997</v>
      </c>
      <c r="D2602" s="66">
        <f>VLOOKUP(A2602,'2.1 Termination Charges'!$B$4:$F$904,5,0)</f>
        <v>0.16363</v>
      </c>
      <c r="G2602" s="67"/>
      <c r="H2602" s="67"/>
      <c r="J2602" s="67"/>
      <c r="P2602" s="68"/>
      <c r="Q2602" s="69"/>
      <c r="R2602" s="69"/>
      <c r="Z2602" s="70"/>
      <c r="AA2602" s="71"/>
      <c r="AB2602" s="70"/>
      <c r="AC2602" s="70"/>
      <c r="AD2602" s="53"/>
      <c r="AE2602" s="53"/>
      <c r="AF2602" s="72"/>
      <c r="AG2602" s="70"/>
      <c r="AH2602" s="70"/>
      <c r="AI2602" s="70"/>
    </row>
    <row r="2603" spans="1:35" ht="12.75" customHeight="1" x14ac:dyDescent="0.2">
      <c r="A2603" s="64" t="s">
        <v>537</v>
      </c>
      <c r="B2603" s="65" t="s">
        <v>536</v>
      </c>
      <c r="C2603" s="65">
        <v>1809998</v>
      </c>
      <c r="D2603" s="66">
        <f>VLOOKUP(A2603,'2.1 Termination Charges'!$B$4:$F$904,5,0)</f>
        <v>0.16363</v>
      </c>
      <c r="G2603" s="67"/>
      <c r="H2603" s="67"/>
      <c r="J2603" s="67"/>
      <c r="P2603" s="68"/>
      <c r="Q2603" s="69"/>
      <c r="R2603" s="69"/>
      <c r="Z2603" s="70"/>
      <c r="AA2603" s="71"/>
      <c r="AB2603" s="70"/>
      <c r="AC2603" s="70"/>
      <c r="AD2603" s="53"/>
      <c r="AE2603" s="53"/>
      <c r="AF2603" s="72"/>
      <c r="AG2603" s="70"/>
      <c r="AH2603" s="70"/>
      <c r="AI2603" s="70"/>
    </row>
    <row r="2604" spans="1:35" ht="12.75" customHeight="1" x14ac:dyDescent="0.2">
      <c r="A2604" s="64" t="s">
        <v>537</v>
      </c>
      <c r="B2604" s="65" t="s">
        <v>536</v>
      </c>
      <c r="C2604" s="65">
        <v>1809999</v>
      </c>
      <c r="D2604" s="66">
        <f>VLOOKUP(A2604,'2.1 Termination Charges'!$B$4:$F$904,5,0)</f>
        <v>0.16363</v>
      </c>
      <c r="G2604" s="67"/>
      <c r="H2604" s="67"/>
      <c r="J2604" s="67"/>
      <c r="P2604" s="68"/>
      <c r="Q2604" s="69"/>
      <c r="R2604" s="69"/>
      <c r="Z2604" s="70"/>
      <c r="AA2604" s="71"/>
      <c r="AB2604" s="70"/>
      <c r="AC2604" s="70"/>
      <c r="AD2604" s="53"/>
      <c r="AE2604" s="53"/>
      <c r="AF2604" s="72"/>
      <c r="AG2604" s="70"/>
      <c r="AH2604" s="70"/>
      <c r="AI2604" s="70"/>
    </row>
    <row r="2605" spans="1:35" ht="12.75" customHeight="1" x14ac:dyDescent="0.2">
      <c r="A2605" s="64" t="s">
        <v>537</v>
      </c>
      <c r="B2605" s="65" t="s">
        <v>536</v>
      </c>
      <c r="C2605" s="65">
        <v>1829201</v>
      </c>
      <c r="D2605" s="66">
        <f>VLOOKUP(A2605,'2.1 Termination Charges'!$B$4:$F$904,5,0)</f>
        <v>0.16363</v>
      </c>
      <c r="G2605" s="67"/>
      <c r="H2605" s="67"/>
      <c r="J2605" s="67"/>
      <c r="P2605" s="68"/>
      <c r="Q2605" s="69"/>
      <c r="R2605" s="69"/>
      <c r="Z2605" s="70"/>
      <c r="AA2605" s="71"/>
      <c r="AB2605" s="70"/>
      <c r="AC2605" s="70"/>
      <c r="AD2605" s="53"/>
      <c r="AE2605" s="53"/>
      <c r="AF2605" s="72"/>
      <c r="AG2605" s="70"/>
      <c r="AH2605" s="70"/>
      <c r="AI2605" s="70"/>
    </row>
    <row r="2606" spans="1:35" ht="12.75" customHeight="1" x14ac:dyDescent="0.2">
      <c r="A2606" s="64" t="s">
        <v>537</v>
      </c>
      <c r="B2606" s="65" t="s">
        <v>536</v>
      </c>
      <c r="C2606" s="65">
        <v>1829202</v>
      </c>
      <c r="D2606" s="66">
        <f>VLOOKUP(A2606,'2.1 Termination Charges'!$B$4:$F$904,5,0)</f>
        <v>0.16363</v>
      </c>
      <c r="G2606" s="67"/>
      <c r="H2606" s="67"/>
      <c r="J2606" s="67"/>
      <c r="P2606" s="68"/>
      <c r="Q2606" s="69"/>
      <c r="R2606" s="69"/>
      <c r="Z2606" s="70"/>
      <c r="AA2606" s="71"/>
      <c r="AB2606" s="70"/>
      <c r="AC2606" s="70"/>
      <c r="AD2606" s="53"/>
      <c r="AE2606" s="53"/>
      <c r="AF2606" s="72"/>
      <c r="AG2606" s="70"/>
      <c r="AH2606" s="70"/>
      <c r="AI2606" s="70"/>
    </row>
    <row r="2607" spans="1:35" ht="12.75" customHeight="1" x14ac:dyDescent="0.2">
      <c r="A2607" s="64" t="s">
        <v>537</v>
      </c>
      <c r="B2607" s="65" t="s">
        <v>536</v>
      </c>
      <c r="C2607" s="65">
        <v>1829203</v>
      </c>
      <c r="D2607" s="66">
        <f>VLOOKUP(A2607,'2.1 Termination Charges'!$B$4:$F$904,5,0)</f>
        <v>0.16363</v>
      </c>
      <c r="G2607" s="67"/>
      <c r="H2607" s="67"/>
      <c r="J2607" s="67"/>
      <c r="P2607" s="68"/>
      <c r="Q2607" s="69"/>
      <c r="R2607" s="69"/>
      <c r="Z2607" s="70"/>
      <c r="AA2607" s="71"/>
      <c r="AB2607" s="70"/>
      <c r="AC2607" s="70"/>
      <c r="AD2607" s="53"/>
      <c r="AE2607" s="53"/>
      <c r="AF2607" s="72"/>
      <c r="AG2607" s="70"/>
      <c r="AH2607" s="70"/>
      <c r="AI2607" s="70"/>
    </row>
    <row r="2608" spans="1:35" ht="12.75" customHeight="1" x14ac:dyDescent="0.2">
      <c r="A2608" s="64" t="s">
        <v>537</v>
      </c>
      <c r="B2608" s="65" t="s">
        <v>536</v>
      </c>
      <c r="C2608" s="65">
        <v>1829205</v>
      </c>
      <c r="D2608" s="66">
        <f>VLOOKUP(A2608,'2.1 Termination Charges'!$B$4:$F$904,5,0)</f>
        <v>0.16363</v>
      </c>
      <c r="G2608" s="67"/>
      <c r="H2608" s="67"/>
      <c r="J2608" s="67"/>
      <c r="P2608" s="68"/>
      <c r="Q2608" s="69"/>
      <c r="R2608" s="69"/>
      <c r="Z2608" s="70"/>
      <c r="AA2608" s="71"/>
      <c r="AB2608" s="70"/>
      <c r="AC2608" s="70"/>
      <c r="AD2608" s="53"/>
      <c r="AE2608" s="53"/>
      <c r="AF2608" s="72"/>
      <c r="AG2608" s="70"/>
      <c r="AH2608" s="70"/>
      <c r="AI2608" s="70"/>
    </row>
    <row r="2609" spans="1:35" ht="12.75" customHeight="1" x14ac:dyDescent="0.2">
      <c r="A2609" s="64" t="s">
        <v>537</v>
      </c>
      <c r="B2609" s="65" t="s">
        <v>536</v>
      </c>
      <c r="C2609" s="65">
        <v>1829206</v>
      </c>
      <c r="D2609" s="66">
        <f>VLOOKUP(A2609,'2.1 Termination Charges'!$B$4:$F$904,5,0)</f>
        <v>0.16363</v>
      </c>
      <c r="G2609" s="67"/>
      <c r="H2609" s="67"/>
      <c r="J2609" s="67"/>
      <c r="P2609" s="68"/>
      <c r="Q2609" s="69"/>
      <c r="R2609" s="69"/>
      <c r="Z2609" s="70"/>
      <c r="AA2609" s="71"/>
      <c r="AB2609" s="70"/>
      <c r="AC2609" s="70"/>
      <c r="AD2609" s="53"/>
      <c r="AE2609" s="53"/>
      <c r="AF2609" s="72"/>
      <c r="AG2609" s="70"/>
      <c r="AH2609" s="70"/>
      <c r="AI2609" s="70"/>
    </row>
    <row r="2610" spans="1:35" ht="12.75" customHeight="1" x14ac:dyDescent="0.2">
      <c r="A2610" s="64" t="s">
        <v>537</v>
      </c>
      <c r="B2610" s="65" t="s">
        <v>536</v>
      </c>
      <c r="C2610" s="65">
        <v>1829207</v>
      </c>
      <c r="D2610" s="66">
        <f>VLOOKUP(A2610,'2.1 Termination Charges'!$B$4:$F$904,5,0)</f>
        <v>0.16363</v>
      </c>
      <c r="G2610" s="67"/>
      <c r="H2610" s="67"/>
      <c r="J2610" s="67"/>
      <c r="P2610" s="68"/>
      <c r="Q2610" s="69"/>
      <c r="R2610" s="69"/>
      <c r="Z2610" s="70"/>
      <c r="AA2610" s="71"/>
      <c r="AB2610" s="70"/>
      <c r="AC2610" s="70"/>
      <c r="AD2610" s="53"/>
      <c r="AE2610" s="53"/>
      <c r="AF2610" s="72"/>
      <c r="AG2610" s="70"/>
      <c r="AH2610" s="70"/>
      <c r="AI2610" s="70"/>
    </row>
    <row r="2611" spans="1:35" ht="12.75" customHeight="1" x14ac:dyDescent="0.2">
      <c r="A2611" s="64" t="s">
        <v>537</v>
      </c>
      <c r="B2611" s="65" t="s">
        <v>536</v>
      </c>
      <c r="C2611" s="65">
        <v>1829208</v>
      </c>
      <c r="D2611" s="66">
        <f>VLOOKUP(A2611,'2.1 Termination Charges'!$B$4:$F$904,5,0)</f>
        <v>0.16363</v>
      </c>
      <c r="G2611" s="67"/>
      <c r="H2611" s="67"/>
      <c r="J2611" s="67"/>
      <c r="P2611" s="68"/>
      <c r="Q2611" s="69"/>
      <c r="R2611" s="69"/>
      <c r="Z2611" s="70"/>
      <c r="AA2611" s="71"/>
      <c r="AB2611" s="70"/>
      <c r="AC2611" s="70"/>
      <c r="AD2611" s="53"/>
      <c r="AE2611" s="53"/>
      <c r="AF2611" s="72"/>
      <c r="AG2611" s="70"/>
      <c r="AH2611" s="70"/>
      <c r="AI2611" s="70"/>
    </row>
    <row r="2612" spans="1:35" ht="12.75" customHeight="1" x14ac:dyDescent="0.2">
      <c r="A2612" s="64" t="s">
        <v>537</v>
      </c>
      <c r="B2612" s="65" t="s">
        <v>536</v>
      </c>
      <c r="C2612" s="65">
        <v>1829209</v>
      </c>
      <c r="D2612" s="66">
        <f>VLOOKUP(A2612,'2.1 Termination Charges'!$B$4:$F$904,5,0)</f>
        <v>0.16363</v>
      </c>
      <c r="G2612" s="67"/>
      <c r="H2612" s="67"/>
      <c r="J2612" s="67"/>
      <c r="P2612" s="68"/>
      <c r="Q2612" s="69"/>
      <c r="R2612" s="69"/>
      <c r="Z2612" s="70"/>
      <c r="AA2612" s="71"/>
      <c r="AB2612" s="70"/>
      <c r="AC2612" s="70"/>
      <c r="AD2612" s="53"/>
      <c r="AE2612" s="53"/>
      <c r="AF2612" s="72"/>
      <c r="AG2612" s="70"/>
      <c r="AH2612" s="70"/>
      <c r="AI2612" s="70"/>
    </row>
    <row r="2613" spans="1:35" ht="12.75" customHeight="1" x14ac:dyDescent="0.2">
      <c r="A2613" s="64" t="s">
        <v>537</v>
      </c>
      <c r="B2613" s="65" t="s">
        <v>536</v>
      </c>
      <c r="C2613" s="65">
        <v>1829210</v>
      </c>
      <c r="D2613" s="66">
        <f>VLOOKUP(A2613,'2.1 Termination Charges'!$B$4:$F$904,5,0)</f>
        <v>0.16363</v>
      </c>
      <c r="G2613" s="67"/>
      <c r="H2613" s="67"/>
      <c r="J2613" s="67"/>
      <c r="P2613" s="68"/>
      <c r="Q2613" s="69"/>
      <c r="R2613" s="69"/>
      <c r="Z2613" s="70"/>
      <c r="AA2613" s="71"/>
      <c r="AB2613" s="70"/>
      <c r="AC2613" s="70"/>
      <c r="AD2613" s="53"/>
      <c r="AE2613" s="53"/>
      <c r="AF2613" s="72"/>
      <c r="AG2613" s="70"/>
      <c r="AH2613" s="70"/>
      <c r="AI2613" s="70"/>
    </row>
    <row r="2614" spans="1:35" ht="12.75" customHeight="1" x14ac:dyDescent="0.2">
      <c r="A2614" s="64" t="s">
        <v>537</v>
      </c>
      <c r="B2614" s="65" t="s">
        <v>536</v>
      </c>
      <c r="C2614" s="65">
        <v>1829212</v>
      </c>
      <c r="D2614" s="66">
        <f>VLOOKUP(A2614,'2.1 Termination Charges'!$B$4:$F$904,5,0)</f>
        <v>0.16363</v>
      </c>
      <c r="G2614" s="67"/>
      <c r="H2614" s="67"/>
      <c r="J2614" s="67"/>
      <c r="P2614" s="68"/>
      <c r="Q2614" s="69"/>
      <c r="R2614" s="69"/>
      <c r="Z2614" s="70"/>
      <c r="AA2614" s="71"/>
      <c r="AB2614" s="70"/>
      <c r="AC2614" s="70"/>
      <c r="AD2614" s="53"/>
      <c r="AE2614" s="53"/>
      <c r="AF2614" s="72"/>
      <c r="AG2614" s="70"/>
      <c r="AH2614" s="70"/>
      <c r="AI2614" s="70"/>
    </row>
    <row r="2615" spans="1:35" ht="12.75" customHeight="1" x14ac:dyDescent="0.2">
      <c r="A2615" s="64" t="s">
        <v>537</v>
      </c>
      <c r="B2615" s="65" t="s">
        <v>536</v>
      </c>
      <c r="C2615" s="65">
        <v>1829213</v>
      </c>
      <c r="D2615" s="66">
        <f>VLOOKUP(A2615,'2.1 Termination Charges'!$B$4:$F$904,5,0)</f>
        <v>0.16363</v>
      </c>
      <c r="G2615" s="67"/>
      <c r="H2615" s="67"/>
      <c r="J2615" s="67"/>
      <c r="P2615" s="68"/>
      <c r="Q2615" s="69"/>
      <c r="R2615" s="69"/>
      <c r="Z2615" s="70"/>
      <c r="AA2615" s="71"/>
      <c r="AB2615" s="70"/>
      <c r="AC2615" s="70"/>
      <c r="AD2615" s="53"/>
      <c r="AE2615" s="53"/>
      <c r="AF2615" s="72"/>
      <c r="AG2615" s="70"/>
      <c r="AH2615" s="70"/>
      <c r="AI2615" s="70"/>
    </row>
    <row r="2616" spans="1:35" ht="12.75" customHeight="1" x14ac:dyDescent="0.2">
      <c r="A2616" s="64" t="s">
        <v>537</v>
      </c>
      <c r="B2616" s="65" t="s">
        <v>536</v>
      </c>
      <c r="C2616" s="65">
        <v>1829214</v>
      </c>
      <c r="D2616" s="66">
        <f>VLOOKUP(A2616,'2.1 Termination Charges'!$B$4:$F$904,5,0)</f>
        <v>0.16363</v>
      </c>
      <c r="G2616" s="67"/>
      <c r="H2616" s="67"/>
      <c r="J2616" s="67"/>
      <c r="P2616" s="68"/>
      <c r="Q2616" s="69"/>
      <c r="R2616" s="69"/>
      <c r="Z2616" s="70"/>
      <c r="AA2616" s="71"/>
      <c r="AB2616" s="70"/>
      <c r="AC2616" s="70"/>
      <c r="AD2616" s="53"/>
      <c r="AE2616" s="53"/>
      <c r="AF2616" s="72"/>
      <c r="AG2616" s="70"/>
      <c r="AH2616" s="70"/>
      <c r="AI2616" s="70"/>
    </row>
    <row r="2617" spans="1:35" ht="12.75" customHeight="1" x14ac:dyDescent="0.2">
      <c r="A2617" s="64" t="s">
        <v>537</v>
      </c>
      <c r="B2617" s="65" t="s">
        <v>536</v>
      </c>
      <c r="C2617" s="65">
        <v>1829215</v>
      </c>
      <c r="D2617" s="66">
        <f>VLOOKUP(A2617,'2.1 Termination Charges'!$B$4:$F$904,5,0)</f>
        <v>0.16363</v>
      </c>
      <c r="G2617" s="67"/>
      <c r="H2617" s="67"/>
      <c r="J2617" s="67"/>
      <c r="P2617" s="68"/>
      <c r="Q2617" s="69"/>
      <c r="R2617" s="69"/>
      <c r="Z2617" s="70"/>
      <c r="AA2617" s="71"/>
      <c r="AB2617" s="70"/>
      <c r="AC2617" s="70"/>
      <c r="AD2617" s="53"/>
      <c r="AE2617" s="53"/>
      <c r="AF2617" s="72"/>
      <c r="AG2617" s="70"/>
      <c r="AH2617" s="70"/>
      <c r="AI2617" s="70"/>
    </row>
    <row r="2618" spans="1:35" ht="12.75" customHeight="1" x14ac:dyDescent="0.2">
      <c r="A2618" s="64" t="s">
        <v>537</v>
      </c>
      <c r="B2618" s="65" t="s">
        <v>536</v>
      </c>
      <c r="C2618" s="65">
        <v>1829216</v>
      </c>
      <c r="D2618" s="66">
        <f>VLOOKUP(A2618,'2.1 Termination Charges'!$B$4:$F$904,5,0)</f>
        <v>0.16363</v>
      </c>
      <c r="G2618" s="67"/>
      <c r="H2618" s="67"/>
      <c r="J2618" s="67"/>
      <c r="P2618" s="68"/>
      <c r="Q2618" s="69"/>
      <c r="R2618" s="69"/>
      <c r="Z2618" s="70"/>
      <c r="AA2618" s="71"/>
      <c r="AB2618" s="70"/>
      <c r="AC2618" s="70"/>
      <c r="AD2618" s="53"/>
      <c r="AE2618" s="53"/>
      <c r="AF2618" s="72"/>
      <c r="AG2618" s="70"/>
      <c r="AH2618" s="70"/>
      <c r="AI2618" s="70"/>
    </row>
    <row r="2619" spans="1:35" ht="12.75" customHeight="1" x14ac:dyDescent="0.2">
      <c r="A2619" s="64" t="s">
        <v>537</v>
      </c>
      <c r="B2619" s="65" t="s">
        <v>536</v>
      </c>
      <c r="C2619" s="65">
        <v>1829217</v>
      </c>
      <c r="D2619" s="66">
        <f>VLOOKUP(A2619,'2.1 Termination Charges'!$B$4:$F$904,5,0)</f>
        <v>0.16363</v>
      </c>
      <c r="G2619" s="67"/>
      <c r="H2619" s="67"/>
      <c r="J2619" s="67"/>
      <c r="P2619" s="68"/>
      <c r="Q2619" s="69"/>
      <c r="R2619" s="69"/>
      <c r="Z2619" s="70"/>
      <c r="AA2619" s="71"/>
      <c r="AB2619" s="70"/>
      <c r="AC2619" s="70"/>
      <c r="AD2619" s="53"/>
      <c r="AE2619" s="53"/>
      <c r="AF2619" s="72"/>
      <c r="AG2619" s="70"/>
      <c r="AH2619" s="70"/>
      <c r="AI2619" s="70"/>
    </row>
    <row r="2620" spans="1:35" ht="12.75" customHeight="1" x14ac:dyDescent="0.2">
      <c r="A2620" s="64" t="s">
        <v>537</v>
      </c>
      <c r="B2620" s="65" t="s">
        <v>536</v>
      </c>
      <c r="C2620" s="65">
        <v>1829218</v>
      </c>
      <c r="D2620" s="66">
        <f>VLOOKUP(A2620,'2.1 Termination Charges'!$B$4:$F$904,5,0)</f>
        <v>0.16363</v>
      </c>
      <c r="G2620" s="67"/>
      <c r="H2620" s="67"/>
      <c r="J2620" s="67"/>
      <c r="P2620" s="68"/>
      <c r="Q2620" s="69"/>
      <c r="R2620" s="69"/>
      <c r="Z2620" s="70"/>
      <c r="AA2620" s="71"/>
      <c r="AB2620" s="70"/>
      <c r="AC2620" s="70"/>
      <c r="AD2620" s="53"/>
      <c r="AE2620" s="53"/>
      <c r="AF2620" s="72"/>
      <c r="AG2620" s="70"/>
      <c r="AH2620" s="70"/>
      <c r="AI2620" s="70"/>
    </row>
    <row r="2621" spans="1:35" ht="12.75" customHeight="1" x14ac:dyDescent="0.2">
      <c r="A2621" s="64" t="s">
        <v>537</v>
      </c>
      <c r="B2621" s="65" t="s">
        <v>536</v>
      </c>
      <c r="C2621" s="65">
        <v>1829219</v>
      </c>
      <c r="D2621" s="66">
        <f>VLOOKUP(A2621,'2.1 Termination Charges'!$B$4:$F$904,5,0)</f>
        <v>0.16363</v>
      </c>
      <c r="G2621" s="67"/>
      <c r="H2621" s="67"/>
      <c r="J2621" s="67"/>
      <c r="P2621" s="68"/>
      <c r="Q2621" s="69"/>
      <c r="R2621" s="69"/>
      <c r="Z2621" s="70"/>
      <c r="AA2621" s="71"/>
      <c r="AB2621" s="70"/>
      <c r="AC2621" s="70"/>
      <c r="AD2621" s="53"/>
      <c r="AE2621" s="53"/>
      <c r="AF2621" s="72"/>
      <c r="AG2621" s="70"/>
      <c r="AH2621" s="70"/>
      <c r="AI2621" s="70"/>
    </row>
    <row r="2622" spans="1:35" ht="12.75" customHeight="1" x14ac:dyDescent="0.2">
      <c r="A2622" s="64" t="s">
        <v>537</v>
      </c>
      <c r="B2622" s="65" t="s">
        <v>536</v>
      </c>
      <c r="C2622" s="65">
        <v>1829220</v>
      </c>
      <c r="D2622" s="66">
        <f>VLOOKUP(A2622,'2.1 Termination Charges'!$B$4:$F$904,5,0)</f>
        <v>0.16363</v>
      </c>
      <c r="G2622" s="67"/>
      <c r="H2622" s="67"/>
      <c r="J2622" s="67"/>
      <c r="P2622" s="68"/>
      <c r="Q2622" s="69"/>
      <c r="R2622" s="69"/>
      <c r="Z2622" s="70"/>
      <c r="AA2622" s="71"/>
      <c r="AB2622" s="70"/>
      <c r="AC2622" s="70"/>
      <c r="AD2622" s="53"/>
      <c r="AE2622" s="53"/>
      <c r="AF2622" s="72"/>
      <c r="AG2622" s="70"/>
      <c r="AH2622" s="70"/>
      <c r="AI2622" s="70"/>
    </row>
    <row r="2623" spans="1:35" ht="12.75" customHeight="1" x14ac:dyDescent="0.2">
      <c r="A2623" s="64" t="s">
        <v>537</v>
      </c>
      <c r="B2623" s="65" t="s">
        <v>536</v>
      </c>
      <c r="C2623" s="65">
        <v>1829222</v>
      </c>
      <c r="D2623" s="66">
        <f>VLOOKUP(A2623,'2.1 Termination Charges'!$B$4:$F$904,5,0)</f>
        <v>0.16363</v>
      </c>
      <c r="G2623" s="67"/>
      <c r="H2623" s="67"/>
      <c r="J2623" s="67"/>
      <c r="P2623" s="68"/>
      <c r="Q2623" s="69"/>
      <c r="R2623" s="69"/>
      <c r="Z2623" s="70"/>
      <c r="AA2623" s="71"/>
      <c r="AB2623" s="70"/>
      <c r="AC2623" s="70"/>
      <c r="AD2623" s="53"/>
      <c r="AE2623" s="53"/>
      <c r="AF2623" s="72"/>
      <c r="AG2623" s="70"/>
      <c r="AH2623" s="70"/>
      <c r="AI2623" s="70"/>
    </row>
    <row r="2624" spans="1:35" ht="12.75" customHeight="1" x14ac:dyDescent="0.2">
      <c r="A2624" s="64" t="s">
        <v>537</v>
      </c>
      <c r="B2624" s="65" t="s">
        <v>536</v>
      </c>
      <c r="C2624" s="65">
        <v>1829228</v>
      </c>
      <c r="D2624" s="66">
        <f>VLOOKUP(A2624,'2.1 Termination Charges'!$B$4:$F$904,5,0)</f>
        <v>0.16363</v>
      </c>
      <c r="G2624" s="67"/>
      <c r="H2624" s="67"/>
      <c r="J2624" s="67"/>
      <c r="P2624" s="68"/>
      <c r="Q2624" s="69"/>
      <c r="R2624" s="69"/>
      <c r="Z2624" s="70"/>
      <c r="AA2624" s="71"/>
      <c r="AB2624" s="70"/>
      <c r="AC2624" s="70"/>
      <c r="AD2624" s="53"/>
      <c r="AE2624" s="53"/>
      <c r="AF2624" s="72"/>
      <c r="AG2624" s="70"/>
      <c r="AH2624" s="70"/>
      <c r="AI2624" s="70"/>
    </row>
    <row r="2625" spans="1:35" ht="12.75" customHeight="1" x14ac:dyDescent="0.2">
      <c r="A2625" s="64" t="s">
        <v>537</v>
      </c>
      <c r="B2625" s="65" t="s">
        <v>536</v>
      </c>
      <c r="C2625" s="65">
        <v>1829230</v>
      </c>
      <c r="D2625" s="66">
        <f>VLOOKUP(A2625,'2.1 Termination Charges'!$B$4:$F$904,5,0)</f>
        <v>0.16363</v>
      </c>
      <c r="G2625" s="67"/>
      <c r="H2625" s="67"/>
      <c r="J2625" s="67"/>
      <c r="P2625" s="68"/>
      <c r="Q2625" s="69"/>
      <c r="R2625" s="69"/>
      <c r="Z2625" s="70"/>
      <c r="AA2625" s="71"/>
      <c r="AB2625" s="70"/>
      <c r="AC2625" s="70"/>
      <c r="AD2625" s="53"/>
      <c r="AE2625" s="53"/>
      <c r="AF2625" s="72"/>
      <c r="AG2625" s="70"/>
      <c r="AH2625" s="70"/>
      <c r="AI2625" s="70"/>
    </row>
    <row r="2626" spans="1:35" ht="12.75" customHeight="1" x14ac:dyDescent="0.2">
      <c r="A2626" s="64" t="s">
        <v>537</v>
      </c>
      <c r="B2626" s="65" t="s">
        <v>536</v>
      </c>
      <c r="C2626" s="65">
        <v>1829232</v>
      </c>
      <c r="D2626" s="66">
        <f>VLOOKUP(A2626,'2.1 Termination Charges'!$B$4:$F$904,5,0)</f>
        <v>0.16363</v>
      </c>
      <c r="G2626" s="67"/>
      <c r="H2626" s="67"/>
      <c r="J2626" s="67"/>
      <c r="P2626" s="68"/>
      <c r="Q2626" s="69"/>
      <c r="R2626" s="69"/>
      <c r="Z2626" s="70"/>
      <c r="AA2626" s="71"/>
      <c r="AB2626" s="70"/>
      <c r="AC2626" s="70"/>
      <c r="AD2626" s="53"/>
      <c r="AE2626" s="53"/>
      <c r="AF2626" s="72"/>
      <c r="AG2626" s="70"/>
      <c r="AH2626" s="70"/>
      <c r="AI2626" s="70"/>
    </row>
    <row r="2627" spans="1:35" ht="12.75" customHeight="1" x14ac:dyDescent="0.2">
      <c r="A2627" s="64" t="s">
        <v>537</v>
      </c>
      <c r="B2627" s="65" t="s">
        <v>536</v>
      </c>
      <c r="C2627" s="65">
        <v>1829233</v>
      </c>
      <c r="D2627" s="66">
        <f>VLOOKUP(A2627,'2.1 Termination Charges'!$B$4:$F$904,5,0)</f>
        <v>0.16363</v>
      </c>
      <c r="G2627" s="67"/>
      <c r="H2627" s="67"/>
      <c r="J2627" s="67"/>
      <c r="P2627" s="68"/>
      <c r="Q2627" s="69"/>
      <c r="R2627" s="69"/>
      <c r="Z2627" s="70"/>
      <c r="AA2627" s="71"/>
      <c r="AB2627" s="70"/>
      <c r="AC2627" s="70"/>
      <c r="AD2627" s="53"/>
      <c r="AE2627" s="53"/>
      <c r="AF2627" s="72"/>
      <c r="AG2627" s="70"/>
      <c r="AH2627" s="70"/>
      <c r="AI2627" s="70"/>
    </row>
    <row r="2628" spans="1:35" ht="12.75" customHeight="1" x14ac:dyDescent="0.2">
      <c r="A2628" s="64" t="s">
        <v>537</v>
      </c>
      <c r="B2628" s="65" t="s">
        <v>536</v>
      </c>
      <c r="C2628" s="65">
        <v>1829246</v>
      </c>
      <c r="D2628" s="66">
        <f>VLOOKUP(A2628,'2.1 Termination Charges'!$B$4:$F$904,5,0)</f>
        <v>0.16363</v>
      </c>
      <c r="G2628" s="67"/>
      <c r="H2628" s="67"/>
      <c r="J2628" s="67"/>
      <c r="P2628" s="68"/>
      <c r="Q2628" s="69"/>
      <c r="R2628" s="69"/>
      <c r="Z2628" s="70"/>
      <c r="AA2628" s="71"/>
      <c r="AB2628" s="70"/>
      <c r="AC2628" s="70"/>
      <c r="AD2628" s="53"/>
      <c r="AE2628" s="53"/>
      <c r="AF2628" s="72"/>
      <c r="AG2628" s="70"/>
      <c r="AH2628" s="70"/>
      <c r="AI2628" s="70"/>
    </row>
    <row r="2629" spans="1:35" ht="12.75" customHeight="1" x14ac:dyDescent="0.2">
      <c r="A2629" s="64" t="s">
        <v>537</v>
      </c>
      <c r="B2629" s="65" t="s">
        <v>536</v>
      </c>
      <c r="C2629" s="65">
        <v>1829248</v>
      </c>
      <c r="D2629" s="66">
        <f>VLOOKUP(A2629,'2.1 Termination Charges'!$B$4:$F$904,5,0)</f>
        <v>0.16363</v>
      </c>
      <c r="G2629" s="67"/>
      <c r="H2629" s="67"/>
      <c r="J2629" s="67"/>
      <c r="P2629" s="68"/>
      <c r="Q2629" s="69"/>
      <c r="R2629" s="69"/>
      <c r="Z2629" s="70"/>
      <c r="AA2629" s="71"/>
      <c r="AB2629" s="70"/>
      <c r="AC2629" s="70"/>
      <c r="AD2629" s="53"/>
      <c r="AE2629" s="53"/>
      <c r="AF2629" s="72"/>
      <c r="AG2629" s="70"/>
      <c r="AH2629" s="70"/>
      <c r="AI2629" s="70"/>
    </row>
    <row r="2630" spans="1:35" ht="12.75" customHeight="1" x14ac:dyDescent="0.2">
      <c r="A2630" s="64" t="s">
        <v>537</v>
      </c>
      <c r="B2630" s="65" t="s">
        <v>536</v>
      </c>
      <c r="C2630" s="65">
        <v>1829250</v>
      </c>
      <c r="D2630" s="66">
        <f>VLOOKUP(A2630,'2.1 Termination Charges'!$B$4:$F$904,5,0)</f>
        <v>0.16363</v>
      </c>
      <c r="G2630" s="67"/>
      <c r="H2630" s="67"/>
      <c r="J2630" s="67"/>
      <c r="P2630" s="68"/>
      <c r="Q2630" s="69"/>
      <c r="R2630" s="69"/>
      <c r="Z2630" s="70"/>
      <c r="AA2630" s="71"/>
      <c r="AB2630" s="70"/>
      <c r="AC2630" s="70"/>
      <c r="AD2630" s="53"/>
      <c r="AE2630" s="53"/>
      <c r="AF2630" s="72"/>
      <c r="AG2630" s="70"/>
      <c r="AH2630" s="70"/>
      <c r="AI2630" s="70"/>
    </row>
    <row r="2631" spans="1:35" ht="12.75" customHeight="1" x14ac:dyDescent="0.2">
      <c r="A2631" s="64" t="s">
        <v>537</v>
      </c>
      <c r="B2631" s="65" t="s">
        <v>536</v>
      </c>
      <c r="C2631" s="65">
        <v>1829252</v>
      </c>
      <c r="D2631" s="66">
        <f>VLOOKUP(A2631,'2.1 Termination Charges'!$B$4:$F$904,5,0)</f>
        <v>0.16363</v>
      </c>
      <c r="G2631" s="67"/>
      <c r="H2631" s="67"/>
      <c r="J2631" s="67"/>
      <c r="P2631" s="68"/>
      <c r="Q2631" s="69"/>
      <c r="R2631" s="69"/>
      <c r="Z2631" s="70"/>
      <c r="AA2631" s="71"/>
      <c r="AB2631" s="70"/>
      <c r="AC2631" s="70"/>
      <c r="AD2631" s="53"/>
      <c r="AE2631" s="53"/>
      <c r="AF2631" s="72"/>
      <c r="AG2631" s="70"/>
      <c r="AH2631" s="70"/>
      <c r="AI2631" s="70"/>
    </row>
    <row r="2632" spans="1:35" ht="12.75" customHeight="1" x14ac:dyDescent="0.2">
      <c r="A2632" s="64" t="s">
        <v>537</v>
      </c>
      <c r="B2632" s="65" t="s">
        <v>536</v>
      </c>
      <c r="C2632" s="65">
        <v>1829255</v>
      </c>
      <c r="D2632" s="66">
        <f>VLOOKUP(A2632,'2.1 Termination Charges'!$B$4:$F$904,5,0)</f>
        <v>0.16363</v>
      </c>
      <c r="G2632" s="67"/>
      <c r="H2632" s="67"/>
      <c r="J2632" s="67"/>
      <c r="P2632" s="68"/>
      <c r="Q2632" s="69"/>
      <c r="R2632" s="69"/>
      <c r="Z2632" s="70"/>
      <c r="AA2632" s="71"/>
      <c r="AB2632" s="70"/>
      <c r="AC2632" s="70"/>
      <c r="AD2632" s="53"/>
      <c r="AE2632" s="53"/>
      <c r="AF2632" s="72"/>
      <c r="AG2632" s="70"/>
      <c r="AH2632" s="70"/>
      <c r="AI2632" s="70"/>
    </row>
    <row r="2633" spans="1:35" ht="12.75" customHeight="1" x14ac:dyDescent="0.2">
      <c r="A2633" s="64" t="s">
        <v>537</v>
      </c>
      <c r="B2633" s="65" t="s">
        <v>536</v>
      </c>
      <c r="C2633" s="65">
        <v>1829257</v>
      </c>
      <c r="D2633" s="66">
        <f>VLOOKUP(A2633,'2.1 Termination Charges'!$B$4:$F$904,5,0)</f>
        <v>0.16363</v>
      </c>
      <c r="G2633" s="67"/>
      <c r="H2633" s="67"/>
      <c r="J2633" s="67"/>
      <c r="P2633" s="68"/>
      <c r="Q2633" s="69"/>
      <c r="R2633" s="69"/>
      <c r="Z2633" s="70"/>
      <c r="AA2633" s="71"/>
      <c r="AB2633" s="70"/>
      <c r="AC2633" s="70"/>
      <c r="AD2633" s="53"/>
      <c r="AE2633" s="53"/>
      <c r="AF2633" s="72"/>
      <c r="AG2633" s="70"/>
      <c r="AH2633" s="70"/>
      <c r="AI2633" s="70"/>
    </row>
    <row r="2634" spans="1:35" ht="12.75" customHeight="1" x14ac:dyDescent="0.2">
      <c r="A2634" s="64" t="s">
        <v>537</v>
      </c>
      <c r="B2634" s="65" t="s">
        <v>536</v>
      </c>
      <c r="C2634" s="65">
        <v>1829258</v>
      </c>
      <c r="D2634" s="66">
        <f>VLOOKUP(A2634,'2.1 Termination Charges'!$B$4:$F$904,5,0)</f>
        <v>0.16363</v>
      </c>
      <c r="G2634" s="67"/>
      <c r="H2634" s="67"/>
      <c r="J2634" s="67"/>
      <c r="P2634" s="68"/>
      <c r="Q2634" s="69"/>
      <c r="R2634" s="69"/>
      <c r="Z2634" s="70"/>
      <c r="AA2634" s="71"/>
      <c r="AB2634" s="70"/>
      <c r="AC2634" s="70"/>
      <c r="AD2634" s="53"/>
      <c r="AE2634" s="53"/>
      <c r="AF2634" s="72"/>
      <c r="AG2634" s="70"/>
      <c r="AH2634" s="70"/>
      <c r="AI2634" s="70"/>
    </row>
    <row r="2635" spans="1:35" ht="12.75" customHeight="1" x14ac:dyDescent="0.2">
      <c r="A2635" s="64" t="s">
        <v>537</v>
      </c>
      <c r="B2635" s="65" t="s">
        <v>536</v>
      </c>
      <c r="C2635" s="65">
        <v>1829259</v>
      </c>
      <c r="D2635" s="66">
        <f>VLOOKUP(A2635,'2.1 Termination Charges'!$B$4:$F$904,5,0)</f>
        <v>0.16363</v>
      </c>
      <c r="G2635" s="67"/>
      <c r="H2635" s="67"/>
      <c r="J2635" s="67"/>
      <c r="P2635" s="68"/>
      <c r="Q2635" s="69"/>
      <c r="R2635" s="69"/>
      <c r="Z2635" s="70"/>
      <c r="AA2635" s="71"/>
      <c r="AB2635" s="70"/>
      <c r="AC2635" s="70"/>
      <c r="AD2635" s="53"/>
      <c r="AE2635" s="53"/>
      <c r="AF2635" s="72"/>
      <c r="AG2635" s="70"/>
      <c r="AH2635" s="70"/>
      <c r="AI2635" s="70"/>
    </row>
    <row r="2636" spans="1:35" ht="12.75" customHeight="1" x14ac:dyDescent="0.2">
      <c r="A2636" s="64" t="s">
        <v>537</v>
      </c>
      <c r="B2636" s="65" t="s">
        <v>536</v>
      </c>
      <c r="C2636" s="65">
        <v>1829260</v>
      </c>
      <c r="D2636" s="66">
        <f>VLOOKUP(A2636,'2.1 Termination Charges'!$B$4:$F$904,5,0)</f>
        <v>0.16363</v>
      </c>
      <c r="G2636" s="67"/>
      <c r="H2636" s="67"/>
      <c r="J2636" s="67"/>
      <c r="P2636" s="68"/>
      <c r="Q2636" s="69"/>
      <c r="R2636" s="69"/>
      <c r="Z2636" s="70"/>
      <c r="AA2636" s="71"/>
      <c r="AB2636" s="70"/>
      <c r="AC2636" s="70"/>
      <c r="AD2636" s="53"/>
      <c r="AE2636" s="53"/>
      <c r="AF2636" s="72"/>
      <c r="AG2636" s="70"/>
      <c r="AH2636" s="70"/>
      <c r="AI2636" s="70"/>
    </row>
    <row r="2637" spans="1:35" ht="12.75" customHeight="1" x14ac:dyDescent="0.2">
      <c r="A2637" s="64" t="s">
        <v>537</v>
      </c>
      <c r="B2637" s="65" t="s">
        <v>536</v>
      </c>
      <c r="C2637" s="65">
        <v>1829264</v>
      </c>
      <c r="D2637" s="66">
        <f>VLOOKUP(A2637,'2.1 Termination Charges'!$B$4:$F$904,5,0)</f>
        <v>0.16363</v>
      </c>
      <c r="G2637" s="67"/>
      <c r="H2637" s="67"/>
      <c r="J2637" s="67"/>
      <c r="P2637" s="68"/>
      <c r="Q2637" s="69"/>
      <c r="R2637" s="69"/>
      <c r="Z2637" s="70"/>
      <c r="AA2637" s="71"/>
      <c r="AB2637" s="70"/>
      <c r="AC2637" s="70"/>
      <c r="AD2637" s="53"/>
      <c r="AE2637" s="53"/>
      <c r="AF2637" s="72"/>
      <c r="AG2637" s="70"/>
      <c r="AH2637" s="70"/>
      <c r="AI2637" s="70"/>
    </row>
    <row r="2638" spans="1:35" ht="12.75" customHeight="1" x14ac:dyDescent="0.2">
      <c r="A2638" s="64" t="s">
        <v>537</v>
      </c>
      <c r="B2638" s="65" t="s">
        <v>536</v>
      </c>
      <c r="C2638" s="65">
        <v>1829265</v>
      </c>
      <c r="D2638" s="66">
        <f>VLOOKUP(A2638,'2.1 Termination Charges'!$B$4:$F$904,5,0)</f>
        <v>0.16363</v>
      </c>
      <c r="G2638" s="67"/>
      <c r="H2638" s="67"/>
      <c r="J2638" s="67"/>
      <c r="P2638" s="68"/>
      <c r="Q2638" s="69"/>
      <c r="R2638" s="69"/>
      <c r="Z2638" s="70"/>
      <c r="AA2638" s="71"/>
      <c r="AB2638" s="70"/>
      <c r="AC2638" s="70"/>
      <c r="AD2638" s="53"/>
      <c r="AE2638" s="53"/>
      <c r="AF2638" s="72"/>
      <c r="AG2638" s="70"/>
      <c r="AH2638" s="70"/>
      <c r="AI2638" s="70"/>
    </row>
    <row r="2639" spans="1:35" ht="12.75" customHeight="1" x14ac:dyDescent="0.2">
      <c r="A2639" s="64" t="s">
        <v>537</v>
      </c>
      <c r="B2639" s="65" t="s">
        <v>536</v>
      </c>
      <c r="C2639" s="65">
        <v>1829266</v>
      </c>
      <c r="D2639" s="66">
        <f>VLOOKUP(A2639,'2.1 Termination Charges'!$B$4:$F$904,5,0)</f>
        <v>0.16363</v>
      </c>
      <c r="G2639" s="67"/>
      <c r="H2639" s="67"/>
      <c r="J2639" s="67"/>
      <c r="P2639" s="68"/>
      <c r="Q2639" s="69"/>
      <c r="R2639" s="69"/>
      <c r="Z2639" s="70"/>
      <c r="AA2639" s="71"/>
      <c r="AB2639" s="70"/>
      <c r="AC2639" s="70"/>
      <c r="AD2639" s="53"/>
      <c r="AE2639" s="53"/>
      <c r="AF2639" s="72"/>
      <c r="AG2639" s="70"/>
      <c r="AH2639" s="70"/>
      <c r="AI2639" s="70"/>
    </row>
    <row r="2640" spans="1:35" ht="12.75" customHeight="1" x14ac:dyDescent="0.2">
      <c r="A2640" s="64" t="s">
        <v>537</v>
      </c>
      <c r="B2640" s="65" t="s">
        <v>536</v>
      </c>
      <c r="C2640" s="65">
        <v>1829267</v>
      </c>
      <c r="D2640" s="66">
        <f>VLOOKUP(A2640,'2.1 Termination Charges'!$B$4:$F$904,5,0)</f>
        <v>0.16363</v>
      </c>
      <c r="G2640" s="67"/>
      <c r="H2640" s="67"/>
      <c r="J2640" s="67"/>
      <c r="P2640" s="68"/>
      <c r="Q2640" s="69"/>
      <c r="R2640" s="69"/>
      <c r="Z2640" s="70"/>
      <c r="AA2640" s="71"/>
      <c r="AB2640" s="70"/>
      <c r="AC2640" s="70"/>
      <c r="AD2640" s="53"/>
      <c r="AE2640" s="53"/>
      <c r="AF2640" s="72"/>
      <c r="AG2640" s="70"/>
      <c r="AH2640" s="70"/>
      <c r="AI2640" s="70"/>
    </row>
    <row r="2641" spans="1:35" ht="12.75" customHeight="1" x14ac:dyDescent="0.2">
      <c r="A2641" s="64" t="s">
        <v>537</v>
      </c>
      <c r="B2641" s="65" t="s">
        <v>536</v>
      </c>
      <c r="C2641" s="65">
        <v>1829268</v>
      </c>
      <c r="D2641" s="66">
        <f>VLOOKUP(A2641,'2.1 Termination Charges'!$B$4:$F$904,5,0)</f>
        <v>0.16363</v>
      </c>
      <c r="G2641" s="67"/>
      <c r="H2641" s="67"/>
      <c r="J2641" s="67"/>
      <c r="P2641" s="68"/>
      <c r="Q2641" s="69"/>
      <c r="R2641" s="69"/>
      <c r="Z2641" s="70"/>
      <c r="AA2641" s="71"/>
      <c r="AB2641" s="70"/>
      <c r="AC2641" s="70"/>
      <c r="AD2641" s="53"/>
      <c r="AE2641" s="53"/>
      <c r="AF2641" s="72"/>
      <c r="AG2641" s="70"/>
      <c r="AH2641" s="70"/>
      <c r="AI2641" s="70"/>
    </row>
    <row r="2642" spans="1:35" ht="12.75" customHeight="1" x14ac:dyDescent="0.2">
      <c r="A2642" s="64" t="s">
        <v>537</v>
      </c>
      <c r="B2642" s="65" t="s">
        <v>536</v>
      </c>
      <c r="C2642" s="65">
        <v>1829269</v>
      </c>
      <c r="D2642" s="66">
        <f>VLOOKUP(A2642,'2.1 Termination Charges'!$B$4:$F$904,5,0)</f>
        <v>0.16363</v>
      </c>
      <c r="G2642" s="67"/>
      <c r="H2642" s="67"/>
      <c r="J2642" s="67"/>
      <c r="P2642" s="68"/>
      <c r="Q2642" s="69"/>
      <c r="R2642" s="69"/>
      <c r="Z2642" s="70"/>
      <c r="AA2642" s="71"/>
      <c r="AB2642" s="70"/>
      <c r="AC2642" s="70"/>
      <c r="AD2642" s="53"/>
      <c r="AE2642" s="53"/>
      <c r="AF2642" s="72"/>
      <c r="AG2642" s="70"/>
      <c r="AH2642" s="70"/>
      <c r="AI2642" s="70"/>
    </row>
    <row r="2643" spans="1:35" ht="12.75" customHeight="1" x14ac:dyDescent="0.2">
      <c r="A2643" s="64" t="s">
        <v>537</v>
      </c>
      <c r="B2643" s="65" t="s">
        <v>536</v>
      </c>
      <c r="C2643" s="65">
        <v>1829270</v>
      </c>
      <c r="D2643" s="66">
        <f>VLOOKUP(A2643,'2.1 Termination Charges'!$B$4:$F$904,5,0)</f>
        <v>0.16363</v>
      </c>
      <c r="G2643" s="67"/>
      <c r="H2643" s="67"/>
      <c r="J2643" s="67"/>
      <c r="P2643" s="68"/>
      <c r="Q2643" s="69"/>
      <c r="R2643" s="69"/>
      <c r="Z2643" s="70"/>
      <c r="AA2643" s="71"/>
      <c r="AB2643" s="70"/>
      <c r="AC2643" s="70"/>
      <c r="AD2643" s="53"/>
      <c r="AE2643" s="53"/>
      <c r="AF2643" s="72"/>
      <c r="AG2643" s="70"/>
      <c r="AH2643" s="70"/>
      <c r="AI2643" s="70"/>
    </row>
    <row r="2644" spans="1:35" ht="12.75" customHeight="1" x14ac:dyDescent="0.2">
      <c r="A2644" s="64" t="s">
        <v>537</v>
      </c>
      <c r="B2644" s="65" t="s">
        <v>536</v>
      </c>
      <c r="C2644" s="65">
        <v>1829271</v>
      </c>
      <c r="D2644" s="66">
        <f>VLOOKUP(A2644,'2.1 Termination Charges'!$B$4:$F$904,5,0)</f>
        <v>0.16363</v>
      </c>
      <c r="G2644" s="67"/>
      <c r="H2644" s="67"/>
      <c r="J2644" s="67"/>
      <c r="P2644" s="68"/>
      <c r="Q2644" s="69"/>
      <c r="R2644" s="69"/>
      <c r="Z2644" s="70"/>
      <c r="AA2644" s="71"/>
      <c r="AB2644" s="70"/>
      <c r="AC2644" s="70"/>
      <c r="AD2644" s="53"/>
      <c r="AE2644" s="53"/>
      <c r="AF2644" s="72"/>
      <c r="AG2644" s="70"/>
      <c r="AH2644" s="70"/>
      <c r="AI2644" s="70"/>
    </row>
    <row r="2645" spans="1:35" ht="12.75" customHeight="1" x14ac:dyDescent="0.2">
      <c r="A2645" s="64" t="s">
        <v>537</v>
      </c>
      <c r="B2645" s="65" t="s">
        <v>536</v>
      </c>
      <c r="C2645" s="65">
        <v>1829272</v>
      </c>
      <c r="D2645" s="66">
        <f>VLOOKUP(A2645,'2.1 Termination Charges'!$B$4:$F$904,5,0)</f>
        <v>0.16363</v>
      </c>
      <c r="G2645" s="67"/>
      <c r="H2645" s="67"/>
      <c r="J2645" s="67"/>
      <c r="P2645" s="68"/>
      <c r="Q2645" s="69"/>
      <c r="R2645" s="69"/>
      <c r="Z2645" s="70"/>
      <c r="AA2645" s="71"/>
      <c r="AB2645" s="70"/>
      <c r="AC2645" s="70"/>
      <c r="AD2645" s="53"/>
      <c r="AE2645" s="53"/>
      <c r="AF2645" s="72"/>
      <c r="AG2645" s="70"/>
      <c r="AH2645" s="70"/>
      <c r="AI2645" s="70"/>
    </row>
    <row r="2646" spans="1:35" ht="12.75" customHeight="1" x14ac:dyDescent="0.2">
      <c r="A2646" s="64" t="s">
        <v>537</v>
      </c>
      <c r="B2646" s="65" t="s">
        <v>536</v>
      </c>
      <c r="C2646" s="65">
        <v>1829277</v>
      </c>
      <c r="D2646" s="66">
        <f>VLOOKUP(A2646,'2.1 Termination Charges'!$B$4:$F$904,5,0)</f>
        <v>0.16363</v>
      </c>
      <c r="G2646" s="67"/>
      <c r="H2646" s="67"/>
      <c r="J2646" s="67"/>
      <c r="P2646" s="68"/>
      <c r="Q2646" s="69"/>
      <c r="R2646" s="69"/>
      <c r="Z2646" s="70"/>
      <c r="AA2646" s="71"/>
      <c r="AB2646" s="70"/>
      <c r="AC2646" s="70"/>
      <c r="AD2646" s="53"/>
      <c r="AE2646" s="53"/>
      <c r="AF2646" s="72"/>
      <c r="AG2646" s="70"/>
      <c r="AH2646" s="70"/>
      <c r="AI2646" s="70"/>
    </row>
    <row r="2647" spans="1:35" ht="12.75" customHeight="1" x14ac:dyDescent="0.2">
      <c r="A2647" s="64" t="s">
        <v>537</v>
      </c>
      <c r="B2647" s="65" t="s">
        <v>536</v>
      </c>
      <c r="C2647" s="65">
        <v>1829280</v>
      </c>
      <c r="D2647" s="66">
        <f>VLOOKUP(A2647,'2.1 Termination Charges'!$B$4:$F$904,5,0)</f>
        <v>0.16363</v>
      </c>
      <c r="G2647" s="67"/>
      <c r="H2647" s="67"/>
      <c r="J2647" s="67"/>
      <c r="P2647" s="68"/>
      <c r="Q2647" s="69"/>
      <c r="R2647" s="69"/>
      <c r="Z2647" s="70"/>
      <c r="AA2647" s="71"/>
      <c r="AB2647" s="70"/>
      <c r="AC2647" s="70"/>
      <c r="AD2647" s="53"/>
      <c r="AE2647" s="53"/>
      <c r="AF2647" s="72"/>
      <c r="AG2647" s="70"/>
      <c r="AH2647" s="70"/>
      <c r="AI2647" s="70"/>
    </row>
    <row r="2648" spans="1:35" ht="12.75" customHeight="1" x14ac:dyDescent="0.2">
      <c r="A2648" s="64" t="s">
        <v>537</v>
      </c>
      <c r="B2648" s="65" t="s">
        <v>536</v>
      </c>
      <c r="C2648" s="65">
        <v>1829282</v>
      </c>
      <c r="D2648" s="66">
        <f>VLOOKUP(A2648,'2.1 Termination Charges'!$B$4:$F$904,5,0)</f>
        <v>0.16363</v>
      </c>
      <c r="G2648" s="67"/>
      <c r="H2648" s="67"/>
      <c r="J2648" s="67"/>
      <c r="P2648" s="68"/>
      <c r="Q2648" s="69"/>
      <c r="R2648" s="69"/>
      <c r="Z2648" s="70"/>
      <c r="AA2648" s="71"/>
      <c r="AB2648" s="70"/>
      <c r="AC2648" s="70"/>
      <c r="AD2648" s="53"/>
      <c r="AE2648" s="53"/>
      <c r="AF2648" s="72"/>
      <c r="AG2648" s="70"/>
      <c r="AH2648" s="70"/>
      <c r="AI2648" s="70"/>
    </row>
    <row r="2649" spans="1:35" ht="12.75" customHeight="1" x14ac:dyDescent="0.2">
      <c r="A2649" s="64" t="s">
        <v>537</v>
      </c>
      <c r="B2649" s="65" t="s">
        <v>536</v>
      </c>
      <c r="C2649" s="65">
        <v>1829283</v>
      </c>
      <c r="D2649" s="66">
        <f>VLOOKUP(A2649,'2.1 Termination Charges'!$B$4:$F$904,5,0)</f>
        <v>0.16363</v>
      </c>
      <c r="G2649" s="67"/>
      <c r="H2649" s="67"/>
      <c r="J2649" s="67"/>
      <c r="P2649" s="68"/>
      <c r="Q2649" s="69"/>
      <c r="R2649" s="69"/>
      <c r="Z2649" s="70"/>
      <c r="AA2649" s="71"/>
      <c r="AB2649" s="70"/>
      <c r="AC2649" s="70"/>
      <c r="AD2649" s="53"/>
      <c r="AE2649" s="53"/>
      <c r="AF2649" s="72"/>
      <c r="AG2649" s="70"/>
      <c r="AH2649" s="70"/>
      <c r="AI2649" s="70"/>
    </row>
    <row r="2650" spans="1:35" ht="12.75" customHeight="1" x14ac:dyDescent="0.2">
      <c r="A2650" s="64" t="s">
        <v>537</v>
      </c>
      <c r="B2650" s="65" t="s">
        <v>536</v>
      </c>
      <c r="C2650" s="65">
        <v>1829287</v>
      </c>
      <c r="D2650" s="66">
        <f>VLOOKUP(A2650,'2.1 Termination Charges'!$B$4:$F$904,5,0)</f>
        <v>0.16363</v>
      </c>
      <c r="G2650" s="67"/>
      <c r="H2650" s="67"/>
      <c r="J2650" s="67"/>
      <c r="P2650" s="68"/>
      <c r="Q2650" s="69"/>
      <c r="R2650" s="69"/>
      <c r="Z2650" s="70"/>
      <c r="AA2650" s="71"/>
      <c r="AB2650" s="70"/>
      <c r="AC2650" s="70"/>
      <c r="AD2650" s="53"/>
      <c r="AE2650" s="53"/>
      <c r="AF2650" s="72"/>
      <c r="AG2650" s="70"/>
      <c r="AH2650" s="70"/>
      <c r="AI2650" s="70"/>
    </row>
    <row r="2651" spans="1:35" ht="12.75" customHeight="1" x14ac:dyDescent="0.2">
      <c r="A2651" s="64" t="s">
        <v>537</v>
      </c>
      <c r="B2651" s="65" t="s">
        <v>536</v>
      </c>
      <c r="C2651" s="65">
        <v>1829288</v>
      </c>
      <c r="D2651" s="66">
        <f>VLOOKUP(A2651,'2.1 Termination Charges'!$B$4:$F$904,5,0)</f>
        <v>0.16363</v>
      </c>
      <c r="G2651" s="67"/>
      <c r="H2651" s="67"/>
      <c r="J2651" s="67"/>
      <c r="P2651" s="68"/>
      <c r="Q2651" s="69"/>
      <c r="R2651" s="69"/>
      <c r="Z2651" s="70"/>
      <c r="AA2651" s="71"/>
      <c r="AB2651" s="70"/>
      <c r="AC2651" s="70"/>
      <c r="AD2651" s="53"/>
      <c r="AE2651" s="53"/>
      <c r="AF2651" s="72"/>
      <c r="AG2651" s="70"/>
      <c r="AH2651" s="70"/>
      <c r="AI2651" s="70"/>
    </row>
    <row r="2652" spans="1:35" ht="12.75" customHeight="1" x14ac:dyDescent="0.2">
      <c r="A2652" s="64" t="s">
        <v>537</v>
      </c>
      <c r="B2652" s="65" t="s">
        <v>536</v>
      </c>
      <c r="C2652" s="65">
        <v>1829289</v>
      </c>
      <c r="D2652" s="66">
        <f>VLOOKUP(A2652,'2.1 Termination Charges'!$B$4:$F$904,5,0)</f>
        <v>0.16363</v>
      </c>
      <c r="G2652" s="67"/>
      <c r="H2652" s="67"/>
      <c r="J2652" s="67"/>
      <c r="P2652" s="68"/>
      <c r="Q2652" s="69"/>
      <c r="R2652" s="69"/>
      <c r="Z2652" s="70"/>
      <c r="AA2652" s="71"/>
      <c r="AB2652" s="70"/>
      <c r="AC2652" s="70"/>
      <c r="AD2652" s="53"/>
      <c r="AE2652" s="53"/>
      <c r="AF2652" s="72"/>
      <c r="AG2652" s="70"/>
      <c r="AH2652" s="70"/>
      <c r="AI2652" s="70"/>
    </row>
    <row r="2653" spans="1:35" ht="12.75" customHeight="1" x14ac:dyDescent="0.2">
      <c r="A2653" s="64" t="s">
        <v>537</v>
      </c>
      <c r="B2653" s="65" t="s">
        <v>536</v>
      </c>
      <c r="C2653" s="65">
        <v>1829290</v>
      </c>
      <c r="D2653" s="66">
        <f>VLOOKUP(A2653,'2.1 Termination Charges'!$B$4:$F$904,5,0)</f>
        <v>0.16363</v>
      </c>
      <c r="G2653" s="67"/>
      <c r="H2653" s="67"/>
      <c r="J2653" s="67"/>
      <c r="P2653" s="68"/>
      <c r="Q2653" s="69"/>
      <c r="R2653" s="69"/>
      <c r="Z2653" s="70"/>
      <c r="AA2653" s="71"/>
      <c r="AB2653" s="70"/>
      <c r="AC2653" s="70"/>
      <c r="AD2653" s="53"/>
      <c r="AE2653" s="53"/>
      <c r="AF2653" s="72"/>
      <c r="AG2653" s="70"/>
      <c r="AH2653" s="70"/>
      <c r="AI2653" s="70"/>
    </row>
    <row r="2654" spans="1:35" ht="12.75" customHeight="1" x14ac:dyDescent="0.2">
      <c r="A2654" s="64" t="s">
        <v>537</v>
      </c>
      <c r="B2654" s="65" t="s">
        <v>536</v>
      </c>
      <c r="C2654" s="65">
        <v>1829291</v>
      </c>
      <c r="D2654" s="66">
        <f>VLOOKUP(A2654,'2.1 Termination Charges'!$B$4:$F$904,5,0)</f>
        <v>0.16363</v>
      </c>
      <c r="G2654" s="67"/>
      <c r="H2654" s="67"/>
      <c r="J2654" s="67"/>
      <c r="P2654" s="68"/>
      <c r="Q2654" s="69"/>
      <c r="R2654" s="69"/>
      <c r="Z2654" s="70"/>
      <c r="AA2654" s="71"/>
      <c r="AB2654" s="70"/>
      <c r="AC2654" s="70"/>
      <c r="AD2654" s="53"/>
      <c r="AE2654" s="53"/>
      <c r="AF2654" s="72"/>
      <c r="AG2654" s="70"/>
      <c r="AH2654" s="70"/>
      <c r="AI2654" s="70"/>
    </row>
    <row r="2655" spans="1:35" ht="12.75" customHeight="1" x14ac:dyDescent="0.2">
      <c r="A2655" s="64" t="s">
        <v>537</v>
      </c>
      <c r="B2655" s="65" t="s">
        <v>536</v>
      </c>
      <c r="C2655" s="65">
        <v>1829292</v>
      </c>
      <c r="D2655" s="66">
        <f>VLOOKUP(A2655,'2.1 Termination Charges'!$B$4:$F$904,5,0)</f>
        <v>0.16363</v>
      </c>
      <c r="G2655" s="67"/>
      <c r="H2655" s="67"/>
      <c r="J2655" s="67"/>
      <c r="P2655" s="68"/>
      <c r="Q2655" s="69"/>
      <c r="R2655" s="69"/>
      <c r="Z2655" s="70"/>
      <c r="AA2655" s="71"/>
      <c r="AB2655" s="70"/>
      <c r="AC2655" s="70"/>
      <c r="AD2655" s="53"/>
      <c r="AE2655" s="53"/>
      <c r="AF2655" s="72"/>
      <c r="AG2655" s="70"/>
      <c r="AH2655" s="70"/>
      <c r="AI2655" s="70"/>
    </row>
    <row r="2656" spans="1:35" ht="12.75" customHeight="1" x14ac:dyDescent="0.2">
      <c r="A2656" s="64" t="s">
        <v>537</v>
      </c>
      <c r="B2656" s="65" t="s">
        <v>536</v>
      </c>
      <c r="C2656" s="65">
        <v>1829293</v>
      </c>
      <c r="D2656" s="66">
        <f>VLOOKUP(A2656,'2.1 Termination Charges'!$B$4:$F$904,5,0)</f>
        <v>0.16363</v>
      </c>
      <c r="G2656" s="67"/>
      <c r="H2656" s="67"/>
      <c r="J2656" s="67"/>
      <c r="P2656" s="68"/>
      <c r="Q2656" s="69"/>
      <c r="R2656" s="69"/>
      <c r="Z2656" s="70"/>
      <c r="AA2656" s="71"/>
      <c r="AB2656" s="70"/>
      <c r="AC2656" s="70"/>
      <c r="AD2656" s="53"/>
      <c r="AE2656" s="53"/>
      <c r="AF2656" s="72"/>
      <c r="AG2656" s="70"/>
      <c r="AH2656" s="70"/>
      <c r="AI2656" s="70"/>
    </row>
    <row r="2657" spans="1:35" ht="12.75" customHeight="1" x14ac:dyDescent="0.2">
      <c r="A2657" s="64" t="s">
        <v>537</v>
      </c>
      <c r="B2657" s="65" t="s">
        <v>536</v>
      </c>
      <c r="C2657" s="65">
        <v>1829294</v>
      </c>
      <c r="D2657" s="66">
        <f>VLOOKUP(A2657,'2.1 Termination Charges'!$B$4:$F$904,5,0)</f>
        <v>0.16363</v>
      </c>
      <c r="G2657" s="67"/>
      <c r="H2657" s="67"/>
      <c r="J2657" s="67"/>
      <c r="P2657" s="68"/>
      <c r="Q2657" s="69"/>
      <c r="R2657" s="69"/>
      <c r="Z2657" s="70"/>
      <c r="AA2657" s="71"/>
      <c r="AB2657" s="70"/>
      <c r="AC2657" s="70"/>
      <c r="AD2657" s="53"/>
      <c r="AE2657" s="53"/>
      <c r="AF2657" s="72"/>
      <c r="AG2657" s="70"/>
      <c r="AH2657" s="70"/>
      <c r="AI2657" s="70"/>
    </row>
    <row r="2658" spans="1:35" ht="12.75" customHeight="1" x14ac:dyDescent="0.2">
      <c r="A2658" s="64" t="s">
        <v>537</v>
      </c>
      <c r="B2658" s="65" t="s">
        <v>536</v>
      </c>
      <c r="C2658" s="65">
        <v>1829295</v>
      </c>
      <c r="D2658" s="66">
        <f>VLOOKUP(A2658,'2.1 Termination Charges'!$B$4:$F$904,5,0)</f>
        <v>0.16363</v>
      </c>
      <c r="G2658" s="67"/>
      <c r="H2658" s="67"/>
      <c r="J2658" s="67"/>
      <c r="P2658" s="68"/>
      <c r="Q2658" s="69"/>
      <c r="R2658" s="69"/>
      <c r="Z2658" s="70"/>
      <c r="AA2658" s="71"/>
      <c r="AB2658" s="70"/>
      <c r="AC2658" s="70"/>
      <c r="AD2658" s="53"/>
      <c r="AE2658" s="53"/>
      <c r="AF2658" s="72"/>
      <c r="AG2658" s="70"/>
      <c r="AH2658" s="70"/>
      <c r="AI2658" s="70"/>
    </row>
    <row r="2659" spans="1:35" ht="12.75" customHeight="1" x14ac:dyDescent="0.2">
      <c r="A2659" s="64" t="s">
        <v>537</v>
      </c>
      <c r="B2659" s="65" t="s">
        <v>536</v>
      </c>
      <c r="C2659" s="65">
        <v>1829296</v>
      </c>
      <c r="D2659" s="66">
        <f>VLOOKUP(A2659,'2.1 Termination Charges'!$B$4:$F$904,5,0)</f>
        <v>0.16363</v>
      </c>
      <c r="G2659" s="67"/>
      <c r="H2659" s="67"/>
      <c r="J2659" s="67"/>
      <c r="P2659" s="68"/>
      <c r="Q2659" s="69"/>
      <c r="R2659" s="69"/>
      <c r="Z2659" s="70"/>
      <c r="AA2659" s="71"/>
      <c r="AB2659" s="70"/>
      <c r="AC2659" s="70"/>
      <c r="AD2659" s="53"/>
      <c r="AE2659" s="53"/>
      <c r="AF2659" s="72"/>
      <c r="AG2659" s="70"/>
      <c r="AH2659" s="70"/>
      <c r="AI2659" s="70"/>
    </row>
    <row r="2660" spans="1:35" ht="12.75" customHeight="1" x14ac:dyDescent="0.2">
      <c r="A2660" s="64" t="s">
        <v>537</v>
      </c>
      <c r="B2660" s="65" t="s">
        <v>536</v>
      </c>
      <c r="C2660" s="65">
        <v>1829297</v>
      </c>
      <c r="D2660" s="66">
        <f>VLOOKUP(A2660,'2.1 Termination Charges'!$B$4:$F$904,5,0)</f>
        <v>0.16363</v>
      </c>
      <c r="G2660" s="67"/>
      <c r="H2660" s="67"/>
      <c r="J2660" s="67"/>
      <c r="P2660" s="68"/>
      <c r="Q2660" s="69"/>
      <c r="R2660" s="69"/>
      <c r="Z2660" s="70"/>
      <c r="AA2660" s="71"/>
      <c r="AB2660" s="70"/>
      <c r="AC2660" s="70"/>
      <c r="AD2660" s="53"/>
      <c r="AE2660" s="53"/>
      <c r="AF2660" s="72"/>
      <c r="AG2660" s="70"/>
      <c r="AH2660" s="70"/>
      <c r="AI2660" s="70"/>
    </row>
    <row r="2661" spans="1:35" ht="12.75" customHeight="1" x14ac:dyDescent="0.2">
      <c r="A2661" s="64" t="s">
        <v>537</v>
      </c>
      <c r="B2661" s="65" t="s">
        <v>536</v>
      </c>
      <c r="C2661" s="65">
        <v>1829298</v>
      </c>
      <c r="D2661" s="66">
        <f>VLOOKUP(A2661,'2.1 Termination Charges'!$B$4:$F$904,5,0)</f>
        <v>0.16363</v>
      </c>
      <c r="G2661" s="67"/>
      <c r="H2661" s="67"/>
      <c r="J2661" s="67"/>
      <c r="P2661" s="68"/>
      <c r="Q2661" s="69"/>
      <c r="R2661" s="69"/>
      <c r="Z2661" s="70"/>
      <c r="AA2661" s="71"/>
      <c r="AB2661" s="70"/>
      <c r="AC2661" s="70"/>
      <c r="AD2661" s="53"/>
      <c r="AE2661" s="53"/>
      <c r="AF2661" s="72"/>
      <c r="AG2661" s="70"/>
      <c r="AH2661" s="70"/>
      <c r="AI2661" s="70"/>
    </row>
    <row r="2662" spans="1:35" ht="12.75" customHeight="1" x14ac:dyDescent="0.2">
      <c r="A2662" s="64" t="s">
        <v>537</v>
      </c>
      <c r="B2662" s="65" t="s">
        <v>536</v>
      </c>
      <c r="C2662" s="65">
        <v>1829302</v>
      </c>
      <c r="D2662" s="66">
        <f>VLOOKUP(A2662,'2.1 Termination Charges'!$B$4:$F$904,5,0)</f>
        <v>0.16363</v>
      </c>
      <c r="G2662" s="67"/>
      <c r="H2662" s="67"/>
      <c r="J2662" s="67"/>
      <c r="P2662" s="68"/>
      <c r="Q2662" s="69"/>
      <c r="R2662" s="69"/>
      <c r="Z2662" s="70"/>
      <c r="AA2662" s="71"/>
      <c r="AB2662" s="70"/>
      <c r="AC2662" s="70"/>
      <c r="AD2662" s="53"/>
      <c r="AE2662" s="53"/>
      <c r="AF2662" s="72"/>
      <c r="AG2662" s="70"/>
      <c r="AH2662" s="70"/>
      <c r="AI2662" s="70"/>
    </row>
    <row r="2663" spans="1:35" ht="12.75" customHeight="1" x14ac:dyDescent="0.2">
      <c r="A2663" s="64" t="s">
        <v>537</v>
      </c>
      <c r="B2663" s="65" t="s">
        <v>536</v>
      </c>
      <c r="C2663" s="65">
        <v>1829303</v>
      </c>
      <c r="D2663" s="66">
        <f>VLOOKUP(A2663,'2.1 Termination Charges'!$B$4:$F$904,5,0)</f>
        <v>0.16363</v>
      </c>
      <c r="G2663" s="67"/>
      <c r="H2663" s="67"/>
      <c r="J2663" s="67"/>
      <c r="P2663" s="68"/>
      <c r="Q2663" s="69"/>
      <c r="R2663" s="69"/>
      <c r="Z2663" s="70"/>
      <c r="AA2663" s="71"/>
      <c r="AB2663" s="70"/>
      <c r="AC2663" s="70"/>
      <c r="AD2663" s="53"/>
      <c r="AE2663" s="53"/>
      <c r="AF2663" s="72"/>
      <c r="AG2663" s="70"/>
      <c r="AH2663" s="70"/>
      <c r="AI2663" s="70"/>
    </row>
    <row r="2664" spans="1:35" ht="12.75" customHeight="1" x14ac:dyDescent="0.2">
      <c r="A2664" s="64" t="s">
        <v>537</v>
      </c>
      <c r="B2664" s="65" t="s">
        <v>536</v>
      </c>
      <c r="C2664" s="65">
        <v>1829304</v>
      </c>
      <c r="D2664" s="66">
        <f>VLOOKUP(A2664,'2.1 Termination Charges'!$B$4:$F$904,5,0)</f>
        <v>0.16363</v>
      </c>
      <c r="G2664" s="67"/>
      <c r="H2664" s="67"/>
      <c r="J2664" s="67"/>
      <c r="P2664" s="68"/>
      <c r="Q2664" s="69"/>
      <c r="R2664" s="69"/>
      <c r="Z2664" s="70"/>
      <c r="AA2664" s="71"/>
      <c r="AB2664" s="70"/>
      <c r="AC2664" s="70"/>
      <c r="AD2664" s="53"/>
      <c r="AE2664" s="53"/>
      <c r="AF2664" s="72"/>
      <c r="AG2664" s="70"/>
      <c r="AH2664" s="70"/>
      <c r="AI2664" s="70"/>
    </row>
    <row r="2665" spans="1:35" ht="12.75" customHeight="1" x14ac:dyDescent="0.2">
      <c r="A2665" s="64" t="s">
        <v>537</v>
      </c>
      <c r="B2665" s="65" t="s">
        <v>536</v>
      </c>
      <c r="C2665" s="65">
        <v>1829306</v>
      </c>
      <c r="D2665" s="66">
        <f>VLOOKUP(A2665,'2.1 Termination Charges'!$B$4:$F$904,5,0)</f>
        <v>0.16363</v>
      </c>
      <c r="G2665" s="67"/>
      <c r="H2665" s="67"/>
      <c r="J2665" s="67"/>
      <c r="P2665" s="68"/>
      <c r="Q2665" s="69"/>
      <c r="R2665" s="69"/>
      <c r="Z2665" s="70"/>
      <c r="AA2665" s="71"/>
      <c r="AB2665" s="70"/>
      <c r="AC2665" s="70"/>
      <c r="AD2665" s="53"/>
      <c r="AE2665" s="53"/>
      <c r="AF2665" s="72"/>
      <c r="AG2665" s="70"/>
      <c r="AH2665" s="70"/>
      <c r="AI2665" s="70"/>
    </row>
    <row r="2666" spans="1:35" ht="12.75" customHeight="1" x14ac:dyDescent="0.2">
      <c r="A2666" s="64" t="s">
        <v>537</v>
      </c>
      <c r="B2666" s="65" t="s">
        <v>536</v>
      </c>
      <c r="C2666" s="65">
        <v>1829307</v>
      </c>
      <c r="D2666" s="66">
        <f>VLOOKUP(A2666,'2.1 Termination Charges'!$B$4:$F$904,5,0)</f>
        <v>0.16363</v>
      </c>
      <c r="G2666" s="67"/>
      <c r="H2666" s="67"/>
      <c r="J2666" s="67"/>
      <c r="P2666" s="68"/>
      <c r="Q2666" s="69"/>
      <c r="R2666" s="69"/>
      <c r="Z2666" s="70"/>
      <c r="AA2666" s="71"/>
      <c r="AB2666" s="70"/>
      <c r="AC2666" s="70"/>
      <c r="AD2666" s="53"/>
      <c r="AE2666" s="53"/>
      <c r="AF2666" s="72"/>
      <c r="AG2666" s="70"/>
      <c r="AH2666" s="70"/>
      <c r="AI2666" s="70"/>
    </row>
    <row r="2667" spans="1:35" ht="12.75" customHeight="1" x14ac:dyDescent="0.2">
      <c r="A2667" s="64" t="s">
        <v>537</v>
      </c>
      <c r="B2667" s="65" t="s">
        <v>536</v>
      </c>
      <c r="C2667" s="65">
        <v>1829309</v>
      </c>
      <c r="D2667" s="66">
        <f>VLOOKUP(A2667,'2.1 Termination Charges'!$B$4:$F$904,5,0)</f>
        <v>0.16363</v>
      </c>
      <c r="G2667" s="67"/>
      <c r="H2667" s="67"/>
      <c r="J2667" s="67"/>
      <c r="P2667" s="68"/>
      <c r="Q2667" s="69"/>
      <c r="R2667" s="69"/>
      <c r="Z2667" s="70"/>
      <c r="AA2667" s="71"/>
      <c r="AB2667" s="70"/>
      <c r="AC2667" s="70"/>
      <c r="AD2667" s="53"/>
      <c r="AE2667" s="53"/>
      <c r="AF2667" s="72"/>
      <c r="AG2667" s="70"/>
      <c r="AH2667" s="70"/>
      <c r="AI2667" s="70"/>
    </row>
    <row r="2668" spans="1:35" ht="12.75" customHeight="1" x14ac:dyDescent="0.2">
      <c r="A2668" s="64" t="s">
        <v>537</v>
      </c>
      <c r="B2668" s="65" t="s">
        <v>536</v>
      </c>
      <c r="C2668" s="65">
        <v>1829310</v>
      </c>
      <c r="D2668" s="66">
        <f>VLOOKUP(A2668,'2.1 Termination Charges'!$B$4:$F$904,5,0)</f>
        <v>0.16363</v>
      </c>
      <c r="G2668" s="67"/>
      <c r="H2668" s="67"/>
      <c r="J2668" s="67"/>
      <c r="P2668" s="68"/>
      <c r="Q2668" s="69"/>
      <c r="R2668" s="69"/>
      <c r="Z2668" s="70"/>
      <c r="AA2668" s="71"/>
      <c r="AB2668" s="70"/>
      <c r="AC2668" s="70"/>
      <c r="AD2668" s="53"/>
      <c r="AE2668" s="53"/>
      <c r="AF2668" s="72"/>
      <c r="AG2668" s="70"/>
      <c r="AH2668" s="70"/>
      <c r="AI2668" s="70"/>
    </row>
    <row r="2669" spans="1:35" ht="12.75" customHeight="1" x14ac:dyDescent="0.2">
      <c r="A2669" s="64" t="s">
        <v>537</v>
      </c>
      <c r="B2669" s="65" t="s">
        <v>536</v>
      </c>
      <c r="C2669" s="65">
        <v>1829312</v>
      </c>
      <c r="D2669" s="66">
        <f>VLOOKUP(A2669,'2.1 Termination Charges'!$B$4:$F$904,5,0)</f>
        <v>0.16363</v>
      </c>
      <c r="G2669" s="67"/>
      <c r="H2669" s="67"/>
      <c r="J2669" s="67"/>
      <c r="P2669" s="68"/>
      <c r="Q2669" s="69"/>
      <c r="R2669" s="69"/>
      <c r="Z2669" s="70"/>
      <c r="AA2669" s="71"/>
      <c r="AB2669" s="70"/>
      <c r="AC2669" s="70"/>
      <c r="AD2669" s="53"/>
      <c r="AE2669" s="53"/>
      <c r="AF2669" s="72"/>
      <c r="AG2669" s="70"/>
      <c r="AH2669" s="70"/>
      <c r="AI2669" s="70"/>
    </row>
    <row r="2670" spans="1:35" ht="12.75" customHeight="1" x14ac:dyDescent="0.2">
      <c r="A2670" s="64" t="s">
        <v>537</v>
      </c>
      <c r="B2670" s="65" t="s">
        <v>536</v>
      </c>
      <c r="C2670" s="65">
        <v>1829313</v>
      </c>
      <c r="D2670" s="66">
        <f>VLOOKUP(A2670,'2.1 Termination Charges'!$B$4:$F$904,5,0)</f>
        <v>0.16363</v>
      </c>
      <c r="G2670" s="67"/>
      <c r="H2670" s="67"/>
      <c r="J2670" s="67"/>
      <c r="P2670" s="68"/>
      <c r="Q2670" s="69"/>
      <c r="R2670" s="69"/>
      <c r="Z2670" s="70"/>
      <c r="AA2670" s="71"/>
      <c r="AB2670" s="70"/>
      <c r="AC2670" s="70"/>
      <c r="AD2670" s="53"/>
      <c r="AE2670" s="53"/>
      <c r="AF2670" s="72"/>
      <c r="AG2670" s="70"/>
      <c r="AH2670" s="70"/>
      <c r="AI2670" s="70"/>
    </row>
    <row r="2671" spans="1:35" ht="12.75" customHeight="1" x14ac:dyDescent="0.2">
      <c r="A2671" s="64" t="s">
        <v>537</v>
      </c>
      <c r="B2671" s="65" t="s">
        <v>536</v>
      </c>
      <c r="C2671" s="65">
        <v>1829314</v>
      </c>
      <c r="D2671" s="66">
        <f>VLOOKUP(A2671,'2.1 Termination Charges'!$B$4:$F$904,5,0)</f>
        <v>0.16363</v>
      </c>
      <c r="G2671" s="67"/>
      <c r="H2671" s="67"/>
      <c r="J2671" s="67"/>
      <c r="P2671" s="68"/>
      <c r="Q2671" s="69"/>
      <c r="R2671" s="69"/>
      <c r="Z2671" s="70"/>
      <c r="AA2671" s="71"/>
      <c r="AB2671" s="70"/>
      <c r="AC2671" s="70"/>
      <c r="AD2671" s="53"/>
      <c r="AE2671" s="53"/>
      <c r="AF2671" s="72"/>
      <c r="AG2671" s="70"/>
      <c r="AH2671" s="70"/>
      <c r="AI2671" s="70"/>
    </row>
    <row r="2672" spans="1:35" ht="12.75" customHeight="1" x14ac:dyDescent="0.2">
      <c r="A2672" s="64" t="s">
        <v>537</v>
      </c>
      <c r="B2672" s="65" t="s">
        <v>536</v>
      </c>
      <c r="C2672" s="65">
        <v>1829315</v>
      </c>
      <c r="D2672" s="66">
        <f>VLOOKUP(A2672,'2.1 Termination Charges'!$B$4:$F$904,5,0)</f>
        <v>0.16363</v>
      </c>
      <c r="G2672" s="67"/>
      <c r="H2672" s="67"/>
      <c r="J2672" s="67"/>
      <c r="P2672" s="68"/>
      <c r="Q2672" s="69"/>
      <c r="R2672" s="69"/>
      <c r="Z2672" s="70"/>
      <c r="AA2672" s="71"/>
      <c r="AB2672" s="70"/>
      <c r="AC2672" s="70"/>
      <c r="AD2672" s="53"/>
      <c r="AE2672" s="53"/>
      <c r="AF2672" s="72"/>
      <c r="AG2672" s="70"/>
      <c r="AH2672" s="70"/>
      <c r="AI2672" s="70"/>
    </row>
    <row r="2673" spans="1:35" ht="12.75" customHeight="1" x14ac:dyDescent="0.2">
      <c r="A2673" s="64" t="s">
        <v>537</v>
      </c>
      <c r="B2673" s="65" t="s">
        <v>536</v>
      </c>
      <c r="C2673" s="65">
        <v>1829316</v>
      </c>
      <c r="D2673" s="66">
        <f>VLOOKUP(A2673,'2.1 Termination Charges'!$B$4:$F$904,5,0)</f>
        <v>0.16363</v>
      </c>
      <c r="G2673" s="67"/>
      <c r="H2673" s="67"/>
      <c r="J2673" s="67"/>
      <c r="P2673" s="68"/>
      <c r="Q2673" s="69"/>
      <c r="R2673" s="69"/>
      <c r="Z2673" s="70"/>
      <c r="AA2673" s="71"/>
      <c r="AB2673" s="70"/>
      <c r="AC2673" s="70"/>
      <c r="AD2673" s="53"/>
      <c r="AE2673" s="53"/>
      <c r="AF2673" s="72"/>
      <c r="AG2673" s="70"/>
      <c r="AH2673" s="70"/>
      <c r="AI2673" s="70"/>
    </row>
    <row r="2674" spans="1:35" ht="12.75" customHeight="1" x14ac:dyDescent="0.2">
      <c r="A2674" s="64" t="s">
        <v>537</v>
      </c>
      <c r="B2674" s="65" t="s">
        <v>536</v>
      </c>
      <c r="C2674" s="65">
        <v>1829317</v>
      </c>
      <c r="D2674" s="66">
        <f>VLOOKUP(A2674,'2.1 Termination Charges'!$B$4:$F$904,5,0)</f>
        <v>0.16363</v>
      </c>
      <c r="G2674" s="67"/>
      <c r="H2674" s="67"/>
      <c r="J2674" s="67"/>
      <c r="P2674" s="68"/>
      <c r="Q2674" s="69"/>
      <c r="R2674" s="69"/>
      <c r="Z2674" s="70"/>
      <c r="AA2674" s="71"/>
      <c r="AB2674" s="70"/>
      <c r="AC2674" s="70"/>
      <c r="AD2674" s="53"/>
      <c r="AE2674" s="53"/>
      <c r="AF2674" s="72"/>
      <c r="AG2674" s="70"/>
      <c r="AH2674" s="70"/>
      <c r="AI2674" s="70"/>
    </row>
    <row r="2675" spans="1:35" ht="12.75" customHeight="1" x14ac:dyDescent="0.2">
      <c r="A2675" s="64" t="s">
        <v>537</v>
      </c>
      <c r="B2675" s="65" t="s">
        <v>536</v>
      </c>
      <c r="C2675" s="65">
        <v>1829318</v>
      </c>
      <c r="D2675" s="66">
        <f>VLOOKUP(A2675,'2.1 Termination Charges'!$B$4:$F$904,5,0)</f>
        <v>0.16363</v>
      </c>
      <c r="G2675" s="67"/>
      <c r="H2675" s="67"/>
      <c r="J2675" s="67"/>
      <c r="P2675" s="68"/>
      <c r="Q2675" s="69"/>
      <c r="R2675" s="69"/>
      <c r="Z2675" s="70"/>
      <c r="AA2675" s="71"/>
      <c r="AB2675" s="70"/>
      <c r="AC2675" s="70"/>
      <c r="AD2675" s="53"/>
      <c r="AE2675" s="53"/>
      <c r="AF2675" s="72"/>
      <c r="AG2675" s="70"/>
      <c r="AH2675" s="70"/>
      <c r="AI2675" s="70"/>
    </row>
    <row r="2676" spans="1:35" ht="12.75" customHeight="1" x14ac:dyDescent="0.2">
      <c r="A2676" s="64" t="s">
        <v>537</v>
      </c>
      <c r="B2676" s="65" t="s">
        <v>536</v>
      </c>
      <c r="C2676" s="65">
        <v>1829319</v>
      </c>
      <c r="D2676" s="66">
        <f>VLOOKUP(A2676,'2.1 Termination Charges'!$B$4:$F$904,5,0)</f>
        <v>0.16363</v>
      </c>
      <c r="G2676" s="67"/>
      <c r="H2676" s="67"/>
      <c r="J2676" s="67"/>
      <c r="P2676" s="68"/>
      <c r="Q2676" s="69"/>
      <c r="R2676" s="69"/>
      <c r="Z2676" s="70"/>
      <c r="AA2676" s="71"/>
      <c r="AB2676" s="70"/>
      <c r="AC2676" s="70"/>
      <c r="AD2676" s="53"/>
      <c r="AE2676" s="53"/>
      <c r="AF2676" s="72"/>
      <c r="AG2676" s="70"/>
      <c r="AH2676" s="70"/>
      <c r="AI2676" s="70"/>
    </row>
    <row r="2677" spans="1:35" ht="12.75" customHeight="1" x14ac:dyDescent="0.2">
      <c r="A2677" s="64" t="s">
        <v>537</v>
      </c>
      <c r="B2677" s="65" t="s">
        <v>536</v>
      </c>
      <c r="C2677" s="65">
        <v>1829320</v>
      </c>
      <c r="D2677" s="66">
        <f>VLOOKUP(A2677,'2.1 Termination Charges'!$B$4:$F$904,5,0)</f>
        <v>0.16363</v>
      </c>
      <c r="G2677" s="67"/>
      <c r="H2677" s="67"/>
      <c r="J2677" s="67"/>
      <c r="P2677" s="68"/>
      <c r="Q2677" s="69"/>
      <c r="R2677" s="69"/>
      <c r="Z2677" s="70"/>
      <c r="AA2677" s="71"/>
      <c r="AB2677" s="70"/>
      <c r="AC2677" s="70"/>
      <c r="AD2677" s="53"/>
      <c r="AE2677" s="53"/>
      <c r="AF2677" s="72"/>
      <c r="AG2677" s="70"/>
      <c r="AH2677" s="70"/>
      <c r="AI2677" s="70"/>
    </row>
    <row r="2678" spans="1:35" ht="12.75" customHeight="1" x14ac:dyDescent="0.2">
      <c r="A2678" s="64" t="s">
        <v>537</v>
      </c>
      <c r="B2678" s="65" t="s">
        <v>536</v>
      </c>
      <c r="C2678" s="65">
        <v>1829321</v>
      </c>
      <c r="D2678" s="66">
        <f>VLOOKUP(A2678,'2.1 Termination Charges'!$B$4:$F$904,5,0)</f>
        <v>0.16363</v>
      </c>
      <c r="G2678" s="67"/>
      <c r="H2678" s="67"/>
      <c r="J2678" s="67"/>
      <c r="P2678" s="68"/>
      <c r="Q2678" s="69"/>
      <c r="R2678" s="69"/>
      <c r="Z2678" s="70"/>
      <c r="AA2678" s="71"/>
      <c r="AB2678" s="70"/>
      <c r="AC2678" s="70"/>
      <c r="AD2678" s="53"/>
      <c r="AE2678" s="53"/>
      <c r="AF2678" s="72"/>
      <c r="AG2678" s="70"/>
      <c r="AH2678" s="70"/>
      <c r="AI2678" s="70"/>
    </row>
    <row r="2679" spans="1:35" ht="12.75" customHeight="1" x14ac:dyDescent="0.2">
      <c r="A2679" s="64" t="s">
        <v>537</v>
      </c>
      <c r="B2679" s="65" t="s">
        <v>536</v>
      </c>
      <c r="C2679" s="65">
        <v>1829322</v>
      </c>
      <c r="D2679" s="66">
        <f>VLOOKUP(A2679,'2.1 Termination Charges'!$B$4:$F$904,5,0)</f>
        <v>0.16363</v>
      </c>
      <c r="G2679" s="67"/>
      <c r="H2679" s="67"/>
      <c r="J2679" s="67"/>
      <c r="P2679" s="68"/>
      <c r="Q2679" s="69"/>
      <c r="R2679" s="69"/>
      <c r="Z2679" s="70"/>
      <c r="AA2679" s="71"/>
      <c r="AB2679" s="70"/>
      <c r="AC2679" s="70"/>
      <c r="AD2679" s="53"/>
      <c r="AE2679" s="53"/>
      <c r="AF2679" s="72"/>
      <c r="AG2679" s="70"/>
      <c r="AH2679" s="70"/>
      <c r="AI2679" s="70"/>
    </row>
    <row r="2680" spans="1:35" ht="12.75" customHeight="1" x14ac:dyDescent="0.2">
      <c r="A2680" s="64" t="s">
        <v>537</v>
      </c>
      <c r="B2680" s="65" t="s">
        <v>536</v>
      </c>
      <c r="C2680" s="65">
        <v>1829323</v>
      </c>
      <c r="D2680" s="66">
        <f>VLOOKUP(A2680,'2.1 Termination Charges'!$B$4:$F$904,5,0)</f>
        <v>0.16363</v>
      </c>
      <c r="G2680" s="67"/>
      <c r="H2680" s="67"/>
      <c r="J2680" s="67"/>
      <c r="P2680" s="68"/>
      <c r="Q2680" s="69"/>
      <c r="R2680" s="69"/>
      <c r="Z2680" s="70"/>
      <c r="AA2680" s="71"/>
      <c r="AB2680" s="70"/>
      <c r="AC2680" s="70"/>
      <c r="AD2680" s="53"/>
      <c r="AE2680" s="53"/>
      <c r="AF2680" s="72"/>
      <c r="AG2680" s="70"/>
      <c r="AH2680" s="70"/>
      <c r="AI2680" s="70"/>
    </row>
    <row r="2681" spans="1:35" ht="12.75" customHeight="1" x14ac:dyDescent="0.2">
      <c r="A2681" s="64" t="s">
        <v>537</v>
      </c>
      <c r="B2681" s="65" t="s">
        <v>536</v>
      </c>
      <c r="C2681" s="65">
        <v>1829324</v>
      </c>
      <c r="D2681" s="66">
        <f>VLOOKUP(A2681,'2.1 Termination Charges'!$B$4:$F$904,5,0)</f>
        <v>0.16363</v>
      </c>
      <c r="G2681" s="67"/>
      <c r="H2681" s="67"/>
      <c r="J2681" s="67"/>
      <c r="P2681" s="68"/>
      <c r="Q2681" s="69"/>
      <c r="R2681" s="69"/>
      <c r="Z2681" s="70"/>
      <c r="AA2681" s="71"/>
      <c r="AB2681" s="70"/>
      <c r="AC2681" s="70"/>
      <c r="AD2681" s="53"/>
      <c r="AE2681" s="53"/>
      <c r="AF2681" s="72"/>
      <c r="AG2681" s="70"/>
      <c r="AH2681" s="70"/>
      <c r="AI2681" s="70"/>
    </row>
    <row r="2682" spans="1:35" ht="12.75" customHeight="1" x14ac:dyDescent="0.2">
      <c r="A2682" s="64" t="s">
        <v>537</v>
      </c>
      <c r="B2682" s="65" t="s">
        <v>536</v>
      </c>
      <c r="C2682" s="65">
        <v>1829325</v>
      </c>
      <c r="D2682" s="66">
        <f>VLOOKUP(A2682,'2.1 Termination Charges'!$B$4:$F$904,5,0)</f>
        <v>0.16363</v>
      </c>
      <c r="G2682" s="67"/>
      <c r="H2682" s="67"/>
      <c r="J2682" s="67"/>
      <c r="P2682" s="68"/>
      <c r="Q2682" s="69"/>
      <c r="R2682" s="69"/>
      <c r="Z2682" s="70"/>
      <c r="AA2682" s="71"/>
      <c r="AB2682" s="70"/>
      <c r="AC2682" s="70"/>
      <c r="AD2682" s="53"/>
      <c r="AE2682" s="53"/>
      <c r="AF2682" s="72"/>
      <c r="AG2682" s="70"/>
      <c r="AH2682" s="70"/>
      <c r="AI2682" s="70"/>
    </row>
    <row r="2683" spans="1:35" ht="12.75" customHeight="1" x14ac:dyDescent="0.2">
      <c r="A2683" s="64" t="s">
        <v>537</v>
      </c>
      <c r="B2683" s="65" t="s">
        <v>536</v>
      </c>
      <c r="C2683" s="65">
        <v>1829326</v>
      </c>
      <c r="D2683" s="66">
        <f>VLOOKUP(A2683,'2.1 Termination Charges'!$B$4:$F$904,5,0)</f>
        <v>0.16363</v>
      </c>
      <c r="G2683" s="67"/>
      <c r="H2683" s="67"/>
      <c r="J2683" s="67"/>
      <c r="P2683" s="68"/>
      <c r="Q2683" s="69"/>
      <c r="R2683" s="69"/>
      <c r="Z2683" s="70"/>
      <c r="AA2683" s="71"/>
      <c r="AB2683" s="70"/>
      <c r="AC2683" s="70"/>
      <c r="AD2683" s="53"/>
      <c r="AE2683" s="53"/>
      <c r="AF2683" s="72"/>
      <c r="AG2683" s="70"/>
      <c r="AH2683" s="70"/>
      <c r="AI2683" s="70"/>
    </row>
    <row r="2684" spans="1:35" ht="12.75" customHeight="1" x14ac:dyDescent="0.2">
      <c r="A2684" s="64" t="s">
        <v>537</v>
      </c>
      <c r="B2684" s="65" t="s">
        <v>536</v>
      </c>
      <c r="C2684" s="65">
        <v>1829327</v>
      </c>
      <c r="D2684" s="66">
        <f>VLOOKUP(A2684,'2.1 Termination Charges'!$B$4:$F$904,5,0)</f>
        <v>0.16363</v>
      </c>
      <c r="G2684" s="67"/>
      <c r="H2684" s="67"/>
      <c r="J2684" s="67"/>
      <c r="P2684" s="68"/>
      <c r="Q2684" s="69"/>
      <c r="R2684" s="69"/>
      <c r="Z2684" s="70"/>
      <c r="AA2684" s="71"/>
      <c r="AB2684" s="70"/>
      <c r="AC2684" s="70"/>
      <c r="AD2684" s="53"/>
      <c r="AE2684" s="53"/>
      <c r="AF2684" s="72"/>
      <c r="AG2684" s="70"/>
      <c r="AH2684" s="70"/>
      <c r="AI2684" s="70"/>
    </row>
    <row r="2685" spans="1:35" ht="12.75" customHeight="1" x14ac:dyDescent="0.2">
      <c r="A2685" s="64" t="s">
        <v>537</v>
      </c>
      <c r="B2685" s="65" t="s">
        <v>536</v>
      </c>
      <c r="C2685" s="65">
        <v>1829328</v>
      </c>
      <c r="D2685" s="66">
        <f>VLOOKUP(A2685,'2.1 Termination Charges'!$B$4:$F$904,5,0)</f>
        <v>0.16363</v>
      </c>
      <c r="G2685" s="67"/>
      <c r="H2685" s="67"/>
      <c r="J2685" s="67"/>
      <c r="P2685" s="68"/>
      <c r="Q2685" s="69"/>
      <c r="R2685" s="69"/>
      <c r="Z2685" s="70"/>
      <c r="AA2685" s="71"/>
      <c r="AB2685" s="70"/>
      <c r="AC2685" s="70"/>
      <c r="AD2685" s="53"/>
      <c r="AE2685" s="53"/>
      <c r="AF2685" s="72"/>
      <c r="AG2685" s="70"/>
      <c r="AH2685" s="70"/>
      <c r="AI2685" s="70"/>
    </row>
    <row r="2686" spans="1:35" ht="12.75" customHeight="1" x14ac:dyDescent="0.2">
      <c r="A2686" s="64" t="s">
        <v>537</v>
      </c>
      <c r="B2686" s="65" t="s">
        <v>536</v>
      </c>
      <c r="C2686" s="65">
        <v>1829329</v>
      </c>
      <c r="D2686" s="66">
        <f>VLOOKUP(A2686,'2.1 Termination Charges'!$B$4:$F$904,5,0)</f>
        <v>0.16363</v>
      </c>
      <c r="G2686" s="67"/>
      <c r="H2686" s="67"/>
      <c r="J2686" s="67"/>
      <c r="P2686" s="68"/>
      <c r="Q2686" s="69"/>
      <c r="R2686" s="69"/>
      <c r="Z2686" s="70"/>
      <c r="AA2686" s="71"/>
      <c r="AB2686" s="70"/>
      <c r="AC2686" s="70"/>
      <c r="AD2686" s="53"/>
      <c r="AE2686" s="53"/>
      <c r="AF2686" s="72"/>
      <c r="AG2686" s="70"/>
      <c r="AH2686" s="70"/>
      <c r="AI2686" s="70"/>
    </row>
    <row r="2687" spans="1:35" ht="12.75" customHeight="1" x14ac:dyDescent="0.2">
      <c r="A2687" s="64" t="s">
        <v>537</v>
      </c>
      <c r="B2687" s="65" t="s">
        <v>536</v>
      </c>
      <c r="C2687" s="65">
        <v>1829330</v>
      </c>
      <c r="D2687" s="66">
        <f>VLOOKUP(A2687,'2.1 Termination Charges'!$B$4:$F$904,5,0)</f>
        <v>0.16363</v>
      </c>
      <c r="G2687" s="67"/>
      <c r="H2687" s="67"/>
      <c r="J2687" s="67"/>
      <c r="P2687" s="68"/>
      <c r="Q2687" s="69"/>
      <c r="R2687" s="69"/>
      <c r="Z2687" s="70"/>
      <c r="AA2687" s="71"/>
      <c r="AB2687" s="70"/>
      <c r="AC2687" s="70"/>
      <c r="AD2687" s="53"/>
      <c r="AE2687" s="53"/>
      <c r="AF2687" s="72"/>
      <c r="AG2687" s="70"/>
      <c r="AH2687" s="70"/>
      <c r="AI2687" s="70"/>
    </row>
    <row r="2688" spans="1:35" ht="12.75" customHeight="1" x14ac:dyDescent="0.2">
      <c r="A2688" s="64" t="s">
        <v>537</v>
      </c>
      <c r="B2688" s="65" t="s">
        <v>536</v>
      </c>
      <c r="C2688" s="65">
        <v>1829331</v>
      </c>
      <c r="D2688" s="66">
        <f>VLOOKUP(A2688,'2.1 Termination Charges'!$B$4:$F$904,5,0)</f>
        <v>0.16363</v>
      </c>
      <c r="G2688" s="67"/>
      <c r="H2688" s="67"/>
      <c r="J2688" s="67"/>
      <c r="P2688" s="68"/>
      <c r="Q2688" s="69"/>
      <c r="R2688" s="69"/>
      <c r="Z2688" s="70"/>
      <c r="AA2688" s="71"/>
      <c r="AB2688" s="70"/>
      <c r="AC2688" s="70"/>
      <c r="AD2688" s="53"/>
      <c r="AE2688" s="53"/>
      <c r="AF2688" s="72"/>
      <c r="AG2688" s="70"/>
      <c r="AH2688" s="70"/>
      <c r="AI2688" s="70"/>
    </row>
    <row r="2689" spans="1:35" ht="12.75" customHeight="1" x14ac:dyDescent="0.2">
      <c r="A2689" s="64" t="s">
        <v>537</v>
      </c>
      <c r="B2689" s="65" t="s">
        <v>536</v>
      </c>
      <c r="C2689" s="65">
        <v>1829332</v>
      </c>
      <c r="D2689" s="66">
        <f>VLOOKUP(A2689,'2.1 Termination Charges'!$B$4:$F$904,5,0)</f>
        <v>0.16363</v>
      </c>
      <c r="G2689" s="67"/>
      <c r="H2689" s="67"/>
      <c r="J2689" s="67"/>
      <c r="P2689" s="68"/>
      <c r="Q2689" s="69"/>
      <c r="R2689" s="69"/>
      <c r="Z2689" s="70"/>
      <c r="AA2689" s="71"/>
      <c r="AB2689" s="70"/>
      <c r="AC2689" s="70"/>
      <c r="AD2689" s="53"/>
      <c r="AE2689" s="53"/>
      <c r="AF2689" s="72"/>
      <c r="AG2689" s="70"/>
      <c r="AH2689" s="70"/>
      <c r="AI2689" s="70"/>
    </row>
    <row r="2690" spans="1:35" ht="12.75" customHeight="1" x14ac:dyDescent="0.2">
      <c r="A2690" s="64" t="s">
        <v>537</v>
      </c>
      <c r="B2690" s="65" t="s">
        <v>536</v>
      </c>
      <c r="C2690" s="65">
        <v>1829334</v>
      </c>
      <c r="D2690" s="66">
        <f>VLOOKUP(A2690,'2.1 Termination Charges'!$B$4:$F$904,5,0)</f>
        <v>0.16363</v>
      </c>
      <c r="G2690" s="67"/>
      <c r="H2690" s="67"/>
      <c r="J2690" s="67"/>
      <c r="P2690" s="68"/>
      <c r="Q2690" s="69"/>
      <c r="R2690" s="69"/>
      <c r="Z2690" s="70"/>
      <c r="AA2690" s="71"/>
      <c r="AB2690" s="70"/>
      <c r="AC2690" s="70"/>
      <c r="AD2690" s="53"/>
      <c r="AE2690" s="53"/>
      <c r="AF2690" s="72"/>
      <c r="AG2690" s="70"/>
      <c r="AH2690" s="70"/>
      <c r="AI2690" s="70"/>
    </row>
    <row r="2691" spans="1:35" ht="12.75" customHeight="1" x14ac:dyDescent="0.2">
      <c r="A2691" s="64" t="s">
        <v>537</v>
      </c>
      <c r="B2691" s="65" t="s">
        <v>536</v>
      </c>
      <c r="C2691" s="65">
        <v>1829335</v>
      </c>
      <c r="D2691" s="66">
        <f>VLOOKUP(A2691,'2.1 Termination Charges'!$B$4:$F$904,5,0)</f>
        <v>0.16363</v>
      </c>
      <c r="G2691" s="67"/>
      <c r="H2691" s="67"/>
      <c r="J2691" s="67"/>
      <c r="P2691" s="68"/>
      <c r="Q2691" s="69"/>
      <c r="R2691" s="69"/>
      <c r="Z2691" s="70"/>
      <c r="AA2691" s="71"/>
      <c r="AB2691" s="70"/>
      <c r="AC2691" s="70"/>
      <c r="AD2691" s="53"/>
      <c r="AE2691" s="53"/>
      <c r="AF2691" s="72"/>
      <c r="AG2691" s="70"/>
      <c r="AH2691" s="70"/>
      <c r="AI2691" s="70"/>
    </row>
    <row r="2692" spans="1:35" ht="12.75" customHeight="1" x14ac:dyDescent="0.2">
      <c r="A2692" s="64" t="s">
        <v>537</v>
      </c>
      <c r="B2692" s="65" t="s">
        <v>536</v>
      </c>
      <c r="C2692" s="65">
        <v>1829336</v>
      </c>
      <c r="D2692" s="66">
        <f>VLOOKUP(A2692,'2.1 Termination Charges'!$B$4:$F$904,5,0)</f>
        <v>0.16363</v>
      </c>
      <c r="G2692" s="67"/>
      <c r="H2692" s="67"/>
      <c r="J2692" s="67"/>
      <c r="P2692" s="68"/>
      <c r="Q2692" s="69"/>
      <c r="R2692" s="69"/>
      <c r="Z2692" s="70"/>
      <c r="AA2692" s="71"/>
      <c r="AB2692" s="70"/>
      <c r="AC2692" s="70"/>
      <c r="AD2692" s="53"/>
      <c r="AE2692" s="53"/>
      <c r="AF2692" s="72"/>
      <c r="AG2692" s="70"/>
      <c r="AH2692" s="70"/>
      <c r="AI2692" s="70"/>
    </row>
    <row r="2693" spans="1:35" ht="12.75" customHeight="1" x14ac:dyDescent="0.2">
      <c r="A2693" s="64" t="s">
        <v>537</v>
      </c>
      <c r="B2693" s="65" t="s">
        <v>536</v>
      </c>
      <c r="C2693" s="65">
        <v>1829337</v>
      </c>
      <c r="D2693" s="66">
        <f>VLOOKUP(A2693,'2.1 Termination Charges'!$B$4:$F$904,5,0)</f>
        <v>0.16363</v>
      </c>
      <c r="G2693" s="67"/>
      <c r="H2693" s="67"/>
      <c r="J2693" s="67"/>
      <c r="P2693" s="68"/>
      <c r="Q2693" s="69"/>
      <c r="R2693" s="69"/>
      <c r="Z2693" s="70"/>
      <c r="AA2693" s="71"/>
      <c r="AB2693" s="70"/>
      <c r="AC2693" s="70"/>
      <c r="AD2693" s="53"/>
      <c r="AE2693" s="53"/>
      <c r="AF2693" s="72"/>
      <c r="AG2693" s="70"/>
      <c r="AH2693" s="70"/>
      <c r="AI2693" s="70"/>
    </row>
    <row r="2694" spans="1:35" ht="12.75" customHeight="1" x14ac:dyDescent="0.2">
      <c r="A2694" s="64" t="s">
        <v>537</v>
      </c>
      <c r="B2694" s="65" t="s">
        <v>536</v>
      </c>
      <c r="C2694" s="65">
        <v>1829338</v>
      </c>
      <c r="D2694" s="66">
        <f>VLOOKUP(A2694,'2.1 Termination Charges'!$B$4:$F$904,5,0)</f>
        <v>0.16363</v>
      </c>
      <c r="G2694" s="67"/>
      <c r="H2694" s="67"/>
      <c r="J2694" s="67"/>
      <c r="P2694" s="68"/>
      <c r="Q2694" s="69"/>
      <c r="R2694" s="69"/>
      <c r="Z2694" s="70"/>
      <c r="AA2694" s="71"/>
      <c r="AB2694" s="70"/>
      <c r="AC2694" s="70"/>
      <c r="AD2694" s="53"/>
      <c r="AE2694" s="53"/>
      <c r="AF2694" s="72"/>
      <c r="AG2694" s="70"/>
      <c r="AH2694" s="70"/>
      <c r="AI2694" s="70"/>
    </row>
    <row r="2695" spans="1:35" ht="12.75" customHeight="1" x14ac:dyDescent="0.2">
      <c r="A2695" s="64" t="s">
        <v>537</v>
      </c>
      <c r="B2695" s="65" t="s">
        <v>536</v>
      </c>
      <c r="C2695" s="65">
        <v>1829339</v>
      </c>
      <c r="D2695" s="66">
        <f>VLOOKUP(A2695,'2.1 Termination Charges'!$B$4:$F$904,5,0)</f>
        <v>0.16363</v>
      </c>
      <c r="G2695" s="67"/>
      <c r="H2695" s="67"/>
      <c r="J2695" s="67"/>
      <c r="P2695" s="68"/>
      <c r="Q2695" s="69"/>
      <c r="R2695" s="69"/>
      <c r="Z2695" s="70"/>
      <c r="AA2695" s="71"/>
      <c r="AB2695" s="70"/>
      <c r="AC2695" s="70"/>
      <c r="AD2695" s="53"/>
      <c r="AE2695" s="53"/>
      <c r="AF2695" s="72"/>
      <c r="AG2695" s="70"/>
      <c r="AH2695" s="70"/>
      <c r="AI2695" s="70"/>
    </row>
    <row r="2696" spans="1:35" ht="12.75" customHeight="1" x14ac:dyDescent="0.2">
      <c r="A2696" s="64" t="s">
        <v>537</v>
      </c>
      <c r="B2696" s="65" t="s">
        <v>536</v>
      </c>
      <c r="C2696" s="65">
        <v>182934</v>
      </c>
      <c r="D2696" s="66">
        <f>VLOOKUP(A2696,'2.1 Termination Charges'!$B$4:$F$904,5,0)</f>
        <v>0.16363</v>
      </c>
      <c r="G2696" s="67"/>
      <c r="H2696" s="67"/>
      <c r="J2696" s="67"/>
      <c r="P2696" s="68"/>
      <c r="Q2696" s="69"/>
      <c r="R2696" s="69"/>
      <c r="Z2696" s="70"/>
      <c r="AA2696" s="71"/>
      <c r="AB2696" s="70"/>
      <c r="AC2696" s="70"/>
      <c r="AD2696" s="53"/>
      <c r="AE2696" s="53"/>
      <c r="AF2696" s="72"/>
      <c r="AG2696" s="70"/>
      <c r="AH2696" s="70"/>
      <c r="AI2696" s="70"/>
    </row>
    <row r="2697" spans="1:35" ht="12.75" customHeight="1" x14ac:dyDescent="0.2">
      <c r="A2697" s="64" t="s">
        <v>537</v>
      </c>
      <c r="B2697" s="65" t="s">
        <v>536</v>
      </c>
      <c r="C2697" s="65">
        <v>182935</v>
      </c>
      <c r="D2697" s="66">
        <f>VLOOKUP(A2697,'2.1 Termination Charges'!$B$4:$F$904,5,0)</f>
        <v>0.16363</v>
      </c>
      <c r="G2697" s="67"/>
      <c r="H2697" s="67"/>
      <c r="J2697" s="67"/>
      <c r="P2697" s="68"/>
      <c r="Q2697" s="69"/>
      <c r="R2697" s="69"/>
      <c r="Z2697" s="70"/>
      <c r="AA2697" s="71"/>
      <c r="AB2697" s="70"/>
      <c r="AC2697" s="70"/>
      <c r="AD2697" s="53"/>
      <c r="AE2697" s="53"/>
      <c r="AF2697" s="72"/>
      <c r="AG2697" s="70"/>
      <c r="AH2697" s="70"/>
      <c r="AI2697" s="70"/>
    </row>
    <row r="2698" spans="1:35" ht="12.75" customHeight="1" x14ac:dyDescent="0.2">
      <c r="A2698" s="64" t="s">
        <v>537</v>
      </c>
      <c r="B2698" s="65" t="s">
        <v>536</v>
      </c>
      <c r="C2698" s="65">
        <v>182936</v>
      </c>
      <c r="D2698" s="66">
        <f>VLOOKUP(A2698,'2.1 Termination Charges'!$B$4:$F$904,5,0)</f>
        <v>0.16363</v>
      </c>
      <c r="G2698" s="67"/>
      <c r="H2698" s="67"/>
      <c r="J2698" s="67"/>
      <c r="P2698" s="68"/>
      <c r="Q2698" s="69"/>
      <c r="R2698" s="69"/>
      <c r="Z2698" s="70"/>
      <c r="AA2698" s="71"/>
      <c r="AB2698" s="70"/>
      <c r="AC2698" s="70"/>
      <c r="AD2698" s="53"/>
      <c r="AE2698" s="53"/>
      <c r="AF2698" s="72"/>
      <c r="AG2698" s="70"/>
      <c r="AH2698" s="70"/>
      <c r="AI2698" s="70"/>
    </row>
    <row r="2699" spans="1:35" ht="12.75" customHeight="1" x14ac:dyDescent="0.2">
      <c r="A2699" s="64" t="s">
        <v>537</v>
      </c>
      <c r="B2699" s="65" t="s">
        <v>536</v>
      </c>
      <c r="C2699" s="65">
        <v>1829370</v>
      </c>
      <c r="D2699" s="66">
        <f>VLOOKUP(A2699,'2.1 Termination Charges'!$B$4:$F$904,5,0)</f>
        <v>0.16363</v>
      </c>
      <c r="G2699" s="67"/>
      <c r="H2699" s="67"/>
      <c r="J2699" s="67"/>
      <c r="P2699" s="68"/>
      <c r="Q2699" s="69"/>
      <c r="R2699" s="69"/>
      <c r="Z2699" s="70"/>
      <c r="AA2699" s="71"/>
      <c r="AB2699" s="70"/>
      <c r="AC2699" s="70"/>
      <c r="AD2699" s="53"/>
      <c r="AE2699" s="53"/>
      <c r="AF2699" s="72"/>
      <c r="AG2699" s="70"/>
      <c r="AH2699" s="70"/>
      <c r="AI2699" s="70"/>
    </row>
    <row r="2700" spans="1:35" ht="12.75" customHeight="1" x14ac:dyDescent="0.2">
      <c r="A2700" s="64" t="s">
        <v>537</v>
      </c>
      <c r="B2700" s="65" t="s">
        <v>536</v>
      </c>
      <c r="C2700" s="65">
        <v>1829371</v>
      </c>
      <c r="D2700" s="66">
        <f>VLOOKUP(A2700,'2.1 Termination Charges'!$B$4:$F$904,5,0)</f>
        <v>0.16363</v>
      </c>
      <c r="G2700" s="67"/>
      <c r="H2700" s="67"/>
      <c r="J2700" s="67"/>
      <c r="P2700" s="68"/>
      <c r="Q2700" s="69"/>
      <c r="R2700" s="69"/>
      <c r="Z2700" s="70"/>
      <c r="AA2700" s="71"/>
      <c r="AB2700" s="70"/>
      <c r="AC2700" s="70"/>
      <c r="AD2700" s="53"/>
      <c r="AE2700" s="53"/>
      <c r="AF2700" s="72"/>
      <c r="AG2700" s="70"/>
      <c r="AH2700" s="70"/>
      <c r="AI2700" s="70"/>
    </row>
    <row r="2701" spans="1:35" ht="12.75" customHeight="1" x14ac:dyDescent="0.2">
      <c r="A2701" s="64" t="s">
        <v>537</v>
      </c>
      <c r="B2701" s="65" t="s">
        <v>536</v>
      </c>
      <c r="C2701" s="65">
        <v>1829372</v>
      </c>
      <c r="D2701" s="66">
        <f>VLOOKUP(A2701,'2.1 Termination Charges'!$B$4:$F$904,5,0)</f>
        <v>0.16363</v>
      </c>
      <c r="G2701" s="67"/>
      <c r="H2701" s="67"/>
      <c r="J2701" s="67"/>
      <c r="P2701" s="68"/>
      <c r="Q2701" s="69"/>
      <c r="R2701" s="69"/>
      <c r="Z2701" s="70"/>
      <c r="AA2701" s="71"/>
      <c r="AB2701" s="70"/>
      <c r="AC2701" s="70"/>
      <c r="AD2701" s="53"/>
      <c r="AE2701" s="53"/>
      <c r="AF2701" s="72"/>
      <c r="AG2701" s="70"/>
      <c r="AH2701" s="70"/>
      <c r="AI2701" s="70"/>
    </row>
    <row r="2702" spans="1:35" ht="12.75" customHeight="1" x14ac:dyDescent="0.2">
      <c r="A2702" s="64" t="s">
        <v>537</v>
      </c>
      <c r="B2702" s="65" t="s">
        <v>536</v>
      </c>
      <c r="C2702" s="65">
        <v>1829373</v>
      </c>
      <c r="D2702" s="66">
        <f>VLOOKUP(A2702,'2.1 Termination Charges'!$B$4:$F$904,5,0)</f>
        <v>0.16363</v>
      </c>
      <c r="G2702" s="67"/>
      <c r="H2702" s="67"/>
      <c r="J2702" s="67"/>
      <c r="P2702" s="68"/>
      <c r="Q2702" s="69"/>
      <c r="R2702" s="69"/>
      <c r="Z2702" s="70"/>
      <c r="AA2702" s="71"/>
      <c r="AB2702" s="70"/>
      <c r="AC2702" s="70"/>
      <c r="AD2702" s="53"/>
      <c r="AE2702" s="53"/>
      <c r="AF2702" s="72"/>
      <c r="AG2702" s="70"/>
      <c r="AH2702" s="70"/>
      <c r="AI2702" s="70"/>
    </row>
    <row r="2703" spans="1:35" ht="12.75" customHeight="1" x14ac:dyDescent="0.2">
      <c r="A2703" s="64" t="s">
        <v>537</v>
      </c>
      <c r="B2703" s="65" t="s">
        <v>536</v>
      </c>
      <c r="C2703" s="65">
        <v>1829374</v>
      </c>
      <c r="D2703" s="66">
        <f>VLOOKUP(A2703,'2.1 Termination Charges'!$B$4:$F$904,5,0)</f>
        <v>0.16363</v>
      </c>
      <c r="G2703" s="67"/>
      <c r="H2703" s="67"/>
      <c r="J2703" s="67"/>
      <c r="P2703" s="68"/>
      <c r="Q2703" s="69"/>
      <c r="R2703" s="69"/>
      <c r="Z2703" s="70"/>
      <c r="AA2703" s="71"/>
      <c r="AB2703" s="70"/>
      <c r="AC2703" s="70"/>
      <c r="AD2703" s="53"/>
      <c r="AE2703" s="53"/>
      <c r="AF2703" s="72"/>
      <c r="AG2703" s="70"/>
      <c r="AH2703" s="70"/>
      <c r="AI2703" s="70"/>
    </row>
    <row r="2704" spans="1:35" ht="12.75" customHeight="1" x14ac:dyDescent="0.2">
      <c r="A2704" s="64" t="s">
        <v>537</v>
      </c>
      <c r="B2704" s="65" t="s">
        <v>536</v>
      </c>
      <c r="C2704" s="65">
        <v>1829376</v>
      </c>
      <c r="D2704" s="66">
        <f>VLOOKUP(A2704,'2.1 Termination Charges'!$B$4:$F$904,5,0)</f>
        <v>0.16363</v>
      </c>
      <c r="G2704" s="67"/>
      <c r="H2704" s="67"/>
      <c r="J2704" s="67"/>
      <c r="P2704" s="68"/>
      <c r="Q2704" s="69"/>
      <c r="R2704" s="69"/>
      <c r="Z2704" s="70"/>
      <c r="AA2704" s="71"/>
      <c r="AB2704" s="70"/>
      <c r="AC2704" s="70"/>
      <c r="AD2704" s="53"/>
      <c r="AE2704" s="53"/>
      <c r="AF2704" s="72"/>
      <c r="AG2704" s="70"/>
      <c r="AH2704" s="70"/>
      <c r="AI2704" s="70"/>
    </row>
    <row r="2705" spans="1:35" ht="12.75" customHeight="1" x14ac:dyDescent="0.2">
      <c r="A2705" s="64" t="s">
        <v>537</v>
      </c>
      <c r="B2705" s="65" t="s">
        <v>536</v>
      </c>
      <c r="C2705" s="65">
        <v>1829377</v>
      </c>
      <c r="D2705" s="66">
        <f>VLOOKUP(A2705,'2.1 Termination Charges'!$B$4:$F$904,5,0)</f>
        <v>0.16363</v>
      </c>
      <c r="G2705" s="67"/>
      <c r="H2705" s="67"/>
      <c r="J2705" s="67"/>
      <c r="P2705" s="68"/>
      <c r="Q2705" s="69"/>
      <c r="R2705" s="69"/>
      <c r="Z2705" s="70"/>
      <c r="AA2705" s="71"/>
      <c r="AB2705" s="70"/>
      <c r="AC2705" s="70"/>
      <c r="AD2705" s="53"/>
      <c r="AE2705" s="53"/>
      <c r="AF2705" s="72"/>
      <c r="AG2705" s="70"/>
      <c r="AH2705" s="70"/>
      <c r="AI2705" s="70"/>
    </row>
    <row r="2706" spans="1:35" ht="12.75" customHeight="1" x14ac:dyDescent="0.2">
      <c r="A2706" s="64" t="s">
        <v>537</v>
      </c>
      <c r="B2706" s="65" t="s">
        <v>536</v>
      </c>
      <c r="C2706" s="65">
        <v>1829380</v>
      </c>
      <c r="D2706" s="66">
        <f>VLOOKUP(A2706,'2.1 Termination Charges'!$B$4:$F$904,5,0)</f>
        <v>0.16363</v>
      </c>
      <c r="G2706" s="67"/>
      <c r="H2706" s="67"/>
      <c r="J2706" s="67"/>
      <c r="P2706" s="68"/>
      <c r="Q2706" s="69"/>
      <c r="R2706" s="69"/>
      <c r="Z2706" s="70"/>
      <c r="AA2706" s="71"/>
      <c r="AB2706" s="70"/>
      <c r="AC2706" s="70"/>
      <c r="AD2706" s="53"/>
      <c r="AE2706" s="53"/>
      <c r="AF2706" s="72"/>
      <c r="AG2706" s="70"/>
      <c r="AH2706" s="70"/>
      <c r="AI2706" s="70"/>
    </row>
    <row r="2707" spans="1:35" ht="12.75" customHeight="1" x14ac:dyDescent="0.2">
      <c r="A2707" s="64" t="s">
        <v>537</v>
      </c>
      <c r="B2707" s="65" t="s">
        <v>536</v>
      </c>
      <c r="C2707" s="65">
        <v>1829381</v>
      </c>
      <c r="D2707" s="66">
        <f>VLOOKUP(A2707,'2.1 Termination Charges'!$B$4:$F$904,5,0)</f>
        <v>0.16363</v>
      </c>
      <c r="G2707" s="67"/>
      <c r="H2707" s="67"/>
      <c r="J2707" s="67"/>
      <c r="P2707" s="68"/>
      <c r="Q2707" s="69"/>
      <c r="R2707" s="69"/>
      <c r="Z2707" s="70"/>
      <c r="AA2707" s="71"/>
      <c r="AB2707" s="70"/>
      <c r="AC2707" s="70"/>
      <c r="AD2707" s="53"/>
      <c r="AE2707" s="53"/>
      <c r="AF2707" s="72"/>
      <c r="AG2707" s="70"/>
      <c r="AH2707" s="70"/>
      <c r="AI2707" s="70"/>
    </row>
    <row r="2708" spans="1:35" ht="12.75" customHeight="1" x14ac:dyDescent="0.2">
      <c r="A2708" s="64" t="s">
        <v>537</v>
      </c>
      <c r="B2708" s="65" t="s">
        <v>536</v>
      </c>
      <c r="C2708" s="65">
        <v>1829382</v>
      </c>
      <c r="D2708" s="66">
        <f>VLOOKUP(A2708,'2.1 Termination Charges'!$B$4:$F$904,5,0)</f>
        <v>0.16363</v>
      </c>
      <c r="G2708" s="67"/>
      <c r="H2708" s="67"/>
      <c r="J2708" s="67"/>
      <c r="P2708" s="68"/>
      <c r="Q2708" s="69"/>
      <c r="R2708" s="69"/>
      <c r="Z2708" s="70"/>
      <c r="AA2708" s="71"/>
      <c r="AB2708" s="70"/>
      <c r="AC2708" s="70"/>
      <c r="AD2708" s="53"/>
      <c r="AE2708" s="53"/>
      <c r="AF2708" s="72"/>
      <c r="AG2708" s="70"/>
      <c r="AH2708" s="70"/>
      <c r="AI2708" s="70"/>
    </row>
    <row r="2709" spans="1:35" ht="12.75" customHeight="1" x14ac:dyDescent="0.2">
      <c r="A2709" s="64" t="s">
        <v>537</v>
      </c>
      <c r="B2709" s="65" t="s">
        <v>536</v>
      </c>
      <c r="C2709" s="65">
        <v>1829383</v>
      </c>
      <c r="D2709" s="66">
        <f>VLOOKUP(A2709,'2.1 Termination Charges'!$B$4:$F$904,5,0)</f>
        <v>0.16363</v>
      </c>
      <c r="G2709" s="67"/>
      <c r="H2709" s="67"/>
      <c r="J2709" s="67"/>
      <c r="P2709" s="68"/>
      <c r="Q2709" s="69"/>
      <c r="R2709" s="69"/>
      <c r="Z2709" s="70"/>
      <c r="AA2709" s="71"/>
      <c r="AB2709" s="70"/>
      <c r="AC2709" s="70"/>
      <c r="AD2709" s="53"/>
      <c r="AE2709" s="53"/>
      <c r="AF2709" s="72"/>
      <c r="AG2709" s="70"/>
      <c r="AH2709" s="70"/>
      <c r="AI2709" s="70"/>
    </row>
    <row r="2710" spans="1:35" ht="12.75" customHeight="1" x14ac:dyDescent="0.2">
      <c r="A2710" s="64" t="s">
        <v>537</v>
      </c>
      <c r="B2710" s="65" t="s">
        <v>536</v>
      </c>
      <c r="C2710" s="65">
        <v>1829384</v>
      </c>
      <c r="D2710" s="66">
        <f>VLOOKUP(A2710,'2.1 Termination Charges'!$B$4:$F$904,5,0)</f>
        <v>0.16363</v>
      </c>
      <c r="G2710" s="67"/>
      <c r="H2710" s="67"/>
      <c r="J2710" s="67"/>
      <c r="P2710" s="68"/>
      <c r="Q2710" s="69"/>
      <c r="R2710" s="69"/>
      <c r="Z2710" s="70"/>
      <c r="AA2710" s="71"/>
      <c r="AB2710" s="70"/>
      <c r="AC2710" s="70"/>
      <c r="AD2710" s="53"/>
      <c r="AE2710" s="53"/>
      <c r="AF2710" s="72"/>
      <c r="AG2710" s="70"/>
      <c r="AH2710" s="70"/>
      <c r="AI2710" s="70"/>
    </row>
    <row r="2711" spans="1:35" ht="12.75" customHeight="1" x14ac:dyDescent="0.2">
      <c r="A2711" s="64" t="s">
        <v>537</v>
      </c>
      <c r="B2711" s="65" t="s">
        <v>536</v>
      </c>
      <c r="C2711" s="65">
        <v>1829385</v>
      </c>
      <c r="D2711" s="66">
        <f>VLOOKUP(A2711,'2.1 Termination Charges'!$B$4:$F$904,5,0)</f>
        <v>0.16363</v>
      </c>
      <c r="G2711" s="67"/>
      <c r="H2711" s="67"/>
      <c r="J2711" s="67"/>
      <c r="P2711" s="68"/>
      <c r="Q2711" s="69"/>
      <c r="R2711" s="69"/>
      <c r="Z2711" s="70"/>
      <c r="AA2711" s="71"/>
      <c r="AB2711" s="70"/>
      <c r="AC2711" s="70"/>
      <c r="AD2711" s="53"/>
      <c r="AE2711" s="53"/>
      <c r="AF2711" s="72"/>
      <c r="AG2711" s="70"/>
      <c r="AH2711" s="70"/>
      <c r="AI2711" s="70"/>
    </row>
    <row r="2712" spans="1:35" ht="12.75" customHeight="1" x14ac:dyDescent="0.2">
      <c r="A2712" s="64" t="s">
        <v>537</v>
      </c>
      <c r="B2712" s="65" t="s">
        <v>536</v>
      </c>
      <c r="C2712" s="65">
        <v>1829386</v>
      </c>
      <c r="D2712" s="66">
        <f>VLOOKUP(A2712,'2.1 Termination Charges'!$B$4:$F$904,5,0)</f>
        <v>0.16363</v>
      </c>
      <c r="G2712" s="67"/>
      <c r="H2712" s="67"/>
      <c r="J2712" s="67"/>
      <c r="P2712" s="68"/>
      <c r="Q2712" s="69"/>
      <c r="R2712" s="69"/>
      <c r="Z2712" s="70"/>
      <c r="AA2712" s="71"/>
      <c r="AB2712" s="70"/>
      <c r="AC2712" s="70"/>
      <c r="AD2712" s="53"/>
      <c r="AE2712" s="53"/>
      <c r="AF2712" s="72"/>
      <c r="AG2712" s="70"/>
      <c r="AH2712" s="70"/>
      <c r="AI2712" s="70"/>
    </row>
    <row r="2713" spans="1:35" ht="12.75" customHeight="1" x14ac:dyDescent="0.2">
      <c r="A2713" s="64" t="s">
        <v>537</v>
      </c>
      <c r="B2713" s="65" t="s">
        <v>536</v>
      </c>
      <c r="C2713" s="65">
        <v>1829387</v>
      </c>
      <c r="D2713" s="66">
        <f>VLOOKUP(A2713,'2.1 Termination Charges'!$B$4:$F$904,5,0)</f>
        <v>0.16363</v>
      </c>
      <c r="G2713" s="67"/>
      <c r="H2713" s="67"/>
      <c r="J2713" s="67"/>
      <c r="P2713" s="68"/>
      <c r="Q2713" s="69"/>
      <c r="R2713" s="69"/>
      <c r="Z2713" s="70"/>
      <c r="AA2713" s="71"/>
      <c r="AB2713" s="70"/>
      <c r="AC2713" s="70"/>
      <c r="AD2713" s="53"/>
      <c r="AE2713" s="53"/>
      <c r="AF2713" s="72"/>
      <c r="AG2713" s="70"/>
      <c r="AH2713" s="70"/>
      <c r="AI2713" s="70"/>
    </row>
    <row r="2714" spans="1:35" ht="12.75" customHeight="1" x14ac:dyDescent="0.2">
      <c r="A2714" s="64" t="s">
        <v>537</v>
      </c>
      <c r="B2714" s="65" t="s">
        <v>536</v>
      </c>
      <c r="C2714" s="65">
        <v>1829388</v>
      </c>
      <c r="D2714" s="66">
        <f>VLOOKUP(A2714,'2.1 Termination Charges'!$B$4:$F$904,5,0)</f>
        <v>0.16363</v>
      </c>
      <c r="G2714" s="67"/>
      <c r="H2714" s="67"/>
      <c r="J2714" s="67"/>
      <c r="P2714" s="68"/>
      <c r="Q2714" s="69"/>
      <c r="R2714" s="69"/>
      <c r="Z2714" s="70"/>
      <c r="AA2714" s="71"/>
      <c r="AB2714" s="70"/>
      <c r="AC2714" s="70"/>
      <c r="AD2714" s="53"/>
      <c r="AE2714" s="53"/>
      <c r="AF2714" s="72"/>
      <c r="AG2714" s="70"/>
      <c r="AH2714" s="70"/>
      <c r="AI2714" s="70"/>
    </row>
    <row r="2715" spans="1:35" ht="12.75" customHeight="1" x14ac:dyDescent="0.2">
      <c r="A2715" s="64" t="s">
        <v>537</v>
      </c>
      <c r="B2715" s="65" t="s">
        <v>536</v>
      </c>
      <c r="C2715" s="65">
        <v>1829389</v>
      </c>
      <c r="D2715" s="66">
        <f>VLOOKUP(A2715,'2.1 Termination Charges'!$B$4:$F$904,5,0)</f>
        <v>0.16363</v>
      </c>
      <c r="G2715" s="67"/>
      <c r="H2715" s="67"/>
      <c r="J2715" s="67"/>
      <c r="P2715" s="68"/>
      <c r="Q2715" s="69"/>
      <c r="R2715" s="69"/>
      <c r="Z2715" s="70"/>
      <c r="AA2715" s="71"/>
      <c r="AB2715" s="70"/>
      <c r="AC2715" s="70"/>
      <c r="AD2715" s="53"/>
      <c r="AE2715" s="53"/>
      <c r="AF2715" s="72"/>
      <c r="AG2715" s="70"/>
      <c r="AH2715" s="70"/>
      <c r="AI2715" s="70"/>
    </row>
    <row r="2716" spans="1:35" ht="12.75" customHeight="1" x14ac:dyDescent="0.2">
      <c r="A2716" s="64" t="s">
        <v>537</v>
      </c>
      <c r="B2716" s="65" t="s">
        <v>536</v>
      </c>
      <c r="C2716" s="65">
        <v>1829390</v>
      </c>
      <c r="D2716" s="66">
        <f>VLOOKUP(A2716,'2.1 Termination Charges'!$B$4:$F$904,5,0)</f>
        <v>0.16363</v>
      </c>
      <c r="G2716" s="67"/>
      <c r="H2716" s="67"/>
      <c r="J2716" s="67"/>
      <c r="P2716" s="68"/>
      <c r="Q2716" s="69"/>
      <c r="R2716" s="69"/>
      <c r="Z2716" s="70"/>
      <c r="AA2716" s="71"/>
      <c r="AB2716" s="70"/>
      <c r="AC2716" s="70"/>
      <c r="AD2716" s="53"/>
      <c r="AE2716" s="53"/>
      <c r="AF2716" s="72"/>
      <c r="AG2716" s="70"/>
      <c r="AH2716" s="70"/>
      <c r="AI2716" s="70"/>
    </row>
    <row r="2717" spans="1:35" ht="12.75" customHeight="1" x14ac:dyDescent="0.2">
      <c r="A2717" s="64" t="s">
        <v>537</v>
      </c>
      <c r="B2717" s="65" t="s">
        <v>536</v>
      </c>
      <c r="C2717" s="65">
        <v>1829391</v>
      </c>
      <c r="D2717" s="66">
        <f>VLOOKUP(A2717,'2.1 Termination Charges'!$B$4:$F$904,5,0)</f>
        <v>0.16363</v>
      </c>
      <c r="G2717" s="67"/>
      <c r="H2717" s="67"/>
      <c r="J2717" s="67"/>
      <c r="P2717" s="68"/>
      <c r="Q2717" s="69"/>
      <c r="R2717" s="69"/>
      <c r="Z2717" s="70"/>
      <c r="AA2717" s="71"/>
      <c r="AB2717" s="70"/>
      <c r="AC2717" s="70"/>
      <c r="AD2717" s="53"/>
      <c r="AE2717" s="53"/>
      <c r="AF2717" s="72"/>
      <c r="AG2717" s="70"/>
      <c r="AH2717" s="70"/>
      <c r="AI2717" s="70"/>
    </row>
    <row r="2718" spans="1:35" ht="12.75" customHeight="1" x14ac:dyDescent="0.2">
      <c r="A2718" s="64" t="s">
        <v>537</v>
      </c>
      <c r="B2718" s="65" t="s">
        <v>536</v>
      </c>
      <c r="C2718" s="65">
        <v>1829392</v>
      </c>
      <c r="D2718" s="66">
        <f>VLOOKUP(A2718,'2.1 Termination Charges'!$B$4:$F$904,5,0)</f>
        <v>0.16363</v>
      </c>
      <c r="G2718" s="67"/>
      <c r="H2718" s="67"/>
      <c r="J2718" s="67"/>
      <c r="P2718" s="68"/>
      <c r="Q2718" s="69"/>
      <c r="R2718" s="69"/>
      <c r="Z2718" s="70"/>
      <c r="AA2718" s="71"/>
      <c r="AB2718" s="70"/>
      <c r="AC2718" s="70"/>
      <c r="AD2718" s="53"/>
      <c r="AE2718" s="53"/>
      <c r="AF2718" s="72"/>
      <c r="AG2718" s="70"/>
      <c r="AH2718" s="70"/>
      <c r="AI2718" s="70"/>
    </row>
    <row r="2719" spans="1:35" ht="12.75" customHeight="1" x14ac:dyDescent="0.2">
      <c r="A2719" s="64" t="s">
        <v>537</v>
      </c>
      <c r="B2719" s="65" t="s">
        <v>536</v>
      </c>
      <c r="C2719" s="65">
        <v>1829393</v>
      </c>
      <c r="D2719" s="66">
        <f>VLOOKUP(A2719,'2.1 Termination Charges'!$B$4:$F$904,5,0)</f>
        <v>0.16363</v>
      </c>
      <c r="G2719" s="67"/>
      <c r="H2719" s="67"/>
      <c r="J2719" s="67"/>
      <c r="P2719" s="68"/>
      <c r="Q2719" s="69"/>
      <c r="R2719" s="69"/>
      <c r="Z2719" s="70"/>
      <c r="AA2719" s="71"/>
      <c r="AB2719" s="70"/>
      <c r="AC2719" s="70"/>
      <c r="AD2719" s="53"/>
      <c r="AE2719" s="53"/>
      <c r="AF2719" s="72"/>
      <c r="AG2719" s="70"/>
      <c r="AH2719" s="70"/>
      <c r="AI2719" s="70"/>
    </row>
    <row r="2720" spans="1:35" ht="12.75" customHeight="1" x14ac:dyDescent="0.2">
      <c r="A2720" s="64" t="s">
        <v>537</v>
      </c>
      <c r="B2720" s="65" t="s">
        <v>536</v>
      </c>
      <c r="C2720" s="65">
        <v>1829394</v>
      </c>
      <c r="D2720" s="66">
        <f>VLOOKUP(A2720,'2.1 Termination Charges'!$B$4:$F$904,5,0)</f>
        <v>0.16363</v>
      </c>
      <c r="G2720" s="67"/>
      <c r="H2720" s="67"/>
      <c r="J2720" s="67"/>
      <c r="P2720" s="68"/>
      <c r="Q2720" s="69"/>
      <c r="R2720" s="69"/>
      <c r="Z2720" s="70"/>
      <c r="AA2720" s="71"/>
      <c r="AB2720" s="70"/>
      <c r="AC2720" s="70"/>
      <c r="AD2720" s="53"/>
      <c r="AE2720" s="53"/>
      <c r="AF2720" s="72"/>
      <c r="AG2720" s="70"/>
      <c r="AH2720" s="70"/>
      <c r="AI2720" s="70"/>
    </row>
    <row r="2721" spans="1:35" ht="12.75" customHeight="1" x14ac:dyDescent="0.2">
      <c r="A2721" s="64" t="s">
        <v>537</v>
      </c>
      <c r="B2721" s="65" t="s">
        <v>536</v>
      </c>
      <c r="C2721" s="65">
        <v>1829395</v>
      </c>
      <c r="D2721" s="66">
        <f>VLOOKUP(A2721,'2.1 Termination Charges'!$B$4:$F$904,5,0)</f>
        <v>0.16363</v>
      </c>
      <c r="G2721" s="67"/>
      <c r="H2721" s="67"/>
      <c r="J2721" s="67"/>
      <c r="P2721" s="68"/>
      <c r="Q2721" s="69"/>
      <c r="R2721" s="69"/>
      <c r="Z2721" s="70"/>
      <c r="AA2721" s="71"/>
      <c r="AB2721" s="70"/>
      <c r="AC2721" s="70"/>
      <c r="AD2721" s="53"/>
      <c r="AE2721" s="53"/>
      <c r="AF2721" s="72"/>
      <c r="AG2721" s="70"/>
      <c r="AH2721" s="70"/>
      <c r="AI2721" s="70"/>
    </row>
    <row r="2722" spans="1:35" ht="12.75" customHeight="1" x14ac:dyDescent="0.2">
      <c r="A2722" s="64" t="s">
        <v>537</v>
      </c>
      <c r="B2722" s="65" t="s">
        <v>536</v>
      </c>
      <c r="C2722" s="65">
        <v>1829396</v>
      </c>
      <c r="D2722" s="66">
        <f>VLOOKUP(A2722,'2.1 Termination Charges'!$B$4:$F$904,5,0)</f>
        <v>0.16363</v>
      </c>
      <c r="G2722" s="67"/>
      <c r="H2722" s="67"/>
      <c r="J2722" s="67"/>
      <c r="P2722" s="68"/>
      <c r="Q2722" s="69"/>
      <c r="R2722" s="69"/>
      <c r="Z2722" s="70"/>
      <c r="AA2722" s="71"/>
      <c r="AB2722" s="70"/>
      <c r="AC2722" s="70"/>
      <c r="AD2722" s="53"/>
      <c r="AE2722" s="53"/>
      <c r="AF2722" s="72"/>
      <c r="AG2722" s="70"/>
      <c r="AH2722" s="70"/>
      <c r="AI2722" s="70"/>
    </row>
    <row r="2723" spans="1:35" ht="12.75" customHeight="1" x14ac:dyDescent="0.2">
      <c r="A2723" s="64" t="s">
        <v>537</v>
      </c>
      <c r="B2723" s="65" t="s">
        <v>536</v>
      </c>
      <c r="C2723" s="65">
        <v>1829397</v>
      </c>
      <c r="D2723" s="66">
        <f>VLOOKUP(A2723,'2.1 Termination Charges'!$B$4:$F$904,5,0)</f>
        <v>0.16363</v>
      </c>
      <c r="G2723" s="67"/>
      <c r="H2723" s="67"/>
      <c r="J2723" s="67"/>
      <c r="P2723" s="68"/>
      <c r="Q2723" s="69"/>
      <c r="R2723" s="69"/>
      <c r="Z2723" s="70"/>
      <c r="AA2723" s="71"/>
      <c r="AB2723" s="70"/>
      <c r="AC2723" s="70"/>
      <c r="AD2723" s="53"/>
      <c r="AE2723" s="53"/>
      <c r="AF2723" s="72"/>
      <c r="AG2723" s="70"/>
      <c r="AH2723" s="70"/>
      <c r="AI2723" s="70"/>
    </row>
    <row r="2724" spans="1:35" ht="12.75" customHeight="1" x14ac:dyDescent="0.2">
      <c r="A2724" s="64" t="s">
        <v>537</v>
      </c>
      <c r="B2724" s="65" t="s">
        <v>536</v>
      </c>
      <c r="C2724" s="65">
        <v>1829398</v>
      </c>
      <c r="D2724" s="66">
        <f>VLOOKUP(A2724,'2.1 Termination Charges'!$B$4:$F$904,5,0)</f>
        <v>0.16363</v>
      </c>
      <c r="G2724" s="67"/>
      <c r="H2724" s="67"/>
      <c r="J2724" s="67"/>
      <c r="P2724" s="68"/>
      <c r="Q2724" s="69"/>
      <c r="R2724" s="69"/>
      <c r="Z2724" s="70"/>
      <c r="AA2724" s="71"/>
      <c r="AB2724" s="70"/>
      <c r="AC2724" s="70"/>
      <c r="AD2724" s="53"/>
      <c r="AE2724" s="53"/>
      <c r="AF2724" s="72"/>
      <c r="AG2724" s="70"/>
      <c r="AH2724" s="70"/>
      <c r="AI2724" s="70"/>
    </row>
    <row r="2725" spans="1:35" ht="12.75" customHeight="1" x14ac:dyDescent="0.2">
      <c r="A2725" s="64" t="s">
        <v>537</v>
      </c>
      <c r="B2725" s="65" t="s">
        <v>536</v>
      </c>
      <c r="C2725" s="65">
        <v>1829402</v>
      </c>
      <c r="D2725" s="66">
        <f>VLOOKUP(A2725,'2.1 Termination Charges'!$B$4:$F$904,5,0)</f>
        <v>0.16363</v>
      </c>
      <c r="G2725" s="67"/>
      <c r="H2725" s="67"/>
      <c r="J2725" s="67"/>
      <c r="P2725" s="68"/>
      <c r="Q2725" s="69"/>
      <c r="R2725" s="69"/>
      <c r="Z2725" s="70"/>
      <c r="AA2725" s="71"/>
      <c r="AB2725" s="70"/>
      <c r="AC2725" s="70"/>
      <c r="AD2725" s="53"/>
      <c r="AE2725" s="53"/>
      <c r="AF2725" s="72"/>
      <c r="AG2725" s="70"/>
      <c r="AH2725" s="70"/>
      <c r="AI2725" s="70"/>
    </row>
    <row r="2726" spans="1:35" ht="12.75" customHeight="1" x14ac:dyDescent="0.2">
      <c r="A2726" s="64" t="s">
        <v>537</v>
      </c>
      <c r="B2726" s="65" t="s">
        <v>536</v>
      </c>
      <c r="C2726" s="65">
        <v>1829403</v>
      </c>
      <c r="D2726" s="66">
        <f>VLOOKUP(A2726,'2.1 Termination Charges'!$B$4:$F$904,5,0)</f>
        <v>0.16363</v>
      </c>
      <c r="G2726" s="67"/>
      <c r="H2726" s="67"/>
      <c r="J2726" s="67"/>
      <c r="P2726" s="68"/>
      <c r="Q2726" s="69"/>
      <c r="R2726" s="69"/>
      <c r="Z2726" s="70"/>
      <c r="AA2726" s="71"/>
      <c r="AB2726" s="70"/>
      <c r="AC2726" s="70"/>
      <c r="AD2726" s="53"/>
      <c r="AE2726" s="53"/>
      <c r="AF2726" s="72"/>
      <c r="AG2726" s="70"/>
      <c r="AH2726" s="70"/>
      <c r="AI2726" s="70"/>
    </row>
    <row r="2727" spans="1:35" ht="12.75" customHeight="1" x14ac:dyDescent="0.2">
      <c r="A2727" s="64" t="s">
        <v>537</v>
      </c>
      <c r="B2727" s="65" t="s">
        <v>536</v>
      </c>
      <c r="C2727" s="65">
        <v>1829405</v>
      </c>
      <c r="D2727" s="66">
        <f>VLOOKUP(A2727,'2.1 Termination Charges'!$B$4:$F$904,5,0)</f>
        <v>0.16363</v>
      </c>
      <c r="G2727" s="67"/>
      <c r="H2727" s="67"/>
      <c r="J2727" s="67"/>
      <c r="P2727" s="68"/>
      <c r="Q2727" s="69"/>
      <c r="R2727" s="69"/>
      <c r="Z2727" s="70"/>
      <c r="AA2727" s="71"/>
      <c r="AB2727" s="70"/>
      <c r="AC2727" s="70"/>
      <c r="AD2727" s="53"/>
      <c r="AE2727" s="53"/>
      <c r="AF2727" s="72"/>
      <c r="AG2727" s="70"/>
      <c r="AH2727" s="70"/>
      <c r="AI2727" s="70"/>
    </row>
    <row r="2728" spans="1:35" ht="12.75" customHeight="1" x14ac:dyDescent="0.2">
      <c r="A2728" s="64" t="s">
        <v>537</v>
      </c>
      <c r="B2728" s="65" t="s">
        <v>536</v>
      </c>
      <c r="C2728" s="65">
        <v>1829406</v>
      </c>
      <c r="D2728" s="66">
        <f>VLOOKUP(A2728,'2.1 Termination Charges'!$B$4:$F$904,5,0)</f>
        <v>0.16363</v>
      </c>
      <c r="G2728" s="67"/>
      <c r="H2728" s="67"/>
      <c r="J2728" s="67"/>
      <c r="P2728" s="68"/>
      <c r="Q2728" s="69"/>
      <c r="R2728" s="69"/>
      <c r="Z2728" s="70"/>
      <c r="AA2728" s="71"/>
      <c r="AB2728" s="70"/>
      <c r="AC2728" s="70"/>
      <c r="AD2728" s="53"/>
      <c r="AE2728" s="53"/>
      <c r="AF2728" s="72"/>
      <c r="AG2728" s="70"/>
      <c r="AH2728" s="70"/>
      <c r="AI2728" s="70"/>
    </row>
    <row r="2729" spans="1:35" ht="12.75" customHeight="1" x14ac:dyDescent="0.2">
      <c r="A2729" s="64" t="s">
        <v>537</v>
      </c>
      <c r="B2729" s="65" t="s">
        <v>536</v>
      </c>
      <c r="C2729" s="65">
        <v>1829407</v>
      </c>
      <c r="D2729" s="66">
        <f>VLOOKUP(A2729,'2.1 Termination Charges'!$B$4:$F$904,5,0)</f>
        <v>0.16363</v>
      </c>
      <c r="G2729" s="67"/>
      <c r="H2729" s="67"/>
      <c r="J2729" s="67"/>
      <c r="P2729" s="68"/>
      <c r="Q2729" s="69"/>
      <c r="R2729" s="69"/>
      <c r="Z2729" s="70"/>
      <c r="AA2729" s="71"/>
      <c r="AB2729" s="70"/>
      <c r="AC2729" s="70"/>
      <c r="AD2729" s="53"/>
      <c r="AE2729" s="53"/>
      <c r="AF2729" s="72"/>
      <c r="AG2729" s="70"/>
      <c r="AH2729" s="70"/>
      <c r="AI2729" s="70"/>
    </row>
    <row r="2730" spans="1:35" ht="12.75" customHeight="1" x14ac:dyDescent="0.2">
      <c r="A2730" s="64" t="s">
        <v>537</v>
      </c>
      <c r="B2730" s="65" t="s">
        <v>536</v>
      </c>
      <c r="C2730" s="65">
        <v>1829408</v>
      </c>
      <c r="D2730" s="66">
        <f>VLOOKUP(A2730,'2.1 Termination Charges'!$B$4:$F$904,5,0)</f>
        <v>0.16363</v>
      </c>
      <c r="G2730" s="67"/>
      <c r="H2730" s="67"/>
      <c r="J2730" s="67"/>
      <c r="P2730" s="68"/>
      <c r="Q2730" s="69"/>
      <c r="R2730" s="69"/>
      <c r="Z2730" s="70"/>
      <c r="AA2730" s="71"/>
      <c r="AB2730" s="70"/>
      <c r="AC2730" s="70"/>
      <c r="AD2730" s="53"/>
      <c r="AE2730" s="53"/>
      <c r="AF2730" s="72"/>
      <c r="AG2730" s="70"/>
      <c r="AH2730" s="70"/>
      <c r="AI2730" s="70"/>
    </row>
    <row r="2731" spans="1:35" ht="12.75" customHeight="1" x14ac:dyDescent="0.2">
      <c r="A2731" s="64" t="s">
        <v>537</v>
      </c>
      <c r="B2731" s="65" t="s">
        <v>536</v>
      </c>
      <c r="C2731" s="65">
        <v>1829409</v>
      </c>
      <c r="D2731" s="66">
        <f>VLOOKUP(A2731,'2.1 Termination Charges'!$B$4:$F$904,5,0)</f>
        <v>0.16363</v>
      </c>
      <c r="G2731" s="67"/>
      <c r="H2731" s="67"/>
      <c r="J2731" s="67"/>
      <c r="P2731" s="68"/>
      <c r="Q2731" s="69"/>
      <c r="R2731" s="69"/>
      <c r="Z2731" s="70"/>
      <c r="AA2731" s="71"/>
      <c r="AB2731" s="70"/>
      <c r="AC2731" s="70"/>
      <c r="AD2731" s="53"/>
      <c r="AE2731" s="53"/>
      <c r="AF2731" s="72"/>
      <c r="AG2731" s="70"/>
      <c r="AH2731" s="70"/>
      <c r="AI2731" s="70"/>
    </row>
    <row r="2732" spans="1:35" ht="12.75" customHeight="1" x14ac:dyDescent="0.2">
      <c r="A2732" s="64" t="s">
        <v>537</v>
      </c>
      <c r="B2732" s="65" t="s">
        <v>536</v>
      </c>
      <c r="C2732" s="65">
        <v>1829412</v>
      </c>
      <c r="D2732" s="66">
        <f>VLOOKUP(A2732,'2.1 Termination Charges'!$B$4:$F$904,5,0)</f>
        <v>0.16363</v>
      </c>
      <c r="G2732" s="67"/>
      <c r="H2732" s="67"/>
      <c r="J2732" s="67"/>
      <c r="P2732" s="68"/>
      <c r="Q2732" s="69"/>
      <c r="R2732" s="69"/>
      <c r="Z2732" s="70"/>
      <c r="AA2732" s="71"/>
      <c r="AB2732" s="70"/>
      <c r="AC2732" s="70"/>
      <c r="AD2732" s="53"/>
      <c r="AE2732" s="53"/>
      <c r="AF2732" s="72"/>
      <c r="AG2732" s="70"/>
      <c r="AH2732" s="70"/>
      <c r="AI2732" s="70"/>
    </row>
    <row r="2733" spans="1:35" ht="12.75" customHeight="1" x14ac:dyDescent="0.2">
      <c r="A2733" s="64" t="s">
        <v>537</v>
      </c>
      <c r="B2733" s="65" t="s">
        <v>536</v>
      </c>
      <c r="C2733" s="65">
        <v>1829413</v>
      </c>
      <c r="D2733" s="66">
        <f>VLOOKUP(A2733,'2.1 Termination Charges'!$B$4:$F$904,5,0)</f>
        <v>0.16363</v>
      </c>
      <c r="G2733" s="67"/>
      <c r="H2733" s="67"/>
      <c r="J2733" s="67"/>
      <c r="P2733" s="68"/>
      <c r="Q2733" s="69"/>
      <c r="R2733" s="69"/>
      <c r="Z2733" s="70"/>
      <c r="AA2733" s="71"/>
      <c r="AB2733" s="70"/>
      <c r="AC2733" s="70"/>
      <c r="AD2733" s="53"/>
      <c r="AE2733" s="53"/>
      <c r="AF2733" s="72"/>
      <c r="AG2733" s="70"/>
      <c r="AH2733" s="70"/>
      <c r="AI2733" s="70"/>
    </row>
    <row r="2734" spans="1:35" ht="12.75" customHeight="1" x14ac:dyDescent="0.2">
      <c r="A2734" s="64" t="s">
        <v>537</v>
      </c>
      <c r="B2734" s="65" t="s">
        <v>536</v>
      </c>
      <c r="C2734" s="65">
        <v>1829414</v>
      </c>
      <c r="D2734" s="66">
        <f>VLOOKUP(A2734,'2.1 Termination Charges'!$B$4:$F$904,5,0)</f>
        <v>0.16363</v>
      </c>
      <c r="G2734" s="67"/>
      <c r="H2734" s="67"/>
      <c r="J2734" s="67"/>
      <c r="P2734" s="68"/>
      <c r="Q2734" s="69"/>
      <c r="R2734" s="69"/>
      <c r="Z2734" s="70"/>
      <c r="AA2734" s="71"/>
      <c r="AB2734" s="70"/>
      <c r="AC2734" s="70"/>
      <c r="AD2734" s="53"/>
      <c r="AE2734" s="53"/>
      <c r="AF2734" s="72"/>
      <c r="AG2734" s="70"/>
      <c r="AH2734" s="70"/>
      <c r="AI2734" s="70"/>
    </row>
    <row r="2735" spans="1:35" ht="12.75" customHeight="1" x14ac:dyDescent="0.2">
      <c r="A2735" s="64" t="s">
        <v>537</v>
      </c>
      <c r="B2735" s="65" t="s">
        <v>536</v>
      </c>
      <c r="C2735" s="65">
        <v>1829415</v>
      </c>
      <c r="D2735" s="66">
        <f>VLOOKUP(A2735,'2.1 Termination Charges'!$B$4:$F$904,5,0)</f>
        <v>0.16363</v>
      </c>
      <c r="G2735" s="67"/>
      <c r="H2735" s="67"/>
      <c r="J2735" s="67"/>
      <c r="P2735" s="68"/>
      <c r="Q2735" s="69"/>
      <c r="R2735" s="69"/>
      <c r="Z2735" s="70"/>
      <c r="AA2735" s="71"/>
      <c r="AB2735" s="70"/>
      <c r="AC2735" s="70"/>
      <c r="AD2735" s="53"/>
      <c r="AE2735" s="53"/>
      <c r="AF2735" s="72"/>
      <c r="AG2735" s="70"/>
      <c r="AH2735" s="70"/>
      <c r="AI2735" s="70"/>
    </row>
    <row r="2736" spans="1:35" ht="12.75" customHeight="1" x14ac:dyDescent="0.2">
      <c r="A2736" s="64" t="s">
        <v>537</v>
      </c>
      <c r="B2736" s="65" t="s">
        <v>536</v>
      </c>
      <c r="C2736" s="65">
        <v>1829416</v>
      </c>
      <c r="D2736" s="66">
        <f>VLOOKUP(A2736,'2.1 Termination Charges'!$B$4:$F$904,5,0)</f>
        <v>0.16363</v>
      </c>
      <c r="G2736" s="67"/>
      <c r="H2736" s="67"/>
      <c r="J2736" s="67"/>
      <c r="P2736" s="68"/>
      <c r="Q2736" s="69"/>
      <c r="R2736" s="69"/>
      <c r="Z2736" s="70"/>
      <c r="AA2736" s="71"/>
      <c r="AB2736" s="70"/>
      <c r="AC2736" s="70"/>
      <c r="AD2736" s="53"/>
      <c r="AE2736" s="53"/>
      <c r="AF2736" s="72"/>
      <c r="AG2736" s="70"/>
      <c r="AH2736" s="70"/>
      <c r="AI2736" s="70"/>
    </row>
    <row r="2737" spans="1:35" ht="12.75" customHeight="1" x14ac:dyDescent="0.2">
      <c r="A2737" s="64" t="s">
        <v>537</v>
      </c>
      <c r="B2737" s="65" t="s">
        <v>536</v>
      </c>
      <c r="C2737" s="65">
        <v>1829417</v>
      </c>
      <c r="D2737" s="66">
        <f>VLOOKUP(A2737,'2.1 Termination Charges'!$B$4:$F$904,5,0)</f>
        <v>0.16363</v>
      </c>
      <c r="G2737" s="67"/>
      <c r="H2737" s="67"/>
      <c r="J2737" s="67"/>
      <c r="P2737" s="68"/>
      <c r="Q2737" s="69"/>
      <c r="R2737" s="69"/>
      <c r="Z2737" s="70"/>
      <c r="AA2737" s="71"/>
      <c r="AB2737" s="70"/>
      <c r="AC2737" s="70"/>
      <c r="AD2737" s="53"/>
      <c r="AE2737" s="53"/>
      <c r="AF2737" s="72"/>
      <c r="AG2737" s="70"/>
      <c r="AH2737" s="70"/>
      <c r="AI2737" s="70"/>
    </row>
    <row r="2738" spans="1:35" ht="12.75" customHeight="1" x14ac:dyDescent="0.2">
      <c r="A2738" s="64" t="s">
        <v>537</v>
      </c>
      <c r="B2738" s="65" t="s">
        <v>536</v>
      </c>
      <c r="C2738" s="65">
        <v>1829418</v>
      </c>
      <c r="D2738" s="66">
        <f>VLOOKUP(A2738,'2.1 Termination Charges'!$B$4:$F$904,5,0)</f>
        <v>0.16363</v>
      </c>
      <c r="G2738" s="67"/>
      <c r="H2738" s="67"/>
      <c r="J2738" s="67"/>
      <c r="P2738" s="68"/>
      <c r="Q2738" s="69"/>
      <c r="R2738" s="69"/>
      <c r="Z2738" s="70"/>
      <c r="AA2738" s="71"/>
      <c r="AB2738" s="70"/>
      <c r="AC2738" s="70"/>
      <c r="AD2738" s="53"/>
      <c r="AE2738" s="53"/>
      <c r="AF2738" s="72"/>
      <c r="AG2738" s="70"/>
      <c r="AH2738" s="70"/>
      <c r="AI2738" s="70"/>
    </row>
    <row r="2739" spans="1:35" ht="12.75" customHeight="1" x14ac:dyDescent="0.2">
      <c r="A2739" s="64" t="s">
        <v>537</v>
      </c>
      <c r="B2739" s="65" t="s">
        <v>536</v>
      </c>
      <c r="C2739" s="65">
        <v>1829419</v>
      </c>
      <c r="D2739" s="66">
        <f>VLOOKUP(A2739,'2.1 Termination Charges'!$B$4:$F$904,5,0)</f>
        <v>0.16363</v>
      </c>
      <c r="G2739" s="67"/>
      <c r="H2739" s="67"/>
      <c r="J2739" s="67"/>
      <c r="P2739" s="68"/>
      <c r="Q2739" s="69"/>
      <c r="R2739" s="69"/>
      <c r="Z2739" s="70"/>
      <c r="AA2739" s="71"/>
      <c r="AB2739" s="70"/>
      <c r="AC2739" s="70"/>
      <c r="AD2739" s="53"/>
      <c r="AE2739" s="53"/>
      <c r="AF2739" s="72"/>
      <c r="AG2739" s="70"/>
      <c r="AH2739" s="70"/>
      <c r="AI2739" s="70"/>
    </row>
    <row r="2740" spans="1:35" ht="12.75" customHeight="1" x14ac:dyDescent="0.2">
      <c r="A2740" s="64" t="s">
        <v>537</v>
      </c>
      <c r="B2740" s="65" t="s">
        <v>536</v>
      </c>
      <c r="C2740" s="65">
        <v>182942</v>
      </c>
      <c r="D2740" s="66">
        <f>VLOOKUP(A2740,'2.1 Termination Charges'!$B$4:$F$904,5,0)</f>
        <v>0.16363</v>
      </c>
      <c r="G2740" s="67"/>
      <c r="H2740" s="67"/>
      <c r="J2740" s="67"/>
      <c r="P2740" s="68"/>
      <c r="Q2740" s="69"/>
      <c r="R2740" s="69"/>
      <c r="Z2740" s="70"/>
      <c r="AA2740" s="71"/>
      <c r="AB2740" s="70"/>
      <c r="AC2740" s="70"/>
      <c r="AD2740" s="53"/>
      <c r="AE2740" s="53"/>
      <c r="AF2740" s="72"/>
      <c r="AG2740" s="70"/>
      <c r="AH2740" s="70"/>
      <c r="AI2740" s="70"/>
    </row>
    <row r="2741" spans="1:35" ht="12.75" customHeight="1" x14ac:dyDescent="0.2">
      <c r="A2741" s="64" t="s">
        <v>537</v>
      </c>
      <c r="B2741" s="65" t="s">
        <v>536</v>
      </c>
      <c r="C2741" s="65">
        <v>1829430</v>
      </c>
      <c r="D2741" s="66">
        <f>VLOOKUP(A2741,'2.1 Termination Charges'!$B$4:$F$904,5,0)</f>
        <v>0.16363</v>
      </c>
      <c r="G2741" s="67"/>
      <c r="H2741" s="67"/>
      <c r="J2741" s="67"/>
      <c r="P2741" s="68"/>
      <c r="Q2741" s="69"/>
      <c r="R2741" s="69"/>
      <c r="Z2741" s="70"/>
      <c r="AA2741" s="71"/>
      <c r="AB2741" s="70"/>
      <c r="AC2741" s="70"/>
      <c r="AD2741" s="53"/>
      <c r="AE2741" s="53"/>
      <c r="AF2741" s="72"/>
      <c r="AG2741" s="70"/>
      <c r="AH2741" s="70"/>
      <c r="AI2741" s="70"/>
    </row>
    <row r="2742" spans="1:35" ht="12.75" customHeight="1" x14ac:dyDescent="0.2">
      <c r="A2742" s="64" t="s">
        <v>537</v>
      </c>
      <c r="B2742" s="65" t="s">
        <v>536</v>
      </c>
      <c r="C2742" s="65">
        <v>1829431</v>
      </c>
      <c r="D2742" s="66">
        <f>VLOOKUP(A2742,'2.1 Termination Charges'!$B$4:$F$904,5,0)</f>
        <v>0.16363</v>
      </c>
      <c r="G2742" s="67"/>
      <c r="H2742" s="67"/>
      <c r="J2742" s="67"/>
      <c r="P2742" s="68"/>
      <c r="Q2742" s="69"/>
      <c r="R2742" s="69"/>
      <c r="Z2742" s="70"/>
      <c r="AA2742" s="71"/>
      <c r="AB2742" s="70"/>
      <c r="AC2742" s="70"/>
      <c r="AD2742" s="53"/>
      <c r="AE2742" s="53"/>
      <c r="AF2742" s="72"/>
      <c r="AG2742" s="70"/>
      <c r="AH2742" s="70"/>
      <c r="AI2742" s="70"/>
    </row>
    <row r="2743" spans="1:35" ht="12.75" customHeight="1" x14ac:dyDescent="0.2">
      <c r="A2743" s="64" t="s">
        <v>537</v>
      </c>
      <c r="B2743" s="65" t="s">
        <v>536</v>
      </c>
      <c r="C2743" s="65">
        <v>1829432</v>
      </c>
      <c r="D2743" s="66">
        <f>VLOOKUP(A2743,'2.1 Termination Charges'!$B$4:$F$904,5,0)</f>
        <v>0.16363</v>
      </c>
      <c r="G2743" s="67"/>
      <c r="H2743" s="67"/>
      <c r="J2743" s="67"/>
      <c r="P2743" s="68"/>
      <c r="Q2743" s="69"/>
      <c r="R2743" s="69"/>
      <c r="Z2743" s="70"/>
      <c r="AA2743" s="71"/>
      <c r="AB2743" s="70"/>
      <c r="AC2743" s="70"/>
      <c r="AD2743" s="53"/>
      <c r="AE2743" s="53"/>
      <c r="AF2743" s="72"/>
      <c r="AG2743" s="70"/>
      <c r="AH2743" s="70"/>
      <c r="AI2743" s="70"/>
    </row>
    <row r="2744" spans="1:35" ht="12.75" customHeight="1" x14ac:dyDescent="0.2">
      <c r="A2744" s="64" t="s">
        <v>537</v>
      </c>
      <c r="B2744" s="65" t="s">
        <v>536</v>
      </c>
      <c r="C2744" s="65">
        <v>1829436</v>
      </c>
      <c r="D2744" s="66">
        <f>VLOOKUP(A2744,'2.1 Termination Charges'!$B$4:$F$904,5,0)</f>
        <v>0.16363</v>
      </c>
      <c r="G2744" s="67"/>
      <c r="H2744" s="67"/>
      <c r="J2744" s="67"/>
      <c r="P2744" s="68"/>
      <c r="Q2744" s="69"/>
      <c r="R2744" s="69"/>
      <c r="Z2744" s="70"/>
      <c r="AA2744" s="71"/>
      <c r="AB2744" s="70"/>
      <c r="AC2744" s="70"/>
      <c r="AD2744" s="53"/>
      <c r="AE2744" s="53"/>
      <c r="AF2744" s="72"/>
      <c r="AG2744" s="70"/>
      <c r="AH2744" s="70"/>
      <c r="AI2744" s="70"/>
    </row>
    <row r="2745" spans="1:35" ht="12.75" customHeight="1" x14ac:dyDescent="0.2">
      <c r="A2745" s="64" t="s">
        <v>537</v>
      </c>
      <c r="B2745" s="65" t="s">
        <v>536</v>
      </c>
      <c r="C2745" s="65">
        <v>1829437</v>
      </c>
      <c r="D2745" s="66">
        <f>VLOOKUP(A2745,'2.1 Termination Charges'!$B$4:$F$904,5,0)</f>
        <v>0.16363</v>
      </c>
      <c r="G2745" s="67"/>
      <c r="H2745" s="67"/>
      <c r="J2745" s="67"/>
      <c r="P2745" s="68"/>
      <c r="Q2745" s="69"/>
      <c r="R2745" s="69"/>
      <c r="Z2745" s="70"/>
      <c r="AA2745" s="71"/>
      <c r="AB2745" s="70"/>
      <c r="AC2745" s="70"/>
      <c r="AD2745" s="53"/>
      <c r="AE2745" s="53"/>
      <c r="AF2745" s="72"/>
      <c r="AG2745" s="70"/>
      <c r="AH2745" s="70"/>
      <c r="AI2745" s="70"/>
    </row>
    <row r="2746" spans="1:35" ht="12.75" customHeight="1" x14ac:dyDescent="0.2">
      <c r="A2746" s="64" t="s">
        <v>537</v>
      </c>
      <c r="B2746" s="65" t="s">
        <v>536</v>
      </c>
      <c r="C2746" s="65">
        <v>1829438</v>
      </c>
      <c r="D2746" s="66">
        <f>VLOOKUP(A2746,'2.1 Termination Charges'!$B$4:$F$904,5,0)</f>
        <v>0.16363</v>
      </c>
      <c r="G2746" s="67"/>
      <c r="H2746" s="67"/>
      <c r="J2746" s="67"/>
      <c r="P2746" s="68"/>
      <c r="Q2746" s="69"/>
      <c r="R2746" s="69"/>
      <c r="Z2746" s="70"/>
      <c r="AA2746" s="71"/>
      <c r="AB2746" s="70"/>
      <c r="AC2746" s="70"/>
      <c r="AD2746" s="53"/>
      <c r="AE2746" s="53"/>
      <c r="AF2746" s="72"/>
      <c r="AG2746" s="70"/>
      <c r="AH2746" s="70"/>
      <c r="AI2746" s="70"/>
    </row>
    <row r="2747" spans="1:35" ht="12.75" customHeight="1" x14ac:dyDescent="0.2">
      <c r="A2747" s="64" t="s">
        <v>537</v>
      </c>
      <c r="B2747" s="65" t="s">
        <v>536</v>
      </c>
      <c r="C2747" s="65">
        <v>1829439</v>
      </c>
      <c r="D2747" s="66">
        <f>VLOOKUP(A2747,'2.1 Termination Charges'!$B$4:$F$904,5,0)</f>
        <v>0.16363</v>
      </c>
      <c r="G2747" s="67"/>
      <c r="H2747" s="67"/>
      <c r="J2747" s="67"/>
      <c r="P2747" s="68"/>
      <c r="Q2747" s="69"/>
      <c r="R2747" s="69"/>
      <c r="Z2747" s="70"/>
      <c r="AA2747" s="71"/>
      <c r="AB2747" s="70"/>
      <c r="AC2747" s="70"/>
      <c r="AD2747" s="53"/>
      <c r="AE2747" s="53"/>
      <c r="AF2747" s="72"/>
      <c r="AG2747" s="70"/>
      <c r="AH2747" s="70"/>
      <c r="AI2747" s="70"/>
    </row>
    <row r="2748" spans="1:35" ht="12.75" customHeight="1" x14ac:dyDescent="0.2">
      <c r="A2748" s="64" t="s">
        <v>537</v>
      </c>
      <c r="B2748" s="65" t="s">
        <v>536</v>
      </c>
      <c r="C2748" s="65">
        <v>1829440</v>
      </c>
      <c r="D2748" s="66">
        <f>VLOOKUP(A2748,'2.1 Termination Charges'!$B$4:$F$904,5,0)</f>
        <v>0.16363</v>
      </c>
      <c r="G2748" s="67"/>
      <c r="H2748" s="67"/>
      <c r="J2748" s="67"/>
      <c r="P2748" s="68"/>
      <c r="Q2748" s="69"/>
      <c r="R2748" s="69"/>
      <c r="Z2748" s="70"/>
      <c r="AA2748" s="71"/>
      <c r="AB2748" s="70"/>
      <c r="AC2748" s="70"/>
      <c r="AD2748" s="53"/>
      <c r="AE2748" s="53"/>
      <c r="AF2748" s="72"/>
      <c r="AG2748" s="70"/>
      <c r="AH2748" s="70"/>
      <c r="AI2748" s="70"/>
    </row>
    <row r="2749" spans="1:35" ht="12.75" customHeight="1" x14ac:dyDescent="0.2">
      <c r="A2749" s="64" t="s">
        <v>537</v>
      </c>
      <c r="B2749" s="65" t="s">
        <v>536</v>
      </c>
      <c r="C2749" s="65">
        <v>1829441</v>
      </c>
      <c r="D2749" s="66">
        <f>VLOOKUP(A2749,'2.1 Termination Charges'!$B$4:$F$904,5,0)</f>
        <v>0.16363</v>
      </c>
      <c r="G2749" s="67"/>
      <c r="H2749" s="67"/>
      <c r="J2749" s="67"/>
      <c r="P2749" s="68"/>
      <c r="Q2749" s="69"/>
      <c r="R2749" s="69"/>
      <c r="Z2749" s="70"/>
      <c r="AA2749" s="71"/>
      <c r="AB2749" s="70"/>
      <c r="AC2749" s="70"/>
      <c r="AD2749" s="53"/>
      <c r="AE2749" s="53"/>
      <c r="AF2749" s="72"/>
      <c r="AG2749" s="70"/>
      <c r="AH2749" s="70"/>
      <c r="AI2749" s="70"/>
    </row>
    <row r="2750" spans="1:35" ht="12.75" customHeight="1" x14ac:dyDescent="0.2">
      <c r="A2750" s="64" t="s">
        <v>537</v>
      </c>
      <c r="B2750" s="65" t="s">
        <v>536</v>
      </c>
      <c r="C2750" s="65">
        <v>1829442</v>
      </c>
      <c r="D2750" s="66">
        <f>VLOOKUP(A2750,'2.1 Termination Charges'!$B$4:$F$904,5,0)</f>
        <v>0.16363</v>
      </c>
      <c r="G2750" s="67"/>
      <c r="H2750" s="67"/>
      <c r="J2750" s="67"/>
      <c r="P2750" s="68"/>
      <c r="Q2750" s="69"/>
      <c r="R2750" s="69"/>
      <c r="Z2750" s="70"/>
      <c r="AA2750" s="71"/>
      <c r="AB2750" s="70"/>
      <c r="AC2750" s="70"/>
      <c r="AD2750" s="53"/>
      <c r="AE2750" s="53"/>
      <c r="AF2750" s="72"/>
      <c r="AG2750" s="70"/>
      <c r="AH2750" s="70"/>
      <c r="AI2750" s="70"/>
    </row>
    <row r="2751" spans="1:35" ht="12.75" customHeight="1" x14ac:dyDescent="0.2">
      <c r="A2751" s="64" t="s">
        <v>537</v>
      </c>
      <c r="B2751" s="65" t="s">
        <v>536</v>
      </c>
      <c r="C2751" s="65">
        <v>1829443</v>
      </c>
      <c r="D2751" s="66">
        <f>VLOOKUP(A2751,'2.1 Termination Charges'!$B$4:$F$904,5,0)</f>
        <v>0.16363</v>
      </c>
      <c r="G2751" s="67"/>
      <c r="H2751" s="67"/>
      <c r="J2751" s="67"/>
      <c r="P2751" s="68"/>
      <c r="Q2751" s="69"/>
      <c r="R2751" s="69"/>
      <c r="Z2751" s="70"/>
      <c r="AA2751" s="71"/>
      <c r="AB2751" s="70"/>
      <c r="AC2751" s="70"/>
      <c r="AD2751" s="53"/>
      <c r="AE2751" s="53"/>
      <c r="AF2751" s="72"/>
      <c r="AG2751" s="70"/>
      <c r="AH2751" s="70"/>
      <c r="AI2751" s="70"/>
    </row>
    <row r="2752" spans="1:35" ht="12.75" customHeight="1" x14ac:dyDescent="0.2">
      <c r="A2752" s="64" t="s">
        <v>537</v>
      </c>
      <c r="B2752" s="65" t="s">
        <v>536</v>
      </c>
      <c r="C2752" s="65">
        <v>1829444</v>
      </c>
      <c r="D2752" s="66">
        <f>VLOOKUP(A2752,'2.1 Termination Charges'!$B$4:$F$904,5,0)</f>
        <v>0.16363</v>
      </c>
      <c r="G2752" s="67"/>
      <c r="H2752" s="67"/>
      <c r="J2752" s="67"/>
      <c r="P2752" s="68"/>
      <c r="Q2752" s="69"/>
      <c r="R2752" s="69"/>
      <c r="Z2752" s="70"/>
      <c r="AA2752" s="71"/>
      <c r="AB2752" s="70"/>
      <c r="AC2752" s="70"/>
      <c r="AD2752" s="53"/>
      <c r="AE2752" s="53"/>
      <c r="AF2752" s="72"/>
      <c r="AG2752" s="70"/>
      <c r="AH2752" s="70"/>
      <c r="AI2752" s="70"/>
    </row>
    <row r="2753" spans="1:35" ht="12.75" customHeight="1" x14ac:dyDescent="0.2">
      <c r="A2753" s="64" t="s">
        <v>537</v>
      </c>
      <c r="B2753" s="65" t="s">
        <v>536</v>
      </c>
      <c r="C2753" s="65">
        <v>1829445</v>
      </c>
      <c r="D2753" s="66">
        <f>VLOOKUP(A2753,'2.1 Termination Charges'!$B$4:$F$904,5,0)</f>
        <v>0.16363</v>
      </c>
      <c r="G2753" s="67"/>
      <c r="H2753" s="67"/>
      <c r="J2753" s="67"/>
      <c r="P2753" s="68"/>
      <c r="Q2753" s="69"/>
      <c r="R2753" s="69"/>
      <c r="Z2753" s="70"/>
      <c r="AA2753" s="71"/>
      <c r="AB2753" s="70"/>
      <c r="AC2753" s="70"/>
      <c r="AD2753" s="53"/>
      <c r="AE2753" s="53"/>
      <c r="AF2753" s="72"/>
      <c r="AG2753" s="70"/>
      <c r="AH2753" s="70"/>
      <c r="AI2753" s="70"/>
    </row>
    <row r="2754" spans="1:35" ht="12.75" customHeight="1" x14ac:dyDescent="0.2">
      <c r="A2754" s="64" t="s">
        <v>537</v>
      </c>
      <c r="B2754" s="65" t="s">
        <v>536</v>
      </c>
      <c r="C2754" s="65">
        <v>1829446</v>
      </c>
      <c r="D2754" s="66">
        <f>VLOOKUP(A2754,'2.1 Termination Charges'!$B$4:$F$904,5,0)</f>
        <v>0.16363</v>
      </c>
      <c r="G2754" s="67"/>
      <c r="H2754" s="67"/>
      <c r="J2754" s="67"/>
      <c r="P2754" s="68"/>
      <c r="Q2754" s="69"/>
      <c r="R2754" s="69"/>
      <c r="Z2754" s="70"/>
      <c r="AA2754" s="71"/>
      <c r="AB2754" s="70"/>
      <c r="AC2754" s="70"/>
      <c r="AD2754" s="53"/>
      <c r="AE2754" s="53"/>
      <c r="AF2754" s="72"/>
      <c r="AG2754" s="70"/>
      <c r="AH2754" s="70"/>
      <c r="AI2754" s="70"/>
    </row>
    <row r="2755" spans="1:35" ht="12.75" customHeight="1" x14ac:dyDescent="0.2">
      <c r="A2755" s="64" t="s">
        <v>537</v>
      </c>
      <c r="B2755" s="65" t="s">
        <v>536</v>
      </c>
      <c r="C2755" s="65">
        <v>1829449</v>
      </c>
      <c r="D2755" s="66">
        <f>VLOOKUP(A2755,'2.1 Termination Charges'!$B$4:$F$904,5,0)</f>
        <v>0.16363</v>
      </c>
      <c r="G2755" s="67"/>
      <c r="H2755" s="67"/>
      <c r="J2755" s="67"/>
      <c r="P2755" s="68"/>
      <c r="Q2755" s="69"/>
      <c r="R2755" s="69"/>
      <c r="Z2755" s="70"/>
      <c r="AA2755" s="71"/>
      <c r="AB2755" s="70"/>
      <c r="AC2755" s="70"/>
      <c r="AD2755" s="53"/>
      <c r="AE2755" s="53"/>
      <c r="AF2755" s="72"/>
      <c r="AG2755" s="70"/>
      <c r="AH2755" s="70"/>
      <c r="AI2755" s="70"/>
    </row>
    <row r="2756" spans="1:35" ht="12.75" customHeight="1" x14ac:dyDescent="0.2">
      <c r="A2756" s="64" t="s">
        <v>537</v>
      </c>
      <c r="B2756" s="65" t="s">
        <v>536</v>
      </c>
      <c r="C2756" s="65">
        <v>1829451</v>
      </c>
      <c r="D2756" s="66">
        <f>VLOOKUP(A2756,'2.1 Termination Charges'!$B$4:$F$904,5,0)</f>
        <v>0.16363</v>
      </c>
      <c r="G2756" s="67"/>
      <c r="H2756" s="67"/>
      <c r="J2756" s="67"/>
      <c r="P2756" s="68"/>
      <c r="Q2756" s="69"/>
      <c r="R2756" s="69"/>
      <c r="Z2756" s="70"/>
      <c r="AA2756" s="71"/>
      <c r="AB2756" s="70"/>
      <c r="AC2756" s="70"/>
      <c r="AD2756" s="53"/>
      <c r="AE2756" s="53"/>
      <c r="AF2756" s="72"/>
      <c r="AG2756" s="70"/>
      <c r="AH2756" s="70"/>
      <c r="AI2756" s="70"/>
    </row>
    <row r="2757" spans="1:35" ht="12.75" customHeight="1" x14ac:dyDescent="0.2">
      <c r="A2757" s="64" t="s">
        <v>537</v>
      </c>
      <c r="B2757" s="65" t="s">
        <v>536</v>
      </c>
      <c r="C2757" s="65">
        <v>1829452</v>
      </c>
      <c r="D2757" s="66">
        <f>VLOOKUP(A2757,'2.1 Termination Charges'!$B$4:$F$904,5,0)</f>
        <v>0.16363</v>
      </c>
      <c r="G2757" s="67"/>
      <c r="H2757" s="67"/>
      <c r="J2757" s="67"/>
      <c r="P2757" s="68"/>
      <c r="Q2757" s="69"/>
      <c r="R2757" s="69"/>
      <c r="Z2757" s="70"/>
      <c r="AA2757" s="71"/>
      <c r="AB2757" s="70"/>
      <c r="AC2757" s="70"/>
      <c r="AD2757" s="53"/>
      <c r="AE2757" s="53"/>
      <c r="AF2757" s="72"/>
      <c r="AG2757" s="70"/>
      <c r="AH2757" s="70"/>
      <c r="AI2757" s="70"/>
    </row>
    <row r="2758" spans="1:35" ht="12.75" customHeight="1" x14ac:dyDescent="0.2">
      <c r="A2758" s="64" t="s">
        <v>537</v>
      </c>
      <c r="B2758" s="65" t="s">
        <v>536</v>
      </c>
      <c r="C2758" s="65">
        <v>1829453</v>
      </c>
      <c r="D2758" s="66">
        <f>VLOOKUP(A2758,'2.1 Termination Charges'!$B$4:$F$904,5,0)</f>
        <v>0.16363</v>
      </c>
      <c r="G2758" s="67"/>
      <c r="H2758" s="67"/>
      <c r="J2758" s="67"/>
      <c r="P2758" s="68"/>
      <c r="Q2758" s="69"/>
      <c r="R2758" s="69"/>
      <c r="Z2758" s="70"/>
      <c r="AA2758" s="71"/>
      <c r="AB2758" s="70"/>
      <c r="AC2758" s="70"/>
      <c r="AD2758" s="53"/>
      <c r="AE2758" s="53"/>
      <c r="AF2758" s="72"/>
      <c r="AG2758" s="70"/>
      <c r="AH2758" s="70"/>
      <c r="AI2758" s="70"/>
    </row>
    <row r="2759" spans="1:35" ht="12.75" customHeight="1" x14ac:dyDescent="0.2">
      <c r="A2759" s="64" t="s">
        <v>537</v>
      </c>
      <c r="B2759" s="65" t="s">
        <v>536</v>
      </c>
      <c r="C2759" s="65">
        <v>1829454</v>
      </c>
      <c r="D2759" s="66">
        <f>VLOOKUP(A2759,'2.1 Termination Charges'!$B$4:$F$904,5,0)</f>
        <v>0.16363</v>
      </c>
      <c r="G2759" s="67"/>
      <c r="H2759" s="67"/>
      <c r="J2759" s="67"/>
      <c r="P2759" s="68"/>
      <c r="Q2759" s="69"/>
      <c r="R2759" s="69"/>
      <c r="Z2759" s="70"/>
      <c r="AA2759" s="71"/>
      <c r="AB2759" s="70"/>
      <c r="AC2759" s="70"/>
      <c r="AD2759" s="53"/>
      <c r="AE2759" s="53"/>
      <c r="AF2759" s="72"/>
      <c r="AG2759" s="70"/>
      <c r="AH2759" s="70"/>
      <c r="AI2759" s="70"/>
    </row>
    <row r="2760" spans="1:35" ht="12.75" customHeight="1" x14ac:dyDescent="0.2">
      <c r="A2760" s="64" t="s">
        <v>537</v>
      </c>
      <c r="B2760" s="65" t="s">
        <v>536</v>
      </c>
      <c r="C2760" s="65">
        <v>1829455</v>
      </c>
      <c r="D2760" s="66">
        <f>VLOOKUP(A2760,'2.1 Termination Charges'!$B$4:$F$904,5,0)</f>
        <v>0.16363</v>
      </c>
      <c r="G2760" s="67"/>
      <c r="H2760" s="67"/>
      <c r="J2760" s="67"/>
      <c r="P2760" s="68"/>
      <c r="Q2760" s="69"/>
      <c r="R2760" s="69"/>
      <c r="Z2760" s="70"/>
      <c r="AA2760" s="71"/>
      <c r="AB2760" s="70"/>
      <c r="AC2760" s="70"/>
      <c r="AD2760" s="53"/>
      <c r="AE2760" s="53"/>
      <c r="AF2760" s="72"/>
      <c r="AG2760" s="70"/>
      <c r="AH2760" s="70"/>
      <c r="AI2760" s="70"/>
    </row>
    <row r="2761" spans="1:35" ht="12.75" customHeight="1" x14ac:dyDescent="0.2">
      <c r="A2761" s="64" t="s">
        <v>537</v>
      </c>
      <c r="B2761" s="65" t="s">
        <v>536</v>
      </c>
      <c r="C2761" s="65">
        <v>1829456</v>
      </c>
      <c r="D2761" s="66">
        <f>VLOOKUP(A2761,'2.1 Termination Charges'!$B$4:$F$904,5,0)</f>
        <v>0.16363</v>
      </c>
      <c r="G2761" s="67"/>
      <c r="H2761" s="67"/>
      <c r="J2761" s="67"/>
      <c r="P2761" s="68"/>
      <c r="Q2761" s="69"/>
      <c r="R2761" s="69"/>
      <c r="Z2761" s="70"/>
      <c r="AA2761" s="71"/>
      <c r="AB2761" s="70"/>
      <c r="AC2761" s="70"/>
      <c r="AD2761" s="53"/>
      <c r="AE2761" s="53"/>
      <c r="AF2761" s="72"/>
      <c r="AG2761" s="70"/>
      <c r="AH2761" s="70"/>
      <c r="AI2761" s="70"/>
    </row>
    <row r="2762" spans="1:35" ht="12.75" customHeight="1" x14ac:dyDescent="0.2">
      <c r="A2762" s="64" t="s">
        <v>537</v>
      </c>
      <c r="B2762" s="65" t="s">
        <v>536</v>
      </c>
      <c r="C2762" s="65">
        <v>1829457</v>
      </c>
      <c r="D2762" s="66">
        <f>VLOOKUP(A2762,'2.1 Termination Charges'!$B$4:$F$904,5,0)</f>
        <v>0.16363</v>
      </c>
      <c r="G2762" s="67"/>
      <c r="H2762" s="67"/>
      <c r="J2762" s="67"/>
      <c r="P2762" s="68"/>
      <c r="Q2762" s="69"/>
      <c r="R2762" s="69"/>
      <c r="Z2762" s="70"/>
      <c r="AA2762" s="71"/>
      <c r="AB2762" s="70"/>
      <c r="AC2762" s="70"/>
      <c r="AD2762" s="53"/>
      <c r="AE2762" s="53"/>
      <c r="AF2762" s="72"/>
      <c r="AG2762" s="70"/>
      <c r="AH2762" s="70"/>
      <c r="AI2762" s="70"/>
    </row>
    <row r="2763" spans="1:35" ht="12.75" customHeight="1" x14ac:dyDescent="0.2">
      <c r="A2763" s="64" t="s">
        <v>537</v>
      </c>
      <c r="B2763" s="65" t="s">
        <v>536</v>
      </c>
      <c r="C2763" s="65">
        <v>1829458</v>
      </c>
      <c r="D2763" s="66">
        <f>VLOOKUP(A2763,'2.1 Termination Charges'!$B$4:$F$904,5,0)</f>
        <v>0.16363</v>
      </c>
      <c r="G2763" s="67"/>
      <c r="H2763" s="67"/>
      <c r="J2763" s="67"/>
      <c r="P2763" s="68"/>
      <c r="Q2763" s="69"/>
      <c r="R2763" s="69"/>
      <c r="Z2763" s="70"/>
      <c r="AA2763" s="71"/>
      <c r="AB2763" s="70"/>
      <c r="AC2763" s="70"/>
      <c r="AD2763" s="53"/>
      <c r="AE2763" s="53"/>
      <c r="AF2763" s="72"/>
      <c r="AG2763" s="70"/>
      <c r="AH2763" s="70"/>
      <c r="AI2763" s="70"/>
    </row>
    <row r="2764" spans="1:35" ht="12.75" customHeight="1" x14ac:dyDescent="0.2">
      <c r="A2764" s="64" t="s">
        <v>537</v>
      </c>
      <c r="B2764" s="65" t="s">
        <v>536</v>
      </c>
      <c r="C2764" s="65">
        <v>1829459</v>
      </c>
      <c r="D2764" s="66">
        <f>VLOOKUP(A2764,'2.1 Termination Charges'!$B$4:$F$904,5,0)</f>
        <v>0.16363</v>
      </c>
      <c r="G2764" s="67"/>
      <c r="H2764" s="67"/>
      <c r="J2764" s="67"/>
      <c r="P2764" s="68"/>
      <c r="Q2764" s="69"/>
      <c r="R2764" s="69"/>
      <c r="Z2764" s="70"/>
      <c r="AA2764" s="71"/>
      <c r="AB2764" s="70"/>
      <c r="AC2764" s="70"/>
      <c r="AD2764" s="53"/>
      <c r="AE2764" s="53"/>
      <c r="AF2764" s="72"/>
      <c r="AG2764" s="70"/>
      <c r="AH2764" s="70"/>
      <c r="AI2764" s="70"/>
    </row>
    <row r="2765" spans="1:35" ht="12.75" customHeight="1" x14ac:dyDescent="0.2">
      <c r="A2765" s="64" t="s">
        <v>537</v>
      </c>
      <c r="B2765" s="65" t="s">
        <v>536</v>
      </c>
      <c r="C2765" s="65">
        <v>1829460</v>
      </c>
      <c r="D2765" s="66">
        <f>VLOOKUP(A2765,'2.1 Termination Charges'!$B$4:$F$904,5,0)</f>
        <v>0.16363</v>
      </c>
      <c r="G2765" s="67"/>
      <c r="H2765" s="67"/>
      <c r="J2765" s="67"/>
      <c r="P2765" s="68"/>
      <c r="Q2765" s="69"/>
      <c r="R2765" s="69"/>
      <c r="Z2765" s="70"/>
      <c r="AA2765" s="71"/>
      <c r="AB2765" s="70"/>
      <c r="AC2765" s="70"/>
      <c r="AD2765" s="53"/>
      <c r="AE2765" s="53"/>
      <c r="AF2765" s="72"/>
      <c r="AG2765" s="70"/>
      <c r="AH2765" s="70"/>
      <c r="AI2765" s="70"/>
    </row>
    <row r="2766" spans="1:35" ht="12.75" customHeight="1" x14ac:dyDescent="0.2">
      <c r="A2766" s="64" t="s">
        <v>537</v>
      </c>
      <c r="B2766" s="65" t="s">
        <v>536</v>
      </c>
      <c r="C2766" s="65">
        <v>1829461</v>
      </c>
      <c r="D2766" s="66">
        <f>VLOOKUP(A2766,'2.1 Termination Charges'!$B$4:$F$904,5,0)</f>
        <v>0.16363</v>
      </c>
      <c r="G2766" s="67"/>
      <c r="H2766" s="67"/>
      <c r="J2766" s="67"/>
      <c r="P2766" s="68"/>
      <c r="Q2766" s="69"/>
      <c r="R2766" s="69"/>
      <c r="Z2766" s="70"/>
      <c r="AA2766" s="71"/>
      <c r="AB2766" s="70"/>
      <c r="AC2766" s="70"/>
      <c r="AD2766" s="53"/>
      <c r="AE2766" s="53"/>
      <c r="AF2766" s="72"/>
      <c r="AG2766" s="70"/>
      <c r="AH2766" s="70"/>
      <c r="AI2766" s="70"/>
    </row>
    <row r="2767" spans="1:35" ht="12.75" customHeight="1" x14ac:dyDescent="0.2">
      <c r="A2767" s="64" t="s">
        <v>537</v>
      </c>
      <c r="B2767" s="65" t="s">
        <v>536</v>
      </c>
      <c r="C2767" s="65">
        <v>1829462</v>
      </c>
      <c r="D2767" s="66">
        <f>VLOOKUP(A2767,'2.1 Termination Charges'!$B$4:$F$904,5,0)</f>
        <v>0.16363</v>
      </c>
      <c r="G2767" s="67"/>
      <c r="H2767" s="67"/>
      <c r="J2767" s="67"/>
      <c r="P2767" s="68"/>
      <c r="Q2767" s="69"/>
      <c r="R2767" s="69"/>
      <c r="Z2767" s="70"/>
      <c r="AA2767" s="71"/>
      <c r="AB2767" s="70"/>
      <c r="AC2767" s="70"/>
      <c r="AD2767" s="53"/>
      <c r="AE2767" s="53"/>
      <c r="AF2767" s="72"/>
      <c r="AG2767" s="70"/>
      <c r="AH2767" s="70"/>
      <c r="AI2767" s="70"/>
    </row>
    <row r="2768" spans="1:35" ht="12.75" customHeight="1" x14ac:dyDescent="0.2">
      <c r="A2768" s="64" t="s">
        <v>537</v>
      </c>
      <c r="B2768" s="65" t="s">
        <v>536</v>
      </c>
      <c r="C2768" s="65">
        <v>1829463</v>
      </c>
      <c r="D2768" s="66">
        <f>VLOOKUP(A2768,'2.1 Termination Charges'!$B$4:$F$904,5,0)</f>
        <v>0.16363</v>
      </c>
      <c r="G2768" s="67"/>
      <c r="H2768" s="67"/>
      <c r="J2768" s="67"/>
      <c r="P2768" s="68"/>
      <c r="Q2768" s="69"/>
      <c r="R2768" s="69"/>
      <c r="Z2768" s="70"/>
      <c r="AA2768" s="71"/>
      <c r="AB2768" s="70"/>
      <c r="AC2768" s="70"/>
      <c r="AD2768" s="53"/>
      <c r="AE2768" s="53"/>
      <c r="AF2768" s="72"/>
      <c r="AG2768" s="70"/>
      <c r="AH2768" s="70"/>
      <c r="AI2768" s="70"/>
    </row>
    <row r="2769" spans="1:35" ht="12.75" customHeight="1" x14ac:dyDescent="0.2">
      <c r="A2769" s="64" t="s">
        <v>537</v>
      </c>
      <c r="B2769" s="65" t="s">
        <v>536</v>
      </c>
      <c r="C2769" s="65">
        <v>1829464</v>
      </c>
      <c r="D2769" s="66">
        <f>VLOOKUP(A2769,'2.1 Termination Charges'!$B$4:$F$904,5,0)</f>
        <v>0.16363</v>
      </c>
      <c r="G2769" s="67"/>
      <c r="H2769" s="67"/>
      <c r="J2769" s="67"/>
      <c r="P2769" s="68"/>
      <c r="Q2769" s="69"/>
      <c r="R2769" s="69"/>
      <c r="Z2769" s="70"/>
      <c r="AA2769" s="71"/>
      <c r="AB2769" s="70"/>
      <c r="AC2769" s="70"/>
      <c r="AD2769" s="53"/>
      <c r="AE2769" s="53"/>
      <c r="AF2769" s="72"/>
      <c r="AG2769" s="70"/>
      <c r="AH2769" s="70"/>
      <c r="AI2769" s="70"/>
    </row>
    <row r="2770" spans="1:35" ht="12.75" customHeight="1" x14ac:dyDescent="0.2">
      <c r="A2770" s="64" t="s">
        <v>537</v>
      </c>
      <c r="B2770" s="65" t="s">
        <v>536</v>
      </c>
      <c r="C2770" s="65">
        <v>1829465</v>
      </c>
      <c r="D2770" s="66">
        <f>VLOOKUP(A2770,'2.1 Termination Charges'!$B$4:$F$904,5,0)</f>
        <v>0.16363</v>
      </c>
      <c r="G2770" s="67"/>
      <c r="H2770" s="67"/>
      <c r="J2770" s="67"/>
      <c r="P2770" s="68"/>
      <c r="Q2770" s="69"/>
      <c r="R2770" s="69"/>
      <c r="Z2770" s="70"/>
      <c r="AA2770" s="71"/>
      <c r="AB2770" s="70"/>
      <c r="AC2770" s="70"/>
      <c r="AD2770" s="53"/>
      <c r="AE2770" s="53"/>
      <c r="AF2770" s="72"/>
      <c r="AG2770" s="70"/>
      <c r="AH2770" s="70"/>
      <c r="AI2770" s="70"/>
    </row>
    <row r="2771" spans="1:35" ht="12.75" customHeight="1" x14ac:dyDescent="0.2">
      <c r="A2771" s="64" t="s">
        <v>537</v>
      </c>
      <c r="B2771" s="65" t="s">
        <v>536</v>
      </c>
      <c r="C2771" s="65">
        <v>1829466</v>
      </c>
      <c r="D2771" s="66">
        <f>VLOOKUP(A2771,'2.1 Termination Charges'!$B$4:$F$904,5,0)</f>
        <v>0.16363</v>
      </c>
      <c r="G2771" s="67"/>
      <c r="H2771" s="67"/>
      <c r="J2771" s="67"/>
      <c r="P2771" s="68"/>
      <c r="Q2771" s="69"/>
      <c r="R2771" s="69"/>
      <c r="Z2771" s="70"/>
      <c r="AA2771" s="71"/>
      <c r="AB2771" s="70"/>
      <c r="AC2771" s="70"/>
      <c r="AD2771" s="53"/>
      <c r="AE2771" s="53"/>
      <c r="AF2771" s="72"/>
      <c r="AG2771" s="70"/>
      <c r="AH2771" s="70"/>
      <c r="AI2771" s="70"/>
    </row>
    <row r="2772" spans="1:35" ht="12.75" customHeight="1" x14ac:dyDescent="0.2">
      <c r="A2772" s="64" t="s">
        <v>537</v>
      </c>
      <c r="B2772" s="65" t="s">
        <v>536</v>
      </c>
      <c r="C2772" s="65">
        <v>1829467</v>
      </c>
      <c r="D2772" s="66">
        <f>VLOOKUP(A2772,'2.1 Termination Charges'!$B$4:$F$904,5,0)</f>
        <v>0.16363</v>
      </c>
      <c r="G2772" s="67"/>
      <c r="H2772" s="67"/>
      <c r="J2772" s="67"/>
      <c r="P2772" s="68"/>
      <c r="Q2772" s="69"/>
      <c r="R2772" s="69"/>
      <c r="Z2772" s="70"/>
      <c r="AA2772" s="71"/>
      <c r="AB2772" s="70"/>
      <c r="AC2772" s="70"/>
      <c r="AD2772" s="53"/>
      <c r="AE2772" s="53"/>
      <c r="AF2772" s="72"/>
      <c r="AG2772" s="70"/>
      <c r="AH2772" s="70"/>
      <c r="AI2772" s="70"/>
    </row>
    <row r="2773" spans="1:35" ht="12.75" customHeight="1" x14ac:dyDescent="0.2">
      <c r="A2773" s="64" t="s">
        <v>537</v>
      </c>
      <c r="B2773" s="65" t="s">
        <v>536</v>
      </c>
      <c r="C2773" s="65">
        <v>1829468</v>
      </c>
      <c r="D2773" s="66">
        <f>VLOOKUP(A2773,'2.1 Termination Charges'!$B$4:$F$904,5,0)</f>
        <v>0.16363</v>
      </c>
      <c r="G2773" s="67"/>
      <c r="H2773" s="67"/>
      <c r="J2773" s="67"/>
      <c r="P2773" s="68"/>
      <c r="Q2773" s="69"/>
      <c r="R2773" s="69"/>
      <c r="Z2773" s="70"/>
      <c r="AA2773" s="71"/>
      <c r="AB2773" s="70"/>
      <c r="AC2773" s="70"/>
      <c r="AD2773" s="53"/>
      <c r="AE2773" s="53"/>
      <c r="AF2773" s="72"/>
      <c r="AG2773" s="70"/>
      <c r="AH2773" s="70"/>
      <c r="AI2773" s="70"/>
    </row>
    <row r="2774" spans="1:35" ht="12.75" customHeight="1" x14ac:dyDescent="0.2">
      <c r="A2774" s="64" t="s">
        <v>537</v>
      </c>
      <c r="B2774" s="65" t="s">
        <v>536</v>
      </c>
      <c r="C2774" s="65">
        <v>1829469</v>
      </c>
      <c r="D2774" s="66">
        <f>VLOOKUP(A2774,'2.1 Termination Charges'!$B$4:$F$904,5,0)</f>
        <v>0.16363</v>
      </c>
      <c r="G2774" s="67"/>
      <c r="H2774" s="67"/>
      <c r="J2774" s="67"/>
      <c r="P2774" s="68"/>
      <c r="Q2774" s="69"/>
      <c r="R2774" s="69"/>
      <c r="Z2774" s="70"/>
      <c r="AA2774" s="71"/>
      <c r="AB2774" s="70"/>
      <c r="AC2774" s="70"/>
      <c r="AD2774" s="53"/>
      <c r="AE2774" s="53"/>
      <c r="AF2774" s="72"/>
      <c r="AG2774" s="70"/>
      <c r="AH2774" s="70"/>
      <c r="AI2774" s="70"/>
    </row>
    <row r="2775" spans="1:35" ht="12.75" customHeight="1" x14ac:dyDescent="0.2">
      <c r="A2775" s="64" t="s">
        <v>537</v>
      </c>
      <c r="B2775" s="65" t="s">
        <v>536</v>
      </c>
      <c r="C2775" s="65">
        <v>1829470</v>
      </c>
      <c r="D2775" s="66">
        <f>VLOOKUP(A2775,'2.1 Termination Charges'!$B$4:$F$904,5,0)</f>
        <v>0.16363</v>
      </c>
      <c r="G2775" s="67"/>
      <c r="H2775" s="67"/>
      <c r="J2775" s="67"/>
      <c r="P2775" s="68"/>
      <c r="Q2775" s="69"/>
      <c r="R2775" s="69"/>
      <c r="Z2775" s="70"/>
      <c r="AA2775" s="71"/>
      <c r="AB2775" s="70"/>
      <c r="AC2775" s="70"/>
      <c r="AD2775" s="53"/>
      <c r="AE2775" s="53"/>
      <c r="AF2775" s="72"/>
      <c r="AG2775" s="70"/>
      <c r="AH2775" s="70"/>
      <c r="AI2775" s="70"/>
    </row>
    <row r="2776" spans="1:35" ht="12.75" customHeight="1" x14ac:dyDescent="0.2">
      <c r="A2776" s="64" t="s">
        <v>537</v>
      </c>
      <c r="B2776" s="65" t="s">
        <v>536</v>
      </c>
      <c r="C2776" s="65">
        <v>1829471</v>
      </c>
      <c r="D2776" s="66">
        <f>VLOOKUP(A2776,'2.1 Termination Charges'!$B$4:$F$904,5,0)</f>
        <v>0.16363</v>
      </c>
      <c r="G2776" s="67"/>
      <c r="H2776" s="67"/>
      <c r="J2776" s="67"/>
      <c r="P2776" s="68"/>
      <c r="Q2776" s="69"/>
      <c r="R2776" s="69"/>
      <c r="Z2776" s="70"/>
      <c r="AA2776" s="71"/>
      <c r="AB2776" s="70"/>
      <c r="AC2776" s="70"/>
      <c r="AD2776" s="53"/>
      <c r="AE2776" s="53"/>
      <c r="AF2776" s="72"/>
      <c r="AG2776" s="70"/>
      <c r="AH2776" s="70"/>
      <c r="AI2776" s="70"/>
    </row>
    <row r="2777" spans="1:35" ht="12.75" customHeight="1" x14ac:dyDescent="0.2">
      <c r="A2777" s="64" t="s">
        <v>537</v>
      </c>
      <c r="B2777" s="65" t="s">
        <v>536</v>
      </c>
      <c r="C2777" s="65">
        <v>1829472</v>
      </c>
      <c r="D2777" s="66">
        <f>VLOOKUP(A2777,'2.1 Termination Charges'!$B$4:$F$904,5,0)</f>
        <v>0.16363</v>
      </c>
      <c r="G2777" s="67"/>
      <c r="H2777" s="67"/>
      <c r="J2777" s="67"/>
      <c r="P2777" s="68"/>
      <c r="Q2777" s="69"/>
      <c r="R2777" s="69"/>
      <c r="Z2777" s="70"/>
      <c r="AA2777" s="71"/>
      <c r="AB2777" s="70"/>
      <c r="AC2777" s="70"/>
      <c r="AD2777" s="53"/>
      <c r="AE2777" s="53"/>
      <c r="AF2777" s="72"/>
      <c r="AG2777" s="70"/>
      <c r="AH2777" s="70"/>
      <c r="AI2777" s="70"/>
    </row>
    <row r="2778" spans="1:35" ht="12.75" customHeight="1" x14ac:dyDescent="0.2">
      <c r="A2778" s="64" t="s">
        <v>537</v>
      </c>
      <c r="B2778" s="65" t="s">
        <v>536</v>
      </c>
      <c r="C2778" s="65">
        <v>1829474</v>
      </c>
      <c r="D2778" s="66">
        <f>VLOOKUP(A2778,'2.1 Termination Charges'!$B$4:$F$904,5,0)</f>
        <v>0.16363</v>
      </c>
      <c r="G2778" s="67"/>
      <c r="H2778" s="67"/>
      <c r="J2778" s="67"/>
      <c r="P2778" s="68"/>
      <c r="Q2778" s="69"/>
      <c r="R2778" s="69"/>
      <c r="Z2778" s="70"/>
      <c r="AA2778" s="71"/>
      <c r="AB2778" s="70"/>
      <c r="AC2778" s="70"/>
      <c r="AD2778" s="53"/>
      <c r="AE2778" s="53"/>
      <c r="AF2778" s="72"/>
      <c r="AG2778" s="70"/>
      <c r="AH2778" s="70"/>
      <c r="AI2778" s="70"/>
    </row>
    <row r="2779" spans="1:35" ht="12.75" customHeight="1" x14ac:dyDescent="0.2">
      <c r="A2779" s="64" t="s">
        <v>537</v>
      </c>
      <c r="B2779" s="65" t="s">
        <v>536</v>
      </c>
      <c r="C2779" s="65">
        <v>1829475</v>
      </c>
      <c r="D2779" s="66">
        <f>VLOOKUP(A2779,'2.1 Termination Charges'!$B$4:$F$904,5,0)</f>
        <v>0.16363</v>
      </c>
      <c r="G2779" s="67"/>
      <c r="H2779" s="67"/>
      <c r="J2779" s="67"/>
      <c r="P2779" s="68"/>
      <c r="Q2779" s="69"/>
      <c r="R2779" s="69"/>
      <c r="Z2779" s="70"/>
      <c r="AA2779" s="71"/>
      <c r="AB2779" s="70"/>
      <c r="AC2779" s="70"/>
      <c r="AD2779" s="53"/>
      <c r="AE2779" s="53"/>
      <c r="AF2779" s="72"/>
      <c r="AG2779" s="70"/>
      <c r="AH2779" s="70"/>
      <c r="AI2779" s="70"/>
    </row>
    <row r="2780" spans="1:35" ht="12.75" customHeight="1" x14ac:dyDescent="0.2">
      <c r="A2780" s="64" t="s">
        <v>537</v>
      </c>
      <c r="B2780" s="65" t="s">
        <v>536</v>
      </c>
      <c r="C2780" s="65">
        <v>1829477</v>
      </c>
      <c r="D2780" s="66">
        <f>VLOOKUP(A2780,'2.1 Termination Charges'!$B$4:$F$904,5,0)</f>
        <v>0.16363</v>
      </c>
      <c r="G2780" s="67"/>
      <c r="H2780" s="67"/>
      <c r="J2780" s="67"/>
      <c r="P2780" s="68"/>
      <c r="Q2780" s="69"/>
      <c r="R2780" s="69"/>
      <c r="Z2780" s="70"/>
      <c r="AA2780" s="71"/>
      <c r="AB2780" s="70"/>
      <c r="AC2780" s="70"/>
      <c r="AD2780" s="53"/>
      <c r="AE2780" s="53"/>
      <c r="AF2780" s="72"/>
      <c r="AG2780" s="70"/>
      <c r="AH2780" s="70"/>
      <c r="AI2780" s="70"/>
    </row>
    <row r="2781" spans="1:35" ht="12.75" customHeight="1" x14ac:dyDescent="0.2">
      <c r="A2781" s="64" t="s">
        <v>537</v>
      </c>
      <c r="B2781" s="65" t="s">
        <v>536</v>
      </c>
      <c r="C2781" s="65">
        <v>1829478</v>
      </c>
      <c r="D2781" s="66">
        <f>VLOOKUP(A2781,'2.1 Termination Charges'!$B$4:$F$904,5,0)</f>
        <v>0.16363</v>
      </c>
      <c r="G2781" s="67"/>
      <c r="H2781" s="67"/>
      <c r="J2781" s="67"/>
      <c r="P2781" s="68"/>
      <c r="Q2781" s="69"/>
      <c r="R2781" s="69"/>
      <c r="Z2781" s="70"/>
      <c r="AA2781" s="71"/>
      <c r="AB2781" s="70"/>
      <c r="AC2781" s="70"/>
      <c r="AD2781" s="53"/>
      <c r="AE2781" s="53"/>
      <c r="AF2781" s="72"/>
      <c r="AG2781" s="70"/>
      <c r="AH2781" s="70"/>
      <c r="AI2781" s="70"/>
    </row>
    <row r="2782" spans="1:35" ht="12.75" customHeight="1" x14ac:dyDescent="0.2">
      <c r="A2782" s="64" t="s">
        <v>537</v>
      </c>
      <c r="B2782" s="65" t="s">
        <v>536</v>
      </c>
      <c r="C2782" s="65">
        <v>1829479</v>
      </c>
      <c r="D2782" s="66">
        <f>VLOOKUP(A2782,'2.1 Termination Charges'!$B$4:$F$904,5,0)</f>
        <v>0.16363</v>
      </c>
      <c r="G2782" s="67"/>
      <c r="H2782" s="67"/>
      <c r="J2782" s="67"/>
      <c r="P2782" s="68"/>
      <c r="Q2782" s="69"/>
      <c r="R2782" s="69"/>
      <c r="Z2782" s="70"/>
      <c r="AA2782" s="71"/>
      <c r="AB2782" s="70"/>
      <c r="AC2782" s="70"/>
      <c r="AD2782" s="53"/>
      <c r="AE2782" s="53"/>
      <c r="AF2782" s="72"/>
      <c r="AG2782" s="70"/>
      <c r="AH2782" s="70"/>
      <c r="AI2782" s="70"/>
    </row>
    <row r="2783" spans="1:35" ht="12.75" customHeight="1" x14ac:dyDescent="0.2">
      <c r="A2783" s="64" t="s">
        <v>537</v>
      </c>
      <c r="B2783" s="65" t="s">
        <v>536</v>
      </c>
      <c r="C2783" s="65">
        <v>1829491</v>
      </c>
      <c r="D2783" s="66">
        <f>VLOOKUP(A2783,'2.1 Termination Charges'!$B$4:$F$904,5,0)</f>
        <v>0.16363</v>
      </c>
      <c r="G2783" s="67"/>
      <c r="H2783" s="67"/>
      <c r="J2783" s="67"/>
      <c r="P2783" s="68"/>
      <c r="Q2783" s="69"/>
      <c r="R2783" s="69"/>
      <c r="Z2783" s="70"/>
      <c r="AA2783" s="71"/>
      <c r="AB2783" s="70"/>
      <c r="AC2783" s="70"/>
      <c r="AD2783" s="53"/>
      <c r="AE2783" s="53"/>
      <c r="AF2783" s="72"/>
      <c r="AG2783" s="70"/>
      <c r="AH2783" s="70"/>
      <c r="AI2783" s="70"/>
    </row>
    <row r="2784" spans="1:35" ht="12.75" customHeight="1" x14ac:dyDescent="0.2">
      <c r="A2784" s="64" t="s">
        <v>537</v>
      </c>
      <c r="B2784" s="65" t="s">
        <v>536</v>
      </c>
      <c r="C2784" s="65">
        <v>1829492</v>
      </c>
      <c r="D2784" s="66">
        <f>VLOOKUP(A2784,'2.1 Termination Charges'!$B$4:$F$904,5,0)</f>
        <v>0.16363</v>
      </c>
      <c r="G2784" s="67"/>
      <c r="H2784" s="67"/>
      <c r="J2784" s="67"/>
      <c r="P2784" s="68"/>
      <c r="Q2784" s="69"/>
      <c r="R2784" s="69"/>
      <c r="Z2784" s="70"/>
      <c r="AA2784" s="71"/>
      <c r="AB2784" s="70"/>
      <c r="AC2784" s="70"/>
      <c r="AD2784" s="53"/>
      <c r="AE2784" s="53"/>
      <c r="AF2784" s="72"/>
      <c r="AG2784" s="70"/>
      <c r="AH2784" s="70"/>
      <c r="AI2784" s="70"/>
    </row>
    <row r="2785" spans="1:35" ht="12.75" customHeight="1" x14ac:dyDescent="0.2">
      <c r="A2785" s="64" t="s">
        <v>537</v>
      </c>
      <c r="B2785" s="65" t="s">
        <v>536</v>
      </c>
      <c r="C2785" s="65">
        <v>1829493</v>
      </c>
      <c r="D2785" s="66">
        <f>VLOOKUP(A2785,'2.1 Termination Charges'!$B$4:$F$904,5,0)</f>
        <v>0.16363</v>
      </c>
      <c r="G2785" s="67"/>
      <c r="H2785" s="67"/>
      <c r="J2785" s="67"/>
      <c r="P2785" s="68"/>
      <c r="Q2785" s="69"/>
      <c r="R2785" s="69"/>
      <c r="Z2785" s="70"/>
      <c r="AA2785" s="71"/>
      <c r="AB2785" s="70"/>
      <c r="AC2785" s="70"/>
      <c r="AD2785" s="53"/>
      <c r="AE2785" s="53"/>
      <c r="AF2785" s="72"/>
      <c r="AG2785" s="70"/>
      <c r="AH2785" s="70"/>
      <c r="AI2785" s="70"/>
    </row>
    <row r="2786" spans="1:35" ht="12.75" customHeight="1" x14ac:dyDescent="0.2">
      <c r="A2786" s="64" t="s">
        <v>537</v>
      </c>
      <c r="B2786" s="65" t="s">
        <v>536</v>
      </c>
      <c r="C2786" s="65">
        <v>1829494</v>
      </c>
      <c r="D2786" s="66">
        <f>VLOOKUP(A2786,'2.1 Termination Charges'!$B$4:$F$904,5,0)</f>
        <v>0.16363</v>
      </c>
      <c r="G2786" s="67"/>
      <c r="H2786" s="67"/>
      <c r="J2786" s="67"/>
      <c r="P2786" s="68"/>
      <c r="Q2786" s="69"/>
      <c r="R2786" s="69"/>
      <c r="Z2786" s="70"/>
      <c r="AA2786" s="71"/>
      <c r="AB2786" s="70"/>
      <c r="AC2786" s="70"/>
      <c r="AD2786" s="53"/>
      <c r="AE2786" s="53"/>
      <c r="AF2786" s="72"/>
      <c r="AG2786" s="70"/>
      <c r="AH2786" s="70"/>
      <c r="AI2786" s="70"/>
    </row>
    <row r="2787" spans="1:35" ht="12.75" customHeight="1" x14ac:dyDescent="0.2">
      <c r="A2787" s="64" t="s">
        <v>537</v>
      </c>
      <c r="B2787" s="65" t="s">
        <v>536</v>
      </c>
      <c r="C2787" s="65">
        <v>1829496</v>
      </c>
      <c r="D2787" s="66">
        <f>VLOOKUP(A2787,'2.1 Termination Charges'!$B$4:$F$904,5,0)</f>
        <v>0.16363</v>
      </c>
      <c r="G2787" s="67"/>
      <c r="H2787" s="67"/>
      <c r="J2787" s="67"/>
      <c r="P2787" s="68"/>
      <c r="Q2787" s="69"/>
      <c r="R2787" s="69"/>
      <c r="Z2787" s="70"/>
      <c r="AA2787" s="71"/>
      <c r="AB2787" s="70"/>
      <c r="AC2787" s="70"/>
      <c r="AD2787" s="53"/>
      <c r="AE2787" s="53"/>
      <c r="AF2787" s="72"/>
      <c r="AG2787" s="70"/>
      <c r="AH2787" s="70"/>
      <c r="AI2787" s="70"/>
    </row>
    <row r="2788" spans="1:35" ht="12.75" customHeight="1" x14ac:dyDescent="0.2">
      <c r="A2788" s="64" t="s">
        <v>537</v>
      </c>
      <c r="B2788" s="65" t="s">
        <v>536</v>
      </c>
      <c r="C2788" s="65">
        <v>1829497</v>
      </c>
      <c r="D2788" s="66">
        <f>VLOOKUP(A2788,'2.1 Termination Charges'!$B$4:$F$904,5,0)</f>
        <v>0.16363</v>
      </c>
      <c r="G2788" s="67"/>
      <c r="H2788" s="67"/>
      <c r="J2788" s="67"/>
      <c r="P2788" s="68"/>
      <c r="Q2788" s="69"/>
      <c r="R2788" s="69"/>
      <c r="Z2788" s="70"/>
      <c r="AA2788" s="71"/>
      <c r="AB2788" s="70"/>
      <c r="AC2788" s="70"/>
      <c r="AD2788" s="53"/>
      <c r="AE2788" s="53"/>
      <c r="AF2788" s="72"/>
      <c r="AG2788" s="70"/>
      <c r="AH2788" s="70"/>
      <c r="AI2788" s="70"/>
    </row>
    <row r="2789" spans="1:35" ht="12.75" customHeight="1" x14ac:dyDescent="0.2">
      <c r="A2789" s="64" t="s">
        <v>537</v>
      </c>
      <c r="B2789" s="65" t="s">
        <v>536</v>
      </c>
      <c r="C2789" s="65">
        <v>1829498</v>
      </c>
      <c r="D2789" s="66">
        <f>VLOOKUP(A2789,'2.1 Termination Charges'!$B$4:$F$904,5,0)</f>
        <v>0.16363</v>
      </c>
      <c r="G2789" s="67"/>
      <c r="H2789" s="67"/>
      <c r="J2789" s="67"/>
      <c r="P2789" s="68"/>
      <c r="Q2789" s="69"/>
      <c r="R2789" s="69"/>
      <c r="Z2789" s="70"/>
      <c r="AA2789" s="71"/>
      <c r="AB2789" s="70"/>
      <c r="AC2789" s="70"/>
      <c r="AD2789" s="53"/>
      <c r="AE2789" s="53"/>
      <c r="AF2789" s="72"/>
      <c r="AG2789" s="70"/>
      <c r="AH2789" s="70"/>
      <c r="AI2789" s="70"/>
    </row>
    <row r="2790" spans="1:35" ht="12.75" customHeight="1" x14ac:dyDescent="0.2">
      <c r="A2790" s="64" t="s">
        <v>537</v>
      </c>
      <c r="B2790" s="65" t="s">
        <v>536</v>
      </c>
      <c r="C2790" s="65">
        <v>1829499</v>
      </c>
      <c r="D2790" s="66">
        <f>VLOOKUP(A2790,'2.1 Termination Charges'!$B$4:$F$904,5,0)</f>
        <v>0.16363</v>
      </c>
      <c r="G2790" s="67"/>
      <c r="H2790" s="67"/>
      <c r="J2790" s="67"/>
      <c r="P2790" s="68"/>
      <c r="Q2790" s="69"/>
      <c r="R2790" s="69"/>
      <c r="Z2790" s="70"/>
      <c r="AA2790" s="71"/>
      <c r="AB2790" s="70"/>
      <c r="AC2790" s="70"/>
      <c r="AD2790" s="53"/>
      <c r="AE2790" s="53"/>
      <c r="AF2790" s="72"/>
      <c r="AG2790" s="70"/>
      <c r="AH2790" s="70"/>
      <c r="AI2790" s="70"/>
    </row>
    <row r="2791" spans="1:35" ht="12.75" customHeight="1" x14ac:dyDescent="0.2">
      <c r="A2791" s="64" t="s">
        <v>537</v>
      </c>
      <c r="B2791" s="65" t="s">
        <v>536</v>
      </c>
      <c r="C2791" s="65">
        <v>1829502</v>
      </c>
      <c r="D2791" s="66">
        <f>VLOOKUP(A2791,'2.1 Termination Charges'!$B$4:$F$904,5,0)</f>
        <v>0.16363</v>
      </c>
      <c r="G2791" s="67"/>
      <c r="H2791" s="67"/>
      <c r="J2791" s="67"/>
      <c r="P2791" s="68"/>
      <c r="Q2791" s="69"/>
      <c r="R2791" s="69"/>
      <c r="Z2791" s="70"/>
      <c r="AA2791" s="71"/>
      <c r="AB2791" s="70"/>
      <c r="AC2791" s="70"/>
      <c r="AD2791" s="53"/>
      <c r="AE2791" s="53"/>
      <c r="AF2791" s="72"/>
      <c r="AG2791" s="70"/>
      <c r="AH2791" s="70"/>
      <c r="AI2791" s="70"/>
    </row>
    <row r="2792" spans="1:35" ht="12.75" customHeight="1" x14ac:dyDescent="0.2">
      <c r="A2792" s="64" t="s">
        <v>537</v>
      </c>
      <c r="B2792" s="65" t="s">
        <v>536</v>
      </c>
      <c r="C2792" s="65">
        <v>1829504</v>
      </c>
      <c r="D2792" s="66">
        <f>VLOOKUP(A2792,'2.1 Termination Charges'!$B$4:$F$904,5,0)</f>
        <v>0.16363</v>
      </c>
      <c r="G2792" s="67"/>
      <c r="H2792" s="67"/>
      <c r="J2792" s="67"/>
      <c r="P2792" s="68"/>
      <c r="Q2792" s="69"/>
      <c r="R2792" s="69"/>
      <c r="Z2792" s="70"/>
      <c r="AA2792" s="71"/>
      <c r="AB2792" s="70"/>
      <c r="AC2792" s="70"/>
      <c r="AD2792" s="53"/>
      <c r="AE2792" s="53"/>
      <c r="AF2792" s="72"/>
      <c r="AG2792" s="70"/>
      <c r="AH2792" s="70"/>
      <c r="AI2792" s="70"/>
    </row>
    <row r="2793" spans="1:35" ht="12.75" customHeight="1" x14ac:dyDescent="0.2">
      <c r="A2793" s="64" t="s">
        <v>537</v>
      </c>
      <c r="B2793" s="65" t="s">
        <v>536</v>
      </c>
      <c r="C2793" s="65">
        <v>1829505</v>
      </c>
      <c r="D2793" s="66">
        <f>VLOOKUP(A2793,'2.1 Termination Charges'!$B$4:$F$904,5,0)</f>
        <v>0.16363</v>
      </c>
      <c r="G2793" s="67"/>
      <c r="H2793" s="67"/>
      <c r="J2793" s="67"/>
      <c r="P2793" s="68"/>
      <c r="Q2793" s="69"/>
      <c r="R2793" s="69"/>
      <c r="Z2793" s="70"/>
      <c r="AA2793" s="71"/>
      <c r="AB2793" s="70"/>
      <c r="AC2793" s="70"/>
      <c r="AD2793" s="53"/>
      <c r="AE2793" s="53"/>
      <c r="AF2793" s="72"/>
      <c r="AG2793" s="70"/>
      <c r="AH2793" s="70"/>
      <c r="AI2793" s="70"/>
    </row>
    <row r="2794" spans="1:35" ht="12.75" customHeight="1" x14ac:dyDescent="0.2">
      <c r="A2794" s="64" t="s">
        <v>537</v>
      </c>
      <c r="B2794" s="65" t="s">
        <v>536</v>
      </c>
      <c r="C2794" s="65">
        <v>1829506</v>
      </c>
      <c r="D2794" s="66">
        <f>VLOOKUP(A2794,'2.1 Termination Charges'!$B$4:$F$904,5,0)</f>
        <v>0.16363</v>
      </c>
      <c r="G2794" s="67"/>
      <c r="H2794" s="67"/>
      <c r="J2794" s="67"/>
      <c r="P2794" s="68"/>
      <c r="Q2794" s="69"/>
      <c r="R2794" s="69"/>
      <c r="Z2794" s="70"/>
      <c r="AA2794" s="71"/>
      <c r="AB2794" s="70"/>
      <c r="AC2794" s="70"/>
      <c r="AD2794" s="53"/>
      <c r="AE2794" s="53"/>
      <c r="AF2794" s="72"/>
      <c r="AG2794" s="70"/>
      <c r="AH2794" s="70"/>
      <c r="AI2794" s="70"/>
    </row>
    <row r="2795" spans="1:35" ht="12.75" customHeight="1" x14ac:dyDescent="0.2">
      <c r="A2795" s="64" t="s">
        <v>537</v>
      </c>
      <c r="B2795" s="65" t="s">
        <v>536</v>
      </c>
      <c r="C2795" s="65">
        <v>1829508</v>
      </c>
      <c r="D2795" s="66">
        <f>VLOOKUP(A2795,'2.1 Termination Charges'!$B$4:$F$904,5,0)</f>
        <v>0.16363</v>
      </c>
      <c r="G2795" s="67"/>
      <c r="H2795" s="67"/>
      <c r="J2795" s="67"/>
      <c r="P2795" s="68"/>
      <c r="Q2795" s="69"/>
      <c r="R2795" s="69"/>
      <c r="Z2795" s="70"/>
      <c r="AA2795" s="71"/>
      <c r="AB2795" s="70"/>
      <c r="AC2795" s="70"/>
      <c r="AD2795" s="53"/>
      <c r="AE2795" s="53"/>
      <c r="AF2795" s="72"/>
      <c r="AG2795" s="70"/>
      <c r="AH2795" s="70"/>
      <c r="AI2795" s="70"/>
    </row>
    <row r="2796" spans="1:35" ht="12.75" customHeight="1" x14ac:dyDescent="0.2">
      <c r="A2796" s="64" t="s">
        <v>537</v>
      </c>
      <c r="B2796" s="65" t="s">
        <v>536</v>
      </c>
      <c r="C2796" s="65">
        <v>1829509</v>
      </c>
      <c r="D2796" s="66">
        <f>VLOOKUP(A2796,'2.1 Termination Charges'!$B$4:$F$904,5,0)</f>
        <v>0.16363</v>
      </c>
      <c r="G2796" s="67"/>
      <c r="H2796" s="67"/>
      <c r="J2796" s="67"/>
      <c r="P2796" s="68"/>
      <c r="Q2796" s="69"/>
      <c r="R2796" s="69"/>
      <c r="Z2796" s="70"/>
      <c r="AA2796" s="71"/>
      <c r="AB2796" s="70"/>
      <c r="AC2796" s="70"/>
      <c r="AD2796" s="53"/>
      <c r="AE2796" s="53"/>
      <c r="AF2796" s="72"/>
      <c r="AG2796" s="70"/>
      <c r="AH2796" s="70"/>
      <c r="AI2796" s="70"/>
    </row>
    <row r="2797" spans="1:35" ht="12.75" customHeight="1" x14ac:dyDescent="0.2">
      <c r="A2797" s="64" t="s">
        <v>537</v>
      </c>
      <c r="B2797" s="65" t="s">
        <v>536</v>
      </c>
      <c r="C2797" s="65">
        <v>1829510</v>
      </c>
      <c r="D2797" s="66">
        <f>VLOOKUP(A2797,'2.1 Termination Charges'!$B$4:$F$904,5,0)</f>
        <v>0.16363</v>
      </c>
      <c r="G2797" s="67"/>
      <c r="H2797" s="67"/>
      <c r="J2797" s="67"/>
      <c r="P2797" s="68"/>
      <c r="Q2797" s="69"/>
      <c r="R2797" s="69"/>
      <c r="Z2797" s="70"/>
      <c r="AA2797" s="71"/>
      <c r="AB2797" s="70"/>
      <c r="AC2797" s="70"/>
      <c r="AD2797" s="53"/>
      <c r="AE2797" s="53"/>
      <c r="AF2797" s="72"/>
      <c r="AG2797" s="70"/>
      <c r="AH2797" s="70"/>
      <c r="AI2797" s="70"/>
    </row>
    <row r="2798" spans="1:35" ht="12.75" customHeight="1" x14ac:dyDescent="0.2">
      <c r="A2798" s="64" t="s">
        <v>537</v>
      </c>
      <c r="B2798" s="65" t="s">
        <v>536</v>
      </c>
      <c r="C2798" s="65">
        <v>1829512</v>
      </c>
      <c r="D2798" s="66">
        <f>VLOOKUP(A2798,'2.1 Termination Charges'!$B$4:$F$904,5,0)</f>
        <v>0.16363</v>
      </c>
      <c r="G2798" s="67"/>
      <c r="H2798" s="67"/>
      <c r="J2798" s="67"/>
      <c r="P2798" s="68"/>
      <c r="Q2798" s="69"/>
      <c r="R2798" s="69"/>
      <c r="Z2798" s="70"/>
      <c r="AA2798" s="71"/>
      <c r="AB2798" s="70"/>
      <c r="AC2798" s="70"/>
      <c r="AD2798" s="53"/>
      <c r="AE2798" s="53"/>
      <c r="AF2798" s="72"/>
      <c r="AG2798" s="70"/>
      <c r="AH2798" s="70"/>
      <c r="AI2798" s="70"/>
    </row>
    <row r="2799" spans="1:35" ht="12.75" customHeight="1" x14ac:dyDescent="0.2">
      <c r="A2799" s="64" t="s">
        <v>537</v>
      </c>
      <c r="B2799" s="65" t="s">
        <v>536</v>
      </c>
      <c r="C2799" s="65">
        <v>1829513</v>
      </c>
      <c r="D2799" s="66">
        <f>VLOOKUP(A2799,'2.1 Termination Charges'!$B$4:$F$904,5,0)</f>
        <v>0.16363</v>
      </c>
      <c r="G2799" s="67"/>
      <c r="H2799" s="67"/>
      <c r="J2799" s="67"/>
      <c r="P2799" s="68"/>
      <c r="Q2799" s="69"/>
      <c r="R2799" s="69"/>
      <c r="Z2799" s="70"/>
      <c r="AA2799" s="71"/>
      <c r="AB2799" s="70"/>
      <c r="AC2799" s="70"/>
      <c r="AD2799" s="53"/>
      <c r="AE2799" s="53"/>
      <c r="AF2799" s="72"/>
      <c r="AG2799" s="70"/>
      <c r="AH2799" s="70"/>
      <c r="AI2799" s="70"/>
    </row>
    <row r="2800" spans="1:35" ht="12.75" customHeight="1" x14ac:dyDescent="0.2">
      <c r="A2800" s="64" t="s">
        <v>537</v>
      </c>
      <c r="B2800" s="65" t="s">
        <v>536</v>
      </c>
      <c r="C2800" s="65">
        <v>1829514</v>
      </c>
      <c r="D2800" s="66">
        <f>VLOOKUP(A2800,'2.1 Termination Charges'!$B$4:$F$904,5,0)</f>
        <v>0.16363</v>
      </c>
      <c r="G2800" s="67"/>
      <c r="H2800" s="67"/>
      <c r="J2800" s="67"/>
      <c r="P2800" s="68"/>
      <c r="Q2800" s="69"/>
      <c r="R2800" s="69"/>
      <c r="Z2800" s="70"/>
      <c r="AA2800" s="71"/>
      <c r="AB2800" s="70"/>
      <c r="AC2800" s="70"/>
      <c r="AD2800" s="53"/>
      <c r="AE2800" s="53"/>
      <c r="AF2800" s="72"/>
      <c r="AG2800" s="70"/>
      <c r="AH2800" s="70"/>
      <c r="AI2800" s="70"/>
    </row>
    <row r="2801" spans="1:35" ht="12.75" customHeight="1" x14ac:dyDescent="0.2">
      <c r="A2801" s="64" t="s">
        <v>537</v>
      </c>
      <c r="B2801" s="65" t="s">
        <v>536</v>
      </c>
      <c r="C2801" s="65">
        <v>1829515</v>
      </c>
      <c r="D2801" s="66">
        <f>VLOOKUP(A2801,'2.1 Termination Charges'!$B$4:$F$904,5,0)</f>
        <v>0.16363</v>
      </c>
      <c r="G2801" s="67"/>
      <c r="H2801" s="67"/>
      <c r="J2801" s="67"/>
      <c r="P2801" s="68"/>
      <c r="Q2801" s="69"/>
      <c r="R2801" s="69"/>
      <c r="Z2801" s="70"/>
      <c r="AA2801" s="71"/>
      <c r="AB2801" s="70"/>
      <c r="AC2801" s="70"/>
      <c r="AD2801" s="53"/>
      <c r="AE2801" s="53"/>
      <c r="AF2801" s="72"/>
      <c r="AG2801" s="70"/>
      <c r="AH2801" s="70"/>
      <c r="AI2801" s="70"/>
    </row>
    <row r="2802" spans="1:35" ht="12.75" customHeight="1" x14ac:dyDescent="0.2">
      <c r="A2802" s="64" t="s">
        <v>537</v>
      </c>
      <c r="B2802" s="65" t="s">
        <v>536</v>
      </c>
      <c r="C2802" s="65">
        <v>1829517</v>
      </c>
      <c r="D2802" s="66">
        <f>VLOOKUP(A2802,'2.1 Termination Charges'!$B$4:$F$904,5,0)</f>
        <v>0.16363</v>
      </c>
      <c r="G2802" s="67"/>
      <c r="H2802" s="67"/>
      <c r="J2802" s="67"/>
      <c r="P2802" s="68"/>
      <c r="Q2802" s="69"/>
      <c r="R2802" s="69"/>
      <c r="Z2802" s="70"/>
      <c r="AA2802" s="71"/>
      <c r="AB2802" s="70"/>
      <c r="AC2802" s="70"/>
      <c r="AD2802" s="53"/>
      <c r="AE2802" s="53"/>
      <c r="AF2802" s="72"/>
      <c r="AG2802" s="70"/>
      <c r="AH2802" s="70"/>
      <c r="AI2802" s="70"/>
    </row>
    <row r="2803" spans="1:35" ht="12.75" customHeight="1" x14ac:dyDescent="0.2">
      <c r="A2803" s="64" t="s">
        <v>537</v>
      </c>
      <c r="B2803" s="65" t="s">
        <v>536</v>
      </c>
      <c r="C2803" s="65">
        <v>1829518</v>
      </c>
      <c r="D2803" s="66">
        <f>VLOOKUP(A2803,'2.1 Termination Charges'!$B$4:$F$904,5,0)</f>
        <v>0.16363</v>
      </c>
      <c r="G2803" s="67"/>
      <c r="H2803" s="67"/>
      <c r="J2803" s="67"/>
      <c r="P2803" s="68"/>
      <c r="Q2803" s="69"/>
      <c r="R2803" s="69"/>
      <c r="Z2803" s="70"/>
      <c r="AA2803" s="71"/>
      <c r="AB2803" s="70"/>
      <c r="AC2803" s="70"/>
      <c r="AD2803" s="53"/>
      <c r="AE2803" s="53"/>
      <c r="AF2803" s="72"/>
      <c r="AG2803" s="70"/>
      <c r="AH2803" s="70"/>
      <c r="AI2803" s="70"/>
    </row>
    <row r="2804" spans="1:35" ht="12.75" customHeight="1" x14ac:dyDescent="0.2">
      <c r="A2804" s="64" t="s">
        <v>537</v>
      </c>
      <c r="B2804" s="65" t="s">
        <v>536</v>
      </c>
      <c r="C2804" s="65">
        <v>1829519</v>
      </c>
      <c r="D2804" s="66">
        <f>VLOOKUP(A2804,'2.1 Termination Charges'!$B$4:$F$904,5,0)</f>
        <v>0.16363</v>
      </c>
      <c r="G2804" s="67"/>
      <c r="H2804" s="67"/>
      <c r="J2804" s="67"/>
      <c r="P2804" s="68"/>
      <c r="Q2804" s="69"/>
      <c r="R2804" s="69"/>
      <c r="Z2804" s="70"/>
      <c r="AA2804" s="71"/>
      <c r="AB2804" s="70"/>
      <c r="AC2804" s="70"/>
      <c r="AD2804" s="53"/>
      <c r="AE2804" s="53"/>
      <c r="AF2804" s="72"/>
      <c r="AG2804" s="70"/>
      <c r="AH2804" s="70"/>
      <c r="AI2804" s="70"/>
    </row>
    <row r="2805" spans="1:35" ht="12.75" customHeight="1" x14ac:dyDescent="0.2">
      <c r="A2805" s="64" t="s">
        <v>537</v>
      </c>
      <c r="B2805" s="65" t="s">
        <v>536</v>
      </c>
      <c r="C2805" s="65">
        <v>1829520</v>
      </c>
      <c r="D2805" s="66">
        <f>VLOOKUP(A2805,'2.1 Termination Charges'!$B$4:$F$904,5,0)</f>
        <v>0.16363</v>
      </c>
      <c r="G2805" s="67"/>
      <c r="H2805" s="67"/>
      <c r="J2805" s="67"/>
      <c r="P2805" s="68"/>
      <c r="Q2805" s="69"/>
      <c r="R2805" s="69"/>
      <c r="Z2805" s="70"/>
      <c r="AA2805" s="71"/>
      <c r="AB2805" s="70"/>
      <c r="AC2805" s="70"/>
      <c r="AD2805" s="53"/>
      <c r="AE2805" s="53"/>
      <c r="AF2805" s="72"/>
      <c r="AG2805" s="70"/>
      <c r="AH2805" s="70"/>
      <c r="AI2805" s="70"/>
    </row>
    <row r="2806" spans="1:35" ht="12.75" customHeight="1" x14ac:dyDescent="0.2">
      <c r="A2806" s="64" t="s">
        <v>537</v>
      </c>
      <c r="B2806" s="65" t="s">
        <v>536</v>
      </c>
      <c r="C2806" s="65">
        <v>1829521</v>
      </c>
      <c r="D2806" s="66">
        <f>VLOOKUP(A2806,'2.1 Termination Charges'!$B$4:$F$904,5,0)</f>
        <v>0.16363</v>
      </c>
      <c r="G2806" s="67"/>
      <c r="H2806" s="67"/>
      <c r="J2806" s="67"/>
      <c r="P2806" s="68"/>
      <c r="Q2806" s="69"/>
      <c r="R2806" s="69"/>
      <c r="Z2806" s="70"/>
      <c r="AA2806" s="71"/>
      <c r="AB2806" s="70"/>
      <c r="AC2806" s="70"/>
      <c r="AD2806" s="53"/>
      <c r="AE2806" s="53"/>
      <c r="AF2806" s="72"/>
      <c r="AG2806" s="70"/>
      <c r="AH2806" s="70"/>
      <c r="AI2806" s="70"/>
    </row>
    <row r="2807" spans="1:35" ht="12.75" customHeight="1" x14ac:dyDescent="0.2">
      <c r="A2807" s="64" t="s">
        <v>537</v>
      </c>
      <c r="B2807" s="65" t="s">
        <v>536</v>
      </c>
      <c r="C2807" s="65">
        <v>1829522</v>
      </c>
      <c r="D2807" s="66">
        <f>VLOOKUP(A2807,'2.1 Termination Charges'!$B$4:$F$904,5,0)</f>
        <v>0.16363</v>
      </c>
      <c r="G2807" s="67"/>
      <c r="H2807" s="67"/>
      <c r="J2807" s="67"/>
      <c r="P2807" s="68"/>
      <c r="Q2807" s="69"/>
      <c r="R2807" s="69"/>
      <c r="Z2807" s="70"/>
      <c r="AA2807" s="71"/>
      <c r="AB2807" s="70"/>
      <c r="AC2807" s="70"/>
      <c r="AD2807" s="53"/>
      <c r="AE2807" s="53"/>
      <c r="AF2807" s="72"/>
      <c r="AG2807" s="70"/>
      <c r="AH2807" s="70"/>
      <c r="AI2807" s="70"/>
    </row>
    <row r="2808" spans="1:35" ht="12.75" customHeight="1" x14ac:dyDescent="0.2">
      <c r="A2808" s="64" t="s">
        <v>537</v>
      </c>
      <c r="B2808" s="65" t="s">
        <v>536</v>
      </c>
      <c r="C2808" s="65">
        <v>1829523</v>
      </c>
      <c r="D2808" s="66">
        <f>VLOOKUP(A2808,'2.1 Termination Charges'!$B$4:$F$904,5,0)</f>
        <v>0.16363</v>
      </c>
      <c r="G2808" s="67"/>
      <c r="H2808" s="67"/>
      <c r="J2808" s="67"/>
      <c r="P2808" s="68"/>
      <c r="Q2808" s="69"/>
      <c r="R2808" s="69"/>
      <c r="Z2808" s="70"/>
      <c r="AA2808" s="71"/>
      <c r="AB2808" s="70"/>
      <c r="AC2808" s="70"/>
      <c r="AD2808" s="53"/>
      <c r="AE2808" s="53"/>
      <c r="AF2808" s="72"/>
      <c r="AG2808" s="70"/>
      <c r="AH2808" s="70"/>
      <c r="AI2808" s="70"/>
    </row>
    <row r="2809" spans="1:35" ht="12.75" customHeight="1" x14ac:dyDescent="0.2">
      <c r="A2809" s="64" t="s">
        <v>537</v>
      </c>
      <c r="B2809" s="65" t="s">
        <v>536</v>
      </c>
      <c r="C2809" s="65">
        <v>1829524</v>
      </c>
      <c r="D2809" s="66">
        <f>VLOOKUP(A2809,'2.1 Termination Charges'!$B$4:$F$904,5,0)</f>
        <v>0.16363</v>
      </c>
      <c r="G2809" s="67"/>
      <c r="H2809" s="67"/>
      <c r="J2809" s="67"/>
      <c r="P2809" s="68"/>
      <c r="Q2809" s="69"/>
      <c r="R2809" s="69"/>
      <c r="Z2809" s="70"/>
      <c r="AA2809" s="71"/>
      <c r="AB2809" s="70"/>
      <c r="AC2809" s="70"/>
      <c r="AD2809" s="53"/>
      <c r="AE2809" s="53"/>
      <c r="AF2809" s="72"/>
      <c r="AG2809" s="70"/>
      <c r="AH2809" s="70"/>
      <c r="AI2809" s="70"/>
    </row>
    <row r="2810" spans="1:35" ht="12.75" customHeight="1" x14ac:dyDescent="0.2">
      <c r="A2810" s="64" t="s">
        <v>537</v>
      </c>
      <c r="B2810" s="65" t="s">
        <v>536</v>
      </c>
      <c r="C2810" s="65">
        <v>1829525</v>
      </c>
      <c r="D2810" s="66">
        <f>VLOOKUP(A2810,'2.1 Termination Charges'!$B$4:$F$904,5,0)</f>
        <v>0.16363</v>
      </c>
      <c r="G2810" s="67"/>
      <c r="H2810" s="67"/>
      <c r="J2810" s="67"/>
      <c r="P2810" s="68"/>
      <c r="Q2810" s="69"/>
      <c r="R2810" s="69"/>
      <c r="Z2810" s="70"/>
      <c r="AA2810" s="71"/>
      <c r="AB2810" s="70"/>
      <c r="AC2810" s="70"/>
      <c r="AD2810" s="53"/>
      <c r="AE2810" s="53"/>
      <c r="AF2810" s="72"/>
      <c r="AG2810" s="70"/>
      <c r="AH2810" s="70"/>
      <c r="AI2810" s="70"/>
    </row>
    <row r="2811" spans="1:35" ht="12.75" customHeight="1" x14ac:dyDescent="0.2">
      <c r="A2811" s="64" t="s">
        <v>537</v>
      </c>
      <c r="B2811" s="65" t="s">
        <v>536</v>
      </c>
      <c r="C2811" s="65">
        <v>1829526</v>
      </c>
      <c r="D2811" s="66">
        <f>VLOOKUP(A2811,'2.1 Termination Charges'!$B$4:$F$904,5,0)</f>
        <v>0.16363</v>
      </c>
      <c r="G2811" s="67"/>
      <c r="H2811" s="67"/>
      <c r="J2811" s="67"/>
      <c r="P2811" s="68"/>
      <c r="Q2811" s="69"/>
      <c r="R2811" s="69"/>
      <c r="Z2811" s="70"/>
      <c r="AA2811" s="71"/>
      <c r="AB2811" s="70"/>
      <c r="AC2811" s="70"/>
      <c r="AD2811" s="53"/>
      <c r="AE2811" s="53"/>
      <c r="AF2811" s="72"/>
      <c r="AG2811" s="70"/>
      <c r="AH2811" s="70"/>
      <c r="AI2811" s="70"/>
    </row>
    <row r="2812" spans="1:35" ht="12.75" customHeight="1" x14ac:dyDescent="0.2">
      <c r="A2812" s="64" t="s">
        <v>537</v>
      </c>
      <c r="B2812" s="65" t="s">
        <v>536</v>
      </c>
      <c r="C2812" s="65">
        <v>1829527</v>
      </c>
      <c r="D2812" s="66">
        <f>VLOOKUP(A2812,'2.1 Termination Charges'!$B$4:$F$904,5,0)</f>
        <v>0.16363</v>
      </c>
      <c r="G2812" s="67"/>
      <c r="H2812" s="67"/>
      <c r="J2812" s="67"/>
      <c r="P2812" s="68"/>
      <c r="Q2812" s="69"/>
      <c r="R2812" s="69"/>
      <c r="Z2812" s="70"/>
      <c r="AA2812" s="71"/>
      <c r="AB2812" s="70"/>
      <c r="AC2812" s="70"/>
      <c r="AD2812" s="53"/>
      <c r="AE2812" s="53"/>
      <c r="AF2812" s="72"/>
      <c r="AG2812" s="70"/>
      <c r="AH2812" s="70"/>
      <c r="AI2812" s="70"/>
    </row>
    <row r="2813" spans="1:35" ht="12.75" customHeight="1" x14ac:dyDescent="0.2">
      <c r="A2813" s="64" t="s">
        <v>537</v>
      </c>
      <c r="B2813" s="65" t="s">
        <v>536</v>
      </c>
      <c r="C2813" s="65">
        <v>1829528</v>
      </c>
      <c r="D2813" s="66">
        <f>VLOOKUP(A2813,'2.1 Termination Charges'!$B$4:$F$904,5,0)</f>
        <v>0.16363</v>
      </c>
      <c r="G2813" s="67"/>
      <c r="H2813" s="67"/>
      <c r="J2813" s="67"/>
      <c r="P2813" s="68"/>
      <c r="Q2813" s="69"/>
      <c r="R2813" s="69"/>
      <c r="Z2813" s="70"/>
      <c r="AA2813" s="71"/>
      <c r="AB2813" s="70"/>
      <c r="AC2813" s="70"/>
      <c r="AD2813" s="53"/>
      <c r="AE2813" s="53"/>
      <c r="AF2813" s="72"/>
      <c r="AG2813" s="70"/>
      <c r="AH2813" s="70"/>
      <c r="AI2813" s="70"/>
    </row>
    <row r="2814" spans="1:35" ht="12.75" customHeight="1" x14ac:dyDescent="0.2">
      <c r="A2814" s="64" t="s">
        <v>537</v>
      </c>
      <c r="B2814" s="65" t="s">
        <v>536</v>
      </c>
      <c r="C2814" s="65">
        <v>1829529</v>
      </c>
      <c r="D2814" s="66">
        <f>VLOOKUP(A2814,'2.1 Termination Charges'!$B$4:$F$904,5,0)</f>
        <v>0.16363</v>
      </c>
      <c r="G2814" s="67"/>
      <c r="H2814" s="67"/>
      <c r="J2814" s="67"/>
      <c r="P2814" s="68"/>
      <c r="Q2814" s="69"/>
      <c r="R2814" s="69"/>
      <c r="Z2814" s="70"/>
      <c r="AA2814" s="71"/>
      <c r="AB2814" s="70"/>
      <c r="AC2814" s="70"/>
      <c r="AD2814" s="53"/>
      <c r="AE2814" s="53"/>
      <c r="AF2814" s="72"/>
      <c r="AG2814" s="70"/>
      <c r="AH2814" s="70"/>
      <c r="AI2814" s="70"/>
    </row>
    <row r="2815" spans="1:35" ht="12.75" customHeight="1" x14ac:dyDescent="0.2">
      <c r="A2815" s="64" t="s">
        <v>537</v>
      </c>
      <c r="B2815" s="65" t="s">
        <v>536</v>
      </c>
      <c r="C2815" s="65">
        <v>1829531</v>
      </c>
      <c r="D2815" s="66">
        <f>VLOOKUP(A2815,'2.1 Termination Charges'!$B$4:$F$904,5,0)</f>
        <v>0.16363</v>
      </c>
      <c r="G2815" s="67"/>
      <c r="H2815" s="67"/>
      <c r="J2815" s="67"/>
      <c r="P2815" s="68"/>
      <c r="Q2815" s="69"/>
      <c r="R2815" s="69"/>
      <c r="Z2815" s="70"/>
      <c r="AA2815" s="71"/>
      <c r="AB2815" s="70"/>
      <c r="AC2815" s="70"/>
      <c r="AD2815" s="53"/>
      <c r="AE2815" s="53"/>
      <c r="AF2815" s="72"/>
      <c r="AG2815" s="70"/>
      <c r="AH2815" s="70"/>
      <c r="AI2815" s="70"/>
    </row>
    <row r="2816" spans="1:35" ht="12.75" customHeight="1" x14ac:dyDescent="0.2">
      <c r="A2816" s="64" t="s">
        <v>537</v>
      </c>
      <c r="B2816" s="65" t="s">
        <v>536</v>
      </c>
      <c r="C2816" s="65">
        <v>1829532</v>
      </c>
      <c r="D2816" s="66">
        <f>VLOOKUP(A2816,'2.1 Termination Charges'!$B$4:$F$904,5,0)</f>
        <v>0.16363</v>
      </c>
      <c r="G2816" s="67"/>
      <c r="H2816" s="67"/>
      <c r="J2816" s="67"/>
      <c r="P2816" s="68"/>
      <c r="Q2816" s="69"/>
      <c r="R2816" s="69"/>
      <c r="Z2816" s="70"/>
      <c r="AA2816" s="71"/>
      <c r="AB2816" s="70"/>
      <c r="AC2816" s="70"/>
      <c r="AD2816" s="53"/>
      <c r="AE2816" s="53"/>
      <c r="AF2816" s="72"/>
      <c r="AG2816" s="70"/>
      <c r="AH2816" s="70"/>
      <c r="AI2816" s="70"/>
    </row>
    <row r="2817" spans="1:35" ht="12.75" customHeight="1" x14ac:dyDescent="0.2">
      <c r="A2817" s="64" t="s">
        <v>537</v>
      </c>
      <c r="B2817" s="65" t="s">
        <v>536</v>
      </c>
      <c r="C2817" s="65">
        <v>1829533</v>
      </c>
      <c r="D2817" s="66">
        <f>VLOOKUP(A2817,'2.1 Termination Charges'!$B$4:$F$904,5,0)</f>
        <v>0.16363</v>
      </c>
      <c r="G2817" s="67"/>
      <c r="H2817" s="67"/>
      <c r="J2817" s="67"/>
      <c r="P2817" s="68"/>
      <c r="Q2817" s="69"/>
      <c r="R2817" s="69"/>
      <c r="Z2817" s="70"/>
      <c r="AA2817" s="71"/>
      <c r="AB2817" s="70"/>
      <c r="AC2817" s="70"/>
      <c r="AD2817" s="53"/>
      <c r="AE2817" s="53"/>
      <c r="AF2817" s="72"/>
      <c r="AG2817" s="70"/>
      <c r="AH2817" s="70"/>
      <c r="AI2817" s="70"/>
    </row>
    <row r="2818" spans="1:35" ht="12.75" customHeight="1" x14ac:dyDescent="0.2">
      <c r="A2818" s="64" t="s">
        <v>537</v>
      </c>
      <c r="B2818" s="65" t="s">
        <v>536</v>
      </c>
      <c r="C2818" s="65">
        <v>1829534</v>
      </c>
      <c r="D2818" s="66">
        <f>VLOOKUP(A2818,'2.1 Termination Charges'!$B$4:$F$904,5,0)</f>
        <v>0.16363</v>
      </c>
      <c r="G2818" s="67"/>
      <c r="H2818" s="67"/>
      <c r="J2818" s="67"/>
      <c r="P2818" s="68"/>
      <c r="Q2818" s="69"/>
      <c r="R2818" s="69"/>
      <c r="Z2818" s="70"/>
      <c r="AA2818" s="71"/>
      <c r="AB2818" s="70"/>
      <c r="AC2818" s="70"/>
      <c r="AD2818" s="53"/>
      <c r="AE2818" s="53"/>
      <c r="AF2818" s="72"/>
      <c r="AG2818" s="70"/>
      <c r="AH2818" s="70"/>
      <c r="AI2818" s="70"/>
    </row>
    <row r="2819" spans="1:35" ht="12.75" customHeight="1" x14ac:dyDescent="0.2">
      <c r="A2819" s="64" t="s">
        <v>537</v>
      </c>
      <c r="B2819" s="65" t="s">
        <v>536</v>
      </c>
      <c r="C2819" s="65">
        <v>1829536</v>
      </c>
      <c r="D2819" s="66">
        <f>VLOOKUP(A2819,'2.1 Termination Charges'!$B$4:$F$904,5,0)</f>
        <v>0.16363</v>
      </c>
      <c r="G2819" s="67"/>
      <c r="H2819" s="67"/>
      <c r="J2819" s="67"/>
      <c r="P2819" s="68"/>
      <c r="Q2819" s="69"/>
      <c r="R2819" s="69"/>
      <c r="Z2819" s="70"/>
      <c r="AA2819" s="71"/>
      <c r="AB2819" s="70"/>
      <c r="AC2819" s="70"/>
      <c r="AD2819" s="53"/>
      <c r="AE2819" s="53"/>
      <c r="AF2819" s="72"/>
      <c r="AG2819" s="70"/>
      <c r="AH2819" s="70"/>
      <c r="AI2819" s="70"/>
    </row>
    <row r="2820" spans="1:35" ht="12.75" customHeight="1" x14ac:dyDescent="0.2">
      <c r="A2820" s="64" t="s">
        <v>537</v>
      </c>
      <c r="B2820" s="65" t="s">
        <v>536</v>
      </c>
      <c r="C2820" s="65">
        <v>1829543</v>
      </c>
      <c r="D2820" s="66">
        <f>VLOOKUP(A2820,'2.1 Termination Charges'!$B$4:$F$904,5,0)</f>
        <v>0.16363</v>
      </c>
      <c r="G2820" s="67"/>
      <c r="H2820" s="67"/>
      <c r="J2820" s="67"/>
      <c r="P2820" s="68"/>
      <c r="Q2820" s="69"/>
      <c r="R2820" s="69"/>
      <c r="Z2820" s="70"/>
      <c r="AA2820" s="71"/>
      <c r="AB2820" s="70"/>
      <c r="AC2820" s="70"/>
      <c r="AD2820" s="53"/>
      <c r="AE2820" s="53"/>
      <c r="AF2820" s="72"/>
      <c r="AG2820" s="70"/>
      <c r="AH2820" s="70"/>
      <c r="AI2820" s="70"/>
    </row>
    <row r="2821" spans="1:35" ht="12.75" customHeight="1" x14ac:dyDescent="0.2">
      <c r="A2821" s="64" t="s">
        <v>537</v>
      </c>
      <c r="B2821" s="65" t="s">
        <v>536</v>
      </c>
      <c r="C2821" s="65">
        <v>1829546</v>
      </c>
      <c r="D2821" s="66">
        <f>VLOOKUP(A2821,'2.1 Termination Charges'!$B$4:$F$904,5,0)</f>
        <v>0.16363</v>
      </c>
      <c r="G2821" s="67"/>
      <c r="H2821" s="67"/>
      <c r="J2821" s="67"/>
      <c r="P2821" s="68"/>
      <c r="Q2821" s="69"/>
      <c r="R2821" s="69"/>
      <c r="Z2821" s="70"/>
      <c r="AA2821" s="71"/>
      <c r="AB2821" s="70"/>
      <c r="AC2821" s="70"/>
      <c r="AD2821" s="53"/>
      <c r="AE2821" s="53"/>
      <c r="AF2821" s="72"/>
      <c r="AG2821" s="70"/>
      <c r="AH2821" s="70"/>
      <c r="AI2821" s="70"/>
    </row>
    <row r="2822" spans="1:35" ht="12.75" customHeight="1" x14ac:dyDescent="0.2">
      <c r="A2822" s="64" t="s">
        <v>537</v>
      </c>
      <c r="B2822" s="65" t="s">
        <v>536</v>
      </c>
      <c r="C2822" s="65">
        <v>1829548</v>
      </c>
      <c r="D2822" s="66">
        <f>VLOOKUP(A2822,'2.1 Termination Charges'!$B$4:$F$904,5,0)</f>
        <v>0.16363</v>
      </c>
      <c r="G2822" s="67"/>
      <c r="H2822" s="67"/>
      <c r="J2822" s="67"/>
      <c r="P2822" s="68"/>
      <c r="Q2822" s="69"/>
      <c r="R2822" s="69"/>
      <c r="Z2822" s="70"/>
      <c r="AA2822" s="71"/>
      <c r="AB2822" s="70"/>
      <c r="AC2822" s="70"/>
      <c r="AD2822" s="53"/>
      <c r="AE2822" s="53"/>
      <c r="AF2822" s="72"/>
      <c r="AG2822" s="70"/>
      <c r="AH2822" s="70"/>
      <c r="AI2822" s="70"/>
    </row>
    <row r="2823" spans="1:35" ht="12.75" customHeight="1" x14ac:dyDescent="0.2">
      <c r="A2823" s="64" t="s">
        <v>537</v>
      </c>
      <c r="B2823" s="65" t="s">
        <v>536</v>
      </c>
      <c r="C2823" s="65">
        <v>1829549</v>
      </c>
      <c r="D2823" s="66">
        <f>VLOOKUP(A2823,'2.1 Termination Charges'!$B$4:$F$904,5,0)</f>
        <v>0.16363</v>
      </c>
      <c r="G2823" s="67"/>
      <c r="H2823" s="67"/>
      <c r="J2823" s="67"/>
      <c r="P2823" s="68"/>
      <c r="Q2823" s="69"/>
      <c r="R2823" s="69"/>
      <c r="Z2823" s="70"/>
      <c r="AA2823" s="71"/>
      <c r="AB2823" s="70"/>
      <c r="AC2823" s="70"/>
      <c r="AD2823" s="53"/>
      <c r="AE2823" s="53"/>
      <c r="AF2823" s="72"/>
      <c r="AG2823" s="70"/>
      <c r="AH2823" s="70"/>
      <c r="AI2823" s="70"/>
    </row>
    <row r="2824" spans="1:35" ht="12.75" customHeight="1" x14ac:dyDescent="0.2">
      <c r="A2824" s="64" t="s">
        <v>537</v>
      </c>
      <c r="B2824" s="65" t="s">
        <v>536</v>
      </c>
      <c r="C2824" s="65">
        <v>1829550</v>
      </c>
      <c r="D2824" s="66">
        <f>VLOOKUP(A2824,'2.1 Termination Charges'!$B$4:$F$904,5,0)</f>
        <v>0.16363</v>
      </c>
      <c r="G2824" s="67"/>
      <c r="H2824" s="67"/>
      <c r="J2824" s="67"/>
      <c r="P2824" s="68"/>
      <c r="Q2824" s="69"/>
      <c r="R2824" s="69"/>
      <c r="Z2824" s="70"/>
      <c r="AA2824" s="71"/>
      <c r="AB2824" s="70"/>
      <c r="AC2824" s="70"/>
      <c r="AD2824" s="53"/>
      <c r="AE2824" s="53"/>
      <c r="AF2824" s="72"/>
      <c r="AG2824" s="70"/>
      <c r="AH2824" s="70"/>
      <c r="AI2824" s="70"/>
    </row>
    <row r="2825" spans="1:35" ht="12.75" customHeight="1" x14ac:dyDescent="0.2">
      <c r="A2825" s="64" t="s">
        <v>537</v>
      </c>
      <c r="B2825" s="65" t="s">
        <v>536</v>
      </c>
      <c r="C2825" s="65">
        <v>1829551</v>
      </c>
      <c r="D2825" s="66">
        <f>VLOOKUP(A2825,'2.1 Termination Charges'!$B$4:$F$904,5,0)</f>
        <v>0.16363</v>
      </c>
      <c r="G2825" s="67"/>
      <c r="H2825" s="67"/>
      <c r="J2825" s="67"/>
      <c r="P2825" s="68"/>
      <c r="Q2825" s="69"/>
      <c r="R2825" s="69"/>
      <c r="Z2825" s="70"/>
      <c r="AA2825" s="71"/>
      <c r="AB2825" s="70"/>
      <c r="AC2825" s="70"/>
      <c r="AD2825" s="53"/>
      <c r="AE2825" s="53"/>
      <c r="AF2825" s="72"/>
      <c r="AG2825" s="70"/>
      <c r="AH2825" s="70"/>
      <c r="AI2825" s="70"/>
    </row>
    <row r="2826" spans="1:35" ht="12.75" customHeight="1" x14ac:dyDescent="0.2">
      <c r="A2826" s="64" t="s">
        <v>537</v>
      </c>
      <c r="B2826" s="65" t="s">
        <v>536</v>
      </c>
      <c r="C2826" s="65">
        <v>1829552</v>
      </c>
      <c r="D2826" s="66">
        <f>VLOOKUP(A2826,'2.1 Termination Charges'!$B$4:$F$904,5,0)</f>
        <v>0.16363</v>
      </c>
      <c r="G2826" s="67"/>
      <c r="H2826" s="67"/>
      <c r="J2826" s="67"/>
      <c r="P2826" s="68"/>
      <c r="Q2826" s="69"/>
      <c r="R2826" s="69"/>
      <c r="Z2826" s="70"/>
      <c r="AA2826" s="71"/>
      <c r="AB2826" s="70"/>
      <c r="AC2826" s="70"/>
      <c r="AD2826" s="53"/>
      <c r="AE2826" s="53"/>
      <c r="AF2826" s="72"/>
      <c r="AG2826" s="70"/>
      <c r="AH2826" s="70"/>
      <c r="AI2826" s="70"/>
    </row>
    <row r="2827" spans="1:35" ht="12.75" customHeight="1" x14ac:dyDescent="0.2">
      <c r="A2827" s="64" t="s">
        <v>537</v>
      </c>
      <c r="B2827" s="65" t="s">
        <v>536</v>
      </c>
      <c r="C2827" s="65">
        <v>1829553</v>
      </c>
      <c r="D2827" s="66">
        <f>VLOOKUP(A2827,'2.1 Termination Charges'!$B$4:$F$904,5,0)</f>
        <v>0.16363</v>
      </c>
      <c r="G2827" s="67"/>
      <c r="H2827" s="67"/>
      <c r="J2827" s="67"/>
      <c r="P2827" s="68"/>
      <c r="Q2827" s="69"/>
      <c r="R2827" s="69"/>
      <c r="Z2827" s="70"/>
      <c r="AA2827" s="71"/>
      <c r="AB2827" s="70"/>
      <c r="AC2827" s="70"/>
      <c r="AD2827" s="53"/>
      <c r="AE2827" s="53"/>
      <c r="AF2827" s="72"/>
      <c r="AG2827" s="70"/>
      <c r="AH2827" s="70"/>
      <c r="AI2827" s="70"/>
    </row>
    <row r="2828" spans="1:35" ht="12.75" customHeight="1" x14ac:dyDescent="0.2">
      <c r="A2828" s="64" t="s">
        <v>537</v>
      </c>
      <c r="B2828" s="65" t="s">
        <v>536</v>
      </c>
      <c r="C2828" s="65">
        <v>1829599</v>
      </c>
      <c r="D2828" s="66">
        <f>VLOOKUP(A2828,'2.1 Termination Charges'!$B$4:$F$904,5,0)</f>
        <v>0.16363</v>
      </c>
      <c r="G2828" s="67"/>
      <c r="H2828" s="67"/>
      <c r="J2828" s="67"/>
      <c r="P2828" s="68"/>
      <c r="Q2828" s="69"/>
      <c r="R2828" s="69"/>
      <c r="Z2828" s="70"/>
      <c r="AA2828" s="71"/>
      <c r="AB2828" s="70"/>
      <c r="AC2828" s="70"/>
      <c r="AD2828" s="53"/>
      <c r="AE2828" s="53"/>
      <c r="AF2828" s="72"/>
      <c r="AG2828" s="70"/>
      <c r="AH2828" s="70"/>
      <c r="AI2828" s="70"/>
    </row>
    <row r="2829" spans="1:35" ht="12.75" customHeight="1" x14ac:dyDescent="0.2">
      <c r="A2829" s="64" t="s">
        <v>537</v>
      </c>
      <c r="B2829" s="65" t="s">
        <v>536</v>
      </c>
      <c r="C2829" s="65">
        <v>1829606</v>
      </c>
      <c r="D2829" s="66">
        <f>VLOOKUP(A2829,'2.1 Termination Charges'!$B$4:$F$904,5,0)</f>
        <v>0.16363</v>
      </c>
      <c r="G2829" s="67"/>
      <c r="H2829" s="67"/>
      <c r="J2829" s="67"/>
      <c r="P2829" s="68"/>
      <c r="Q2829" s="69"/>
      <c r="R2829" s="69"/>
      <c r="Z2829" s="70"/>
      <c r="AA2829" s="71"/>
      <c r="AB2829" s="70"/>
      <c r="AC2829" s="70"/>
      <c r="AD2829" s="53"/>
      <c r="AE2829" s="53"/>
      <c r="AF2829" s="72"/>
      <c r="AG2829" s="70"/>
      <c r="AH2829" s="70"/>
      <c r="AI2829" s="70"/>
    </row>
    <row r="2830" spans="1:35" ht="12.75" customHeight="1" x14ac:dyDescent="0.2">
      <c r="A2830" s="64" t="s">
        <v>537</v>
      </c>
      <c r="B2830" s="65" t="s">
        <v>536</v>
      </c>
      <c r="C2830" s="65">
        <v>1829613</v>
      </c>
      <c r="D2830" s="66">
        <f>VLOOKUP(A2830,'2.1 Termination Charges'!$B$4:$F$904,5,0)</f>
        <v>0.16363</v>
      </c>
      <c r="G2830" s="67"/>
      <c r="H2830" s="67"/>
      <c r="J2830" s="67"/>
      <c r="P2830" s="68"/>
      <c r="Q2830" s="69"/>
      <c r="R2830" s="69"/>
      <c r="Z2830" s="70"/>
      <c r="AA2830" s="71"/>
      <c r="AB2830" s="70"/>
      <c r="AC2830" s="70"/>
      <c r="AD2830" s="53"/>
      <c r="AE2830" s="53"/>
      <c r="AF2830" s="72"/>
      <c r="AG2830" s="70"/>
      <c r="AH2830" s="70"/>
      <c r="AI2830" s="70"/>
    </row>
    <row r="2831" spans="1:35" ht="12.75" customHeight="1" x14ac:dyDescent="0.2">
      <c r="A2831" s="64" t="s">
        <v>537</v>
      </c>
      <c r="B2831" s="65" t="s">
        <v>536</v>
      </c>
      <c r="C2831" s="65">
        <v>1829618</v>
      </c>
      <c r="D2831" s="66">
        <f>VLOOKUP(A2831,'2.1 Termination Charges'!$B$4:$F$904,5,0)</f>
        <v>0.16363</v>
      </c>
      <c r="G2831" s="67"/>
      <c r="H2831" s="67"/>
      <c r="J2831" s="67"/>
      <c r="P2831" s="68"/>
      <c r="Q2831" s="69"/>
      <c r="R2831" s="69"/>
      <c r="Z2831" s="70"/>
      <c r="AA2831" s="71"/>
      <c r="AB2831" s="70"/>
      <c r="AC2831" s="70"/>
      <c r="AD2831" s="53"/>
      <c r="AE2831" s="53"/>
      <c r="AF2831" s="72"/>
      <c r="AG2831" s="70"/>
      <c r="AH2831" s="70"/>
      <c r="AI2831" s="70"/>
    </row>
    <row r="2832" spans="1:35" ht="12.75" customHeight="1" x14ac:dyDescent="0.2">
      <c r="A2832" s="64" t="s">
        <v>537</v>
      </c>
      <c r="B2832" s="65" t="s">
        <v>536</v>
      </c>
      <c r="C2832" s="65">
        <v>1829619</v>
      </c>
      <c r="D2832" s="66">
        <f>VLOOKUP(A2832,'2.1 Termination Charges'!$B$4:$F$904,5,0)</f>
        <v>0.16363</v>
      </c>
      <c r="G2832" s="67"/>
      <c r="H2832" s="67"/>
      <c r="J2832" s="67"/>
      <c r="P2832" s="68"/>
      <c r="Q2832" s="69"/>
      <c r="R2832" s="69"/>
      <c r="Z2832" s="70"/>
      <c r="AA2832" s="71"/>
      <c r="AB2832" s="70"/>
      <c r="AC2832" s="70"/>
      <c r="AD2832" s="53"/>
      <c r="AE2832" s="53"/>
      <c r="AF2832" s="72"/>
      <c r="AG2832" s="70"/>
      <c r="AH2832" s="70"/>
      <c r="AI2832" s="70"/>
    </row>
    <row r="2833" spans="1:35" ht="12.75" customHeight="1" x14ac:dyDescent="0.2">
      <c r="A2833" s="64" t="s">
        <v>537</v>
      </c>
      <c r="B2833" s="65" t="s">
        <v>536</v>
      </c>
      <c r="C2833" s="65">
        <v>1829629</v>
      </c>
      <c r="D2833" s="66">
        <f>VLOOKUP(A2833,'2.1 Termination Charges'!$B$4:$F$904,5,0)</f>
        <v>0.16363</v>
      </c>
      <c r="G2833" s="67"/>
      <c r="H2833" s="67"/>
      <c r="J2833" s="67"/>
      <c r="P2833" s="68"/>
      <c r="Q2833" s="69"/>
      <c r="R2833" s="69"/>
      <c r="Z2833" s="70"/>
      <c r="AA2833" s="71"/>
      <c r="AB2833" s="70"/>
      <c r="AC2833" s="70"/>
      <c r="AD2833" s="53"/>
      <c r="AE2833" s="53"/>
      <c r="AF2833" s="72"/>
      <c r="AG2833" s="70"/>
      <c r="AH2833" s="70"/>
      <c r="AI2833" s="70"/>
    </row>
    <row r="2834" spans="1:35" ht="12.75" customHeight="1" x14ac:dyDescent="0.2">
      <c r="A2834" s="64" t="s">
        <v>537</v>
      </c>
      <c r="B2834" s="65" t="s">
        <v>536</v>
      </c>
      <c r="C2834" s="65">
        <v>1829631</v>
      </c>
      <c r="D2834" s="66">
        <f>VLOOKUP(A2834,'2.1 Termination Charges'!$B$4:$F$904,5,0)</f>
        <v>0.16363</v>
      </c>
      <c r="G2834" s="67"/>
      <c r="H2834" s="67"/>
      <c r="J2834" s="67"/>
      <c r="P2834" s="68"/>
      <c r="Q2834" s="69"/>
      <c r="R2834" s="69"/>
      <c r="Z2834" s="70"/>
      <c r="AA2834" s="71"/>
      <c r="AB2834" s="70"/>
      <c r="AC2834" s="70"/>
      <c r="AD2834" s="53"/>
      <c r="AE2834" s="53"/>
      <c r="AF2834" s="72"/>
      <c r="AG2834" s="70"/>
      <c r="AH2834" s="70"/>
      <c r="AI2834" s="70"/>
    </row>
    <row r="2835" spans="1:35" ht="12.75" customHeight="1" x14ac:dyDescent="0.2">
      <c r="A2835" s="64" t="s">
        <v>537</v>
      </c>
      <c r="B2835" s="65" t="s">
        <v>536</v>
      </c>
      <c r="C2835" s="65">
        <v>1829632</v>
      </c>
      <c r="D2835" s="66">
        <f>VLOOKUP(A2835,'2.1 Termination Charges'!$B$4:$F$904,5,0)</f>
        <v>0.16363</v>
      </c>
      <c r="G2835" s="67"/>
      <c r="H2835" s="67"/>
      <c r="J2835" s="67"/>
      <c r="P2835" s="68"/>
      <c r="Q2835" s="69"/>
      <c r="R2835" s="69"/>
      <c r="Z2835" s="70"/>
      <c r="AA2835" s="71"/>
      <c r="AB2835" s="70"/>
      <c r="AC2835" s="70"/>
      <c r="AD2835" s="53"/>
      <c r="AE2835" s="53"/>
      <c r="AF2835" s="72"/>
      <c r="AG2835" s="70"/>
      <c r="AH2835" s="70"/>
      <c r="AI2835" s="70"/>
    </row>
    <row r="2836" spans="1:35" ht="12.75" customHeight="1" x14ac:dyDescent="0.2">
      <c r="A2836" s="64" t="s">
        <v>537</v>
      </c>
      <c r="B2836" s="65" t="s">
        <v>536</v>
      </c>
      <c r="C2836" s="65">
        <v>1829634</v>
      </c>
      <c r="D2836" s="66">
        <f>VLOOKUP(A2836,'2.1 Termination Charges'!$B$4:$F$904,5,0)</f>
        <v>0.16363</v>
      </c>
      <c r="G2836" s="67"/>
      <c r="H2836" s="67"/>
      <c r="J2836" s="67"/>
      <c r="P2836" s="68"/>
      <c r="Q2836" s="69"/>
      <c r="R2836" s="69"/>
      <c r="Z2836" s="70"/>
      <c r="AA2836" s="71"/>
      <c r="AB2836" s="70"/>
      <c r="AC2836" s="70"/>
      <c r="AD2836" s="53"/>
      <c r="AE2836" s="53"/>
      <c r="AF2836" s="72"/>
      <c r="AG2836" s="70"/>
      <c r="AH2836" s="70"/>
      <c r="AI2836" s="70"/>
    </row>
    <row r="2837" spans="1:35" ht="12.75" customHeight="1" x14ac:dyDescent="0.2">
      <c r="A2837" s="64" t="s">
        <v>537</v>
      </c>
      <c r="B2837" s="65" t="s">
        <v>536</v>
      </c>
      <c r="C2837" s="65">
        <v>1829635</v>
      </c>
      <c r="D2837" s="66">
        <f>VLOOKUP(A2837,'2.1 Termination Charges'!$B$4:$F$904,5,0)</f>
        <v>0.16363</v>
      </c>
      <c r="G2837" s="67"/>
      <c r="H2837" s="67"/>
      <c r="J2837" s="67"/>
      <c r="P2837" s="68"/>
      <c r="Q2837" s="69"/>
      <c r="R2837" s="69"/>
      <c r="Z2837" s="70"/>
      <c r="AA2837" s="71"/>
      <c r="AB2837" s="70"/>
      <c r="AC2837" s="70"/>
      <c r="AD2837" s="53"/>
      <c r="AE2837" s="53"/>
      <c r="AF2837" s="72"/>
      <c r="AG2837" s="70"/>
      <c r="AH2837" s="70"/>
      <c r="AI2837" s="70"/>
    </row>
    <row r="2838" spans="1:35" ht="12.75" customHeight="1" x14ac:dyDescent="0.2">
      <c r="A2838" s="64" t="s">
        <v>537</v>
      </c>
      <c r="B2838" s="65" t="s">
        <v>536</v>
      </c>
      <c r="C2838" s="65">
        <v>1829636</v>
      </c>
      <c r="D2838" s="66">
        <f>VLOOKUP(A2838,'2.1 Termination Charges'!$B$4:$F$904,5,0)</f>
        <v>0.16363</v>
      </c>
      <c r="G2838" s="67"/>
      <c r="H2838" s="67"/>
      <c r="J2838" s="67"/>
      <c r="P2838" s="68"/>
      <c r="Q2838" s="69"/>
      <c r="R2838" s="69"/>
      <c r="Z2838" s="70"/>
      <c r="AA2838" s="71"/>
      <c r="AB2838" s="70"/>
      <c r="AC2838" s="70"/>
      <c r="AD2838" s="53"/>
      <c r="AE2838" s="53"/>
      <c r="AF2838" s="72"/>
      <c r="AG2838" s="70"/>
      <c r="AH2838" s="70"/>
      <c r="AI2838" s="70"/>
    </row>
    <row r="2839" spans="1:35" ht="12.75" customHeight="1" x14ac:dyDescent="0.2">
      <c r="A2839" s="64" t="s">
        <v>537</v>
      </c>
      <c r="B2839" s="65" t="s">
        <v>536</v>
      </c>
      <c r="C2839" s="65">
        <v>1829637</v>
      </c>
      <c r="D2839" s="66">
        <f>VLOOKUP(A2839,'2.1 Termination Charges'!$B$4:$F$904,5,0)</f>
        <v>0.16363</v>
      </c>
      <c r="G2839" s="67"/>
      <c r="H2839" s="67"/>
      <c r="J2839" s="67"/>
      <c r="P2839" s="68"/>
      <c r="Q2839" s="69"/>
      <c r="R2839" s="69"/>
      <c r="Z2839" s="70"/>
      <c r="AA2839" s="71"/>
      <c r="AB2839" s="70"/>
      <c r="AC2839" s="70"/>
      <c r="AD2839" s="53"/>
      <c r="AE2839" s="53"/>
      <c r="AF2839" s="72"/>
      <c r="AG2839" s="70"/>
      <c r="AH2839" s="70"/>
      <c r="AI2839" s="70"/>
    </row>
    <row r="2840" spans="1:35" ht="12.75" customHeight="1" x14ac:dyDescent="0.2">
      <c r="A2840" s="64" t="s">
        <v>537</v>
      </c>
      <c r="B2840" s="65" t="s">
        <v>536</v>
      </c>
      <c r="C2840" s="65">
        <v>1829638</v>
      </c>
      <c r="D2840" s="66">
        <f>VLOOKUP(A2840,'2.1 Termination Charges'!$B$4:$F$904,5,0)</f>
        <v>0.16363</v>
      </c>
      <c r="G2840" s="67"/>
      <c r="H2840" s="67"/>
      <c r="J2840" s="67"/>
      <c r="P2840" s="68"/>
      <c r="Q2840" s="69"/>
      <c r="R2840" s="69"/>
      <c r="Z2840" s="70"/>
      <c r="AA2840" s="71"/>
      <c r="AB2840" s="70"/>
      <c r="AC2840" s="70"/>
      <c r="AD2840" s="53"/>
      <c r="AE2840" s="53"/>
      <c r="AF2840" s="72"/>
      <c r="AG2840" s="70"/>
      <c r="AH2840" s="70"/>
      <c r="AI2840" s="70"/>
    </row>
    <row r="2841" spans="1:35" ht="12.75" customHeight="1" x14ac:dyDescent="0.2">
      <c r="A2841" s="64" t="s">
        <v>537</v>
      </c>
      <c r="B2841" s="65" t="s">
        <v>536</v>
      </c>
      <c r="C2841" s="65">
        <v>1829639</v>
      </c>
      <c r="D2841" s="66">
        <f>VLOOKUP(A2841,'2.1 Termination Charges'!$B$4:$F$904,5,0)</f>
        <v>0.16363</v>
      </c>
      <c r="G2841" s="67"/>
      <c r="H2841" s="67"/>
      <c r="J2841" s="67"/>
      <c r="P2841" s="68"/>
      <c r="Q2841" s="69"/>
      <c r="R2841" s="69"/>
      <c r="Z2841" s="70"/>
      <c r="AA2841" s="71"/>
      <c r="AB2841" s="70"/>
      <c r="AC2841" s="70"/>
      <c r="AD2841" s="53"/>
      <c r="AE2841" s="53"/>
      <c r="AF2841" s="72"/>
      <c r="AG2841" s="70"/>
      <c r="AH2841" s="70"/>
      <c r="AI2841" s="70"/>
    </row>
    <row r="2842" spans="1:35" ht="12.75" customHeight="1" x14ac:dyDescent="0.2">
      <c r="A2842" s="64" t="s">
        <v>537</v>
      </c>
      <c r="B2842" s="65" t="s">
        <v>536</v>
      </c>
      <c r="C2842" s="65">
        <v>1829641</v>
      </c>
      <c r="D2842" s="66">
        <f>VLOOKUP(A2842,'2.1 Termination Charges'!$B$4:$F$904,5,0)</f>
        <v>0.16363</v>
      </c>
      <c r="G2842" s="67"/>
      <c r="H2842" s="67"/>
      <c r="J2842" s="67"/>
      <c r="P2842" s="68"/>
      <c r="Q2842" s="69"/>
      <c r="R2842" s="69"/>
      <c r="Z2842" s="70"/>
      <c r="AA2842" s="71"/>
      <c r="AB2842" s="70"/>
      <c r="AC2842" s="70"/>
      <c r="AD2842" s="53"/>
      <c r="AE2842" s="53"/>
      <c r="AF2842" s="72"/>
      <c r="AG2842" s="70"/>
      <c r="AH2842" s="70"/>
      <c r="AI2842" s="70"/>
    </row>
    <row r="2843" spans="1:35" ht="12.75" customHeight="1" x14ac:dyDescent="0.2">
      <c r="A2843" s="64" t="s">
        <v>537</v>
      </c>
      <c r="B2843" s="65" t="s">
        <v>536</v>
      </c>
      <c r="C2843" s="65">
        <v>1829642</v>
      </c>
      <c r="D2843" s="66">
        <f>VLOOKUP(A2843,'2.1 Termination Charges'!$B$4:$F$904,5,0)</f>
        <v>0.16363</v>
      </c>
      <c r="G2843" s="67"/>
      <c r="H2843" s="67"/>
      <c r="J2843" s="67"/>
      <c r="P2843" s="68"/>
      <c r="Q2843" s="69"/>
      <c r="R2843" s="69"/>
      <c r="Z2843" s="70"/>
      <c r="AA2843" s="71"/>
      <c r="AB2843" s="70"/>
      <c r="AC2843" s="70"/>
      <c r="AD2843" s="53"/>
      <c r="AE2843" s="53"/>
      <c r="AF2843" s="72"/>
      <c r="AG2843" s="70"/>
      <c r="AH2843" s="70"/>
      <c r="AI2843" s="70"/>
    </row>
    <row r="2844" spans="1:35" ht="12.75" customHeight="1" x14ac:dyDescent="0.2">
      <c r="A2844" s="64" t="s">
        <v>537</v>
      </c>
      <c r="B2844" s="65" t="s">
        <v>536</v>
      </c>
      <c r="C2844" s="65">
        <v>1829643</v>
      </c>
      <c r="D2844" s="66">
        <f>VLOOKUP(A2844,'2.1 Termination Charges'!$B$4:$F$904,5,0)</f>
        <v>0.16363</v>
      </c>
      <c r="G2844" s="67"/>
      <c r="H2844" s="67"/>
      <c r="J2844" s="67"/>
      <c r="P2844" s="68"/>
      <c r="Q2844" s="69"/>
      <c r="R2844" s="69"/>
      <c r="Z2844" s="70"/>
      <c r="AA2844" s="71"/>
      <c r="AB2844" s="70"/>
      <c r="AC2844" s="70"/>
      <c r="AD2844" s="53"/>
      <c r="AE2844" s="53"/>
      <c r="AF2844" s="72"/>
      <c r="AG2844" s="70"/>
      <c r="AH2844" s="70"/>
      <c r="AI2844" s="70"/>
    </row>
    <row r="2845" spans="1:35" ht="12.75" customHeight="1" x14ac:dyDescent="0.2">
      <c r="A2845" s="64" t="s">
        <v>537</v>
      </c>
      <c r="B2845" s="65" t="s">
        <v>536</v>
      </c>
      <c r="C2845" s="65">
        <v>1829645</v>
      </c>
      <c r="D2845" s="66">
        <f>VLOOKUP(A2845,'2.1 Termination Charges'!$B$4:$F$904,5,0)</f>
        <v>0.16363</v>
      </c>
      <c r="G2845" s="67"/>
      <c r="H2845" s="67"/>
      <c r="J2845" s="67"/>
      <c r="P2845" s="68"/>
      <c r="Q2845" s="69"/>
      <c r="R2845" s="69"/>
      <c r="Z2845" s="70"/>
      <c r="AA2845" s="71"/>
      <c r="AB2845" s="70"/>
      <c r="AC2845" s="70"/>
      <c r="AD2845" s="53"/>
      <c r="AE2845" s="53"/>
      <c r="AF2845" s="72"/>
      <c r="AG2845" s="70"/>
      <c r="AH2845" s="70"/>
      <c r="AI2845" s="70"/>
    </row>
    <row r="2846" spans="1:35" ht="12.75" customHeight="1" x14ac:dyDescent="0.2">
      <c r="A2846" s="64" t="s">
        <v>537</v>
      </c>
      <c r="B2846" s="65" t="s">
        <v>536</v>
      </c>
      <c r="C2846" s="65">
        <v>1829646</v>
      </c>
      <c r="D2846" s="66">
        <f>VLOOKUP(A2846,'2.1 Termination Charges'!$B$4:$F$904,5,0)</f>
        <v>0.16363</v>
      </c>
      <c r="G2846" s="67"/>
      <c r="H2846" s="67"/>
      <c r="J2846" s="67"/>
      <c r="P2846" s="68"/>
      <c r="Q2846" s="69"/>
      <c r="R2846" s="69"/>
      <c r="Z2846" s="70"/>
      <c r="AA2846" s="71"/>
      <c r="AB2846" s="70"/>
      <c r="AC2846" s="70"/>
      <c r="AD2846" s="53"/>
      <c r="AE2846" s="53"/>
      <c r="AF2846" s="72"/>
      <c r="AG2846" s="70"/>
      <c r="AH2846" s="70"/>
      <c r="AI2846" s="70"/>
    </row>
    <row r="2847" spans="1:35" ht="12.75" customHeight="1" x14ac:dyDescent="0.2">
      <c r="A2847" s="64" t="s">
        <v>537</v>
      </c>
      <c r="B2847" s="65" t="s">
        <v>536</v>
      </c>
      <c r="C2847" s="65">
        <v>1829647</v>
      </c>
      <c r="D2847" s="66">
        <f>VLOOKUP(A2847,'2.1 Termination Charges'!$B$4:$F$904,5,0)</f>
        <v>0.16363</v>
      </c>
      <c r="G2847" s="67"/>
      <c r="H2847" s="67"/>
      <c r="J2847" s="67"/>
      <c r="P2847" s="68"/>
      <c r="Q2847" s="69"/>
      <c r="R2847" s="69"/>
      <c r="Z2847" s="70"/>
      <c r="AA2847" s="71"/>
      <c r="AB2847" s="70"/>
      <c r="AC2847" s="70"/>
      <c r="AD2847" s="53"/>
      <c r="AE2847" s="53"/>
      <c r="AF2847" s="72"/>
      <c r="AG2847" s="70"/>
      <c r="AH2847" s="70"/>
      <c r="AI2847" s="70"/>
    </row>
    <row r="2848" spans="1:35" ht="12.75" customHeight="1" x14ac:dyDescent="0.2">
      <c r="A2848" s="64" t="s">
        <v>537</v>
      </c>
      <c r="B2848" s="65" t="s">
        <v>536</v>
      </c>
      <c r="C2848" s="65">
        <v>1829648</v>
      </c>
      <c r="D2848" s="66">
        <f>VLOOKUP(A2848,'2.1 Termination Charges'!$B$4:$F$904,5,0)</f>
        <v>0.16363</v>
      </c>
      <c r="G2848" s="67"/>
      <c r="H2848" s="67"/>
      <c r="J2848" s="67"/>
      <c r="P2848" s="68"/>
      <c r="Q2848" s="69"/>
      <c r="R2848" s="69"/>
      <c r="Z2848" s="70"/>
      <c r="AA2848" s="71"/>
      <c r="AB2848" s="70"/>
      <c r="AC2848" s="70"/>
      <c r="AD2848" s="53"/>
      <c r="AE2848" s="53"/>
      <c r="AF2848" s="72"/>
      <c r="AG2848" s="70"/>
      <c r="AH2848" s="70"/>
      <c r="AI2848" s="70"/>
    </row>
    <row r="2849" spans="1:35" ht="12.75" customHeight="1" x14ac:dyDescent="0.2">
      <c r="A2849" s="64" t="s">
        <v>537</v>
      </c>
      <c r="B2849" s="65" t="s">
        <v>536</v>
      </c>
      <c r="C2849" s="65">
        <v>1829649</v>
      </c>
      <c r="D2849" s="66">
        <f>VLOOKUP(A2849,'2.1 Termination Charges'!$B$4:$F$904,5,0)</f>
        <v>0.16363</v>
      </c>
      <c r="G2849" s="67"/>
      <c r="H2849" s="67"/>
      <c r="J2849" s="67"/>
      <c r="P2849" s="68"/>
      <c r="Q2849" s="69"/>
      <c r="R2849" s="69"/>
      <c r="Z2849" s="70"/>
      <c r="AA2849" s="71"/>
      <c r="AB2849" s="70"/>
      <c r="AC2849" s="70"/>
      <c r="AD2849" s="53"/>
      <c r="AE2849" s="53"/>
      <c r="AF2849" s="72"/>
      <c r="AG2849" s="70"/>
      <c r="AH2849" s="70"/>
      <c r="AI2849" s="70"/>
    </row>
    <row r="2850" spans="1:35" ht="12.75" customHeight="1" x14ac:dyDescent="0.2">
      <c r="A2850" s="64" t="s">
        <v>537</v>
      </c>
      <c r="B2850" s="65" t="s">
        <v>536</v>
      </c>
      <c r="C2850" s="65">
        <v>1829651</v>
      </c>
      <c r="D2850" s="66">
        <f>VLOOKUP(A2850,'2.1 Termination Charges'!$B$4:$F$904,5,0)</f>
        <v>0.16363</v>
      </c>
      <c r="G2850" s="67"/>
      <c r="H2850" s="67"/>
      <c r="J2850" s="67"/>
      <c r="P2850" s="68"/>
      <c r="Q2850" s="69"/>
      <c r="R2850" s="69"/>
      <c r="Z2850" s="70"/>
      <c r="AA2850" s="71"/>
      <c r="AB2850" s="70"/>
      <c r="AC2850" s="70"/>
      <c r="AD2850" s="53"/>
      <c r="AE2850" s="53"/>
      <c r="AF2850" s="72"/>
      <c r="AG2850" s="70"/>
      <c r="AH2850" s="70"/>
      <c r="AI2850" s="70"/>
    </row>
    <row r="2851" spans="1:35" ht="12.75" customHeight="1" x14ac:dyDescent="0.2">
      <c r="A2851" s="64" t="s">
        <v>537</v>
      </c>
      <c r="B2851" s="65" t="s">
        <v>536</v>
      </c>
      <c r="C2851" s="65">
        <v>1829652</v>
      </c>
      <c r="D2851" s="66">
        <f>VLOOKUP(A2851,'2.1 Termination Charges'!$B$4:$F$904,5,0)</f>
        <v>0.16363</v>
      </c>
      <c r="G2851" s="67"/>
      <c r="H2851" s="67"/>
      <c r="J2851" s="67"/>
      <c r="P2851" s="68"/>
      <c r="Q2851" s="69"/>
      <c r="R2851" s="69"/>
      <c r="Z2851" s="70"/>
      <c r="AA2851" s="71"/>
      <c r="AB2851" s="70"/>
      <c r="AC2851" s="70"/>
      <c r="AD2851" s="53"/>
      <c r="AE2851" s="53"/>
      <c r="AF2851" s="72"/>
      <c r="AG2851" s="70"/>
      <c r="AH2851" s="70"/>
      <c r="AI2851" s="70"/>
    </row>
    <row r="2852" spans="1:35" ht="12.75" customHeight="1" x14ac:dyDescent="0.2">
      <c r="A2852" s="64" t="s">
        <v>537</v>
      </c>
      <c r="B2852" s="65" t="s">
        <v>536</v>
      </c>
      <c r="C2852" s="65">
        <v>1829653</v>
      </c>
      <c r="D2852" s="66">
        <f>VLOOKUP(A2852,'2.1 Termination Charges'!$B$4:$F$904,5,0)</f>
        <v>0.16363</v>
      </c>
      <c r="G2852" s="67"/>
      <c r="H2852" s="67"/>
      <c r="J2852" s="67"/>
      <c r="P2852" s="68"/>
      <c r="Q2852" s="69"/>
      <c r="R2852" s="69"/>
      <c r="Z2852" s="70"/>
      <c r="AA2852" s="71"/>
      <c r="AB2852" s="70"/>
      <c r="AC2852" s="70"/>
      <c r="AD2852" s="53"/>
      <c r="AE2852" s="53"/>
      <c r="AF2852" s="72"/>
      <c r="AG2852" s="70"/>
      <c r="AH2852" s="70"/>
      <c r="AI2852" s="70"/>
    </row>
    <row r="2853" spans="1:35" ht="12.75" customHeight="1" x14ac:dyDescent="0.2">
      <c r="A2853" s="64" t="s">
        <v>537</v>
      </c>
      <c r="B2853" s="65" t="s">
        <v>536</v>
      </c>
      <c r="C2853" s="65">
        <v>1829654</v>
      </c>
      <c r="D2853" s="66">
        <f>VLOOKUP(A2853,'2.1 Termination Charges'!$B$4:$F$904,5,0)</f>
        <v>0.16363</v>
      </c>
      <c r="G2853" s="67"/>
      <c r="H2853" s="67"/>
      <c r="J2853" s="67"/>
      <c r="P2853" s="68"/>
      <c r="Q2853" s="69"/>
      <c r="R2853" s="69"/>
      <c r="Z2853" s="70"/>
      <c r="AA2853" s="71"/>
      <c r="AB2853" s="70"/>
      <c r="AC2853" s="70"/>
      <c r="AD2853" s="53"/>
      <c r="AE2853" s="53"/>
      <c r="AF2853" s="72"/>
      <c r="AG2853" s="70"/>
      <c r="AH2853" s="70"/>
      <c r="AI2853" s="70"/>
    </row>
    <row r="2854" spans="1:35" ht="12.75" customHeight="1" x14ac:dyDescent="0.2">
      <c r="A2854" s="64" t="s">
        <v>537</v>
      </c>
      <c r="B2854" s="65" t="s">
        <v>536</v>
      </c>
      <c r="C2854" s="65">
        <v>1829655</v>
      </c>
      <c r="D2854" s="66">
        <f>VLOOKUP(A2854,'2.1 Termination Charges'!$B$4:$F$904,5,0)</f>
        <v>0.16363</v>
      </c>
      <c r="G2854" s="67"/>
      <c r="H2854" s="67"/>
      <c r="J2854" s="67"/>
      <c r="P2854" s="68"/>
      <c r="Q2854" s="69"/>
      <c r="R2854" s="69"/>
      <c r="Z2854" s="70"/>
      <c r="AA2854" s="71"/>
      <c r="AB2854" s="70"/>
      <c r="AC2854" s="70"/>
      <c r="AD2854" s="53"/>
      <c r="AE2854" s="53"/>
      <c r="AF2854" s="72"/>
      <c r="AG2854" s="70"/>
      <c r="AH2854" s="70"/>
      <c r="AI2854" s="70"/>
    </row>
    <row r="2855" spans="1:35" ht="12.75" customHeight="1" x14ac:dyDescent="0.2">
      <c r="A2855" s="64" t="s">
        <v>537</v>
      </c>
      <c r="B2855" s="65" t="s">
        <v>536</v>
      </c>
      <c r="C2855" s="65">
        <v>1829656</v>
      </c>
      <c r="D2855" s="66">
        <f>VLOOKUP(A2855,'2.1 Termination Charges'!$B$4:$F$904,5,0)</f>
        <v>0.16363</v>
      </c>
      <c r="G2855" s="67"/>
      <c r="H2855" s="67"/>
      <c r="J2855" s="67"/>
      <c r="P2855" s="68"/>
      <c r="Q2855" s="69"/>
      <c r="R2855" s="69"/>
      <c r="Z2855" s="70"/>
      <c r="AA2855" s="71"/>
      <c r="AB2855" s="70"/>
      <c r="AC2855" s="70"/>
      <c r="AD2855" s="53"/>
      <c r="AE2855" s="53"/>
      <c r="AF2855" s="72"/>
      <c r="AG2855" s="70"/>
      <c r="AH2855" s="70"/>
      <c r="AI2855" s="70"/>
    </row>
    <row r="2856" spans="1:35" ht="12.75" customHeight="1" x14ac:dyDescent="0.2">
      <c r="A2856" s="64" t="s">
        <v>537</v>
      </c>
      <c r="B2856" s="65" t="s">
        <v>536</v>
      </c>
      <c r="C2856" s="65">
        <v>1829657</v>
      </c>
      <c r="D2856" s="66">
        <f>VLOOKUP(A2856,'2.1 Termination Charges'!$B$4:$F$904,5,0)</f>
        <v>0.16363</v>
      </c>
      <c r="G2856" s="67"/>
      <c r="H2856" s="67"/>
      <c r="J2856" s="67"/>
      <c r="P2856" s="68"/>
      <c r="Q2856" s="69"/>
      <c r="R2856" s="69"/>
      <c r="Z2856" s="70"/>
      <c r="AA2856" s="71"/>
      <c r="AB2856" s="70"/>
      <c r="AC2856" s="70"/>
      <c r="AD2856" s="53"/>
      <c r="AE2856" s="53"/>
      <c r="AF2856" s="72"/>
      <c r="AG2856" s="70"/>
      <c r="AH2856" s="70"/>
      <c r="AI2856" s="70"/>
    </row>
    <row r="2857" spans="1:35" ht="12.75" customHeight="1" x14ac:dyDescent="0.2">
      <c r="A2857" s="64" t="s">
        <v>537</v>
      </c>
      <c r="B2857" s="65" t="s">
        <v>536</v>
      </c>
      <c r="C2857" s="65">
        <v>1829658</v>
      </c>
      <c r="D2857" s="66">
        <f>VLOOKUP(A2857,'2.1 Termination Charges'!$B$4:$F$904,5,0)</f>
        <v>0.16363</v>
      </c>
      <c r="G2857" s="67"/>
      <c r="H2857" s="67"/>
      <c r="J2857" s="67"/>
      <c r="P2857" s="68"/>
      <c r="Q2857" s="69"/>
      <c r="R2857" s="69"/>
      <c r="Z2857" s="70"/>
      <c r="AA2857" s="71"/>
      <c r="AB2857" s="70"/>
      <c r="AC2857" s="70"/>
      <c r="AD2857" s="53"/>
      <c r="AE2857" s="53"/>
      <c r="AF2857" s="72"/>
      <c r="AG2857" s="70"/>
      <c r="AH2857" s="70"/>
      <c r="AI2857" s="70"/>
    </row>
    <row r="2858" spans="1:35" ht="12.75" customHeight="1" x14ac:dyDescent="0.2">
      <c r="A2858" s="64" t="s">
        <v>537</v>
      </c>
      <c r="B2858" s="65" t="s">
        <v>536</v>
      </c>
      <c r="C2858" s="65">
        <v>1829659</v>
      </c>
      <c r="D2858" s="66">
        <f>VLOOKUP(A2858,'2.1 Termination Charges'!$B$4:$F$904,5,0)</f>
        <v>0.16363</v>
      </c>
      <c r="G2858" s="67"/>
      <c r="H2858" s="67"/>
      <c r="J2858" s="67"/>
      <c r="P2858" s="68"/>
      <c r="Q2858" s="69"/>
      <c r="R2858" s="69"/>
      <c r="Z2858" s="70"/>
      <c r="AA2858" s="71"/>
      <c r="AB2858" s="70"/>
      <c r="AC2858" s="70"/>
      <c r="AD2858" s="53"/>
      <c r="AE2858" s="53"/>
      <c r="AF2858" s="72"/>
      <c r="AG2858" s="70"/>
      <c r="AH2858" s="70"/>
      <c r="AI2858" s="70"/>
    </row>
    <row r="2859" spans="1:35" ht="12.75" customHeight="1" x14ac:dyDescent="0.2">
      <c r="A2859" s="64" t="s">
        <v>537</v>
      </c>
      <c r="B2859" s="65" t="s">
        <v>536</v>
      </c>
      <c r="C2859" s="65">
        <v>1829661</v>
      </c>
      <c r="D2859" s="66">
        <f>VLOOKUP(A2859,'2.1 Termination Charges'!$B$4:$F$904,5,0)</f>
        <v>0.16363</v>
      </c>
      <c r="G2859" s="67"/>
      <c r="H2859" s="67"/>
      <c r="J2859" s="67"/>
      <c r="P2859" s="68"/>
      <c r="Q2859" s="69"/>
      <c r="R2859" s="69"/>
      <c r="Z2859" s="70"/>
      <c r="AA2859" s="71"/>
      <c r="AB2859" s="70"/>
      <c r="AC2859" s="70"/>
      <c r="AD2859" s="53"/>
      <c r="AE2859" s="53"/>
      <c r="AF2859" s="72"/>
      <c r="AG2859" s="70"/>
      <c r="AH2859" s="70"/>
      <c r="AI2859" s="70"/>
    </row>
    <row r="2860" spans="1:35" ht="12.75" customHeight="1" x14ac:dyDescent="0.2">
      <c r="A2860" s="64" t="s">
        <v>537</v>
      </c>
      <c r="B2860" s="65" t="s">
        <v>536</v>
      </c>
      <c r="C2860" s="65">
        <v>1829663</v>
      </c>
      <c r="D2860" s="66">
        <f>VLOOKUP(A2860,'2.1 Termination Charges'!$B$4:$F$904,5,0)</f>
        <v>0.16363</v>
      </c>
      <c r="G2860" s="67"/>
      <c r="H2860" s="67"/>
      <c r="J2860" s="67"/>
      <c r="P2860" s="68"/>
      <c r="Q2860" s="69"/>
      <c r="R2860" s="69"/>
      <c r="Z2860" s="70"/>
      <c r="AA2860" s="71"/>
      <c r="AB2860" s="70"/>
      <c r="AC2860" s="70"/>
      <c r="AD2860" s="53"/>
      <c r="AE2860" s="53"/>
      <c r="AF2860" s="72"/>
      <c r="AG2860" s="70"/>
      <c r="AH2860" s="70"/>
      <c r="AI2860" s="70"/>
    </row>
    <row r="2861" spans="1:35" ht="12.75" customHeight="1" x14ac:dyDescent="0.2">
      <c r="A2861" s="64" t="s">
        <v>537</v>
      </c>
      <c r="B2861" s="65" t="s">
        <v>536</v>
      </c>
      <c r="C2861" s="65">
        <v>1829665</v>
      </c>
      <c r="D2861" s="66">
        <f>VLOOKUP(A2861,'2.1 Termination Charges'!$B$4:$F$904,5,0)</f>
        <v>0.16363</v>
      </c>
      <c r="G2861" s="67"/>
      <c r="H2861" s="67"/>
      <c r="J2861" s="67"/>
      <c r="P2861" s="68"/>
      <c r="Q2861" s="69"/>
      <c r="R2861" s="69"/>
      <c r="Z2861" s="70"/>
      <c r="AA2861" s="71"/>
      <c r="AB2861" s="70"/>
      <c r="AC2861" s="70"/>
      <c r="AD2861" s="53"/>
      <c r="AE2861" s="53"/>
      <c r="AF2861" s="72"/>
      <c r="AG2861" s="70"/>
      <c r="AH2861" s="70"/>
      <c r="AI2861" s="70"/>
    </row>
    <row r="2862" spans="1:35" ht="12.75" customHeight="1" x14ac:dyDescent="0.2">
      <c r="A2862" s="64" t="s">
        <v>537</v>
      </c>
      <c r="B2862" s="65" t="s">
        <v>536</v>
      </c>
      <c r="C2862" s="65">
        <v>1829667</v>
      </c>
      <c r="D2862" s="66">
        <f>VLOOKUP(A2862,'2.1 Termination Charges'!$B$4:$F$904,5,0)</f>
        <v>0.16363</v>
      </c>
      <c r="G2862" s="67"/>
      <c r="H2862" s="67"/>
      <c r="J2862" s="67"/>
      <c r="P2862" s="68"/>
      <c r="Q2862" s="69"/>
      <c r="R2862" s="69"/>
      <c r="Z2862" s="70"/>
      <c r="AA2862" s="71"/>
      <c r="AB2862" s="70"/>
      <c r="AC2862" s="70"/>
      <c r="AD2862" s="53"/>
      <c r="AE2862" s="53"/>
      <c r="AF2862" s="72"/>
      <c r="AG2862" s="70"/>
      <c r="AH2862" s="70"/>
      <c r="AI2862" s="70"/>
    </row>
    <row r="2863" spans="1:35" ht="12.75" customHeight="1" x14ac:dyDescent="0.2">
      <c r="A2863" s="64" t="s">
        <v>537</v>
      </c>
      <c r="B2863" s="65" t="s">
        <v>536</v>
      </c>
      <c r="C2863" s="65">
        <v>1829668</v>
      </c>
      <c r="D2863" s="66">
        <f>VLOOKUP(A2863,'2.1 Termination Charges'!$B$4:$F$904,5,0)</f>
        <v>0.16363</v>
      </c>
      <c r="G2863" s="67"/>
      <c r="H2863" s="67"/>
      <c r="J2863" s="67"/>
      <c r="P2863" s="68"/>
      <c r="Q2863" s="69"/>
      <c r="R2863" s="69"/>
      <c r="Z2863" s="70"/>
      <c r="AA2863" s="71"/>
      <c r="AB2863" s="70"/>
      <c r="AC2863" s="70"/>
      <c r="AD2863" s="53"/>
      <c r="AE2863" s="53"/>
      <c r="AF2863" s="72"/>
      <c r="AG2863" s="70"/>
      <c r="AH2863" s="70"/>
      <c r="AI2863" s="70"/>
    </row>
    <row r="2864" spans="1:35" ht="12.75" customHeight="1" x14ac:dyDescent="0.2">
      <c r="A2864" s="64" t="s">
        <v>537</v>
      </c>
      <c r="B2864" s="65" t="s">
        <v>536</v>
      </c>
      <c r="C2864" s="65">
        <v>1829670</v>
      </c>
      <c r="D2864" s="66">
        <f>VLOOKUP(A2864,'2.1 Termination Charges'!$B$4:$F$904,5,0)</f>
        <v>0.16363</v>
      </c>
      <c r="G2864" s="67"/>
      <c r="H2864" s="67"/>
      <c r="J2864" s="67"/>
      <c r="P2864" s="68"/>
      <c r="Q2864" s="69"/>
      <c r="R2864" s="69"/>
      <c r="Z2864" s="70"/>
      <c r="AA2864" s="71"/>
      <c r="AB2864" s="70"/>
      <c r="AC2864" s="70"/>
      <c r="AD2864" s="53"/>
      <c r="AE2864" s="53"/>
      <c r="AF2864" s="72"/>
      <c r="AG2864" s="70"/>
      <c r="AH2864" s="70"/>
      <c r="AI2864" s="70"/>
    </row>
    <row r="2865" spans="1:35" ht="12.75" customHeight="1" x14ac:dyDescent="0.2">
      <c r="A2865" s="64" t="s">
        <v>537</v>
      </c>
      <c r="B2865" s="65" t="s">
        <v>536</v>
      </c>
      <c r="C2865" s="65">
        <v>1829671</v>
      </c>
      <c r="D2865" s="66">
        <f>VLOOKUP(A2865,'2.1 Termination Charges'!$B$4:$F$904,5,0)</f>
        <v>0.16363</v>
      </c>
      <c r="G2865" s="67"/>
      <c r="H2865" s="67"/>
      <c r="J2865" s="67"/>
      <c r="P2865" s="68"/>
      <c r="Q2865" s="69"/>
      <c r="R2865" s="69"/>
      <c r="Z2865" s="70"/>
      <c r="AA2865" s="71"/>
      <c r="AB2865" s="70"/>
      <c r="AC2865" s="70"/>
      <c r="AD2865" s="53"/>
      <c r="AE2865" s="53"/>
      <c r="AF2865" s="72"/>
      <c r="AG2865" s="70"/>
      <c r="AH2865" s="70"/>
      <c r="AI2865" s="70"/>
    </row>
    <row r="2866" spans="1:35" ht="12.75" customHeight="1" x14ac:dyDescent="0.2">
      <c r="A2866" s="64" t="s">
        <v>537</v>
      </c>
      <c r="B2866" s="65" t="s">
        <v>536</v>
      </c>
      <c r="C2866" s="65">
        <v>1829672</v>
      </c>
      <c r="D2866" s="66">
        <f>VLOOKUP(A2866,'2.1 Termination Charges'!$B$4:$F$904,5,0)</f>
        <v>0.16363</v>
      </c>
      <c r="G2866" s="67"/>
      <c r="H2866" s="67"/>
      <c r="J2866" s="67"/>
      <c r="P2866" s="68"/>
      <c r="Q2866" s="69"/>
      <c r="R2866" s="69"/>
      <c r="Z2866" s="70"/>
      <c r="AA2866" s="71"/>
      <c r="AB2866" s="70"/>
      <c r="AC2866" s="70"/>
      <c r="AD2866" s="53"/>
      <c r="AE2866" s="53"/>
      <c r="AF2866" s="72"/>
      <c r="AG2866" s="70"/>
      <c r="AH2866" s="70"/>
      <c r="AI2866" s="70"/>
    </row>
    <row r="2867" spans="1:35" ht="12.75" customHeight="1" x14ac:dyDescent="0.2">
      <c r="A2867" s="64" t="s">
        <v>537</v>
      </c>
      <c r="B2867" s="65" t="s">
        <v>536</v>
      </c>
      <c r="C2867" s="65">
        <v>1829673</v>
      </c>
      <c r="D2867" s="66">
        <f>VLOOKUP(A2867,'2.1 Termination Charges'!$B$4:$F$904,5,0)</f>
        <v>0.16363</v>
      </c>
      <c r="G2867" s="67"/>
      <c r="H2867" s="67"/>
      <c r="J2867" s="67"/>
      <c r="P2867" s="68"/>
      <c r="Q2867" s="69"/>
      <c r="R2867" s="69"/>
      <c r="Z2867" s="70"/>
      <c r="AA2867" s="71"/>
      <c r="AB2867" s="70"/>
      <c r="AC2867" s="70"/>
      <c r="AD2867" s="53"/>
      <c r="AE2867" s="53"/>
      <c r="AF2867" s="72"/>
      <c r="AG2867" s="70"/>
      <c r="AH2867" s="70"/>
      <c r="AI2867" s="70"/>
    </row>
    <row r="2868" spans="1:35" ht="12.75" customHeight="1" x14ac:dyDescent="0.2">
      <c r="A2868" s="64" t="s">
        <v>537</v>
      </c>
      <c r="B2868" s="65" t="s">
        <v>536</v>
      </c>
      <c r="C2868" s="65">
        <v>1829674</v>
      </c>
      <c r="D2868" s="66">
        <f>VLOOKUP(A2868,'2.1 Termination Charges'!$B$4:$F$904,5,0)</f>
        <v>0.16363</v>
      </c>
      <c r="G2868" s="67"/>
      <c r="H2868" s="67"/>
      <c r="J2868" s="67"/>
      <c r="P2868" s="68"/>
      <c r="Q2868" s="69"/>
      <c r="R2868" s="69"/>
      <c r="Z2868" s="70"/>
      <c r="AA2868" s="71"/>
      <c r="AB2868" s="70"/>
      <c r="AC2868" s="70"/>
      <c r="AD2868" s="53"/>
      <c r="AE2868" s="53"/>
      <c r="AF2868" s="72"/>
      <c r="AG2868" s="70"/>
      <c r="AH2868" s="70"/>
      <c r="AI2868" s="70"/>
    </row>
    <row r="2869" spans="1:35" ht="12.75" customHeight="1" x14ac:dyDescent="0.2">
      <c r="A2869" s="64" t="s">
        <v>537</v>
      </c>
      <c r="B2869" s="65" t="s">
        <v>536</v>
      </c>
      <c r="C2869" s="65">
        <v>1829675</v>
      </c>
      <c r="D2869" s="66">
        <f>VLOOKUP(A2869,'2.1 Termination Charges'!$B$4:$F$904,5,0)</f>
        <v>0.16363</v>
      </c>
      <c r="G2869" s="67"/>
      <c r="H2869" s="67"/>
      <c r="J2869" s="67"/>
      <c r="P2869" s="68"/>
      <c r="Q2869" s="69"/>
      <c r="R2869" s="69"/>
      <c r="Z2869" s="70"/>
      <c r="AA2869" s="71"/>
      <c r="AB2869" s="70"/>
      <c r="AC2869" s="70"/>
      <c r="AD2869" s="53"/>
      <c r="AE2869" s="53"/>
      <c r="AF2869" s="72"/>
      <c r="AG2869" s="70"/>
      <c r="AH2869" s="70"/>
      <c r="AI2869" s="70"/>
    </row>
    <row r="2870" spans="1:35" ht="12.75" customHeight="1" x14ac:dyDescent="0.2">
      <c r="A2870" s="64" t="s">
        <v>537</v>
      </c>
      <c r="B2870" s="65" t="s">
        <v>536</v>
      </c>
      <c r="C2870" s="65">
        <v>1829676</v>
      </c>
      <c r="D2870" s="66">
        <f>VLOOKUP(A2870,'2.1 Termination Charges'!$B$4:$F$904,5,0)</f>
        <v>0.16363</v>
      </c>
      <c r="G2870" s="67"/>
      <c r="H2870" s="67"/>
      <c r="J2870" s="67"/>
      <c r="P2870" s="68"/>
      <c r="Q2870" s="69"/>
      <c r="R2870" s="69"/>
      <c r="Z2870" s="70"/>
      <c r="AA2870" s="71"/>
      <c r="AB2870" s="70"/>
      <c r="AC2870" s="70"/>
      <c r="AD2870" s="53"/>
      <c r="AE2870" s="53"/>
      <c r="AF2870" s="72"/>
      <c r="AG2870" s="70"/>
      <c r="AH2870" s="70"/>
      <c r="AI2870" s="70"/>
    </row>
    <row r="2871" spans="1:35" ht="12.75" customHeight="1" x14ac:dyDescent="0.2">
      <c r="A2871" s="64" t="s">
        <v>537</v>
      </c>
      <c r="B2871" s="65" t="s">
        <v>536</v>
      </c>
      <c r="C2871" s="65">
        <v>1829679</v>
      </c>
      <c r="D2871" s="66">
        <f>VLOOKUP(A2871,'2.1 Termination Charges'!$B$4:$F$904,5,0)</f>
        <v>0.16363</v>
      </c>
      <c r="G2871" s="67"/>
      <c r="H2871" s="67"/>
      <c r="J2871" s="67"/>
      <c r="P2871" s="68"/>
      <c r="Q2871" s="69"/>
      <c r="R2871" s="69"/>
      <c r="Z2871" s="70"/>
      <c r="AA2871" s="71"/>
      <c r="AB2871" s="70"/>
      <c r="AC2871" s="70"/>
      <c r="AD2871" s="53"/>
      <c r="AE2871" s="53"/>
      <c r="AF2871" s="72"/>
      <c r="AG2871" s="70"/>
      <c r="AH2871" s="70"/>
      <c r="AI2871" s="70"/>
    </row>
    <row r="2872" spans="1:35" ht="12.75" customHeight="1" x14ac:dyDescent="0.2">
      <c r="A2872" s="64" t="s">
        <v>537</v>
      </c>
      <c r="B2872" s="65" t="s">
        <v>536</v>
      </c>
      <c r="C2872" s="65">
        <v>1829680</v>
      </c>
      <c r="D2872" s="66">
        <f>VLOOKUP(A2872,'2.1 Termination Charges'!$B$4:$F$904,5,0)</f>
        <v>0.16363</v>
      </c>
      <c r="G2872" s="67"/>
      <c r="H2872" s="67"/>
      <c r="J2872" s="67"/>
      <c r="P2872" s="68"/>
      <c r="Q2872" s="69"/>
      <c r="R2872" s="69"/>
      <c r="Z2872" s="70"/>
      <c r="AA2872" s="71"/>
      <c r="AB2872" s="70"/>
      <c r="AC2872" s="70"/>
      <c r="AD2872" s="53"/>
      <c r="AE2872" s="53"/>
      <c r="AF2872" s="72"/>
      <c r="AG2872" s="70"/>
      <c r="AH2872" s="70"/>
      <c r="AI2872" s="70"/>
    </row>
    <row r="2873" spans="1:35" ht="12.75" customHeight="1" x14ac:dyDescent="0.2">
      <c r="A2873" s="64" t="s">
        <v>537</v>
      </c>
      <c r="B2873" s="65" t="s">
        <v>536</v>
      </c>
      <c r="C2873" s="65">
        <v>1829682</v>
      </c>
      <c r="D2873" s="66">
        <f>VLOOKUP(A2873,'2.1 Termination Charges'!$B$4:$F$904,5,0)</f>
        <v>0.16363</v>
      </c>
      <c r="G2873" s="67"/>
      <c r="H2873" s="67"/>
      <c r="J2873" s="67"/>
      <c r="P2873" s="68"/>
      <c r="Q2873" s="69"/>
      <c r="R2873" s="69"/>
      <c r="Z2873" s="70"/>
      <c r="AA2873" s="71"/>
      <c r="AB2873" s="70"/>
      <c r="AC2873" s="70"/>
      <c r="AD2873" s="53"/>
      <c r="AE2873" s="53"/>
      <c r="AF2873" s="72"/>
      <c r="AG2873" s="70"/>
      <c r="AH2873" s="70"/>
      <c r="AI2873" s="70"/>
    </row>
    <row r="2874" spans="1:35" ht="12.75" customHeight="1" x14ac:dyDescent="0.2">
      <c r="A2874" s="64" t="s">
        <v>537</v>
      </c>
      <c r="B2874" s="65" t="s">
        <v>536</v>
      </c>
      <c r="C2874" s="65">
        <v>1829683</v>
      </c>
      <c r="D2874" s="66">
        <f>VLOOKUP(A2874,'2.1 Termination Charges'!$B$4:$F$904,5,0)</f>
        <v>0.16363</v>
      </c>
      <c r="G2874" s="67"/>
      <c r="H2874" s="67"/>
      <c r="J2874" s="67"/>
      <c r="P2874" s="68"/>
      <c r="Q2874" s="69"/>
      <c r="R2874" s="69"/>
      <c r="Z2874" s="70"/>
      <c r="AA2874" s="71"/>
      <c r="AB2874" s="70"/>
      <c r="AC2874" s="70"/>
      <c r="AD2874" s="53"/>
      <c r="AE2874" s="53"/>
      <c r="AF2874" s="72"/>
      <c r="AG2874" s="70"/>
      <c r="AH2874" s="70"/>
      <c r="AI2874" s="70"/>
    </row>
    <row r="2875" spans="1:35" ht="12.75" customHeight="1" x14ac:dyDescent="0.2">
      <c r="A2875" s="64" t="s">
        <v>537</v>
      </c>
      <c r="B2875" s="65" t="s">
        <v>536</v>
      </c>
      <c r="C2875" s="65">
        <v>1829684</v>
      </c>
      <c r="D2875" s="66">
        <f>VLOOKUP(A2875,'2.1 Termination Charges'!$B$4:$F$904,5,0)</f>
        <v>0.16363</v>
      </c>
      <c r="G2875" s="67"/>
      <c r="H2875" s="67"/>
      <c r="J2875" s="67"/>
      <c r="P2875" s="68"/>
      <c r="Q2875" s="69"/>
      <c r="R2875" s="69"/>
      <c r="Z2875" s="70"/>
      <c r="AA2875" s="71"/>
      <c r="AB2875" s="70"/>
      <c r="AC2875" s="70"/>
      <c r="AD2875" s="53"/>
      <c r="AE2875" s="53"/>
      <c r="AF2875" s="72"/>
      <c r="AG2875" s="70"/>
      <c r="AH2875" s="70"/>
      <c r="AI2875" s="70"/>
    </row>
    <row r="2876" spans="1:35" ht="12.75" customHeight="1" x14ac:dyDescent="0.2">
      <c r="A2876" s="64" t="s">
        <v>537</v>
      </c>
      <c r="B2876" s="65" t="s">
        <v>536</v>
      </c>
      <c r="C2876" s="65">
        <v>1829685</v>
      </c>
      <c r="D2876" s="66">
        <f>VLOOKUP(A2876,'2.1 Termination Charges'!$B$4:$F$904,5,0)</f>
        <v>0.16363</v>
      </c>
      <c r="G2876" s="67"/>
      <c r="H2876" s="67"/>
      <c r="J2876" s="67"/>
      <c r="P2876" s="68"/>
      <c r="Q2876" s="69"/>
      <c r="R2876" s="69"/>
      <c r="Z2876" s="70"/>
      <c r="AA2876" s="71"/>
      <c r="AB2876" s="70"/>
      <c r="AC2876" s="70"/>
      <c r="AD2876" s="53"/>
      <c r="AE2876" s="53"/>
      <c r="AF2876" s="72"/>
      <c r="AG2876" s="70"/>
      <c r="AH2876" s="70"/>
      <c r="AI2876" s="70"/>
    </row>
    <row r="2877" spans="1:35" ht="12.75" customHeight="1" x14ac:dyDescent="0.2">
      <c r="A2877" s="64" t="s">
        <v>537</v>
      </c>
      <c r="B2877" s="65" t="s">
        <v>536</v>
      </c>
      <c r="C2877" s="65">
        <v>1829689</v>
      </c>
      <c r="D2877" s="66">
        <f>VLOOKUP(A2877,'2.1 Termination Charges'!$B$4:$F$904,5,0)</f>
        <v>0.16363</v>
      </c>
      <c r="G2877" s="67"/>
      <c r="H2877" s="67"/>
      <c r="J2877" s="67"/>
      <c r="P2877" s="68"/>
      <c r="Q2877" s="69"/>
      <c r="R2877" s="69"/>
      <c r="Z2877" s="70"/>
      <c r="AA2877" s="71"/>
      <c r="AB2877" s="70"/>
      <c r="AC2877" s="70"/>
      <c r="AD2877" s="53"/>
      <c r="AE2877" s="53"/>
      <c r="AF2877" s="72"/>
      <c r="AG2877" s="70"/>
      <c r="AH2877" s="70"/>
      <c r="AI2877" s="70"/>
    </row>
    <row r="2878" spans="1:35" ht="12.75" customHeight="1" x14ac:dyDescent="0.2">
      <c r="A2878" s="64" t="s">
        <v>537</v>
      </c>
      <c r="B2878" s="65" t="s">
        <v>536</v>
      </c>
      <c r="C2878" s="65">
        <v>1829690</v>
      </c>
      <c r="D2878" s="66">
        <f>VLOOKUP(A2878,'2.1 Termination Charges'!$B$4:$F$904,5,0)</f>
        <v>0.16363</v>
      </c>
      <c r="G2878" s="67"/>
      <c r="H2878" s="67"/>
      <c r="J2878" s="67"/>
      <c r="P2878" s="68"/>
      <c r="Q2878" s="69"/>
      <c r="R2878" s="69"/>
      <c r="Z2878" s="70"/>
      <c r="AA2878" s="71"/>
      <c r="AB2878" s="70"/>
      <c r="AC2878" s="70"/>
      <c r="AD2878" s="53"/>
      <c r="AE2878" s="53"/>
      <c r="AF2878" s="72"/>
      <c r="AG2878" s="70"/>
      <c r="AH2878" s="70"/>
      <c r="AI2878" s="70"/>
    </row>
    <row r="2879" spans="1:35" ht="12.75" customHeight="1" x14ac:dyDescent="0.2">
      <c r="A2879" s="64" t="s">
        <v>537</v>
      </c>
      <c r="B2879" s="65" t="s">
        <v>536</v>
      </c>
      <c r="C2879" s="65">
        <v>1829691</v>
      </c>
      <c r="D2879" s="66">
        <f>VLOOKUP(A2879,'2.1 Termination Charges'!$B$4:$F$904,5,0)</f>
        <v>0.16363</v>
      </c>
      <c r="G2879" s="67"/>
      <c r="H2879" s="67"/>
      <c r="J2879" s="67"/>
      <c r="P2879" s="68"/>
      <c r="Q2879" s="69"/>
      <c r="R2879" s="69"/>
      <c r="Z2879" s="70"/>
      <c r="AA2879" s="71"/>
      <c r="AB2879" s="70"/>
      <c r="AC2879" s="70"/>
      <c r="AD2879" s="53"/>
      <c r="AE2879" s="53"/>
      <c r="AF2879" s="72"/>
      <c r="AG2879" s="70"/>
      <c r="AH2879" s="70"/>
      <c r="AI2879" s="70"/>
    </row>
    <row r="2880" spans="1:35" ht="12.75" customHeight="1" x14ac:dyDescent="0.2">
      <c r="A2880" s="64" t="s">
        <v>537</v>
      </c>
      <c r="B2880" s="65" t="s">
        <v>536</v>
      </c>
      <c r="C2880" s="65">
        <v>1829692</v>
      </c>
      <c r="D2880" s="66">
        <f>VLOOKUP(A2880,'2.1 Termination Charges'!$B$4:$F$904,5,0)</f>
        <v>0.16363</v>
      </c>
      <c r="G2880" s="67"/>
      <c r="H2880" s="67"/>
      <c r="J2880" s="67"/>
      <c r="P2880" s="68"/>
      <c r="Q2880" s="69"/>
      <c r="R2880" s="69"/>
      <c r="Z2880" s="70"/>
      <c r="AA2880" s="71"/>
      <c r="AB2880" s="70"/>
      <c r="AC2880" s="70"/>
      <c r="AD2880" s="53"/>
      <c r="AE2880" s="53"/>
      <c r="AF2880" s="72"/>
      <c r="AG2880" s="70"/>
      <c r="AH2880" s="70"/>
      <c r="AI2880" s="70"/>
    </row>
    <row r="2881" spans="1:35" ht="12.75" customHeight="1" x14ac:dyDescent="0.2">
      <c r="A2881" s="64" t="s">
        <v>537</v>
      </c>
      <c r="B2881" s="65" t="s">
        <v>536</v>
      </c>
      <c r="C2881" s="65">
        <v>1829693</v>
      </c>
      <c r="D2881" s="66">
        <f>VLOOKUP(A2881,'2.1 Termination Charges'!$B$4:$F$904,5,0)</f>
        <v>0.16363</v>
      </c>
      <c r="G2881" s="67"/>
      <c r="H2881" s="67"/>
      <c r="J2881" s="67"/>
      <c r="P2881" s="68"/>
      <c r="Q2881" s="69"/>
      <c r="R2881" s="69"/>
      <c r="Z2881" s="70"/>
      <c r="AA2881" s="71"/>
      <c r="AB2881" s="70"/>
      <c r="AC2881" s="70"/>
      <c r="AD2881" s="53"/>
      <c r="AE2881" s="53"/>
      <c r="AF2881" s="72"/>
      <c r="AG2881" s="70"/>
      <c r="AH2881" s="70"/>
      <c r="AI2881" s="70"/>
    </row>
    <row r="2882" spans="1:35" ht="12.75" customHeight="1" x14ac:dyDescent="0.2">
      <c r="A2882" s="64" t="s">
        <v>537</v>
      </c>
      <c r="B2882" s="65" t="s">
        <v>536</v>
      </c>
      <c r="C2882" s="65">
        <v>1829694</v>
      </c>
      <c r="D2882" s="66">
        <f>VLOOKUP(A2882,'2.1 Termination Charges'!$B$4:$F$904,5,0)</f>
        <v>0.16363</v>
      </c>
      <c r="G2882" s="67"/>
      <c r="H2882" s="67"/>
      <c r="J2882" s="67"/>
      <c r="P2882" s="68"/>
      <c r="Q2882" s="69"/>
      <c r="R2882" s="69"/>
      <c r="Z2882" s="70"/>
      <c r="AA2882" s="71"/>
      <c r="AB2882" s="70"/>
      <c r="AC2882" s="70"/>
      <c r="AD2882" s="53"/>
      <c r="AE2882" s="53"/>
      <c r="AF2882" s="72"/>
      <c r="AG2882" s="70"/>
      <c r="AH2882" s="70"/>
      <c r="AI2882" s="70"/>
    </row>
    <row r="2883" spans="1:35" ht="12.75" customHeight="1" x14ac:dyDescent="0.2">
      <c r="A2883" s="64" t="s">
        <v>537</v>
      </c>
      <c r="B2883" s="65" t="s">
        <v>536</v>
      </c>
      <c r="C2883" s="65">
        <v>1829695</v>
      </c>
      <c r="D2883" s="66">
        <f>VLOOKUP(A2883,'2.1 Termination Charges'!$B$4:$F$904,5,0)</f>
        <v>0.16363</v>
      </c>
      <c r="G2883" s="67"/>
      <c r="H2883" s="67"/>
      <c r="J2883" s="67"/>
      <c r="P2883" s="68"/>
      <c r="Q2883" s="69"/>
      <c r="R2883" s="69"/>
      <c r="Z2883" s="70"/>
      <c r="AA2883" s="71"/>
      <c r="AB2883" s="70"/>
      <c r="AC2883" s="70"/>
      <c r="AD2883" s="53"/>
      <c r="AE2883" s="53"/>
      <c r="AF2883" s="72"/>
      <c r="AG2883" s="70"/>
      <c r="AH2883" s="70"/>
      <c r="AI2883" s="70"/>
    </row>
    <row r="2884" spans="1:35" ht="12.75" customHeight="1" x14ac:dyDescent="0.2">
      <c r="A2884" s="64" t="s">
        <v>537</v>
      </c>
      <c r="B2884" s="65" t="s">
        <v>536</v>
      </c>
      <c r="C2884" s="65">
        <v>1829698</v>
      </c>
      <c r="D2884" s="66">
        <f>VLOOKUP(A2884,'2.1 Termination Charges'!$B$4:$F$904,5,0)</f>
        <v>0.16363</v>
      </c>
      <c r="G2884" s="67"/>
      <c r="H2884" s="67"/>
      <c r="J2884" s="67"/>
      <c r="P2884" s="68"/>
      <c r="Q2884" s="69"/>
      <c r="R2884" s="69"/>
      <c r="Z2884" s="70"/>
      <c r="AA2884" s="71"/>
      <c r="AB2884" s="70"/>
      <c r="AC2884" s="70"/>
      <c r="AD2884" s="53"/>
      <c r="AE2884" s="53"/>
      <c r="AF2884" s="72"/>
      <c r="AG2884" s="70"/>
      <c r="AH2884" s="70"/>
      <c r="AI2884" s="70"/>
    </row>
    <row r="2885" spans="1:35" ht="12.75" customHeight="1" x14ac:dyDescent="0.2">
      <c r="A2885" s="64" t="s">
        <v>537</v>
      </c>
      <c r="B2885" s="65" t="s">
        <v>536</v>
      </c>
      <c r="C2885" s="65">
        <v>1829699</v>
      </c>
      <c r="D2885" s="66">
        <f>VLOOKUP(A2885,'2.1 Termination Charges'!$B$4:$F$904,5,0)</f>
        <v>0.16363</v>
      </c>
      <c r="G2885" s="67"/>
      <c r="H2885" s="67"/>
      <c r="J2885" s="67"/>
      <c r="P2885" s="68"/>
      <c r="Q2885" s="69"/>
      <c r="R2885" s="69"/>
      <c r="Z2885" s="70"/>
      <c r="AA2885" s="71"/>
      <c r="AB2885" s="70"/>
      <c r="AC2885" s="70"/>
      <c r="AD2885" s="53"/>
      <c r="AE2885" s="53"/>
      <c r="AF2885" s="72"/>
      <c r="AG2885" s="70"/>
      <c r="AH2885" s="70"/>
      <c r="AI2885" s="70"/>
    </row>
    <row r="2886" spans="1:35" ht="12.75" customHeight="1" x14ac:dyDescent="0.2">
      <c r="A2886" s="64" t="s">
        <v>537</v>
      </c>
      <c r="B2886" s="65" t="s">
        <v>536</v>
      </c>
      <c r="C2886" s="65">
        <v>1829703</v>
      </c>
      <c r="D2886" s="66">
        <f>VLOOKUP(A2886,'2.1 Termination Charges'!$B$4:$F$904,5,0)</f>
        <v>0.16363</v>
      </c>
      <c r="G2886" s="67"/>
      <c r="H2886" s="67"/>
      <c r="J2886" s="67"/>
      <c r="P2886" s="68"/>
      <c r="Q2886" s="69"/>
      <c r="R2886" s="69"/>
      <c r="Z2886" s="70"/>
      <c r="AA2886" s="71"/>
      <c r="AB2886" s="70"/>
      <c r="AC2886" s="70"/>
      <c r="AD2886" s="53"/>
      <c r="AE2886" s="53"/>
      <c r="AF2886" s="72"/>
      <c r="AG2886" s="70"/>
      <c r="AH2886" s="70"/>
      <c r="AI2886" s="70"/>
    </row>
    <row r="2887" spans="1:35" ht="12.75" customHeight="1" x14ac:dyDescent="0.2">
      <c r="A2887" s="64" t="s">
        <v>537</v>
      </c>
      <c r="B2887" s="65" t="s">
        <v>536</v>
      </c>
      <c r="C2887" s="65">
        <v>1829704</v>
      </c>
      <c r="D2887" s="66">
        <f>VLOOKUP(A2887,'2.1 Termination Charges'!$B$4:$F$904,5,0)</f>
        <v>0.16363</v>
      </c>
      <c r="G2887" s="67"/>
      <c r="H2887" s="67"/>
      <c r="J2887" s="67"/>
      <c r="P2887" s="68"/>
      <c r="Q2887" s="69"/>
      <c r="R2887" s="69"/>
      <c r="Z2887" s="70"/>
      <c r="AA2887" s="71"/>
      <c r="AB2887" s="70"/>
      <c r="AC2887" s="70"/>
      <c r="AD2887" s="53"/>
      <c r="AE2887" s="53"/>
      <c r="AF2887" s="72"/>
      <c r="AG2887" s="70"/>
      <c r="AH2887" s="70"/>
      <c r="AI2887" s="70"/>
    </row>
    <row r="2888" spans="1:35" ht="12.75" customHeight="1" x14ac:dyDescent="0.2">
      <c r="A2888" s="64" t="s">
        <v>537</v>
      </c>
      <c r="B2888" s="65" t="s">
        <v>536</v>
      </c>
      <c r="C2888" s="65">
        <v>1829706</v>
      </c>
      <c r="D2888" s="66">
        <f>VLOOKUP(A2888,'2.1 Termination Charges'!$B$4:$F$904,5,0)</f>
        <v>0.16363</v>
      </c>
      <c r="G2888" s="67"/>
      <c r="H2888" s="67"/>
      <c r="J2888" s="67"/>
      <c r="P2888" s="68"/>
      <c r="Q2888" s="69"/>
      <c r="R2888" s="69"/>
      <c r="Z2888" s="70"/>
      <c r="AA2888" s="71"/>
      <c r="AB2888" s="70"/>
      <c r="AC2888" s="70"/>
      <c r="AD2888" s="53"/>
      <c r="AE2888" s="53"/>
      <c r="AF2888" s="72"/>
      <c r="AG2888" s="70"/>
      <c r="AH2888" s="70"/>
      <c r="AI2888" s="70"/>
    </row>
    <row r="2889" spans="1:35" ht="12.75" customHeight="1" x14ac:dyDescent="0.2">
      <c r="A2889" s="64" t="s">
        <v>537</v>
      </c>
      <c r="B2889" s="65" t="s">
        <v>536</v>
      </c>
      <c r="C2889" s="65">
        <v>1829710</v>
      </c>
      <c r="D2889" s="66">
        <f>VLOOKUP(A2889,'2.1 Termination Charges'!$B$4:$F$904,5,0)</f>
        <v>0.16363</v>
      </c>
      <c r="G2889" s="67"/>
      <c r="H2889" s="67"/>
      <c r="J2889" s="67"/>
      <c r="P2889" s="68"/>
      <c r="Q2889" s="69"/>
      <c r="R2889" s="69"/>
      <c r="Z2889" s="70"/>
      <c r="AA2889" s="71"/>
      <c r="AB2889" s="70"/>
      <c r="AC2889" s="70"/>
      <c r="AD2889" s="53"/>
      <c r="AE2889" s="53"/>
      <c r="AF2889" s="72"/>
      <c r="AG2889" s="70"/>
      <c r="AH2889" s="70"/>
      <c r="AI2889" s="70"/>
    </row>
    <row r="2890" spans="1:35" ht="12.75" customHeight="1" x14ac:dyDescent="0.2">
      <c r="A2890" s="64" t="s">
        <v>537</v>
      </c>
      <c r="B2890" s="65" t="s">
        <v>536</v>
      </c>
      <c r="C2890" s="65">
        <v>1829740</v>
      </c>
      <c r="D2890" s="66">
        <f>VLOOKUP(A2890,'2.1 Termination Charges'!$B$4:$F$904,5,0)</f>
        <v>0.16363</v>
      </c>
      <c r="G2890" s="67"/>
      <c r="H2890" s="67"/>
      <c r="J2890" s="67"/>
      <c r="P2890" s="68"/>
      <c r="Q2890" s="69"/>
      <c r="R2890" s="69"/>
      <c r="Z2890" s="70"/>
      <c r="AA2890" s="71"/>
      <c r="AB2890" s="70"/>
      <c r="AC2890" s="70"/>
      <c r="AD2890" s="53"/>
      <c r="AE2890" s="53"/>
      <c r="AF2890" s="72"/>
      <c r="AG2890" s="70"/>
      <c r="AH2890" s="70"/>
      <c r="AI2890" s="70"/>
    </row>
    <row r="2891" spans="1:35" ht="12.75" customHeight="1" x14ac:dyDescent="0.2">
      <c r="A2891" s="64" t="s">
        <v>537</v>
      </c>
      <c r="B2891" s="65" t="s">
        <v>536</v>
      </c>
      <c r="C2891" s="65">
        <v>1829741</v>
      </c>
      <c r="D2891" s="66">
        <f>VLOOKUP(A2891,'2.1 Termination Charges'!$B$4:$F$904,5,0)</f>
        <v>0.16363</v>
      </c>
      <c r="G2891" s="67"/>
      <c r="H2891" s="67"/>
      <c r="J2891" s="67"/>
      <c r="P2891" s="68"/>
      <c r="Q2891" s="69"/>
      <c r="R2891" s="69"/>
      <c r="Z2891" s="70"/>
      <c r="AA2891" s="71"/>
      <c r="AB2891" s="70"/>
      <c r="AC2891" s="70"/>
      <c r="AD2891" s="53"/>
      <c r="AE2891" s="53"/>
      <c r="AF2891" s="72"/>
      <c r="AG2891" s="70"/>
      <c r="AH2891" s="70"/>
      <c r="AI2891" s="70"/>
    </row>
    <row r="2892" spans="1:35" ht="12.75" customHeight="1" x14ac:dyDescent="0.2">
      <c r="A2892" s="64" t="s">
        <v>537</v>
      </c>
      <c r="B2892" s="65" t="s">
        <v>536</v>
      </c>
      <c r="C2892" s="65">
        <v>1829742</v>
      </c>
      <c r="D2892" s="66">
        <f>VLOOKUP(A2892,'2.1 Termination Charges'!$B$4:$F$904,5,0)</f>
        <v>0.16363</v>
      </c>
      <c r="G2892" s="67"/>
      <c r="H2892" s="67"/>
      <c r="J2892" s="67"/>
      <c r="P2892" s="68"/>
      <c r="Q2892" s="69"/>
      <c r="R2892" s="69"/>
      <c r="Z2892" s="70"/>
      <c r="AA2892" s="71"/>
      <c r="AB2892" s="70"/>
      <c r="AC2892" s="70"/>
      <c r="AD2892" s="53"/>
      <c r="AE2892" s="53"/>
      <c r="AF2892" s="72"/>
      <c r="AG2892" s="70"/>
      <c r="AH2892" s="70"/>
      <c r="AI2892" s="70"/>
    </row>
    <row r="2893" spans="1:35" ht="12.75" customHeight="1" x14ac:dyDescent="0.2">
      <c r="A2893" s="64" t="s">
        <v>537</v>
      </c>
      <c r="B2893" s="65" t="s">
        <v>536</v>
      </c>
      <c r="C2893" s="65">
        <v>1829743</v>
      </c>
      <c r="D2893" s="66">
        <f>VLOOKUP(A2893,'2.1 Termination Charges'!$B$4:$F$904,5,0)</f>
        <v>0.16363</v>
      </c>
      <c r="G2893" s="67"/>
      <c r="H2893" s="67"/>
      <c r="J2893" s="67"/>
      <c r="P2893" s="68"/>
      <c r="Q2893" s="69"/>
      <c r="R2893" s="69"/>
      <c r="Z2893" s="70"/>
      <c r="AA2893" s="71"/>
      <c r="AB2893" s="70"/>
      <c r="AC2893" s="70"/>
      <c r="AD2893" s="53"/>
      <c r="AE2893" s="53"/>
      <c r="AF2893" s="72"/>
      <c r="AG2893" s="70"/>
      <c r="AH2893" s="70"/>
      <c r="AI2893" s="70"/>
    </row>
    <row r="2894" spans="1:35" ht="12.75" customHeight="1" x14ac:dyDescent="0.2">
      <c r="A2894" s="64" t="s">
        <v>537</v>
      </c>
      <c r="B2894" s="65" t="s">
        <v>536</v>
      </c>
      <c r="C2894" s="65">
        <v>1829744</v>
      </c>
      <c r="D2894" s="66">
        <f>VLOOKUP(A2894,'2.1 Termination Charges'!$B$4:$F$904,5,0)</f>
        <v>0.16363</v>
      </c>
      <c r="G2894" s="67"/>
      <c r="H2894" s="67"/>
      <c r="J2894" s="67"/>
      <c r="P2894" s="68"/>
      <c r="Q2894" s="69"/>
      <c r="R2894" s="69"/>
      <c r="Z2894" s="70"/>
      <c r="AA2894" s="71"/>
      <c r="AB2894" s="70"/>
      <c r="AC2894" s="70"/>
      <c r="AD2894" s="53"/>
      <c r="AE2894" s="53"/>
      <c r="AF2894" s="72"/>
      <c r="AG2894" s="70"/>
      <c r="AH2894" s="70"/>
      <c r="AI2894" s="70"/>
    </row>
    <row r="2895" spans="1:35" ht="12.75" customHeight="1" x14ac:dyDescent="0.2">
      <c r="A2895" s="64" t="s">
        <v>537</v>
      </c>
      <c r="B2895" s="65" t="s">
        <v>536</v>
      </c>
      <c r="C2895" s="65">
        <v>1829745</v>
      </c>
      <c r="D2895" s="66">
        <f>VLOOKUP(A2895,'2.1 Termination Charges'!$B$4:$F$904,5,0)</f>
        <v>0.16363</v>
      </c>
      <c r="G2895" s="67"/>
      <c r="H2895" s="67"/>
      <c r="J2895" s="67"/>
      <c r="P2895" s="68"/>
      <c r="Q2895" s="69"/>
      <c r="R2895" s="69"/>
      <c r="Z2895" s="70"/>
      <c r="AA2895" s="71"/>
      <c r="AB2895" s="70"/>
      <c r="AC2895" s="70"/>
      <c r="AD2895" s="53"/>
      <c r="AE2895" s="53"/>
      <c r="AF2895" s="72"/>
      <c r="AG2895" s="70"/>
      <c r="AH2895" s="70"/>
      <c r="AI2895" s="70"/>
    </row>
    <row r="2896" spans="1:35" ht="12.75" customHeight="1" x14ac:dyDescent="0.2">
      <c r="A2896" s="64" t="s">
        <v>537</v>
      </c>
      <c r="B2896" s="65" t="s">
        <v>536</v>
      </c>
      <c r="C2896" s="65">
        <v>1829748</v>
      </c>
      <c r="D2896" s="66">
        <f>VLOOKUP(A2896,'2.1 Termination Charges'!$B$4:$F$904,5,0)</f>
        <v>0.16363</v>
      </c>
      <c r="G2896" s="67"/>
      <c r="H2896" s="67"/>
      <c r="J2896" s="67"/>
      <c r="P2896" s="68"/>
      <c r="Q2896" s="69"/>
      <c r="R2896" s="69"/>
      <c r="Z2896" s="70"/>
      <c r="AA2896" s="71"/>
      <c r="AB2896" s="70"/>
      <c r="AC2896" s="70"/>
      <c r="AD2896" s="53"/>
      <c r="AE2896" s="53"/>
      <c r="AF2896" s="72"/>
      <c r="AG2896" s="70"/>
      <c r="AH2896" s="70"/>
      <c r="AI2896" s="70"/>
    </row>
    <row r="2897" spans="1:35" ht="12.75" customHeight="1" x14ac:dyDescent="0.2">
      <c r="A2897" s="64" t="s">
        <v>537</v>
      </c>
      <c r="B2897" s="65" t="s">
        <v>536</v>
      </c>
      <c r="C2897" s="65">
        <v>1829749</v>
      </c>
      <c r="D2897" s="66">
        <f>VLOOKUP(A2897,'2.1 Termination Charges'!$B$4:$F$904,5,0)</f>
        <v>0.16363</v>
      </c>
      <c r="G2897" s="67"/>
      <c r="H2897" s="67"/>
      <c r="J2897" s="67"/>
      <c r="P2897" s="68"/>
      <c r="Q2897" s="69"/>
      <c r="R2897" s="69"/>
      <c r="Z2897" s="70"/>
      <c r="AA2897" s="71"/>
      <c r="AB2897" s="70"/>
      <c r="AC2897" s="70"/>
      <c r="AD2897" s="53"/>
      <c r="AE2897" s="53"/>
      <c r="AF2897" s="72"/>
      <c r="AG2897" s="70"/>
      <c r="AH2897" s="70"/>
      <c r="AI2897" s="70"/>
    </row>
    <row r="2898" spans="1:35" ht="12.75" customHeight="1" x14ac:dyDescent="0.2">
      <c r="A2898" s="64" t="s">
        <v>537</v>
      </c>
      <c r="B2898" s="65" t="s">
        <v>536</v>
      </c>
      <c r="C2898" s="65">
        <v>1829750</v>
      </c>
      <c r="D2898" s="66">
        <f>VLOOKUP(A2898,'2.1 Termination Charges'!$B$4:$F$904,5,0)</f>
        <v>0.16363</v>
      </c>
      <c r="G2898" s="67"/>
      <c r="H2898" s="67"/>
      <c r="J2898" s="67"/>
      <c r="P2898" s="68"/>
      <c r="Q2898" s="69"/>
      <c r="R2898" s="69"/>
      <c r="Z2898" s="70"/>
      <c r="AA2898" s="71"/>
      <c r="AB2898" s="70"/>
      <c r="AC2898" s="70"/>
      <c r="AD2898" s="53"/>
      <c r="AE2898" s="53"/>
      <c r="AF2898" s="72"/>
      <c r="AG2898" s="70"/>
      <c r="AH2898" s="70"/>
      <c r="AI2898" s="70"/>
    </row>
    <row r="2899" spans="1:35" ht="12.75" customHeight="1" x14ac:dyDescent="0.2">
      <c r="A2899" s="64" t="s">
        <v>537</v>
      </c>
      <c r="B2899" s="65" t="s">
        <v>536</v>
      </c>
      <c r="C2899" s="65">
        <v>1829751</v>
      </c>
      <c r="D2899" s="66">
        <f>VLOOKUP(A2899,'2.1 Termination Charges'!$B$4:$F$904,5,0)</f>
        <v>0.16363</v>
      </c>
      <c r="G2899" s="67"/>
      <c r="H2899" s="67"/>
      <c r="J2899" s="67"/>
      <c r="P2899" s="68"/>
      <c r="Q2899" s="69"/>
      <c r="R2899" s="69"/>
      <c r="Z2899" s="70"/>
      <c r="AA2899" s="71"/>
      <c r="AB2899" s="70"/>
      <c r="AC2899" s="70"/>
      <c r="AD2899" s="53"/>
      <c r="AE2899" s="53"/>
      <c r="AF2899" s="72"/>
      <c r="AG2899" s="70"/>
      <c r="AH2899" s="70"/>
      <c r="AI2899" s="70"/>
    </row>
    <row r="2900" spans="1:35" ht="12.75" customHeight="1" x14ac:dyDescent="0.2">
      <c r="A2900" s="64" t="s">
        <v>537</v>
      </c>
      <c r="B2900" s="65" t="s">
        <v>536</v>
      </c>
      <c r="C2900" s="65">
        <v>1829752</v>
      </c>
      <c r="D2900" s="66">
        <f>VLOOKUP(A2900,'2.1 Termination Charges'!$B$4:$F$904,5,0)</f>
        <v>0.16363</v>
      </c>
      <c r="G2900" s="67"/>
      <c r="H2900" s="67"/>
      <c r="J2900" s="67"/>
      <c r="P2900" s="68"/>
      <c r="Q2900" s="69"/>
      <c r="R2900" s="69"/>
      <c r="Z2900" s="70"/>
      <c r="AA2900" s="71"/>
      <c r="AB2900" s="70"/>
      <c r="AC2900" s="70"/>
      <c r="AD2900" s="53"/>
      <c r="AE2900" s="53"/>
      <c r="AF2900" s="72"/>
      <c r="AG2900" s="70"/>
      <c r="AH2900" s="70"/>
      <c r="AI2900" s="70"/>
    </row>
    <row r="2901" spans="1:35" ht="12.75" customHeight="1" x14ac:dyDescent="0.2">
      <c r="A2901" s="64" t="s">
        <v>537</v>
      </c>
      <c r="B2901" s="65" t="s">
        <v>536</v>
      </c>
      <c r="C2901" s="65">
        <v>1829753</v>
      </c>
      <c r="D2901" s="66">
        <f>VLOOKUP(A2901,'2.1 Termination Charges'!$B$4:$F$904,5,0)</f>
        <v>0.16363</v>
      </c>
      <c r="G2901" s="67"/>
      <c r="H2901" s="67"/>
      <c r="J2901" s="67"/>
      <c r="P2901" s="68"/>
      <c r="Q2901" s="69"/>
      <c r="R2901" s="69"/>
      <c r="Z2901" s="70"/>
      <c r="AA2901" s="71"/>
      <c r="AB2901" s="70"/>
      <c r="AC2901" s="70"/>
      <c r="AD2901" s="53"/>
      <c r="AE2901" s="53"/>
      <c r="AF2901" s="72"/>
      <c r="AG2901" s="70"/>
      <c r="AH2901" s="70"/>
      <c r="AI2901" s="70"/>
    </row>
    <row r="2902" spans="1:35" ht="12.75" customHeight="1" x14ac:dyDescent="0.2">
      <c r="A2902" s="64" t="s">
        <v>537</v>
      </c>
      <c r="B2902" s="65" t="s">
        <v>536</v>
      </c>
      <c r="C2902" s="65">
        <v>1829755</v>
      </c>
      <c r="D2902" s="66">
        <f>VLOOKUP(A2902,'2.1 Termination Charges'!$B$4:$F$904,5,0)</f>
        <v>0.16363</v>
      </c>
      <c r="G2902" s="67"/>
      <c r="H2902" s="67"/>
      <c r="J2902" s="67"/>
      <c r="P2902" s="68"/>
      <c r="Q2902" s="69"/>
      <c r="R2902" s="69"/>
      <c r="Z2902" s="70"/>
      <c r="AA2902" s="71"/>
      <c r="AB2902" s="70"/>
      <c r="AC2902" s="70"/>
      <c r="AD2902" s="53"/>
      <c r="AE2902" s="53"/>
      <c r="AF2902" s="72"/>
      <c r="AG2902" s="70"/>
      <c r="AH2902" s="70"/>
      <c r="AI2902" s="70"/>
    </row>
    <row r="2903" spans="1:35" ht="12.75" customHeight="1" x14ac:dyDescent="0.2">
      <c r="A2903" s="64" t="s">
        <v>537</v>
      </c>
      <c r="B2903" s="65" t="s">
        <v>536</v>
      </c>
      <c r="C2903" s="65">
        <v>1829756</v>
      </c>
      <c r="D2903" s="66">
        <f>VLOOKUP(A2903,'2.1 Termination Charges'!$B$4:$F$904,5,0)</f>
        <v>0.16363</v>
      </c>
      <c r="G2903" s="67"/>
      <c r="H2903" s="67"/>
      <c r="J2903" s="67"/>
      <c r="P2903" s="68"/>
      <c r="Q2903" s="69"/>
      <c r="R2903" s="69"/>
      <c r="Z2903" s="70"/>
      <c r="AA2903" s="71"/>
      <c r="AB2903" s="70"/>
      <c r="AC2903" s="70"/>
      <c r="AD2903" s="53"/>
      <c r="AE2903" s="53"/>
      <c r="AF2903" s="72"/>
      <c r="AG2903" s="70"/>
      <c r="AH2903" s="70"/>
      <c r="AI2903" s="70"/>
    </row>
    <row r="2904" spans="1:35" ht="12.75" customHeight="1" x14ac:dyDescent="0.2">
      <c r="A2904" s="64" t="s">
        <v>537</v>
      </c>
      <c r="B2904" s="65" t="s">
        <v>536</v>
      </c>
      <c r="C2904" s="65">
        <v>1829758</v>
      </c>
      <c r="D2904" s="66">
        <f>VLOOKUP(A2904,'2.1 Termination Charges'!$B$4:$F$904,5,0)</f>
        <v>0.16363</v>
      </c>
      <c r="G2904" s="67"/>
      <c r="H2904" s="67"/>
      <c r="J2904" s="67"/>
      <c r="P2904" s="68"/>
      <c r="Q2904" s="69"/>
      <c r="R2904" s="69"/>
      <c r="Z2904" s="70"/>
      <c r="AA2904" s="71"/>
      <c r="AB2904" s="70"/>
      <c r="AC2904" s="70"/>
      <c r="AD2904" s="53"/>
      <c r="AE2904" s="53"/>
      <c r="AF2904" s="72"/>
      <c r="AG2904" s="70"/>
      <c r="AH2904" s="70"/>
      <c r="AI2904" s="70"/>
    </row>
    <row r="2905" spans="1:35" ht="12.75" customHeight="1" x14ac:dyDescent="0.2">
      <c r="A2905" s="64" t="s">
        <v>537</v>
      </c>
      <c r="B2905" s="65" t="s">
        <v>536</v>
      </c>
      <c r="C2905" s="65">
        <v>1829759</v>
      </c>
      <c r="D2905" s="66">
        <f>VLOOKUP(A2905,'2.1 Termination Charges'!$B$4:$F$904,5,0)</f>
        <v>0.16363</v>
      </c>
      <c r="G2905" s="67"/>
      <c r="H2905" s="67"/>
      <c r="J2905" s="67"/>
      <c r="P2905" s="68"/>
      <c r="Q2905" s="69"/>
      <c r="R2905" s="69"/>
      <c r="Z2905" s="70"/>
      <c r="AA2905" s="71"/>
      <c r="AB2905" s="70"/>
      <c r="AC2905" s="70"/>
      <c r="AD2905" s="53"/>
      <c r="AE2905" s="53"/>
      <c r="AF2905" s="72"/>
      <c r="AG2905" s="70"/>
      <c r="AH2905" s="70"/>
      <c r="AI2905" s="70"/>
    </row>
    <row r="2906" spans="1:35" ht="12.75" customHeight="1" x14ac:dyDescent="0.2">
      <c r="A2906" s="64" t="s">
        <v>537</v>
      </c>
      <c r="B2906" s="65" t="s">
        <v>536</v>
      </c>
      <c r="C2906" s="65">
        <v>1829760</v>
      </c>
      <c r="D2906" s="66">
        <f>VLOOKUP(A2906,'2.1 Termination Charges'!$B$4:$F$904,5,0)</f>
        <v>0.16363</v>
      </c>
      <c r="G2906" s="67"/>
      <c r="H2906" s="67"/>
      <c r="J2906" s="67"/>
      <c r="P2906" s="68"/>
      <c r="Q2906" s="69"/>
      <c r="R2906" s="69"/>
      <c r="Z2906" s="70"/>
      <c r="AA2906" s="71"/>
      <c r="AB2906" s="70"/>
      <c r="AC2906" s="70"/>
      <c r="AD2906" s="53"/>
      <c r="AE2906" s="53"/>
      <c r="AF2906" s="72"/>
      <c r="AG2906" s="70"/>
      <c r="AH2906" s="70"/>
      <c r="AI2906" s="70"/>
    </row>
    <row r="2907" spans="1:35" ht="12.75" customHeight="1" x14ac:dyDescent="0.2">
      <c r="A2907" s="64" t="s">
        <v>537</v>
      </c>
      <c r="B2907" s="65" t="s">
        <v>536</v>
      </c>
      <c r="C2907" s="65">
        <v>1829761</v>
      </c>
      <c r="D2907" s="66">
        <f>VLOOKUP(A2907,'2.1 Termination Charges'!$B$4:$F$904,5,0)</f>
        <v>0.16363</v>
      </c>
      <c r="G2907" s="67"/>
      <c r="H2907" s="67"/>
      <c r="J2907" s="67"/>
      <c r="P2907" s="68"/>
      <c r="Q2907" s="69"/>
      <c r="R2907" s="69"/>
      <c r="Z2907" s="70"/>
      <c r="AA2907" s="71"/>
      <c r="AB2907" s="70"/>
      <c r="AC2907" s="70"/>
      <c r="AD2907" s="53"/>
      <c r="AE2907" s="53"/>
      <c r="AF2907" s="72"/>
      <c r="AG2907" s="70"/>
      <c r="AH2907" s="70"/>
      <c r="AI2907" s="70"/>
    </row>
    <row r="2908" spans="1:35" ht="12.75" customHeight="1" x14ac:dyDescent="0.2">
      <c r="A2908" s="64" t="s">
        <v>537</v>
      </c>
      <c r="B2908" s="65" t="s">
        <v>536</v>
      </c>
      <c r="C2908" s="65">
        <v>1829762</v>
      </c>
      <c r="D2908" s="66">
        <f>VLOOKUP(A2908,'2.1 Termination Charges'!$B$4:$F$904,5,0)</f>
        <v>0.16363</v>
      </c>
      <c r="G2908" s="67"/>
      <c r="H2908" s="67"/>
      <c r="J2908" s="67"/>
      <c r="P2908" s="68"/>
      <c r="Q2908" s="69"/>
      <c r="R2908" s="69"/>
      <c r="Z2908" s="70"/>
      <c r="AA2908" s="71"/>
      <c r="AB2908" s="70"/>
      <c r="AC2908" s="70"/>
      <c r="AD2908" s="53"/>
      <c r="AE2908" s="53"/>
      <c r="AF2908" s="72"/>
      <c r="AG2908" s="70"/>
      <c r="AH2908" s="70"/>
      <c r="AI2908" s="70"/>
    </row>
    <row r="2909" spans="1:35" ht="12.75" customHeight="1" x14ac:dyDescent="0.2">
      <c r="A2909" s="64" t="s">
        <v>537</v>
      </c>
      <c r="B2909" s="65" t="s">
        <v>536</v>
      </c>
      <c r="C2909" s="65">
        <v>1829763</v>
      </c>
      <c r="D2909" s="66">
        <f>VLOOKUP(A2909,'2.1 Termination Charges'!$B$4:$F$904,5,0)</f>
        <v>0.16363</v>
      </c>
      <c r="G2909" s="67"/>
      <c r="H2909" s="67"/>
      <c r="J2909" s="67"/>
      <c r="P2909" s="68"/>
      <c r="Q2909" s="69"/>
      <c r="R2909" s="69"/>
      <c r="Z2909" s="70"/>
      <c r="AA2909" s="71"/>
      <c r="AB2909" s="70"/>
      <c r="AC2909" s="70"/>
      <c r="AD2909" s="53"/>
      <c r="AE2909" s="53"/>
      <c r="AF2909" s="72"/>
      <c r="AG2909" s="70"/>
      <c r="AH2909" s="70"/>
      <c r="AI2909" s="70"/>
    </row>
    <row r="2910" spans="1:35" ht="12.75" customHeight="1" x14ac:dyDescent="0.2">
      <c r="A2910" s="64" t="s">
        <v>537</v>
      </c>
      <c r="B2910" s="65" t="s">
        <v>536</v>
      </c>
      <c r="C2910" s="65">
        <v>1829764</v>
      </c>
      <c r="D2910" s="66">
        <f>VLOOKUP(A2910,'2.1 Termination Charges'!$B$4:$F$904,5,0)</f>
        <v>0.16363</v>
      </c>
      <c r="G2910" s="67"/>
      <c r="H2910" s="67"/>
      <c r="J2910" s="67"/>
      <c r="P2910" s="68"/>
      <c r="Q2910" s="69"/>
      <c r="R2910" s="69"/>
      <c r="Z2910" s="70"/>
      <c r="AA2910" s="71"/>
      <c r="AB2910" s="70"/>
      <c r="AC2910" s="70"/>
      <c r="AD2910" s="53"/>
      <c r="AE2910" s="53"/>
      <c r="AF2910" s="72"/>
      <c r="AG2910" s="70"/>
      <c r="AH2910" s="70"/>
      <c r="AI2910" s="70"/>
    </row>
    <row r="2911" spans="1:35" ht="12.75" customHeight="1" x14ac:dyDescent="0.2">
      <c r="A2911" s="64" t="s">
        <v>537</v>
      </c>
      <c r="B2911" s="65" t="s">
        <v>536</v>
      </c>
      <c r="C2911" s="65">
        <v>1829765</v>
      </c>
      <c r="D2911" s="66">
        <f>VLOOKUP(A2911,'2.1 Termination Charges'!$B$4:$F$904,5,0)</f>
        <v>0.16363</v>
      </c>
      <c r="G2911" s="67"/>
      <c r="H2911" s="67"/>
      <c r="J2911" s="67"/>
      <c r="P2911" s="68"/>
      <c r="Q2911" s="69"/>
      <c r="R2911" s="69"/>
      <c r="Z2911" s="70"/>
      <c r="AA2911" s="71"/>
      <c r="AB2911" s="70"/>
      <c r="AC2911" s="70"/>
      <c r="AD2911" s="53"/>
      <c r="AE2911" s="53"/>
      <c r="AF2911" s="72"/>
      <c r="AG2911" s="70"/>
      <c r="AH2911" s="70"/>
      <c r="AI2911" s="70"/>
    </row>
    <row r="2912" spans="1:35" ht="12.75" customHeight="1" x14ac:dyDescent="0.2">
      <c r="A2912" s="64" t="s">
        <v>537</v>
      </c>
      <c r="B2912" s="65" t="s">
        <v>536</v>
      </c>
      <c r="C2912" s="65">
        <v>1829766</v>
      </c>
      <c r="D2912" s="66">
        <f>VLOOKUP(A2912,'2.1 Termination Charges'!$B$4:$F$904,5,0)</f>
        <v>0.16363</v>
      </c>
      <c r="G2912" s="67"/>
      <c r="H2912" s="67"/>
      <c r="J2912" s="67"/>
      <c r="P2912" s="68"/>
      <c r="Q2912" s="69"/>
      <c r="R2912" s="69"/>
      <c r="Z2912" s="70"/>
      <c r="AA2912" s="71"/>
      <c r="AB2912" s="70"/>
      <c r="AC2912" s="70"/>
      <c r="AD2912" s="53"/>
      <c r="AE2912" s="53"/>
      <c r="AF2912" s="72"/>
      <c r="AG2912" s="70"/>
      <c r="AH2912" s="70"/>
      <c r="AI2912" s="70"/>
    </row>
    <row r="2913" spans="1:35" ht="12.75" customHeight="1" x14ac:dyDescent="0.2">
      <c r="A2913" s="64" t="s">
        <v>537</v>
      </c>
      <c r="B2913" s="65" t="s">
        <v>536</v>
      </c>
      <c r="C2913" s="65">
        <v>1829767</v>
      </c>
      <c r="D2913" s="66">
        <f>VLOOKUP(A2913,'2.1 Termination Charges'!$B$4:$F$904,5,0)</f>
        <v>0.16363</v>
      </c>
      <c r="G2913" s="67"/>
      <c r="H2913" s="67"/>
      <c r="J2913" s="67"/>
      <c r="P2913" s="68"/>
      <c r="Q2913" s="69"/>
      <c r="R2913" s="69"/>
      <c r="Z2913" s="70"/>
      <c r="AA2913" s="71"/>
      <c r="AB2913" s="70"/>
      <c r="AC2913" s="70"/>
      <c r="AD2913" s="53"/>
      <c r="AE2913" s="53"/>
      <c r="AF2913" s="72"/>
      <c r="AG2913" s="70"/>
      <c r="AH2913" s="70"/>
      <c r="AI2913" s="70"/>
    </row>
    <row r="2914" spans="1:35" ht="12.75" customHeight="1" x14ac:dyDescent="0.2">
      <c r="A2914" s="64" t="s">
        <v>537</v>
      </c>
      <c r="B2914" s="65" t="s">
        <v>536</v>
      </c>
      <c r="C2914" s="65">
        <v>1829768</v>
      </c>
      <c r="D2914" s="66">
        <f>VLOOKUP(A2914,'2.1 Termination Charges'!$B$4:$F$904,5,0)</f>
        <v>0.16363</v>
      </c>
      <c r="G2914" s="67"/>
      <c r="H2914" s="67"/>
      <c r="J2914" s="67"/>
      <c r="P2914" s="68"/>
      <c r="Q2914" s="69"/>
      <c r="R2914" s="69"/>
      <c r="Z2914" s="70"/>
      <c r="AA2914" s="71"/>
      <c r="AB2914" s="70"/>
      <c r="AC2914" s="70"/>
      <c r="AD2914" s="53"/>
      <c r="AE2914" s="53"/>
      <c r="AF2914" s="72"/>
      <c r="AG2914" s="70"/>
      <c r="AH2914" s="70"/>
      <c r="AI2914" s="70"/>
    </row>
    <row r="2915" spans="1:35" ht="12.75" customHeight="1" x14ac:dyDescent="0.2">
      <c r="A2915" s="64" t="s">
        <v>537</v>
      </c>
      <c r="B2915" s="65" t="s">
        <v>536</v>
      </c>
      <c r="C2915" s="65">
        <v>1829769</v>
      </c>
      <c r="D2915" s="66">
        <f>VLOOKUP(A2915,'2.1 Termination Charges'!$B$4:$F$904,5,0)</f>
        <v>0.16363</v>
      </c>
      <c r="G2915" s="67"/>
      <c r="H2915" s="67"/>
      <c r="J2915" s="67"/>
      <c r="P2915" s="68"/>
      <c r="Q2915" s="69"/>
      <c r="R2915" s="69"/>
      <c r="Z2915" s="70"/>
      <c r="AA2915" s="71"/>
      <c r="AB2915" s="70"/>
      <c r="AC2915" s="70"/>
      <c r="AD2915" s="53"/>
      <c r="AE2915" s="53"/>
      <c r="AF2915" s="72"/>
      <c r="AG2915" s="70"/>
      <c r="AH2915" s="70"/>
      <c r="AI2915" s="70"/>
    </row>
    <row r="2916" spans="1:35" ht="12.75" customHeight="1" x14ac:dyDescent="0.2">
      <c r="A2916" s="64" t="s">
        <v>537</v>
      </c>
      <c r="B2916" s="65" t="s">
        <v>536</v>
      </c>
      <c r="C2916" s="65">
        <v>1829771</v>
      </c>
      <c r="D2916" s="66">
        <f>VLOOKUP(A2916,'2.1 Termination Charges'!$B$4:$F$904,5,0)</f>
        <v>0.16363</v>
      </c>
      <c r="G2916" s="67"/>
      <c r="H2916" s="67"/>
      <c r="J2916" s="67"/>
      <c r="P2916" s="68"/>
      <c r="Q2916" s="69"/>
      <c r="R2916" s="69"/>
      <c r="Z2916" s="70"/>
      <c r="AA2916" s="71"/>
      <c r="AB2916" s="70"/>
      <c r="AC2916" s="70"/>
      <c r="AD2916" s="53"/>
      <c r="AE2916" s="53"/>
      <c r="AF2916" s="72"/>
      <c r="AG2916" s="70"/>
      <c r="AH2916" s="70"/>
      <c r="AI2916" s="70"/>
    </row>
    <row r="2917" spans="1:35" ht="12.75" customHeight="1" x14ac:dyDescent="0.2">
      <c r="A2917" s="64" t="s">
        <v>537</v>
      </c>
      <c r="B2917" s="65" t="s">
        <v>536</v>
      </c>
      <c r="C2917" s="65">
        <v>1829772</v>
      </c>
      <c r="D2917" s="66">
        <f>VLOOKUP(A2917,'2.1 Termination Charges'!$B$4:$F$904,5,0)</f>
        <v>0.16363</v>
      </c>
      <c r="G2917" s="67"/>
      <c r="H2917" s="67"/>
      <c r="J2917" s="67"/>
      <c r="P2917" s="68"/>
      <c r="Q2917" s="69"/>
      <c r="R2917" s="69"/>
      <c r="Z2917" s="70"/>
      <c r="AA2917" s="71"/>
      <c r="AB2917" s="70"/>
      <c r="AC2917" s="70"/>
      <c r="AD2917" s="53"/>
      <c r="AE2917" s="53"/>
      <c r="AF2917" s="72"/>
      <c r="AG2917" s="70"/>
      <c r="AH2917" s="70"/>
      <c r="AI2917" s="70"/>
    </row>
    <row r="2918" spans="1:35" ht="12.75" customHeight="1" x14ac:dyDescent="0.2">
      <c r="A2918" s="64" t="s">
        <v>537</v>
      </c>
      <c r="B2918" s="65" t="s">
        <v>536</v>
      </c>
      <c r="C2918" s="65">
        <v>1829773</v>
      </c>
      <c r="D2918" s="66">
        <f>VLOOKUP(A2918,'2.1 Termination Charges'!$B$4:$F$904,5,0)</f>
        <v>0.16363</v>
      </c>
      <c r="G2918" s="67"/>
      <c r="H2918" s="67"/>
      <c r="J2918" s="67"/>
      <c r="P2918" s="68"/>
      <c r="Q2918" s="69"/>
      <c r="R2918" s="69"/>
      <c r="Z2918" s="70"/>
      <c r="AA2918" s="71"/>
      <c r="AB2918" s="70"/>
      <c r="AC2918" s="70"/>
      <c r="AD2918" s="53"/>
      <c r="AE2918" s="53"/>
      <c r="AF2918" s="72"/>
      <c r="AG2918" s="70"/>
      <c r="AH2918" s="70"/>
      <c r="AI2918" s="70"/>
    </row>
    <row r="2919" spans="1:35" ht="12.75" customHeight="1" x14ac:dyDescent="0.2">
      <c r="A2919" s="64" t="s">
        <v>537</v>
      </c>
      <c r="B2919" s="65" t="s">
        <v>536</v>
      </c>
      <c r="C2919" s="65">
        <v>1829774</v>
      </c>
      <c r="D2919" s="66">
        <f>VLOOKUP(A2919,'2.1 Termination Charges'!$B$4:$F$904,5,0)</f>
        <v>0.16363</v>
      </c>
      <c r="G2919" s="67"/>
      <c r="H2919" s="67"/>
      <c r="J2919" s="67"/>
      <c r="P2919" s="68"/>
      <c r="Q2919" s="69"/>
      <c r="R2919" s="69"/>
      <c r="Z2919" s="70"/>
      <c r="AA2919" s="71"/>
      <c r="AB2919" s="70"/>
      <c r="AC2919" s="70"/>
      <c r="AD2919" s="53"/>
      <c r="AE2919" s="53"/>
      <c r="AF2919" s="72"/>
      <c r="AG2919" s="70"/>
      <c r="AH2919" s="70"/>
      <c r="AI2919" s="70"/>
    </row>
    <row r="2920" spans="1:35" ht="12.75" customHeight="1" x14ac:dyDescent="0.2">
      <c r="A2920" s="64" t="s">
        <v>537</v>
      </c>
      <c r="B2920" s="65" t="s">
        <v>536</v>
      </c>
      <c r="C2920" s="65">
        <v>1829775</v>
      </c>
      <c r="D2920" s="66">
        <f>VLOOKUP(A2920,'2.1 Termination Charges'!$B$4:$F$904,5,0)</f>
        <v>0.16363</v>
      </c>
      <c r="G2920" s="67"/>
      <c r="H2920" s="67"/>
      <c r="J2920" s="67"/>
      <c r="P2920" s="68"/>
      <c r="Q2920" s="69"/>
      <c r="R2920" s="69"/>
      <c r="Z2920" s="70"/>
      <c r="AA2920" s="71"/>
      <c r="AB2920" s="70"/>
      <c r="AC2920" s="70"/>
      <c r="AD2920" s="53"/>
      <c r="AE2920" s="53"/>
      <c r="AF2920" s="72"/>
      <c r="AG2920" s="70"/>
      <c r="AH2920" s="70"/>
      <c r="AI2920" s="70"/>
    </row>
    <row r="2921" spans="1:35" ht="12.75" customHeight="1" x14ac:dyDescent="0.2">
      <c r="A2921" s="64" t="s">
        <v>537</v>
      </c>
      <c r="B2921" s="65" t="s">
        <v>536</v>
      </c>
      <c r="C2921" s="65">
        <v>1829776</v>
      </c>
      <c r="D2921" s="66">
        <f>VLOOKUP(A2921,'2.1 Termination Charges'!$B$4:$F$904,5,0)</f>
        <v>0.16363</v>
      </c>
      <c r="G2921" s="67"/>
      <c r="H2921" s="67"/>
      <c r="J2921" s="67"/>
      <c r="P2921" s="68"/>
      <c r="Q2921" s="69"/>
      <c r="R2921" s="69"/>
      <c r="Z2921" s="70"/>
      <c r="AA2921" s="71"/>
      <c r="AB2921" s="70"/>
      <c r="AC2921" s="70"/>
      <c r="AD2921" s="53"/>
      <c r="AE2921" s="53"/>
      <c r="AF2921" s="72"/>
      <c r="AG2921" s="70"/>
      <c r="AH2921" s="70"/>
      <c r="AI2921" s="70"/>
    </row>
    <row r="2922" spans="1:35" ht="12.75" customHeight="1" x14ac:dyDescent="0.2">
      <c r="A2922" s="64" t="s">
        <v>537</v>
      </c>
      <c r="B2922" s="65" t="s">
        <v>536</v>
      </c>
      <c r="C2922" s="65">
        <v>1829777</v>
      </c>
      <c r="D2922" s="66">
        <f>VLOOKUP(A2922,'2.1 Termination Charges'!$B$4:$F$904,5,0)</f>
        <v>0.16363</v>
      </c>
      <c r="G2922" s="67"/>
      <c r="H2922" s="67"/>
      <c r="J2922" s="67"/>
      <c r="P2922" s="68"/>
      <c r="Q2922" s="69"/>
      <c r="R2922" s="69"/>
      <c r="Z2922" s="70"/>
      <c r="AA2922" s="71"/>
      <c r="AB2922" s="70"/>
      <c r="AC2922" s="70"/>
      <c r="AD2922" s="53"/>
      <c r="AE2922" s="53"/>
      <c r="AF2922" s="72"/>
      <c r="AG2922" s="70"/>
      <c r="AH2922" s="70"/>
      <c r="AI2922" s="70"/>
    </row>
    <row r="2923" spans="1:35" ht="12.75" customHeight="1" x14ac:dyDescent="0.2">
      <c r="A2923" s="64" t="s">
        <v>537</v>
      </c>
      <c r="B2923" s="65" t="s">
        <v>536</v>
      </c>
      <c r="C2923" s="65">
        <v>1829778</v>
      </c>
      <c r="D2923" s="66">
        <f>VLOOKUP(A2923,'2.1 Termination Charges'!$B$4:$F$904,5,0)</f>
        <v>0.16363</v>
      </c>
      <c r="G2923" s="67"/>
      <c r="H2923" s="67"/>
      <c r="J2923" s="67"/>
      <c r="P2923" s="68"/>
      <c r="Q2923" s="69"/>
      <c r="R2923" s="69"/>
      <c r="Z2923" s="70"/>
      <c r="AA2923" s="71"/>
      <c r="AB2923" s="70"/>
      <c r="AC2923" s="70"/>
      <c r="AD2923" s="53"/>
      <c r="AE2923" s="53"/>
      <c r="AF2923" s="72"/>
      <c r="AG2923" s="70"/>
      <c r="AH2923" s="70"/>
      <c r="AI2923" s="70"/>
    </row>
    <row r="2924" spans="1:35" ht="12.75" customHeight="1" x14ac:dyDescent="0.2">
      <c r="A2924" s="64" t="s">
        <v>537</v>
      </c>
      <c r="B2924" s="65" t="s">
        <v>536</v>
      </c>
      <c r="C2924" s="65">
        <v>1829780</v>
      </c>
      <c r="D2924" s="66">
        <f>VLOOKUP(A2924,'2.1 Termination Charges'!$B$4:$F$904,5,0)</f>
        <v>0.16363</v>
      </c>
      <c r="G2924" s="67"/>
      <c r="H2924" s="67"/>
      <c r="J2924" s="67"/>
      <c r="P2924" s="68"/>
      <c r="Q2924" s="69"/>
      <c r="R2924" s="69"/>
      <c r="Z2924" s="70"/>
      <c r="AA2924" s="71"/>
      <c r="AB2924" s="70"/>
      <c r="AC2924" s="70"/>
      <c r="AD2924" s="53"/>
      <c r="AE2924" s="53"/>
      <c r="AF2924" s="72"/>
      <c r="AG2924" s="70"/>
      <c r="AH2924" s="70"/>
      <c r="AI2924" s="70"/>
    </row>
    <row r="2925" spans="1:35" ht="12.75" customHeight="1" x14ac:dyDescent="0.2">
      <c r="A2925" s="64" t="s">
        <v>537</v>
      </c>
      <c r="B2925" s="65" t="s">
        <v>536</v>
      </c>
      <c r="C2925" s="65">
        <v>1829781</v>
      </c>
      <c r="D2925" s="66">
        <f>VLOOKUP(A2925,'2.1 Termination Charges'!$B$4:$F$904,5,0)</f>
        <v>0.16363</v>
      </c>
      <c r="G2925" s="67"/>
      <c r="H2925" s="67"/>
      <c r="J2925" s="67"/>
      <c r="P2925" s="68"/>
      <c r="Q2925" s="69"/>
      <c r="R2925" s="69"/>
      <c r="Z2925" s="70"/>
      <c r="AA2925" s="71"/>
      <c r="AB2925" s="70"/>
      <c r="AC2925" s="70"/>
      <c r="AD2925" s="53"/>
      <c r="AE2925" s="53"/>
      <c r="AF2925" s="72"/>
      <c r="AG2925" s="70"/>
      <c r="AH2925" s="70"/>
      <c r="AI2925" s="70"/>
    </row>
    <row r="2926" spans="1:35" ht="12.75" customHeight="1" x14ac:dyDescent="0.2">
      <c r="A2926" s="64" t="s">
        <v>537</v>
      </c>
      <c r="B2926" s="65" t="s">
        <v>536</v>
      </c>
      <c r="C2926" s="65">
        <v>1829782</v>
      </c>
      <c r="D2926" s="66">
        <f>VLOOKUP(A2926,'2.1 Termination Charges'!$B$4:$F$904,5,0)</f>
        <v>0.16363</v>
      </c>
      <c r="G2926" s="67"/>
      <c r="H2926" s="67"/>
      <c r="J2926" s="67"/>
      <c r="P2926" s="68"/>
      <c r="Q2926" s="69"/>
      <c r="R2926" s="69"/>
      <c r="Z2926" s="70"/>
      <c r="AA2926" s="71"/>
      <c r="AB2926" s="70"/>
      <c r="AC2926" s="70"/>
      <c r="AD2926" s="53"/>
      <c r="AE2926" s="53"/>
      <c r="AF2926" s="72"/>
      <c r="AG2926" s="70"/>
      <c r="AH2926" s="70"/>
      <c r="AI2926" s="70"/>
    </row>
    <row r="2927" spans="1:35" ht="12.75" customHeight="1" x14ac:dyDescent="0.2">
      <c r="A2927" s="64" t="s">
        <v>537</v>
      </c>
      <c r="B2927" s="65" t="s">
        <v>536</v>
      </c>
      <c r="C2927" s="65">
        <v>1829783</v>
      </c>
      <c r="D2927" s="66">
        <f>VLOOKUP(A2927,'2.1 Termination Charges'!$B$4:$F$904,5,0)</f>
        <v>0.16363</v>
      </c>
      <c r="G2927" s="67"/>
      <c r="H2927" s="67"/>
      <c r="J2927" s="67"/>
      <c r="P2927" s="68"/>
      <c r="Q2927" s="69"/>
      <c r="R2927" s="69"/>
      <c r="Z2927" s="70"/>
      <c r="AA2927" s="71"/>
      <c r="AB2927" s="70"/>
      <c r="AC2927" s="70"/>
      <c r="AD2927" s="53"/>
      <c r="AE2927" s="53"/>
      <c r="AF2927" s="72"/>
      <c r="AG2927" s="70"/>
      <c r="AH2927" s="70"/>
      <c r="AI2927" s="70"/>
    </row>
    <row r="2928" spans="1:35" ht="12.75" customHeight="1" x14ac:dyDescent="0.2">
      <c r="A2928" s="64" t="s">
        <v>537</v>
      </c>
      <c r="B2928" s="65" t="s">
        <v>536</v>
      </c>
      <c r="C2928" s="65">
        <v>1829784</v>
      </c>
      <c r="D2928" s="66">
        <f>VLOOKUP(A2928,'2.1 Termination Charges'!$B$4:$F$904,5,0)</f>
        <v>0.16363</v>
      </c>
      <c r="G2928" s="67"/>
      <c r="H2928" s="67"/>
      <c r="J2928" s="67"/>
      <c r="P2928" s="68"/>
      <c r="Q2928" s="69"/>
      <c r="R2928" s="69"/>
      <c r="Z2928" s="70"/>
      <c r="AA2928" s="71"/>
      <c r="AB2928" s="70"/>
      <c r="AC2928" s="70"/>
      <c r="AD2928" s="53"/>
      <c r="AE2928" s="53"/>
      <c r="AF2928" s="72"/>
      <c r="AG2928" s="70"/>
      <c r="AH2928" s="70"/>
      <c r="AI2928" s="70"/>
    </row>
    <row r="2929" spans="1:35" ht="12.75" customHeight="1" x14ac:dyDescent="0.2">
      <c r="A2929" s="64" t="s">
        <v>537</v>
      </c>
      <c r="B2929" s="65" t="s">
        <v>536</v>
      </c>
      <c r="C2929" s="65">
        <v>1829785</v>
      </c>
      <c r="D2929" s="66">
        <f>VLOOKUP(A2929,'2.1 Termination Charges'!$B$4:$F$904,5,0)</f>
        <v>0.16363</v>
      </c>
      <c r="G2929" s="67"/>
      <c r="H2929" s="67"/>
      <c r="J2929" s="67"/>
      <c r="P2929" s="68"/>
      <c r="Q2929" s="69"/>
      <c r="R2929" s="69"/>
      <c r="Z2929" s="70"/>
      <c r="AA2929" s="71"/>
      <c r="AB2929" s="70"/>
      <c r="AC2929" s="70"/>
      <c r="AD2929" s="53"/>
      <c r="AE2929" s="53"/>
      <c r="AF2929" s="72"/>
      <c r="AG2929" s="70"/>
      <c r="AH2929" s="70"/>
      <c r="AI2929" s="70"/>
    </row>
    <row r="2930" spans="1:35" ht="12.75" customHeight="1" x14ac:dyDescent="0.2">
      <c r="A2930" s="64" t="s">
        <v>537</v>
      </c>
      <c r="B2930" s="65" t="s">
        <v>536</v>
      </c>
      <c r="C2930" s="65">
        <v>1829786</v>
      </c>
      <c r="D2930" s="66">
        <f>VLOOKUP(A2930,'2.1 Termination Charges'!$B$4:$F$904,5,0)</f>
        <v>0.16363</v>
      </c>
      <c r="G2930" s="67"/>
      <c r="H2930" s="67"/>
      <c r="J2930" s="67"/>
      <c r="P2930" s="68"/>
      <c r="Q2930" s="69"/>
      <c r="R2930" s="69"/>
      <c r="Z2930" s="70"/>
      <c r="AA2930" s="71"/>
      <c r="AB2930" s="70"/>
      <c r="AC2930" s="70"/>
      <c r="AD2930" s="53"/>
      <c r="AE2930" s="53"/>
      <c r="AF2930" s="72"/>
      <c r="AG2930" s="70"/>
      <c r="AH2930" s="70"/>
      <c r="AI2930" s="70"/>
    </row>
    <row r="2931" spans="1:35" ht="12.75" customHeight="1" x14ac:dyDescent="0.2">
      <c r="A2931" s="64" t="s">
        <v>537</v>
      </c>
      <c r="B2931" s="65" t="s">
        <v>536</v>
      </c>
      <c r="C2931" s="65">
        <v>1829788</v>
      </c>
      <c r="D2931" s="66">
        <f>VLOOKUP(A2931,'2.1 Termination Charges'!$B$4:$F$904,5,0)</f>
        <v>0.16363</v>
      </c>
      <c r="G2931" s="67"/>
      <c r="H2931" s="67"/>
      <c r="J2931" s="67"/>
      <c r="P2931" s="68"/>
      <c r="Q2931" s="69"/>
      <c r="R2931" s="69"/>
      <c r="Z2931" s="70"/>
      <c r="AA2931" s="71"/>
      <c r="AB2931" s="70"/>
      <c r="AC2931" s="70"/>
      <c r="AD2931" s="53"/>
      <c r="AE2931" s="53"/>
      <c r="AF2931" s="72"/>
      <c r="AG2931" s="70"/>
      <c r="AH2931" s="70"/>
      <c r="AI2931" s="70"/>
    </row>
    <row r="2932" spans="1:35" ht="12.75" customHeight="1" x14ac:dyDescent="0.2">
      <c r="A2932" s="64" t="s">
        <v>537</v>
      </c>
      <c r="B2932" s="65" t="s">
        <v>536</v>
      </c>
      <c r="C2932" s="65">
        <v>1829789</v>
      </c>
      <c r="D2932" s="66">
        <f>VLOOKUP(A2932,'2.1 Termination Charges'!$B$4:$F$904,5,0)</f>
        <v>0.16363</v>
      </c>
      <c r="G2932" s="67"/>
      <c r="H2932" s="67"/>
      <c r="J2932" s="67"/>
      <c r="P2932" s="68"/>
      <c r="Q2932" s="69"/>
      <c r="R2932" s="69"/>
      <c r="Z2932" s="70"/>
      <c r="AA2932" s="71"/>
      <c r="AB2932" s="70"/>
      <c r="AC2932" s="70"/>
      <c r="AD2932" s="53"/>
      <c r="AE2932" s="53"/>
      <c r="AF2932" s="72"/>
      <c r="AG2932" s="70"/>
      <c r="AH2932" s="70"/>
      <c r="AI2932" s="70"/>
    </row>
    <row r="2933" spans="1:35" ht="12.75" customHeight="1" x14ac:dyDescent="0.2">
      <c r="A2933" s="64" t="s">
        <v>537</v>
      </c>
      <c r="B2933" s="65" t="s">
        <v>536</v>
      </c>
      <c r="C2933" s="65">
        <v>1829790</v>
      </c>
      <c r="D2933" s="66">
        <f>VLOOKUP(A2933,'2.1 Termination Charges'!$B$4:$F$904,5,0)</f>
        <v>0.16363</v>
      </c>
      <c r="G2933" s="67"/>
      <c r="H2933" s="67"/>
      <c r="J2933" s="67"/>
      <c r="P2933" s="68"/>
      <c r="Q2933" s="69"/>
      <c r="R2933" s="69"/>
      <c r="Z2933" s="70"/>
      <c r="AA2933" s="71"/>
      <c r="AB2933" s="70"/>
      <c r="AC2933" s="70"/>
      <c r="AD2933" s="53"/>
      <c r="AE2933" s="53"/>
      <c r="AF2933" s="72"/>
      <c r="AG2933" s="70"/>
      <c r="AH2933" s="70"/>
      <c r="AI2933" s="70"/>
    </row>
    <row r="2934" spans="1:35" ht="12.75" customHeight="1" x14ac:dyDescent="0.2">
      <c r="A2934" s="64" t="s">
        <v>537</v>
      </c>
      <c r="B2934" s="65" t="s">
        <v>536</v>
      </c>
      <c r="C2934" s="65">
        <v>1829791</v>
      </c>
      <c r="D2934" s="66">
        <f>VLOOKUP(A2934,'2.1 Termination Charges'!$B$4:$F$904,5,0)</f>
        <v>0.16363</v>
      </c>
      <c r="G2934" s="67"/>
      <c r="H2934" s="67"/>
      <c r="J2934" s="67"/>
      <c r="P2934" s="68"/>
      <c r="Q2934" s="69"/>
      <c r="R2934" s="69"/>
      <c r="Z2934" s="70"/>
      <c r="AA2934" s="71"/>
      <c r="AB2934" s="70"/>
      <c r="AC2934" s="70"/>
      <c r="AD2934" s="53"/>
      <c r="AE2934" s="53"/>
      <c r="AF2934" s="72"/>
      <c r="AG2934" s="70"/>
      <c r="AH2934" s="70"/>
      <c r="AI2934" s="70"/>
    </row>
    <row r="2935" spans="1:35" ht="12.75" customHeight="1" x14ac:dyDescent="0.2">
      <c r="A2935" s="64" t="s">
        <v>537</v>
      </c>
      <c r="B2935" s="65" t="s">
        <v>536</v>
      </c>
      <c r="C2935" s="65">
        <v>1829792</v>
      </c>
      <c r="D2935" s="66">
        <f>VLOOKUP(A2935,'2.1 Termination Charges'!$B$4:$F$904,5,0)</f>
        <v>0.16363</v>
      </c>
      <c r="G2935" s="67"/>
      <c r="H2935" s="67"/>
      <c r="J2935" s="67"/>
      <c r="P2935" s="68"/>
      <c r="Q2935" s="69"/>
      <c r="R2935" s="69"/>
      <c r="Z2935" s="70"/>
      <c r="AA2935" s="71"/>
      <c r="AB2935" s="70"/>
      <c r="AC2935" s="70"/>
      <c r="AD2935" s="53"/>
      <c r="AE2935" s="53"/>
      <c r="AF2935" s="72"/>
      <c r="AG2935" s="70"/>
      <c r="AH2935" s="70"/>
      <c r="AI2935" s="70"/>
    </row>
    <row r="2936" spans="1:35" ht="12.75" customHeight="1" x14ac:dyDescent="0.2">
      <c r="A2936" s="64" t="s">
        <v>537</v>
      </c>
      <c r="B2936" s="65" t="s">
        <v>536</v>
      </c>
      <c r="C2936" s="65">
        <v>1829793</v>
      </c>
      <c r="D2936" s="66">
        <f>VLOOKUP(A2936,'2.1 Termination Charges'!$B$4:$F$904,5,0)</f>
        <v>0.16363</v>
      </c>
      <c r="G2936" s="67"/>
      <c r="H2936" s="67"/>
      <c r="J2936" s="67"/>
      <c r="P2936" s="68"/>
      <c r="Q2936" s="69"/>
      <c r="R2936" s="69"/>
      <c r="Z2936" s="70"/>
      <c r="AA2936" s="71"/>
      <c r="AB2936" s="70"/>
      <c r="AC2936" s="70"/>
      <c r="AD2936" s="53"/>
      <c r="AE2936" s="53"/>
      <c r="AF2936" s="72"/>
      <c r="AG2936" s="70"/>
      <c r="AH2936" s="70"/>
      <c r="AI2936" s="70"/>
    </row>
    <row r="2937" spans="1:35" ht="12.75" customHeight="1" x14ac:dyDescent="0.2">
      <c r="A2937" s="64" t="s">
        <v>537</v>
      </c>
      <c r="B2937" s="65" t="s">
        <v>536</v>
      </c>
      <c r="C2937" s="65">
        <v>1829794</v>
      </c>
      <c r="D2937" s="66">
        <f>VLOOKUP(A2937,'2.1 Termination Charges'!$B$4:$F$904,5,0)</f>
        <v>0.16363</v>
      </c>
      <c r="G2937" s="67"/>
      <c r="H2937" s="67"/>
      <c r="J2937" s="67"/>
      <c r="P2937" s="68"/>
      <c r="Q2937" s="69"/>
      <c r="R2937" s="69"/>
      <c r="Z2937" s="70"/>
      <c r="AA2937" s="71"/>
      <c r="AB2937" s="70"/>
      <c r="AC2937" s="70"/>
      <c r="AD2937" s="53"/>
      <c r="AE2937" s="53"/>
      <c r="AF2937" s="72"/>
      <c r="AG2937" s="70"/>
      <c r="AH2937" s="70"/>
      <c r="AI2937" s="70"/>
    </row>
    <row r="2938" spans="1:35" ht="12.75" customHeight="1" x14ac:dyDescent="0.2">
      <c r="A2938" s="64" t="s">
        <v>537</v>
      </c>
      <c r="B2938" s="65" t="s">
        <v>536</v>
      </c>
      <c r="C2938" s="65">
        <v>1829795</v>
      </c>
      <c r="D2938" s="66">
        <f>VLOOKUP(A2938,'2.1 Termination Charges'!$B$4:$F$904,5,0)</f>
        <v>0.16363</v>
      </c>
      <c r="G2938" s="67"/>
      <c r="H2938" s="67"/>
      <c r="J2938" s="67"/>
      <c r="P2938" s="68"/>
      <c r="Q2938" s="69"/>
      <c r="R2938" s="69"/>
      <c r="Z2938" s="70"/>
      <c r="AA2938" s="71"/>
      <c r="AB2938" s="70"/>
      <c r="AC2938" s="70"/>
      <c r="AD2938" s="53"/>
      <c r="AE2938" s="53"/>
      <c r="AF2938" s="72"/>
      <c r="AG2938" s="70"/>
      <c r="AH2938" s="70"/>
      <c r="AI2938" s="70"/>
    </row>
    <row r="2939" spans="1:35" ht="12.75" customHeight="1" x14ac:dyDescent="0.2">
      <c r="A2939" s="64" t="s">
        <v>537</v>
      </c>
      <c r="B2939" s="65" t="s">
        <v>536</v>
      </c>
      <c r="C2939" s="65">
        <v>1829796</v>
      </c>
      <c r="D2939" s="66">
        <f>VLOOKUP(A2939,'2.1 Termination Charges'!$B$4:$F$904,5,0)</f>
        <v>0.16363</v>
      </c>
      <c r="G2939" s="67"/>
      <c r="H2939" s="67"/>
      <c r="J2939" s="67"/>
      <c r="P2939" s="68"/>
      <c r="Q2939" s="69"/>
      <c r="R2939" s="69"/>
      <c r="Z2939" s="70"/>
      <c r="AA2939" s="71"/>
      <c r="AB2939" s="70"/>
      <c r="AC2939" s="70"/>
      <c r="AD2939" s="53"/>
      <c r="AE2939" s="53"/>
      <c r="AF2939" s="72"/>
      <c r="AG2939" s="70"/>
      <c r="AH2939" s="70"/>
      <c r="AI2939" s="70"/>
    </row>
    <row r="2940" spans="1:35" ht="12.75" customHeight="1" x14ac:dyDescent="0.2">
      <c r="A2940" s="64" t="s">
        <v>537</v>
      </c>
      <c r="B2940" s="65" t="s">
        <v>536</v>
      </c>
      <c r="C2940" s="65">
        <v>1829798</v>
      </c>
      <c r="D2940" s="66">
        <f>VLOOKUP(A2940,'2.1 Termination Charges'!$B$4:$F$904,5,0)</f>
        <v>0.16363</v>
      </c>
      <c r="G2940" s="67"/>
      <c r="H2940" s="67"/>
      <c r="J2940" s="67"/>
      <c r="P2940" s="68"/>
      <c r="Q2940" s="69"/>
      <c r="R2940" s="69"/>
      <c r="Z2940" s="70"/>
      <c r="AA2940" s="71"/>
      <c r="AB2940" s="70"/>
      <c r="AC2940" s="70"/>
      <c r="AD2940" s="53"/>
      <c r="AE2940" s="53"/>
      <c r="AF2940" s="72"/>
      <c r="AG2940" s="70"/>
      <c r="AH2940" s="70"/>
      <c r="AI2940" s="70"/>
    </row>
    <row r="2941" spans="1:35" ht="12.75" customHeight="1" x14ac:dyDescent="0.2">
      <c r="A2941" s="64" t="s">
        <v>537</v>
      </c>
      <c r="B2941" s="65" t="s">
        <v>536</v>
      </c>
      <c r="C2941" s="65">
        <v>1829799</v>
      </c>
      <c r="D2941" s="66">
        <f>VLOOKUP(A2941,'2.1 Termination Charges'!$B$4:$F$904,5,0)</f>
        <v>0.16363</v>
      </c>
      <c r="G2941" s="67"/>
      <c r="H2941" s="67"/>
      <c r="J2941" s="67"/>
      <c r="P2941" s="68"/>
      <c r="Q2941" s="69"/>
      <c r="R2941" s="69"/>
      <c r="Z2941" s="70"/>
      <c r="AA2941" s="71"/>
      <c r="AB2941" s="70"/>
      <c r="AC2941" s="70"/>
      <c r="AD2941" s="53"/>
      <c r="AE2941" s="53"/>
      <c r="AF2941" s="72"/>
      <c r="AG2941" s="70"/>
      <c r="AH2941" s="70"/>
      <c r="AI2941" s="70"/>
    </row>
    <row r="2942" spans="1:35" ht="12.75" customHeight="1" x14ac:dyDescent="0.2">
      <c r="A2942" s="64" t="s">
        <v>537</v>
      </c>
      <c r="B2942" s="65" t="s">
        <v>536</v>
      </c>
      <c r="C2942" s="65">
        <v>1829802</v>
      </c>
      <c r="D2942" s="66">
        <f>VLOOKUP(A2942,'2.1 Termination Charges'!$B$4:$F$904,5,0)</f>
        <v>0.16363</v>
      </c>
      <c r="G2942" s="67"/>
      <c r="H2942" s="67"/>
      <c r="J2942" s="67"/>
      <c r="P2942" s="68"/>
      <c r="Q2942" s="69"/>
      <c r="R2942" s="69"/>
      <c r="Z2942" s="70"/>
      <c r="AA2942" s="71"/>
      <c r="AB2942" s="70"/>
      <c r="AC2942" s="70"/>
      <c r="AD2942" s="53"/>
      <c r="AE2942" s="53"/>
      <c r="AF2942" s="72"/>
      <c r="AG2942" s="70"/>
      <c r="AH2942" s="70"/>
      <c r="AI2942" s="70"/>
    </row>
    <row r="2943" spans="1:35" ht="12.75" customHeight="1" x14ac:dyDescent="0.2">
      <c r="A2943" s="64" t="s">
        <v>537</v>
      </c>
      <c r="B2943" s="65" t="s">
        <v>536</v>
      </c>
      <c r="C2943" s="65">
        <v>1829803</v>
      </c>
      <c r="D2943" s="66">
        <f>VLOOKUP(A2943,'2.1 Termination Charges'!$B$4:$F$904,5,0)</f>
        <v>0.16363</v>
      </c>
      <c r="G2943" s="67"/>
      <c r="H2943" s="67"/>
      <c r="J2943" s="67"/>
      <c r="P2943" s="68"/>
      <c r="Q2943" s="69"/>
      <c r="R2943" s="69"/>
      <c r="Z2943" s="70"/>
      <c r="AA2943" s="71"/>
      <c r="AB2943" s="70"/>
      <c r="AC2943" s="70"/>
      <c r="AD2943" s="53"/>
      <c r="AE2943" s="53"/>
      <c r="AF2943" s="72"/>
      <c r="AG2943" s="70"/>
      <c r="AH2943" s="70"/>
      <c r="AI2943" s="70"/>
    </row>
    <row r="2944" spans="1:35" ht="12.75" customHeight="1" x14ac:dyDescent="0.2">
      <c r="A2944" s="64" t="s">
        <v>537</v>
      </c>
      <c r="B2944" s="65" t="s">
        <v>536</v>
      </c>
      <c r="C2944" s="65">
        <v>1829805</v>
      </c>
      <c r="D2944" s="66">
        <f>VLOOKUP(A2944,'2.1 Termination Charges'!$B$4:$F$904,5,0)</f>
        <v>0.16363</v>
      </c>
      <c r="G2944" s="67"/>
      <c r="H2944" s="67"/>
      <c r="J2944" s="67"/>
      <c r="P2944" s="68"/>
      <c r="Q2944" s="69"/>
      <c r="R2944" s="69"/>
      <c r="Z2944" s="70"/>
      <c r="AA2944" s="71"/>
      <c r="AB2944" s="70"/>
      <c r="AC2944" s="70"/>
      <c r="AD2944" s="53"/>
      <c r="AE2944" s="53"/>
      <c r="AF2944" s="72"/>
      <c r="AG2944" s="70"/>
      <c r="AH2944" s="70"/>
      <c r="AI2944" s="70"/>
    </row>
    <row r="2945" spans="1:35" ht="12.75" customHeight="1" x14ac:dyDescent="0.2">
      <c r="A2945" s="64" t="s">
        <v>537</v>
      </c>
      <c r="B2945" s="65" t="s">
        <v>536</v>
      </c>
      <c r="C2945" s="65">
        <v>1829812</v>
      </c>
      <c r="D2945" s="66">
        <f>VLOOKUP(A2945,'2.1 Termination Charges'!$B$4:$F$904,5,0)</f>
        <v>0.16363</v>
      </c>
      <c r="G2945" s="67"/>
      <c r="H2945" s="67"/>
      <c r="J2945" s="67"/>
      <c r="P2945" s="68"/>
      <c r="Q2945" s="69"/>
      <c r="R2945" s="69"/>
      <c r="Z2945" s="70"/>
      <c r="AA2945" s="71"/>
      <c r="AB2945" s="70"/>
      <c r="AC2945" s="70"/>
      <c r="AD2945" s="53"/>
      <c r="AE2945" s="53"/>
      <c r="AF2945" s="72"/>
      <c r="AG2945" s="70"/>
      <c r="AH2945" s="70"/>
      <c r="AI2945" s="70"/>
    </row>
    <row r="2946" spans="1:35" ht="12.75" customHeight="1" x14ac:dyDescent="0.2">
      <c r="A2946" s="64" t="s">
        <v>537</v>
      </c>
      <c r="B2946" s="65" t="s">
        <v>536</v>
      </c>
      <c r="C2946" s="65">
        <v>1829814</v>
      </c>
      <c r="D2946" s="66">
        <f>VLOOKUP(A2946,'2.1 Termination Charges'!$B$4:$F$904,5,0)</f>
        <v>0.16363</v>
      </c>
      <c r="G2946" s="67"/>
      <c r="H2946" s="67"/>
      <c r="J2946" s="67"/>
      <c r="P2946" s="68"/>
      <c r="Q2946" s="69"/>
      <c r="R2946" s="69"/>
      <c r="Z2946" s="70"/>
      <c r="AA2946" s="71"/>
      <c r="AB2946" s="70"/>
      <c r="AC2946" s="70"/>
      <c r="AD2946" s="53"/>
      <c r="AE2946" s="53"/>
      <c r="AF2946" s="72"/>
      <c r="AG2946" s="70"/>
      <c r="AH2946" s="70"/>
      <c r="AI2946" s="70"/>
    </row>
    <row r="2947" spans="1:35" ht="12.75" customHeight="1" x14ac:dyDescent="0.2">
      <c r="A2947" s="64" t="s">
        <v>537</v>
      </c>
      <c r="B2947" s="65" t="s">
        <v>536</v>
      </c>
      <c r="C2947" s="65">
        <v>1829815</v>
      </c>
      <c r="D2947" s="66">
        <f>VLOOKUP(A2947,'2.1 Termination Charges'!$B$4:$F$904,5,0)</f>
        <v>0.16363</v>
      </c>
      <c r="G2947" s="67"/>
      <c r="H2947" s="67"/>
      <c r="J2947" s="67"/>
      <c r="P2947" s="68"/>
      <c r="Q2947" s="69"/>
      <c r="R2947" s="69"/>
      <c r="Z2947" s="70"/>
      <c r="AA2947" s="71"/>
      <c r="AB2947" s="70"/>
      <c r="AC2947" s="70"/>
      <c r="AD2947" s="53"/>
      <c r="AE2947" s="53"/>
      <c r="AF2947" s="72"/>
      <c r="AG2947" s="70"/>
      <c r="AH2947" s="70"/>
      <c r="AI2947" s="70"/>
    </row>
    <row r="2948" spans="1:35" ht="12.75" customHeight="1" x14ac:dyDescent="0.2">
      <c r="A2948" s="64" t="s">
        <v>537</v>
      </c>
      <c r="B2948" s="65" t="s">
        <v>536</v>
      </c>
      <c r="C2948" s="65">
        <v>1829816</v>
      </c>
      <c r="D2948" s="66">
        <f>VLOOKUP(A2948,'2.1 Termination Charges'!$B$4:$F$904,5,0)</f>
        <v>0.16363</v>
      </c>
      <c r="G2948" s="67"/>
      <c r="H2948" s="67"/>
      <c r="J2948" s="67"/>
      <c r="P2948" s="68"/>
      <c r="Q2948" s="69"/>
      <c r="R2948" s="69"/>
      <c r="Z2948" s="70"/>
      <c r="AA2948" s="71"/>
      <c r="AB2948" s="70"/>
      <c r="AC2948" s="70"/>
      <c r="AD2948" s="53"/>
      <c r="AE2948" s="53"/>
      <c r="AF2948" s="72"/>
      <c r="AG2948" s="70"/>
      <c r="AH2948" s="70"/>
      <c r="AI2948" s="70"/>
    </row>
    <row r="2949" spans="1:35" ht="12.75" customHeight="1" x14ac:dyDescent="0.2">
      <c r="A2949" s="64" t="s">
        <v>537</v>
      </c>
      <c r="B2949" s="65" t="s">
        <v>536</v>
      </c>
      <c r="C2949" s="65">
        <v>1829817</v>
      </c>
      <c r="D2949" s="66">
        <f>VLOOKUP(A2949,'2.1 Termination Charges'!$B$4:$F$904,5,0)</f>
        <v>0.16363</v>
      </c>
      <c r="G2949" s="67"/>
      <c r="H2949" s="67"/>
      <c r="J2949" s="67"/>
      <c r="P2949" s="68"/>
      <c r="Q2949" s="69"/>
      <c r="R2949" s="69"/>
      <c r="Z2949" s="70"/>
      <c r="AA2949" s="71"/>
      <c r="AB2949" s="70"/>
      <c r="AC2949" s="70"/>
      <c r="AD2949" s="53"/>
      <c r="AE2949" s="53"/>
      <c r="AF2949" s="72"/>
      <c r="AG2949" s="70"/>
      <c r="AH2949" s="70"/>
      <c r="AI2949" s="70"/>
    </row>
    <row r="2950" spans="1:35" ht="12.75" customHeight="1" x14ac:dyDescent="0.2">
      <c r="A2950" s="64" t="s">
        <v>537</v>
      </c>
      <c r="B2950" s="65" t="s">
        <v>536</v>
      </c>
      <c r="C2950" s="65">
        <v>1829818</v>
      </c>
      <c r="D2950" s="66">
        <f>VLOOKUP(A2950,'2.1 Termination Charges'!$B$4:$F$904,5,0)</f>
        <v>0.16363</v>
      </c>
      <c r="G2950" s="67"/>
      <c r="H2950" s="67"/>
      <c r="J2950" s="67"/>
      <c r="P2950" s="68"/>
      <c r="Q2950" s="69"/>
      <c r="R2950" s="69"/>
      <c r="Z2950" s="70"/>
      <c r="AA2950" s="71"/>
      <c r="AB2950" s="70"/>
      <c r="AC2950" s="70"/>
      <c r="AD2950" s="53"/>
      <c r="AE2950" s="53"/>
      <c r="AF2950" s="72"/>
      <c r="AG2950" s="70"/>
      <c r="AH2950" s="70"/>
      <c r="AI2950" s="70"/>
    </row>
    <row r="2951" spans="1:35" ht="12.75" customHeight="1" x14ac:dyDescent="0.2">
      <c r="A2951" s="64" t="s">
        <v>537</v>
      </c>
      <c r="B2951" s="65" t="s">
        <v>536</v>
      </c>
      <c r="C2951" s="65">
        <v>1829819</v>
      </c>
      <c r="D2951" s="66">
        <f>VLOOKUP(A2951,'2.1 Termination Charges'!$B$4:$F$904,5,0)</f>
        <v>0.16363</v>
      </c>
      <c r="G2951" s="67"/>
      <c r="H2951" s="67"/>
      <c r="J2951" s="67"/>
      <c r="P2951" s="68"/>
      <c r="Q2951" s="69"/>
      <c r="R2951" s="69"/>
      <c r="Z2951" s="70"/>
      <c r="AA2951" s="71"/>
      <c r="AB2951" s="70"/>
      <c r="AC2951" s="70"/>
      <c r="AD2951" s="53"/>
      <c r="AE2951" s="53"/>
      <c r="AF2951" s="72"/>
      <c r="AG2951" s="70"/>
      <c r="AH2951" s="70"/>
      <c r="AI2951" s="70"/>
    </row>
    <row r="2952" spans="1:35" ht="12.75" customHeight="1" x14ac:dyDescent="0.2">
      <c r="A2952" s="64" t="s">
        <v>537</v>
      </c>
      <c r="B2952" s="65" t="s">
        <v>536</v>
      </c>
      <c r="C2952" s="65">
        <v>1829821</v>
      </c>
      <c r="D2952" s="66">
        <f>VLOOKUP(A2952,'2.1 Termination Charges'!$B$4:$F$904,5,0)</f>
        <v>0.16363</v>
      </c>
      <c r="G2952" s="67"/>
      <c r="H2952" s="67"/>
      <c r="J2952" s="67"/>
      <c r="P2952" s="68"/>
      <c r="Q2952" s="69"/>
      <c r="R2952" s="69"/>
      <c r="Z2952" s="70"/>
      <c r="AA2952" s="71"/>
      <c r="AB2952" s="70"/>
      <c r="AC2952" s="70"/>
      <c r="AD2952" s="53"/>
      <c r="AE2952" s="53"/>
      <c r="AF2952" s="72"/>
      <c r="AG2952" s="70"/>
      <c r="AH2952" s="70"/>
      <c r="AI2952" s="70"/>
    </row>
    <row r="2953" spans="1:35" ht="12.75" customHeight="1" x14ac:dyDescent="0.2">
      <c r="A2953" s="64" t="s">
        <v>537</v>
      </c>
      <c r="B2953" s="65" t="s">
        <v>536</v>
      </c>
      <c r="C2953" s="65">
        <v>1829827</v>
      </c>
      <c r="D2953" s="66">
        <f>VLOOKUP(A2953,'2.1 Termination Charges'!$B$4:$F$904,5,0)</f>
        <v>0.16363</v>
      </c>
      <c r="G2953" s="67"/>
      <c r="H2953" s="67"/>
      <c r="J2953" s="67"/>
      <c r="P2953" s="68"/>
      <c r="Q2953" s="69"/>
      <c r="R2953" s="69"/>
      <c r="Z2953" s="70"/>
      <c r="AA2953" s="71"/>
      <c r="AB2953" s="70"/>
      <c r="AC2953" s="70"/>
      <c r="AD2953" s="53"/>
      <c r="AE2953" s="53"/>
      <c r="AF2953" s="72"/>
      <c r="AG2953" s="70"/>
      <c r="AH2953" s="70"/>
      <c r="AI2953" s="70"/>
    </row>
    <row r="2954" spans="1:35" ht="12.75" customHeight="1" x14ac:dyDescent="0.2">
      <c r="A2954" s="64" t="s">
        <v>537</v>
      </c>
      <c r="B2954" s="65" t="s">
        <v>536</v>
      </c>
      <c r="C2954" s="65">
        <v>1829828</v>
      </c>
      <c r="D2954" s="66">
        <f>VLOOKUP(A2954,'2.1 Termination Charges'!$B$4:$F$904,5,0)</f>
        <v>0.16363</v>
      </c>
      <c r="G2954" s="67"/>
      <c r="H2954" s="67"/>
      <c r="J2954" s="67"/>
      <c r="P2954" s="68"/>
      <c r="Q2954" s="69"/>
      <c r="R2954" s="69"/>
      <c r="Z2954" s="70"/>
      <c r="AA2954" s="71"/>
      <c r="AB2954" s="70"/>
      <c r="AC2954" s="70"/>
      <c r="AD2954" s="53"/>
      <c r="AE2954" s="53"/>
      <c r="AF2954" s="72"/>
      <c r="AG2954" s="70"/>
      <c r="AH2954" s="70"/>
      <c r="AI2954" s="70"/>
    </row>
    <row r="2955" spans="1:35" ht="12.75" customHeight="1" x14ac:dyDescent="0.2">
      <c r="A2955" s="64" t="s">
        <v>537</v>
      </c>
      <c r="B2955" s="65" t="s">
        <v>536</v>
      </c>
      <c r="C2955" s="65">
        <v>1829835</v>
      </c>
      <c r="D2955" s="66">
        <f>VLOOKUP(A2955,'2.1 Termination Charges'!$B$4:$F$904,5,0)</f>
        <v>0.16363</v>
      </c>
      <c r="G2955" s="67"/>
      <c r="H2955" s="67"/>
      <c r="J2955" s="67"/>
      <c r="P2955" s="68"/>
      <c r="Q2955" s="69"/>
      <c r="R2955" s="69"/>
      <c r="Z2955" s="70"/>
      <c r="AA2955" s="71"/>
      <c r="AB2955" s="70"/>
      <c r="AC2955" s="70"/>
      <c r="AD2955" s="53"/>
      <c r="AE2955" s="53"/>
      <c r="AF2955" s="72"/>
      <c r="AG2955" s="70"/>
      <c r="AH2955" s="70"/>
      <c r="AI2955" s="70"/>
    </row>
    <row r="2956" spans="1:35" ht="12.75" customHeight="1" x14ac:dyDescent="0.2">
      <c r="A2956" s="64" t="s">
        <v>537</v>
      </c>
      <c r="B2956" s="65" t="s">
        <v>536</v>
      </c>
      <c r="C2956" s="65">
        <v>1829836</v>
      </c>
      <c r="D2956" s="66">
        <f>VLOOKUP(A2956,'2.1 Termination Charges'!$B$4:$F$904,5,0)</f>
        <v>0.16363</v>
      </c>
      <c r="G2956" s="67"/>
      <c r="H2956" s="67"/>
      <c r="J2956" s="67"/>
      <c r="P2956" s="68"/>
      <c r="Q2956" s="69"/>
      <c r="R2956" s="69"/>
      <c r="Z2956" s="70"/>
      <c r="AA2956" s="71"/>
      <c r="AB2956" s="70"/>
      <c r="AC2956" s="70"/>
      <c r="AD2956" s="53"/>
      <c r="AE2956" s="53"/>
      <c r="AF2956" s="72"/>
      <c r="AG2956" s="70"/>
      <c r="AH2956" s="70"/>
      <c r="AI2956" s="70"/>
    </row>
    <row r="2957" spans="1:35" ht="12.75" customHeight="1" x14ac:dyDescent="0.2">
      <c r="A2957" s="64" t="s">
        <v>537</v>
      </c>
      <c r="B2957" s="65" t="s">
        <v>536</v>
      </c>
      <c r="C2957" s="65">
        <v>1829837</v>
      </c>
      <c r="D2957" s="66">
        <f>VLOOKUP(A2957,'2.1 Termination Charges'!$B$4:$F$904,5,0)</f>
        <v>0.16363</v>
      </c>
      <c r="G2957" s="67"/>
      <c r="H2957" s="67"/>
      <c r="J2957" s="67"/>
      <c r="P2957" s="68"/>
      <c r="Q2957" s="69"/>
      <c r="R2957" s="69"/>
      <c r="Z2957" s="70"/>
      <c r="AA2957" s="71"/>
      <c r="AB2957" s="70"/>
      <c r="AC2957" s="70"/>
      <c r="AD2957" s="53"/>
      <c r="AE2957" s="53"/>
      <c r="AF2957" s="72"/>
      <c r="AG2957" s="70"/>
      <c r="AH2957" s="70"/>
      <c r="AI2957" s="70"/>
    </row>
    <row r="2958" spans="1:35" ht="12.75" customHeight="1" x14ac:dyDescent="0.2">
      <c r="A2958" s="64" t="s">
        <v>537</v>
      </c>
      <c r="B2958" s="65" t="s">
        <v>536</v>
      </c>
      <c r="C2958" s="65">
        <v>1829839</v>
      </c>
      <c r="D2958" s="66">
        <f>VLOOKUP(A2958,'2.1 Termination Charges'!$B$4:$F$904,5,0)</f>
        <v>0.16363</v>
      </c>
      <c r="G2958" s="67"/>
      <c r="H2958" s="67"/>
      <c r="J2958" s="67"/>
      <c r="P2958" s="68"/>
      <c r="Q2958" s="69"/>
      <c r="R2958" s="69"/>
      <c r="Z2958" s="70"/>
      <c r="AA2958" s="71"/>
      <c r="AB2958" s="70"/>
      <c r="AC2958" s="70"/>
      <c r="AD2958" s="53"/>
      <c r="AE2958" s="53"/>
      <c r="AF2958" s="72"/>
      <c r="AG2958" s="70"/>
      <c r="AH2958" s="70"/>
      <c r="AI2958" s="70"/>
    </row>
    <row r="2959" spans="1:35" ht="12.75" customHeight="1" x14ac:dyDescent="0.2">
      <c r="A2959" s="64" t="s">
        <v>537</v>
      </c>
      <c r="B2959" s="65" t="s">
        <v>536</v>
      </c>
      <c r="C2959" s="65">
        <v>1829840</v>
      </c>
      <c r="D2959" s="66">
        <f>VLOOKUP(A2959,'2.1 Termination Charges'!$B$4:$F$904,5,0)</f>
        <v>0.16363</v>
      </c>
      <c r="G2959" s="67"/>
      <c r="H2959" s="67"/>
      <c r="J2959" s="67"/>
      <c r="P2959" s="68"/>
      <c r="Q2959" s="69"/>
      <c r="R2959" s="69"/>
      <c r="Z2959" s="70"/>
      <c r="AA2959" s="71"/>
      <c r="AB2959" s="70"/>
      <c r="AC2959" s="70"/>
      <c r="AD2959" s="53"/>
      <c r="AE2959" s="53"/>
      <c r="AF2959" s="72"/>
      <c r="AG2959" s="70"/>
      <c r="AH2959" s="70"/>
      <c r="AI2959" s="70"/>
    </row>
    <row r="2960" spans="1:35" ht="12.75" customHeight="1" x14ac:dyDescent="0.2">
      <c r="A2960" s="64" t="s">
        <v>537</v>
      </c>
      <c r="B2960" s="65" t="s">
        <v>536</v>
      </c>
      <c r="C2960" s="65">
        <v>1829841</v>
      </c>
      <c r="D2960" s="66">
        <f>VLOOKUP(A2960,'2.1 Termination Charges'!$B$4:$F$904,5,0)</f>
        <v>0.16363</v>
      </c>
      <c r="G2960" s="67"/>
      <c r="H2960" s="67"/>
      <c r="J2960" s="67"/>
      <c r="P2960" s="68"/>
      <c r="Q2960" s="69"/>
      <c r="R2960" s="69"/>
      <c r="Z2960" s="70"/>
      <c r="AA2960" s="71"/>
      <c r="AB2960" s="70"/>
      <c r="AC2960" s="70"/>
      <c r="AD2960" s="53"/>
      <c r="AE2960" s="53"/>
      <c r="AF2960" s="72"/>
      <c r="AG2960" s="70"/>
      <c r="AH2960" s="70"/>
      <c r="AI2960" s="70"/>
    </row>
    <row r="2961" spans="1:35" ht="12.75" customHeight="1" x14ac:dyDescent="0.2">
      <c r="A2961" s="64" t="s">
        <v>537</v>
      </c>
      <c r="B2961" s="65" t="s">
        <v>536</v>
      </c>
      <c r="C2961" s="65">
        <v>1829842</v>
      </c>
      <c r="D2961" s="66">
        <f>VLOOKUP(A2961,'2.1 Termination Charges'!$B$4:$F$904,5,0)</f>
        <v>0.16363</v>
      </c>
      <c r="G2961" s="67"/>
      <c r="H2961" s="67"/>
      <c r="J2961" s="67"/>
      <c r="P2961" s="68"/>
      <c r="Q2961" s="69"/>
      <c r="R2961" s="69"/>
      <c r="Z2961" s="70"/>
      <c r="AA2961" s="71"/>
      <c r="AB2961" s="70"/>
      <c r="AC2961" s="70"/>
      <c r="AD2961" s="53"/>
      <c r="AE2961" s="53"/>
      <c r="AF2961" s="72"/>
      <c r="AG2961" s="70"/>
      <c r="AH2961" s="70"/>
      <c r="AI2961" s="70"/>
    </row>
    <row r="2962" spans="1:35" ht="12.75" customHeight="1" x14ac:dyDescent="0.2">
      <c r="A2962" s="64" t="s">
        <v>537</v>
      </c>
      <c r="B2962" s="65" t="s">
        <v>536</v>
      </c>
      <c r="C2962" s="65">
        <v>1829843</v>
      </c>
      <c r="D2962" s="66">
        <f>VLOOKUP(A2962,'2.1 Termination Charges'!$B$4:$F$904,5,0)</f>
        <v>0.16363</v>
      </c>
      <c r="G2962" s="67"/>
      <c r="H2962" s="67"/>
      <c r="J2962" s="67"/>
      <c r="P2962" s="68"/>
      <c r="Q2962" s="69"/>
      <c r="R2962" s="69"/>
      <c r="Z2962" s="70"/>
      <c r="AA2962" s="71"/>
      <c r="AB2962" s="70"/>
      <c r="AC2962" s="70"/>
      <c r="AD2962" s="53"/>
      <c r="AE2962" s="53"/>
      <c r="AF2962" s="72"/>
      <c r="AG2962" s="70"/>
      <c r="AH2962" s="70"/>
      <c r="AI2962" s="70"/>
    </row>
    <row r="2963" spans="1:35" ht="12.75" customHeight="1" x14ac:dyDescent="0.2">
      <c r="A2963" s="64" t="s">
        <v>537</v>
      </c>
      <c r="B2963" s="65" t="s">
        <v>536</v>
      </c>
      <c r="C2963" s="65">
        <v>1829844</v>
      </c>
      <c r="D2963" s="66">
        <f>VLOOKUP(A2963,'2.1 Termination Charges'!$B$4:$F$904,5,0)</f>
        <v>0.16363</v>
      </c>
      <c r="G2963" s="67"/>
      <c r="H2963" s="67"/>
      <c r="J2963" s="67"/>
      <c r="P2963" s="68"/>
      <c r="Q2963" s="69"/>
      <c r="R2963" s="69"/>
      <c r="Z2963" s="70"/>
      <c r="AA2963" s="71"/>
      <c r="AB2963" s="70"/>
      <c r="AC2963" s="70"/>
      <c r="AD2963" s="53"/>
      <c r="AE2963" s="53"/>
      <c r="AF2963" s="72"/>
      <c r="AG2963" s="70"/>
      <c r="AH2963" s="70"/>
      <c r="AI2963" s="70"/>
    </row>
    <row r="2964" spans="1:35" ht="12.75" customHeight="1" x14ac:dyDescent="0.2">
      <c r="A2964" s="64" t="s">
        <v>537</v>
      </c>
      <c r="B2964" s="65" t="s">
        <v>536</v>
      </c>
      <c r="C2964" s="65">
        <v>1829852</v>
      </c>
      <c r="D2964" s="66">
        <f>VLOOKUP(A2964,'2.1 Termination Charges'!$B$4:$F$904,5,0)</f>
        <v>0.16363</v>
      </c>
      <c r="G2964" s="67"/>
      <c r="H2964" s="67"/>
      <c r="J2964" s="67"/>
      <c r="P2964" s="68"/>
      <c r="Q2964" s="69"/>
      <c r="R2964" s="69"/>
      <c r="Z2964" s="70"/>
      <c r="AA2964" s="71"/>
      <c r="AB2964" s="70"/>
      <c r="AC2964" s="70"/>
      <c r="AD2964" s="53"/>
      <c r="AE2964" s="53"/>
      <c r="AF2964" s="72"/>
      <c r="AG2964" s="70"/>
      <c r="AH2964" s="70"/>
      <c r="AI2964" s="70"/>
    </row>
    <row r="2965" spans="1:35" ht="12.75" customHeight="1" x14ac:dyDescent="0.2">
      <c r="A2965" s="64" t="s">
        <v>537</v>
      </c>
      <c r="B2965" s="65" t="s">
        <v>536</v>
      </c>
      <c r="C2965" s="65">
        <v>1829853</v>
      </c>
      <c r="D2965" s="66">
        <f>VLOOKUP(A2965,'2.1 Termination Charges'!$B$4:$F$904,5,0)</f>
        <v>0.16363</v>
      </c>
      <c r="G2965" s="67"/>
      <c r="H2965" s="67"/>
      <c r="J2965" s="67"/>
      <c r="P2965" s="68"/>
      <c r="Q2965" s="69"/>
      <c r="R2965" s="69"/>
      <c r="Z2965" s="70"/>
      <c r="AA2965" s="71"/>
      <c r="AB2965" s="70"/>
      <c r="AC2965" s="70"/>
      <c r="AD2965" s="53"/>
      <c r="AE2965" s="53"/>
      <c r="AF2965" s="72"/>
      <c r="AG2965" s="70"/>
      <c r="AH2965" s="70"/>
      <c r="AI2965" s="70"/>
    </row>
    <row r="2966" spans="1:35" ht="12.75" customHeight="1" x14ac:dyDescent="0.2">
      <c r="A2966" s="64" t="s">
        <v>537</v>
      </c>
      <c r="B2966" s="65" t="s">
        <v>536</v>
      </c>
      <c r="C2966" s="65">
        <v>1829854</v>
      </c>
      <c r="D2966" s="66">
        <f>VLOOKUP(A2966,'2.1 Termination Charges'!$B$4:$F$904,5,0)</f>
        <v>0.16363</v>
      </c>
      <c r="G2966" s="67"/>
      <c r="H2966" s="67"/>
      <c r="J2966" s="67"/>
      <c r="P2966" s="68"/>
      <c r="Q2966" s="69"/>
      <c r="R2966" s="69"/>
      <c r="Z2966" s="70"/>
      <c r="AA2966" s="71"/>
      <c r="AB2966" s="70"/>
      <c r="AC2966" s="70"/>
      <c r="AD2966" s="53"/>
      <c r="AE2966" s="53"/>
      <c r="AF2966" s="72"/>
      <c r="AG2966" s="70"/>
      <c r="AH2966" s="70"/>
      <c r="AI2966" s="70"/>
    </row>
    <row r="2967" spans="1:35" ht="12.75" customHeight="1" x14ac:dyDescent="0.2">
      <c r="A2967" s="64" t="s">
        <v>537</v>
      </c>
      <c r="B2967" s="65" t="s">
        <v>536</v>
      </c>
      <c r="C2967" s="65">
        <v>1829856</v>
      </c>
      <c r="D2967" s="66">
        <f>VLOOKUP(A2967,'2.1 Termination Charges'!$B$4:$F$904,5,0)</f>
        <v>0.16363</v>
      </c>
      <c r="G2967" s="67"/>
      <c r="H2967" s="67"/>
      <c r="J2967" s="67"/>
      <c r="P2967" s="68"/>
      <c r="Q2967" s="69"/>
      <c r="R2967" s="69"/>
      <c r="Z2967" s="70"/>
      <c r="AA2967" s="71"/>
      <c r="AB2967" s="70"/>
      <c r="AC2967" s="70"/>
      <c r="AD2967" s="53"/>
      <c r="AE2967" s="53"/>
      <c r="AF2967" s="72"/>
      <c r="AG2967" s="70"/>
      <c r="AH2967" s="70"/>
      <c r="AI2967" s="70"/>
    </row>
    <row r="2968" spans="1:35" ht="12.75" customHeight="1" x14ac:dyDescent="0.2">
      <c r="A2968" s="64" t="s">
        <v>537</v>
      </c>
      <c r="B2968" s="65" t="s">
        <v>536</v>
      </c>
      <c r="C2968" s="65">
        <v>1829857</v>
      </c>
      <c r="D2968" s="66">
        <f>VLOOKUP(A2968,'2.1 Termination Charges'!$B$4:$F$904,5,0)</f>
        <v>0.16363</v>
      </c>
      <c r="G2968" s="67"/>
      <c r="H2968" s="67"/>
      <c r="J2968" s="67"/>
      <c r="P2968" s="68"/>
      <c r="Q2968" s="69"/>
      <c r="R2968" s="69"/>
      <c r="Z2968" s="70"/>
      <c r="AA2968" s="71"/>
      <c r="AB2968" s="70"/>
      <c r="AC2968" s="70"/>
      <c r="AD2968" s="53"/>
      <c r="AE2968" s="53"/>
      <c r="AF2968" s="72"/>
      <c r="AG2968" s="70"/>
      <c r="AH2968" s="70"/>
      <c r="AI2968" s="70"/>
    </row>
    <row r="2969" spans="1:35" ht="12.75" customHeight="1" x14ac:dyDescent="0.2">
      <c r="A2969" s="64" t="s">
        <v>537</v>
      </c>
      <c r="B2969" s="65" t="s">
        <v>536</v>
      </c>
      <c r="C2969" s="65">
        <v>1829862</v>
      </c>
      <c r="D2969" s="66">
        <f>VLOOKUP(A2969,'2.1 Termination Charges'!$B$4:$F$904,5,0)</f>
        <v>0.16363</v>
      </c>
      <c r="G2969" s="67"/>
      <c r="H2969" s="67"/>
      <c r="J2969" s="67"/>
      <c r="P2969" s="68"/>
      <c r="Q2969" s="69"/>
      <c r="R2969" s="69"/>
      <c r="Z2969" s="70"/>
      <c r="AA2969" s="71"/>
      <c r="AB2969" s="70"/>
      <c r="AC2969" s="70"/>
      <c r="AD2969" s="53"/>
      <c r="AE2969" s="53"/>
      <c r="AF2969" s="72"/>
      <c r="AG2969" s="70"/>
      <c r="AH2969" s="70"/>
      <c r="AI2969" s="70"/>
    </row>
    <row r="2970" spans="1:35" ht="12.75" customHeight="1" x14ac:dyDescent="0.2">
      <c r="A2970" s="64" t="s">
        <v>537</v>
      </c>
      <c r="B2970" s="65" t="s">
        <v>536</v>
      </c>
      <c r="C2970" s="65">
        <v>1829867</v>
      </c>
      <c r="D2970" s="66">
        <f>VLOOKUP(A2970,'2.1 Termination Charges'!$B$4:$F$904,5,0)</f>
        <v>0.16363</v>
      </c>
      <c r="G2970" s="67"/>
      <c r="H2970" s="67"/>
      <c r="J2970" s="67"/>
      <c r="P2970" s="68"/>
      <c r="Q2970" s="69"/>
      <c r="R2970" s="69"/>
      <c r="Z2970" s="70"/>
      <c r="AA2970" s="71"/>
      <c r="AB2970" s="70"/>
      <c r="AC2970" s="70"/>
      <c r="AD2970" s="53"/>
      <c r="AE2970" s="53"/>
      <c r="AF2970" s="72"/>
      <c r="AG2970" s="70"/>
      <c r="AH2970" s="70"/>
      <c r="AI2970" s="70"/>
    </row>
    <row r="2971" spans="1:35" ht="12.75" customHeight="1" x14ac:dyDescent="0.2">
      <c r="A2971" s="64" t="s">
        <v>537</v>
      </c>
      <c r="B2971" s="65" t="s">
        <v>536</v>
      </c>
      <c r="C2971" s="65">
        <v>1829869</v>
      </c>
      <c r="D2971" s="66">
        <f>VLOOKUP(A2971,'2.1 Termination Charges'!$B$4:$F$904,5,0)</f>
        <v>0.16363</v>
      </c>
      <c r="G2971" s="67"/>
      <c r="H2971" s="67"/>
      <c r="J2971" s="67"/>
      <c r="P2971" s="68"/>
      <c r="Q2971" s="69"/>
      <c r="R2971" s="69"/>
      <c r="Z2971" s="70"/>
      <c r="AA2971" s="71"/>
      <c r="AB2971" s="70"/>
      <c r="AC2971" s="70"/>
      <c r="AD2971" s="53"/>
      <c r="AE2971" s="53"/>
      <c r="AF2971" s="72"/>
      <c r="AG2971" s="70"/>
      <c r="AH2971" s="70"/>
      <c r="AI2971" s="70"/>
    </row>
    <row r="2972" spans="1:35" ht="12.75" customHeight="1" x14ac:dyDescent="0.2">
      <c r="A2972" s="64" t="s">
        <v>537</v>
      </c>
      <c r="B2972" s="65" t="s">
        <v>536</v>
      </c>
      <c r="C2972" s="65">
        <v>1829871</v>
      </c>
      <c r="D2972" s="66">
        <f>VLOOKUP(A2972,'2.1 Termination Charges'!$B$4:$F$904,5,0)</f>
        <v>0.16363</v>
      </c>
      <c r="G2972" s="67"/>
      <c r="H2972" s="67"/>
      <c r="J2972" s="67"/>
      <c r="P2972" s="68"/>
      <c r="Q2972" s="69"/>
      <c r="R2972" s="69"/>
      <c r="Z2972" s="70"/>
      <c r="AA2972" s="71"/>
      <c r="AB2972" s="70"/>
      <c r="AC2972" s="70"/>
      <c r="AD2972" s="53"/>
      <c r="AE2972" s="53"/>
      <c r="AF2972" s="72"/>
      <c r="AG2972" s="70"/>
      <c r="AH2972" s="70"/>
      <c r="AI2972" s="70"/>
    </row>
    <row r="2973" spans="1:35" ht="12.75" customHeight="1" x14ac:dyDescent="0.2">
      <c r="A2973" s="64" t="s">
        <v>537</v>
      </c>
      <c r="B2973" s="65" t="s">
        <v>536</v>
      </c>
      <c r="C2973" s="65">
        <v>1829873</v>
      </c>
      <c r="D2973" s="66">
        <f>VLOOKUP(A2973,'2.1 Termination Charges'!$B$4:$F$904,5,0)</f>
        <v>0.16363</v>
      </c>
      <c r="G2973" s="67"/>
      <c r="H2973" s="67"/>
      <c r="J2973" s="67"/>
      <c r="P2973" s="68"/>
      <c r="Q2973" s="69"/>
      <c r="R2973" s="69"/>
      <c r="Z2973" s="70"/>
      <c r="AA2973" s="71"/>
      <c r="AB2973" s="70"/>
      <c r="AC2973" s="70"/>
      <c r="AD2973" s="53"/>
      <c r="AE2973" s="53"/>
      <c r="AF2973" s="72"/>
      <c r="AG2973" s="70"/>
      <c r="AH2973" s="70"/>
      <c r="AI2973" s="70"/>
    </row>
    <row r="2974" spans="1:35" ht="12.75" customHeight="1" x14ac:dyDescent="0.2">
      <c r="A2974" s="64" t="s">
        <v>537</v>
      </c>
      <c r="B2974" s="65" t="s">
        <v>536</v>
      </c>
      <c r="C2974" s="65">
        <v>1829879</v>
      </c>
      <c r="D2974" s="66">
        <f>VLOOKUP(A2974,'2.1 Termination Charges'!$B$4:$F$904,5,0)</f>
        <v>0.16363</v>
      </c>
      <c r="G2974" s="67"/>
      <c r="H2974" s="67"/>
      <c r="J2974" s="67"/>
      <c r="P2974" s="68"/>
      <c r="Q2974" s="69"/>
      <c r="R2974" s="69"/>
      <c r="Z2974" s="70"/>
      <c r="AA2974" s="71"/>
      <c r="AB2974" s="70"/>
      <c r="AC2974" s="70"/>
      <c r="AD2974" s="53"/>
      <c r="AE2974" s="53"/>
      <c r="AF2974" s="72"/>
      <c r="AG2974" s="70"/>
      <c r="AH2974" s="70"/>
      <c r="AI2974" s="70"/>
    </row>
    <row r="2975" spans="1:35" ht="12.75" customHeight="1" x14ac:dyDescent="0.2">
      <c r="A2975" s="64" t="s">
        <v>537</v>
      </c>
      <c r="B2975" s="65" t="s">
        <v>536</v>
      </c>
      <c r="C2975" s="65">
        <v>1829894</v>
      </c>
      <c r="D2975" s="66">
        <f>VLOOKUP(A2975,'2.1 Termination Charges'!$B$4:$F$904,5,0)</f>
        <v>0.16363</v>
      </c>
      <c r="G2975" s="67"/>
      <c r="H2975" s="67"/>
      <c r="J2975" s="67"/>
      <c r="P2975" s="68"/>
      <c r="Q2975" s="69"/>
      <c r="R2975" s="69"/>
      <c r="Z2975" s="70"/>
      <c r="AA2975" s="71"/>
      <c r="AB2975" s="70"/>
      <c r="AC2975" s="70"/>
      <c r="AD2975" s="53"/>
      <c r="AE2975" s="53"/>
      <c r="AF2975" s="72"/>
      <c r="AG2975" s="70"/>
      <c r="AH2975" s="70"/>
      <c r="AI2975" s="70"/>
    </row>
    <row r="2976" spans="1:35" ht="12.75" customHeight="1" x14ac:dyDescent="0.2">
      <c r="A2976" s="64" t="s">
        <v>537</v>
      </c>
      <c r="B2976" s="65" t="s">
        <v>536</v>
      </c>
      <c r="C2976" s="65">
        <v>1829899</v>
      </c>
      <c r="D2976" s="66">
        <f>VLOOKUP(A2976,'2.1 Termination Charges'!$B$4:$F$904,5,0)</f>
        <v>0.16363</v>
      </c>
      <c r="G2976" s="67"/>
      <c r="H2976" s="67"/>
      <c r="J2976" s="67"/>
      <c r="P2976" s="68"/>
      <c r="Q2976" s="69"/>
      <c r="R2976" s="69"/>
      <c r="Z2976" s="70"/>
      <c r="AA2976" s="71"/>
      <c r="AB2976" s="70"/>
      <c r="AC2976" s="70"/>
      <c r="AD2976" s="53"/>
      <c r="AE2976" s="53"/>
      <c r="AF2976" s="72"/>
      <c r="AG2976" s="70"/>
      <c r="AH2976" s="70"/>
      <c r="AI2976" s="70"/>
    </row>
    <row r="2977" spans="1:35" ht="12.75" customHeight="1" x14ac:dyDescent="0.2">
      <c r="A2977" s="64" t="s">
        <v>537</v>
      </c>
      <c r="B2977" s="65" t="s">
        <v>536</v>
      </c>
      <c r="C2977" s="65">
        <v>1829927</v>
      </c>
      <c r="D2977" s="66">
        <f>VLOOKUP(A2977,'2.1 Termination Charges'!$B$4:$F$904,5,0)</f>
        <v>0.16363</v>
      </c>
      <c r="G2977" s="67"/>
      <c r="H2977" s="67"/>
      <c r="J2977" s="67"/>
      <c r="P2977" s="68"/>
      <c r="Q2977" s="69"/>
      <c r="R2977" s="69"/>
      <c r="Z2977" s="70"/>
      <c r="AA2977" s="71"/>
      <c r="AB2977" s="70"/>
      <c r="AC2977" s="70"/>
      <c r="AD2977" s="53"/>
      <c r="AE2977" s="53"/>
      <c r="AF2977" s="72"/>
      <c r="AG2977" s="70"/>
      <c r="AH2977" s="70"/>
      <c r="AI2977" s="70"/>
    </row>
    <row r="2978" spans="1:35" ht="12.75" customHeight="1" x14ac:dyDescent="0.2">
      <c r="A2978" s="64" t="s">
        <v>537</v>
      </c>
      <c r="B2978" s="65" t="s">
        <v>536</v>
      </c>
      <c r="C2978" s="65">
        <v>1829928</v>
      </c>
      <c r="D2978" s="66">
        <f>VLOOKUP(A2978,'2.1 Termination Charges'!$B$4:$F$904,5,0)</f>
        <v>0.16363</v>
      </c>
      <c r="G2978" s="67"/>
      <c r="H2978" s="67"/>
      <c r="J2978" s="67"/>
      <c r="P2978" s="68"/>
      <c r="Q2978" s="69"/>
      <c r="R2978" s="69"/>
      <c r="Z2978" s="70"/>
      <c r="AA2978" s="71"/>
      <c r="AB2978" s="70"/>
      <c r="AC2978" s="70"/>
      <c r="AD2978" s="53"/>
      <c r="AE2978" s="53"/>
      <c r="AF2978" s="72"/>
      <c r="AG2978" s="70"/>
      <c r="AH2978" s="70"/>
      <c r="AI2978" s="70"/>
    </row>
    <row r="2979" spans="1:35" ht="12.75" customHeight="1" x14ac:dyDescent="0.2">
      <c r="A2979" s="64" t="s">
        <v>537</v>
      </c>
      <c r="B2979" s="65" t="s">
        <v>536</v>
      </c>
      <c r="C2979" s="65">
        <v>1829931</v>
      </c>
      <c r="D2979" s="66">
        <f>VLOOKUP(A2979,'2.1 Termination Charges'!$B$4:$F$904,5,0)</f>
        <v>0.16363</v>
      </c>
      <c r="G2979" s="67"/>
      <c r="H2979" s="67"/>
      <c r="J2979" s="67"/>
      <c r="P2979" s="68"/>
      <c r="Q2979" s="69"/>
      <c r="R2979" s="69"/>
      <c r="Z2979" s="70"/>
      <c r="AA2979" s="71"/>
      <c r="AB2979" s="70"/>
      <c r="AC2979" s="70"/>
      <c r="AD2979" s="53"/>
      <c r="AE2979" s="53"/>
      <c r="AF2979" s="72"/>
      <c r="AG2979" s="70"/>
      <c r="AH2979" s="70"/>
      <c r="AI2979" s="70"/>
    </row>
    <row r="2980" spans="1:35" ht="12.75" customHeight="1" x14ac:dyDescent="0.2">
      <c r="A2980" s="64" t="s">
        <v>537</v>
      </c>
      <c r="B2980" s="65" t="s">
        <v>536</v>
      </c>
      <c r="C2980" s="65">
        <v>1829935</v>
      </c>
      <c r="D2980" s="66">
        <f>VLOOKUP(A2980,'2.1 Termination Charges'!$B$4:$F$904,5,0)</f>
        <v>0.16363</v>
      </c>
      <c r="G2980" s="67"/>
      <c r="H2980" s="67"/>
      <c r="J2980" s="67"/>
      <c r="P2980" s="68"/>
      <c r="Q2980" s="69"/>
      <c r="R2980" s="69"/>
      <c r="Z2980" s="70"/>
      <c r="AA2980" s="71"/>
      <c r="AB2980" s="70"/>
      <c r="AC2980" s="70"/>
      <c r="AD2980" s="53"/>
      <c r="AE2980" s="53"/>
      <c r="AF2980" s="72"/>
      <c r="AG2980" s="70"/>
      <c r="AH2980" s="70"/>
      <c r="AI2980" s="70"/>
    </row>
    <row r="2981" spans="1:35" ht="12.75" customHeight="1" x14ac:dyDescent="0.2">
      <c r="A2981" s="64" t="s">
        <v>537</v>
      </c>
      <c r="B2981" s="65" t="s">
        <v>536</v>
      </c>
      <c r="C2981" s="65">
        <v>1829940</v>
      </c>
      <c r="D2981" s="66">
        <f>VLOOKUP(A2981,'2.1 Termination Charges'!$B$4:$F$904,5,0)</f>
        <v>0.16363</v>
      </c>
      <c r="G2981" s="67"/>
      <c r="H2981" s="67"/>
      <c r="J2981" s="67"/>
      <c r="P2981" s="68"/>
      <c r="Q2981" s="69"/>
      <c r="R2981" s="69"/>
      <c r="Z2981" s="70"/>
      <c r="AA2981" s="71"/>
      <c r="AB2981" s="70"/>
      <c r="AC2981" s="70"/>
      <c r="AD2981" s="53"/>
      <c r="AE2981" s="53"/>
      <c r="AF2981" s="72"/>
      <c r="AG2981" s="70"/>
      <c r="AH2981" s="70"/>
      <c r="AI2981" s="70"/>
    </row>
    <row r="2982" spans="1:35" ht="12.75" customHeight="1" x14ac:dyDescent="0.2">
      <c r="A2982" s="64" t="s">
        <v>537</v>
      </c>
      <c r="B2982" s="65" t="s">
        <v>536</v>
      </c>
      <c r="C2982" s="65">
        <v>1829957</v>
      </c>
      <c r="D2982" s="66">
        <f>VLOOKUP(A2982,'2.1 Termination Charges'!$B$4:$F$904,5,0)</f>
        <v>0.16363</v>
      </c>
      <c r="G2982" s="67"/>
      <c r="H2982" s="67"/>
      <c r="J2982" s="67"/>
      <c r="P2982" s="68"/>
      <c r="Q2982" s="69"/>
      <c r="R2982" s="69"/>
      <c r="Z2982" s="70"/>
      <c r="AA2982" s="71"/>
      <c r="AB2982" s="70"/>
      <c r="AC2982" s="70"/>
      <c r="AD2982" s="53"/>
      <c r="AE2982" s="53"/>
      <c r="AF2982" s="72"/>
      <c r="AG2982" s="70"/>
      <c r="AH2982" s="70"/>
      <c r="AI2982" s="70"/>
    </row>
    <row r="2983" spans="1:35" ht="12.75" customHeight="1" x14ac:dyDescent="0.2">
      <c r="A2983" s="64" t="s">
        <v>537</v>
      </c>
      <c r="B2983" s="65" t="s">
        <v>536</v>
      </c>
      <c r="C2983" s="65">
        <v>1829958</v>
      </c>
      <c r="D2983" s="66">
        <f>VLOOKUP(A2983,'2.1 Termination Charges'!$B$4:$F$904,5,0)</f>
        <v>0.16363</v>
      </c>
      <c r="G2983" s="67"/>
      <c r="H2983" s="67"/>
      <c r="J2983" s="67"/>
      <c r="P2983" s="68"/>
      <c r="Q2983" s="69"/>
      <c r="R2983" s="69"/>
      <c r="Z2983" s="70"/>
      <c r="AA2983" s="71"/>
      <c r="AB2983" s="70"/>
      <c r="AC2983" s="70"/>
      <c r="AD2983" s="53"/>
      <c r="AE2983" s="53"/>
      <c r="AF2983" s="72"/>
      <c r="AG2983" s="70"/>
      <c r="AH2983" s="70"/>
      <c r="AI2983" s="70"/>
    </row>
    <row r="2984" spans="1:35" ht="12.75" customHeight="1" x14ac:dyDescent="0.2">
      <c r="A2984" s="64" t="s">
        <v>537</v>
      </c>
      <c r="B2984" s="65" t="s">
        <v>536</v>
      </c>
      <c r="C2984" s="65">
        <v>1829959</v>
      </c>
      <c r="D2984" s="66">
        <f>VLOOKUP(A2984,'2.1 Termination Charges'!$B$4:$F$904,5,0)</f>
        <v>0.16363</v>
      </c>
      <c r="G2984" s="67"/>
      <c r="H2984" s="67"/>
      <c r="J2984" s="67"/>
      <c r="P2984" s="68"/>
      <c r="Q2984" s="69"/>
      <c r="R2984" s="69"/>
      <c r="Z2984" s="70"/>
      <c r="AA2984" s="71"/>
      <c r="AB2984" s="70"/>
      <c r="AC2984" s="70"/>
      <c r="AD2984" s="53"/>
      <c r="AE2984" s="53"/>
      <c r="AF2984" s="72"/>
      <c r="AG2984" s="70"/>
      <c r="AH2984" s="70"/>
      <c r="AI2984" s="70"/>
    </row>
    <row r="2985" spans="1:35" ht="12.75" customHeight="1" x14ac:dyDescent="0.2">
      <c r="A2985" s="64" t="s">
        <v>537</v>
      </c>
      <c r="B2985" s="65" t="s">
        <v>536</v>
      </c>
      <c r="C2985" s="65">
        <v>1829960</v>
      </c>
      <c r="D2985" s="66">
        <f>VLOOKUP(A2985,'2.1 Termination Charges'!$B$4:$F$904,5,0)</f>
        <v>0.16363</v>
      </c>
      <c r="G2985" s="67"/>
      <c r="H2985" s="67"/>
      <c r="J2985" s="67"/>
      <c r="P2985" s="68"/>
      <c r="Q2985" s="69"/>
      <c r="R2985" s="69"/>
      <c r="Z2985" s="70"/>
      <c r="AA2985" s="71"/>
      <c r="AB2985" s="70"/>
      <c r="AC2985" s="70"/>
      <c r="AD2985" s="53"/>
      <c r="AE2985" s="53"/>
      <c r="AF2985" s="72"/>
      <c r="AG2985" s="70"/>
      <c r="AH2985" s="70"/>
      <c r="AI2985" s="70"/>
    </row>
    <row r="2986" spans="1:35" ht="12.75" customHeight="1" x14ac:dyDescent="0.2">
      <c r="A2986" s="64" t="s">
        <v>537</v>
      </c>
      <c r="B2986" s="65" t="s">
        <v>536</v>
      </c>
      <c r="C2986" s="65">
        <v>1829961</v>
      </c>
      <c r="D2986" s="66">
        <f>VLOOKUP(A2986,'2.1 Termination Charges'!$B$4:$F$904,5,0)</f>
        <v>0.16363</v>
      </c>
      <c r="G2986" s="67"/>
      <c r="H2986" s="67"/>
      <c r="J2986" s="67"/>
      <c r="P2986" s="68"/>
      <c r="Q2986" s="69"/>
      <c r="R2986" s="69"/>
      <c r="Z2986" s="70"/>
      <c r="AA2986" s="71"/>
      <c r="AB2986" s="70"/>
      <c r="AC2986" s="70"/>
      <c r="AD2986" s="53"/>
      <c r="AE2986" s="53"/>
      <c r="AF2986" s="72"/>
      <c r="AG2986" s="70"/>
      <c r="AH2986" s="70"/>
      <c r="AI2986" s="70"/>
    </row>
    <row r="2987" spans="1:35" ht="12.75" customHeight="1" x14ac:dyDescent="0.2">
      <c r="A2987" s="64" t="s">
        <v>537</v>
      </c>
      <c r="B2987" s="65" t="s">
        <v>536</v>
      </c>
      <c r="C2987" s="65">
        <v>1829962</v>
      </c>
      <c r="D2987" s="66">
        <f>VLOOKUP(A2987,'2.1 Termination Charges'!$B$4:$F$904,5,0)</f>
        <v>0.16363</v>
      </c>
      <c r="G2987" s="67"/>
      <c r="H2987" s="67"/>
      <c r="J2987" s="67"/>
      <c r="P2987" s="68"/>
      <c r="Q2987" s="69"/>
      <c r="R2987" s="69"/>
      <c r="Z2987" s="70"/>
      <c r="AA2987" s="71"/>
      <c r="AB2987" s="70"/>
      <c r="AC2987" s="70"/>
      <c r="AD2987" s="53"/>
      <c r="AE2987" s="53"/>
      <c r="AF2987" s="72"/>
      <c r="AG2987" s="70"/>
      <c r="AH2987" s="70"/>
      <c r="AI2987" s="70"/>
    </row>
    <row r="2988" spans="1:35" ht="12.75" customHeight="1" x14ac:dyDescent="0.2">
      <c r="A2988" s="64" t="s">
        <v>537</v>
      </c>
      <c r="B2988" s="65" t="s">
        <v>536</v>
      </c>
      <c r="C2988" s="65">
        <v>1829963</v>
      </c>
      <c r="D2988" s="66">
        <f>VLOOKUP(A2988,'2.1 Termination Charges'!$B$4:$F$904,5,0)</f>
        <v>0.16363</v>
      </c>
      <c r="G2988" s="67"/>
      <c r="H2988" s="67"/>
      <c r="J2988" s="67"/>
      <c r="P2988" s="68"/>
      <c r="Q2988" s="69"/>
      <c r="R2988" s="69"/>
      <c r="Z2988" s="70"/>
      <c r="AA2988" s="71"/>
      <c r="AB2988" s="70"/>
      <c r="AC2988" s="70"/>
      <c r="AD2988" s="53"/>
      <c r="AE2988" s="53"/>
      <c r="AF2988" s="72"/>
      <c r="AG2988" s="70"/>
      <c r="AH2988" s="70"/>
      <c r="AI2988" s="70"/>
    </row>
    <row r="2989" spans="1:35" ht="12.75" customHeight="1" x14ac:dyDescent="0.2">
      <c r="A2989" s="64" t="s">
        <v>537</v>
      </c>
      <c r="B2989" s="65" t="s">
        <v>536</v>
      </c>
      <c r="C2989" s="65">
        <v>1829964</v>
      </c>
      <c r="D2989" s="66">
        <f>VLOOKUP(A2989,'2.1 Termination Charges'!$B$4:$F$904,5,0)</f>
        <v>0.16363</v>
      </c>
      <c r="G2989" s="67"/>
      <c r="H2989" s="67"/>
      <c r="J2989" s="67"/>
      <c r="P2989" s="68"/>
      <c r="Q2989" s="69"/>
      <c r="R2989" s="69"/>
      <c r="Z2989" s="70"/>
      <c r="AA2989" s="71"/>
      <c r="AB2989" s="70"/>
      <c r="AC2989" s="70"/>
      <c r="AD2989" s="53"/>
      <c r="AE2989" s="53"/>
      <c r="AF2989" s="72"/>
      <c r="AG2989" s="70"/>
      <c r="AH2989" s="70"/>
      <c r="AI2989" s="70"/>
    </row>
    <row r="2990" spans="1:35" ht="12.75" customHeight="1" x14ac:dyDescent="0.2">
      <c r="A2990" s="64" t="s">
        <v>537</v>
      </c>
      <c r="B2990" s="65" t="s">
        <v>536</v>
      </c>
      <c r="C2990" s="65">
        <v>1829965</v>
      </c>
      <c r="D2990" s="66">
        <f>VLOOKUP(A2990,'2.1 Termination Charges'!$B$4:$F$904,5,0)</f>
        <v>0.16363</v>
      </c>
      <c r="G2990" s="67"/>
      <c r="H2990" s="67"/>
      <c r="J2990" s="67"/>
      <c r="P2990" s="68"/>
      <c r="Q2990" s="69"/>
      <c r="R2990" s="69"/>
      <c r="Z2990" s="70"/>
      <c r="AA2990" s="71"/>
      <c r="AB2990" s="70"/>
      <c r="AC2990" s="70"/>
      <c r="AD2990" s="53"/>
      <c r="AE2990" s="53"/>
      <c r="AF2990" s="72"/>
      <c r="AG2990" s="70"/>
      <c r="AH2990" s="70"/>
      <c r="AI2990" s="70"/>
    </row>
    <row r="2991" spans="1:35" ht="12.75" customHeight="1" x14ac:dyDescent="0.2">
      <c r="A2991" s="64" t="s">
        <v>537</v>
      </c>
      <c r="B2991" s="65" t="s">
        <v>536</v>
      </c>
      <c r="C2991" s="65">
        <v>1829966</v>
      </c>
      <c r="D2991" s="66">
        <f>VLOOKUP(A2991,'2.1 Termination Charges'!$B$4:$F$904,5,0)</f>
        <v>0.16363</v>
      </c>
      <c r="G2991" s="67"/>
      <c r="H2991" s="67"/>
      <c r="J2991" s="67"/>
      <c r="P2991" s="68"/>
      <c r="Q2991" s="69"/>
      <c r="R2991" s="69"/>
      <c r="Z2991" s="70"/>
      <c r="AA2991" s="71"/>
      <c r="AB2991" s="70"/>
      <c r="AC2991" s="70"/>
      <c r="AD2991" s="53"/>
      <c r="AE2991" s="53"/>
      <c r="AF2991" s="72"/>
      <c r="AG2991" s="70"/>
      <c r="AH2991" s="70"/>
      <c r="AI2991" s="70"/>
    </row>
    <row r="2992" spans="1:35" ht="12.75" customHeight="1" x14ac:dyDescent="0.2">
      <c r="A2992" s="64" t="s">
        <v>537</v>
      </c>
      <c r="B2992" s="65" t="s">
        <v>536</v>
      </c>
      <c r="C2992" s="65">
        <v>1829967</v>
      </c>
      <c r="D2992" s="66">
        <f>VLOOKUP(A2992,'2.1 Termination Charges'!$B$4:$F$904,5,0)</f>
        <v>0.16363</v>
      </c>
      <c r="G2992" s="67"/>
      <c r="H2992" s="67"/>
      <c r="J2992" s="67"/>
      <c r="P2992" s="68"/>
      <c r="Q2992" s="69"/>
      <c r="R2992" s="69"/>
      <c r="Z2992" s="70"/>
      <c r="AA2992" s="71"/>
      <c r="AB2992" s="70"/>
      <c r="AC2992" s="70"/>
      <c r="AD2992" s="53"/>
      <c r="AE2992" s="53"/>
      <c r="AF2992" s="72"/>
      <c r="AG2992" s="70"/>
      <c r="AH2992" s="70"/>
      <c r="AI2992" s="70"/>
    </row>
    <row r="2993" spans="1:35" ht="12.75" customHeight="1" x14ac:dyDescent="0.2">
      <c r="A2993" s="64" t="s">
        <v>537</v>
      </c>
      <c r="B2993" s="65" t="s">
        <v>536</v>
      </c>
      <c r="C2993" s="65">
        <v>1829968</v>
      </c>
      <c r="D2993" s="66">
        <f>VLOOKUP(A2993,'2.1 Termination Charges'!$B$4:$F$904,5,0)</f>
        <v>0.16363</v>
      </c>
      <c r="G2993" s="67"/>
      <c r="H2993" s="67"/>
      <c r="J2993" s="67"/>
      <c r="P2993" s="68"/>
      <c r="Q2993" s="69"/>
      <c r="R2993" s="69"/>
      <c r="Z2993" s="70"/>
      <c r="AA2993" s="71"/>
      <c r="AB2993" s="70"/>
      <c r="AC2993" s="70"/>
      <c r="AD2993" s="53"/>
      <c r="AE2993" s="53"/>
      <c r="AF2993" s="72"/>
      <c r="AG2993" s="70"/>
      <c r="AH2993" s="70"/>
      <c r="AI2993" s="70"/>
    </row>
    <row r="2994" spans="1:35" ht="12.75" customHeight="1" x14ac:dyDescent="0.2">
      <c r="A2994" s="64" t="s">
        <v>537</v>
      </c>
      <c r="B2994" s="65" t="s">
        <v>536</v>
      </c>
      <c r="C2994" s="65">
        <v>1829969</v>
      </c>
      <c r="D2994" s="66">
        <f>VLOOKUP(A2994,'2.1 Termination Charges'!$B$4:$F$904,5,0)</f>
        <v>0.16363</v>
      </c>
      <c r="G2994" s="67"/>
      <c r="H2994" s="67"/>
      <c r="J2994" s="67"/>
      <c r="P2994" s="68"/>
      <c r="Q2994" s="69"/>
      <c r="R2994" s="69"/>
      <c r="Z2994" s="70"/>
      <c r="AA2994" s="71"/>
      <c r="AB2994" s="70"/>
      <c r="AC2994" s="70"/>
      <c r="AD2994" s="53"/>
      <c r="AE2994" s="53"/>
      <c r="AF2994" s="72"/>
      <c r="AG2994" s="70"/>
      <c r="AH2994" s="70"/>
      <c r="AI2994" s="70"/>
    </row>
    <row r="2995" spans="1:35" ht="12.75" customHeight="1" x14ac:dyDescent="0.2">
      <c r="A2995" s="64" t="s">
        <v>537</v>
      </c>
      <c r="B2995" s="65" t="s">
        <v>536</v>
      </c>
      <c r="C2995" s="65">
        <v>1829972</v>
      </c>
      <c r="D2995" s="66">
        <f>VLOOKUP(A2995,'2.1 Termination Charges'!$B$4:$F$904,5,0)</f>
        <v>0.16363</v>
      </c>
      <c r="G2995" s="67"/>
      <c r="H2995" s="67"/>
      <c r="J2995" s="67"/>
      <c r="P2995" s="68"/>
      <c r="Q2995" s="69"/>
      <c r="R2995" s="69"/>
      <c r="Z2995" s="70"/>
      <c r="AA2995" s="71"/>
      <c r="AB2995" s="70"/>
      <c r="AC2995" s="70"/>
      <c r="AD2995" s="53"/>
      <c r="AE2995" s="53"/>
      <c r="AF2995" s="72"/>
      <c r="AG2995" s="70"/>
      <c r="AH2995" s="70"/>
      <c r="AI2995" s="70"/>
    </row>
    <row r="2996" spans="1:35" ht="12.75" customHeight="1" x14ac:dyDescent="0.2">
      <c r="A2996" s="64" t="s">
        <v>537</v>
      </c>
      <c r="B2996" s="65" t="s">
        <v>536</v>
      </c>
      <c r="C2996" s="65">
        <v>1829973</v>
      </c>
      <c r="D2996" s="66">
        <f>VLOOKUP(A2996,'2.1 Termination Charges'!$B$4:$F$904,5,0)</f>
        <v>0.16363</v>
      </c>
      <c r="G2996" s="67"/>
      <c r="H2996" s="67"/>
      <c r="J2996" s="67"/>
      <c r="P2996" s="68"/>
      <c r="Q2996" s="69"/>
      <c r="R2996" s="69"/>
      <c r="Z2996" s="70"/>
      <c r="AA2996" s="71"/>
      <c r="AB2996" s="70"/>
      <c r="AC2996" s="70"/>
      <c r="AD2996" s="53"/>
      <c r="AE2996" s="53"/>
      <c r="AF2996" s="72"/>
      <c r="AG2996" s="70"/>
      <c r="AH2996" s="70"/>
      <c r="AI2996" s="70"/>
    </row>
    <row r="2997" spans="1:35" ht="12.75" customHeight="1" x14ac:dyDescent="0.2">
      <c r="A2997" s="64" t="s">
        <v>537</v>
      </c>
      <c r="B2997" s="65" t="s">
        <v>536</v>
      </c>
      <c r="C2997" s="65">
        <v>1829974</v>
      </c>
      <c r="D2997" s="66">
        <f>VLOOKUP(A2997,'2.1 Termination Charges'!$B$4:$F$904,5,0)</f>
        <v>0.16363</v>
      </c>
      <c r="G2997" s="67"/>
      <c r="H2997" s="67"/>
      <c r="J2997" s="67"/>
      <c r="P2997" s="68"/>
      <c r="Q2997" s="69"/>
      <c r="R2997" s="69"/>
      <c r="Z2997" s="70"/>
      <c r="AA2997" s="71"/>
      <c r="AB2997" s="70"/>
      <c r="AC2997" s="70"/>
      <c r="AD2997" s="53"/>
      <c r="AE2997" s="53"/>
      <c r="AF2997" s="72"/>
      <c r="AG2997" s="70"/>
      <c r="AH2997" s="70"/>
      <c r="AI2997" s="70"/>
    </row>
    <row r="2998" spans="1:35" ht="12.75" customHeight="1" x14ac:dyDescent="0.2">
      <c r="A2998" s="64" t="s">
        <v>537</v>
      </c>
      <c r="B2998" s="65" t="s">
        <v>536</v>
      </c>
      <c r="C2998" s="65">
        <v>1829975</v>
      </c>
      <c r="D2998" s="66">
        <f>VLOOKUP(A2998,'2.1 Termination Charges'!$B$4:$F$904,5,0)</f>
        <v>0.16363</v>
      </c>
      <c r="G2998" s="67"/>
      <c r="H2998" s="67"/>
      <c r="J2998" s="67"/>
      <c r="P2998" s="68"/>
      <c r="Q2998" s="69"/>
      <c r="R2998" s="69"/>
      <c r="Z2998" s="70"/>
      <c r="AA2998" s="71"/>
      <c r="AB2998" s="70"/>
      <c r="AC2998" s="70"/>
      <c r="AD2998" s="53"/>
      <c r="AE2998" s="53"/>
      <c r="AF2998" s="72"/>
      <c r="AG2998" s="70"/>
      <c r="AH2998" s="70"/>
      <c r="AI2998" s="70"/>
    </row>
    <row r="2999" spans="1:35" ht="12.75" customHeight="1" x14ac:dyDescent="0.2">
      <c r="A2999" s="64" t="s">
        <v>537</v>
      </c>
      <c r="B2999" s="65" t="s">
        <v>536</v>
      </c>
      <c r="C2999" s="65">
        <v>1829977</v>
      </c>
      <c r="D2999" s="66">
        <f>VLOOKUP(A2999,'2.1 Termination Charges'!$B$4:$F$904,5,0)</f>
        <v>0.16363</v>
      </c>
      <c r="G2999" s="67"/>
      <c r="H2999" s="67"/>
      <c r="J2999" s="67"/>
      <c r="P2999" s="68"/>
      <c r="Q2999" s="69"/>
      <c r="R2999" s="69"/>
      <c r="Z2999" s="70"/>
      <c r="AA2999" s="71"/>
      <c r="AB2999" s="70"/>
      <c r="AC2999" s="70"/>
      <c r="AD2999" s="53"/>
      <c r="AE2999" s="53"/>
      <c r="AF2999" s="72"/>
      <c r="AG2999" s="70"/>
      <c r="AH2999" s="70"/>
      <c r="AI2999" s="70"/>
    </row>
    <row r="3000" spans="1:35" ht="12.75" customHeight="1" x14ac:dyDescent="0.2">
      <c r="A3000" s="64" t="s">
        <v>537</v>
      </c>
      <c r="B3000" s="65" t="s">
        <v>536</v>
      </c>
      <c r="C3000" s="65">
        <v>1829978</v>
      </c>
      <c r="D3000" s="66">
        <f>VLOOKUP(A3000,'2.1 Termination Charges'!$B$4:$F$904,5,0)</f>
        <v>0.16363</v>
      </c>
      <c r="G3000" s="67"/>
      <c r="H3000" s="67"/>
      <c r="J3000" s="67"/>
      <c r="P3000" s="68"/>
      <c r="Q3000" s="69"/>
      <c r="R3000" s="69"/>
      <c r="Z3000" s="70"/>
      <c r="AA3000" s="71"/>
      <c r="AB3000" s="70"/>
      <c r="AC3000" s="70"/>
      <c r="AD3000" s="53"/>
      <c r="AE3000" s="53"/>
      <c r="AF3000" s="72"/>
      <c r="AG3000" s="70"/>
      <c r="AH3000" s="70"/>
      <c r="AI3000" s="70"/>
    </row>
    <row r="3001" spans="1:35" ht="12.75" customHeight="1" x14ac:dyDescent="0.2">
      <c r="A3001" s="64" t="s">
        <v>537</v>
      </c>
      <c r="B3001" s="65" t="s">
        <v>536</v>
      </c>
      <c r="C3001" s="65">
        <v>1829980</v>
      </c>
      <c r="D3001" s="66">
        <f>VLOOKUP(A3001,'2.1 Termination Charges'!$B$4:$F$904,5,0)</f>
        <v>0.16363</v>
      </c>
      <c r="G3001" s="67"/>
      <c r="H3001" s="67"/>
      <c r="J3001" s="67"/>
      <c r="P3001" s="68"/>
      <c r="Q3001" s="69"/>
      <c r="R3001" s="69"/>
      <c r="Z3001" s="70"/>
      <c r="AA3001" s="71"/>
      <c r="AB3001" s="70"/>
      <c r="AC3001" s="70"/>
      <c r="AD3001" s="53"/>
      <c r="AE3001" s="53"/>
      <c r="AF3001" s="72"/>
      <c r="AG3001" s="70"/>
      <c r="AH3001" s="70"/>
      <c r="AI3001" s="70"/>
    </row>
    <row r="3002" spans="1:35" ht="12.75" customHeight="1" x14ac:dyDescent="0.2">
      <c r="A3002" s="64" t="s">
        <v>537</v>
      </c>
      <c r="B3002" s="65" t="s">
        <v>536</v>
      </c>
      <c r="C3002" s="65">
        <v>1829981</v>
      </c>
      <c r="D3002" s="66">
        <f>VLOOKUP(A3002,'2.1 Termination Charges'!$B$4:$F$904,5,0)</f>
        <v>0.16363</v>
      </c>
      <c r="G3002" s="67"/>
      <c r="H3002" s="67"/>
      <c r="J3002" s="67"/>
      <c r="P3002" s="68"/>
      <c r="Q3002" s="69"/>
      <c r="R3002" s="69"/>
      <c r="Z3002" s="70"/>
      <c r="AA3002" s="71"/>
      <c r="AB3002" s="70"/>
      <c r="AC3002" s="70"/>
      <c r="AD3002" s="53"/>
      <c r="AE3002" s="53"/>
      <c r="AF3002" s="72"/>
      <c r="AG3002" s="70"/>
      <c r="AH3002" s="70"/>
      <c r="AI3002" s="70"/>
    </row>
    <row r="3003" spans="1:35" ht="12.75" customHeight="1" x14ac:dyDescent="0.2">
      <c r="A3003" s="64" t="s">
        <v>537</v>
      </c>
      <c r="B3003" s="65" t="s">
        <v>536</v>
      </c>
      <c r="C3003" s="65">
        <v>1829982</v>
      </c>
      <c r="D3003" s="66">
        <f>VLOOKUP(A3003,'2.1 Termination Charges'!$B$4:$F$904,5,0)</f>
        <v>0.16363</v>
      </c>
      <c r="G3003" s="67"/>
      <c r="H3003" s="67"/>
      <c r="J3003" s="67"/>
      <c r="P3003" s="68"/>
      <c r="Q3003" s="69"/>
      <c r="R3003" s="69"/>
      <c r="Z3003" s="70"/>
      <c r="AA3003" s="71"/>
      <c r="AB3003" s="70"/>
      <c r="AC3003" s="70"/>
      <c r="AD3003" s="53"/>
      <c r="AE3003" s="53"/>
      <c r="AF3003" s="72"/>
      <c r="AG3003" s="70"/>
      <c r="AH3003" s="70"/>
      <c r="AI3003" s="70"/>
    </row>
    <row r="3004" spans="1:35" ht="12.75" customHeight="1" x14ac:dyDescent="0.2">
      <c r="A3004" s="64" t="s">
        <v>537</v>
      </c>
      <c r="B3004" s="65" t="s">
        <v>536</v>
      </c>
      <c r="C3004" s="65">
        <v>1829983</v>
      </c>
      <c r="D3004" s="66">
        <f>VLOOKUP(A3004,'2.1 Termination Charges'!$B$4:$F$904,5,0)</f>
        <v>0.16363</v>
      </c>
      <c r="G3004" s="67"/>
      <c r="H3004" s="67"/>
      <c r="J3004" s="67"/>
      <c r="P3004" s="68"/>
      <c r="Q3004" s="69"/>
      <c r="R3004" s="69"/>
      <c r="Z3004" s="70"/>
      <c r="AA3004" s="71"/>
      <c r="AB3004" s="70"/>
      <c r="AC3004" s="70"/>
      <c r="AD3004" s="53"/>
      <c r="AE3004" s="53"/>
      <c r="AF3004" s="72"/>
      <c r="AG3004" s="70"/>
      <c r="AH3004" s="70"/>
      <c r="AI3004" s="70"/>
    </row>
    <row r="3005" spans="1:35" ht="12.75" customHeight="1" x14ac:dyDescent="0.2">
      <c r="A3005" s="64" t="s">
        <v>537</v>
      </c>
      <c r="B3005" s="65" t="s">
        <v>536</v>
      </c>
      <c r="C3005" s="65">
        <v>1829984</v>
      </c>
      <c r="D3005" s="66">
        <f>VLOOKUP(A3005,'2.1 Termination Charges'!$B$4:$F$904,5,0)</f>
        <v>0.16363</v>
      </c>
      <c r="G3005" s="67"/>
      <c r="H3005" s="67"/>
      <c r="J3005" s="67"/>
      <c r="P3005" s="68"/>
      <c r="Q3005" s="69"/>
      <c r="R3005" s="69"/>
      <c r="Z3005" s="70"/>
      <c r="AA3005" s="71"/>
      <c r="AB3005" s="70"/>
      <c r="AC3005" s="70"/>
      <c r="AD3005" s="53"/>
      <c r="AE3005" s="53"/>
      <c r="AF3005" s="72"/>
      <c r="AG3005" s="70"/>
      <c r="AH3005" s="70"/>
      <c r="AI3005" s="70"/>
    </row>
    <row r="3006" spans="1:35" ht="12.75" customHeight="1" x14ac:dyDescent="0.2">
      <c r="A3006" s="64" t="s">
        <v>537</v>
      </c>
      <c r="B3006" s="65" t="s">
        <v>536</v>
      </c>
      <c r="C3006" s="65">
        <v>1829985</v>
      </c>
      <c r="D3006" s="66">
        <f>VLOOKUP(A3006,'2.1 Termination Charges'!$B$4:$F$904,5,0)</f>
        <v>0.16363</v>
      </c>
      <c r="G3006" s="67"/>
      <c r="H3006" s="67"/>
      <c r="J3006" s="67"/>
      <c r="P3006" s="68"/>
      <c r="Q3006" s="69"/>
      <c r="R3006" s="69"/>
      <c r="Z3006" s="70"/>
      <c r="AA3006" s="71"/>
      <c r="AB3006" s="70"/>
      <c r="AC3006" s="70"/>
      <c r="AD3006" s="53"/>
      <c r="AE3006" s="53"/>
      <c r="AF3006" s="72"/>
      <c r="AG3006" s="70"/>
      <c r="AH3006" s="70"/>
      <c r="AI3006" s="70"/>
    </row>
    <row r="3007" spans="1:35" ht="12.75" customHeight="1" x14ac:dyDescent="0.2">
      <c r="A3007" s="64" t="s">
        <v>537</v>
      </c>
      <c r="B3007" s="65" t="s">
        <v>536</v>
      </c>
      <c r="C3007" s="65">
        <v>1829986</v>
      </c>
      <c r="D3007" s="66">
        <f>VLOOKUP(A3007,'2.1 Termination Charges'!$B$4:$F$904,5,0)</f>
        <v>0.16363</v>
      </c>
      <c r="G3007" s="67"/>
      <c r="H3007" s="67"/>
      <c r="J3007" s="67"/>
      <c r="P3007" s="68"/>
      <c r="Q3007" s="69"/>
      <c r="R3007" s="69"/>
      <c r="Z3007" s="70"/>
      <c r="AA3007" s="71"/>
      <c r="AB3007" s="70"/>
      <c r="AC3007" s="70"/>
      <c r="AD3007" s="53"/>
      <c r="AE3007" s="53"/>
      <c r="AF3007" s="72"/>
      <c r="AG3007" s="70"/>
      <c r="AH3007" s="70"/>
      <c r="AI3007" s="70"/>
    </row>
    <row r="3008" spans="1:35" ht="12.75" customHeight="1" x14ac:dyDescent="0.2">
      <c r="A3008" s="64" t="s">
        <v>537</v>
      </c>
      <c r="B3008" s="65" t="s">
        <v>536</v>
      </c>
      <c r="C3008" s="65">
        <v>1829991</v>
      </c>
      <c r="D3008" s="66">
        <f>VLOOKUP(A3008,'2.1 Termination Charges'!$B$4:$F$904,5,0)</f>
        <v>0.16363</v>
      </c>
      <c r="G3008" s="67"/>
      <c r="H3008" s="67"/>
      <c r="J3008" s="67"/>
      <c r="P3008" s="68"/>
      <c r="Q3008" s="69"/>
      <c r="R3008" s="69"/>
      <c r="Z3008" s="70"/>
      <c r="AA3008" s="71"/>
      <c r="AB3008" s="70"/>
      <c r="AC3008" s="70"/>
      <c r="AD3008" s="53"/>
      <c r="AE3008" s="53"/>
      <c r="AF3008" s="72"/>
      <c r="AG3008" s="70"/>
      <c r="AH3008" s="70"/>
      <c r="AI3008" s="70"/>
    </row>
    <row r="3009" spans="1:35" ht="12.75" customHeight="1" x14ac:dyDescent="0.2">
      <c r="A3009" s="64" t="s">
        <v>537</v>
      </c>
      <c r="B3009" s="65" t="s">
        <v>536</v>
      </c>
      <c r="C3009" s="65">
        <v>1849201</v>
      </c>
      <c r="D3009" s="66">
        <f>VLOOKUP(A3009,'2.1 Termination Charges'!$B$4:$F$904,5,0)</f>
        <v>0.16363</v>
      </c>
      <c r="G3009" s="67"/>
      <c r="H3009" s="67"/>
      <c r="J3009" s="67"/>
      <c r="P3009" s="68"/>
      <c r="Q3009" s="69"/>
      <c r="R3009" s="69"/>
      <c r="Z3009" s="70"/>
      <c r="AA3009" s="71"/>
      <c r="AB3009" s="70"/>
      <c r="AC3009" s="70"/>
      <c r="AD3009" s="53"/>
      <c r="AE3009" s="53"/>
      <c r="AF3009" s="72"/>
      <c r="AG3009" s="70"/>
      <c r="AH3009" s="70"/>
      <c r="AI3009" s="70"/>
    </row>
    <row r="3010" spans="1:35" ht="12.75" customHeight="1" x14ac:dyDescent="0.2">
      <c r="A3010" s="64" t="s">
        <v>537</v>
      </c>
      <c r="B3010" s="65" t="s">
        <v>536</v>
      </c>
      <c r="C3010" s="65">
        <v>1849203</v>
      </c>
      <c r="D3010" s="66">
        <f>VLOOKUP(A3010,'2.1 Termination Charges'!$B$4:$F$904,5,0)</f>
        <v>0.16363</v>
      </c>
      <c r="G3010" s="67"/>
      <c r="H3010" s="67"/>
      <c r="J3010" s="67"/>
      <c r="P3010" s="68"/>
      <c r="Q3010" s="69"/>
      <c r="R3010" s="69"/>
      <c r="Z3010" s="70"/>
      <c r="AA3010" s="71"/>
      <c r="AB3010" s="70"/>
      <c r="AC3010" s="70"/>
      <c r="AD3010" s="53"/>
      <c r="AE3010" s="53"/>
      <c r="AF3010" s="72"/>
      <c r="AG3010" s="70"/>
      <c r="AH3010" s="70"/>
      <c r="AI3010" s="70"/>
    </row>
    <row r="3011" spans="1:35" ht="12.75" customHeight="1" x14ac:dyDescent="0.2">
      <c r="A3011" s="64" t="s">
        <v>537</v>
      </c>
      <c r="B3011" s="65" t="s">
        <v>536</v>
      </c>
      <c r="C3011" s="65">
        <v>1849205</v>
      </c>
      <c r="D3011" s="66">
        <f>VLOOKUP(A3011,'2.1 Termination Charges'!$B$4:$F$904,5,0)</f>
        <v>0.16363</v>
      </c>
      <c r="G3011" s="67"/>
      <c r="H3011" s="67"/>
      <c r="J3011" s="67"/>
      <c r="P3011" s="68"/>
      <c r="Q3011" s="69"/>
      <c r="R3011" s="69"/>
      <c r="Z3011" s="70"/>
      <c r="AA3011" s="71"/>
      <c r="AB3011" s="70"/>
      <c r="AC3011" s="70"/>
      <c r="AD3011" s="53"/>
      <c r="AE3011" s="53"/>
      <c r="AF3011" s="72"/>
      <c r="AG3011" s="70"/>
      <c r="AH3011" s="70"/>
      <c r="AI3011" s="70"/>
    </row>
    <row r="3012" spans="1:35" ht="12.75" customHeight="1" x14ac:dyDescent="0.2">
      <c r="A3012" s="64" t="s">
        <v>537</v>
      </c>
      <c r="B3012" s="65" t="s">
        <v>536</v>
      </c>
      <c r="C3012" s="65">
        <v>1849206</v>
      </c>
      <c r="D3012" s="66">
        <f>VLOOKUP(A3012,'2.1 Termination Charges'!$B$4:$F$904,5,0)</f>
        <v>0.16363</v>
      </c>
      <c r="G3012" s="67"/>
      <c r="H3012" s="67"/>
      <c r="J3012" s="67"/>
      <c r="P3012" s="68"/>
      <c r="Q3012" s="69"/>
      <c r="R3012" s="69"/>
      <c r="Z3012" s="70"/>
      <c r="AA3012" s="71"/>
      <c r="AB3012" s="70"/>
      <c r="AC3012" s="70"/>
      <c r="AD3012" s="53"/>
      <c r="AE3012" s="53"/>
      <c r="AF3012" s="72"/>
      <c r="AG3012" s="70"/>
      <c r="AH3012" s="70"/>
      <c r="AI3012" s="70"/>
    </row>
    <row r="3013" spans="1:35" ht="12.75" customHeight="1" x14ac:dyDescent="0.2">
      <c r="A3013" s="64" t="s">
        <v>537</v>
      </c>
      <c r="B3013" s="65" t="s">
        <v>536</v>
      </c>
      <c r="C3013" s="65">
        <v>1849207</v>
      </c>
      <c r="D3013" s="66">
        <f>VLOOKUP(A3013,'2.1 Termination Charges'!$B$4:$F$904,5,0)</f>
        <v>0.16363</v>
      </c>
      <c r="G3013" s="67"/>
      <c r="H3013" s="67"/>
      <c r="J3013" s="67"/>
      <c r="P3013" s="68"/>
      <c r="Q3013" s="69"/>
      <c r="R3013" s="69"/>
      <c r="Z3013" s="70"/>
      <c r="AA3013" s="71"/>
      <c r="AB3013" s="70"/>
      <c r="AC3013" s="70"/>
      <c r="AD3013" s="53"/>
      <c r="AE3013" s="53"/>
      <c r="AF3013" s="72"/>
      <c r="AG3013" s="70"/>
      <c r="AH3013" s="70"/>
      <c r="AI3013" s="70"/>
    </row>
    <row r="3014" spans="1:35" ht="12.75" customHeight="1" x14ac:dyDescent="0.2">
      <c r="A3014" s="64" t="s">
        <v>537</v>
      </c>
      <c r="B3014" s="65" t="s">
        <v>536</v>
      </c>
      <c r="C3014" s="65">
        <v>1849208</v>
      </c>
      <c r="D3014" s="66">
        <f>VLOOKUP(A3014,'2.1 Termination Charges'!$B$4:$F$904,5,0)</f>
        <v>0.16363</v>
      </c>
      <c r="G3014" s="67"/>
      <c r="H3014" s="67"/>
      <c r="J3014" s="67"/>
      <c r="P3014" s="68"/>
      <c r="Q3014" s="69"/>
      <c r="R3014" s="69"/>
      <c r="Z3014" s="70"/>
      <c r="AA3014" s="71"/>
      <c r="AB3014" s="70"/>
      <c r="AC3014" s="70"/>
      <c r="AD3014" s="53"/>
      <c r="AE3014" s="53"/>
      <c r="AF3014" s="72"/>
      <c r="AG3014" s="70"/>
      <c r="AH3014" s="70"/>
      <c r="AI3014" s="70"/>
    </row>
    <row r="3015" spans="1:35" ht="12.75" customHeight="1" x14ac:dyDescent="0.2">
      <c r="A3015" s="64" t="s">
        <v>537</v>
      </c>
      <c r="B3015" s="65" t="s">
        <v>536</v>
      </c>
      <c r="C3015" s="65">
        <v>1849209</v>
      </c>
      <c r="D3015" s="66">
        <f>VLOOKUP(A3015,'2.1 Termination Charges'!$B$4:$F$904,5,0)</f>
        <v>0.16363</v>
      </c>
      <c r="G3015" s="67"/>
      <c r="H3015" s="67"/>
      <c r="J3015" s="67"/>
      <c r="P3015" s="68"/>
      <c r="Q3015" s="69"/>
      <c r="R3015" s="69"/>
      <c r="Z3015" s="70"/>
      <c r="AA3015" s="71"/>
      <c r="AB3015" s="70"/>
      <c r="AC3015" s="70"/>
      <c r="AD3015" s="53"/>
      <c r="AE3015" s="53"/>
      <c r="AF3015" s="72"/>
      <c r="AG3015" s="70"/>
      <c r="AH3015" s="70"/>
      <c r="AI3015" s="70"/>
    </row>
    <row r="3016" spans="1:35" ht="12.75" customHeight="1" x14ac:dyDescent="0.2">
      <c r="A3016" s="64" t="s">
        <v>537</v>
      </c>
      <c r="B3016" s="65" t="s">
        <v>536</v>
      </c>
      <c r="C3016" s="65">
        <v>1849210</v>
      </c>
      <c r="D3016" s="66">
        <f>VLOOKUP(A3016,'2.1 Termination Charges'!$B$4:$F$904,5,0)</f>
        <v>0.16363</v>
      </c>
      <c r="G3016" s="67"/>
      <c r="H3016" s="67"/>
      <c r="J3016" s="67"/>
      <c r="P3016" s="68"/>
      <c r="Q3016" s="69"/>
      <c r="R3016" s="69"/>
      <c r="Z3016" s="70"/>
      <c r="AA3016" s="71"/>
      <c r="AB3016" s="70"/>
      <c r="AC3016" s="70"/>
      <c r="AD3016" s="53"/>
      <c r="AE3016" s="53"/>
      <c r="AF3016" s="72"/>
      <c r="AG3016" s="70"/>
      <c r="AH3016" s="70"/>
      <c r="AI3016" s="70"/>
    </row>
    <row r="3017" spans="1:35" ht="12.75" customHeight="1" x14ac:dyDescent="0.2">
      <c r="A3017" s="64" t="s">
        <v>537</v>
      </c>
      <c r="B3017" s="65" t="s">
        <v>536</v>
      </c>
      <c r="C3017" s="65">
        <v>1849212</v>
      </c>
      <c r="D3017" s="66">
        <f>VLOOKUP(A3017,'2.1 Termination Charges'!$B$4:$F$904,5,0)</f>
        <v>0.16363</v>
      </c>
      <c r="G3017" s="67"/>
      <c r="H3017" s="67"/>
      <c r="J3017" s="67"/>
      <c r="P3017" s="68"/>
      <c r="Q3017" s="69"/>
      <c r="R3017" s="69"/>
      <c r="Z3017" s="70"/>
      <c r="AA3017" s="71"/>
      <c r="AB3017" s="70"/>
      <c r="AC3017" s="70"/>
      <c r="AD3017" s="53"/>
      <c r="AE3017" s="53"/>
      <c r="AF3017" s="72"/>
      <c r="AG3017" s="70"/>
      <c r="AH3017" s="70"/>
      <c r="AI3017" s="70"/>
    </row>
    <row r="3018" spans="1:35" ht="12.75" customHeight="1" x14ac:dyDescent="0.2">
      <c r="A3018" s="64" t="s">
        <v>537</v>
      </c>
      <c r="B3018" s="65" t="s">
        <v>536</v>
      </c>
      <c r="C3018" s="65">
        <v>1849214</v>
      </c>
      <c r="D3018" s="66">
        <f>VLOOKUP(A3018,'2.1 Termination Charges'!$B$4:$F$904,5,0)</f>
        <v>0.16363</v>
      </c>
      <c r="G3018" s="67"/>
      <c r="H3018" s="67"/>
      <c r="J3018" s="67"/>
      <c r="P3018" s="68"/>
      <c r="Q3018" s="69"/>
      <c r="R3018" s="69"/>
      <c r="Z3018" s="70"/>
      <c r="AA3018" s="71"/>
      <c r="AB3018" s="70"/>
      <c r="AC3018" s="70"/>
      <c r="AD3018" s="53"/>
      <c r="AE3018" s="53"/>
      <c r="AF3018" s="72"/>
      <c r="AG3018" s="70"/>
      <c r="AH3018" s="70"/>
      <c r="AI3018" s="70"/>
    </row>
    <row r="3019" spans="1:35" ht="12.75" customHeight="1" x14ac:dyDescent="0.2">
      <c r="A3019" s="64" t="s">
        <v>537</v>
      </c>
      <c r="B3019" s="65" t="s">
        <v>536</v>
      </c>
      <c r="C3019" s="65">
        <v>1849220</v>
      </c>
      <c r="D3019" s="66">
        <f>VLOOKUP(A3019,'2.1 Termination Charges'!$B$4:$F$904,5,0)</f>
        <v>0.16363</v>
      </c>
      <c r="G3019" s="67"/>
      <c r="H3019" s="67"/>
      <c r="J3019" s="67"/>
      <c r="P3019" s="68"/>
      <c r="Q3019" s="69"/>
      <c r="R3019" s="69"/>
      <c r="Z3019" s="70"/>
      <c r="AA3019" s="71"/>
      <c r="AB3019" s="70"/>
      <c r="AC3019" s="70"/>
      <c r="AD3019" s="53"/>
      <c r="AE3019" s="53"/>
      <c r="AF3019" s="72"/>
      <c r="AG3019" s="70"/>
      <c r="AH3019" s="70"/>
      <c r="AI3019" s="70"/>
    </row>
    <row r="3020" spans="1:35" ht="12.75" customHeight="1" x14ac:dyDescent="0.2">
      <c r="A3020" s="64" t="s">
        <v>537</v>
      </c>
      <c r="B3020" s="65" t="s">
        <v>536</v>
      </c>
      <c r="C3020" s="65">
        <v>1849330</v>
      </c>
      <c r="D3020" s="66">
        <f>VLOOKUP(A3020,'2.1 Termination Charges'!$B$4:$F$904,5,0)</f>
        <v>0.16363</v>
      </c>
      <c r="G3020" s="67"/>
      <c r="H3020" s="67"/>
      <c r="J3020" s="67"/>
      <c r="P3020" s="68"/>
      <c r="Q3020" s="69"/>
      <c r="R3020" s="69"/>
      <c r="Z3020" s="70"/>
      <c r="AA3020" s="71"/>
      <c r="AB3020" s="70"/>
      <c r="AC3020" s="70"/>
      <c r="AD3020" s="53"/>
      <c r="AE3020" s="53"/>
      <c r="AF3020" s="72"/>
      <c r="AG3020" s="70"/>
      <c r="AH3020" s="70"/>
      <c r="AI3020" s="70"/>
    </row>
    <row r="3021" spans="1:35" ht="12.75" customHeight="1" x14ac:dyDescent="0.2">
      <c r="A3021" s="64" t="s">
        <v>537</v>
      </c>
      <c r="B3021" s="65" t="s">
        <v>536</v>
      </c>
      <c r="C3021" s="65">
        <v>1849340</v>
      </c>
      <c r="D3021" s="66">
        <f>VLOOKUP(A3021,'2.1 Termination Charges'!$B$4:$F$904,5,0)</f>
        <v>0.16363</v>
      </c>
      <c r="G3021" s="67"/>
      <c r="H3021" s="67"/>
      <c r="J3021" s="67"/>
      <c r="P3021" s="68"/>
      <c r="Q3021" s="69"/>
      <c r="R3021" s="69"/>
      <c r="Z3021" s="70"/>
      <c r="AA3021" s="71"/>
      <c r="AB3021" s="70"/>
      <c r="AC3021" s="70"/>
      <c r="AD3021" s="53"/>
      <c r="AE3021" s="53"/>
      <c r="AF3021" s="72"/>
      <c r="AG3021" s="70"/>
      <c r="AH3021" s="70"/>
      <c r="AI3021" s="70"/>
    </row>
    <row r="3022" spans="1:35" ht="12.75" customHeight="1" x14ac:dyDescent="0.2">
      <c r="A3022" s="64" t="s">
        <v>537</v>
      </c>
      <c r="B3022" s="65" t="s">
        <v>536</v>
      </c>
      <c r="C3022" s="65">
        <v>1849341</v>
      </c>
      <c r="D3022" s="66">
        <f>VLOOKUP(A3022,'2.1 Termination Charges'!$B$4:$F$904,5,0)</f>
        <v>0.16363</v>
      </c>
      <c r="G3022" s="67"/>
      <c r="H3022" s="67"/>
      <c r="J3022" s="67"/>
      <c r="P3022" s="68"/>
      <c r="Q3022" s="69"/>
      <c r="R3022" s="69"/>
      <c r="Z3022" s="70"/>
      <c r="AA3022" s="71"/>
      <c r="AB3022" s="70"/>
      <c r="AC3022" s="70"/>
      <c r="AD3022" s="53"/>
      <c r="AE3022" s="53"/>
      <c r="AF3022" s="72"/>
      <c r="AG3022" s="70"/>
      <c r="AH3022" s="70"/>
      <c r="AI3022" s="70"/>
    </row>
    <row r="3023" spans="1:35" ht="12.75" customHeight="1" x14ac:dyDescent="0.2">
      <c r="A3023" s="64" t="s">
        <v>537</v>
      </c>
      <c r="B3023" s="65" t="s">
        <v>536</v>
      </c>
      <c r="C3023" s="65">
        <v>1849342</v>
      </c>
      <c r="D3023" s="66">
        <f>VLOOKUP(A3023,'2.1 Termination Charges'!$B$4:$F$904,5,0)</f>
        <v>0.16363</v>
      </c>
      <c r="G3023" s="67"/>
      <c r="H3023" s="67"/>
      <c r="J3023" s="67"/>
      <c r="P3023" s="68"/>
      <c r="Q3023" s="69"/>
      <c r="R3023" s="69"/>
      <c r="Z3023" s="70"/>
      <c r="AA3023" s="71"/>
      <c r="AB3023" s="70"/>
      <c r="AC3023" s="70"/>
      <c r="AD3023" s="53"/>
      <c r="AE3023" s="53"/>
      <c r="AF3023" s="72"/>
      <c r="AG3023" s="70"/>
      <c r="AH3023" s="70"/>
      <c r="AI3023" s="70"/>
    </row>
    <row r="3024" spans="1:35" ht="12.75" customHeight="1" x14ac:dyDescent="0.2">
      <c r="A3024" s="64" t="s">
        <v>537</v>
      </c>
      <c r="B3024" s="65" t="s">
        <v>536</v>
      </c>
      <c r="C3024" s="65">
        <v>1849343</v>
      </c>
      <c r="D3024" s="66">
        <f>VLOOKUP(A3024,'2.1 Termination Charges'!$B$4:$F$904,5,0)</f>
        <v>0.16363</v>
      </c>
      <c r="G3024" s="67"/>
      <c r="H3024" s="67"/>
      <c r="J3024" s="67"/>
      <c r="P3024" s="68"/>
      <c r="Q3024" s="69"/>
      <c r="R3024" s="69"/>
      <c r="Z3024" s="70"/>
      <c r="AA3024" s="71"/>
      <c r="AB3024" s="70"/>
      <c r="AC3024" s="70"/>
      <c r="AD3024" s="53"/>
      <c r="AE3024" s="53"/>
      <c r="AF3024" s="72"/>
      <c r="AG3024" s="70"/>
      <c r="AH3024" s="70"/>
      <c r="AI3024" s="70"/>
    </row>
    <row r="3025" spans="1:35" ht="12.75" customHeight="1" x14ac:dyDescent="0.2">
      <c r="A3025" s="64" t="s">
        <v>537</v>
      </c>
      <c r="B3025" s="65" t="s">
        <v>536</v>
      </c>
      <c r="C3025" s="65">
        <v>1849344</v>
      </c>
      <c r="D3025" s="66">
        <f>VLOOKUP(A3025,'2.1 Termination Charges'!$B$4:$F$904,5,0)</f>
        <v>0.16363</v>
      </c>
      <c r="G3025" s="67"/>
      <c r="H3025" s="67"/>
      <c r="J3025" s="67"/>
      <c r="P3025" s="68"/>
      <c r="Q3025" s="69"/>
      <c r="R3025" s="69"/>
      <c r="Z3025" s="70"/>
      <c r="AA3025" s="71"/>
      <c r="AB3025" s="70"/>
      <c r="AC3025" s="70"/>
      <c r="AD3025" s="53"/>
      <c r="AE3025" s="53"/>
      <c r="AF3025" s="72"/>
      <c r="AG3025" s="70"/>
      <c r="AH3025" s="70"/>
      <c r="AI3025" s="70"/>
    </row>
    <row r="3026" spans="1:35" ht="12.75" customHeight="1" x14ac:dyDescent="0.2">
      <c r="A3026" s="64" t="s">
        <v>537</v>
      </c>
      <c r="B3026" s="65" t="s">
        <v>536</v>
      </c>
      <c r="C3026" s="65">
        <v>1849350</v>
      </c>
      <c r="D3026" s="66">
        <f>VLOOKUP(A3026,'2.1 Termination Charges'!$B$4:$F$904,5,0)</f>
        <v>0.16363</v>
      </c>
      <c r="G3026" s="67"/>
      <c r="H3026" s="67"/>
      <c r="J3026" s="67"/>
      <c r="P3026" s="68"/>
      <c r="Q3026" s="69"/>
      <c r="R3026" s="69"/>
      <c r="Z3026" s="70"/>
      <c r="AA3026" s="71"/>
      <c r="AB3026" s="70"/>
      <c r="AC3026" s="70"/>
      <c r="AD3026" s="53"/>
      <c r="AE3026" s="53"/>
      <c r="AF3026" s="72"/>
      <c r="AG3026" s="70"/>
      <c r="AH3026" s="70"/>
      <c r="AI3026" s="70"/>
    </row>
    <row r="3027" spans="1:35" ht="12.75" customHeight="1" x14ac:dyDescent="0.2">
      <c r="A3027" s="64" t="s">
        <v>537</v>
      </c>
      <c r="B3027" s="65" t="s">
        <v>536</v>
      </c>
      <c r="C3027" s="65">
        <v>1849351</v>
      </c>
      <c r="D3027" s="66">
        <f>VLOOKUP(A3027,'2.1 Termination Charges'!$B$4:$F$904,5,0)</f>
        <v>0.16363</v>
      </c>
      <c r="G3027" s="67"/>
      <c r="H3027" s="67"/>
      <c r="J3027" s="67"/>
      <c r="P3027" s="68"/>
      <c r="Q3027" s="69"/>
      <c r="R3027" s="69"/>
      <c r="Z3027" s="70"/>
      <c r="AA3027" s="71"/>
      <c r="AB3027" s="70"/>
      <c r="AC3027" s="70"/>
      <c r="AD3027" s="53"/>
      <c r="AE3027" s="53"/>
      <c r="AF3027" s="72"/>
      <c r="AG3027" s="70"/>
      <c r="AH3027" s="70"/>
      <c r="AI3027" s="70"/>
    </row>
    <row r="3028" spans="1:35" ht="12.75" customHeight="1" x14ac:dyDescent="0.2">
      <c r="A3028" s="64" t="s">
        <v>537</v>
      </c>
      <c r="B3028" s="65" t="s">
        <v>536</v>
      </c>
      <c r="C3028" s="65">
        <v>1849352</v>
      </c>
      <c r="D3028" s="66">
        <f>VLOOKUP(A3028,'2.1 Termination Charges'!$B$4:$F$904,5,0)</f>
        <v>0.16363</v>
      </c>
      <c r="G3028" s="67"/>
      <c r="H3028" s="67"/>
      <c r="J3028" s="67"/>
      <c r="P3028" s="68"/>
      <c r="Q3028" s="69"/>
      <c r="R3028" s="69"/>
      <c r="Z3028" s="70"/>
      <c r="AA3028" s="71"/>
      <c r="AB3028" s="70"/>
      <c r="AC3028" s="70"/>
      <c r="AD3028" s="53"/>
      <c r="AE3028" s="53"/>
      <c r="AF3028" s="72"/>
      <c r="AG3028" s="70"/>
      <c r="AH3028" s="70"/>
      <c r="AI3028" s="70"/>
    </row>
    <row r="3029" spans="1:35" ht="12.75" customHeight="1" x14ac:dyDescent="0.2">
      <c r="A3029" s="64" t="s">
        <v>537</v>
      </c>
      <c r="B3029" s="65" t="s">
        <v>536</v>
      </c>
      <c r="C3029" s="65">
        <v>1849353</v>
      </c>
      <c r="D3029" s="66">
        <f>VLOOKUP(A3029,'2.1 Termination Charges'!$B$4:$F$904,5,0)</f>
        <v>0.16363</v>
      </c>
      <c r="G3029" s="67"/>
      <c r="H3029" s="67"/>
      <c r="J3029" s="67"/>
      <c r="P3029" s="68"/>
      <c r="Q3029" s="69"/>
      <c r="R3029" s="69"/>
      <c r="Z3029" s="70"/>
      <c r="AA3029" s="71"/>
      <c r="AB3029" s="70"/>
      <c r="AC3029" s="70"/>
      <c r="AD3029" s="53"/>
      <c r="AE3029" s="53"/>
      <c r="AF3029" s="72"/>
      <c r="AG3029" s="70"/>
      <c r="AH3029" s="70"/>
      <c r="AI3029" s="70"/>
    </row>
    <row r="3030" spans="1:35" ht="12.75" customHeight="1" x14ac:dyDescent="0.2">
      <c r="A3030" s="64" t="s">
        <v>537</v>
      </c>
      <c r="B3030" s="65" t="s">
        <v>536</v>
      </c>
      <c r="C3030" s="65">
        <v>1849354</v>
      </c>
      <c r="D3030" s="66">
        <f>VLOOKUP(A3030,'2.1 Termination Charges'!$B$4:$F$904,5,0)</f>
        <v>0.16363</v>
      </c>
      <c r="G3030" s="67"/>
      <c r="H3030" s="67"/>
      <c r="J3030" s="67"/>
      <c r="P3030" s="68"/>
      <c r="Q3030" s="69"/>
      <c r="R3030" s="69"/>
      <c r="Z3030" s="70"/>
      <c r="AA3030" s="71"/>
      <c r="AB3030" s="70"/>
      <c r="AC3030" s="70"/>
      <c r="AD3030" s="53"/>
      <c r="AE3030" s="53"/>
      <c r="AF3030" s="72"/>
      <c r="AG3030" s="70"/>
      <c r="AH3030" s="70"/>
      <c r="AI3030" s="70"/>
    </row>
    <row r="3031" spans="1:35" ht="12.75" customHeight="1" x14ac:dyDescent="0.2">
      <c r="A3031" s="64" t="s">
        <v>537</v>
      </c>
      <c r="B3031" s="65" t="s">
        <v>536</v>
      </c>
      <c r="C3031" s="65">
        <v>1849356</v>
      </c>
      <c r="D3031" s="66">
        <f>VLOOKUP(A3031,'2.1 Termination Charges'!$B$4:$F$904,5,0)</f>
        <v>0.16363</v>
      </c>
      <c r="G3031" s="67"/>
      <c r="H3031" s="67"/>
      <c r="J3031" s="67"/>
      <c r="P3031" s="68"/>
      <c r="Q3031" s="69"/>
      <c r="R3031" s="69"/>
      <c r="Z3031" s="70"/>
      <c r="AA3031" s="71"/>
      <c r="AB3031" s="70"/>
      <c r="AC3031" s="70"/>
      <c r="AD3031" s="53"/>
      <c r="AE3031" s="53"/>
      <c r="AF3031" s="72"/>
      <c r="AG3031" s="70"/>
      <c r="AH3031" s="70"/>
      <c r="AI3031" s="70"/>
    </row>
    <row r="3032" spans="1:35" ht="12.75" customHeight="1" x14ac:dyDescent="0.2">
      <c r="A3032" s="64" t="s">
        <v>537</v>
      </c>
      <c r="B3032" s="65" t="s">
        <v>536</v>
      </c>
      <c r="C3032" s="65">
        <v>1849357</v>
      </c>
      <c r="D3032" s="66">
        <f>VLOOKUP(A3032,'2.1 Termination Charges'!$B$4:$F$904,5,0)</f>
        <v>0.16363</v>
      </c>
      <c r="G3032" s="67"/>
      <c r="H3032" s="67"/>
      <c r="J3032" s="67"/>
      <c r="P3032" s="68"/>
      <c r="Q3032" s="69"/>
      <c r="R3032" s="69"/>
      <c r="Z3032" s="70"/>
      <c r="AA3032" s="71"/>
      <c r="AB3032" s="70"/>
      <c r="AC3032" s="70"/>
      <c r="AD3032" s="53"/>
      <c r="AE3032" s="53"/>
      <c r="AF3032" s="72"/>
      <c r="AG3032" s="70"/>
      <c r="AH3032" s="70"/>
      <c r="AI3032" s="70"/>
    </row>
    <row r="3033" spans="1:35" ht="12.75" customHeight="1" x14ac:dyDescent="0.2">
      <c r="A3033" s="64" t="s">
        <v>537</v>
      </c>
      <c r="B3033" s="65" t="s">
        <v>536</v>
      </c>
      <c r="C3033" s="65">
        <v>1849358</v>
      </c>
      <c r="D3033" s="66">
        <f>VLOOKUP(A3033,'2.1 Termination Charges'!$B$4:$F$904,5,0)</f>
        <v>0.16363</v>
      </c>
      <c r="G3033" s="67"/>
      <c r="H3033" s="67"/>
      <c r="J3033" s="67"/>
      <c r="P3033" s="68"/>
      <c r="Q3033" s="69"/>
      <c r="R3033" s="69"/>
      <c r="Z3033" s="70"/>
      <c r="AA3033" s="71"/>
      <c r="AB3033" s="70"/>
      <c r="AC3033" s="70"/>
      <c r="AD3033" s="53"/>
      <c r="AE3033" s="53"/>
      <c r="AF3033" s="72"/>
      <c r="AG3033" s="70"/>
      <c r="AH3033" s="70"/>
      <c r="AI3033" s="70"/>
    </row>
    <row r="3034" spans="1:35" ht="12.75" customHeight="1" x14ac:dyDescent="0.2">
      <c r="A3034" s="64" t="s">
        <v>537</v>
      </c>
      <c r="B3034" s="65" t="s">
        <v>536</v>
      </c>
      <c r="C3034" s="65">
        <v>1849359</v>
      </c>
      <c r="D3034" s="66">
        <f>VLOOKUP(A3034,'2.1 Termination Charges'!$B$4:$F$904,5,0)</f>
        <v>0.16363</v>
      </c>
      <c r="G3034" s="67"/>
      <c r="H3034" s="67"/>
      <c r="J3034" s="67"/>
      <c r="P3034" s="68"/>
      <c r="Q3034" s="69"/>
      <c r="R3034" s="69"/>
      <c r="Z3034" s="70"/>
      <c r="AA3034" s="71"/>
      <c r="AB3034" s="70"/>
      <c r="AC3034" s="70"/>
      <c r="AD3034" s="53"/>
      <c r="AE3034" s="53"/>
      <c r="AF3034" s="72"/>
      <c r="AG3034" s="70"/>
      <c r="AH3034" s="70"/>
      <c r="AI3034" s="70"/>
    </row>
    <row r="3035" spans="1:35" ht="12.75" customHeight="1" x14ac:dyDescent="0.2">
      <c r="A3035" s="64" t="s">
        <v>537</v>
      </c>
      <c r="B3035" s="65" t="s">
        <v>536</v>
      </c>
      <c r="C3035" s="65">
        <v>1849360</v>
      </c>
      <c r="D3035" s="66">
        <f>VLOOKUP(A3035,'2.1 Termination Charges'!$B$4:$F$904,5,0)</f>
        <v>0.16363</v>
      </c>
      <c r="G3035" s="67"/>
      <c r="H3035" s="67"/>
      <c r="J3035" s="67"/>
      <c r="P3035" s="68"/>
      <c r="Q3035" s="69"/>
      <c r="R3035" s="69"/>
      <c r="Z3035" s="70"/>
      <c r="AA3035" s="71"/>
      <c r="AB3035" s="70"/>
      <c r="AC3035" s="70"/>
      <c r="AD3035" s="53"/>
      <c r="AE3035" s="53"/>
      <c r="AF3035" s="72"/>
      <c r="AG3035" s="70"/>
      <c r="AH3035" s="70"/>
      <c r="AI3035" s="70"/>
    </row>
    <row r="3036" spans="1:35" ht="12.75" customHeight="1" x14ac:dyDescent="0.2">
      <c r="A3036" s="64" t="s">
        <v>537</v>
      </c>
      <c r="B3036" s="65" t="s">
        <v>536</v>
      </c>
      <c r="C3036" s="65">
        <v>1849401</v>
      </c>
      <c r="D3036" s="66">
        <f>VLOOKUP(A3036,'2.1 Termination Charges'!$B$4:$F$904,5,0)</f>
        <v>0.16363</v>
      </c>
      <c r="G3036" s="67"/>
      <c r="H3036" s="67"/>
      <c r="J3036" s="67"/>
      <c r="P3036" s="68"/>
      <c r="Q3036" s="69"/>
      <c r="R3036" s="69"/>
      <c r="Z3036" s="70"/>
      <c r="AA3036" s="71"/>
      <c r="AB3036" s="70"/>
      <c r="AC3036" s="70"/>
      <c r="AD3036" s="53"/>
      <c r="AE3036" s="53"/>
      <c r="AF3036" s="72"/>
      <c r="AG3036" s="70"/>
      <c r="AH3036" s="70"/>
      <c r="AI3036" s="70"/>
    </row>
    <row r="3037" spans="1:35" ht="12.75" customHeight="1" x14ac:dyDescent="0.2">
      <c r="A3037" s="64" t="s">
        <v>537</v>
      </c>
      <c r="B3037" s="65" t="s">
        <v>536</v>
      </c>
      <c r="C3037" s="65">
        <v>1849402</v>
      </c>
      <c r="D3037" s="66">
        <f>VLOOKUP(A3037,'2.1 Termination Charges'!$B$4:$F$904,5,0)</f>
        <v>0.16363</v>
      </c>
      <c r="G3037" s="67"/>
      <c r="H3037" s="67"/>
      <c r="J3037" s="67"/>
      <c r="P3037" s="68"/>
      <c r="Q3037" s="69"/>
      <c r="R3037" s="69"/>
      <c r="Z3037" s="70"/>
      <c r="AA3037" s="71"/>
      <c r="AB3037" s="70"/>
      <c r="AC3037" s="70"/>
      <c r="AD3037" s="53"/>
      <c r="AE3037" s="53"/>
      <c r="AF3037" s="72"/>
      <c r="AG3037" s="70"/>
      <c r="AH3037" s="70"/>
      <c r="AI3037" s="70"/>
    </row>
    <row r="3038" spans="1:35" ht="12.75" customHeight="1" x14ac:dyDescent="0.2">
      <c r="A3038" s="64" t="s">
        <v>537</v>
      </c>
      <c r="B3038" s="65" t="s">
        <v>536</v>
      </c>
      <c r="C3038" s="65">
        <v>1849403</v>
      </c>
      <c r="D3038" s="66">
        <f>VLOOKUP(A3038,'2.1 Termination Charges'!$B$4:$F$904,5,0)</f>
        <v>0.16363</v>
      </c>
      <c r="G3038" s="67"/>
      <c r="H3038" s="67"/>
      <c r="J3038" s="67"/>
      <c r="P3038" s="68"/>
      <c r="Q3038" s="69"/>
      <c r="R3038" s="69"/>
      <c r="Z3038" s="70"/>
      <c r="AA3038" s="71"/>
      <c r="AB3038" s="70"/>
      <c r="AC3038" s="70"/>
      <c r="AD3038" s="53"/>
      <c r="AE3038" s="53"/>
      <c r="AF3038" s="72"/>
      <c r="AG3038" s="70"/>
      <c r="AH3038" s="70"/>
      <c r="AI3038" s="70"/>
    </row>
    <row r="3039" spans="1:35" ht="12.75" customHeight="1" x14ac:dyDescent="0.2">
      <c r="A3039" s="64" t="s">
        <v>537</v>
      </c>
      <c r="B3039" s="65" t="s">
        <v>536</v>
      </c>
      <c r="C3039" s="65">
        <v>1849404</v>
      </c>
      <c r="D3039" s="66">
        <f>VLOOKUP(A3039,'2.1 Termination Charges'!$B$4:$F$904,5,0)</f>
        <v>0.16363</v>
      </c>
      <c r="G3039" s="67"/>
      <c r="H3039" s="67"/>
      <c r="J3039" s="67"/>
      <c r="P3039" s="68"/>
      <c r="Q3039" s="69"/>
      <c r="R3039" s="69"/>
      <c r="Z3039" s="70"/>
      <c r="AA3039" s="71"/>
      <c r="AB3039" s="70"/>
      <c r="AC3039" s="70"/>
      <c r="AD3039" s="53"/>
      <c r="AE3039" s="53"/>
      <c r="AF3039" s="72"/>
      <c r="AG3039" s="70"/>
      <c r="AH3039" s="70"/>
      <c r="AI3039" s="70"/>
    </row>
    <row r="3040" spans="1:35" ht="12.75" customHeight="1" x14ac:dyDescent="0.2">
      <c r="A3040" s="64" t="s">
        <v>537</v>
      </c>
      <c r="B3040" s="65" t="s">
        <v>536</v>
      </c>
      <c r="C3040" s="65">
        <v>1849405</v>
      </c>
      <c r="D3040" s="66">
        <f>VLOOKUP(A3040,'2.1 Termination Charges'!$B$4:$F$904,5,0)</f>
        <v>0.16363</v>
      </c>
      <c r="G3040" s="67"/>
      <c r="H3040" s="67"/>
      <c r="J3040" s="67"/>
      <c r="P3040" s="68"/>
      <c r="Q3040" s="69"/>
      <c r="R3040" s="69"/>
      <c r="Z3040" s="70"/>
      <c r="AA3040" s="71"/>
      <c r="AB3040" s="70"/>
      <c r="AC3040" s="70"/>
      <c r="AD3040" s="53"/>
      <c r="AE3040" s="53"/>
      <c r="AF3040" s="72"/>
      <c r="AG3040" s="70"/>
      <c r="AH3040" s="70"/>
      <c r="AI3040" s="70"/>
    </row>
    <row r="3041" spans="1:35" ht="12.75" customHeight="1" x14ac:dyDescent="0.2">
      <c r="A3041" s="64" t="s">
        <v>537</v>
      </c>
      <c r="B3041" s="65" t="s">
        <v>536</v>
      </c>
      <c r="C3041" s="65">
        <v>1849406</v>
      </c>
      <c r="D3041" s="66">
        <f>VLOOKUP(A3041,'2.1 Termination Charges'!$B$4:$F$904,5,0)</f>
        <v>0.16363</v>
      </c>
      <c r="G3041" s="67"/>
      <c r="H3041" s="67"/>
      <c r="J3041" s="67"/>
      <c r="P3041" s="68"/>
      <c r="Q3041" s="69"/>
      <c r="R3041" s="69"/>
      <c r="Z3041" s="70"/>
      <c r="AA3041" s="71"/>
      <c r="AB3041" s="70"/>
      <c r="AC3041" s="70"/>
      <c r="AD3041" s="53"/>
      <c r="AE3041" s="53"/>
      <c r="AF3041" s="72"/>
      <c r="AG3041" s="70"/>
      <c r="AH3041" s="70"/>
      <c r="AI3041" s="70"/>
    </row>
    <row r="3042" spans="1:35" ht="12.75" customHeight="1" x14ac:dyDescent="0.2">
      <c r="A3042" s="64" t="s">
        <v>537</v>
      </c>
      <c r="B3042" s="65" t="s">
        <v>536</v>
      </c>
      <c r="C3042" s="65">
        <v>1849407</v>
      </c>
      <c r="D3042" s="66">
        <f>VLOOKUP(A3042,'2.1 Termination Charges'!$B$4:$F$904,5,0)</f>
        <v>0.16363</v>
      </c>
      <c r="G3042" s="67"/>
      <c r="H3042" s="67"/>
      <c r="J3042" s="67"/>
      <c r="P3042" s="68"/>
      <c r="Q3042" s="69"/>
      <c r="R3042" s="69"/>
      <c r="Z3042" s="70"/>
      <c r="AA3042" s="71"/>
      <c r="AB3042" s="70"/>
      <c r="AC3042" s="70"/>
      <c r="AD3042" s="53"/>
      <c r="AE3042" s="53"/>
      <c r="AF3042" s="72"/>
      <c r="AG3042" s="70"/>
      <c r="AH3042" s="70"/>
      <c r="AI3042" s="70"/>
    </row>
    <row r="3043" spans="1:35" ht="12.75" customHeight="1" x14ac:dyDescent="0.2">
      <c r="A3043" s="64" t="s">
        <v>537</v>
      </c>
      <c r="B3043" s="65" t="s">
        <v>536</v>
      </c>
      <c r="C3043" s="65">
        <v>1849408</v>
      </c>
      <c r="D3043" s="66">
        <f>VLOOKUP(A3043,'2.1 Termination Charges'!$B$4:$F$904,5,0)</f>
        <v>0.16363</v>
      </c>
      <c r="G3043" s="67"/>
      <c r="H3043" s="67"/>
      <c r="J3043" s="67"/>
      <c r="P3043" s="68"/>
      <c r="Q3043" s="69"/>
      <c r="R3043" s="69"/>
      <c r="Z3043" s="70"/>
      <c r="AA3043" s="71"/>
      <c r="AB3043" s="70"/>
      <c r="AC3043" s="70"/>
      <c r="AD3043" s="53"/>
      <c r="AE3043" s="53"/>
      <c r="AF3043" s="72"/>
      <c r="AG3043" s="70"/>
      <c r="AH3043" s="70"/>
      <c r="AI3043" s="70"/>
    </row>
    <row r="3044" spans="1:35" ht="12.75" customHeight="1" x14ac:dyDescent="0.2">
      <c r="A3044" s="64" t="s">
        <v>537</v>
      </c>
      <c r="B3044" s="65" t="s">
        <v>536</v>
      </c>
      <c r="C3044" s="65">
        <v>1849409</v>
      </c>
      <c r="D3044" s="66">
        <f>VLOOKUP(A3044,'2.1 Termination Charges'!$B$4:$F$904,5,0)</f>
        <v>0.16363</v>
      </c>
      <c r="G3044" s="67"/>
      <c r="H3044" s="67"/>
      <c r="J3044" s="67"/>
      <c r="P3044" s="68"/>
      <c r="Q3044" s="69"/>
      <c r="R3044" s="69"/>
      <c r="Z3044" s="70"/>
      <c r="AA3044" s="71"/>
      <c r="AB3044" s="70"/>
      <c r="AC3044" s="70"/>
      <c r="AD3044" s="53"/>
      <c r="AE3044" s="53"/>
      <c r="AF3044" s="72"/>
      <c r="AG3044" s="70"/>
      <c r="AH3044" s="70"/>
      <c r="AI3044" s="70"/>
    </row>
    <row r="3045" spans="1:35" ht="12.75" customHeight="1" x14ac:dyDescent="0.2">
      <c r="A3045" s="64" t="s">
        <v>537</v>
      </c>
      <c r="B3045" s="65" t="s">
        <v>536</v>
      </c>
      <c r="C3045" s="65">
        <v>1849410</v>
      </c>
      <c r="D3045" s="66">
        <f>VLOOKUP(A3045,'2.1 Termination Charges'!$B$4:$F$904,5,0)</f>
        <v>0.16363</v>
      </c>
      <c r="G3045" s="67"/>
      <c r="H3045" s="67"/>
      <c r="J3045" s="67"/>
      <c r="P3045" s="68"/>
      <c r="Q3045" s="69"/>
      <c r="R3045" s="69"/>
      <c r="Z3045" s="70"/>
      <c r="AA3045" s="71"/>
      <c r="AB3045" s="70"/>
      <c r="AC3045" s="70"/>
      <c r="AD3045" s="53"/>
      <c r="AE3045" s="53"/>
      <c r="AF3045" s="72"/>
      <c r="AG3045" s="70"/>
      <c r="AH3045" s="70"/>
      <c r="AI3045" s="70"/>
    </row>
    <row r="3046" spans="1:35" ht="12.75" customHeight="1" x14ac:dyDescent="0.2">
      <c r="A3046" s="64" t="s">
        <v>537</v>
      </c>
      <c r="B3046" s="65" t="s">
        <v>536</v>
      </c>
      <c r="C3046" s="65">
        <v>1849450</v>
      </c>
      <c r="D3046" s="66">
        <f>VLOOKUP(A3046,'2.1 Termination Charges'!$B$4:$F$904,5,0)</f>
        <v>0.16363</v>
      </c>
      <c r="G3046" s="67"/>
      <c r="H3046" s="67"/>
      <c r="J3046" s="67"/>
      <c r="P3046" s="68"/>
      <c r="Q3046" s="69"/>
      <c r="R3046" s="69"/>
      <c r="Z3046" s="70"/>
      <c r="AA3046" s="71"/>
      <c r="AB3046" s="70"/>
      <c r="AC3046" s="70"/>
      <c r="AD3046" s="53"/>
      <c r="AE3046" s="53"/>
      <c r="AF3046" s="72"/>
      <c r="AG3046" s="70"/>
      <c r="AH3046" s="70"/>
      <c r="AI3046" s="70"/>
    </row>
    <row r="3047" spans="1:35" ht="12.75" customHeight="1" x14ac:dyDescent="0.2">
      <c r="A3047" s="64" t="s">
        <v>537</v>
      </c>
      <c r="B3047" s="65" t="s">
        <v>536</v>
      </c>
      <c r="C3047" s="65">
        <v>1849451</v>
      </c>
      <c r="D3047" s="66">
        <f>VLOOKUP(A3047,'2.1 Termination Charges'!$B$4:$F$904,5,0)</f>
        <v>0.16363</v>
      </c>
      <c r="G3047" s="67"/>
      <c r="H3047" s="67"/>
      <c r="J3047" s="67"/>
      <c r="P3047" s="68"/>
      <c r="Q3047" s="69"/>
      <c r="R3047" s="69"/>
      <c r="Z3047" s="70"/>
      <c r="AA3047" s="71"/>
      <c r="AB3047" s="70"/>
      <c r="AC3047" s="70"/>
      <c r="AD3047" s="53"/>
      <c r="AE3047" s="53"/>
      <c r="AF3047" s="72"/>
      <c r="AG3047" s="70"/>
      <c r="AH3047" s="70"/>
      <c r="AI3047" s="70"/>
    </row>
    <row r="3048" spans="1:35" ht="12.75" customHeight="1" x14ac:dyDescent="0.2">
      <c r="A3048" s="64" t="s">
        <v>537</v>
      </c>
      <c r="B3048" s="65" t="s">
        <v>536</v>
      </c>
      <c r="C3048" s="65">
        <v>1849452</v>
      </c>
      <c r="D3048" s="66">
        <f>VLOOKUP(A3048,'2.1 Termination Charges'!$B$4:$F$904,5,0)</f>
        <v>0.16363</v>
      </c>
      <c r="G3048" s="67"/>
      <c r="H3048" s="67"/>
      <c r="J3048" s="67"/>
      <c r="P3048" s="68"/>
      <c r="Q3048" s="69"/>
      <c r="R3048" s="69"/>
      <c r="Z3048" s="70"/>
      <c r="AA3048" s="71"/>
      <c r="AB3048" s="70"/>
      <c r="AC3048" s="70"/>
      <c r="AD3048" s="53"/>
      <c r="AE3048" s="53"/>
      <c r="AF3048" s="72"/>
      <c r="AG3048" s="70"/>
      <c r="AH3048" s="70"/>
      <c r="AI3048" s="70"/>
    </row>
    <row r="3049" spans="1:35" ht="12.75" customHeight="1" x14ac:dyDescent="0.2">
      <c r="A3049" s="64" t="s">
        <v>537</v>
      </c>
      <c r="B3049" s="65" t="s">
        <v>536</v>
      </c>
      <c r="C3049" s="65">
        <v>1849453</v>
      </c>
      <c r="D3049" s="66">
        <f>VLOOKUP(A3049,'2.1 Termination Charges'!$B$4:$F$904,5,0)</f>
        <v>0.16363</v>
      </c>
      <c r="G3049" s="67"/>
      <c r="H3049" s="67"/>
      <c r="J3049" s="67"/>
      <c r="P3049" s="68"/>
      <c r="Q3049" s="69"/>
      <c r="R3049" s="69"/>
      <c r="Z3049" s="70"/>
      <c r="AA3049" s="71"/>
      <c r="AB3049" s="70"/>
      <c r="AC3049" s="70"/>
      <c r="AD3049" s="53"/>
      <c r="AE3049" s="53"/>
      <c r="AF3049" s="72"/>
      <c r="AG3049" s="70"/>
      <c r="AH3049" s="70"/>
      <c r="AI3049" s="70"/>
    </row>
    <row r="3050" spans="1:35" ht="12.75" customHeight="1" x14ac:dyDescent="0.2">
      <c r="A3050" s="64" t="s">
        <v>537</v>
      </c>
      <c r="B3050" s="65" t="s">
        <v>536</v>
      </c>
      <c r="C3050" s="65">
        <v>1849454</v>
      </c>
      <c r="D3050" s="66">
        <f>VLOOKUP(A3050,'2.1 Termination Charges'!$B$4:$F$904,5,0)</f>
        <v>0.16363</v>
      </c>
      <c r="G3050" s="67"/>
      <c r="H3050" s="67"/>
      <c r="J3050" s="67"/>
      <c r="P3050" s="68"/>
      <c r="Q3050" s="69"/>
      <c r="R3050" s="69"/>
      <c r="Z3050" s="70"/>
      <c r="AA3050" s="71"/>
      <c r="AB3050" s="70"/>
      <c r="AC3050" s="70"/>
      <c r="AD3050" s="53"/>
      <c r="AE3050" s="53"/>
      <c r="AF3050" s="72"/>
      <c r="AG3050" s="70"/>
      <c r="AH3050" s="70"/>
      <c r="AI3050" s="70"/>
    </row>
    <row r="3051" spans="1:35" ht="12.75" customHeight="1" x14ac:dyDescent="0.2">
      <c r="A3051" s="64" t="s">
        <v>537</v>
      </c>
      <c r="B3051" s="65" t="s">
        <v>536</v>
      </c>
      <c r="C3051" s="65">
        <v>1849455</v>
      </c>
      <c r="D3051" s="66">
        <f>VLOOKUP(A3051,'2.1 Termination Charges'!$B$4:$F$904,5,0)</f>
        <v>0.16363</v>
      </c>
      <c r="G3051" s="67"/>
      <c r="H3051" s="67"/>
      <c r="J3051" s="67"/>
      <c r="P3051" s="68"/>
      <c r="Q3051" s="69"/>
      <c r="R3051" s="69"/>
      <c r="Z3051" s="70"/>
      <c r="AA3051" s="71"/>
      <c r="AB3051" s="70"/>
      <c r="AC3051" s="70"/>
      <c r="AD3051" s="53"/>
      <c r="AE3051" s="53"/>
      <c r="AF3051" s="72"/>
      <c r="AG3051" s="70"/>
      <c r="AH3051" s="70"/>
      <c r="AI3051" s="70"/>
    </row>
    <row r="3052" spans="1:35" ht="12.75" customHeight="1" x14ac:dyDescent="0.2">
      <c r="A3052" s="64" t="s">
        <v>537</v>
      </c>
      <c r="B3052" s="65" t="s">
        <v>536</v>
      </c>
      <c r="C3052" s="65">
        <v>1849456</v>
      </c>
      <c r="D3052" s="66">
        <f>VLOOKUP(A3052,'2.1 Termination Charges'!$B$4:$F$904,5,0)</f>
        <v>0.16363</v>
      </c>
      <c r="G3052" s="67"/>
      <c r="H3052" s="67"/>
      <c r="J3052" s="67"/>
      <c r="P3052" s="68"/>
      <c r="Q3052" s="69"/>
      <c r="R3052" s="69"/>
      <c r="Z3052" s="70"/>
      <c r="AA3052" s="71"/>
      <c r="AB3052" s="70"/>
      <c r="AC3052" s="70"/>
      <c r="AD3052" s="53"/>
      <c r="AE3052" s="53"/>
      <c r="AF3052" s="72"/>
      <c r="AG3052" s="70"/>
      <c r="AH3052" s="70"/>
      <c r="AI3052" s="70"/>
    </row>
    <row r="3053" spans="1:35" ht="12.75" customHeight="1" x14ac:dyDescent="0.2">
      <c r="A3053" s="64" t="s">
        <v>537</v>
      </c>
      <c r="B3053" s="65" t="s">
        <v>536</v>
      </c>
      <c r="C3053" s="65">
        <v>1849457</v>
      </c>
      <c r="D3053" s="66">
        <f>VLOOKUP(A3053,'2.1 Termination Charges'!$B$4:$F$904,5,0)</f>
        <v>0.16363</v>
      </c>
      <c r="G3053" s="67"/>
      <c r="H3053" s="67"/>
      <c r="J3053" s="67"/>
      <c r="P3053" s="68"/>
      <c r="Q3053" s="69"/>
      <c r="R3053" s="69"/>
      <c r="Z3053" s="70"/>
      <c r="AA3053" s="71"/>
      <c r="AB3053" s="70"/>
      <c r="AC3053" s="70"/>
      <c r="AD3053" s="53"/>
      <c r="AE3053" s="53"/>
      <c r="AF3053" s="72"/>
      <c r="AG3053" s="70"/>
      <c r="AH3053" s="70"/>
      <c r="AI3053" s="70"/>
    </row>
    <row r="3054" spans="1:35" ht="12.75" customHeight="1" x14ac:dyDescent="0.2">
      <c r="A3054" s="64" t="s">
        <v>537</v>
      </c>
      <c r="B3054" s="65" t="s">
        <v>536</v>
      </c>
      <c r="C3054" s="65">
        <v>1849458</v>
      </c>
      <c r="D3054" s="66">
        <f>VLOOKUP(A3054,'2.1 Termination Charges'!$B$4:$F$904,5,0)</f>
        <v>0.16363</v>
      </c>
      <c r="G3054" s="67"/>
      <c r="H3054" s="67"/>
      <c r="J3054" s="67"/>
      <c r="P3054" s="68"/>
      <c r="Q3054" s="69"/>
      <c r="R3054" s="69"/>
      <c r="Z3054" s="70"/>
      <c r="AA3054" s="71"/>
      <c r="AB3054" s="70"/>
      <c r="AC3054" s="70"/>
      <c r="AD3054" s="53"/>
      <c r="AE3054" s="53"/>
      <c r="AF3054" s="72"/>
      <c r="AG3054" s="70"/>
      <c r="AH3054" s="70"/>
      <c r="AI3054" s="70"/>
    </row>
    <row r="3055" spans="1:35" ht="12.75" customHeight="1" x14ac:dyDescent="0.2">
      <c r="A3055" s="64" t="s">
        <v>537</v>
      </c>
      <c r="B3055" s="65" t="s">
        <v>536</v>
      </c>
      <c r="C3055" s="65">
        <v>1849459</v>
      </c>
      <c r="D3055" s="66">
        <f>VLOOKUP(A3055,'2.1 Termination Charges'!$B$4:$F$904,5,0)</f>
        <v>0.16363</v>
      </c>
      <c r="G3055" s="67"/>
      <c r="H3055" s="67"/>
      <c r="J3055" s="67"/>
      <c r="P3055" s="68"/>
      <c r="Q3055" s="69"/>
      <c r="R3055" s="69"/>
      <c r="Z3055" s="70"/>
      <c r="AA3055" s="71"/>
      <c r="AB3055" s="70"/>
      <c r="AC3055" s="70"/>
      <c r="AD3055" s="53"/>
      <c r="AE3055" s="53"/>
      <c r="AF3055" s="72"/>
      <c r="AG3055" s="70"/>
      <c r="AH3055" s="70"/>
      <c r="AI3055" s="70"/>
    </row>
    <row r="3056" spans="1:35" ht="12.75" customHeight="1" x14ac:dyDescent="0.2">
      <c r="A3056" s="64" t="s">
        <v>537</v>
      </c>
      <c r="B3056" s="65" t="s">
        <v>536</v>
      </c>
      <c r="C3056" s="65">
        <v>1849650</v>
      </c>
      <c r="D3056" s="66">
        <f>VLOOKUP(A3056,'2.1 Termination Charges'!$B$4:$F$904,5,0)</f>
        <v>0.16363</v>
      </c>
      <c r="G3056" s="67"/>
      <c r="H3056" s="67"/>
      <c r="J3056" s="67"/>
      <c r="P3056" s="68"/>
      <c r="Q3056" s="69"/>
      <c r="R3056" s="69"/>
      <c r="Z3056" s="70"/>
      <c r="AA3056" s="71"/>
      <c r="AB3056" s="70"/>
      <c r="AC3056" s="70"/>
      <c r="AD3056" s="53"/>
      <c r="AE3056" s="53"/>
      <c r="AF3056" s="72"/>
      <c r="AG3056" s="70"/>
      <c r="AH3056" s="70"/>
      <c r="AI3056" s="70"/>
    </row>
    <row r="3057" spans="1:35" ht="12.75" customHeight="1" x14ac:dyDescent="0.2">
      <c r="A3057" s="64" t="s">
        <v>537</v>
      </c>
      <c r="B3057" s="65" t="s">
        <v>536</v>
      </c>
      <c r="C3057" s="65">
        <v>1849651</v>
      </c>
      <c r="D3057" s="66">
        <f>VLOOKUP(A3057,'2.1 Termination Charges'!$B$4:$F$904,5,0)</f>
        <v>0.16363</v>
      </c>
      <c r="G3057" s="67"/>
      <c r="H3057" s="67"/>
      <c r="J3057" s="67"/>
      <c r="P3057" s="68"/>
      <c r="Q3057" s="69"/>
      <c r="R3057" s="69"/>
      <c r="Z3057" s="70"/>
      <c r="AA3057" s="71"/>
      <c r="AB3057" s="70"/>
      <c r="AC3057" s="70"/>
      <c r="AD3057" s="53"/>
      <c r="AE3057" s="53"/>
      <c r="AF3057" s="72"/>
      <c r="AG3057" s="70"/>
      <c r="AH3057" s="70"/>
      <c r="AI3057" s="70"/>
    </row>
    <row r="3058" spans="1:35" ht="12.75" customHeight="1" x14ac:dyDescent="0.2">
      <c r="A3058" s="64" t="s">
        <v>537</v>
      </c>
      <c r="B3058" s="65" t="s">
        <v>536</v>
      </c>
      <c r="C3058" s="65">
        <v>1849652</v>
      </c>
      <c r="D3058" s="66">
        <f>VLOOKUP(A3058,'2.1 Termination Charges'!$B$4:$F$904,5,0)</f>
        <v>0.16363</v>
      </c>
      <c r="G3058" s="67"/>
      <c r="H3058" s="67"/>
      <c r="J3058" s="67"/>
      <c r="P3058" s="68"/>
      <c r="Q3058" s="69"/>
      <c r="R3058" s="69"/>
      <c r="Z3058" s="70"/>
      <c r="AA3058" s="71"/>
      <c r="AB3058" s="70"/>
      <c r="AC3058" s="70"/>
      <c r="AD3058" s="53"/>
      <c r="AE3058" s="53"/>
      <c r="AF3058" s="72"/>
      <c r="AG3058" s="70"/>
      <c r="AH3058" s="70"/>
      <c r="AI3058" s="70"/>
    </row>
    <row r="3059" spans="1:35" ht="12.75" customHeight="1" x14ac:dyDescent="0.2">
      <c r="A3059" s="64" t="s">
        <v>537</v>
      </c>
      <c r="B3059" s="65" t="s">
        <v>536</v>
      </c>
      <c r="C3059" s="65">
        <v>1849653</v>
      </c>
      <c r="D3059" s="66">
        <f>VLOOKUP(A3059,'2.1 Termination Charges'!$B$4:$F$904,5,0)</f>
        <v>0.16363</v>
      </c>
      <c r="G3059" s="67"/>
      <c r="H3059" s="67"/>
      <c r="J3059" s="67"/>
      <c r="P3059" s="68"/>
      <c r="Q3059" s="69"/>
      <c r="R3059" s="69"/>
      <c r="Z3059" s="70"/>
      <c r="AA3059" s="71"/>
      <c r="AB3059" s="70"/>
      <c r="AC3059" s="70"/>
      <c r="AD3059" s="53"/>
      <c r="AE3059" s="53"/>
      <c r="AF3059" s="72"/>
      <c r="AG3059" s="70"/>
      <c r="AH3059" s="70"/>
      <c r="AI3059" s="70"/>
    </row>
    <row r="3060" spans="1:35" ht="12.75" customHeight="1" x14ac:dyDescent="0.2">
      <c r="A3060" s="64" t="s">
        <v>537</v>
      </c>
      <c r="B3060" s="65" t="s">
        <v>536</v>
      </c>
      <c r="C3060" s="65">
        <v>1849654</v>
      </c>
      <c r="D3060" s="66">
        <f>VLOOKUP(A3060,'2.1 Termination Charges'!$B$4:$F$904,5,0)</f>
        <v>0.16363</v>
      </c>
      <c r="G3060" s="67"/>
      <c r="H3060" s="67"/>
      <c r="J3060" s="67"/>
      <c r="P3060" s="68"/>
      <c r="Q3060" s="69"/>
      <c r="R3060" s="69"/>
      <c r="Z3060" s="70"/>
      <c r="AA3060" s="71"/>
      <c r="AB3060" s="70"/>
      <c r="AC3060" s="70"/>
      <c r="AD3060" s="53"/>
      <c r="AE3060" s="53"/>
      <c r="AF3060" s="72"/>
      <c r="AG3060" s="70"/>
      <c r="AH3060" s="70"/>
      <c r="AI3060" s="70"/>
    </row>
    <row r="3061" spans="1:35" ht="12.75" customHeight="1" x14ac:dyDescent="0.2">
      <c r="A3061" s="64" t="s">
        <v>537</v>
      </c>
      <c r="B3061" s="65" t="s">
        <v>536</v>
      </c>
      <c r="C3061" s="65">
        <v>1849655</v>
      </c>
      <c r="D3061" s="66">
        <f>VLOOKUP(A3061,'2.1 Termination Charges'!$B$4:$F$904,5,0)</f>
        <v>0.16363</v>
      </c>
      <c r="G3061" s="67"/>
      <c r="H3061" s="67"/>
      <c r="J3061" s="67"/>
      <c r="P3061" s="68"/>
      <c r="Q3061" s="69"/>
      <c r="R3061" s="69"/>
      <c r="Z3061" s="70"/>
      <c r="AA3061" s="71"/>
      <c r="AB3061" s="70"/>
      <c r="AC3061" s="70"/>
      <c r="AD3061" s="53"/>
      <c r="AE3061" s="53"/>
      <c r="AF3061" s="72"/>
      <c r="AG3061" s="70"/>
      <c r="AH3061" s="70"/>
      <c r="AI3061" s="70"/>
    </row>
    <row r="3062" spans="1:35" ht="12.75" customHeight="1" x14ac:dyDescent="0.2">
      <c r="A3062" s="64" t="s">
        <v>537</v>
      </c>
      <c r="B3062" s="65" t="s">
        <v>536</v>
      </c>
      <c r="C3062" s="65">
        <v>1849656</v>
      </c>
      <c r="D3062" s="66">
        <f>VLOOKUP(A3062,'2.1 Termination Charges'!$B$4:$F$904,5,0)</f>
        <v>0.16363</v>
      </c>
      <c r="G3062" s="67"/>
      <c r="H3062" s="67"/>
      <c r="J3062" s="67"/>
      <c r="P3062" s="68"/>
      <c r="Q3062" s="69"/>
      <c r="R3062" s="69"/>
      <c r="Z3062" s="70"/>
      <c r="AA3062" s="71"/>
      <c r="AB3062" s="70"/>
      <c r="AC3062" s="70"/>
      <c r="AD3062" s="53"/>
      <c r="AE3062" s="53"/>
      <c r="AF3062" s="72"/>
      <c r="AG3062" s="70"/>
      <c r="AH3062" s="70"/>
      <c r="AI3062" s="70"/>
    </row>
    <row r="3063" spans="1:35" ht="12.75" customHeight="1" x14ac:dyDescent="0.2">
      <c r="A3063" s="64" t="s">
        <v>537</v>
      </c>
      <c r="B3063" s="65" t="s">
        <v>536</v>
      </c>
      <c r="C3063" s="65">
        <v>1849657</v>
      </c>
      <c r="D3063" s="66">
        <f>VLOOKUP(A3063,'2.1 Termination Charges'!$B$4:$F$904,5,0)</f>
        <v>0.16363</v>
      </c>
      <c r="G3063" s="67"/>
      <c r="H3063" s="67"/>
      <c r="J3063" s="67"/>
      <c r="P3063" s="68"/>
      <c r="Q3063" s="69"/>
      <c r="R3063" s="69"/>
      <c r="Z3063" s="70"/>
      <c r="AA3063" s="71"/>
      <c r="AB3063" s="70"/>
      <c r="AC3063" s="70"/>
      <c r="AD3063" s="53"/>
      <c r="AE3063" s="53"/>
      <c r="AF3063" s="72"/>
      <c r="AG3063" s="70"/>
      <c r="AH3063" s="70"/>
      <c r="AI3063" s="70"/>
    </row>
    <row r="3064" spans="1:35" ht="12.75" customHeight="1" x14ac:dyDescent="0.2">
      <c r="A3064" s="64" t="s">
        <v>537</v>
      </c>
      <c r="B3064" s="65" t="s">
        <v>536</v>
      </c>
      <c r="C3064" s="65">
        <v>1849658</v>
      </c>
      <c r="D3064" s="66">
        <f>VLOOKUP(A3064,'2.1 Termination Charges'!$B$4:$F$904,5,0)</f>
        <v>0.16363</v>
      </c>
      <c r="G3064" s="67"/>
      <c r="H3064" s="67"/>
      <c r="J3064" s="67"/>
      <c r="P3064" s="68"/>
      <c r="Q3064" s="69"/>
      <c r="R3064" s="69"/>
      <c r="Z3064" s="70"/>
      <c r="AA3064" s="71"/>
      <c r="AB3064" s="70"/>
      <c r="AC3064" s="70"/>
      <c r="AD3064" s="53"/>
      <c r="AE3064" s="53"/>
      <c r="AF3064" s="72"/>
      <c r="AG3064" s="70"/>
      <c r="AH3064" s="70"/>
      <c r="AI3064" s="70"/>
    </row>
    <row r="3065" spans="1:35" ht="12.75" customHeight="1" x14ac:dyDescent="0.2">
      <c r="A3065" s="64" t="s">
        <v>537</v>
      </c>
      <c r="B3065" s="65" t="s">
        <v>536</v>
      </c>
      <c r="C3065" s="65">
        <v>1849710</v>
      </c>
      <c r="D3065" s="66">
        <f>VLOOKUP(A3065,'2.1 Termination Charges'!$B$4:$F$904,5,0)</f>
        <v>0.16363</v>
      </c>
      <c r="G3065" s="67"/>
      <c r="H3065" s="67"/>
      <c r="J3065" s="67"/>
      <c r="P3065" s="68"/>
      <c r="Q3065" s="69"/>
      <c r="R3065" s="69"/>
      <c r="Z3065" s="70"/>
      <c r="AA3065" s="71"/>
      <c r="AB3065" s="70"/>
      <c r="AC3065" s="70"/>
      <c r="AD3065" s="53"/>
      <c r="AE3065" s="53"/>
      <c r="AF3065" s="72"/>
      <c r="AG3065" s="70"/>
      <c r="AH3065" s="70"/>
      <c r="AI3065" s="70"/>
    </row>
    <row r="3066" spans="1:35" ht="12.75" customHeight="1" x14ac:dyDescent="0.2">
      <c r="A3066" s="64" t="s">
        <v>539</v>
      </c>
      <c r="B3066" s="65" t="s">
        <v>538</v>
      </c>
      <c r="C3066" s="65">
        <v>670</v>
      </c>
      <c r="D3066" s="66">
        <f>VLOOKUP(A3066,'2.1 Termination Charges'!$B$4:$F$904,5,0)</f>
        <v>0.6492</v>
      </c>
      <c r="G3066" s="67"/>
      <c r="H3066" s="67"/>
      <c r="J3066" s="67"/>
      <c r="P3066" s="68"/>
      <c r="Q3066" s="69"/>
      <c r="R3066" s="69"/>
      <c r="Z3066" s="70"/>
      <c r="AA3066" s="71"/>
      <c r="AB3066" s="70"/>
      <c r="AC3066" s="70"/>
      <c r="AD3066" s="53"/>
      <c r="AE3066" s="53"/>
      <c r="AF3066" s="72"/>
      <c r="AG3066" s="70"/>
      <c r="AH3066" s="70"/>
      <c r="AI3066" s="70"/>
    </row>
    <row r="3067" spans="1:35" ht="12.75" customHeight="1" x14ac:dyDescent="0.2">
      <c r="A3067" s="64" t="s">
        <v>541</v>
      </c>
      <c r="B3067" s="65" t="s">
        <v>540</v>
      </c>
      <c r="C3067" s="65">
        <v>593</v>
      </c>
      <c r="D3067" s="66">
        <f>VLOOKUP(A3067,'2.1 Termination Charges'!$B$4:$F$904,5,0)</f>
        <v>0.20774999999999999</v>
      </c>
      <c r="G3067" s="67"/>
      <c r="H3067" s="67"/>
      <c r="J3067" s="67"/>
      <c r="P3067" s="68"/>
      <c r="Q3067" s="69"/>
      <c r="R3067" s="69"/>
      <c r="Z3067" s="70"/>
      <c r="AA3067" s="71"/>
      <c r="AB3067" s="70"/>
      <c r="AC3067" s="70"/>
      <c r="AD3067" s="53"/>
      <c r="AE3067" s="53"/>
      <c r="AF3067" s="72"/>
      <c r="AG3067" s="70"/>
      <c r="AH3067" s="70"/>
      <c r="AI3067" s="70"/>
    </row>
    <row r="3068" spans="1:35" ht="12.75" customHeight="1" x14ac:dyDescent="0.2">
      <c r="A3068" s="64" t="s">
        <v>543</v>
      </c>
      <c r="B3068" s="65" t="s">
        <v>542</v>
      </c>
      <c r="C3068" s="65">
        <v>59322</v>
      </c>
      <c r="D3068" s="66">
        <f>VLOOKUP(A3068,'2.1 Termination Charges'!$B$4:$F$904,5,0)</f>
        <v>0.20763000000000001</v>
      </c>
      <c r="G3068" s="67"/>
      <c r="H3068" s="67"/>
      <c r="J3068" s="67"/>
      <c r="P3068" s="68"/>
      <c r="Q3068" s="69"/>
      <c r="R3068" s="69"/>
      <c r="Z3068" s="70"/>
      <c r="AA3068" s="71"/>
      <c r="AB3068" s="70"/>
      <c r="AC3068" s="70"/>
      <c r="AD3068" s="53"/>
      <c r="AE3068" s="53"/>
      <c r="AF3068" s="72"/>
      <c r="AG3068" s="70"/>
      <c r="AH3068" s="70"/>
      <c r="AI3068" s="70"/>
    </row>
    <row r="3069" spans="1:35" ht="12.75" customHeight="1" x14ac:dyDescent="0.2">
      <c r="A3069" s="64" t="s">
        <v>543</v>
      </c>
      <c r="B3069" s="65" t="s">
        <v>542</v>
      </c>
      <c r="C3069" s="65">
        <v>59323</v>
      </c>
      <c r="D3069" s="66">
        <f>VLOOKUP(A3069,'2.1 Termination Charges'!$B$4:$F$904,5,0)</f>
        <v>0.20763000000000001</v>
      </c>
      <c r="G3069" s="67"/>
      <c r="H3069" s="67"/>
      <c r="J3069" s="67"/>
      <c r="P3069" s="68"/>
      <c r="Q3069" s="69"/>
      <c r="R3069" s="69"/>
      <c r="Z3069" s="70"/>
      <c r="AA3069" s="71"/>
      <c r="AB3069" s="70"/>
      <c r="AC3069" s="70"/>
      <c r="AD3069" s="53"/>
      <c r="AE3069" s="53"/>
      <c r="AF3069" s="72"/>
      <c r="AG3069" s="70"/>
      <c r="AH3069" s="70"/>
      <c r="AI3069" s="70"/>
    </row>
    <row r="3070" spans="1:35" ht="12.75" customHeight="1" x14ac:dyDescent="0.2">
      <c r="A3070" s="64" t="s">
        <v>543</v>
      </c>
      <c r="B3070" s="65" t="s">
        <v>542</v>
      </c>
      <c r="C3070" s="65">
        <v>593245</v>
      </c>
      <c r="D3070" s="66">
        <f>VLOOKUP(A3070,'2.1 Termination Charges'!$B$4:$F$904,5,0)</f>
        <v>0.20763000000000001</v>
      </c>
      <c r="G3070" s="67"/>
      <c r="H3070" s="67"/>
      <c r="J3070" s="67"/>
      <c r="P3070" s="68"/>
      <c r="Q3070" s="69"/>
      <c r="R3070" s="69"/>
      <c r="Z3070" s="70"/>
      <c r="AA3070" s="71"/>
      <c r="AB3070" s="70"/>
      <c r="AC3070" s="70"/>
      <c r="AD3070" s="53"/>
      <c r="AE3070" s="53"/>
      <c r="AF3070" s="72"/>
      <c r="AG3070" s="70"/>
      <c r="AH3070" s="70"/>
      <c r="AI3070" s="70"/>
    </row>
    <row r="3071" spans="1:35" ht="12.75" customHeight="1" x14ac:dyDescent="0.2">
      <c r="A3071" s="64" t="s">
        <v>543</v>
      </c>
      <c r="B3071" s="65" t="s">
        <v>542</v>
      </c>
      <c r="C3071" s="65">
        <v>5933</v>
      </c>
      <c r="D3071" s="66">
        <f>VLOOKUP(A3071,'2.1 Termination Charges'!$B$4:$F$904,5,0)</f>
        <v>0.20763000000000001</v>
      </c>
      <c r="G3071" s="67"/>
      <c r="H3071" s="67"/>
      <c r="J3071" s="67"/>
      <c r="P3071" s="68"/>
      <c r="Q3071" s="69"/>
      <c r="R3071" s="69"/>
      <c r="Z3071" s="70"/>
      <c r="AA3071" s="71"/>
      <c r="AB3071" s="70"/>
      <c r="AC3071" s="70"/>
      <c r="AD3071" s="53"/>
      <c r="AE3071" s="53"/>
      <c r="AF3071" s="72"/>
      <c r="AG3071" s="70"/>
      <c r="AH3071" s="70"/>
      <c r="AI3071" s="70"/>
    </row>
    <row r="3072" spans="1:35" ht="12.75" customHeight="1" x14ac:dyDescent="0.2">
      <c r="A3072" s="64" t="s">
        <v>543</v>
      </c>
      <c r="B3072" s="65" t="s">
        <v>542</v>
      </c>
      <c r="C3072" s="65">
        <v>5934</v>
      </c>
      <c r="D3072" s="66">
        <f>VLOOKUP(A3072,'2.1 Termination Charges'!$B$4:$F$904,5,0)</f>
        <v>0.20763000000000001</v>
      </c>
      <c r="G3072" s="67"/>
      <c r="H3072" s="67"/>
      <c r="J3072" s="67"/>
      <c r="P3072" s="68"/>
      <c r="Q3072" s="69"/>
      <c r="R3072" s="69"/>
      <c r="Z3072" s="70"/>
      <c r="AA3072" s="71"/>
      <c r="AB3072" s="70"/>
      <c r="AC3072" s="70"/>
      <c r="AD3072" s="53"/>
      <c r="AE3072" s="53"/>
      <c r="AF3072" s="72"/>
      <c r="AG3072" s="70"/>
      <c r="AH3072" s="70"/>
      <c r="AI3072" s="70"/>
    </row>
    <row r="3073" spans="1:35" ht="12.75" customHeight="1" x14ac:dyDescent="0.2">
      <c r="A3073" s="64" t="s">
        <v>543</v>
      </c>
      <c r="B3073" s="65" t="s">
        <v>542</v>
      </c>
      <c r="C3073" s="65">
        <v>5934460</v>
      </c>
      <c r="D3073" s="66">
        <f>VLOOKUP(A3073,'2.1 Termination Charges'!$B$4:$F$904,5,0)</f>
        <v>0.20763000000000001</v>
      </c>
      <c r="G3073" s="67"/>
      <c r="H3073" s="67"/>
      <c r="J3073" s="67"/>
      <c r="P3073" s="68"/>
      <c r="Q3073" s="69"/>
      <c r="R3073" s="69"/>
      <c r="Z3073" s="70"/>
      <c r="AA3073" s="71"/>
      <c r="AB3073" s="70"/>
      <c r="AC3073" s="70"/>
      <c r="AD3073" s="53"/>
      <c r="AE3073" s="53"/>
      <c r="AF3073" s="72"/>
      <c r="AG3073" s="70"/>
      <c r="AH3073" s="70"/>
      <c r="AI3073" s="70"/>
    </row>
    <row r="3074" spans="1:35" ht="12.75" customHeight="1" x14ac:dyDescent="0.2">
      <c r="A3074" s="64" t="s">
        <v>543</v>
      </c>
      <c r="B3074" s="65" t="s">
        <v>542</v>
      </c>
      <c r="C3074" s="65">
        <v>5934461</v>
      </c>
      <c r="D3074" s="66">
        <f>VLOOKUP(A3074,'2.1 Termination Charges'!$B$4:$F$904,5,0)</f>
        <v>0.20763000000000001</v>
      </c>
      <c r="G3074" s="67"/>
      <c r="H3074" s="67"/>
      <c r="J3074" s="67"/>
      <c r="P3074" s="68"/>
      <c r="Q3074" s="69"/>
      <c r="R3074" s="69"/>
      <c r="Z3074" s="70"/>
      <c r="AA3074" s="71"/>
      <c r="AB3074" s="70"/>
      <c r="AC3074" s="70"/>
      <c r="AD3074" s="53"/>
      <c r="AE3074" s="53"/>
      <c r="AF3074" s="72"/>
      <c r="AG3074" s="70"/>
      <c r="AH3074" s="70"/>
      <c r="AI3074" s="70"/>
    </row>
    <row r="3075" spans="1:35" ht="12.75" customHeight="1" x14ac:dyDescent="0.2">
      <c r="A3075" s="64" t="s">
        <v>543</v>
      </c>
      <c r="B3075" s="65" t="s">
        <v>542</v>
      </c>
      <c r="C3075" s="65">
        <v>5934462</v>
      </c>
      <c r="D3075" s="66">
        <f>VLOOKUP(A3075,'2.1 Termination Charges'!$B$4:$F$904,5,0)</f>
        <v>0.20763000000000001</v>
      </c>
      <c r="G3075" s="67"/>
      <c r="H3075" s="67"/>
      <c r="J3075" s="67"/>
      <c r="P3075" s="68"/>
      <c r="Q3075" s="69"/>
      <c r="R3075" s="69"/>
      <c r="Z3075" s="70"/>
      <c r="AA3075" s="71"/>
      <c r="AB3075" s="70"/>
      <c r="AC3075" s="70"/>
      <c r="AD3075" s="53"/>
      <c r="AE3075" s="53"/>
      <c r="AF3075" s="72"/>
      <c r="AG3075" s="70"/>
      <c r="AH3075" s="70"/>
      <c r="AI3075" s="70"/>
    </row>
    <row r="3076" spans="1:35" ht="12.75" customHeight="1" x14ac:dyDescent="0.2">
      <c r="A3076" s="64" t="s">
        <v>543</v>
      </c>
      <c r="B3076" s="65" t="s">
        <v>542</v>
      </c>
      <c r="C3076" s="65">
        <v>5934463</v>
      </c>
      <c r="D3076" s="66">
        <f>VLOOKUP(A3076,'2.1 Termination Charges'!$B$4:$F$904,5,0)</f>
        <v>0.20763000000000001</v>
      </c>
      <c r="G3076" s="67"/>
      <c r="H3076" s="67"/>
      <c r="J3076" s="67"/>
      <c r="P3076" s="68"/>
      <c r="Q3076" s="69"/>
      <c r="R3076" s="69"/>
      <c r="Z3076" s="70"/>
      <c r="AA3076" s="71"/>
      <c r="AB3076" s="70"/>
      <c r="AC3076" s="70"/>
      <c r="AD3076" s="53"/>
      <c r="AE3076" s="53"/>
      <c r="AF3076" s="72"/>
      <c r="AG3076" s="70"/>
      <c r="AH3076" s="70"/>
      <c r="AI3076" s="70"/>
    </row>
    <row r="3077" spans="1:35" ht="12.75" customHeight="1" x14ac:dyDescent="0.2">
      <c r="A3077" s="64" t="s">
        <v>543</v>
      </c>
      <c r="B3077" s="65" t="s">
        <v>542</v>
      </c>
      <c r="C3077" s="65">
        <v>5935</v>
      </c>
      <c r="D3077" s="66">
        <f>VLOOKUP(A3077,'2.1 Termination Charges'!$B$4:$F$904,5,0)</f>
        <v>0.20763000000000001</v>
      </c>
      <c r="G3077" s="67"/>
      <c r="H3077" s="67"/>
      <c r="J3077" s="67"/>
      <c r="P3077" s="68"/>
      <c r="Q3077" s="69"/>
      <c r="R3077" s="69"/>
      <c r="Z3077" s="70"/>
      <c r="AA3077" s="71"/>
      <c r="AB3077" s="70"/>
      <c r="AC3077" s="70"/>
      <c r="AD3077" s="53"/>
      <c r="AE3077" s="53"/>
      <c r="AF3077" s="72"/>
      <c r="AG3077" s="70"/>
      <c r="AH3077" s="70"/>
      <c r="AI3077" s="70"/>
    </row>
    <row r="3078" spans="1:35" ht="12.75" customHeight="1" x14ac:dyDescent="0.2">
      <c r="A3078" s="64" t="s">
        <v>543</v>
      </c>
      <c r="B3078" s="65" t="s">
        <v>542</v>
      </c>
      <c r="C3078" s="65">
        <v>5936</v>
      </c>
      <c r="D3078" s="66">
        <f>VLOOKUP(A3078,'2.1 Termination Charges'!$B$4:$F$904,5,0)</f>
        <v>0.20763000000000001</v>
      </c>
      <c r="G3078" s="67"/>
      <c r="H3078" s="67"/>
      <c r="J3078" s="67"/>
      <c r="P3078" s="68"/>
      <c r="Q3078" s="69"/>
      <c r="R3078" s="69"/>
      <c r="Z3078" s="70"/>
      <c r="AA3078" s="71"/>
      <c r="AB3078" s="70"/>
      <c r="AC3078" s="70"/>
      <c r="AD3078" s="53"/>
      <c r="AE3078" s="53"/>
      <c r="AF3078" s="72"/>
      <c r="AG3078" s="70"/>
      <c r="AH3078" s="70"/>
      <c r="AI3078" s="70"/>
    </row>
    <row r="3079" spans="1:35" ht="12.75" customHeight="1" x14ac:dyDescent="0.2">
      <c r="A3079" s="64" t="s">
        <v>543</v>
      </c>
      <c r="B3079" s="65" t="s">
        <v>542</v>
      </c>
      <c r="C3079" s="65">
        <v>5937</v>
      </c>
      <c r="D3079" s="66">
        <f>VLOOKUP(A3079,'2.1 Termination Charges'!$B$4:$F$904,5,0)</f>
        <v>0.20763000000000001</v>
      </c>
      <c r="G3079" s="67"/>
      <c r="H3079" s="67"/>
      <c r="J3079" s="67"/>
      <c r="P3079" s="68"/>
      <c r="Q3079" s="69"/>
      <c r="R3079" s="69"/>
      <c r="Z3079" s="70"/>
      <c r="AA3079" s="71"/>
      <c r="AB3079" s="70"/>
      <c r="AC3079" s="70"/>
      <c r="AD3079" s="53"/>
      <c r="AE3079" s="53"/>
      <c r="AF3079" s="72"/>
      <c r="AG3079" s="70"/>
      <c r="AH3079" s="70"/>
      <c r="AI3079" s="70"/>
    </row>
    <row r="3080" spans="1:35" ht="12.75" customHeight="1" x14ac:dyDescent="0.2">
      <c r="A3080" s="64" t="s">
        <v>545</v>
      </c>
      <c r="B3080" s="65" t="s">
        <v>544</v>
      </c>
      <c r="C3080" s="65">
        <v>593270</v>
      </c>
      <c r="D3080" s="66">
        <f>VLOOKUP(A3080,'2.1 Termination Charges'!$B$4:$F$904,5,0)</f>
        <v>0.20774999999999999</v>
      </c>
      <c r="G3080" s="67"/>
      <c r="H3080" s="67"/>
      <c r="J3080" s="67"/>
      <c r="P3080" s="68"/>
      <c r="Q3080" s="69"/>
      <c r="R3080" s="69"/>
      <c r="Z3080" s="70"/>
      <c r="AA3080" s="71"/>
      <c r="AB3080" s="70"/>
      <c r="AC3080" s="70"/>
      <c r="AD3080" s="53"/>
      <c r="AE3080" s="53"/>
      <c r="AF3080" s="72"/>
      <c r="AG3080" s="70"/>
      <c r="AH3080" s="70"/>
      <c r="AI3080" s="70"/>
    </row>
    <row r="3081" spans="1:35" ht="12.75" customHeight="1" x14ac:dyDescent="0.2">
      <c r="A3081" s="64" t="s">
        <v>545</v>
      </c>
      <c r="B3081" s="65" t="s">
        <v>544</v>
      </c>
      <c r="C3081" s="65">
        <v>593370</v>
      </c>
      <c r="D3081" s="66">
        <f>VLOOKUP(A3081,'2.1 Termination Charges'!$B$4:$F$904,5,0)</f>
        <v>0.20774999999999999</v>
      </c>
      <c r="G3081" s="67"/>
      <c r="H3081" s="67"/>
      <c r="J3081" s="67"/>
      <c r="P3081" s="68"/>
      <c r="Q3081" s="69"/>
      <c r="R3081" s="69"/>
      <c r="Z3081" s="70"/>
      <c r="AA3081" s="71"/>
      <c r="AB3081" s="70"/>
      <c r="AC3081" s="70"/>
      <c r="AD3081" s="53"/>
      <c r="AE3081" s="53"/>
      <c r="AF3081" s="72"/>
      <c r="AG3081" s="70"/>
      <c r="AH3081" s="70"/>
      <c r="AI3081" s="70"/>
    </row>
    <row r="3082" spans="1:35" ht="12.75" customHeight="1" x14ac:dyDescent="0.2">
      <c r="A3082" s="64" t="s">
        <v>545</v>
      </c>
      <c r="B3082" s="65" t="s">
        <v>544</v>
      </c>
      <c r="C3082" s="65">
        <v>593470</v>
      </c>
      <c r="D3082" s="66">
        <f>VLOOKUP(A3082,'2.1 Termination Charges'!$B$4:$F$904,5,0)</f>
        <v>0.20774999999999999</v>
      </c>
      <c r="G3082" s="67"/>
      <c r="H3082" s="67"/>
      <c r="J3082" s="67"/>
      <c r="P3082" s="68"/>
      <c r="Q3082" s="69"/>
      <c r="R3082" s="69"/>
      <c r="Z3082" s="70"/>
      <c r="AA3082" s="71"/>
      <c r="AB3082" s="70"/>
      <c r="AC3082" s="70"/>
      <c r="AD3082" s="53"/>
      <c r="AE3082" s="53"/>
      <c r="AF3082" s="72"/>
      <c r="AG3082" s="70"/>
      <c r="AH3082" s="70"/>
      <c r="AI3082" s="70"/>
    </row>
    <row r="3083" spans="1:35" ht="12.75" customHeight="1" x14ac:dyDescent="0.2">
      <c r="A3083" s="64" t="s">
        <v>545</v>
      </c>
      <c r="B3083" s="65" t="s">
        <v>544</v>
      </c>
      <c r="C3083" s="65">
        <v>593570</v>
      </c>
      <c r="D3083" s="66">
        <f>VLOOKUP(A3083,'2.1 Termination Charges'!$B$4:$F$904,5,0)</f>
        <v>0.20774999999999999</v>
      </c>
      <c r="G3083" s="67"/>
      <c r="H3083" s="67"/>
      <c r="J3083" s="67"/>
      <c r="P3083" s="68"/>
      <c r="Q3083" s="69"/>
      <c r="R3083" s="69"/>
      <c r="Z3083" s="70"/>
      <c r="AA3083" s="71"/>
      <c r="AB3083" s="70"/>
      <c r="AC3083" s="70"/>
      <c r="AD3083" s="53"/>
      <c r="AE3083" s="53"/>
      <c r="AF3083" s="72"/>
      <c r="AG3083" s="70"/>
      <c r="AH3083" s="70"/>
      <c r="AI3083" s="70"/>
    </row>
    <row r="3084" spans="1:35" ht="12.75" customHeight="1" x14ac:dyDescent="0.2">
      <c r="A3084" s="64" t="s">
        <v>545</v>
      </c>
      <c r="B3084" s="65" t="s">
        <v>544</v>
      </c>
      <c r="C3084" s="65">
        <v>593670</v>
      </c>
      <c r="D3084" s="66">
        <f>VLOOKUP(A3084,'2.1 Termination Charges'!$B$4:$F$904,5,0)</f>
        <v>0.20774999999999999</v>
      </c>
      <c r="G3084" s="67"/>
      <c r="H3084" s="67"/>
      <c r="J3084" s="67"/>
      <c r="P3084" s="68"/>
      <c r="Q3084" s="69"/>
      <c r="R3084" s="69"/>
      <c r="Z3084" s="70"/>
      <c r="AA3084" s="71"/>
      <c r="AB3084" s="70"/>
      <c r="AC3084" s="70"/>
      <c r="AD3084" s="53"/>
      <c r="AE3084" s="53"/>
      <c r="AF3084" s="72"/>
      <c r="AG3084" s="70"/>
      <c r="AH3084" s="70"/>
      <c r="AI3084" s="70"/>
    </row>
    <row r="3085" spans="1:35" ht="12.75" customHeight="1" x14ac:dyDescent="0.2">
      <c r="A3085" s="64" t="s">
        <v>545</v>
      </c>
      <c r="B3085" s="65" t="s">
        <v>544</v>
      </c>
      <c r="C3085" s="65">
        <v>593720</v>
      </c>
      <c r="D3085" s="66">
        <f>VLOOKUP(A3085,'2.1 Termination Charges'!$B$4:$F$904,5,0)</f>
        <v>0.20774999999999999</v>
      </c>
      <c r="G3085" s="67"/>
      <c r="H3085" s="67"/>
      <c r="J3085" s="67"/>
      <c r="P3085" s="68"/>
      <c r="Q3085" s="69"/>
      <c r="R3085" s="69"/>
      <c r="Z3085" s="70"/>
      <c r="AA3085" s="71"/>
      <c r="AB3085" s="70"/>
      <c r="AC3085" s="70"/>
      <c r="AD3085" s="53"/>
      <c r="AE3085" s="53"/>
      <c r="AF3085" s="72"/>
      <c r="AG3085" s="70"/>
      <c r="AH3085" s="70"/>
      <c r="AI3085" s="70"/>
    </row>
    <row r="3086" spans="1:35" ht="12.75" customHeight="1" x14ac:dyDescent="0.2">
      <c r="A3086" s="64" t="s">
        <v>545</v>
      </c>
      <c r="B3086" s="65" t="s">
        <v>544</v>
      </c>
      <c r="C3086" s="65">
        <v>5937233</v>
      </c>
      <c r="D3086" s="66">
        <f>VLOOKUP(A3086,'2.1 Termination Charges'!$B$4:$F$904,5,0)</f>
        <v>0.20774999999999999</v>
      </c>
      <c r="G3086" s="67"/>
      <c r="H3086" s="67"/>
      <c r="J3086" s="67"/>
      <c r="P3086" s="68"/>
      <c r="Q3086" s="69"/>
      <c r="R3086" s="69"/>
      <c r="Z3086" s="70"/>
      <c r="AA3086" s="71"/>
      <c r="AB3086" s="70"/>
      <c r="AC3086" s="70"/>
      <c r="AD3086" s="53"/>
      <c r="AE3086" s="53"/>
      <c r="AF3086" s="72"/>
      <c r="AG3086" s="70"/>
      <c r="AH3086" s="70"/>
      <c r="AI3086" s="70"/>
    </row>
    <row r="3087" spans="1:35" ht="12.75" customHeight="1" x14ac:dyDescent="0.2">
      <c r="A3087" s="64" t="s">
        <v>545</v>
      </c>
      <c r="B3087" s="65" t="s">
        <v>544</v>
      </c>
      <c r="C3087" s="65">
        <v>5937234</v>
      </c>
      <c r="D3087" s="66">
        <f>VLOOKUP(A3087,'2.1 Termination Charges'!$B$4:$F$904,5,0)</f>
        <v>0.20774999999999999</v>
      </c>
      <c r="G3087" s="67"/>
      <c r="H3087" s="67"/>
      <c r="J3087" s="67"/>
      <c r="P3087" s="68"/>
      <c r="Q3087" s="69"/>
      <c r="R3087" s="69"/>
      <c r="Z3087" s="70"/>
      <c r="AA3087" s="71"/>
      <c r="AB3087" s="70"/>
      <c r="AC3087" s="70"/>
      <c r="AD3087" s="53"/>
      <c r="AE3087" s="53"/>
      <c r="AF3087" s="72"/>
      <c r="AG3087" s="70"/>
      <c r="AH3087" s="70"/>
      <c r="AI3087" s="70"/>
    </row>
    <row r="3088" spans="1:35" ht="12.75" customHeight="1" x14ac:dyDescent="0.2">
      <c r="A3088" s="64" t="s">
        <v>545</v>
      </c>
      <c r="B3088" s="65" t="s">
        <v>544</v>
      </c>
      <c r="C3088" s="65">
        <v>5937235</v>
      </c>
      <c r="D3088" s="66">
        <f>VLOOKUP(A3088,'2.1 Termination Charges'!$B$4:$F$904,5,0)</f>
        <v>0.20774999999999999</v>
      </c>
      <c r="G3088" s="67"/>
      <c r="H3088" s="67"/>
      <c r="J3088" s="67"/>
      <c r="P3088" s="68"/>
      <c r="Q3088" s="69"/>
      <c r="R3088" s="69"/>
      <c r="Z3088" s="70"/>
      <c r="AA3088" s="71"/>
      <c r="AB3088" s="70"/>
      <c r="AC3088" s="70"/>
      <c r="AD3088" s="53"/>
      <c r="AE3088" s="53"/>
      <c r="AF3088" s="72"/>
      <c r="AG3088" s="70"/>
      <c r="AH3088" s="70"/>
      <c r="AI3088" s="70"/>
    </row>
    <row r="3089" spans="1:35" ht="12.75" customHeight="1" x14ac:dyDescent="0.2">
      <c r="A3089" s="64" t="s">
        <v>545</v>
      </c>
      <c r="B3089" s="65" t="s">
        <v>544</v>
      </c>
      <c r="C3089" s="65">
        <v>5937236</v>
      </c>
      <c r="D3089" s="66">
        <f>VLOOKUP(A3089,'2.1 Termination Charges'!$B$4:$F$904,5,0)</f>
        <v>0.20774999999999999</v>
      </c>
      <c r="G3089" s="67"/>
      <c r="H3089" s="67"/>
      <c r="J3089" s="67"/>
      <c r="P3089" s="68"/>
      <c r="Q3089" s="69"/>
      <c r="R3089" s="69"/>
      <c r="Z3089" s="70"/>
      <c r="AA3089" s="71"/>
      <c r="AB3089" s="70"/>
      <c r="AC3089" s="70"/>
      <c r="AD3089" s="53"/>
      <c r="AE3089" s="53"/>
      <c r="AF3089" s="72"/>
      <c r="AG3089" s="70"/>
      <c r="AH3089" s="70"/>
      <c r="AI3089" s="70"/>
    </row>
    <row r="3090" spans="1:35" ht="12.75" customHeight="1" x14ac:dyDescent="0.2">
      <c r="A3090" s="64" t="s">
        <v>545</v>
      </c>
      <c r="B3090" s="65" t="s">
        <v>544</v>
      </c>
      <c r="C3090" s="65">
        <v>5937237</v>
      </c>
      <c r="D3090" s="66">
        <f>VLOOKUP(A3090,'2.1 Termination Charges'!$B$4:$F$904,5,0)</f>
        <v>0.20774999999999999</v>
      </c>
      <c r="G3090" s="67"/>
      <c r="H3090" s="67"/>
      <c r="J3090" s="67"/>
      <c r="P3090" s="68"/>
      <c r="Q3090" s="69"/>
      <c r="R3090" s="69"/>
      <c r="Z3090" s="70"/>
      <c r="AA3090" s="71"/>
      <c r="AB3090" s="70"/>
      <c r="AC3090" s="70"/>
      <c r="AD3090" s="53"/>
      <c r="AE3090" s="53"/>
      <c r="AF3090" s="72"/>
      <c r="AG3090" s="70"/>
      <c r="AH3090" s="70"/>
      <c r="AI3090" s="70"/>
    </row>
    <row r="3091" spans="1:35" ht="12.75" customHeight="1" x14ac:dyDescent="0.2">
      <c r="A3091" s="64" t="s">
        <v>545</v>
      </c>
      <c r="B3091" s="65" t="s">
        <v>544</v>
      </c>
      <c r="C3091" s="65">
        <v>5937238</v>
      </c>
      <c r="D3091" s="66">
        <f>VLOOKUP(A3091,'2.1 Termination Charges'!$B$4:$F$904,5,0)</f>
        <v>0.20774999999999999</v>
      </c>
      <c r="G3091" s="67"/>
      <c r="H3091" s="67"/>
      <c r="J3091" s="67"/>
      <c r="P3091" s="68"/>
      <c r="Q3091" s="69"/>
      <c r="R3091" s="69"/>
      <c r="Z3091" s="70"/>
      <c r="AA3091" s="71"/>
      <c r="AB3091" s="70"/>
      <c r="AC3091" s="70"/>
      <c r="AD3091" s="53"/>
      <c r="AE3091" s="53"/>
      <c r="AF3091" s="72"/>
      <c r="AG3091" s="70"/>
      <c r="AH3091" s="70"/>
      <c r="AI3091" s="70"/>
    </row>
    <row r="3092" spans="1:35" ht="12.75" customHeight="1" x14ac:dyDescent="0.2">
      <c r="A3092" s="64" t="s">
        <v>545</v>
      </c>
      <c r="B3092" s="65" t="s">
        <v>544</v>
      </c>
      <c r="C3092" s="65">
        <v>5937239</v>
      </c>
      <c r="D3092" s="66">
        <f>VLOOKUP(A3092,'2.1 Termination Charges'!$B$4:$F$904,5,0)</f>
        <v>0.20774999999999999</v>
      </c>
      <c r="G3092" s="67"/>
      <c r="H3092" s="67"/>
      <c r="J3092" s="67"/>
      <c r="P3092" s="68"/>
      <c r="Q3092" s="69"/>
      <c r="R3092" s="69"/>
      <c r="Z3092" s="70"/>
      <c r="AA3092" s="71"/>
      <c r="AB3092" s="70"/>
      <c r="AC3092" s="70"/>
      <c r="AD3092" s="53"/>
      <c r="AE3092" s="53"/>
      <c r="AF3092" s="72"/>
      <c r="AG3092" s="70"/>
      <c r="AH3092" s="70"/>
      <c r="AI3092" s="70"/>
    </row>
    <row r="3093" spans="1:35" ht="12.75" customHeight="1" x14ac:dyDescent="0.2">
      <c r="A3093" s="64" t="s">
        <v>545</v>
      </c>
      <c r="B3093" s="65" t="s">
        <v>544</v>
      </c>
      <c r="C3093" s="65">
        <v>5937240</v>
      </c>
      <c r="D3093" s="66">
        <f>VLOOKUP(A3093,'2.1 Termination Charges'!$B$4:$F$904,5,0)</f>
        <v>0.20774999999999999</v>
      </c>
      <c r="G3093" s="67"/>
      <c r="H3093" s="67"/>
      <c r="J3093" s="67"/>
      <c r="P3093" s="68"/>
      <c r="Q3093" s="69"/>
      <c r="R3093" s="69"/>
      <c r="Z3093" s="70"/>
      <c r="AA3093" s="71"/>
      <c r="AB3093" s="70"/>
      <c r="AC3093" s="70"/>
      <c r="AD3093" s="53"/>
      <c r="AE3093" s="53"/>
      <c r="AF3093" s="72"/>
      <c r="AG3093" s="70"/>
      <c r="AH3093" s="70"/>
      <c r="AI3093" s="70"/>
    </row>
    <row r="3094" spans="1:35" ht="12.75" customHeight="1" x14ac:dyDescent="0.2">
      <c r="A3094" s="64" t="s">
        <v>545</v>
      </c>
      <c r="B3094" s="65" t="s">
        <v>544</v>
      </c>
      <c r="C3094" s="65">
        <v>5937244</v>
      </c>
      <c r="D3094" s="66">
        <f>VLOOKUP(A3094,'2.1 Termination Charges'!$B$4:$F$904,5,0)</f>
        <v>0.20774999999999999</v>
      </c>
      <c r="G3094" s="67"/>
      <c r="H3094" s="67"/>
      <c r="J3094" s="67"/>
      <c r="P3094" s="68"/>
      <c r="Q3094" s="69"/>
      <c r="R3094" s="69"/>
      <c r="Z3094" s="70"/>
      <c r="AA3094" s="71"/>
      <c r="AB3094" s="70"/>
      <c r="AC3094" s="70"/>
      <c r="AD3094" s="53"/>
      <c r="AE3094" s="53"/>
      <c r="AF3094" s="72"/>
      <c r="AG3094" s="70"/>
      <c r="AH3094" s="70"/>
      <c r="AI3094" s="70"/>
    </row>
    <row r="3095" spans="1:35" ht="12.75" customHeight="1" x14ac:dyDescent="0.2">
      <c r="A3095" s="64" t="s">
        <v>545</v>
      </c>
      <c r="B3095" s="65" t="s">
        <v>544</v>
      </c>
      <c r="C3095" s="65">
        <v>5937245</v>
      </c>
      <c r="D3095" s="66">
        <f>VLOOKUP(A3095,'2.1 Termination Charges'!$B$4:$F$904,5,0)</f>
        <v>0.20774999999999999</v>
      </c>
      <c r="G3095" s="67"/>
      <c r="H3095" s="67"/>
      <c r="J3095" s="67"/>
      <c r="P3095" s="68"/>
      <c r="Q3095" s="69"/>
      <c r="R3095" s="69"/>
      <c r="Z3095" s="70"/>
      <c r="AA3095" s="71"/>
      <c r="AB3095" s="70"/>
      <c r="AC3095" s="70"/>
      <c r="AD3095" s="53"/>
      <c r="AE3095" s="53"/>
      <c r="AF3095" s="72"/>
      <c r="AG3095" s="70"/>
      <c r="AH3095" s="70"/>
      <c r="AI3095" s="70"/>
    </row>
    <row r="3096" spans="1:35" ht="12.75" customHeight="1" x14ac:dyDescent="0.2">
      <c r="A3096" s="64" t="s">
        <v>545</v>
      </c>
      <c r="B3096" s="65" t="s">
        <v>544</v>
      </c>
      <c r="C3096" s="65">
        <v>5937246</v>
      </c>
      <c r="D3096" s="66">
        <f>VLOOKUP(A3096,'2.1 Termination Charges'!$B$4:$F$904,5,0)</f>
        <v>0.20774999999999999</v>
      </c>
      <c r="G3096" s="67"/>
      <c r="H3096" s="67"/>
      <c r="J3096" s="67"/>
      <c r="P3096" s="68"/>
      <c r="Q3096" s="69"/>
      <c r="R3096" s="69"/>
      <c r="Z3096" s="70"/>
      <c r="AA3096" s="71"/>
      <c r="AB3096" s="70"/>
      <c r="AC3096" s="70"/>
      <c r="AD3096" s="53"/>
      <c r="AE3096" s="53"/>
      <c r="AF3096" s="72"/>
      <c r="AG3096" s="70"/>
      <c r="AH3096" s="70"/>
      <c r="AI3096" s="70"/>
    </row>
    <row r="3097" spans="1:35" ht="12.75" customHeight="1" x14ac:dyDescent="0.2">
      <c r="A3097" s="64" t="s">
        <v>545</v>
      </c>
      <c r="B3097" s="65" t="s">
        <v>544</v>
      </c>
      <c r="C3097" s="65">
        <v>5937247</v>
      </c>
      <c r="D3097" s="66">
        <f>VLOOKUP(A3097,'2.1 Termination Charges'!$B$4:$F$904,5,0)</f>
        <v>0.20774999999999999</v>
      </c>
      <c r="G3097" s="67"/>
      <c r="H3097" s="67"/>
      <c r="J3097" s="67"/>
      <c r="P3097" s="68"/>
      <c r="Q3097" s="69"/>
      <c r="R3097" s="69"/>
      <c r="Z3097" s="70"/>
      <c r="AA3097" s="71"/>
      <c r="AB3097" s="70"/>
      <c r="AC3097" s="70"/>
      <c r="AD3097" s="53"/>
      <c r="AE3097" s="53"/>
      <c r="AF3097" s="72"/>
      <c r="AG3097" s="70"/>
      <c r="AH3097" s="70"/>
      <c r="AI3097" s="70"/>
    </row>
    <row r="3098" spans="1:35" ht="12.75" customHeight="1" x14ac:dyDescent="0.2">
      <c r="A3098" s="64" t="s">
        <v>545</v>
      </c>
      <c r="B3098" s="65" t="s">
        <v>544</v>
      </c>
      <c r="C3098" s="65">
        <v>5937248</v>
      </c>
      <c r="D3098" s="66">
        <f>VLOOKUP(A3098,'2.1 Termination Charges'!$B$4:$F$904,5,0)</f>
        <v>0.20774999999999999</v>
      </c>
      <c r="G3098" s="67"/>
      <c r="H3098" s="67"/>
      <c r="J3098" s="67"/>
      <c r="P3098" s="68"/>
      <c r="Q3098" s="69"/>
      <c r="R3098" s="69"/>
      <c r="Z3098" s="70"/>
      <c r="AA3098" s="71"/>
      <c r="AB3098" s="70"/>
      <c r="AC3098" s="70"/>
      <c r="AD3098" s="53"/>
      <c r="AE3098" s="53"/>
      <c r="AF3098" s="72"/>
      <c r="AG3098" s="70"/>
      <c r="AH3098" s="70"/>
      <c r="AI3098" s="70"/>
    </row>
    <row r="3099" spans="1:35" ht="12.75" customHeight="1" x14ac:dyDescent="0.2">
      <c r="A3099" s="64" t="s">
        <v>545</v>
      </c>
      <c r="B3099" s="65" t="s">
        <v>544</v>
      </c>
      <c r="C3099" s="65">
        <v>5937249</v>
      </c>
      <c r="D3099" s="66">
        <f>VLOOKUP(A3099,'2.1 Termination Charges'!$B$4:$F$904,5,0)</f>
        <v>0.20774999999999999</v>
      </c>
      <c r="G3099" s="67"/>
      <c r="H3099" s="67"/>
      <c r="J3099" s="67"/>
      <c r="P3099" s="68"/>
      <c r="Q3099" s="69"/>
      <c r="R3099" s="69"/>
      <c r="Z3099" s="70"/>
      <c r="AA3099" s="71"/>
      <c r="AB3099" s="70"/>
      <c r="AC3099" s="70"/>
      <c r="AD3099" s="53"/>
      <c r="AE3099" s="53"/>
      <c r="AF3099" s="72"/>
      <c r="AG3099" s="70"/>
      <c r="AH3099" s="70"/>
      <c r="AI3099" s="70"/>
    </row>
    <row r="3100" spans="1:35" ht="12.75" customHeight="1" x14ac:dyDescent="0.2">
      <c r="A3100" s="64" t="s">
        <v>545</v>
      </c>
      <c r="B3100" s="65" t="s">
        <v>544</v>
      </c>
      <c r="C3100" s="65">
        <v>593728</v>
      </c>
      <c r="D3100" s="66">
        <f>VLOOKUP(A3100,'2.1 Termination Charges'!$B$4:$F$904,5,0)</f>
        <v>0.20774999999999999</v>
      </c>
      <c r="G3100" s="67"/>
      <c r="H3100" s="67"/>
      <c r="J3100" s="67"/>
      <c r="P3100" s="68"/>
      <c r="Q3100" s="69"/>
      <c r="R3100" s="69"/>
      <c r="Z3100" s="70"/>
      <c r="AA3100" s="71"/>
      <c r="AB3100" s="70"/>
      <c r="AC3100" s="70"/>
      <c r="AD3100" s="53"/>
      <c r="AE3100" s="53"/>
      <c r="AF3100" s="72"/>
      <c r="AG3100" s="70"/>
      <c r="AH3100" s="70"/>
      <c r="AI3100" s="70"/>
    </row>
    <row r="3101" spans="1:35" ht="12.75" customHeight="1" x14ac:dyDescent="0.2">
      <c r="A3101" s="64" t="s">
        <v>545</v>
      </c>
      <c r="B3101" s="65" t="s">
        <v>544</v>
      </c>
      <c r="C3101" s="65">
        <v>59372900</v>
      </c>
      <c r="D3101" s="66">
        <f>VLOOKUP(A3101,'2.1 Termination Charges'!$B$4:$F$904,5,0)</f>
        <v>0.20774999999999999</v>
      </c>
      <c r="G3101" s="67"/>
      <c r="H3101" s="67"/>
      <c r="J3101" s="67"/>
      <c r="P3101" s="68"/>
      <c r="Q3101" s="69"/>
      <c r="R3101" s="69"/>
      <c r="Z3101" s="70"/>
      <c r="AA3101" s="71"/>
      <c r="AB3101" s="70"/>
      <c r="AC3101" s="70"/>
      <c r="AD3101" s="53"/>
      <c r="AE3101" s="53"/>
      <c r="AF3101" s="72"/>
      <c r="AG3101" s="70"/>
      <c r="AH3101" s="70"/>
      <c r="AI3101" s="70"/>
    </row>
    <row r="3102" spans="1:35" ht="12.75" customHeight="1" x14ac:dyDescent="0.2">
      <c r="A3102" s="64" t="s">
        <v>545</v>
      </c>
      <c r="B3102" s="65" t="s">
        <v>544</v>
      </c>
      <c r="C3102" s="65">
        <v>59372901</v>
      </c>
      <c r="D3102" s="66">
        <f>VLOOKUP(A3102,'2.1 Termination Charges'!$B$4:$F$904,5,0)</f>
        <v>0.20774999999999999</v>
      </c>
      <c r="G3102" s="67"/>
      <c r="H3102" s="67"/>
      <c r="J3102" s="67"/>
      <c r="P3102" s="68"/>
      <c r="Q3102" s="69"/>
      <c r="R3102" s="69"/>
      <c r="Z3102" s="70"/>
      <c r="AA3102" s="71"/>
      <c r="AB3102" s="70"/>
      <c r="AC3102" s="70"/>
      <c r="AD3102" s="53"/>
      <c r="AE3102" s="53"/>
      <c r="AF3102" s="72"/>
      <c r="AG3102" s="70"/>
      <c r="AH3102" s="70"/>
      <c r="AI3102" s="70"/>
    </row>
    <row r="3103" spans="1:35" ht="12.75" customHeight="1" x14ac:dyDescent="0.2">
      <c r="A3103" s="64" t="s">
        <v>545</v>
      </c>
      <c r="B3103" s="65" t="s">
        <v>544</v>
      </c>
      <c r="C3103" s="65">
        <v>593740</v>
      </c>
      <c r="D3103" s="66">
        <f>VLOOKUP(A3103,'2.1 Termination Charges'!$B$4:$F$904,5,0)</f>
        <v>0.20774999999999999</v>
      </c>
      <c r="G3103" s="67"/>
      <c r="H3103" s="67"/>
      <c r="J3103" s="67"/>
      <c r="P3103" s="68"/>
      <c r="Q3103" s="69"/>
      <c r="R3103" s="69"/>
      <c r="Z3103" s="70"/>
      <c r="AA3103" s="71"/>
      <c r="AB3103" s="70"/>
      <c r="AC3103" s="70"/>
      <c r="AD3103" s="53"/>
      <c r="AE3103" s="53"/>
      <c r="AF3103" s="72"/>
      <c r="AG3103" s="70"/>
      <c r="AH3103" s="70"/>
      <c r="AI3103" s="70"/>
    </row>
    <row r="3104" spans="1:35" ht="12.75" customHeight="1" x14ac:dyDescent="0.2">
      <c r="A3104" s="64" t="s">
        <v>545</v>
      </c>
      <c r="B3104" s="65" t="s">
        <v>544</v>
      </c>
      <c r="C3104" s="65">
        <v>593741</v>
      </c>
      <c r="D3104" s="66">
        <f>VLOOKUP(A3104,'2.1 Termination Charges'!$B$4:$F$904,5,0)</f>
        <v>0.20774999999999999</v>
      </c>
      <c r="G3104" s="67"/>
      <c r="H3104" s="67"/>
      <c r="J3104" s="67"/>
      <c r="P3104" s="68"/>
      <c r="Q3104" s="69"/>
      <c r="R3104" s="69"/>
      <c r="Z3104" s="70"/>
      <c r="AA3104" s="71"/>
      <c r="AB3104" s="70"/>
      <c r="AC3104" s="70"/>
      <c r="AD3104" s="53"/>
      <c r="AE3104" s="53"/>
      <c r="AF3104" s="72"/>
      <c r="AG3104" s="70"/>
      <c r="AH3104" s="70"/>
      <c r="AI3104" s="70"/>
    </row>
    <row r="3105" spans="1:35" ht="12.75" customHeight="1" x14ac:dyDescent="0.2">
      <c r="A3105" s="64" t="s">
        <v>545</v>
      </c>
      <c r="B3105" s="65" t="s">
        <v>544</v>
      </c>
      <c r="C3105" s="65">
        <v>593742</v>
      </c>
      <c r="D3105" s="66">
        <f>VLOOKUP(A3105,'2.1 Termination Charges'!$B$4:$F$904,5,0)</f>
        <v>0.20774999999999999</v>
      </c>
      <c r="G3105" s="67"/>
      <c r="H3105" s="67"/>
      <c r="J3105" s="67"/>
      <c r="P3105" s="68"/>
      <c r="Q3105" s="69"/>
      <c r="R3105" s="69"/>
      <c r="Z3105" s="70"/>
      <c r="AA3105" s="71"/>
      <c r="AB3105" s="70"/>
      <c r="AC3105" s="70"/>
      <c r="AD3105" s="53"/>
      <c r="AE3105" s="53"/>
      <c r="AF3105" s="72"/>
      <c r="AG3105" s="70"/>
      <c r="AH3105" s="70"/>
      <c r="AI3105" s="70"/>
    </row>
    <row r="3106" spans="1:35" ht="12.75" customHeight="1" x14ac:dyDescent="0.2">
      <c r="A3106" s="64" t="s">
        <v>545</v>
      </c>
      <c r="B3106" s="65" t="s">
        <v>544</v>
      </c>
      <c r="C3106" s="65">
        <v>593770</v>
      </c>
      <c r="D3106" s="66">
        <f>VLOOKUP(A3106,'2.1 Termination Charges'!$B$4:$F$904,5,0)</f>
        <v>0.20774999999999999</v>
      </c>
      <c r="G3106" s="67"/>
      <c r="H3106" s="67"/>
      <c r="J3106" s="67"/>
      <c r="P3106" s="68"/>
      <c r="Q3106" s="69"/>
      <c r="R3106" s="69"/>
      <c r="Z3106" s="70"/>
      <c r="AA3106" s="71"/>
      <c r="AB3106" s="70"/>
      <c r="AC3106" s="70"/>
      <c r="AD3106" s="53"/>
      <c r="AE3106" s="53"/>
      <c r="AF3106" s="72"/>
      <c r="AG3106" s="70"/>
      <c r="AH3106" s="70"/>
      <c r="AI3106" s="70"/>
    </row>
    <row r="3107" spans="1:35" ht="12.75" customHeight="1" x14ac:dyDescent="0.2">
      <c r="A3107" s="64" t="s">
        <v>547</v>
      </c>
      <c r="B3107" s="65" t="s">
        <v>546</v>
      </c>
      <c r="C3107" s="65">
        <v>593260</v>
      </c>
      <c r="D3107" s="66">
        <f>VLOOKUP(A3107,'2.1 Termination Charges'!$B$4:$F$904,5,0)</f>
        <v>0.20121</v>
      </c>
      <c r="G3107" s="67"/>
      <c r="H3107" s="67"/>
      <c r="J3107" s="67"/>
      <c r="P3107" s="68"/>
      <c r="Q3107" s="69"/>
      <c r="R3107" s="69"/>
      <c r="Z3107" s="70"/>
      <c r="AA3107" s="71"/>
      <c r="AB3107" s="70"/>
      <c r="AC3107" s="70"/>
      <c r="AD3107" s="53"/>
      <c r="AE3107" s="53"/>
      <c r="AF3107" s="72"/>
      <c r="AG3107" s="70"/>
      <c r="AH3107" s="70"/>
      <c r="AI3107" s="70"/>
    </row>
    <row r="3108" spans="1:35" ht="12.75" customHeight="1" x14ac:dyDescent="0.2">
      <c r="A3108" s="64" t="s">
        <v>547</v>
      </c>
      <c r="B3108" s="65" t="s">
        <v>546</v>
      </c>
      <c r="C3108" s="65">
        <v>593360</v>
      </c>
      <c r="D3108" s="66">
        <f>VLOOKUP(A3108,'2.1 Termination Charges'!$B$4:$F$904,5,0)</f>
        <v>0.20121</v>
      </c>
      <c r="G3108" s="67"/>
      <c r="H3108" s="67"/>
      <c r="J3108" s="67"/>
      <c r="P3108" s="68"/>
      <c r="Q3108" s="69"/>
      <c r="R3108" s="69"/>
      <c r="Z3108" s="70"/>
      <c r="AA3108" s="71"/>
      <c r="AB3108" s="70"/>
      <c r="AC3108" s="70"/>
      <c r="AD3108" s="53"/>
      <c r="AE3108" s="53"/>
      <c r="AF3108" s="72"/>
      <c r="AG3108" s="70"/>
      <c r="AH3108" s="70"/>
      <c r="AI3108" s="70"/>
    </row>
    <row r="3109" spans="1:35" ht="12.75" customHeight="1" x14ac:dyDescent="0.2">
      <c r="A3109" s="64" t="s">
        <v>547</v>
      </c>
      <c r="B3109" s="65" t="s">
        <v>546</v>
      </c>
      <c r="C3109" s="65">
        <v>593460</v>
      </c>
      <c r="D3109" s="66">
        <f>VLOOKUP(A3109,'2.1 Termination Charges'!$B$4:$F$904,5,0)</f>
        <v>0.20121</v>
      </c>
      <c r="G3109" s="67"/>
      <c r="H3109" s="67"/>
      <c r="J3109" s="67"/>
      <c r="P3109" s="68"/>
      <c r="Q3109" s="69"/>
      <c r="R3109" s="69"/>
      <c r="Z3109" s="70"/>
      <c r="AA3109" s="71"/>
      <c r="AB3109" s="70"/>
      <c r="AC3109" s="70"/>
      <c r="AD3109" s="53"/>
      <c r="AE3109" s="53"/>
      <c r="AF3109" s="72"/>
      <c r="AG3109" s="70"/>
      <c r="AH3109" s="70"/>
      <c r="AI3109" s="70"/>
    </row>
    <row r="3110" spans="1:35" ht="12.75" customHeight="1" x14ac:dyDescent="0.2">
      <c r="A3110" s="64" t="s">
        <v>547</v>
      </c>
      <c r="B3110" s="65" t="s">
        <v>546</v>
      </c>
      <c r="C3110" s="65">
        <v>593560</v>
      </c>
      <c r="D3110" s="66">
        <f>VLOOKUP(A3110,'2.1 Termination Charges'!$B$4:$F$904,5,0)</f>
        <v>0.20121</v>
      </c>
      <c r="G3110" s="67"/>
      <c r="H3110" s="67"/>
      <c r="J3110" s="67"/>
      <c r="P3110" s="68"/>
      <c r="Q3110" s="69"/>
      <c r="R3110" s="69"/>
      <c r="Z3110" s="70"/>
      <c r="AA3110" s="71"/>
      <c r="AB3110" s="70"/>
      <c r="AC3110" s="70"/>
      <c r="AD3110" s="53"/>
      <c r="AE3110" s="53"/>
      <c r="AF3110" s="72"/>
      <c r="AG3110" s="70"/>
      <c r="AH3110" s="70"/>
      <c r="AI3110" s="70"/>
    </row>
    <row r="3111" spans="1:35" ht="12.75" customHeight="1" x14ac:dyDescent="0.2">
      <c r="A3111" s="64" t="s">
        <v>547</v>
      </c>
      <c r="B3111" s="65" t="s">
        <v>546</v>
      </c>
      <c r="C3111" s="65">
        <v>593660</v>
      </c>
      <c r="D3111" s="66">
        <f>VLOOKUP(A3111,'2.1 Termination Charges'!$B$4:$F$904,5,0)</f>
        <v>0.20121</v>
      </c>
      <c r="G3111" s="67"/>
      <c r="H3111" s="67"/>
      <c r="J3111" s="67"/>
      <c r="P3111" s="68"/>
      <c r="Q3111" s="69"/>
      <c r="R3111" s="69"/>
      <c r="Z3111" s="70"/>
      <c r="AA3111" s="71"/>
      <c r="AB3111" s="70"/>
      <c r="AC3111" s="70"/>
      <c r="AD3111" s="53"/>
      <c r="AE3111" s="53"/>
      <c r="AF3111" s="72"/>
      <c r="AG3111" s="70"/>
      <c r="AH3111" s="70"/>
      <c r="AI3111" s="70"/>
    </row>
    <row r="3112" spans="1:35" ht="12.75" customHeight="1" x14ac:dyDescent="0.2">
      <c r="A3112" s="64" t="s">
        <v>547</v>
      </c>
      <c r="B3112" s="65" t="s">
        <v>546</v>
      </c>
      <c r="C3112" s="65">
        <v>593760</v>
      </c>
      <c r="D3112" s="66">
        <f>VLOOKUP(A3112,'2.1 Termination Charges'!$B$4:$F$904,5,0)</f>
        <v>0.20121</v>
      </c>
      <c r="G3112" s="67"/>
      <c r="H3112" s="67"/>
      <c r="J3112" s="67"/>
      <c r="P3112" s="68"/>
      <c r="Q3112" s="69"/>
      <c r="R3112" s="69"/>
      <c r="Z3112" s="70"/>
      <c r="AA3112" s="71"/>
      <c r="AB3112" s="70"/>
      <c r="AC3112" s="70"/>
      <c r="AD3112" s="53"/>
      <c r="AE3112" s="53"/>
      <c r="AF3112" s="72"/>
      <c r="AG3112" s="70"/>
      <c r="AH3112" s="70"/>
      <c r="AI3112" s="70"/>
    </row>
    <row r="3113" spans="1:35" ht="12.75" customHeight="1" x14ac:dyDescent="0.2">
      <c r="A3113" s="64" t="s">
        <v>549</v>
      </c>
      <c r="B3113" s="65" t="s">
        <v>548</v>
      </c>
      <c r="C3113" s="65">
        <v>5939586</v>
      </c>
      <c r="D3113" s="66">
        <f>VLOOKUP(A3113,'2.1 Termination Charges'!$B$4:$F$904,5,0)</f>
        <v>0.31126999999999999</v>
      </c>
      <c r="G3113" s="67"/>
      <c r="H3113" s="67"/>
      <c r="J3113" s="67"/>
      <c r="P3113" s="68"/>
      <c r="Q3113" s="69"/>
      <c r="R3113" s="69"/>
      <c r="Z3113" s="70"/>
      <c r="AA3113" s="71"/>
      <c r="AB3113" s="70"/>
      <c r="AC3113" s="70"/>
      <c r="AD3113" s="53"/>
      <c r="AE3113" s="53"/>
      <c r="AF3113" s="72"/>
      <c r="AG3113" s="70"/>
      <c r="AH3113" s="70"/>
      <c r="AI3113" s="70"/>
    </row>
    <row r="3114" spans="1:35" ht="12.75" customHeight="1" x14ac:dyDescent="0.2">
      <c r="A3114" s="64" t="s">
        <v>549</v>
      </c>
      <c r="B3114" s="65" t="s">
        <v>548</v>
      </c>
      <c r="C3114" s="65">
        <v>5939587</v>
      </c>
      <c r="D3114" s="66">
        <f>VLOOKUP(A3114,'2.1 Termination Charges'!$B$4:$F$904,5,0)</f>
        <v>0.31126999999999999</v>
      </c>
      <c r="G3114" s="67"/>
      <c r="H3114" s="67"/>
      <c r="J3114" s="67"/>
      <c r="P3114" s="68"/>
      <c r="Q3114" s="69"/>
      <c r="R3114" s="69"/>
      <c r="Z3114" s="70"/>
      <c r="AA3114" s="71"/>
      <c r="AB3114" s="70"/>
      <c r="AC3114" s="70"/>
      <c r="AD3114" s="53"/>
      <c r="AE3114" s="53"/>
      <c r="AF3114" s="72"/>
      <c r="AG3114" s="70"/>
      <c r="AH3114" s="70"/>
      <c r="AI3114" s="70"/>
    </row>
    <row r="3115" spans="1:35" ht="12.75" customHeight="1" x14ac:dyDescent="0.2">
      <c r="A3115" s="64" t="s">
        <v>549</v>
      </c>
      <c r="B3115" s="65" t="s">
        <v>548</v>
      </c>
      <c r="C3115" s="65">
        <v>5939588</v>
      </c>
      <c r="D3115" s="66">
        <f>VLOOKUP(A3115,'2.1 Termination Charges'!$B$4:$F$904,5,0)</f>
        <v>0.31126999999999999</v>
      </c>
      <c r="G3115" s="67"/>
      <c r="H3115" s="67"/>
      <c r="J3115" s="67"/>
      <c r="P3115" s="68"/>
      <c r="Q3115" s="69"/>
      <c r="R3115" s="69"/>
      <c r="Z3115" s="70"/>
      <c r="AA3115" s="71"/>
      <c r="AB3115" s="70"/>
      <c r="AC3115" s="70"/>
      <c r="AD3115" s="53"/>
      <c r="AE3115" s="53"/>
      <c r="AF3115" s="72"/>
      <c r="AG3115" s="70"/>
      <c r="AH3115" s="70"/>
      <c r="AI3115" s="70"/>
    </row>
    <row r="3116" spans="1:35" ht="12.75" customHeight="1" x14ac:dyDescent="0.2">
      <c r="A3116" s="64" t="s">
        <v>549</v>
      </c>
      <c r="B3116" s="65" t="s">
        <v>548</v>
      </c>
      <c r="C3116" s="65">
        <v>5939589</v>
      </c>
      <c r="D3116" s="66">
        <f>VLOOKUP(A3116,'2.1 Termination Charges'!$B$4:$F$904,5,0)</f>
        <v>0.31126999999999999</v>
      </c>
      <c r="G3116" s="67"/>
      <c r="H3116" s="67"/>
      <c r="J3116" s="67"/>
      <c r="P3116" s="68"/>
      <c r="Q3116" s="69"/>
      <c r="R3116" s="69"/>
      <c r="Z3116" s="70"/>
      <c r="AA3116" s="71"/>
      <c r="AB3116" s="70"/>
      <c r="AC3116" s="70"/>
      <c r="AD3116" s="53"/>
      <c r="AE3116" s="53"/>
      <c r="AF3116" s="72"/>
      <c r="AG3116" s="70"/>
      <c r="AH3116" s="70"/>
      <c r="AI3116" s="70"/>
    </row>
    <row r="3117" spans="1:35" ht="12.75" customHeight="1" x14ac:dyDescent="0.2">
      <c r="A3117" s="64" t="s">
        <v>549</v>
      </c>
      <c r="B3117" s="65" t="s">
        <v>548</v>
      </c>
      <c r="C3117" s="65">
        <v>5939690</v>
      </c>
      <c r="D3117" s="66">
        <f>VLOOKUP(A3117,'2.1 Termination Charges'!$B$4:$F$904,5,0)</f>
        <v>0.31126999999999999</v>
      </c>
      <c r="G3117" s="67"/>
      <c r="H3117" s="67"/>
      <c r="J3117" s="67"/>
      <c r="P3117" s="68"/>
      <c r="Q3117" s="69"/>
      <c r="R3117" s="69"/>
      <c r="Z3117" s="70"/>
      <c r="AA3117" s="71"/>
      <c r="AB3117" s="70"/>
      <c r="AC3117" s="70"/>
      <c r="AD3117" s="53"/>
      <c r="AE3117" s="53"/>
      <c r="AF3117" s="72"/>
      <c r="AG3117" s="70"/>
      <c r="AH3117" s="70"/>
      <c r="AI3117" s="70"/>
    </row>
    <row r="3118" spans="1:35" ht="12.75" customHeight="1" x14ac:dyDescent="0.2">
      <c r="A3118" s="64" t="s">
        <v>549</v>
      </c>
      <c r="B3118" s="65" t="s">
        <v>548</v>
      </c>
      <c r="C3118" s="65">
        <v>5939786</v>
      </c>
      <c r="D3118" s="66">
        <f>VLOOKUP(A3118,'2.1 Termination Charges'!$B$4:$F$904,5,0)</f>
        <v>0.31126999999999999</v>
      </c>
      <c r="G3118" s="67"/>
      <c r="H3118" s="67"/>
      <c r="J3118" s="67"/>
      <c r="P3118" s="68"/>
      <c r="Q3118" s="69"/>
      <c r="R3118" s="69"/>
      <c r="Z3118" s="70"/>
      <c r="AA3118" s="71"/>
      <c r="AB3118" s="70"/>
      <c r="AC3118" s="70"/>
      <c r="AD3118" s="53"/>
      <c r="AE3118" s="53"/>
      <c r="AF3118" s="72"/>
      <c r="AG3118" s="70"/>
      <c r="AH3118" s="70"/>
      <c r="AI3118" s="70"/>
    </row>
    <row r="3119" spans="1:35" ht="12.75" customHeight="1" x14ac:dyDescent="0.2">
      <c r="A3119" s="64" t="s">
        <v>549</v>
      </c>
      <c r="B3119" s="65" t="s">
        <v>548</v>
      </c>
      <c r="C3119" s="65">
        <v>5939787</v>
      </c>
      <c r="D3119" s="66">
        <f>VLOOKUP(A3119,'2.1 Termination Charges'!$B$4:$F$904,5,0)</f>
        <v>0.31126999999999999</v>
      </c>
      <c r="G3119" s="67"/>
      <c r="H3119" s="67"/>
      <c r="J3119" s="67"/>
      <c r="P3119" s="68"/>
      <c r="Q3119" s="69"/>
      <c r="R3119" s="69"/>
      <c r="Z3119" s="70"/>
      <c r="AA3119" s="71"/>
      <c r="AB3119" s="70"/>
      <c r="AC3119" s="70"/>
      <c r="AD3119" s="53"/>
      <c r="AE3119" s="53"/>
      <c r="AF3119" s="72"/>
      <c r="AG3119" s="70"/>
      <c r="AH3119" s="70"/>
      <c r="AI3119" s="70"/>
    </row>
    <row r="3120" spans="1:35" ht="12.75" customHeight="1" x14ac:dyDescent="0.2">
      <c r="A3120" s="64" t="s">
        <v>549</v>
      </c>
      <c r="B3120" s="65" t="s">
        <v>548</v>
      </c>
      <c r="C3120" s="65">
        <v>5939788</v>
      </c>
      <c r="D3120" s="66">
        <f>VLOOKUP(A3120,'2.1 Termination Charges'!$B$4:$F$904,5,0)</f>
        <v>0.31126999999999999</v>
      </c>
      <c r="G3120" s="67"/>
      <c r="H3120" s="67"/>
      <c r="J3120" s="67"/>
      <c r="P3120" s="68"/>
      <c r="Q3120" s="69"/>
      <c r="R3120" s="69"/>
      <c r="Z3120" s="70"/>
      <c r="AA3120" s="71"/>
      <c r="AB3120" s="70"/>
      <c r="AC3120" s="70"/>
      <c r="AD3120" s="53"/>
      <c r="AE3120" s="53"/>
      <c r="AF3120" s="72"/>
      <c r="AG3120" s="70"/>
      <c r="AH3120" s="70"/>
      <c r="AI3120" s="70"/>
    </row>
    <row r="3121" spans="1:35" ht="12.75" customHeight="1" x14ac:dyDescent="0.2">
      <c r="A3121" s="64" t="s">
        <v>549</v>
      </c>
      <c r="B3121" s="65" t="s">
        <v>548</v>
      </c>
      <c r="C3121" s="65">
        <v>5939789</v>
      </c>
      <c r="D3121" s="66">
        <f>VLOOKUP(A3121,'2.1 Termination Charges'!$B$4:$F$904,5,0)</f>
        <v>0.31126999999999999</v>
      </c>
      <c r="G3121" s="67"/>
      <c r="H3121" s="67"/>
      <c r="J3121" s="67"/>
      <c r="P3121" s="68"/>
      <c r="Q3121" s="69"/>
      <c r="R3121" s="69"/>
      <c r="Z3121" s="70"/>
      <c r="AA3121" s="71"/>
      <c r="AB3121" s="70"/>
      <c r="AC3121" s="70"/>
      <c r="AD3121" s="53"/>
      <c r="AE3121" s="53"/>
      <c r="AF3121" s="72"/>
      <c r="AG3121" s="70"/>
      <c r="AH3121" s="70"/>
      <c r="AI3121" s="70"/>
    </row>
    <row r="3122" spans="1:35" ht="12.75" customHeight="1" x14ac:dyDescent="0.2">
      <c r="A3122" s="64" t="s">
        <v>549</v>
      </c>
      <c r="B3122" s="65" t="s">
        <v>548</v>
      </c>
      <c r="C3122" s="65">
        <v>5939790</v>
      </c>
      <c r="D3122" s="66">
        <f>VLOOKUP(A3122,'2.1 Termination Charges'!$B$4:$F$904,5,0)</f>
        <v>0.31126999999999999</v>
      </c>
      <c r="G3122" s="67"/>
      <c r="H3122" s="67"/>
      <c r="J3122" s="67"/>
      <c r="P3122" s="68"/>
      <c r="Q3122" s="69"/>
      <c r="R3122" s="69"/>
      <c r="Z3122" s="70"/>
      <c r="AA3122" s="71"/>
      <c r="AB3122" s="70"/>
      <c r="AC3122" s="70"/>
      <c r="AD3122" s="53"/>
      <c r="AE3122" s="53"/>
      <c r="AF3122" s="72"/>
      <c r="AG3122" s="70"/>
      <c r="AH3122" s="70"/>
      <c r="AI3122" s="70"/>
    </row>
    <row r="3123" spans="1:35" ht="12.75" customHeight="1" x14ac:dyDescent="0.2">
      <c r="A3123" s="64" t="s">
        <v>549</v>
      </c>
      <c r="B3123" s="65" t="s">
        <v>548</v>
      </c>
      <c r="C3123" s="65">
        <v>5939791</v>
      </c>
      <c r="D3123" s="66">
        <f>VLOOKUP(A3123,'2.1 Termination Charges'!$B$4:$F$904,5,0)</f>
        <v>0.31126999999999999</v>
      </c>
      <c r="G3123" s="67"/>
      <c r="H3123" s="67"/>
      <c r="J3123" s="67"/>
      <c r="P3123" s="68"/>
      <c r="Q3123" s="69"/>
      <c r="R3123" s="69"/>
      <c r="Z3123" s="70"/>
      <c r="AA3123" s="71"/>
      <c r="AB3123" s="70"/>
      <c r="AC3123" s="70"/>
      <c r="AD3123" s="53"/>
      <c r="AE3123" s="53"/>
      <c r="AF3123" s="72"/>
      <c r="AG3123" s="70"/>
      <c r="AH3123" s="70"/>
      <c r="AI3123" s="70"/>
    </row>
    <row r="3124" spans="1:35" ht="12.75" customHeight="1" x14ac:dyDescent="0.2">
      <c r="A3124" s="64" t="s">
        <v>549</v>
      </c>
      <c r="B3124" s="65" t="s">
        <v>548</v>
      </c>
      <c r="C3124" s="65">
        <v>5939792</v>
      </c>
      <c r="D3124" s="66">
        <f>VLOOKUP(A3124,'2.1 Termination Charges'!$B$4:$F$904,5,0)</f>
        <v>0.31126999999999999</v>
      </c>
      <c r="G3124" s="67"/>
      <c r="H3124" s="67"/>
      <c r="J3124" s="67"/>
      <c r="P3124" s="68"/>
      <c r="Q3124" s="69"/>
      <c r="R3124" s="69"/>
      <c r="Z3124" s="70"/>
      <c r="AA3124" s="71"/>
      <c r="AB3124" s="70"/>
      <c r="AC3124" s="70"/>
      <c r="AD3124" s="53"/>
      <c r="AE3124" s="53"/>
      <c r="AF3124" s="72"/>
      <c r="AG3124" s="70"/>
      <c r="AH3124" s="70"/>
      <c r="AI3124" s="70"/>
    </row>
    <row r="3125" spans="1:35" ht="12.75" customHeight="1" x14ac:dyDescent="0.2">
      <c r="A3125" s="64" t="s">
        <v>549</v>
      </c>
      <c r="B3125" s="65" t="s">
        <v>548</v>
      </c>
      <c r="C3125" s="65">
        <v>5939793</v>
      </c>
      <c r="D3125" s="66">
        <f>VLOOKUP(A3125,'2.1 Termination Charges'!$B$4:$F$904,5,0)</f>
        <v>0.31126999999999999</v>
      </c>
      <c r="G3125" s="67"/>
      <c r="H3125" s="67"/>
      <c r="J3125" s="67"/>
      <c r="P3125" s="68"/>
      <c r="Q3125" s="69"/>
      <c r="R3125" s="69"/>
      <c r="Z3125" s="70"/>
      <c r="AA3125" s="71"/>
      <c r="AB3125" s="70"/>
      <c r="AC3125" s="70"/>
      <c r="AD3125" s="53"/>
      <c r="AE3125" s="53"/>
      <c r="AF3125" s="72"/>
      <c r="AG3125" s="70"/>
      <c r="AH3125" s="70"/>
      <c r="AI3125" s="70"/>
    </row>
    <row r="3126" spans="1:35" ht="12.75" customHeight="1" x14ac:dyDescent="0.2">
      <c r="A3126" s="64" t="s">
        <v>549</v>
      </c>
      <c r="B3126" s="65" t="s">
        <v>548</v>
      </c>
      <c r="C3126" s="65">
        <v>5939830</v>
      </c>
      <c r="D3126" s="66">
        <f>VLOOKUP(A3126,'2.1 Termination Charges'!$B$4:$F$904,5,0)</f>
        <v>0.31126999999999999</v>
      </c>
      <c r="G3126" s="67"/>
      <c r="H3126" s="67"/>
      <c r="J3126" s="67"/>
      <c r="P3126" s="68"/>
      <c r="Q3126" s="69"/>
      <c r="R3126" s="69"/>
      <c r="Z3126" s="70"/>
      <c r="AA3126" s="71"/>
      <c r="AB3126" s="70"/>
      <c r="AC3126" s="70"/>
      <c r="AD3126" s="53"/>
      <c r="AE3126" s="53"/>
      <c r="AF3126" s="72"/>
      <c r="AG3126" s="70"/>
      <c r="AH3126" s="70"/>
      <c r="AI3126" s="70"/>
    </row>
    <row r="3127" spans="1:35" ht="12.75" customHeight="1" x14ac:dyDescent="0.2">
      <c r="A3127" s="64" t="s">
        <v>549</v>
      </c>
      <c r="B3127" s="65" t="s">
        <v>548</v>
      </c>
      <c r="C3127" s="65">
        <v>5939831</v>
      </c>
      <c r="D3127" s="66">
        <f>VLOOKUP(A3127,'2.1 Termination Charges'!$B$4:$F$904,5,0)</f>
        <v>0.31126999999999999</v>
      </c>
      <c r="G3127" s="67"/>
      <c r="H3127" s="67"/>
      <c r="J3127" s="67"/>
      <c r="P3127" s="68"/>
      <c r="Q3127" s="69"/>
      <c r="R3127" s="69"/>
      <c r="Z3127" s="70"/>
      <c r="AA3127" s="71"/>
      <c r="AB3127" s="70"/>
      <c r="AC3127" s="70"/>
      <c r="AD3127" s="53"/>
      <c r="AE3127" s="53"/>
      <c r="AF3127" s="72"/>
      <c r="AG3127" s="70"/>
      <c r="AH3127" s="70"/>
      <c r="AI3127" s="70"/>
    </row>
    <row r="3128" spans="1:35" ht="12.75" customHeight="1" x14ac:dyDescent="0.2">
      <c r="A3128" s="64" t="s">
        <v>549</v>
      </c>
      <c r="B3128" s="65" t="s">
        <v>548</v>
      </c>
      <c r="C3128" s="65">
        <v>5939832</v>
      </c>
      <c r="D3128" s="66">
        <f>VLOOKUP(A3128,'2.1 Termination Charges'!$B$4:$F$904,5,0)</f>
        <v>0.31126999999999999</v>
      </c>
      <c r="G3128" s="67"/>
      <c r="H3128" s="67"/>
      <c r="J3128" s="67"/>
      <c r="P3128" s="68"/>
      <c r="Q3128" s="69"/>
      <c r="R3128" s="69"/>
      <c r="Z3128" s="70"/>
      <c r="AA3128" s="71"/>
      <c r="AB3128" s="70"/>
      <c r="AC3128" s="70"/>
      <c r="AD3128" s="53"/>
      <c r="AE3128" s="53"/>
      <c r="AF3128" s="72"/>
      <c r="AG3128" s="70"/>
      <c r="AH3128" s="70"/>
      <c r="AI3128" s="70"/>
    </row>
    <row r="3129" spans="1:35" ht="12.75" customHeight="1" x14ac:dyDescent="0.2">
      <c r="A3129" s="64" t="s">
        <v>549</v>
      </c>
      <c r="B3129" s="65" t="s">
        <v>548</v>
      </c>
      <c r="C3129" s="65">
        <v>5939833</v>
      </c>
      <c r="D3129" s="66">
        <f>VLOOKUP(A3129,'2.1 Termination Charges'!$B$4:$F$904,5,0)</f>
        <v>0.31126999999999999</v>
      </c>
      <c r="G3129" s="67"/>
      <c r="H3129" s="67"/>
      <c r="J3129" s="67"/>
      <c r="P3129" s="68"/>
      <c r="Q3129" s="69"/>
      <c r="R3129" s="69"/>
      <c r="Z3129" s="70"/>
      <c r="AA3129" s="71"/>
      <c r="AB3129" s="70"/>
      <c r="AC3129" s="70"/>
      <c r="AD3129" s="53"/>
      <c r="AE3129" s="53"/>
      <c r="AF3129" s="72"/>
      <c r="AG3129" s="70"/>
      <c r="AH3129" s="70"/>
      <c r="AI3129" s="70"/>
    </row>
    <row r="3130" spans="1:35" ht="12.75" customHeight="1" x14ac:dyDescent="0.2">
      <c r="A3130" s="64" t="s">
        <v>549</v>
      </c>
      <c r="B3130" s="65" t="s">
        <v>548</v>
      </c>
      <c r="C3130" s="65">
        <v>5939834</v>
      </c>
      <c r="D3130" s="66">
        <f>VLOOKUP(A3130,'2.1 Termination Charges'!$B$4:$F$904,5,0)</f>
        <v>0.31126999999999999</v>
      </c>
      <c r="G3130" s="67"/>
      <c r="H3130" s="67"/>
      <c r="J3130" s="67"/>
      <c r="P3130" s="68"/>
      <c r="Q3130" s="69"/>
      <c r="R3130" s="69"/>
      <c r="Z3130" s="70"/>
      <c r="AA3130" s="71"/>
      <c r="AB3130" s="70"/>
      <c r="AC3130" s="70"/>
      <c r="AD3130" s="53"/>
      <c r="AE3130" s="53"/>
      <c r="AF3130" s="72"/>
      <c r="AG3130" s="70"/>
      <c r="AH3130" s="70"/>
      <c r="AI3130" s="70"/>
    </row>
    <row r="3131" spans="1:35" ht="12.75" customHeight="1" x14ac:dyDescent="0.2">
      <c r="A3131" s="64" t="s">
        <v>549</v>
      </c>
      <c r="B3131" s="65" t="s">
        <v>548</v>
      </c>
      <c r="C3131" s="65">
        <v>5939835</v>
      </c>
      <c r="D3131" s="66">
        <f>VLOOKUP(A3131,'2.1 Termination Charges'!$B$4:$F$904,5,0)</f>
        <v>0.31126999999999999</v>
      </c>
      <c r="G3131" s="67"/>
      <c r="H3131" s="67"/>
      <c r="J3131" s="67"/>
      <c r="P3131" s="68"/>
      <c r="Q3131" s="69"/>
      <c r="R3131" s="69"/>
      <c r="Z3131" s="70"/>
      <c r="AA3131" s="71"/>
      <c r="AB3131" s="70"/>
      <c r="AC3131" s="70"/>
      <c r="AD3131" s="53"/>
      <c r="AE3131" s="53"/>
      <c r="AF3131" s="72"/>
      <c r="AG3131" s="70"/>
      <c r="AH3131" s="70"/>
      <c r="AI3131" s="70"/>
    </row>
    <row r="3132" spans="1:35" ht="12.75" customHeight="1" x14ac:dyDescent="0.2">
      <c r="A3132" s="64" t="s">
        <v>549</v>
      </c>
      <c r="B3132" s="65" t="s">
        <v>548</v>
      </c>
      <c r="C3132" s="65">
        <v>5939837</v>
      </c>
      <c r="D3132" s="66">
        <f>VLOOKUP(A3132,'2.1 Termination Charges'!$B$4:$F$904,5,0)</f>
        <v>0.31126999999999999</v>
      </c>
      <c r="G3132" s="67"/>
      <c r="H3132" s="67"/>
      <c r="J3132" s="67"/>
      <c r="P3132" s="68"/>
      <c r="Q3132" s="69"/>
      <c r="R3132" s="69"/>
      <c r="Z3132" s="70"/>
      <c r="AA3132" s="71"/>
      <c r="AB3132" s="70"/>
      <c r="AC3132" s="70"/>
      <c r="AD3132" s="53"/>
      <c r="AE3132" s="53"/>
      <c r="AF3132" s="72"/>
      <c r="AG3132" s="70"/>
      <c r="AH3132" s="70"/>
      <c r="AI3132" s="70"/>
    </row>
    <row r="3133" spans="1:35" ht="12.75" customHeight="1" x14ac:dyDescent="0.2">
      <c r="A3133" s="64" t="s">
        <v>549</v>
      </c>
      <c r="B3133" s="65" t="s">
        <v>548</v>
      </c>
      <c r="C3133" s="65">
        <v>5939838</v>
      </c>
      <c r="D3133" s="66">
        <f>VLOOKUP(A3133,'2.1 Termination Charges'!$B$4:$F$904,5,0)</f>
        <v>0.31126999999999999</v>
      </c>
      <c r="G3133" s="67"/>
      <c r="H3133" s="67"/>
      <c r="J3133" s="67"/>
      <c r="P3133" s="68"/>
      <c r="Q3133" s="69"/>
      <c r="R3133" s="69"/>
      <c r="Z3133" s="70"/>
      <c r="AA3133" s="71"/>
      <c r="AB3133" s="70"/>
      <c r="AC3133" s="70"/>
      <c r="AD3133" s="53"/>
      <c r="AE3133" s="53"/>
      <c r="AF3133" s="72"/>
      <c r="AG3133" s="70"/>
      <c r="AH3133" s="70"/>
      <c r="AI3133" s="70"/>
    </row>
    <row r="3134" spans="1:35" ht="12.75" customHeight="1" x14ac:dyDescent="0.2">
      <c r="A3134" s="64" t="s">
        <v>549</v>
      </c>
      <c r="B3134" s="65" t="s">
        <v>548</v>
      </c>
      <c r="C3134" s="65">
        <v>5939839</v>
      </c>
      <c r="D3134" s="66">
        <f>VLOOKUP(A3134,'2.1 Termination Charges'!$B$4:$F$904,5,0)</f>
        <v>0.31126999999999999</v>
      </c>
      <c r="G3134" s="67"/>
      <c r="H3134" s="67"/>
      <c r="J3134" s="67"/>
      <c r="P3134" s="68"/>
      <c r="Q3134" s="69"/>
      <c r="R3134" s="69"/>
      <c r="Z3134" s="70"/>
      <c r="AA3134" s="71"/>
      <c r="AB3134" s="70"/>
      <c r="AC3134" s="70"/>
      <c r="AD3134" s="53"/>
      <c r="AE3134" s="53"/>
      <c r="AF3134" s="72"/>
      <c r="AG3134" s="70"/>
      <c r="AH3134" s="70"/>
      <c r="AI3134" s="70"/>
    </row>
    <row r="3135" spans="1:35" ht="12.75" customHeight="1" x14ac:dyDescent="0.2">
      <c r="A3135" s="64" t="s">
        <v>549</v>
      </c>
      <c r="B3135" s="65" t="s">
        <v>548</v>
      </c>
      <c r="C3135" s="65">
        <v>593984</v>
      </c>
      <c r="D3135" s="66">
        <f>VLOOKUP(A3135,'2.1 Termination Charges'!$B$4:$F$904,5,0)</f>
        <v>0.31126999999999999</v>
      </c>
      <c r="G3135" s="67"/>
      <c r="H3135" s="67"/>
      <c r="J3135" s="67"/>
      <c r="P3135" s="68"/>
      <c r="Q3135" s="69"/>
      <c r="R3135" s="69"/>
      <c r="Z3135" s="70"/>
      <c r="AA3135" s="71"/>
      <c r="AB3135" s="70"/>
      <c r="AC3135" s="70"/>
      <c r="AD3135" s="53"/>
      <c r="AE3135" s="53"/>
      <c r="AF3135" s="72"/>
      <c r="AG3135" s="70"/>
      <c r="AH3135" s="70"/>
      <c r="AI3135" s="70"/>
    </row>
    <row r="3136" spans="1:35" ht="12.75" customHeight="1" x14ac:dyDescent="0.2">
      <c r="A3136" s="64" t="s">
        <v>549</v>
      </c>
      <c r="B3136" s="65" t="s">
        <v>548</v>
      </c>
      <c r="C3136" s="65">
        <v>593987</v>
      </c>
      <c r="D3136" s="66">
        <f>VLOOKUP(A3136,'2.1 Termination Charges'!$B$4:$F$904,5,0)</f>
        <v>0.31126999999999999</v>
      </c>
      <c r="G3136" s="67"/>
      <c r="H3136" s="67"/>
      <c r="J3136" s="67"/>
      <c r="P3136" s="68"/>
      <c r="Q3136" s="69"/>
      <c r="R3136" s="69"/>
      <c r="Z3136" s="70"/>
      <c r="AA3136" s="71"/>
      <c r="AB3136" s="70"/>
      <c r="AC3136" s="70"/>
      <c r="AD3136" s="53"/>
      <c r="AE3136" s="53"/>
      <c r="AF3136" s="72"/>
      <c r="AG3136" s="70"/>
      <c r="AH3136" s="70"/>
      <c r="AI3136" s="70"/>
    </row>
    <row r="3137" spans="1:35" ht="12.75" customHeight="1" x14ac:dyDescent="0.2">
      <c r="A3137" s="64" t="s">
        <v>549</v>
      </c>
      <c r="B3137" s="65" t="s">
        <v>548</v>
      </c>
      <c r="C3137" s="65">
        <v>593995</v>
      </c>
      <c r="D3137" s="66">
        <f>VLOOKUP(A3137,'2.1 Termination Charges'!$B$4:$F$904,5,0)</f>
        <v>0.31126999999999999</v>
      </c>
      <c r="G3137" s="67"/>
      <c r="H3137" s="67"/>
      <c r="J3137" s="67"/>
      <c r="P3137" s="68"/>
      <c r="Q3137" s="69"/>
      <c r="R3137" s="69"/>
      <c r="Z3137" s="70"/>
      <c r="AA3137" s="71"/>
      <c r="AB3137" s="70"/>
      <c r="AC3137" s="70"/>
      <c r="AD3137" s="53"/>
      <c r="AE3137" s="53"/>
      <c r="AF3137" s="72"/>
      <c r="AG3137" s="70"/>
      <c r="AH3137" s="70"/>
      <c r="AI3137" s="70"/>
    </row>
    <row r="3138" spans="1:35" ht="12.75" customHeight="1" x14ac:dyDescent="0.2">
      <c r="A3138" s="64" t="s">
        <v>549</v>
      </c>
      <c r="B3138" s="65" t="s">
        <v>548</v>
      </c>
      <c r="C3138" s="65">
        <v>593998</v>
      </c>
      <c r="D3138" s="66">
        <f>VLOOKUP(A3138,'2.1 Termination Charges'!$B$4:$F$904,5,0)</f>
        <v>0.31126999999999999</v>
      </c>
      <c r="G3138" s="67"/>
      <c r="H3138" s="67"/>
      <c r="J3138" s="67"/>
      <c r="P3138" s="68"/>
      <c r="Q3138" s="69"/>
      <c r="R3138" s="69"/>
      <c r="Z3138" s="70"/>
      <c r="AA3138" s="71"/>
      <c r="AB3138" s="70"/>
      <c r="AC3138" s="70"/>
      <c r="AD3138" s="53"/>
      <c r="AE3138" s="53"/>
      <c r="AF3138" s="72"/>
      <c r="AG3138" s="70"/>
      <c r="AH3138" s="70"/>
      <c r="AI3138" s="70"/>
    </row>
    <row r="3139" spans="1:35" ht="12.75" customHeight="1" x14ac:dyDescent="0.2">
      <c r="A3139" s="64" t="s">
        <v>549</v>
      </c>
      <c r="B3139" s="65" t="s">
        <v>548</v>
      </c>
      <c r="C3139" s="65">
        <v>5939990</v>
      </c>
      <c r="D3139" s="66">
        <f>VLOOKUP(A3139,'2.1 Termination Charges'!$B$4:$F$904,5,0)</f>
        <v>0.31126999999999999</v>
      </c>
      <c r="G3139" s="67"/>
      <c r="H3139" s="67"/>
      <c r="J3139" s="67"/>
      <c r="P3139" s="68"/>
      <c r="Q3139" s="69"/>
      <c r="R3139" s="69"/>
      <c r="Z3139" s="70"/>
      <c r="AA3139" s="71"/>
      <c r="AB3139" s="70"/>
      <c r="AC3139" s="70"/>
      <c r="AD3139" s="53"/>
      <c r="AE3139" s="53"/>
      <c r="AF3139" s="72"/>
      <c r="AG3139" s="70"/>
      <c r="AH3139" s="70"/>
      <c r="AI3139" s="70"/>
    </row>
    <row r="3140" spans="1:35" ht="12.75" customHeight="1" x14ac:dyDescent="0.2">
      <c r="A3140" s="64" t="s">
        <v>549</v>
      </c>
      <c r="B3140" s="65" t="s">
        <v>548</v>
      </c>
      <c r="C3140" s="65">
        <v>5939992</v>
      </c>
      <c r="D3140" s="66">
        <f>VLOOKUP(A3140,'2.1 Termination Charges'!$B$4:$F$904,5,0)</f>
        <v>0.31126999999999999</v>
      </c>
      <c r="G3140" s="67"/>
      <c r="H3140" s="67"/>
      <c r="J3140" s="67"/>
      <c r="P3140" s="68"/>
      <c r="Q3140" s="69"/>
      <c r="R3140" s="69"/>
      <c r="Z3140" s="70"/>
      <c r="AA3140" s="71"/>
      <c r="AB3140" s="70"/>
      <c r="AC3140" s="70"/>
      <c r="AD3140" s="53"/>
      <c r="AE3140" s="53"/>
      <c r="AF3140" s="72"/>
      <c r="AG3140" s="70"/>
      <c r="AH3140" s="70"/>
      <c r="AI3140" s="70"/>
    </row>
    <row r="3141" spans="1:35" ht="12.75" customHeight="1" x14ac:dyDescent="0.2">
      <c r="A3141" s="64" t="s">
        <v>549</v>
      </c>
      <c r="B3141" s="65" t="s">
        <v>548</v>
      </c>
      <c r="C3141" s="65">
        <v>5939997</v>
      </c>
      <c r="D3141" s="66">
        <f>VLOOKUP(A3141,'2.1 Termination Charges'!$B$4:$F$904,5,0)</f>
        <v>0.31126999999999999</v>
      </c>
      <c r="G3141" s="67"/>
      <c r="H3141" s="67"/>
      <c r="J3141" s="67"/>
      <c r="P3141" s="68"/>
      <c r="Q3141" s="69"/>
      <c r="R3141" s="69"/>
      <c r="Z3141" s="70"/>
      <c r="AA3141" s="71"/>
      <c r="AB3141" s="70"/>
      <c r="AC3141" s="70"/>
      <c r="AD3141" s="53"/>
      <c r="AE3141" s="53"/>
      <c r="AF3141" s="72"/>
      <c r="AG3141" s="70"/>
      <c r="AH3141" s="70"/>
      <c r="AI3141" s="70"/>
    </row>
    <row r="3142" spans="1:35" ht="12.75" customHeight="1" x14ac:dyDescent="0.2">
      <c r="A3142" s="64" t="s">
        <v>549</v>
      </c>
      <c r="B3142" s="65" t="s">
        <v>548</v>
      </c>
      <c r="C3142" s="65">
        <v>5939998</v>
      </c>
      <c r="D3142" s="66">
        <f>VLOOKUP(A3142,'2.1 Termination Charges'!$B$4:$F$904,5,0)</f>
        <v>0.31126999999999999</v>
      </c>
      <c r="G3142" s="67"/>
      <c r="H3142" s="67"/>
      <c r="J3142" s="67"/>
      <c r="P3142" s="68"/>
      <c r="Q3142" s="69"/>
      <c r="R3142" s="69"/>
      <c r="Z3142" s="70"/>
      <c r="AA3142" s="71"/>
      <c r="AB3142" s="70"/>
      <c r="AC3142" s="70"/>
      <c r="AD3142" s="53"/>
      <c r="AE3142" s="53"/>
      <c r="AF3142" s="72"/>
      <c r="AG3142" s="70"/>
      <c r="AH3142" s="70"/>
      <c r="AI3142" s="70"/>
    </row>
    <row r="3143" spans="1:35" ht="12.75" customHeight="1" x14ac:dyDescent="0.2">
      <c r="A3143" s="64" t="s">
        <v>549</v>
      </c>
      <c r="B3143" s="65" t="s">
        <v>548</v>
      </c>
      <c r="C3143" s="65">
        <v>5939999</v>
      </c>
      <c r="D3143" s="66">
        <f>VLOOKUP(A3143,'2.1 Termination Charges'!$B$4:$F$904,5,0)</f>
        <v>0.31126999999999999</v>
      </c>
      <c r="G3143" s="67"/>
      <c r="H3143" s="67"/>
      <c r="J3143" s="67"/>
      <c r="P3143" s="68"/>
      <c r="Q3143" s="69"/>
      <c r="R3143" s="69"/>
      <c r="Z3143" s="70"/>
      <c r="AA3143" s="71"/>
      <c r="AB3143" s="70"/>
      <c r="AC3143" s="70"/>
      <c r="AD3143" s="53"/>
      <c r="AE3143" s="53"/>
      <c r="AF3143" s="72"/>
      <c r="AG3143" s="70"/>
      <c r="AH3143" s="70"/>
      <c r="AI3143" s="70"/>
    </row>
    <row r="3144" spans="1:35" ht="12.75" customHeight="1" x14ac:dyDescent="0.2">
      <c r="A3144" s="64" t="s">
        <v>551</v>
      </c>
      <c r="B3144" s="65" t="s">
        <v>550</v>
      </c>
      <c r="C3144" s="65">
        <v>593939</v>
      </c>
      <c r="D3144" s="66">
        <f>VLOOKUP(A3144,'2.1 Termination Charges'!$B$4:$F$904,5,0)</f>
        <v>0.26909</v>
      </c>
      <c r="G3144" s="67"/>
      <c r="H3144" s="67"/>
      <c r="J3144" s="67"/>
      <c r="P3144" s="68"/>
      <c r="Q3144" s="69"/>
      <c r="R3144" s="69"/>
      <c r="Z3144" s="70"/>
      <c r="AA3144" s="71"/>
      <c r="AB3144" s="70"/>
      <c r="AC3144" s="70"/>
      <c r="AD3144" s="53"/>
      <c r="AE3144" s="53"/>
      <c r="AF3144" s="72"/>
      <c r="AG3144" s="70"/>
      <c r="AH3144" s="70"/>
      <c r="AI3144" s="70"/>
    </row>
    <row r="3145" spans="1:35" ht="12.75" customHeight="1" x14ac:dyDescent="0.2">
      <c r="A3145" s="64" t="s">
        <v>551</v>
      </c>
      <c r="B3145" s="65" t="s">
        <v>550</v>
      </c>
      <c r="C3145" s="65">
        <v>593959</v>
      </c>
      <c r="D3145" s="66">
        <f>VLOOKUP(A3145,'2.1 Termination Charges'!$B$4:$F$904,5,0)</f>
        <v>0.26909</v>
      </c>
      <c r="G3145" s="67"/>
      <c r="H3145" s="67"/>
      <c r="J3145" s="67"/>
      <c r="P3145" s="68"/>
      <c r="Q3145" s="69"/>
      <c r="R3145" s="69"/>
      <c r="Z3145" s="70"/>
      <c r="AA3145" s="71"/>
      <c r="AB3145" s="70"/>
      <c r="AC3145" s="70"/>
      <c r="AD3145" s="53"/>
      <c r="AE3145" s="53"/>
      <c r="AF3145" s="72"/>
      <c r="AG3145" s="70"/>
      <c r="AH3145" s="70"/>
      <c r="AI3145" s="70"/>
    </row>
    <row r="3146" spans="1:35" ht="12.75" customHeight="1" x14ac:dyDescent="0.2">
      <c r="A3146" s="64" t="s">
        <v>551</v>
      </c>
      <c r="B3146" s="65" t="s">
        <v>550</v>
      </c>
      <c r="C3146" s="65">
        <v>593962</v>
      </c>
      <c r="D3146" s="66">
        <f>VLOOKUP(A3146,'2.1 Termination Charges'!$B$4:$F$904,5,0)</f>
        <v>0.26909</v>
      </c>
      <c r="G3146" s="67"/>
      <c r="H3146" s="67"/>
      <c r="J3146" s="67"/>
      <c r="P3146" s="68"/>
      <c r="Q3146" s="69"/>
      <c r="R3146" s="69"/>
      <c r="Z3146" s="70"/>
      <c r="AA3146" s="71"/>
      <c r="AB3146" s="70"/>
      <c r="AC3146" s="70"/>
      <c r="AD3146" s="53"/>
      <c r="AE3146" s="53"/>
      <c r="AF3146" s="72"/>
      <c r="AG3146" s="70"/>
      <c r="AH3146" s="70"/>
      <c r="AI3146" s="70"/>
    </row>
    <row r="3147" spans="1:35" ht="12.75" customHeight="1" x14ac:dyDescent="0.2">
      <c r="A3147" s="64" t="s">
        <v>551</v>
      </c>
      <c r="B3147" s="65" t="s">
        <v>550</v>
      </c>
      <c r="C3147" s="65">
        <v>593967</v>
      </c>
      <c r="D3147" s="66">
        <f>VLOOKUP(A3147,'2.1 Termination Charges'!$B$4:$F$904,5,0)</f>
        <v>0.26909</v>
      </c>
      <c r="G3147" s="67"/>
      <c r="H3147" s="67"/>
      <c r="J3147" s="67"/>
      <c r="P3147" s="68"/>
      <c r="Q3147" s="69"/>
      <c r="R3147" s="69"/>
      <c r="Z3147" s="70"/>
      <c r="AA3147" s="71"/>
      <c r="AB3147" s="70"/>
      <c r="AC3147" s="70"/>
      <c r="AD3147" s="53"/>
      <c r="AE3147" s="53"/>
      <c r="AF3147" s="72"/>
      <c r="AG3147" s="70"/>
      <c r="AH3147" s="70"/>
      <c r="AI3147" s="70"/>
    </row>
    <row r="3148" spans="1:35" ht="12.75" customHeight="1" x14ac:dyDescent="0.2">
      <c r="A3148" s="64" t="s">
        <v>551</v>
      </c>
      <c r="B3148" s="65" t="s">
        <v>550</v>
      </c>
      <c r="C3148" s="65">
        <v>593968</v>
      </c>
      <c r="D3148" s="66">
        <f>VLOOKUP(A3148,'2.1 Termination Charges'!$B$4:$F$904,5,0)</f>
        <v>0.26909</v>
      </c>
      <c r="G3148" s="67"/>
      <c r="H3148" s="67"/>
      <c r="J3148" s="67"/>
      <c r="P3148" s="68"/>
      <c r="Q3148" s="69"/>
      <c r="R3148" s="69"/>
      <c r="Z3148" s="70"/>
      <c r="AA3148" s="71"/>
      <c r="AB3148" s="70"/>
      <c r="AC3148" s="70"/>
      <c r="AD3148" s="53"/>
      <c r="AE3148" s="53"/>
      <c r="AF3148" s="72"/>
      <c r="AG3148" s="70"/>
      <c r="AH3148" s="70"/>
      <c r="AI3148" s="70"/>
    </row>
    <row r="3149" spans="1:35" ht="12.75" customHeight="1" x14ac:dyDescent="0.2">
      <c r="A3149" s="64" t="s">
        <v>551</v>
      </c>
      <c r="B3149" s="65" t="s">
        <v>550</v>
      </c>
      <c r="C3149" s="65">
        <v>593969</v>
      </c>
      <c r="D3149" s="66">
        <f>VLOOKUP(A3149,'2.1 Termination Charges'!$B$4:$F$904,5,0)</f>
        <v>0.26909</v>
      </c>
      <c r="G3149" s="67"/>
      <c r="H3149" s="67"/>
      <c r="J3149" s="67"/>
      <c r="P3149" s="68"/>
      <c r="Q3149" s="69"/>
      <c r="R3149" s="69"/>
      <c r="Z3149" s="70"/>
      <c r="AA3149" s="71"/>
      <c r="AB3149" s="70"/>
      <c r="AC3149" s="70"/>
      <c r="AD3149" s="53"/>
      <c r="AE3149" s="53"/>
      <c r="AF3149" s="72"/>
      <c r="AG3149" s="70"/>
      <c r="AH3149" s="70"/>
      <c r="AI3149" s="70"/>
    </row>
    <row r="3150" spans="1:35" ht="12.75" customHeight="1" x14ac:dyDescent="0.2">
      <c r="A3150" s="64" t="s">
        <v>551</v>
      </c>
      <c r="B3150" s="65" t="s">
        <v>550</v>
      </c>
      <c r="C3150" s="65">
        <v>5939794</v>
      </c>
      <c r="D3150" s="66">
        <f>VLOOKUP(A3150,'2.1 Termination Charges'!$B$4:$F$904,5,0)</f>
        <v>0.26909</v>
      </c>
      <c r="G3150" s="67"/>
      <c r="H3150" s="67"/>
      <c r="J3150" s="67"/>
      <c r="P3150" s="68"/>
      <c r="Q3150" s="69"/>
      <c r="R3150" s="69"/>
      <c r="Z3150" s="70"/>
      <c r="AA3150" s="71"/>
      <c r="AB3150" s="70"/>
      <c r="AC3150" s="70"/>
      <c r="AD3150" s="53"/>
      <c r="AE3150" s="53"/>
      <c r="AF3150" s="72"/>
      <c r="AG3150" s="70"/>
      <c r="AH3150" s="70"/>
      <c r="AI3150" s="70"/>
    </row>
    <row r="3151" spans="1:35" ht="12.75" customHeight="1" x14ac:dyDescent="0.2">
      <c r="A3151" s="64" t="s">
        <v>551</v>
      </c>
      <c r="B3151" s="65" t="s">
        <v>550</v>
      </c>
      <c r="C3151" s="65">
        <v>5939795</v>
      </c>
      <c r="D3151" s="66">
        <f>VLOOKUP(A3151,'2.1 Termination Charges'!$B$4:$F$904,5,0)</f>
        <v>0.26909</v>
      </c>
      <c r="G3151" s="67"/>
      <c r="H3151" s="67"/>
      <c r="J3151" s="67"/>
      <c r="P3151" s="68"/>
      <c r="Q3151" s="69"/>
      <c r="R3151" s="69"/>
      <c r="Z3151" s="70"/>
      <c r="AA3151" s="71"/>
      <c r="AB3151" s="70"/>
      <c r="AC3151" s="70"/>
      <c r="AD3151" s="53"/>
      <c r="AE3151" s="53"/>
      <c r="AF3151" s="72"/>
      <c r="AG3151" s="70"/>
      <c r="AH3151" s="70"/>
      <c r="AI3151" s="70"/>
    </row>
    <row r="3152" spans="1:35" ht="12.75" customHeight="1" x14ac:dyDescent="0.2">
      <c r="A3152" s="64" t="s">
        <v>551</v>
      </c>
      <c r="B3152" s="65" t="s">
        <v>550</v>
      </c>
      <c r="C3152" s="65">
        <v>5939796</v>
      </c>
      <c r="D3152" s="66">
        <f>VLOOKUP(A3152,'2.1 Termination Charges'!$B$4:$F$904,5,0)</f>
        <v>0.26909</v>
      </c>
      <c r="G3152" s="67"/>
      <c r="H3152" s="67"/>
      <c r="J3152" s="67"/>
      <c r="P3152" s="68"/>
      <c r="Q3152" s="69"/>
      <c r="R3152" s="69"/>
      <c r="Z3152" s="70"/>
      <c r="AA3152" s="71"/>
      <c r="AB3152" s="70"/>
      <c r="AC3152" s="70"/>
      <c r="AD3152" s="53"/>
      <c r="AE3152" s="53"/>
      <c r="AF3152" s="72"/>
      <c r="AG3152" s="70"/>
      <c r="AH3152" s="70"/>
      <c r="AI3152" s="70"/>
    </row>
    <row r="3153" spans="1:35" ht="12.75" customHeight="1" x14ac:dyDescent="0.2">
      <c r="A3153" s="64" t="s">
        <v>551</v>
      </c>
      <c r="B3153" s="65" t="s">
        <v>550</v>
      </c>
      <c r="C3153" s="65">
        <v>5939797</v>
      </c>
      <c r="D3153" s="66">
        <f>VLOOKUP(A3153,'2.1 Termination Charges'!$B$4:$F$904,5,0)</f>
        <v>0.26909</v>
      </c>
      <c r="G3153" s="67"/>
      <c r="H3153" s="67"/>
      <c r="J3153" s="67"/>
      <c r="P3153" s="68"/>
      <c r="Q3153" s="69"/>
      <c r="R3153" s="69"/>
      <c r="Z3153" s="70"/>
      <c r="AA3153" s="71"/>
      <c r="AB3153" s="70"/>
      <c r="AC3153" s="70"/>
      <c r="AD3153" s="53"/>
      <c r="AE3153" s="53"/>
      <c r="AF3153" s="72"/>
      <c r="AG3153" s="70"/>
      <c r="AH3153" s="70"/>
      <c r="AI3153" s="70"/>
    </row>
    <row r="3154" spans="1:35" ht="12.75" customHeight="1" x14ac:dyDescent="0.2">
      <c r="A3154" s="64" t="s">
        <v>551</v>
      </c>
      <c r="B3154" s="65" t="s">
        <v>550</v>
      </c>
      <c r="C3154" s="65">
        <v>5939798</v>
      </c>
      <c r="D3154" s="66">
        <f>VLOOKUP(A3154,'2.1 Termination Charges'!$B$4:$F$904,5,0)</f>
        <v>0.26909</v>
      </c>
      <c r="G3154" s="67"/>
      <c r="H3154" s="67"/>
      <c r="J3154" s="67"/>
      <c r="P3154" s="68"/>
      <c r="Q3154" s="69"/>
      <c r="R3154" s="69"/>
      <c r="Z3154" s="70"/>
      <c r="AA3154" s="71"/>
      <c r="AB3154" s="70"/>
      <c r="AC3154" s="70"/>
      <c r="AD3154" s="53"/>
      <c r="AE3154" s="53"/>
      <c r="AF3154" s="72"/>
      <c r="AG3154" s="70"/>
      <c r="AH3154" s="70"/>
      <c r="AI3154" s="70"/>
    </row>
    <row r="3155" spans="1:35" ht="12.75" customHeight="1" x14ac:dyDescent="0.2">
      <c r="A3155" s="64" t="s">
        <v>551</v>
      </c>
      <c r="B3155" s="65" t="s">
        <v>550</v>
      </c>
      <c r="C3155" s="65">
        <v>5939799</v>
      </c>
      <c r="D3155" s="66">
        <f>VLOOKUP(A3155,'2.1 Termination Charges'!$B$4:$F$904,5,0)</f>
        <v>0.26909</v>
      </c>
      <c r="G3155" s="67"/>
      <c r="H3155" s="67"/>
      <c r="J3155" s="67"/>
      <c r="P3155" s="68"/>
      <c r="Q3155" s="69"/>
      <c r="R3155" s="69"/>
      <c r="Z3155" s="70"/>
      <c r="AA3155" s="71"/>
      <c r="AB3155" s="70"/>
      <c r="AC3155" s="70"/>
      <c r="AD3155" s="53"/>
      <c r="AE3155" s="53"/>
      <c r="AF3155" s="72"/>
      <c r="AG3155" s="70"/>
      <c r="AH3155" s="70"/>
      <c r="AI3155" s="70"/>
    </row>
    <row r="3156" spans="1:35" ht="12.75" customHeight="1" x14ac:dyDescent="0.2">
      <c r="A3156" s="64" t="s">
        <v>551</v>
      </c>
      <c r="B3156" s="65" t="s">
        <v>550</v>
      </c>
      <c r="C3156" s="65">
        <v>593980</v>
      </c>
      <c r="D3156" s="66">
        <f>VLOOKUP(A3156,'2.1 Termination Charges'!$B$4:$F$904,5,0)</f>
        <v>0.26909</v>
      </c>
      <c r="G3156" s="67"/>
      <c r="H3156" s="67"/>
      <c r="J3156" s="67"/>
      <c r="P3156" s="68"/>
      <c r="Q3156" s="69"/>
      <c r="R3156" s="69"/>
      <c r="Z3156" s="70"/>
      <c r="AA3156" s="71"/>
      <c r="AB3156" s="70"/>
      <c r="AC3156" s="70"/>
      <c r="AD3156" s="53"/>
      <c r="AE3156" s="53"/>
      <c r="AF3156" s="72"/>
      <c r="AG3156" s="70"/>
      <c r="AH3156" s="70"/>
      <c r="AI3156" s="70"/>
    </row>
    <row r="3157" spans="1:35" ht="12.75" customHeight="1" x14ac:dyDescent="0.2">
      <c r="A3157" s="64" t="s">
        <v>551</v>
      </c>
      <c r="B3157" s="65" t="s">
        <v>550</v>
      </c>
      <c r="C3157" s="65">
        <v>593981</v>
      </c>
      <c r="D3157" s="66">
        <f>VLOOKUP(A3157,'2.1 Termination Charges'!$B$4:$F$904,5,0)</f>
        <v>0.26909</v>
      </c>
      <c r="G3157" s="67"/>
      <c r="H3157" s="67"/>
      <c r="J3157" s="67"/>
      <c r="P3157" s="68"/>
      <c r="Q3157" s="69"/>
      <c r="R3157" s="69"/>
      <c r="Z3157" s="70"/>
      <c r="AA3157" s="71"/>
      <c r="AB3157" s="70"/>
      <c r="AC3157" s="70"/>
      <c r="AD3157" s="53"/>
      <c r="AE3157" s="53"/>
      <c r="AF3157" s="72"/>
      <c r="AG3157" s="70"/>
      <c r="AH3157" s="70"/>
      <c r="AI3157" s="70"/>
    </row>
    <row r="3158" spans="1:35" ht="12.75" customHeight="1" x14ac:dyDescent="0.2">
      <c r="A3158" s="64" t="s">
        <v>551</v>
      </c>
      <c r="B3158" s="65" t="s">
        <v>550</v>
      </c>
      <c r="C3158" s="65">
        <v>5939825</v>
      </c>
      <c r="D3158" s="66">
        <f>VLOOKUP(A3158,'2.1 Termination Charges'!$B$4:$F$904,5,0)</f>
        <v>0.26909</v>
      </c>
      <c r="G3158" s="67"/>
      <c r="H3158" s="67"/>
      <c r="J3158" s="67"/>
      <c r="P3158" s="68"/>
      <c r="Q3158" s="69"/>
      <c r="R3158" s="69"/>
      <c r="Z3158" s="70"/>
      <c r="AA3158" s="71"/>
      <c r="AB3158" s="70"/>
      <c r="AC3158" s="70"/>
      <c r="AD3158" s="53"/>
      <c r="AE3158" s="53"/>
      <c r="AF3158" s="72"/>
      <c r="AG3158" s="70"/>
      <c r="AH3158" s="70"/>
      <c r="AI3158" s="70"/>
    </row>
    <row r="3159" spans="1:35" ht="12.75" customHeight="1" x14ac:dyDescent="0.2">
      <c r="A3159" s="64" t="s">
        <v>551</v>
      </c>
      <c r="B3159" s="65" t="s">
        <v>550</v>
      </c>
      <c r="C3159" s="65">
        <v>5939826</v>
      </c>
      <c r="D3159" s="66">
        <f>VLOOKUP(A3159,'2.1 Termination Charges'!$B$4:$F$904,5,0)</f>
        <v>0.26909</v>
      </c>
      <c r="G3159" s="67"/>
      <c r="H3159" s="67"/>
      <c r="J3159" s="67"/>
      <c r="P3159" s="68"/>
      <c r="Q3159" s="69"/>
      <c r="R3159" s="69"/>
      <c r="Z3159" s="70"/>
      <c r="AA3159" s="71"/>
      <c r="AB3159" s="70"/>
      <c r="AC3159" s="70"/>
      <c r="AD3159" s="53"/>
      <c r="AE3159" s="53"/>
      <c r="AF3159" s="72"/>
      <c r="AG3159" s="70"/>
      <c r="AH3159" s="70"/>
      <c r="AI3159" s="70"/>
    </row>
    <row r="3160" spans="1:35" ht="12.75" customHeight="1" x14ac:dyDescent="0.2">
      <c r="A3160" s="64" t="s">
        <v>551</v>
      </c>
      <c r="B3160" s="65" t="s">
        <v>550</v>
      </c>
      <c r="C3160" s="65">
        <v>5939827</v>
      </c>
      <c r="D3160" s="66">
        <f>VLOOKUP(A3160,'2.1 Termination Charges'!$B$4:$F$904,5,0)</f>
        <v>0.26909</v>
      </c>
      <c r="G3160" s="67"/>
      <c r="H3160" s="67"/>
      <c r="J3160" s="67"/>
      <c r="P3160" s="68"/>
      <c r="Q3160" s="69"/>
      <c r="R3160" s="69"/>
      <c r="Z3160" s="70"/>
      <c r="AA3160" s="71"/>
      <c r="AB3160" s="70"/>
      <c r="AC3160" s="70"/>
      <c r="AD3160" s="53"/>
      <c r="AE3160" s="53"/>
      <c r="AF3160" s="72"/>
      <c r="AG3160" s="70"/>
      <c r="AH3160" s="70"/>
      <c r="AI3160" s="70"/>
    </row>
    <row r="3161" spans="1:35" ht="12.75" customHeight="1" x14ac:dyDescent="0.2">
      <c r="A3161" s="64" t="s">
        <v>551</v>
      </c>
      <c r="B3161" s="65" t="s">
        <v>550</v>
      </c>
      <c r="C3161" s="65">
        <v>5939828</v>
      </c>
      <c r="D3161" s="66">
        <f>VLOOKUP(A3161,'2.1 Termination Charges'!$B$4:$F$904,5,0)</f>
        <v>0.26909</v>
      </c>
      <c r="G3161" s="67"/>
      <c r="H3161" s="67"/>
      <c r="J3161" s="67"/>
      <c r="P3161" s="68"/>
      <c r="Q3161" s="69"/>
      <c r="R3161" s="69"/>
      <c r="Z3161" s="70"/>
      <c r="AA3161" s="71"/>
      <c r="AB3161" s="70"/>
      <c r="AC3161" s="70"/>
      <c r="AD3161" s="53"/>
      <c r="AE3161" s="53"/>
      <c r="AF3161" s="72"/>
      <c r="AG3161" s="70"/>
      <c r="AH3161" s="70"/>
      <c r="AI3161" s="70"/>
    </row>
    <row r="3162" spans="1:35" ht="12.75" customHeight="1" x14ac:dyDescent="0.2">
      <c r="A3162" s="64" t="s">
        <v>551</v>
      </c>
      <c r="B3162" s="65" t="s">
        <v>550</v>
      </c>
      <c r="C3162" s="65">
        <v>5939829</v>
      </c>
      <c r="D3162" s="66">
        <f>VLOOKUP(A3162,'2.1 Termination Charges'!$B$4:$F$904,5,0)</f>
        <v>0.26909</v>
      </c>
      <c r="G3162" s="67"/>
      <c r="H3162" s="67"/>
      <c r="J3162" s="67"/>
      <c r="P3162" s="68"/>
      <c r="Q3162" s="69"/>
      <c r="R3162" s="69"/>
      <c r="Z3162" s="70"/>
      <c r="AA3162" s="71"/>
      <c r="AB3162" s="70"/>
      <c r="AC3162" s="70"/>
      <c r="AD3162" s="53"/>
      <c r="AE3162" s="53"/>
      <c r="AF3162" s="72"/>
      <c r="AG3162" s="70"/>
      <c r="AH3162" s="70"/>
      <c r="AI3162" s="70"/>
    </row>
    <row r="3163" spans="1:35" ht="12.75" customHeight="1" x14ac:dyDescent="0.2">
      <c r="A3163" s="64" t="s">
        <v>551</v>
      </c>
      <c r="B3163" s="65" t="s">
        <v>550</v>
      </c>
      <c r="C3163" s="65">
        <v>5939836</v>
      </c>
      <c r="D3163" s="66">
        <f>VLOOKUP(A3163,'2.1 Termination Charges'!$B$4:$F$904,5,0)</f>
        <v>0.26909</v>
      </c>
      <c r="G3163" s="67"/>
      <c r="H3163" s="67"/>
      <c r="J3163" s="67"/>
      <c r="P3163" s="68"/>
      <c r="Q3163" s="69"/>
      <c r="R3163" s="69"/>
      <c r="Z3163" s="70"/>
      <c r="AA3163" s="71"/>
      <c r="AB3163" s="70"/>
      <c r="AC3163" s="70"/>
      <c r="AD3163" s="53"/>
      <c r="AE3163" s="53"/>
      <c r="AF3163" s="72"/>
      <c r="AG3163" s="70"/>
      <c r="AH3163" s="70"/>
      <c r="AI3163" s="70"/>
    </row>
    <row r="3164" spans="1:35" ht="12.75" customHeight="1" x14ac:dyDescent="0.2">
      <c r="A3164" s="64" t="s">
        <v>551</v>
      </c>
      <c r="B3164" s="65" t="s">
        <v>550</v>
      </c>
      <c r="C3164" s="65">
        <v>593985</v>
      </c>
      <c r="D3164" s="66">
        <f>VLOOKUP(A3164,'2.1 Termination Charges'!$B$4:$F$904,5,0)</f>
        <v>0.26909</v>
      </c>
      <c r="G3164" s="67"/>
      <c r="H3164" s="67"/>
      <c r="J3164" s="67"/>
      <c r="P3164" s="68"/>
      <c r="Q3164" s="69"/>
      <c r="R3164" s="69"/>
      <c r="Z3164" s="70"/>
      <c r="AA3164" s="71"/>
      <c r="AB3164" s="70"/>
      <c r="AC3164" s="70"/>
      <c r="AD3164" s="53"/>
      <c r="AE3164" s="53"/>
      <c r="AF3164" s="72"/>
      <c r="AG3164" s="70"/>
      <c r="AH3164" s="70"/>
      <c r="AI3164" s="70"/>
    </row>
    <row r="3165" spans="1:35" ht="12.75" customHeight="1" x14ac:dyDescent="0.2">
      <c r="A3165" s="64" t="s">
        <v>551</v>
      </c>
      <c r="B3165" s="65" t="s">
        <v>550</v>
      </c>
      <c r="C3165" s="65">
        <v>593986</v>
      </c>
      <c r="D3165" s="66">
        <f>VLOOKUP(A3165,'2.1 Termination Charges'!$B$4:$F$904,5,0)</f>
        <v>0.26909</v>
      </c>
      <c r="G3165" s="67"/>
      <c r="H3165" s="67"/>
      <c r="J3165" s="67"/>
      <c r="P3165" s="68"/>
      <c r="Q3165" s="69"/>
      <c r="R3165" s="69"/>
      <c r="Z3165" s="70"/>
      <c r="AA3165" s="71"/>
      <c r="AB3165" s="70"/>
      <c r="AC3165" s="70"/>
      <c r="AD3165" s="53"/>
      <c r="AE3165" s="53"/>
      <c r="AF3165" s="72"/>
      <c r="AG3165" s="70"/>
      <c r="AH3165" s="70"/>
      <c r="AI3165" s="70"/>
    </row>
    <row r="3166" spans="1:35" ht="12.75" customHeight="1" x14ac:dyDescent="0.2">
      <c r="A3166" s="64" t="s">
        <v>551</v>
      </c>
      <c r="B3166" s="65" t="s">
        <v>550</v>
      </c>
      <c r="C3166" s="65">
        <v>593988</v>
      </c>
      <c r="D3166" s="66">
        <f>VLOOKUP(A3166,'2.1 Termination Charges'!$B$4:$F$904,5,0)</f>
        <v>0.26909</v>
      </c>
      <c r="G3166" s="67"/>
      <c r="H3166" s="67"/>
      <c r="J3166" s="67"/>
      <c r="P3166" s="68"/>
      <c r="Q3166" s="69"/>
      <c r="R3166" s="69"/>
      <c r="Z3166" s="70"/>
      <c r="AA3166" s="71"/>
      <c r="AB3166" s="70"/>
      <c r="AC3166" s="70"/>
      <c r="AD3166" s="53"/>
      <c r="AE3166" s="53"/>
      <c r="AF3166" s="72"/>
      <c r="AG3166" s="70"/>
      <c r="AH3166" s="70"/>
      <c r="AI3166" s="70"/>
    </row>
    <row r="3167" spans="1:35" ht="12.75" customHeight="1" x14ac:dyDescent="0.2">
      <c r="A3167" s="64" t="s">
        <v>551</v>
      </c>
      <c r="B3167" s="65" t="s">
        <v>550</v>
      </c>
      <c r="C3167" s="65">
        <v>593989</v>
      </c>
      <c r="D3167" s="66">
        <f>VLOOKUP(A3167,'2.1 Termination Charges'!$B$4:$F$904,5,0)</f>
        <v>0.26909</v>
      </c>
      <c r="G3167" s="67"/>
      <c r="H3167" s="67"/>
      <c r="J3167" s="67"/>
      <c r="P3167" s="68"/>
      <c r="Q3167" s="69"/>
      <c r="R3167" s="69"/>
      <c r="Z3167" s="70"/>
      <c r="AA3167" s="71"/>
      <c r="AB3167" s="70"/>
      <c r="AC3167" s="70"/>
      <c r="AD3167" s="53"/>
      <c r="AE3167" s="53"/>
      <c r="AF3167" s="72"/>
      <c r="AG3167" s="70"/>
      <c r="AH3167" s="70"/>
      <c r="AI3167" s="70"/>
    </row>
    <row r="3168" spans="1:35" ht="12.75" customHeight="1" x14ac:dyDescent="0.2">
      <c r="A3168" s="64" t="s">
        <v>551</v>
      </c>
      <c r="B3168" s="65" t="s">
        <v>550</v>
      </c>
      <c r="C3168" s="65">
        <v>593990</v>
      </c>
      <c r="D3168" s="66">
        <f>VLOOKUP(A3168,'2.1 Termination Charges'!$B$4:$F$904,5,0)</f>
        <v>0.26909</v>
      </c>
      <c r="G3168" s="67"/>
      <c r="H3168" s="67"/>
      <c r="J3168" s="67"/>
      <c r="P3168" s="68"/>
      <c r="Q3168" s="69"/>
      <c r="R3168" s="69"/>
      <c r="Z3168" s="70"/>
      <c r="AA3168" s="71"/>
      <c r="AB3168" s="70"/>
      <c r="AC3168" s="70"/>
      <c r="AD3168" s="53"/>
      <c r="AE3168" s="53"/>
      <c r="AF3168" s="72"/>
      <c r="AG3168" s="70"/>
      <c r="AH3168" s="70"/>
      <c r="AI3168" s="70"/>
    </row>
    <row r="3169" spans="1:35" ht="12.75" customHeight="1" x14ac:dyDescent="0.2">
      <c r="A3169" s="64" t="s">
        <v>551</v>
      </c>
      <c r="B3169" s="65" t="s">
        <v>550</v>
      </c>
      <c r="C3169" s="65">
        <v>593991</v>
      </c>
      <c r="D3169" s="66">
        <f>VLOOKUP(A3169,'2.1 Termination Charges'!$B$4:$F$904,5,0)</f>
        <v>0.26909</v>
      </c>
      <c r="G3169" s="67"/>
      <c r="H3169" s="67"/>
      <c r="J3169" s="67"/>
      <c r="P3169" s="68"/>
      <c r="Q3169" s="69"/>
      <c r="R3169" s="69"/>
      <c r="Z3169" s="70"/>
      <c r="AA3169" s="71"/>
      <c r="AB3169" s="70"/>
      <c r="AC3169" s="70"/>
      <c r="AD3169" s="53"/>
      <c r="AE3169" s="53"/>
      <c r="AF3169" s="72"/>
      <c r="AG3169" s="70"/>
      <c r="AH3169" s="70"/>
      <c r="AI3169" s="70"/>
    </row>
    <row r="3170" spans="1:35" ht="12.75" customHeight="1" x14ac:dyDescent="0.2">
      <c r="A3170" s="64" t="s">
        <v>551</v>
      </c>
      <c r="B3170" s="65" t="s">
        <v>550</v>
      </c>
      <c r="C3170" s="65">
        <v>593992</v>
      </c>
      <c r="D3170" s="66">
        <f>VLOOKUP(A3170,'2.1 Termination Charges'!$B$4:$F$904,5,0)</f>
        <v>0.26909</v>
      </c>
      <c r="G3170" s="67"/>
      <c r="H3170" s="67"/>
      <c r="J3170" s="67"/>
      <c r="P3170" s="68"/>
      <c r="Q3170" s="69"/>
      <c r="R3170" s="69"/>
      <c r="Z3170" s="70"/>
      <c r="AA3170" s="71"/>
      <c r="AB3170" s="70"/>
      <c r="AC3170" s="70"/>
      <c r="AD3170" s="53"/>
      <c r="AE3170" s="53"/>
      <c r="AF3170" s="72"/>
      <c r="AG3170" s="70"/>
      <c r="AH3170" s="70"/>
      <c r="AI3170" s="70"/>
    </row>
    <row r="3171" spans="1:35" ht="12.75" customHeight="1" x14ac:dyDescent="0.2">
      <c r="A3171" s="64" t="s">
        <v>551</v>
      </c>
      <c r="B3171" s="65" t="s">
        <v>550</v>
      </c>
      <c r="C3171" s="65">
        <v>593993</v>
      </c>
      <c r="D3171" s="66">
        <f>VLOOKUP(A3171,'2.1 Termination Charges'!$B$4:$F$904,5,0)</f>
        <v>0.26909</v>
      </c>
      <c r="G3171" s="67"/>
      <c r="H3171" s="67"/>
      <c r="J3171" s="67"/>
      <c r="P3171" s="68"/>
      <c r="Q3171" s="69"/>
      <c r="R3171" s="69"/>
      <c r="Z3171" s="70"/>
      <c r="AA3171" s="71"/>
      <c r="AB3171" s="70"/>
      <c r="AC3171" s="70"/>
      <c r="AD3171" s="53"/>
      <c r="AE3171" s="53"/>
      <c r="AF3171" s="72"/>
      <c r="AG3171" s="70"/>
      <c r="AH3171" s="70"/>
      <c r="AI3171" s="70"/>
    </row>
    <row r="3172" spans="1:35" ht="12.75" customHeight="1" x14ac:dyDescent="0.2">
      <c r="A3172" s="64" t="s">
        <v>551</v>
      </c>
      <c r="B3172" s="65" t="s">
        <v>550</v>
      </c>
      <c r="C3172" s="65">
        <v>593994</v>
      </c>
      <c r="D3172" s="66">
        <f>VLOOKUP(A3172,'2.1 Termination Charges'!$B$4:$F$904,5,0)</f>
        <v>0.26909</v>
      </c>
      <c r="G3172" s="67"/>
      <c r="H3172" s="67"/>
      <c r="J3172" s="67"/>
      <c r="P3172" s="68"/>
      <c r="Q3172" s="69"/>
      <c r="R3172" s="69"/>
      <c r="Z3172" s="70"/>
      <c r="AA3172" s="71"/>
      <c r="AB3172" s="70"/>
      <c r="AC3172" s="70"/>
      <c r="AD3172" s="53"/>
      <c r="AE3172" s="53"/>
      <c r="AF3172" s="72"/>
      <c r="AG3172" s="70"/>
      <c r="AH3172" s="70"/>
      <c r="AI3172" s="70"/>
    </row>
    <row r="3173" spans="1:35" ht="12.75" customHeight="1" x14ac:dyDescent="0.2">
      <c r="A3173" s="64" t="s">
        <v>551</v>
      </c>
      <c r="B3173" s="65" t="s">
        <v>550</v>
      </c>
      <c r="C3173" s="65">
        <v>593997</v>
      </c>
      <c r="D3173" s="66">
        <f>VLOOKUP(A3173,'2.1 Termination Charges'!$B$4:$F$904,5,0)</f>
        <v>0.26909</v>
      </c>
      <c r="G3173" s="67"/>
      <c r="H3173" s="67"/>
      <c r="J3173" s="67"/>
      <c r="P3173" s="68"/>
      <c r="Q3173" s="69"/>
      <c r="R3173" s="69"/>
      <c r="Z3173" s="70"/>
      <c r="AA3173" s="71"/>
      <c r="AB3173" s="70"/>
      <c r="AC3173" s="70"/>
      <c r="AD3173" s="53"/>
      <c r="AE3173" s="53"/>
      <c r="AF3173" s="72"/>
      <c r="AG3173" s="70"/>
      <c r="AH3173" s="70"/>
      <c r="AI3173" s="70"/>
    </row>
    <row r="3174" spans="1:35" ht="12.75" customHeight="1" x14ac:dyDescent="0.2">
      <c r="A3174" s="64" t="s">
        <v>551</v>
      </c>
      <c r="B3174" s="65" t="s">
        <v>550</v>
      </c>
      <c r="C3174" s="65">
        <v>5939991</v>
      </c>
      <c r="D3174" s="66">
        <f>VLOOKUP(A3174,'2.1 Termination Charges'!$B$4:$F$904,5,0)</f>
        <v>0.26909</v>
      </c>
      <c r="G3174" s="67"/>
      <c r="H3174" s="67"/>
      <c r="J3174" s="67"/>
      <c r="P3174" s="68"/>
      <c r="Q3174" s="69"/>
      <c r="R3174" s="69"/>
      <c r="Z3174" s="70"/>
      <c r="AA3174" s="71"/>
      <c r="AB3174" s="70"/>
      <c r="AC3174" s="70"/>
      <c r="AD3174" s="53"/>
      <c r="AE3174" s="53"/>
      <c r="AF3174" s="72"/>
      <c r="AG3174" s="70"/>
      <c r="AH3174" s="70"/>
      <c r="AI3174" s="70"/>
    </row>
    <row r="3175" spans="1:35" ht="12.75" customHeight="1" x14ac:dyDescent="0.2">
      <c r="A3175" s="64" t="s">
        <v>551</v>
      </c>
      <c r="B3175" s="65" t="s">
        <v>550</v>
      </c>
      <c r="C3175" s="65">
        <v>5939993</v>
      </c>
      <c r="D3175" s="66">
        <f>VLOOKUP(A3175,'2.1 Termination Charges'!$B$4:$F$904,5,0)</f>
        <v>0.26909</v>
      </c>
      <c r="G3175" s="67"/>
      <c r="H3175" s="67"/>
      <c r="J3175" s="67"/>
      <c r="P3175" s="68"/>
      <c r="Q3175" s="69"/>
      <c r="R3175" s="69"/>
      <c r="Z3175" s="70"/>
      <c r="AA3175" s="71"/>
      <c r="AB3175" s="70"/>
      <c r="AC3175" s="70"/>
      <c r="AD3175" s="53"/>
      <c r="AE3175" s="53"/>
      <c r="AF3175" s="72"/>
      <c r="AG3175" s="70"/>
      <c r="AH3175" s="70"/>
      <c r="AI3175" s="70"/>
    </row>
    <row r="3176" spans="1:35" ht="12.75" customHeight="1" x14ac:dyDescent="0.2">
      <c r="A3176" s="64" t="s">
        <v>551</v>
      </c>
      <c r="B3176" s="65" t="s">
        <v>550</v>
      </c>
      <c r="C3176" s="65">
        <v>5939994</v>
      </c>
      <c r="D3176" s="66">
        <f>VLOOKUP(A3176,'2.1 Termination Charges'!$B$4:$F$904,5,0)</f>
        <v>0.26909</v>
      </c>
      <c r="G3176" s="67"/>
      <c r="H3176" s="67"/>
      <c r="J3176" s="67"/>
      <c r="P3176" s="68"/>
      <c r="Q3176" s="69"/>
      <c r="R3176" s="69"/>
      <c r="Z3176" s="70"/>
      <c r="AA3176" s="71"/>
      <c r="AB3176" s="70"/>
      <c r="AC3176" s="70"/>
      <c r="AD3176" s="53"/>
      <c r="AE3176" s="53"/>
      <c r="AF3176" s="72"/>
      <c r="AG3176" s="70"/>
      <c r="AH3176" s="70"/>
      <c r="AI3176" s="70"/>
    </row>
    <row r="3177" spans="1:35" ht="12.75" customHeight="1" x14ac:dyDescent="0.2">
      <c r="A3177" s="64" t="s">
        <v>551</v>
      </c>
      <c r="B3177" s="65" t="s">
        <v>550</v>
      </c>
      <c r="C3177" s="65">
        <v>5939995</v>
      </c>
      <c r="D3177" s="66">
        <f>VLOOKUP(A3177,'2.1 Termination Charges'!$B$4:$F$904,5,0)</f>
        <v>0.26909</v>
      </c>
      <c r="G3177" s="67"/>
      <c r="H3177" s="67"/>
      <c r="J3177" s="67"/>
      <c r="P3177" s="68"/>
      <c r="Q3177" s="69"/>
      <c r="R3177" s="69"/>
      <c r="Z3177" s="70"/>
      <c r="AA3177" s="71"/>
      <c r="AB3177" s="70"/>
      <c r="AC3177" s="70"/>
      <c r="AD3177" s="53"/>
      <c r="AE3177" s="53"/>
      <c r="AF3177" s="72"/>
      <c r="AG3177" s="70"/>
      <c r="AH3177" s="70"/>
      <c r="AI3177" s="70"/>
    </row>
    <row r="3178" spans="1:35" ht="12.75" customHeight="1" x14ac:dyDescent="0.2">
      <c r="A3178" s="64" t="s">
        <v>551</v>
      </c>
      <c r="B3178" s="65" t="s">
        <v>550</v>
      </c>
      <c r="C3178" s="65">
        <v>5939996</v>
      </c>
      <c r="D3178" s="66">
        <f>VLOOKUP(A3178,'2.1 Termination Charges'!$B$4:$F$904,5,0)</f>
        <v>0.26909</v>
      </c>
      <c r="G3178" s="67"/>
      <c r="H3178" s="67"/>
      <c r="J3178" s="67"/>
      <c r="P3178" s="68"/>
      <c r="Q3178" s="69"/>
      <c r="R3178" s="69"/>
      <c r="Z3178" s="70"/>
      <c r="AA3178" s="71"/>
      <c r="AB3178" s="70"/>
      <c r="AC3178" s="70"/>
      <c r="AD3178" s="53"/>
      <c r="AE3178" s="53"/>
      <c r="AF3178" s="72"/>
      <c r="AG3178" s="70"/>
      <c r="AH3178" s="70"/>
      <c r="AI3178" s="70"/>
    </row>
    <row r="3179" spans="1:35" ht="12.75" customHeight="1" x14ac:dyDescent="0.2">
      <c r="A3179" s="64" t="s">
        <v>553</v>
      </c>
      <c r="B3179" s="65" t="s">
        <v>552</v>
      </c>
      <c r="C3179" s="65">
        <v>5939</v>
      </c>
      <c r="D3179" s="66">
        <f>VLOOKUP(A3179,'2.1 Termination Charges'!$B$4:$F$904,5,0)</f>
        <v>0.31392999999999999</v>
      </c>
      <c r="G3179" s="67"/>
      <c r="H3179" s="67"/>
      <c r="J3179" s="67"/>
      <c r="P3179" s="68"/>
      <c r="Q3179" s="69"/>
      <c r="R3179" s="69"/>
      <c r="Z3179" s="70"/>
      <c r="AA3179" s="71"/>
      <c r="AB3179" s="70"/>
      <c r="AC3179" s="70"/>
      <c r="AD3179" s="53"/>
      <c r="AE3179" s="53"/>
      <c r="AF3179" s="72"/>
      <c r="AG3179" s="70"/>
      <c r="AH3179" s="70"/>
      <c r="AI3179" s="70"/>
    </row>
    <row r="3180" spans="1:35" ht="12.75" customHeight="1" x14ac:dyDescent="0.2">
      <c r="A3180" s="64" t="s">
        <v>553</v>
      </c>
      <c r="B3180" s="65" t="s">
        <v>552</v>
      </c>
      <c r="C3180" s="65">
        <v>59396</v>
      </c>
      <c r="D3180" s="66">
        <f>VLOOKUP(A3180,'2.1 Termination Charges'!$B$4:$F$904,5,0)</f>
        <v>0.31392999999999999</v>
      </c>
      <c r="G3180" s="67"/>
      <c r="H3180" s="67"/>
      <c r="J3180" s="67"/>
      <c r="P3180" s="68"/>
      <c r="Q3180" s="69"/>
      <c r="R3180" s="69"/>
      <c r="Z3180" s="70"/>
      <c r="AA3180" s="71"/>
      <c r="AB3180" s="70"/>
      <c r="AC3180" s="70"/>
      <c r="AD3180" s="53"/>
      <c r="AE3180" s="53"/>
      <c r="AF3180" s="72"/>
      <c r="AG3180" s="70"/>
      <c r="AH3180" s="70"/>
      <c r="AI3180" s="70"/>
    </row>
    <row r="3181" spans="1:35" ht="12.75" customHeight="1" x14ac:dyDescent="0.2">
      <c r="A3181" s="64" t="s">
        <v>553</v>
      </c>
      <c r="B3181" s="65" t="s">
        <v>552</v>
      </c>
      <c r="C3181" s="65">
        <v>593996</v>
      </c>
      <c r="D3181" s="66">
        <f>VLOOKUP(A3181,'2.1 Termination Charges'!$B$4:$F$904,5,0)</f>
        <v>0.31392999999999999</v>
      </c>
      <c r="G3181" s="67"/>
      <c r="H3181" s="67"/>
      <c r="J3181" s="67"/>
      <c r="P3181" s="68"/>
      <c r="Q3181" s="69"/>
      <c r="R3181" s="69"/>
      <c r="Z3181" s="70"/>
      <c r="AA3181" s="71"/>
      <c r="AB3181" s="70"/>
      <c r="AC3181" s="70"/>
      <c r="AD3181" s="53"/>
      <c r="AE3181" s="53"/>
      <c r="AF3181" s="72"/>
      <c r="AG3181" s="70"/>
      <c r="AH3181" s="70"/>
      <c r="AI3181" s="70"/>
    </row>
    <row r="3182" spans="1:35" ht="12.75" customHeight="1" x14ac:dyDescent="0.2">
      <c r="A3182" s="64" t="s">
        <v>555</v>
      </c>
      <c r="B3182" s="65" t="s">
        <v>554</v>
      </c>
      <c r="C3182" s="65">
        <v>20</v>
      </c>
      <c r="D3182" s="66">
        <f>VLOOKUP(A3182,'2.1 Termination Charges'!$B$4:$F$904,5,0)</f>
        <v>0.17394000000000001</v>
      </c>
      <c r="G3182" s="67"/>
      <c r="H3182" s="67"/>
      <c r="J3182" s="67"/>
      <c r="P3182" s="68"/>
      <c r="Q3182" s="69"/>
      <c r="R3182" s="69"/>
      <c r="Z3182" s="70"/>
      <c r="AA3182" s="71"/>
      <c r="AB3182" s="70"/>
      <c r="AC3182" s="70"/>
      <c r="AD3182" s="53"/>
      <c r="AE3182" s="53"/>
      <c r="AF3182" s="72"/>
      <c r="AG3182" s="70"/>
      <c r="AH3182" s="70"/>
      <c r="AI3182" s="70"/>
    </row>
    <row r="3183" spans="1:35" ht="12.75" customHeight="1" x14ac:dyDescent="0.2">
      <c r="A3183" s="64" t="s">
        <v>557</v>
      </c>
      <c r="B3183" s="65" t="s">
        <v>556</v>
      </c>
      <c r="C3183" s="65">
        <v>202</v>
      </c>
      <c r="D3183" s="66">
        <f>VLOOKUP(A3183,'2.1 Termination Charges'!$B$4:$F$904,5,0)</f>
        <v>0.16485</v>
      </c>
      <c r="G3183" s="67"/>
      <c r="H3183" s="67"/>
      <c r="J3183" s="67"/>
      <c r="P3183" s="68"/>
      <c r="Q3183" s="69"/>
      <c r="R3183" s="69"/>
      <c r="Z3183" s="70"/>
      <c r="AA3183" s="71"/>
      <c r="AB3183" s="70"/>
      <c r="AC3183" s="70"/>
      <c r="AD3183" s="53"/>
      <c r="AE3183" s="53"/>
      <c r="AF3183" s="72"/>
      <c r="AG3183" s="70"/>
      <c r="AH3183" s="70"/>
      <c r="AI3183" s="70"/>
    </row>
    <row r="3184" spans="1:35" ht="12.75" customHeight="1" x14ac:dyDescent="0.2">
      <c r="A3184" s="64" t="s">
        <v>559</v>
      </c>
      <c r="B3184" s="65" t="s">
        <v>558</v>
      </c>
      <c r="C3184" s="65">
        <v>2012</v>
      </c>
      <c r="D3184" s="66">
        <f>VLOOKUP(A3184,'2.1 Termination Charges'!$B$4:$F$904,5,0)</f>
        <v>0.21212</v>
      </c>
      <c r="G3184" s="67"/>
      <c r="H3184" s="67"/>
      <c r="J3184" s="67"/>
      <c r="P3184" s="68"/>
      <c r="Q3184" s="69"/>
      <c r="R3184" s="69"/>
      <c r="Z3184" s="70"/>
      <c r="AA3184" s="71"/>
      <c r="AB3184" s="70"/>
      <c r="AC3184" s="70"/>
      <c r="AD3184" s="53"/>
      <c r="AE3184" s="53"/>
      <c r="AF3184" s="72"/>
      <c r="AG3184" s="70"/>
      <c r="AH3184" s="70"/>
      <c r="AI3184" s="70"/>
    </row>
    <row r="3185" spans="1:35" ht="12.75" customHeight="1" x14ac:dyDescent="0.2">
      <c r="A3185" s="64" t="s">
        <v>561</v>
      </c>
      <c r="B3185" s="65" t="s">
        <v>560</v>
      </c>
      <c r="C3185" s="65">
        <v>2010</v>
      </c>
      <c r="D3185" s="66">
        <f>VLOOKUP(A3185,'2.1 Termination Charges'!$B$4:$F$904,5,0)</f>
        <v>0.26521</v>
      </c>
      <c r="G3185" s="67"/>
      <c r="H3185" s="67"/>
      <c r="J3185" s="67"/>
      <c r="P3185" s="68"/>
      <c r="Q3185" s="69"/>
      <c r="R3185" s="69"/>
      <c r="Z3185" s="70"/>
      <c r="AA3185" s="71"/>
      <c r="AB3185" s="70"/>
      <c r="AC3185" s="70"/>
      <c r="AD3185" s="53"/>
      <c r="AE3185" s="53"/>
      <c r="AF3185" s="72"/>
      <c r="AG3185" s="70"/>
      <c r="AH3185" s="70"/>
      <c r="AI3185" s="70"/>
    </row>
    <row r="3186" spans="1:35" ht="12.75" customHeight="1" x14ac:dyDescent="0.2">
      <c r="A3186" s="64" t="s">
        <v>563</v>
      </c>
      <c r="B3186" s="65" t="s">
        <v>562</v>
      </c>
      <c r="C3186" s="65">
        <v>2011</v>
      </c>
      <c r="D3186" s="66">
        <f>VLOOKUP(A3186,'2.1 Termination Charges'!$B$4:$F$904,5,0)</f>
        <v>0.24399999999999999</v>
      </c>
      <c r="G3186" s="67"/>
      <c r="H3186" s="67"/>
      <c r="J3186" s="67"/>
      <c r="P3186" s="68"/>
      <c r="Q3186" s="69"/>
      <c r="R3186" s="69"/>
      <c r="Z3186" s="70"/>
      <c r="AA3186" s="71"/>
      <c r="AB3186" s="70"/>
      <c r="AC3186" s="70"/>
      <c r="AD3186" s="53"/>
      <c r="AE3186" s="53"/>
      <c r="AF3186" s="72"/>
      <c r="AG3186" s="70"/>
      <c r="AH3186" s="70"/>
      <c r="AI3186" s="70"/>
    </row>
    <row r="3187" spans="1:35" ht="12.75" customHeight="1" x14ac:dyDescent="0.2">
      <c r="A3187" s="64" t="s">
        <v>565</v>
      </c>
      <c r="B3187" s="65" t="s">
        <v>564</v>
      </c>
      <c r="C3187" s="65">
        <v>503</v>
      </c>
      <c r="D3187" s="66">
        <f>VLOOKUP(A3187,'2.1 Termination Charges'!$B$4:$F$904,5,0)</f>
        <v>0.24242</v>
      </c>
      <c r="G3187" s="67"/>
      <c r="H3187" s="67"/>
      <c r="J3187" s="67"/>
      <c r="P3187" s="68"/>
      <c r="Q3187" s="69"/>
      <c r="R3187" s="69"/>
      <c r="Z3187" s="70"/>
      <c r="AA3187" s="71"/>
      <c r="AB3187" s="70"/>
      <c r="AC3187" s="70"/>
      <c r="AD3187" s="53"/>
      <c r="AE3187" s="53"/>
      <c r="AF3187" s="72"/>
      <c r="AG3187" s="70"/>
      <c r="AH3187" s="70"/>
      <c r="AI3187" s="70"/>
    </row>
    <row r="3188" spans="1:35" ht="12.75" customHeight="1" x14ac:dyDescent="0.2">
      <c r="A3188" s="64" t="s">
        <v>567</v>
      </c>
      <c r="B3188" s="65" t="s">
        <v>566</v>
      </c>
      <c r="C3188" s="65">
        <v>503700</v>
      </c>
      <c r="D3188" s="66">
        <f>VLOOKUP(A3188,'2.1 Termination Charges'!$B$4:$F$904,5,0)</f>
        <v>0.21818000000000001</v>
      </c>
      <c r="G3188" s="67"/>
      <c r="H3188" s="67"/>
      <c r="J3188" s="67"/>
      <c r="P3188" s="68"/>
      <c r="Q3188" s="69"/>
      <c r="R3188" s="69"/>
      <c r="Z3188" s="70"/>
      <c r="AA3188" s="71"/>
      <c r="AB3188" s="70"/>
      <c r="AC3188" s="70"/>
      <c r="AD3188" s="53"/>
      <c r="AE3188" s="53"/>
      <c r="AF3188" s="72"/>
      <c r="AG3188" s="70"/>
      <c r="AH3188" s="70"/>
      <c r="AI3188" s="70"/>
    </row>
    <row r="3189" spans="1:35" ht="12.75" customHeight="1" x14ac:dyDescent="0.2">
      <c r="A3189" s="64" t="s">
        <v>567</v>
      </c>
      <c r="B3189" s="65" t="s">
        <v>566</v>
      </c>
      <c r="C3189" s="65">
        <v>503701</v>
      </c>
      <c r="D3189" s="66">
        <f>VLOOKUP(A3189,'2.1 Termination Charges'!$B$4:$F$904,5,0)</f>
        <v>0.21818000000000001</v>
      </c>
      <c r="G3189" s="67"/>
      <c r="H3189" s="67"/>
      <c r="J3189" s="67"/>
      <c r="P3189" s="68"/>
      <c r="Q3189" s="69"/>
      <c r="R3189" s="69"/>
      <c r="Z3189" s="70"/>
      <c r="AA3189" s="71"/>
      <c r="AB3189" s="70"/>
      <c r="AC3189" s="70"/>
      <c r="AD3189" s="53"/>
      <c r="AE3189" s="53"/>
      <c r="AF3189" s="72"/>
      <c r="AG3189" s="70"/>
      <c r="AH3189" s="70"/>
      <c r="AI3189" s="70"/>
    </row>
    <row r="3190" spans="1:35" ht="12.75" customHeight="1" x14ac:dyDescent="0.2">
      <c r="A3190" s="64" t="s">
        <v>567</v>
      </c>
      <c r="B3190" s="65" t="s">
        <v>566</v>
      </c>
      <c r="C3190" s="65">
        <v>503702</v>
      </c>
      <c r="D3190" s="66">
        <f>VLOOKUP(A3190,'2.1 Termination Charges'!$B$4:$F$904,5,0)</f>
        <v>0.21818000000000001</v>
      </c>
      <c r="G3190" s="67"/>
      <c r="H3190" s="67"/>
      <c r="J3190" s="67"/>
      <c r="P3190" s="68"/>
      <c r="Q3190" s="69"/>
      <c r="R3190" s="69"/>
      <c r="Z3190" s="70"/>
      <c r="AA3190" s="71"/>
      <c r="AB3190" s="70"/>
      <c r="AC3190" s="70"/>
      <c r="AD3190" s="53"/>
      <c r="AE3190" s="53"/>
      <c r="AF3190" s="72"/>
      <c r="AG3190" s="70"/>
      <c r="AH3190" s="70"/>
      <c r="AI3190" s="70"/>
    </row>
    <row r="3191" spans="1:35" ht="12.75" customHeight="1" x14ac:dyDescent="0.2">
      <c r="A3191" s="64" t="s">
        <v>567</v>
      </c>
      <c r="B3191" s="65" t="s">
        <v>566</v>
      </c>
      <c r="C3191" s="65">
        <v>503703</v>
      </c>
      <c r="D3191" s="66">
        <f>VLOOKUP(A3191,'2.1 Termination Charges'!$B$4:$F$904,5,0)</f>
        <v>0.21818000000000001</v>
      </c>
      <c r="G3191" s="67"/>
      <c r="H3191" s="67"/>
      <c r="J3191" s="67"/>
      <c r="P3191" s="68"/>
      <c r="Q3191" s="69"/>
      <c r="R3191" s="69"/>
      <c r="Z3191" s="70"/>
      <c r="AA3191" s="71"/>
      <c r="AB3191" s="70"/>
      <c r="AC3191" s="70"/>
      <c r="AD3191" s="53"/>
      <c r="AE3191" s="53"/>
      <c r="AF3191" s="72"/>
      <c r="AG3191" s="70"/>
      <c r="AH3191" s="70"/>
      <c r="AI3191" s="70"/>
    </row>
    <row r="3192" spans="1:35" ht="12.75" customHeight="1" x14ac:dyDescent="0.2">
      <c r="A3192" s="64" t="s">
        <v>567</v>
      </c>
      <c r="B3192" s="65" t="s">
        <v>566</v>
      </c>
      <c r="C3192" s="65">
        <v>503704</v>
      </c>
      <c r="D3192" s="66">
        <f>VLOOKUP(A3192,'2.1 Termination Charges'!$B$4:$F$904,5,0)</f>
        <v>0.21818000000000001</v>
      </c>
      <c r="G3192" s="67"/>
      <c r="H3192" s="67"/>
      <c r="J3192" s="67"/>
      <c r="P3192" s="68"/>
      <c r="Q3192" s="69"/>
      <c r="R3192" s="69"/>
      <c r="Z3192" s="70"/>
      <c r="AA3192" s="71"/>
      <c r="AB3192" s="70"/>
      <c r="AC3192" s="70"/>
      <c r="AD3192" s="53"/>
      <c r="AE3192" s="53"/>
      <c r="AF3192" s="72"/>
      <c r="AG3192" s="70"/>
      <c r="AH3192" s="70"/>
      <c r="AI3192" s="70"/>
    </row>
    <row r="3193" spans="1:35" ht="12.75" customHeight="1" x14ac:dyDescent="0.2">
      <c r="A3193" s="64" t="s">
        <v>567</v>
      </c>
      <c r="B3193" s="65" t="s">
        <v>566</v>
      </c>
      <c r="C3193" s="65">
        <v>503705</v>
      </c>
      <c r="D3193" s="66">
        <f>VLOOKUP(A3193,'2.1 Termination Charges'!$B$4:$F$904,5,0)</f>
        <v>0.21818000000000001</v>
      </c>
      <c r="G3193" s="67"/>
      <c r="H3193" s="67"/>
      <c r="J3193" s="67"/>
      <c r="P3193" s="68"/>
      <c r="Q3193" s="69"/>
      <c r="R3193" s="69"/>
      <c r="Z3193" s="70"/>
      <c r="AA3193" s="71"/>
      <c r="AB3193" s="70"/>
      <c r="AC3193" s="70"/>
      <c r="AD3193" s="53"/>
      <c r="AE3193" s="53"/>
      <c r="AF3193" s="72"/>
      <c r="AG3193" s="70"/>
      <c r="AH3193" s="70"/>
      <c r="AI3193" s="70"/>
    </row>
    <row r="3194" spans="1:35" ht="12.75" customHeight="1" x14ac:dyDescent="0.2">
      <c r="A3194" s="64" t="s">
        <v>567</v>
      </c>
      <c r="B3194" s="65" t="s">
        <v>566</v>
      </c>
      <c r="C3194" s="65">
        <v>503706</v>
      </c>
      <c r="D3194" s="66">
        <f>VLOOKUP(A3194,'2.1 Termination Charges'!$B$4:$F$904,5,0)</f>
        <v>0.21818000000000001</v>
      </c>
      <c r="G3194" s="67"/>
      <c r="H3194" s="67"/>
      <c r="J3194" s="67"/>
      <c r="P3194" s="68"/>
      <c r="Q3194" s="69"/>
      <c r="R3194" s="69"/>
      <c r="Z3194" s="70"/>
      <c r="AA3194" s="71"/>
      <c r="AB3194" s="70"/>
      <c r="AC3194" s="70"/>
      <c r="AD3194" s="53"/>
      <c r="AE3194" s="53"/>
      <c r="AF3194" s="72"/>
      <c r="AG3194" s="70"/>
      <c r="AH3194" s="70"/>
      <c r="AI3194" s="70"/>
    </row>
    <row r="3195" spans="1:35" ht="12.75" customHeight="1" x14ac:dyDescent="0.2">
      <c r="A3195" s="64" t="s">
        <v>567</v>
      </c>
      <c r="B3195" s="65" t="s">
        <v>566</v>
      </c>
      <c r="C3195" s="65">
        <v>50370703</v>
      </c>
      <c r="D3195" s="66">
        <f>VLOOKUP(A3195,'2.1 Termination Charges'!$B$4:$F$904,5,0)</f>
        <v>0.21818000000000001</v>
      </c>
      <c r="G3195" s="67"/>
      <c r="H3195" s="67"/>
      <c r="J3195" s="67"/>
      <c r="P3195" s="68"/>
      <c r="Q3195" s="69"/>
      <c r="R3195" s="69"/>
      <c r="Z3195" s="70"/>
      <c r="AA3195" s="71"/>
      <c r="AB3195" s="70"/>
      <c r="AC3195" s="70"/>
      <c r="AD3195" s="53"/>
      <c r="AE3195" s="53"/>
      <c r="AF3195" s="72"/>
      <c r="AG3195" s="70"/>
      <c r="AH3195" s="70"/>
      <c r="AI3195" s="70"/>
    </row>
    <row r="3196" spans="1:35" ht="12.75" customHeight="1" x14ac:dyDescent="0.2">
      <c r="A3196" s="64" t="s">
        <v>567</v>
      </c>
      <c r="B3196" s="65" t="s">
        <v>566</v>
      </c>
      <c r="C3196" s="65">
        <v>50370704</v>
      </c>
      <c r="D3196" s="66">
        <f>VLOOKUP(A3196,'2.1 Termination Charges'!$B$4:$F$904,5,0)</f>
        <v>0.21818000000000001</v>
      </c>
      <c r="G3196" s="67"/>
      <c r="H3196" s="67"/>
      <c r="J3196" s="67"/>
      <c r="P3196" s="68"/>
      <c r="Q3196" s="69"/>
      <c r="R3196" s="69"/>
      <c r="Z3196" s="70"/>
      <c r="AA3196" s="71"/>
      <c r="AB3196" s="70"/>
      <c r="AC3196" s="70"/>
      <c r="AD3196" s="53"/>
      <c r="AE3196" s="53"/>
      <c r="AF3196" s="72"/>
      <c r="AG3196" s="70"/>
      <c r="AH3196" s="70"/>
      <c r="AI3196" s="70"/>
    </row>
    <row r="3197" spans="1:35" ht="12.75" customHeight="1" x14ac:dyDescent="0.2">
      <c r="A3197" s="64" t="s">
        <v>567</v>
      </c>
      <c r="B3197" s="65" t="s">
        <v>566</v>
      </c>
      <c r="C3197" s="65">
        <v>50370705</v>
      </c>
      <c r="D3197" s="66">
        <f>VLOOKUP(A3197,'2.1 Termination Charges'!$B$4:$F$904,5,0)</f>
        <v>0.21818000000000001</v>
      </c>
      <c r="G3197" s="67"/>
      <c r="H3197" s="67"/>
      <c r="J3197" s="67"/>
      <c r="P3197" s="68"/>
      <c r="Q3197" s="69"/>
      <c r="R3197" s="69"/>
      <c r="Z3197" s="70"/>
      <c r="AA3197" s="71"/>
      <c r="AB3197" s="70"/>
      <c r="AC3197" s="70"/>
      <c r="AD3197" s="53"/>
      <c r="AE3197" s="53"/>
      <c r="AF3197" s="72"/>
      <c r="AG3197" s="70"/>
      <c r="AH3197" s="70"/>
      <c r="AI3197" s="70"/>
    </row>
    <row r="3198" spans="1:35" ht="12.75" customHeight="1" x14ac:dyDescent="0.2">
      <c r="A3198" s="64" t="s">
        <v>567</v>
      </c>
      <c r="B3198" s="65" t="s">
        <v>566</v>
      </c>
      <c r="C3198" s="65">
        <v>503708</v>
      </c>
      <c r="D3198" s="66">
        <f>VLOOKUP(A3198,'2.1 Termination Charges'!$B$4:$F$904,5,0)</f>
        <v>0.21818000000000001</v>
      </c>
      <c r="G3198" s="67"/>
      <c r="H3198" s="67"/>
      <c r="J3198" s="67"/>
      <c r="P3198" s="68"/>
      <c r="Q3198" s="69"/>
      <c r="R3198" s="69"/>
      <c r="Z3198" s="70"/>
      <c r="AA3198" s="71"/>
      <c r="AB3198" s="70"/>
      <c r="AC3198" s="70"/>
      <c r="AD3198" s="53"/>
      <c r="AE3198" s="53"/>
      <c r="AF3198" s="72"/>
      <c r="AG3198" s="70"/>
      <c r="AH3198" s="70"/>
      <c r="AI3198" s="70"/>
    </row>
    <row r="3199" spans="1:35" ht="12.75" customHeight="1" x14ac:dyDescent="0.2">
      <c r="A3199" s="64" t="s">
        <v>567</v>
      </c>
      <c r="B3199" s="65" t="s">
        <v>566</v>
      </c>
      <c r="C3199" s="65">
        <v>503709</v>
      </c>
      <c r="D3199" s="66">
        <f>VLOOKUP(A3199,'2.1 Termination Charges'!$B$4:$F$904,5,0)</f>
        <v>0.21818000000000001</v>
      </c>
      <c r="G3199" s="67"/>
      <c r="H3199" s="67"/>
      <c r="J3199" s="67"/>
      <c r="P3199" s="68"/>
      <c r="Q3199" s="69"/>
      <c r="R3199" s="69"/>
      <c r="Z3199" s="70"/>
      <c r="AA3199" s="71"/>
      <c r="AB3199" s="70"/>
      <c r="AC3199" s="70"/>
      <c r="AD3199" s="53"/>
      <c r="AE3199" s="53"/>
      <c r="AF3199" s="72"/>
      <c r="AG3199" s="70"/>
      <c r="AH3199" s="70"/>
      <c r="AI3199" s="70"/>
    </row>
    <row r="3200" spans="1:35" ht="12.75" customHeight="1" x14ac:dyDescent="0.2">
      <c r="A3200" s="64" t="s">
        <v>567</v>
      </c>
      <c r="B3200" s="65" t="s">
        <v>566</v>
      </c>
      <c r="C3200" s="65">
        <v>503760</v>
      </c>
      <c r="D3200" s="66">
        <f>VLOOKUP(A3200,'2.1 Termination Charges'!$B$4:$F$904,5,0)</f>
        <v>0.21818000000000001</v>
      </c>
      <c r="G3200" s="67"/>
      <c r="H3200" s="67"/>
      <c r="J3200" s="67"/>
      <c r="P3200" s="68"/>
      <c r="Q3200" s="69"/>
      <c r="R3200" s="69"/>
      <c r="Z3200" s="70"/>
      <c r="AA3200" s="71"/>
      <c r="AB3200" s="70"/>
      <c r="AC3200" s="70"/>
      <c r="AD3200" s="53"/>
      <c r="AE3200" s="53"/>
      <c r="AF3200" s="72"/>
      <c r="AG3200" s="70"/>
      <c r="AH3200" s="70"/>
      <c r="AI3200" s="70"/>
    </row>
    <row r="3201" spans="1:35" ht="12.75" customHeight="1" x14ac:dyDescent="0.2">
      <c r="A3201" s="64" t="s">
        <v>567</v>
      </c>
      <c r="B3201" s="65" t="s">
        <v>566</v>
      </c>
      <c r="C3201" s="65">
        <v>503761</v>
      </c>
      <c r="D3201" s="66">
        <f>VLOOKUP(A3201,'2.1 Termination Charges'!$B$4:$F$904,5,0)</f>
        <v>0.21818000000000001</v>
      </c>
      <c r="G3201" s="67"/>
      <c r="H3201" s="67"/>
      <c r="J3201" s="67"/>
      <c r="P3201" s="68"/>
      <c r="Q3201" s="69"/>
      <c r="R3201" s="69"/>
      <c r="Z3201" s="70"/>
      <c r="AA3201" s="71"/>
      <c r="AB3201" s="70"/>
      <c r="AC3201" s="70"/>
      <c r="AD3201" s="53"/>
      <c r="AE3201" s="53"/>
      <c r="AF3201" s="72"/>
      <c r="AG3201" s="70"/>
      <c r="AH3201" s="70"/>
      <c r="AI3201" s="70"/>
    </row>
    <row r="3202" spans="1:35" ht="12.75" customHeight="1" x14ac:dyDescent="0.2">
      <c r="A3202" s="64" t="s">
        <v>567</v>
      </c>
      <c r="B3202" s="65" t="s">
        <v>566</v>
      </c>
      <c r="C3202" s="65">
        <v>503762</v>
      </c>
      <c r="D3202" s="66">
        <f>VLOOKUP(A3202,'2.1 Termination Charges'!$B$4:$F$904,5,0)</f>
        <v>0.21818000000000001</v>
      </c>
      <c r="G3202" s="67"/>
      <c r="H3202" s="67"/>
      <c r="J3202" s="67"/>
      <c r="P3202" s="68"/>
      <c r="Q3202" s="69"/>
      <c r="R3202" s="69"/>
      <c r="Z3202" s="70"/>
      <c r="AA3202" s="71"/>
      <c r="AB3202" s="70"/>
      <c r="AC3202" s="70"/>
      <c r="AD3202" s="53"/>
      <c r="AE3202" s="53"/>
      <c r="AF3202" s="72"/>
      <c r="AG3202" s="70"/>
      <c r="AH3202" s="70"/>
      <c r="AI3202" s="70"/>
    </row>
    <row r="3203" spans="1:35" ht="12.75" customHeight="1" x14ac:dyDescent="0.2">
      <c r="A3203" s="64" t="s">
        <v>567</v>
      </c>
      <c r="B3203" s="65" t="s">
        <v>566</v>
      </c>
      <c r="C3203" s="65">
        <v>503763</v>
      </c>
      <c r="D3203" s="66">
        <f>VLOOKUP(A3203,'2.1 Termination Charges'!$B$4:$F$904,5,0)</f>
        <v>0.21818000000000001</v>
      </c>
      <c r="G3203" s="67"/>
      <c r="H3203" s="67"/>
      <c r="J3203" s="67"/>
      <c r="P3203" s="68"/>
      <c r="Q3203" s="69"/>
      <c r="R3203" s="69"/>
      <c r="Z3203" s="70"/>
      <c r="AA3203" s="71"/>
      <c r="AB3203" s="70"/>
      <c r="AC3203" s="70"/>
      <c r="AD3203" s="53"/>
      <c r="AE3203" s="53"/>
      <c r="AF3203" s="72"/>
      <c r="AG3203" s="70"/>
      <c r="AH3203" s="70"/>
      <c r="AI3203" s="70"/>
    </row>
    <row r="3204" spans="1:35" ht="12.75" customHeight="1" x14ac:dyDescent="0.2">
      <c r="A3204" s="64" t="s">
        <v>567</v>
      </c>
      <c r="B3204" s="65" t="s">
        <v>566</v>
      </c>
      <c r="C3204" s="65">
        <v>503764</v>
      </c>
      <c r="D3204" s="66">
        <f>VLOOKUP(A3204,'2.1 Termination Charges'!$B$4:$F$904,5,0)</f>
        <v>0.21818000000000001</v>
      </c>
      <c r="G3204" s="67"/>
      <c r="H3204" s="67"/>
      <c r="J3204" s="67"/>
      <c r="P3204" s="68"/>
      <c r="Q3204" s="69"/>
      <c r="R3204" s="69"/>
      <c r="Z3204" s="70"/>
      <c r="AA3204" s="71"/>
      <c r="AB3204" s="70"/>
      <c r="AC3204" s="70"/>
      <c r="AD3204" s="53"/>
      <c r="AE3204" s="53"/>
      <c r="AF3204" s="72"/>
      <c r="AG3204" s="70"/>
      <c r="AH3204" s="70"/>
      <c r="AI3204" s="70"/>
    </row>
    <row r="3205" spans="1:35" ht="12.75" customHeight="1" x14ac:dyDescent="0.2">
      <c r="A3205" s="64" t="s">
        <v>567</v>
      </c>
      <c r="B3205" s="65" t="s">
        <v>566</v>
      </c>
      <c r="C3205" s="65">
        <v>503765</v>
      </c>
      <c r="D3205" s="66">
        <f>VLOOKUP(A3205,'2.1 Termination Charges'!$B$4:$F$904,5,0)</f>
        <v>0.21818000000000001</v>
      </c>
      <c r="G3205" s="67"/>
      <c r="H3205" s="67"/>
      <c r="J3205" s="67"/>
      <c r="P3205" s="68"/>
      <c r="Q3205" s="69"/>
      <c r="R3205" s="69"/>
      <c r="Z3205" s="70"/>
      <c r="AA3205" s="71"/>
      <c r="AB3205" s="70"/>
      <c r="AC3205" s="70"/>
      <c r="AD3205" s="53"/>
      <c r="AE3205" s="53"/>
      <c r="AF3205" s="72"/>
      <c r="AG3205" s="70"/>
      <c r="AH3205" s="70"/>
      <c r="AI3205" s="70"/>
    </row>
    <row r="3206" spans="1:35" ht="12.75" customHeight="1" x14ac:dyDescent="0.2">
      <c r="A3206" s="64" t="s">
        <v>567</v>
      </c>
      <c r="B3206" s="65" t="s">
        <v>566</v>
      </c>
      <c r="C3206" s="65">
        <v>503766</v>
      </c>
      <c r="D3206" s="66">
        <f>VLOOKUP(A3206,'2.1 Termination Charges'!$B$4:$F$904,5,0)</f>
        <v>0.21818000000000001</v>
      </c>
      <c r="G3206" s="67"/>
      <c r="H3206" s="67"/>
      <c r="J3206" s="67"/>
      <c r="P3206" s="68"/>
      <c r="Q3206" s="69"/>
      <c r="R3206" s="69"/>
      <c r="Z3206" s="70"/>
      <c r="AA3206" s="71"/>
      <c r="AB3206" s="70"/>
      <c r="AC3206" s="70"/>
      <c r="AD3206" s="53"/>
      <c r="AE3206" s="53"/>
      <c r="AF3206" s="72"/>
      <c r="AG3206" s="70"/>
      <c r="AH3206" s="70"/>
      <c r="AI3206" s="70"/>
    </row>
    <row r="3207" spans="1:35" ht="12.75" customHeight="1" x14ac:dyDescent="0.2">
      <c r="A3207" s="64" t="s">
        <v>567</v>
      </c>
      <c r="B3207" s="65" t="s">
        <v>566</v>
      </c>
      <c r="C3207" s="65">
        <v>5037687</v>
      </c>
      <c r="D3207" s="66">
        <f>VLOOKUP(A3207,'2.1 Termination Charges'!$B$4:$F$904,5,0)</f>
        <v>0.21818000000000001</v>
      </c>
      <c r="G3207" s="67"/>
      <c r="H3207" s="67"/>
      <c r="J3207" s="67"/>
      <c r="P3207" s="68"/>
      <c r="Q3207" s="69"/>
      <c r="R3207" s="69"/>
      <c r="Z3207" s="70"/>
      <c r="AA3207" s="71"/>
      <c r="AB3207" s="70"/>
      <c r="AC3207" s="70"/>
      <c r="AD3207" s="53"/>
      <c r="AE3207" s="53"/>
      <c r="AF3207" s="72"/>
      <c r="AG3207" s="70"/>
      <c r="AH3207" s="70"/>
      <c r="AI3207" s="70"/>
    </row>
    <row r="3208" spans="1:35" ht="12.75" customHeight="1" x14ac:dyDescent="0.2">
      <c r="A3208" s="64" t="s">
        <v>567</v>
      </c>
      <c r="B3208" s="65" t="s">
        <v>566</v>
      </c>
      <c r="C3208" s="65">
        <v>5037688</v>
      </c>
      <c r="D3208" s="66">
        <f>VLOOKUP(A3208,'2.1 Termination Charges'!$B$4:$F$904,5,0)</f>
        <v>0.21818000000000001</v>
      </c>
      <c r="G3208" s="67"/>
      <c r="H3208" s="67"/>
      <c r="J3208" s="67"/>
      <c r="P3208" s="68"/>
      <c r="Q3208" s="69"/>
      <c r="R3208" s="69"/>
      <c r="Z3208" s="70"/>
      <c r="AA3208" s="71"/>
      <c r="AB3208" s="70"/>
      <c r="AC3208" s="70"/>
      <c r="AD3208" s="53"/>
      <c r="AE3208" s="53"/>
      <c r="AF3208" s="72"/>
      <c r="AG3208" s="70"/>
      <c r="AH3208" s="70"/>
      <c r="AI3208" s="70"/>
    </row>
    <row r="3209" spans="1:35" ht="12.75" customHeight="1" x14ac:dyDescent="0.2">
      <c r="A3209" s="64" t="s">
        <v>567</v>
      </c>
      <c r="B3209" s="65" t="s">
        <v>566</v>
      </c>
      <c r="C3209" s="65">
        <v>5037689</v>
      </c>
      <c r="D3209" s="66">
        <f>VLOOKUP(A3209,'2.1 Termination Charges'!$B$4:$F$904,5,0)</f>
        <v>0.21818000000000001</v>
      </c>
      <c r="G3209" s="67"/>
      <c r="H3209" s="67"/>
      <c r="J3209" s="67"/>
      <c r="P3209" s="68"/>
      <c r="Q3209" s="69"/>
      <c r="R3209" s="69"/>
      <c r="Z3209" s="70"/>
      <c r="AA3209" s="71"/>
      <c r="AB3209" s="70"/>
      <c r="AC3209" s="70"/>
      <c r="AD3209" s="53"/>
      <c r="AE3209" s="53"/>
      <c r="AF3209" s="72"/>
      <c r="AG3209" s="70"/>
      <c r="AH3209" s="70"/>
      <c r="AI3209" s="70"/>
    </row>
    <row r="3210" spans="1:35" ht="12.75" customHeight="1" x14ac:dyDescent="0.2">
      <c r="A3210" s="64" t="s">
        <v>567</v>
      </c>
      <c r="B3210" s="65" t="s">
        <v>566</v>
      </c>
      <c r="C3210" s="65">
        <v>5037690</v>
      </c>
      <c r="D3210" s="66">
        <f>VLOOKUP(A3210,'2.1 Termination Charges'!$B$4:$F$904,5,0)</f>
        <v>0.21818000000000001</v>
      </c>
      <c r="G3210" s="67"/>
      <c r="H3210" s="67"/>
      <c r="J3210" s="67"/>
      <c r="P3210" s="68"/>
      <c r="Q3210" s="69"/>
      <c r="R3210" s="69"/>
      <c r="Z3210" s="70"/>
      <c r="AA3210" s="71"/>
      <c r="AB3210" s="70"/>
      <c r="AC3210" s="70"/>
      <c r="AD3210" s="53"/>
      <c r="AE3210" s="53"/>
      <c r="AF3210" s="72"/>
      <c r="AG3210" s="70"/>
      <c r="AH3210" s="70"/>
      <c r="AI3210" s="70"/>
    </row>
    <row r="3211" spans="1:35" ht="12.75" customHeight="1" x14ac:dyDescent="0.2">
      <c r="A3211" s="64" t="s">
        <v>567</v>
      </c>
      <c r="B3211" s="65" t="s">
        <v>566</v>
      </c>
      <c r="C3211" s="65">
        <v>5037691</v>
      </c>
      <c r="D3211" s="66">
        <f>VLOOKUP(A3211,'2.1 Termination Charges'!$B$4:$F$904,5,0)</f>
        <v>0.21818000000000001</v>
      </c>
      <c r="G3211" s="67"/>
      <c r="H3211" s="67"/>
      <c r="J3211" s="67"/>
      <c r="P3211" s="68"/>
      <c r="Q3211" s="69"/>
      <c r="R3211" s="69"/>
      <c r="Z3211" s="70"/>
      <c r="AA3211" s="71"/>
      <c r="AB3211" s="70"/>
      <c r="AC3211" s="70"/>
      <c r="AD3211" s="53"/>
      <c r="AE3211" s="53"/>
      <c r="AF3211" s="72"/>
      <c r="AG3211" s="70"/>
      <c r="AH3211" s="70"/>
      <c r="AI3211" s="70"/>
    </row>
    <row r="3212" spans="1:35" ht="12.75" customHeight="1" x14ac:dyDescent="0.2">
      <c r="A3212" s="64" t="s">
        <v>567</v>
      </c>
      <c r="B3212" s="65" t="s">
        <v>566</v>
      </c>
      <c r="C3212" s="65">
        <v>5037692</v>
      </c>
      <c r="D3212" s="66">
        <f>VLOOKUP(A3212,'2.1 Termination Charges'!$B$4:$F$904,5,0)</f>
        <v>0.21818000000000001</v>
      </c>
      <c r="G3212" s="67"/>
      <c r="H3212" s="67"/>
      <c r="J3212" s="67"/>
      <c r="P3212" s="68"/>
      <c r="Q3212" s="69"/>
      <c r="R3212" s="69"/>
      <c r="Z3212" s="70"/>
      <c r="AA3212" s="71"/>
      <c r="AB3212" s="70"/>
      <c r="AC3212" s="70"/>
      <c r="AD3212" s="53"/>
      <c r="AE3212" s="53"/>
      <c r="AF3212" s="72"/>
      <c r="AG3212" s="70"/>
      <c r="AH3212" s="70"/>
      <c r="AI3212" s="70"/>
    </row>
    <row r="3213" spans="1:35" ht="12.75" customHeight="1" x14ac:dyDescent="0.2">
      <c r="A3213" s="64" t="s">
        <v>567</v>
      </c>
      <c r="B3213" s="65" t="s">
        <v>566</v>
      </c>
      <c r="C3213" s="65">
        <v>5037693</v>
      </c>
      <c r="D3213" s="66">
        <f>VLOOKUP(A3213,'2.1 Termination Charges'!$B$4:$F$904,5,0)</f>
        <v>0.21818000000000001</v>
      </c>
      <c r="G3213" s="67"/>
      <c r="H3213" s="67"/>
      <c r="J3213" s="67"/>
      <c r="P3213" s="68"/>
      <c r="Q3213" s="69"/>
      <c r="R3213" s="69"/>
      <c r="Z3213" s="70"/>
      <c r="AA3213" s="71"/>
      <c r="AB3213" s="70"/>
      <c r="AC3213" s="70"/>
      <c r="AD3213" s="53"/>
      <c r="AE3213" s="53"/>
      <c r="AF3213" s="72"/>
      <c r="AG3213" s="70"/>
      <c r="AH3213" s="70"/>
      <c r="AI3213" s="70"/>
    </row>
    <row r="3214" spans="1:35" ht="12.75" customHeight="1" x14ac:dyDescent="0.2">
      <c r="A3214" s="64" t="s">
        <v>567</v>
      </c>
      <c r="B3214" s="65" t="s">
        <v>566</v>
      </c>
      <c r="C3214" s="65">
        <v>5037694</v>
      </c>
      <c r="D3214" s="66">
        <f>VLOOKUP(A3214,'2.1 Termination Charges'!$B$4:$F$904,5,0)</f>
        <v>0.21818000000000001</v>
      </c>
      <c r="G3214" s="67"/>
      <c r="H3214" s="67"/>
      <c r="J3214" s="67"/>
      <c r="P3214" s="68"/>
      <c r="Q3214" s="69"/>
      <c r="R3214" s="69"/>
      <c r="Z3214" s="70"/>
      <c r="AA3214" s="71"/>
      <c r="AB3214" s="70"/>
      <c r="AC3214" s="70"/>
      <c r="AD3214" s="53"/>
      <c r="AE3214" s="53"/>
      <c r="AF3214" s="72"/>
      <c r="AG3214" s="70"/>
      <c r="AH3214" s="70"/>
      <c r="AI3214" s="70"/>
    </row>
    <row r="3215" spans="1:35" ht="12.75" customHeight="1" x14ac:dyDescent="0.2">
      <c r="A3215" s="64" t="s">
        <v>567</v>
      </c>
      <c r="B3215" s="65" t="s">
        <v>566</v>
      </c>
      <c r="C3215" s="65">
        <v>503774</v>
      </c>
      <c r="D3215" s="66">
        <f>VLOOKUP(A3215,'2.1 Termination Charges'!$B$4:$F$904,5,0)</f>
        <v>0.21818000000000001</v>
      </c>
      <c r="G3215" s="67"/>
      <c r="H3215" s="67"/>
      <c r="J3215" s="67"/>
      <c r="P3215" s="68"/>
      <c r="Q3215" s="69"/>
      <c r="R3215" s="69"/>
      <c r="Z3215" s="70"/>
      <c r="AA3215" s="71"/>
      <c r="AB3215" s="70"/>
      <c r="AC3215" s="70"/>
      <c r="AD3215" s="53"/>
      <c r="AE3215" s="53"/>
      <c r="AF3215" s="72"/>
      <c r="AG3215" s="70"/>
      <c r="AH3215" s="70"/>
      <c r="AI3215" s="70"/>
    </row>
    <row r="3216" spans="1:35" ht="12.75" customHeight="1" x14ac:dyDescent="0.2">
      <c r="A3216" s="64" t="s">
        <v>567</v>
      </c>
      <c r="B3216" s="65" t="s">
        <v>566</v>
      </c>
      <c r="C3216" s="65">
        <v>503775</v>
      </c>
      <c r="D3216" s="66">
        <f>VLOOKUP(A3216,'2.1 Termination Charges'!$B$4:$F$904,5,0)</f>
        <v>0.21818000000000001</v>
      </c>
      <c r="G3216" s="67"/>
      <c r="H3216" s="67"/>
      <c r="J3216" s="67"/>
      <c r="P3216" s="68"/>
      <c r="Q3216" s="69"/>
      <c r="R3216" s="69"/>
      <c r="Z3216" s="70"/>
      <c r="AA3216" s="71"/>
      <c r="AB3216" s="70"/>
      <c r="AC3216" s="70"/>
      <c r="AD3216" s="53"/>
      <c r="AE3216" s="53"/>
      <c r="AF3216" s="72"/>
      <c r="AG3216" s="70"/>
      <c r="AH3216" s="70"/>
      <c r="AI3216" s="70"/>
    </row>
    <row r="3217" spans="1:35" ht="12.75" customHeight="1" x14ac:dyDescent="0.2">
      <c r="A3217" s="64" t="s">
        <v>567</v>
      </c>
      <c r="B3217" s="65" t="s">
        <v>566</v>
      </c>
      <c r="C3217" s="65">
        <v>5037805</v>
      </c>
      <c r="D3217" s="66">
        <f>VLOOKUP(A3217,'2.1 Termination Charges'!$B$4:$F$904,5,0)</f>
        <v>0.21818000000000001</v>
      </c>
      <c r="G3217" s="67"/>
      <c r="H3217" s="67"/>
      <c r="J3217" s="67"/>
      <c r="P3217" s="68"/>
      <c r="Q3217" s="69"/>
      <c r="R3217" s="69"/>
      <c r="Z3217" s="70"/>
      <c r="AA3217" s="71"/>
      <c r="AB3217" s="70"/>
      <c r="AC3217" s="70"/>
      <c r="AD3217" s="53"/>
      <c r="AE3217" s="53"/>
      <c r="AF3217" s="72"/>
      <c r="AG3217" s="70"/>
      <c r="AH3217" s="70"/>
      <c r="AI3217" s="70"/>
    </row>
    <row r="3218" spans="1:35" ht="12.75" customHeight="1" x14ac:dyDescent="0.2">
      <c r="A3218" s="64" t="s">
        <v>567</v>
      </c>
      <c r="B3218" s="65" t="s">
        <v>566</v>
      </c>
      <c r="C3218" s="65">
        <v>5037806</v>
      </c>
      <c r="D3218" s="66">
        <f>VLOOKUP(A3218,'2.1 Termination Charges'!$B$4:$F$904,5,0)</f>
        <v>0.21818000000000001</v>
      </c>
      <c r="G3218" s="67"/>
      <c r="H3218" s="67"/>
      <c r="J3218" s="67"/>
      <c r="P3218" s="68"/>
      <c r="Q3218" s="69"/>
      <c r="R3218" s="69"/>
      <c r="Z3218" s="70"/>
      <c r="AA3218" s="71"/>
      <c r="AB3218" s="70"/>
      <c r="AC3218" s="70"/>
      <c r="AD3218" s="53"/>
      <c r="AE3218" s="53"/>
      <c r="AF3218" s="72"/>
      <c r="AG3218" s="70"/>
      <c r="AH3218" s="70"/>
      <c r="AI3218" s="70"/>
    </row>
    <row r="3219" spans="1:35" ht="12.75" customHeight="1" x14ac:dyDescent="0.2">
      <c r="A3219" s="64" t="s">
        <v>567</v>
      </c>
      <c r="B3219" s="65" t="s">
        <v>566</v>
      </c>
      <c r="C3219" s="65">
        <v>5037807</v>
      </c>
      <c r="D3219" s="66">
        <f>VLOOKUP(A3219,'2.1 Termination Charges'!$B$4:$F$904,5,0)</f>
        <v>0.21818000000000001</v>
      </c>
      <c r="G3219" s="67"/>
      <c r="H3219" s="67"/>
      <c r="J3219" s="67"/>
      <c r="P3219" s="68"/>
      <c r="Q3219" s="69"/>
      <c r="R3219" s="69"/>
      <c r="Z3219" s="70"/>
      <c r="AA3219" s="71"/>
      <c r="AB3219" s="70"/>
      <c r="AC3219" s="70"/>
      <c r="AD3219" s="53"/>
      <c r="AE3219" s="53"/>
      <c r="AF3219" s="72"/>
      <c r="AG3219" s="70"/>
      <c r="AH3219" s="70"/>
      <c r="AI3219" s="70"/>
    </row>
    <row r="3220" spans="1:35" ht="12.75" customHeight="1" x14ac:dyDescent="0.2">
      <c r="A3220" s="64" t="s">
        <v>567</v>
      </c>
      <c r="B3220" s="65" t="s">
        <v>566</v>
      </c>
      <c r="C3220" s="65">
        <v>5037808</v>
      </c>
      <c r="D3220" s="66">
        <f>VLOOKUP(A3220,'2.1 Termination Charges'!$B$4:$F$904,5,0)</f>
        <v>0.21818000000000001</v>
      </c>
      <c r="G3220" s="67"/>
      <c r="H3220" s="67"/>
      <c r="J3220" s="67"/>
      <c r="P3220" s="68"/>
      <c r="Q3220" s="69"/>
      <c r="R3220" s="69"/>
      <c r="Z3220" s="70"/>
      <c r="AA3220" s="71"/>
      <c r="AB3220" s="70"/>
      <c r="AC3220" s="70"/>
      <c r="AD3220" s="53"/>
      <c r="AE3220" s="53"/>
      <c r="AF3220" s="72"/>
      <c r="AG3220" s="70"/>
      <c r="AH3220" s="70"/>
      <c r="AI3220" s="70"/>
    </row>
    <row r="3221" spans="1:35" ht="12.75" customHeight="1" x14ac:dyDescent="0.2">
      <c r="A3221" s="64" t="s">
        <v>567</v>
      </c>
      <c r="B3221" s="65" t="s">
        <v>566</v>
      </c>
      <c r="C3221" s="65">
        <v>5037809</v>
      </c>
      <c r="D3221" s="66">
        <f>VLOOKUP(A3221,'2.1 Termination Charges'!$B$4:$F$904,5,0)</f>
        <v>0.21818000000000001</v>
      </c>
      <c r="G3221" s="67"/>
      <c r="H3221" s="67"/>
      <c r="J3221" s="67"/>
      <c r="P3221" s="68"/>
      <c r="Q3221" s="69"/>
      <c r="R3221" s="69"/>
      <c r="Z3221" s="70"/>
      <c r="AA3221" s="71"/>
      <c r="AB3221" s="70"/>
      <c r="AC3221" s="70"/>
      <c r="AD3221" s="53"/>
      <c r="AE3221" s="53"/>
      <c r="AF3221" s="72"/>
      <c r="AG3221" s="70"/>
      <c r="AH3221" s="70"/>
      <c r="AI3221" s="70"/>
    </row>
    <row r="3222" spans="1:35" ht="12.75" customHeight="1" x14ac:dyDescent="0.2">
      <c r="A3222" s="64" t="s">
        <v>567</v>
      </c>
      <c r="B3222" s="65" t="s">
        <v>566</v>
      </c>
      <c r="C3222" s="65">
        <v>5037840</v>
      </c>
      <c r="D3222" s="66">
        <f>VLOOKUP(A3222,'2.1 Termination Charges'!$B$4:$F$904,5,0)</f>
        <v>0.21818000000000001</v>
      </c>
      <c r="G3222" s="67"/>
      <c r="H3222" s="67"/>
      <c r="J3222" s="67"/>
      <c r="P3222" s="68"/>
      <c r="Q3222" s="69"/>
      <c r="R3222" s="69"/>
      <c r="Z3222" s="70"/>
      <c r="AA3222" s="71"/>
      <c r="AB3222" s="70"/>
      <c r="AC3222" s="70"/>
      <c r="AD3222" s="53"/>
      <c r="AE3222" s="53"/>
      <c r="AF3222" s="72"/>
      <c r="AG3222" s="70"/>
      <c r="AH3222" s="70"/>
      <c r="AI3222" s="70"/>
    </row>
    <row r="3223" spans="1:35" ht="12.75" customHeight="1" x14ac:dyDescent="0.2">
      <c r="A3223" s="64" t="s">
        <v>567</v>
      </c>
      <c r="B3223" s="65" t="s">
        <v>566</v>
      </c>
      <c r="C3223" s="65">
        <v>5037841</v>
      </c>
      <c r="D3223" s="66">
        <f>VLOOKUP(A3223,'2.1 Termination Charges'!$B$4:$F$904,5,0)</f>
        <v>0.21818000000000001</v>
      </c>
      <c r="G3223" s="67"/>
      <c r="H3223" s="67"/>
      <c r="J3223" s="67"/>
      <c r="P3223" s="68"/>
      <c r="Q3223" s="69"/>
      <c r="R3223" s="69"/>
      <c r="Z3223" s="70"/>
      <c r="AA3223" s="71"/>
      <c r="AB3223" s="70"/>
      <c r="AC3223" s="70"/>
      <c r="AD3223" s="53"/>
      <c r="AE3223" s="53"/>
      <c r="AF3223" s="72"/>
      <c r="AG3223" s="70"/>
      <c r="AH3223" s="70"/>
      <c r="AI3223" s="70"/>
    </row>
    <row r="3224" spans="1:35" ht="12.75" customHeight="1" x14ac:dyDescent="0.2">
      <c r="A3224" s="64" t="s">
        <v>567</v>
      </c>
      <c r="B3224" s="65" t="s">
        <v>566</v>
      </c>
      <c r="C3224" s="65">
        <v>5037842</v>
      </c>
      <c r="D3224" s="66">
        <f>VLOOKUP(A3224,'2.1 Termination Charges'!$B$4:$F$904,5,0)</f>
        <v>0.21818000000000001</v>
      </c>
      <c r="G3224" s="67"/>
      <c r="H3224" s="67"/>
      <c r="J3224" s="67"/>
      <c r="P3224" s="68"/>
      <c r="Q3224" s="69"/>
      <c r="R3224" s="69"/>
      <c r="Z3224" s="70"/>
      <c r="AA3224" s="71"/>
      <c r="AB3224" s="70"/>
      <c r="AC3224" s="70"/>
      <c r="AD3224" s="53"/>
      <c r="AE3224" s="53"/>
      <c r="AF3224" s="72"/>
      <c r="AG3224" s="70"/>
      <c r="AH3224" s="70"/>
      <c r="AI3224" s="70"/>
    </row>
    <row r="3225" spans="1:35" ht="12.75" customHeight="1" x14ac:dyDescent="0.2">
      <c r="A3225" s="64" t="s">
        <v>567</v>
      </c>
      <c r="B3225" s="65" t="s">
        <v>566</v>
      </c>
      <c r="C3225" s="65">
        <v>5037843</v>
      </c>
      <c r="D3225" s="66">
        <f>VLOOKUP(A3225,'2.1 Termination Charges'!$B$4:$F$904,5,0)</f>
        <v>0.21818000000000001</v>
      </c>
      <c r="G3225" s="67"/>
      <c r="H3225" s="67"/>
      <c r="J3225" s="67"/>
      <c r="P3225" s="68"/>
      <c r="Q3225" s="69"/>
      <c r="R3225" s="69"/>
      <c r="Z3225" s="70"/>
      <c r="AA3225" s="71"/>
      <c r="AB3225" s="70"/>
      <c r="AC3225" s="70"/>
      <c r="AD3225" s="53"/>
      <c r="AE3225" s="53"/>
      <c r="AF3225" s="72"/>
      <c r="AG3225" s="70"/>
      <c r="AH3225" s="70"/>
      <c r="AI3225" s="70"/>
    </row>
    <row r="3226" spans="1:35" ht="12.75" customHeight="1" x14ac:dyDescent="0.2">
      <c r="A3226" s="64" t="s">
        <v>567</v>
      </c>
      <c r="B3226" s="65" t="s">
        <v>566</v>
      </c>
      <c r="C3226" s="65">
        <v>5037844</v>
      </c>
      <c r="D3226" s="66">
        <f>VLOOKUP(A3226,'2.1 Termination Charges'!$B$4:$F$904,5,0)</f>
        <v>0.21818000000000001</v>
      </c>
      <c r="G3226" s="67"/>
      <c r="H3226" s="67"/>
      <c r="J3226" s="67"/>
      <c r="P3226" s="68"/>
      <c r="Q3226" s="69"/>
      <c r="R3226" s="69"/>
      <c r="Z3226" s="70"/>
      <c r="AA3226" s="71"/>
      <c r="AB3226" s="70"/>
      <c r="AC3226" s="70"/>
      <c r="AD3226" s="53"/>
      <c r="AE3226" s="53"/>
      <c r="AF3226" s="72"/>
      <c r="AG3226" s="70"/>
      <c r="AH3226" s="70"/>
      <c r="AI3226" s="70"/>
    </row>
    <row r="3227" spans="1:35" ht="12.75" customHeight="1" x14ac:dyDescent="0.2">
      <c r="A3227" s="64" t="s">
        <v>567</v>
      </c>
      <c r="B3227" s="65" t="s">
        <v>566</v>
      </c>
      <c r="C3227" s="65">
        <v>503785</v>
      </c>
      <c r="D3227" s="66">
        <f>VLOOKUP(A3227,'2.1 Termination Charges'!$B$4:$F$904,5,0)</f>
        <v>0.21818000000000001</v>
      </c>
      <c r="G3227" s="67"/>
      <c r="H3227" s="67"/>
      <c r="J3227" s="67"/>
      <c r="P3227" s="68"/>
      <c r="Q3227" s="69"/>
      <c r="R3227" s="69"/>
      <c r="Z3227" s="70"/>
      <c r="AA3227" s="71"/>
      <c r="AB3227" s="70"/>
      <c r="AC3227" s="70"/>
      <c r="AD3227" s="53"/>
      <c r="AE3227" s="53"/>
      <c r="AF3227" s="72"/>
      <c r="AG3227" s="70"/>
      <c r="AH3227" s="70"/>
      <c r="AI3227" s="70"/>
    </row>
    <row r="3228" spans="1:35" ht="12.75" customHeight="1" x14ac:dyDescent="0.2">
      <c r="A3228" s="64" t="s">
        <v>567</v>
      </c>
      <c r="B3228" s="65" t="s">
        <v>566</v>
      </c>
      <c r="C3228" s="65">
        <v>503786</v>
      </c>
      <c r="D3228" s="66">
        <f>VLOOKUP(A3228,'2.1 Termination Charges'!$B$4:$F$904,5,0)</f>
        <v>0.21818000000000001</v>
      </c>
      <c r="G3228" s="67"/>
      <c r="H3228" s="67"/>
      <c r="J3228" s="67"/>
      <c r="P3228" s="68"/>
      <c r="Q3228" s="69"/>
      <c r="R3228" s="69"/>
      <c r="Z3228" s="70"/>
      <c r="AA3228" s="71"/>
      <c r="AB3228" s="70"/>
      <c r="AC3228" s="70"/>
      <c r="AD3228" s="53"/>
      <c r="AE3228" s="53"/>
      <c r="AF3228" s="72"/>
      <c r="AG3228" s="70"/>
      <c r="AH3228" s="70"/>
      <c r="AI3228" s="70"/>
    </row>
    <row r="3229" spans="1:35" ht="12.75" customHeight="1" x14ac:dyDescent="0.2">
      <c r="A3229" s="64" t="s">
        <v>567</v>
      </c>
      <c r="B3229" s="65" t="s">
        <v>566</v>
      </c>
      <c r="C3229" s="65">
        <v>503795</v>
      </c>
      <c r="D3229" s="66">
        <f>VLOOKUP(A3229,'2.1 Termination Charges'!$B$4:$F$904,5,0)</f>
        <v>0.21818000000000001</v>
      </c>
      <c r="G3229" s="67"/>
      <c r="H3229" s="67"/>
      <c r="J3229" s="67"/>
      <c r="P3229" s="68"/>
      <c r="Q3229" s="69"/>
      <c r="R3229" s="69"/>
      <c r="Z3229" s="70"/>
      <c r="AA3229" s="71"/>
      <c r="AB3229" s="70"/>
      <c r="AC3229" s="70"/>
      <c r="AD3229" s="53"/>
      <c r="AE3229" s="53"/>
      <c r="AF3229" s="72"/>
      <c r="AG3229" s="70"/>
      <c r="AH3229" s="70"/>
      <c r="AI3229" s="70"/>
    </row>
    <row r="3230" spans="1:35" ht="12.75" customHeight="1" x14ac:dyDescent="0.2">
      <c r="A3230" s="64" t="s">
        <v>567</v>
      </c>
      <c r="B3230" s="65" t="s">
        <v>566</v>
      </c>
      <c r="C3230" s="65">
        <v>503796</v>
      </c>
      <c r="D3230" s="66">
        <f>VLOOKUP(A3230,'2.1 Termination Charges'!$B$4:$F$904,5,0)</f>
        <v>0.21818000000000001</v>
      </c>
      <c r="G3230" s="67"/>
      <c r="H3230" s="67"/>
      <c r="J3230" s="67"/>
      <c r="P3230" s="68"/>
      <c r="Q3230" s="69"/>
      <c r="R3230" s="69"/>
      <c r="Z3230" s="70"/>
      <c r="AA3230" s="71"/>
      <c r="AB3230" s="70"/>
      <c r="AC3230" s="70"/>
      <c r="AD3230" s="53"/>
      <c r="AE3230" s="53"/>
      <c r="AF3230" s="72"/>
      <c r="AG3230" s="70"/>
      <c r="AH3230" s="70"/>
      <c r="AI3230" s="70"/>
    </row>
    <row r="3231" spans="1:35" ht="12.75" customHeight="1" x14ac:dyDescent="0.2">
      <c r="A3231" s="64" t="s">
        <v>567</v>
      </c>
      <c r="B3231" s="65" t="s">
        <v>566</v>
      </c>
      <c r="C3231" s="65">
        <v>5037985</v>
      </c>
      <c r="D3231" s="66">
        <f>VLOOKUP(A3231,'2.1 Termination Charges'!$B$4:$F$904,5,0)</f>
        <v>0.21818000000000001</v>
      </c>
      <c r="G3231" s="67"/>
      <c r="H3231" s="67"/>
      <c r="J3231" s="67"/>
      <c r="P3231" s="68"/>
      <c r="Q3231" s="69"/>
      <c r="R3231" s="69"/>
      <c r="Z3231" s="70"/>
      <c r="AA3231" s="71"/>
      <c r="AB3231" s="70"/>
      <c r="AC3231" s="70"/>
      <c r="AD3231" s="53"/>
      <c r="AE3231" s="53"/>
      <c r="AF3231" s="72"/>
      <c r="AG3231" s="70"/>
      <c r="AH3231" s="70"/>
      <c r="AI3231" s="70"/>
    </row>
    <row r="3232" spans="1:35" ht="12.75" customHeight="1" x14ac:dyDescent="0.2">
      <c r="A3232" s="64" t="s">
        <v>567</v>
      </c>
      <c r="B3232" s="65" t="s">
        <v>566</v>
      </c>
      <c r="C3232" s="65">
        <v>5037986</v>
      </c>
      <c r="D3232" s="66">
        <f>VLOOKUP(A3232,'2.1 Termination Charges'!$B$4:$F$904,5,0)</f>
        <v>0.21818000000000001</v>
      </c>
      <c r="G3232" s="67"/>
      <c r="H3232" s="67"/>
      <c r="J3232" s="67"/>
      <c r="P3232" s="68"/>
      <c r="Q3232" s="69"/>
      <c r="R3232" s="69"/>
      <c r="Z3232" s="70"/>
      <c r="AA3232" s="71"/>
      <c r="AB3232" s="70"/>
      <c r="AC3232" s="70"/>
      <c r="AD3232" s="53"/>
      <c r="AE3232" s="53"/>
      <c r="AF3232" s="72"/>
      <c r="AG3232" s="70"/>
      <c r="AH3232" s="70"/>
      <c r="AI3232" s="70"/>
    </row>
    <row r="3233" spans="1:35" ht="12.75" customHeight="1" x14ac:dyDescent="0.2">
      <c r="A3233" s="64" t="s">
        <v>567</v>
      </c>
      <c r="B3233" s="65" t="s">
        <v>566</v>
      </c>
      <c r="C3233" s="65">
        <v>5037987</v>
      </c>
      <c r="D3233" s="66">
        <f>VLOOKUP(A3233,'2.1 Termination Charges'!$B$4:$F$904,5,0)</f>
        <v>0.21818000000000001</v>
      </c>
      <c r="G3233" s="67"/>
      <c r="H3233" s="67"/>
      <c r="J3233" s="67"/>
      <c r="P3233" s="68"/>
      <c r="Q3233" s="69"/>
      <c r="R3233" s="69"/>
      <c r="Z3233" s="70"/>
      <c r="AA3233" s="71"/>
      <c r="AB3233" s="70"/>
      <c r="AC3233" s="70"/>
      <c r="AD3233" s="53"/>
      <c r="AE3233" s="53"/>
      <c r="AF3233" s="72"/>
      <c r="AG3233" s="70"/>
      <c r="AH3233" s="70"/>
      <c r="AI3233" s="70"/>
    </row>
    <row r="3234" spans="1:35" ht="12.75" customHeight="1" x14ac:dyDescent="0.2">
      <c r="A3234" s="64" t="s">
        <v>567</v>
      </c>
      <c r="B3234" s="65" t="s">
        <v>566</v>
      </c>
      <c r="C3234" s="65">
        <v>5037988</v>
      </c>
      <c r="D3234" s="66">
        <f>VLOOKUP(A3234,'2.1 Termination Charges'!$B$4:$F$904,5,0)</f>
        <v>0.21818000000000001</v>
      </c>
      <c r="G3234" s="67"/>
      <c r="H3234" s="67"/>
      <c r="J3234" s="67"/>
      <c r="P3234" s="68"/>
      <c r="Q3234" s="69"/>
      <c r="R3234" s="69"/>
      <c r="Z3234" s="70"/>
      <c r="AA3234" s="71"/>
      <c r="AB3234" s="70"/>
      <c r="AC3234" s="70"/>
      <c r="AD3234" s="53"/>
      <c r="AE3234" s="53"/>
      <c r="AF3234" s="72"/>
      <c r="AG3234" s="70"/>
      <c r="AH3234" s="70"/>
      <c r="AI3234" s="70"/>
    </row>
    <row r="3235" spans="1:35" ht="12.75" customHeight="1" x14ac:dyDescent="0.2">
      <c r="A3235" s="64" t="s">
        <v>567</v>
      </c>
      <c r="B3235" s="65" t="s">
        <v>566</v>
      </c>
      <c r="C3235" s="65">
        <v>5037989</v>
      </c>
      <c r="D3235" s="66">
        <f>VLOOKUP(A3235,'2.1 Termination Charges'!$B$4:$F$904,5,0)</f>
        <v>0.21818000000000001</v>
      </c>
      <c r="G3235" s="67"/>
      <c r="H3235" s="67"/>
      <c r="J3235" s="67"/>
      <c r="P3235" s="68"/>
      <c r="Q3235" s="69"/>
      <c r="R3235" s="69"/>
      <c r="Z3235" s="70"/>
      <c r="AA3235" s="71"/>
      <c r="AB3235" s="70"/>
      <c r="AC3235" s="70"/>
      <c r="AD3235" s="53"/>
      <c r="AE3235" s="53"/>
      <c r="AF3235" s="72"/>
      <c r="AG3235" s="70"/>
      <c r="AH3235" s="70"/>
      <c r="AI3235" s="70"/>
    </row>
    <row r="3236" spans="1:35" ht="12.75" customHeight="1" x14ac:dyDescent="0.2">
      <c r="A3236" s="64" t="s">
        <v>569</v>
      </c>
      <c r="B3236" s="65" t="s">
        <v>568</v>
      </c>
      <c r="C3236" s="65">
        <v>50373</v>
      </c>
      <c r="D3236" s="66">
        <f>VLOOKUP(A3236,'2.1 Termination Charges'!$B$4:$F$904,5,0)</f>
        <v>0.23794000000000001</v>
      </c>
      <c r="G3236" s="67"/>
      <c r="H3236" s="67"/>
      <c r="J3236" s="67"/>
      <c r="P3236" s="68"/>
      <c r="Q3236" s="69"/>
      <c r="R3236" s="69"/>
      <c r="Z3236" s="70"/>
      <c r="AA3236" s="71"/>
      <c r="AB3236" s="70"/>
      <c r="AC3236" s="70"/>
      <c r="AD3236" s="53"/>
      <c r="AE3236" s="53"/>
      <c r="AF3236" s="72"/>
      <c r="AG3236" s="70"/>
      <c r="AH3236" s="70"/>
      <c r="AI3236" s="70"/>
    </row>
    <row r="3237" spans="1:35" ht="12.75" customHeight="1" x14ac:dyDescent="0.2">
      <c r="A3237" s="64" t="s">
        <v>569</v>
      </c>
      <c r="B3237" s="65" t="s">
        <v>568</v>
      </c>
      <c r="C3237" s="65">
        <v>503740</v>
      </c>
      <c r="D3237" s="66">
        <f>VLOOKUP(A3237,'2.1 Termination Charges'!$B$4:$F$904,5,0)</f>
        <v>0.23794000000000001</v>
      </c>
      <c r="G3237" s="67"/>
      <c r="H3237" s="67"/>
      <c r="J3237" s="67"/>
      <c r="P3237" s="68"/>
      <c r="Q3237" s="69"/>
      <c r="R3237" s="69"/>
      <c r="Z3237" s="70"/>
      <c r="AA3237" s="71"/>
      <c r="AB3237" s="70"/>
      <c r="AC3237" s="70"/>
      <c r="AD3237" s="53"/>
      <c r="AE3237" s="53"/>
      <c r="AF3237" s="72"/>
      <c r="AG3237" s="70"/>
      <c r="AH3237" s="70"/>
      <c r="AI3237" s="70"/>
    </row>
    <row r="3238" spans="1:35" ht="12.75" customHeight="1" x14ac:dyDescent="0.2">
      <c r="A3238" s="64" t="s">
        <v>569</v>
      </c>
      <c r="B3238" s="65" t="s">
        <v>568</v>
      </c>
      <c r="C3238" s="65">
        <v>503741</v>
      </c>
      <c r="D3238" s="66">
        <f>VLOOKUP(A3238,'2.1 Termination Charges'!$B$4:$F$904,5,0)</f>
        <v>0.23794000000000001</v>
      </c>
      <c r="G3238" s="67"/>
      <c r="H3238" s="67"/>
      <c r="J3238" s="67"/>
      <c r="P3238" s="68"/>
      <c r="Q3238" s="69"/>
      <c r="R3238" s="69"/>
      <c r="Z3238" s="70"/>
      <c r="AA3238" s="71"/>
      <c r="AB3238" s="70"/>
      <c r="AC3238" s="70"/>
      <c r="AD3238" s="53"/>
      <c r="AE3238" s="53"/>
      <c r="AF3238" s="72"/>
      <c r="AG3238" s="70"/>
      <c r="AH3238" s="70"/>
      <c r="AI3238" s="70"/>
    </row>
    <row r="3239" spans="1:35" ht="12.75" customHeight="1" x14ac:dyDescent="0.2">
      <c r="A3239" s="64" t="s">
        <v>569</v>
      </c>
      <c r="B3239" s="65" t="s">
        <v>568</v>
      </c>
      <c r="C3239" s="65">
        <v>503742</v>
      </c>
      <c r="D3239" s="66">
        <f>VLOOKUP(A3239,'2.1 Termination Charges'!$B$4:$F$904,5,0)</f>
        <v>0.23794000000000001</v>
      </c>
      <c r="G3239" s="67"/>
      <c r="H3239" s="67"/>
      <c r="J3239" s="67"/>
      <c r="P3239" s="68"/>
      <c r="Q3239" s="69"/>
      <c r="R3239" s="69"/>
      <c r="Z3239" s="70"/>
      <c r="AA3239" s="71"/>
      <c r="AB3239" s="70"/>
      <c r="AC3239" s="70"/>
      <c r="AD3239" s="53"/>
      <c r="AE3239" s="53"/>
      <c r="AF3239" s="72"/>
      <c r="AG3239" s="70"/>
      <c r="AH3239" s="70"/>
      <c r="AI3239" s="70"/>
    </row>
    <row r="3240" spans="1:35" ht="12.75" customHeight="1" x14ac:dyDescent="0.2">
      <c r="A3240" s="64" t="s">
        <v>569</v>
      </c>
      <c r="B3240" s="65" t="s">
        <v>568</v>
      </c>
      <c r="C3240" s="65">
        <v>503743</v>
      </c>
      <c r="D3240" s="66">
        <f>VLOOKUP(A3240,'2.1 Termination Charges'!$B$4:$F$904,5,0)</f>
        <v>0.23794000000000001</v>
      </c>
      <c r="G3240" s="67"/>
      <c r="H3240" s="67"/>
      <c r="J3240" s="67"/>
      <c r="P3240" s="68"/>
      <c r="Q3240" s="69"/>
      <c r="R3240" s="69"/>
      <c r="Z3240" s="70"/>
      <c r="AA3240" s="71"/>
      <c r="AB3240" s="70"/>
      <c r="AC3240" s="70"/>
      <c r="AD3240" s="53"/>
      <c r="AE3240" s="53"/>
      <c r="AF3240" s="72"/>
      <c r="AG3240" s="70"/>
      <c r="AH3240" s="70"/>
      <c r="AI3240" s="70"/>
    </row>
    <row r="3241" spans="1:35" ht="12.75" customHeight="1" x14ac:dyDescent="0.2">
      <c r="A3241" s="64" t="s">
        <v>569</v>
      </c>
      <c r="B3241" s="65" t="s">
        <v>568</v>
      </c>
      <c r="C3241" s="65">
        <v>503744</v>
      </c>
      <c r="D3241" s="66">
        <f>VLOOKUP(A3241,'2.1 Termination Charges'!$B$4:$F$904,5,0)</f>
        <v>0.23794000000000001</v>
      </c>
      <c r="G3241" s="67"/>
      <c r="H3241" s="67"/>
      <c r="J3241" s="67"/>
      <c r="P3241" s="68"/>
      <c r="Q3241" s="69"/>
      <c r="R3241" s="69"/>
      <c r="Z3241" s="70"/>
      <c r="AA3241" s="71"/>
      <c r="AB3241" s="70"/>
      <c r="AC3241" s="70"/>
      <c r="AD3241" s="53"/>
      <c r="AE3241" s="53"/>
      <c r="AF3241" s="72"/>
      <c r="AG3241" s="70"/>
      <c r="AH3241" s="70"/>
      <c r="AI3241" s="70"/>
    </row>
    <row r="3242" spans="1:35" ht="12.75" customHeight="1" x14ac:dyDescent="0.2">
      <c r="A3242" s="64" t="s">
        <v>569</v>
      </c>
      <c r="B3242" s="65" t="s">
        <v>568</v>
      </c>
      <c r="C3242" s="65">
        <v>503746</v>
      </c>
      <c r="D3242" s="66">
        <f>VLOOKUP(A3242,'2.1 Termination Charges'!$B$4:$F$904,5,0)</f>
        <v>0.23794000000000001</v>
      </c>
      <c r="G3242" s="67"/>
      <c r="H3242" s="67"/>
      <c r="J3242" s="67"/>
      <c r="P3242" s="68"/>
      <c r="Q3242" s="69"/>
      <c r="R3242" s="69"/>
      <c r="Z3242" s="70"/>
      <c r="AA3242" s="71"/>
      <c r="AB3242" s="70"/>
      <c r="AC3242" s="70"/>
      <c r="AD3242" s="53"/>
      <c r="AE3242" s="53"/>
      <c r="AF3242" s="72"/>
      <c r="AG3242" s="70"/>
      <c r="AH3242" s="70"/>
      <c r="AI3242" s="70"/>
    </row>
    <row r="3243" spans="1:35" ht="12.75" customHeight="1" x14ac:dyDescent="0.2">
      <c r="A3243" s="64" t="s">
        <v>569</v>
      </c>
      <c r="B3243" s="65" t="s">
        <v>568</v>
      </c>
      <c r="C3243" s="65">
        <v>5037695</v>
      </c>
      <c r="D3243" s="66">
        <f>VLOOKUP(A3243,'2.1 Termination Charges'!$B$4:$F$904,5,0)</f>
        <v>0.23794000000000001</v>
      </c>
      <c r="G3243" s="67"/>
      <c r="H3243" s="67"/>
      <c r="J3243" s="67"/>
      <c r="P3243" s="68"/>
      <c r="Q3243" s="69"/>
      <c r="R3243" s="69"/>
      <c r="Z3243" s="70"/>
      <c r="AA3243" s="71"/>
      <c r="AB3243" s="70"/>
      <c r="AC3243" s="70"/>
      <c r="AD3243" s="53"/>
      <c r="AE3243" s="53"/>
      <c r="AF3243" s="72"/>
      <c r="AG3243" s="70"/>
      <c r="AH3243" s="70"/>
      <c r="AI3243" s="70"/>
    </row>
    <row r="3244" spans="1:35" ht="12.75" customHeight="1" x14ac:dyDescent="0.2">
      <c r="A3244" s="64" t="s">
        <v>569</v>
      </c>
      <c r="B3244" s="65" t="s">
        <v>568</v>
      </c>
      <c r="C3244" s="65">
        <v>5037696</v>
      </c>
      <c r="D3244" s="66">
        <f>VLOOKUP(A3244,'2.1 Termination Charges'!$B$4:$F$904,5,0)</f>
        <v>0.23794000000000001</v>
      </c>
      <c r="G3244" s="67"/>
      <c r="H3244" s="67"/>
      <c r="J3244" s="67"/>
      <c r="P3244" s="68"/>
      <c r="Q3244" s="69"/>
      <c r="R3244" s="69"/>
      <c r="Z3244" s="70"/>
      <c r="AA3244" s="71"/>
      <c r="AB3244" s="70"/>
      <c r="AC3244" s="70"/>
      <c r="AD3244" s="53"/>
      <c r="AE3244" s="53"/>
      <c r="AF3244" s="72"/>
      <c r="AG3244" s="70"/>
      <c r="AH3244" s="70"/>
      <c r="AI3244" s="70"/>
    </row>
    <row r="3245" spans="1:35" ht="12.75" customHeight="1" x14ac:dyDescent="0.2">
      <c r="A3245" s="64" t="s">
        <v>569</v>
      </c>
      <c r="B3245" s="65" t="s">
        <v>568</v>
      </c>
      <c r="C3245" s="65">
        <v>5037697</v>
      </c>
      <c r="D3245" s="66">
        <f>VLOOKUP(A3245,'2.1 Termination Charges'!$B$4:$F$904,5,0)</f>
        <v>0.23794000000000001</v>
      </c>
      <c r="G3245" s="67"/>
      <c r="H3245" s="67"/>
      <c r="J3245" s="67"/>
      <c r="P3245" s="68"/>
      <c r="Q3245" s="69"/>
      <c r="R3245" s="69"/>
      <c r="Z3245" s="70"/>
      <c r="AA3245" s="71"/>
      <c r="AB3245" s="70"/>
      <c r="AC3245" s="70"/>
      <c r="AD3245" s="53"/>
      <c r="AE3245" s="53"/>
      <c r="AF3245" s="72"/>
      <c r="AG3245" s="70"/>
      <c r="AH3245" s="70"/>
      <c r="AI3245" s="70"/>
    </row>
    <row r="3246" spans="1:35" ht="12.75" customHeight="1" x14ac:dyDescent="0.2">
      <c r="A3246" s="64" t="s">
        <v>569</v>
      </c>
      <c r="B3246" s="65" t="s">
        <v>568</v>
      </c>
      <c r="C3246" s="65">
        <v>5037698</v>
      </c>
      <c r="D3246" s="66">
        <f>VLOOKUP(A3246,'2.1 Termination Charges'!$B$4:$F$904,5,0)</f>
        <v>0.23794000000000001</v>
      </c>
      <c r="G3246" s="67"/>
      <c r="H3246" s="67"/>
      <c r="J3246" s="67"/>
      <c r="P3246" s="68"/>
      <c r="Q3246" s="69"/>
      <c r="R3246" s="69"/>
      <c r="Z3246" s="70"/>
      <c r="AA3246" s="71"/>
      <c r="AB3246" s="70"/>
      <c r="AC3246" s="70"/>
      <c r="AD3246" s="53"/>
      <c r="AE3246" s="53"/>
      <c r="AF3246" s="72"/>
      <c r="AG3246" s="70"/>
      <c r="AH3246" s="70"/>
      <c r="AI3246" s="70"/>
    </row>
    <row r="3247" spans="1:35" ht="12.75" customHeight="1" x14ac:dyDescent="0.2">
      <c r="A3247" s="64" t="s">
        <v>569</v>
      </c>
      <c r="B3247" s="65" t="s">
        <v>568</v>
      </c>
      <c r="C3247" s="65">
        <v>503776</v>
      </c>
      <c r="D3247" s="66">
        <f>VLOOKUP(A3247,'2.1 Termination Charges'!$B$4:$F$904,5,0)</f>
        <v>0.23794000000000001</v>
      </c>
      <c r="G3247" s="67"/>
      <c r="H3247" s="67"/>
      <c r="J3247" s="67"/>
      <c r="P3247" s="68"/>
      <c r="Q3247" s="69"/>
      <c r="R3247" s="69"/>
      <c r="Z3247" s="70"/>
      <c r="AA3247" s="71"/>
      <c r="AB3247" s="70"/>
      <c r="AC3247" s="70"/>
      <c r="AD3247" s="53"/>
      <c r="AE3247" s="53"/>
      <c r="AF3247" s="72"/>
      <c r="AG3247" s="70"/>
      <c r="AH3247" s="70"/>
      <c r="AI3247" s="70"/>
    </row>
    <row r="3248" spans="1:35" ht="12.75" customHeight="1" x14ac:dyDescent="0.2">
      <c r="A3248" s="64" t="s">
        <v>569</v>
      </c>
      <c r="B3248" s="65" t="s">
        <v>568</v>
      </c>
      <c r="C3248" s="65">
        <v>503777</v>
      </c>
      <c r="D3248" s="66">
        <f>VLOOKUP(A3248,'2.1 Termination Charges'!$B$4:$F$904,5,0)</f>
        <v>0.23794000000000001</v>
      </c>
      <c r="G3248" s="67"/>
      <c r="H3248" s="67"/>
      <c r="J3248" s="67"/>
      <c r="P3248" s="68"/>
      <c r="Q3248" s="69"/>
      <c r="R3248" s="69"/>
      <c r="Z3248" s="70"/>
      <c r="AA3248" s="71"/>
      <c r="AB3248" s="70"/>
      <c r="AC3248" s="70"/>
      <c r="AD3248" s="53"/>
      <c r="AE3248" s="53"/>
      <c r="AF3248" s="72"/>
      <c r="AG3248" s="70"/>
      <c r="AH3248" s="70"/>
      <c r="AI3248" s="70"/>
    </row>
    <row r="3249" spans="1:35" ht="12.75" customHeight="1" x14ac:dyDescent="0.2">
      <c r="A3249" s="64" t="s">
        <v>569</v>
      </c>
      <c r="B3249" s="65" t="s">
        <v>568</v>
      </c>
      <c r="C3249" s="65">
        <v>5037801</v>
      </c>
      <c r="D3249" s="66">
        <f>VLOOKUP(A3249,'2.1 Termination Charges'!$B$4:$F$904,5,0)</f>
        <v>0.23794000000000001</v>
      </c>
      <c r="G3249" s="67"/>
      <c r="H3249" s="67"/>
      <c r="J3249" s="67"/>
      <c r="P3249" s="68"/>
      <c r="Q3249" s="69"/>
      <c r="R3249" s="69"/>
      <c r="Z3249" s="70"/>
      <c r="AA3249" s="71"/>
      <c r="AB3249" s="70"/>
      <c r="AC3249" s="70"/>
      <c r="AD3249" s="53"/>
      <c r="AE3249" s="53"/>
      <c r="AF3249" s="72"/>
      <c r="AG3249" s="70"/>
      <c r="AH3249" s="70"/>
      <c r="AI3249" s="70"/>
    </row>
    <row r="3250" spans="1:35" ht="12.75" customHeight="1" x14ac:dyDescent="0.2">
      <c r="A3250" s="64" t="s">
        <v>569</v>
      </c>
      <c r="B3250" s="65" t="s">
        <v>568</v>
      </c>
      <c r="C3250" s="65">
        <v>5037802</v>
      </c>
      <c r="D3250" s="66">
        <f>VLOOKUP(A3250,'2.1 Termination Charges'!$B$4:$F$904,5,0)</f>
        <v>0.23794000000000001</v>
      </c>
      <c r="G3250" s="67"/>
      <c r="H3250" s="67"/>
      <c r="J3250" s="67"/>
      <c r="P3250" s="68"/>
      <c r="Q3250" s="69"/>
      <c r="R3250" s="69"/>
      <c r="Z3250" s="70"/>
      <c r="AA3250" s="71"/>
      <c r="AB3250" s="70"/>
      <c r="AC3250" s="70"/>
      <c r="AD3250" s="53"/>
      <c r="AE3250" s="53"/>
      <c r="AF3250" s="72"/>
      <c r="AG3250" s="70"/>
      <c r="AH3250" s="70"/>
      <c r="AI3250" s="70"/>
    </row>
    <row r="3251" spans="1:35" ht="12.75" customHeight="1" x14ac:dyDescent="0.2">
      <c r="A3251" s="64" t="s">
        <v>569</v>
      </c>
      <c r="B3251" s="65" t="s">
        <v>568</v>
      </c>
      <c r="C3251" s="65">
        <v>503797</v>
      </c>
      <c r="D3251" s="66">
        <f>VLOOKUP(A3251,'2.1 Termination Charges'!$B$4:$F$904,5,0)</f>
        <v>0.23794000000000001</v>
      </c>
      <c r="G3251" s="67"/>
      <c r="H3251" s="67"/>
      <c r="J3251" s="67"/>
      <c r="P3251" s="68"/>
      <c r="Q3251" s="69"/>
      <c r="R3251" s="69"/>
      <c r="Z3251" s="70"/>
      <c r="AA3251" s="71"/>
      <c r="AB3251" s="70"/>
      <c r="AC3251" s="70"/>
      <c r="AD3251" s="53"/>
      <c r="AE3251" s="53"/>
      <c r="AF3251" s="72"/>
      <c r="AG3251" s="70"/>
      <c r="AH3251" s="70"/>
      <c r="AI3251" s="70"/>
    </row>
    <row r="3252" spans="1:35" ht="12.75" customHeight="1" x14ac:dyDescent="0.2">
      <c r="A3252" s="64" t="s">
        <v>571</v>
      </c>
      <c r="B3252" s="65" t="s">
        <v>570</v>
      </c>
      <c r="C3252" s="65">
        <v>50370701</v>
      </c>
      <c r="D3252" s="66">
        <f>VLOOKUP(A3252,'2.1 Termination Charges'!$B$4:$F$904,5,0)</f>
        <v>0.23551</v>
      </c>
      <c r="G3252" s="67"/>
      <c r="H3252" s="67"/>
      <c r="J3252" s="67"/>
      <c r="P3252" s="68"/>
      <c r="Q3252" s="69"/>
      <c r="R3252" s="69"/>
      <c r="Z3252" s="70"/>
      <c r="AA3252" s="71"/>
      <c r="AB3252" s="70"/>
      <c r="AC3252" s="70"/>
      <c r="AD3252" s="53"/>
      <c r="AE3252" s="53"/>
      <c r="AF3252" s="72"/>
      <c r="AG3252" s="70"/>
      <c r="AH3252" s="70"/>
      <c r="AI3252" s="70"/>
    </row>
    <row r="3253" spans="1:35" ht="12.75" customHeight="1" x14ac:dyDescent="0.2">
      <c r="A3253" s="64" t="s">
        <v>571</v>
      </c>
      <c r="B3253" s="65" t="s">
        <v>570</v>
      </c>
      <c r="C3253" s="65">
        <v>50370706</v>
      </c>
      <c r="D3253" s="66">
        <f>VLOOKUP(A3253,'2.1 Termination Charges'!$B$4:$F$904,5,0)</f>
        <v>0.23551</v>
      </c>
      <c r="G3253" s="67"/>
      <c r="H3253" s="67"/>
      <c r="J3253" s="67"/>
      <c r="P3253" s="68"/>
      <c r="Q3253" s="69"/>
      <c r="R3253" s="69"/>
      <c r="Z3253" s="70"/>
      <c r="AA3253" s="71"/>
      <c r="AB3253" s="70"/>
      <c r="AC3253" s="70"/>
      <c r="AD3253" s="53"/>
      <c r="AE3253" s="53"/>
      <c r="AF3253" s="72"/>
      <c r="AG3253" s="70"/>
      <c r="AH3253" s="70"/>
      <c r="AI3253" s="70"/>
    </row>
    <row r="3254" spans="1:35" ht="12.75" customHeight="1" x14ac:dyDescent="0.2">
      <c r="A3254" s="64" t="s">
        <v>571</v>
      </c>
      <c r="B3254" s="65" t="s">
        <v>570</v>
      </c>
      <c r="C3254" s="65">
        <v>50370708</v>
      </c>
      <c r="D3254" s="66">
        <f>VLOOKUP(A3254,'2.1 Termination Charges'!$B$4:$F$904,5,0)</f>
        <v>0.23551</v>
      </c>
      <c r="G3254" s="67"/>
      <c r="H3254" s="67"/>
      <c r="J3254" s="67"/>
      <c r="P3254" s="68"/>
      <c r="Q3254" s="69"/>
      <c r="R3254" s="69"/>
      <c r="Z3254" s="70"/>
      <c r="AA3254" s="71"/>
      <c r="AB3254" s="70"/>
      <c r="AC3254" s="70"/>
      <c r="AD3254" s="53"/>
      <c r="AE3254" s="53"/>
      <c r="AF3254" s="72"/>
      <c r="AG3254" s="70"/>
      <c r="AH3254" s="70"/>
      <c r="AI3254" s="70"/>
    </row>
    <row r="3255" spans="1:35" ht="12.75" customHeight="1" x14ac:dyDescent="0.2">
      <c r="A3255" s="64" t="s">
        <v>571</v>
      </c>
      <c r="B3255" s="65" t="s">
        <v>570</v>
      </c>
      <c r="C3255" s="65">
        <v>50371</v>
      </c>
      <c r="D3255" s="66">
        <f>VLOOKUP(A3255,'2.1 Termination Charges'!$B$4:$F$904,5,0)</f>
        <v>0.23551</v>
      </c>
      <c r="G3255" s="67"/>
      <c r="H3255" s="67"/>
      <c r="J3255" s="67"/>
      <c r="P3255" s="68"/>
      <c r="Q3255" s="69"/>
      <c r="R3255" s="69"/>
      <c r="Z3255" s="70"/>
      <c r="AA3255" s="71"/>
      <c r="AB3255" s="70"/>
      <c r="AC3255" s="70"/>
      <c r="AD3255" s="53"/>
      <c r="AE3255" s="53"/>
      <c r="AF3255" s="72"/>
      <c r="AG3255" s="70"/>
      <c r="AH3255" s="70"/>
      <c r="AI3255" s="70"/>
    </row>
    <row r="3256" spans="1:35" ht="12.75" customHeight="1" x14ac:dyDescent="0.2">
      <c r="A3256" s="64" t="s">
        <v>571</v>
      </c>
      <c r="B3256" s="65" t="s">
        <v>570</v>
      </c>
      <c r="C3256" s="65">
        <v>5037699</v>
      </c>
      <c r="D3256" s="66">
        <f>VLOOKUP(A3256,'2.1 Termination Charges'!$B$4:$F$904,5,0)</f>
        <v>0.23551</v>
      </c>
      <c r="G3256" s="67"/>
      <c r="H3256" s="67"/>
      <c r="J3256" s="67"/>
      <c r="P3256" s="68"/>
      <c r="Q3256" s="69"/>
      <c r="R3256" s="69"/>
      <c r="Z3256" s="70"/>
      <c r="AA3256" s="71"/>
      <c r="AB3256" s="70"/>
      <c r="AC3256" s="70"/>
      <c r="AD3256" s="53"/>
      <c r="AE3256" s="53"/>
      <c r="AF3256" s="72"/>
      <c r="AG3256" s="70"/>
      <c r="AH3256" s="70"/>
      <c r="AI3256" s="70"/>
    </row>
    <row r="3257" spans="1:35" ht="12.75" customHeight="1" x14ac:dyDescent="0.2">
      <c r="A3257" s="64" t="s">
        <v>571</v>
      </c>
      <c r="B3257" s="65" t="s">
        <v>570</v>
      </c>
      <c r="C3257" s="65">
        <v>503770</v>
      </c>
      <c r="D3257" s="66">
        <f>VLOOKUP(A3257,'2.1 Termination Charges'!$B$4:$F$904,5,0)</f>
        <v>0.23551</v>
      </c>
      <c r="G3257" s="67"/>
      <c r="H3257" s="67"/>
      <c r="J3257" s="67"/>
      <c r="P3257" s="68"/>
      <c r="Q3257" s="69"/>
      <c r="R3257" s="69"/>
      <c r="Z3257" s="70"/>
      <c r="AA3257" s="71"/>
      <c r="AB3257" s="70"/>
      <c r="AC3257" s="70"/>
      <c r="AD3257" s="53"/>
      <c r="AE3257" s="53"/>
      <c r="AF3257" s="72"/>
      <c r="AG3257" s="70"/>
      <c r="AH3257" s="70"/>
      <c r="AI3257" s="70"/>
    </row>
    <row r="3258" spans="1:35" ht="12.75" customHeight="1" x14ac:dyDescent="0.2">
      <c r="A3258" s="64" t="s">
        <v>571</v>
      </c>
      <c r="B3258" s="65" t="s">
        <v>570</v>
      </c>
      <c r="C3258" s="65">
        <v>503771</v>
      </c>
      <c r="D3258" s="66">
        <f>VLOOKUP(A3258,'2.1 Termination Charges'!$B$4:$F$904,5,0)</f>
        <v>0.23551</v>
      </c>
      <c r="G3258" s="67"/>
      <c r="H3258" s="67"/>
      <c r="J3258" s="67"/>
      <c r="P3258" s="68"/>
      <c r="Q3258" s="69"/>
      <c r="R3258" s="69"/>
      <c r="Z3258" s="70"/>
      <c r="AA3258" s="71"/>
      <c r="AB3258" s="70"/>
      <c r="AC3258" s="70"/>
      <c r="AD3258" s="53"/>
      <c r="AE3258" s="53"/>
      <c r="AF3258" s="72"/>
      <c r="AG3258" s="70"/>
      <c r="AH3258" s="70"/>
      <c r="AI3258" s="70"/>
    </row>
    <row r="3259" spans="1:35" ht="12.75" customHeight="1" x14ac:dyDescent="0.2">
      <c r="A3259" s="64" t="s">
        <v>571</v>
      </c>
      <c r="B3259" s="65" t="s">
        <v>570</v>
      </c>
      <c r="C3259" s="65">
        <v>5037780</v>
      </c>
      <c r="D3259" s="66">
        <f>VLOOKUP(A3259,'2.1 Termination Charges'!$B$4:$F$904,5,0)</f>
        <v>0.23551</v>
      </c>
      <c r="G3259" s="67"/>
      <c r="H3259" s="67"/>
      <c r="J3259" s="67"/>
      <c r="P3259" s="68"/>
      <c r="Q3259" s="69"/>
      <c r="R3259" s="69"/>
      <c r="Z3259" s="70"/>
      <c r="AA3259" s="71"/>
      <c r="AB3259" s="70"/>
      <c r="AC3259" s="70"/>
      <c r="AD3259" s="53"/>
      <c r="AE3259" s="53"/>
      <c r="AF3259" s="72"/>
      <c r="AG3259" s="70"/>
      <c r="AH3259" s="70"/>
      <c r="AI3259" s="70"/>
    </row>
    <row r="3260" spans="1:35" ht="12.75" customHeight="1" x14ac:dyDescent="0.2">
      <c r="A3260" s="64" t="s">
        <v>571</v>
      </c>
      <c r="B3260" s="65" t="s">
        <v>570</v>
      </c>
      <c r="C3260" s="65">
        <v>5037781</v>
      </c>
      <c r="D3260" s="66">
        <f>VLOOKUP(A3260,'2.1 Termination Charges'!$B$4:$F$904,5,0)</f>
        <v>0.23551</v>
      </c>
      <c r="G3260" s="67"/>
      <c r="H3260" s="67"/>
      <c r="J3260" s="67"/>
      <c r="P3260" s="68"/>
      <c r="Q3260" s="69"/>
      <c r="R3260" s="69"/>
      <c r="Z3260" s="70"/>
      <c r="AA3260" s="71"/>
      <c r="AB3260" s="70"/>
      <c r="AC3260" s="70"/>
      <c r="AD3260" s="53"/>
      <c r="AE3260" s="53"/>
      <c r="AF3260" s="72"/>
      <c r="AG3260" s="70"/>
      <c r="AH3260" s="70"/>
      <c r="AI3260" s="70"/>
    </row>
    <row r="3261" spans="1:35" ht="12.75" customHeight="1" x14ac:dyDescent="0.2">
      <c r="A3261" s="64" t="s">
        <v>571</v>
      </c>
      <c r="B3261" s="65" t="s">
        <v>570</v>
      </c>
      <c r="C3261" s="65">
        <v>5037782</v>
      </c>
      <c r="D3261" s="66">
        <f>VLOOKUP(A3261,'2.1 Termination Charges'!$B$4:$F$904,5,0)</f>
        <v>0.23551</v>
      </c>
      <c r="G3261" s="67"/>
      <c r="H3261" s="67"/>
      <c r="J3261" s="67"/>
      <c r="P3261" s="68"/>
      <c r="Q3261" s="69"/>
      <c r="R3261" s="69"/>
      <c r="Z3261" s="70"/>
      <c r="AA3261" s="71"/>
      <c r="AB3261" s="70"/>
      <c r="AC3261" s="70"/>
      <c r="AD3261" s="53"/>
      <c r="AE3261" s="53"/>
      <c r="AF3261" s="72"/>
      <c r="AG3261" s="70"/>
      <c r="AH3261" s="70"/>
      <c r="AI3261" s="70"/>
    </row>
    <row r="3262" spans="1:35" ht="12.75" customHeight="1" x14ac:dyDescent="0.2">
      <c r="A3262" s="64" t="s">
        <v>571</v>
      </c>
      <c r="B3262" s="65" t="s">
        <v>570</v>
      </c>
      <c r="C3262" s="65">
        <v>5037783</v>
      </c>
      <c r="D3262" s="66">
        <f>VLOOKUP(A3262,'2.1 Termination Charges'!$B$4:$F$904,5,0)</f>
        <v>0.23551</v>
      </c>
      <c r="G3262" s="67"/>
      <c r="H3262" s="67"/>
      <c r="J3262" s="67"/>
      <c r="P3262" s="68"/>
      <c r="Q3262" s="69"/>
      <c r="R3262" s="69"/>
      <c r="Z3262" s="70"/>
      <c r="AA3262" s="71"/>
      <c r="AB3262" s="70"/>
      <c r="AC3262" s="70"/>
      <c r="AD3262" s="53"/>
      <c r="AE3262" s="53"/>
      <c r="AF3262" s="72"/>
      <c r="AG3262" s="70"/>
      <c r="AH3262" s="70"/>
      <c r="AI3262" s="70"/>
    </row>
    <row r="3263" spans="1:35" ht="12.75" customHeight="1" x14ac:dyDescent="0.2">
      <c r="A3263" s="64" t="s">
        <v>571</v>
      </c>
      <c r="B3263" s="65" t="s">
        <v>570</v>
      </c>
      <c r="C3263" s="65">
        <v>5037784</v>
      </c>
      <c r="D3263" s="66">
        <f>VLOOKUP(A3263,'2.1 Termination Charges'!$B$4:$F$904,5,0)</f>
        <v>0.23551</v>
      </c>
      <c r="G3263" s="67"/>
      <c r="H3263" s="67"/>
      <c r="J3263" s="67"/>
      <c r="P3263" s="68"/>
      <c r="Q3263" s="69"/>
      <c r="R3263" s="69"/>
      <c r="Z3263" s="70"/>
      <c r="AA3263" s="71"/>
      <c r="AB3263" s="70"/>
      <c r="AC3263" s="70"/>
      <c r="AD3263" s="53"/>
      <c r="AE3263" s="53"/>
      <c r="AF3263" s="72"/>
      <c r="AG3263" s="70"/>
      <c r="AH3263" s="70"/>
      <c r="AI3263" s="70"/>
    </row>
    <row r="3264" spans="1:35" ht="12.75" customHeight="1" x14ac:dyDescent="0.2">
      <c r="A3264" s="64" t="s">
        <v>571</v>
      </c>
      <c r="B3264" s="65" t="s">
        <v>570</v>
      </c>
      <c r="C3264" s="65">
        <v>5037790</v>
      </c>
      <c r="D3264" s="66">
        <f>VLOOKUP(A3264,'2.1 Termination Charges'!$B$4:$F$904,5,0)</f>
        <v>0.23551</v>
      </c>
      <c r="G3264" s="67"/>
      <c r="H3264" s="67"/>
      <c r="J3264" s="67"/>
      <c r="P3264" s="68"/>
      <c r="Q3264" s="69"/>
      <c r="R3264" s="69"/>
      <c r="Z3264" s="70"/>
      <c r="AA3264" s="71"/>
      <c r="AB3264" s="70"/>
      <c r="AC3264" s="70"/>
      <c r="AD3264" s="53"/>
      <c r="AE3264" s="53"/>
      <c r="AF3264" s="72"/>
      <c r="AG3264" s="70"/>
      <c r="AH3264" s="70"/>
      <c r="AI3264" s="70"/>
    </row>
    <row r="3265" spans="1:35" ht="12.75" customHeight="1" x14ac:dyDescent="0.2">
      <c r="A3265" s="64" t="s">
        <v>571</v>
      </c>
      <c r="B3265" s="65" t="s">
        <v>570</v>
      </c>
      <c r="C3265" s="65">
        <v>5037791</v>
      </c>
      <c r="D3265" s="66">
        <f>VLOOKUP(A3265,'2.1 Termination Charges'!$B$4:$F$904,5,0)</f>
        <v>0.23551</v>
      </c>
      <c r="G3265" s="67"/>
      <c r="H3265" s="67"/>
      <c r="J3265" s="67"/>
      <c r="P3265" s="68"/>
      <c r="Q3265" s="69"/>
      <c r="R3265" s="69"/>
      <c r="Z3265" s="70"/>
      <c r="AA3265" s="71"/>
      <c r="AB3265" s="70"/>
      <c r="AC3265" s="70"/>
      <c r="AD3265" s="53"/>
      <c r="AE3265" s="53"/>
      <c r="AF3265" s="72"/>
      <c r="AG3265" s="70"/>
      <c r="AH3265" s="70"/>
      <c r="AI3265" s="70"/>
    </row>
    <row r="3266" spans="1:35" ht="12.75" customHeight="1" x14ac:dyDescent="0.2">
      <c r="A3266" s="64" t="s">
        <v>571</v>
      </c>
      <c r="B3266" s="65" t="s">
        <v>570</v>
      </c>
      <c r="C3266" s="65">
        <v>5037792</v>
      </c>
      <c r="D3266" s="66">
        <f>VLOOKUP(A3266,'2.1 Termination Charges'!$B$4:$F$904,5,0)</f>
        <v>0.23551</v>
      </c>
      <c r="G3266" s="67"/>
      <c r="H3266" s="67"/>
      <c r="J3266" s="67"/>
      <c r="P3266" s="68"/>
      <c r="Q3266" s="69"/>
      <c r="R3266" s="69"/>
      <c r="Z3266" s="70"/>
      <c r="AA3266" s="71"/>
      <c r="AB3266" s="70"/>
      <c r="AC3266" s="70"/>
      <c r="AD3266" s="53"/>
      <c r="AE3266" s="53"/>
      <c r="AF3266" s="72"/>
      <c r="AG3266" s="70"/>
      <c r="AH3266" s="70"/>
      <c r="AI3266" s="70"/>
    </row>
    <row r="3267" spans="1:35" ht="12.75" customHeight="1" x14ac:dyDescent="0.2">
      <c r="A3267" s="64" t="s">
        <v>571</v>
      </c>
      <c r="B3267" s="65" t="s">
        <v>570</v>
      </c>
      <c r="C3267" s="65">
        <v>5037793</v>
      </c>
      <c r="D3267" s="66">
        <f>VLOOKUP(A3267,'2.1 Termination Charges'!$B$4:$F$904,5,0)</f>
        <v>0.23551</v>
      </c>
      <c r="G3267" s="67"/>
      <c r="H3267" s="67"/>
      <c r="J3267" s="67"/>
      <c r="P3267" s="68"/>
      <c r="Q3267" s="69"/>
      <c r="R3267" s="69"/>
      <c r="Z3267" s="70"/>
      <c r="AA3267" s="71"/>
      <c r="AB3267" s="70"/>
      <c r="AC3267" s="70"/>
      <c r="AD3267" s="53"/>
      <c r="AE3267" s="53"/>
      <c r="AF3267" s="72"/>
      <c r="AG3267" s="70"/>
      <c r="AH3267" s="70"/>
      <c r="AI3267" s="70"/>
    </row>
    <row r="3268" spans="1:35" ht="12.75" customHeight="1" x14ac:dyDescent="0.2">
      <c r="A3268" s="64" t="s">
        <v>571</v>
      </c>
      <c r="B3268" s="65" t="s">
        <v>570</v>
      </c>
      <c r="C3268" s="65">
        <v>5037794</v>
      </c>
      <c r="D3268" s="66">
        <f>VLOOKUP(A3268,'2.1 Termination Charges'!$B$4:$F$904,5,0)</f>
        <v>0.23551</v>
      </c>
      <c r="G3268" s="67"/>
      <c r="H3268" s="67"/>
      <c r="J3268" s="67"/>
      <c r="P3268" s="68"/>
      <c r="Q3268" s="69"/>
      <c r="R3268" s="69"/>
      <c r="Z3268" s="70"/>
      <c r="AA3268" s="71"/>
      <c r="AB3268" s="70"/>
      <c r="AC3268" s="70"/>
      <c r="AD3268" s="53"/>
      <c r="AE3268" s="53"/>
      <c r="AF3268" s="72"/>
      <c r="AG3268" s="70"/>
      <c r="AH3268" s="70"/>
      <c r="AI3268" s="70"/>
    </row>
    <row r="3269" spans="1:35" ht="12.75" customHeight="1" x14ac:dyDescent="0.2">
      <c r="A3269" s="64" t="s">
        <v>571</v>
      </c>
      <c r="B3269" s="65" t="s">
        <v>570</v>
      </c>
      <c r="C3269" s="65">
        <v>503781</v>
      </c>
      <c r="D3269" s="66">
        <f>VLOOKUP(A3269,'2.1 Termination Charges'!$B$4:$F$904,5,0)</f>
        <v>0.23551</v>
      </c>
      <c r="G3269" s="67"/>
      <c r="H3269" s="67"/>
      <c r="J3269" s="67"/>
      <c r="P3269" s="68"/>
      <c r="Q3269" s="69"/>
      <c r="R3269" s="69"/>
      <c r="Z3269" s="70"/>
      <c r="AA3269" s="71"/>
      <c r="AB3269" s="70"/>
      <c r="AC3269" s="70"/>
      <c r="AD3269" s="53"/>
      <c r="AE3269" s="53"/>
      <c r="AF3269" s="72"/>
      <c r="AG3269" s="70"/>
      <c r="AH3269" s="70"/>
      <c r="AI3269" s="70"/>
    </row>
    <row r="3270" spans="1:35" ht="12.75" customHeight="1" x14ac:dyDescent="0.2">
      <c r="A3270" s="64" t="s">
        <v>571</v>
      </c>
      <c r="B3270" s="65" t="s">
        <v>570</v>
      </c>
      <c r="C3270" s="65">
        <v>503782</v>
      </c>
      <c r="D3270" s="66">
        <f>VLOOKUP(A3270,'2.1 Termination Charges'!$B$4:$F$904,5,0)</f>
        <v>0.23551</v>
      </c>
      <c r="G3270" s="67"/>
      <c r="H3270" s="67"/>
      <c r="J3270" s="67"/>
      <c r="P3270" s="68"/>
      <c r="Q3270" s="69"/>
      <c r="R3270" s="69"/>
      <c r="Z3270" s="70"/>
      <c r="AA3270" s="71"/>
      <c r="AB3270" s="70"/>
      <c r="AC3270" s="70"/>
      <c r="AD3270" s="53"/>
      <c r="AE3270" s="53"/>
      <c r="AF3270" s="72"/>
      <c r="AG3270" s="70"/>
      <c r="AH3270" s="70"/>
      <c r="AI3270" s="70"/>
    </row>
    <row r="3271" spans="1:35" ht="12.75" customHeight="1" x14ac:dyDescent="0.2">
      <c r="A3271" s="64" t="s">
        <v>571</v>
      </c>
      <c r="B3271" s="65" t="s">
        <v>570</v>
      </c>
      <c r="C3271" s="65">
        <v>5037833</v>
      </c>
      <c r="D3271" s="66">
        <f>VLOOKUP(A3271,'2.1 Termination Charges'!$B$4:$F$904,5,0)</f>
        <v>0.23551</v>
      </c>
      <c r="G3271" s="67"/>
      <c r="H3271" s="67"/>
      <c r="J3271" s="67"/>
      <c r="P3271" s="68"/>
      <c r="Q3271" s="69"/>
      <c r="R3271" s="69"/>
      <c r="Z3271" s="70"/>
      <c r="AA3271" s="71"/>
      <c r="AB3271" s="70"/>
      <c r="AC3271" s="70"/>
      <c r="AD3271" s="53"/>
      <c r="AE3271" s="53"/>
      <c r="AF3271" s="72"/>
      <c r="AG3271" s="70"/>
      <c r="AH3271" s="70"/>
      <c r="AI3271" s="70"/>
    </row>
    <row r="3272" spans="1:35" ht="12.75" customHeight="1" x14ac:dyDescent="0.2">
      <c r="A3272" s="64" t="s">
        <v>571</v>
      </c>
      <c r="B3272" s="65" t="s">
        <v>570</v>
      </c>
      <c r="C3272" s="65">
        <v>5037834</v>
      </c>
      <c r="D3272" s="66">
        <f>VLOOKUP(A3272,'2.1 Termination Charges'!$B$4:$F$904,5,0)</f>
        <v>0.23551</v>
      </c>
      <c r="G3272" s="67"/>
      <c r="H3272" s="67"/>
      <c r="J3272" s="67"/>
      <c r="P3272" s="68"/>
      <c r="Q3272" s="69"/>
      <c r="R3272" s="69"/>
      <c r="Z3272" s="70"/>
      <c r="AA3272" s="71"/>
      <c r="AB3272" s="70"/>
      <c r="AC3272" s="70"/>
      <c r="AD3272" s="53"/>
      <c r="AE3272" s="53"/>
      <c r="AF3272" s="72"/>
      <c r="AG3272" s="70"/>
      <c r="AH3272" s="70"/>
      <c r="AI3272" s="70"/>
    </row>
    <row r="3273" spans="1:35" ht="12.75" customHeight="1" x14ac:dyDescent="0.2">
      <c r="A3273" s="64" t="s">
        <v>571</v>
      </c>
      <c r="B3273" s="65" t="s">
        <v>570</v>
      </c>
      <c r="C3273" s="65">
        <v>5037835</v>
      </c>
      <c r="D3273" s="66">
        <f>VLOOKUP(A3273,'2.1 Termination Charges'!$B$4:$F$904,5,0)</f>
        <v>0.23551</v>
      </c>
      <c r="G3273" s="67"/>
      <c r="H3273" s="67"/>
      <c r="J3273" s="67"/>
      <c r="P3273" s="68"/>
      <c r="Q3273" s="69"/>
      <c r="R3273" s="69"/>
      <c r="Z3273" s="70"/>
      <c r="AA3273" s="71"/>
      <c r="AB3273" s="70"/>
      <c r="AC3273" s="70"/>
      <c r="AD3273" s="53"/>
      <c r="AE3273" s="53"/>
      <c r="AF3273" s="72"/>
      <c r="AG3273" s="70"/>
      <c r="AH3273" s="70"/>
      <c r="AI3273" s="70"/>
    </row>
    <row r="3274" spans="1:35" ht="12.75" customHeight="1" x14ac:dyDescent="0.2">
      <c r="A3274" s="64" t="s">
        <v>571</v>
      </c>
      <c r="B3274" s="65" t="s">
        <v>570</v>
      </c>
      <c r="C3274" s="65">
        <v>5037836</v>
      </c>
      <c r="D3274" s="66">
        <f>VLOOKUP(A3274,'2.1 Termination Charges'!$B$4:$F$904,5,0)</f>
        <v>0.23551</v>
      </c>
      <c r="G3274" s="67"/>
      <c r="H3274" s="67"/>
      <c r="J3274" s="67"/>
      <c r="P3274" s="68"/>
      <c r="Q3274" s="69"/>
      <c r="R3274" s="69"/>
      <c r="Z3274" s="70"/>
      <c r="AA3274" s="71"/>
      <c r="AB3274" s="70"/>
      <c r="AC3274" s="70"/>
      <c r="AD3274" s="53"/>
      <c r="AE3274" s="53"/>
      <c r="AF3274" s="72"/>
      <c r="AG3274" s="70"/>
      <c r="AH3274" s="70"/>
      <c r="AI3274" s="70"/>
    </row>
    <row r="3275" spans="1:35" ht="12.75" customHeight="1" x14ac:dyDescent="0.2">
      <c r="A3275" s="64" t="s">
        <v>571</v>
      </c>
      <c r="B3275" s="65" t="s">
        <v>570</v>
      </c>
      <c r="C3275" s="65">
        <v>5037837</v>
      </c>
      <c r="D3275" s="66">
        <f>VLOOKUP(A3275,'2.1 Termination Charges'!$B$4:$F$904,5,0)</f>
        <v>0.23551</v>
      </c>
      <c r="G3275" s="67"/>
      <c r="H3275" s="67"/>
      <c r="J3275" s="67"/>
      <c r="P3275" s="68"/>
      <c r="Q3275" s="69"/>
      <c r="R3275" s="69"/>
      <c r="Z3275" s="70"/>
      <c r="AA3275" s="71"/>
      <c r="AB3275" s="70"/>
      <c r="AC3275" s="70"/>
      <c r="AD3275" s="53"/>
      <c r="AE3275" s="53"/>
      <c r="AF3275" s="72"/>
      <c r="AG3275" s="70"/>
      <c r="AH3275" s="70"/>
      <c r="AI3275" s="70"/>
    </row>
    <row r="3276" spans="1:35" ht="12.75" customHeight="1" x14ac:dyDescent="0.2">
      <c r="A3276" s="64" t="s">
        <v>571</v>
      </c>
      <c r="B3276" s="65" t="s">
        <v>570</v>
      </c>
      <c r="C3276" s="65">
        <v>5037838</v>
      </c>
      <c r="D3276" s="66">
        <f>VLOOKUP(A3276,'2.1 Termination Charges'!$B$4:$F$904,5,0)</f>
        <v>0.23551</v>
      </c>
      <c r="G3276" s="67"/>
      <c r="H3276" s="67"/>
      <c r="J3276" s="67"/>
      <c r="P3276" s="68"/>
      <c r="Q3276" s="69"/>
      <c r="R3276" s="69"/>
      <c r="Z3276" s="70"/>
      <c r="AA3276" s="71"/>
      <c r="AB3276" s="70"/>
      <c r="AC3276" s="70"/>
      <c r="AD3276" s="53"/>
      <c r="AE3276" s="53"/>
      <c r="AF3276" s="72"/>
      <c r="AG3276" s="70"/>
      <c r="AH3276" s="70"/>
      <c r="AI3276" s="70"/>
    </row>
    <row r="3277" spans="1:35" ht="12.75" customHeight="1" x14ac:dyDescent="0.2">
      <c r="A3277" s="64" t="s">
        <v>571</v>
      </c>
      <c r="B3277" s="65" t="s">
        <v>570</v>
      </c>
      <c r="C3277" s="65">
        <v>5037839</v>
      </c>
      <c r="D3277" s="66">
        <f>VLOOKUP(A3277,'2.1 Termination Charges'!$B$4:$F$904,5,0)</f>
        <v>0.23551</v>
      </c>
      <c r="G3277" s="67"/>
      <c r="H3277" s="67"/>
      <c r="J3277" s="67"/>
      <c r="P3277" s="68"/>
      <c r="Q3277" s="69"/>
      <c r="R3277" s="69"/>
      <c r="Z3277" s="70"/>
      <c r="AA3277" s="71"/>
      <c r="AB3277" s="70"/>
      <c r="AC3277" s="70"/>
      <c r="AD3277" s="53"/>
      <c r="AE3277" s="53"/>
      <c r="AF3277" s="72"/>
      <c r="AG3277" s="70"/>
      <c r="AH3277" s="70"/>
      <c r="AI3277" s="70"/>
    </row>
    <row r="3278" spans="1:35" ht="12.75" customHeight="1" x14ac:dyDescent="0.2">
      <c r="A3278" s="64" t="s">
        <v>571</v>
      </c>
      <c r="B3278" s="65" t="s">
        <v>570</v>
      </c>
      <c r="C3278" s="65">
        <v>5037845</v>
      </c>
      <c r="D3278" s="66">
        <f>VLOOKUP(A3278,'2.1 Termination Charges'!$B$4:$F$904,5,0)</f>
        <v>0.23551</v>
      </c>
      <c r="G3278" s="67"/>
      <c r="H3278" s="67"/>
      <c r="J3278" s="67"/>
      <c r="P3278" s="68"/>
      <c r="Q3278" s="69"/>
      <c r="R3278" s="69"/>
      <c r="Z3278" s="70"/>
      <c r="AA3278" s="71"/>
      <c r="AB3278" s="70"/>
      <c r="AC3278" s="70"/>
      <c r="AD3278" s="53"/>
      <c r="AE3278" s="53"/>
      <c r="AF3278" s="72"/>
      <c r="AG3278" s="70"/>
      <c r="AH3278" s="70"/>
      <c r="AI3278" s="70"/>
    </row>
    <row r="3279" spans="1:35" ht="12.75" customHeight="1" x14ac:dyDescent="0.2">
      <c r="A3279" s="64" t="s">
        <v>571</v>
      </c>
      <c r="B3279" s="65" t="s">
        <v>570</v>
      </c>
      <c r="C3279" s="65">
        <v>5037846</v>
      </c>
      <c r="D3279" s="66">
        <f>VLOOKUP(A3279,'2.1 Termination Charges'!$B$4:$F$904,5,0)</f>
        <v>0.23551</v>
      </c>
      <c r="G3279" s="67"/>
      <c r="H3279" s="67"/>
      <c r="J3279" s="67"/>
      <c r="P3279" s="68"/>
      <c r="Q3279" s="69"/>
      <c r="R3279" s="69"/>
      <c r="Z3279" s="70"/>
      <c r="AA3279" s="71"/>
      <c r="AB3279" s="70"/>
      <c r="AC3279" s="70"/>
      <c r="AD3279" s="53"/>
      <c r="AE3279" s="53"/>
      <c r="AF3279" s="72"/>
      <c r="AG3279" s="70"/>
      <c r="AH3279" s="70"/>
      <c r="AI3279" s="70"/>
    </row>
    <row r="3280" spans="1:35" ht="12.75" customHeight="1" x14ac:dyDescent="0.2">
      <c r="A3280" s="64" t="s">
        <v>571</v>
      </c>
      <c r="B3280" s="65" t="s">
        <v>570</v>
      </c>
      <c r="C3280" s="65">
        <v>5037847</v>
      </c>
      <c r="D3280" s="66">
        <f>VLOOKUP(A3280,'2.1 Termination Charges'!$B$4:$F$904,5,0)</f>
        <v>0.23551</v>
      </c>
      <c r="G3280" s="67"/>
      <c r="H3280" s="67"/>
      <c r="J3280" s="67"/>
      <c r="P3280" s="68"/>
      <c r="Q3280" s="69"/>
      <c r="R3280" s="69"/>
      <c r="Z3280" s="70"/>
      <c r="AA3280" s="71"/>
      <c r="AB3280" s="70"/>
      <c r="AC3280" s="70"/>
      <c r="AD3280" s="53"/>
      <c r="AE3280" s="53"/>
      <c r="AF3280" s="72"/>
      <c r="AG3280" s="70"/>
      <c r="AH3280" s="70"/>
      <c r="AI3280" s="70"/>
    </row>
    <row r="3281" spans="1:35" ht="12.75" customHeight="1" x14ac:dyDescent="0.2">
      <c r="A3281" s="64" t="s">
        <v>571</v>
      </c>
      <c r="B3281" s="65" t="s">
        <v>570</v>
      </c>
      <c r="C3281" s="65">
        <v>5037848</v>
      </c>
      <c r="D3281" s="66">
        <f>VLOOKUP(A3281,'2.1 Termination Charges'!$B$4:$F$904,5,0)</f>
        <v>0.23551</v>
      </c>
      <c r="G3281" s="67"/>
      <c r="H3281" s="67"/>
      <c r="J3281" s="67"/>
      <c r="P3281" s="68"/>
      <c r="Q3281" s="69"/>
      <c r="R3281" s="69"/>
      <c r="Z3281" s="70"/>
      <c r="AA3281" s="71"/>
      <c r="AB3281" s="70"/>
      <c r="AC3281" s="70"/>
      <c r="AD3281" s="53"/>
      <c r="AE3281" s="53"/>
      <c r="AF3281" s="72"/>
      <c r="AG3281" s="70"/>
      <c r="AH3281" s="70"/>
      <c r="AI3281" s="70"/>
    </row>
    <row r="3282" spans="1:35" ht="12.75" customHeight="1" x14ac:dyDescent="0.2">
      <c r="A3282" s="64" t="s">
        <v>571</v>
      </c>
      <c r="B3282" s="65" t="s">
        <v>570</v>
      </c>
      <c r="C3282" s="65">
        <v>5037849</v>
      </c>
      <c r="D3282" s="66">
        <f>VLOOKUP(A3282,'2.1 Termination Charges'!$B$4:$F$904,5,0)</f>
        <v>0.23551</v>
      </c>
      <c r="G3282" s="67"/>
      <c r="H3282" s="67"/>
      <c r="J3282" s="67"/>
      <c r="P3282" s="68"/>
      <c r="Q3282" s="69"/>
      <c r="R3282" s="69"/>
      <c r="Z3282" s="70"/>
      <c r="AA3282" s="71"/>
      <c r="AB3282" s="70"/>
      <c r="AC3282" s="70"/>
      <c r="AD3282" s="53"/>
      <c r="AE3282" s="53"/>
      <c r="AF3282" s="72"/>
      <c r="AG3282" s="70"/>
      <c r="AH3282" s="70"/>
      <c r="AI3282" s="70"/>
    </row>
    <row r="3283" spans="1:35" ht="12.75" customHeight="1" x14ac:dyDescent="0.2">
      <c r="A3283" s="64" t="s">
        <v>571</v>
      </c>
      <c r="B3283" s="65" t="s">
        <v>570</v>
      </c>
      <c r="C3283" s="65">
        <v>503799</v>
      </c>
      <c r="D3283" s="66">
        <f>VLOOKUP(A3283,'2.1 Termination Charges'!$B$4:$F$904,5,0)</f>
        <v>0.23551</v>
      </c>
      <c r="G3283" s="67"/>
      <c r="H3283" s="67"/>
      <c r="J3283" s="67"/>
      <c r="P3283" s="68"/>
      <c r="Q3283" s="69"/>
      <c r="R3283" s="69"/>
      <c r="Z3283" s="70"/>
      <c r="AA3283" s="71"/>
      <c r="AB3283" s="70"/>
      <c r="AC3283" s="70"/>
      <c r="AD3283" s="53"/>
      <c r="AE3283" s="53"/>
      <c r="AF3283" s="72"/>
      <c r="AG3283" s="70"/>
      <c r="AH3283" s="70"/>
      <c r="AI3283" s="70"/>
    </row>
    <row r="3284" spans="1:35" ht="12.75" customHeight="1" x14ac:dyDescent="0.2">
      <c r="A3284" s="64" t="s">
        <v>573</v>
      </c>
      <c r="B3284" s="65" t="s">
        <v>572</v>
      </c>
      <c r="C3284" s="65">
        <v>50372</v>
      </c>
      <c r="D3284" s="66">
        <f>VLOOKUP(A3284,'2.1 Termination Charges'!$B$4:$F$904,5,0)</f>
        <v>0.24096999999999999</v>
      </c>
      <c r="G3284" s="67"/>
      <c r="H3284" s="67"/>
      <c r="J3284" s="67"/>
      <c r="P3284" s="68"/>
      <c r="Q3284" s="69"/>
      <c r="R3284" s="69"/>
      <c r="Z3284" s="70"/>
      <c r="AA3284" s="71"/>
      <c r="AB3284" s="70"/>
      <c r="AC3284" s="70"/>
      <c r="AD3284" s="53"/>
      <c r="AE3284" s="53"/>
      <c r="AF3284" s="72"/>
      <c r="AG3284" s="70"/>
      <c r="AH3284" s="70"/>
      <c r="AI3284" s="70"/>
    </row>
    <row r="3285" spans="1:35" ht="12.75" customHeight="1" x14ac:dyDescent="0.2">
      <c r="A3285" s="64" t="s">
        <v>573</v>
      </c>
      <c r="B3285" s="65" t="s">
        <v>572</v>
      </c>
      <c r="C3285" s="65">
        <v>503745</v>
      </c>
      <c r="D3285" s="66">
        <f>VLOOKUP(A3285,'2.1 Termination Charges'!$B$4:$F$904,5,0)</f>
        <v>0.24096999999999999</v>
      </c>
      <c r="G3285" s="67"/>
      <c r="H3285" s="67"/>
      <c r="J3285" s="67"/>
      <c r="P3285" s="68"/>
      <c r="Q3285" s="69"/>
      <c r="R3285" s="69"/>
      <c r="Z3285" s="70"/>
      <c r="AA3285" s="71"/>
      <c r="AB3285" s="70"/>
      <c r="AC3285" s="70"/>
      <c r="AD3285" s="53"/>
      <c r="AE3285" s="53"/>
      <c r="AF3285" s="72"/>
      <c r="AG3285" s="70"/>
      <c r="AH3285" s="70"/>
      <c r="AI3285" s="70"/>
    </row>
    <row r="3286" spans="1:35" ht="12.75" customHeight="1" x14ac:dyDescent="0.2">
      <c r="A3286" s="64" t="s">
        <v>573</v>
      </c>
      <c r="B3286" s="65" t="s">
        <v>572</v>
      </c>
      <c r="C3286" s="65">
        <v>503747</v>
      </c>
      <c r="D3286" s="66">
        <f>VLOOKUP(A3286,'2.1 Termination Charges'!$B$4:$F$904,5,0)</f>
        <v>0.24096999999999999</v>
      </c>
      <c r="G3286" s="67"/>
      <c r="H3286" s="67"/>
      <c r="J3286" s="67"/>
      <c r="P3286" s="68"/>
      <c r="Q3286" s="69"/>
      <c r="R3286" s="69"/>
      <c r="Z3286" s="70"/>
      <c r="AA3286" s="71"/>
      <c r="AB3286" s="70"/>
      <c r="AC3286" s="70"/>
      <c r="AD3286" s="53"/>
      <c r="AE3286" s="53"/>
      <c r="AF3286" s="72"/>
      <c r="AG3286" s="70"/>
      <c r="AH3286" s="70"/>
      <c r="AI3286" s="70"/>
    </row>
    <row r="3287" spans="1:35" ht="12.75" customHeight="1" x14ac:dyDescent="0.2">
      <c r="A3287" s="64" t="s">
        <v>573</v>
      </c>
      <c r="B3287" s="65" t="s">
        <v>572</v>
      </c>
      <c r="C3287" s="65">
        <v>503748</v>
      </c>
      <c r="D3287" s="66">
        <f>VLOOKUP(A3287,'2.1 Termination Charges'!$B$4:$F$904,5,0)</f>
        <v>0.24096999999999999</v>
      </c>
      <c r="G3287" s="67"/>
      <c r="H3287" s="67"/>
      <c r="J3287" s="67"/>
      <c r="P3287" s="68"/>
      <c r="Q3287" s="69"/>
      <c r="R3287" s="69"/>
      <c r="Z3287" s="70"/>
      <c r="AA3287" s="71"/>
      <c r="AB3287" s="70"/>
      <c r="AC3287" s="70"/>
      <c r="AD3287" s="53"/>
      <c r="AE3287" s="53"/>
      <c r="AF3287" s="72"/>
      <c r="AG3287" s="70"/>
      <c r="AH3287" s="70"/>
      <c r="AI3287" s="70"/>
    </row>
    <row r="3288" spans="1:35" ht="12.75" customHeight="1" x14ac:dyDescent="0.2">
      <c r="A3288" s="64" t="s">
        <v>573</v>
      </c>
      <c r="B3288" s="65" t="s">
        <v>572</v>
      </c>
      <c r="C3288" s="65">
        <v>503749</v>
      </c>
      <c r="D3288" s="66">
        <f>VLOOKUP(A3288,'2.1 Termination Charges'!$B$4:$F$904,5,0)</f>
        <v>0.24096999999999999</v>
      </c>
      <c r="G3288" s="67"/>
      <c r="H3288" s="67"/>
      <c r="J3288" s="67"/>
      <c r="P3288" s="68"/>
      <c r="Q3288" s="69"/>
      <c r="R3288" s="69"/>
      <c r="Z3288" s="70"/>
      <c r="AA3288" s="71"/>
      <c r="AB3288" s="70"/>
      <c r="AC3288" s="70"/>
      <c r="AD3288" s="53"/>
      <c r="AE3288" s="53"/>
      <c r="AF3288" s="72"/>
      <c r="AG3288" s="70"/>
      <c r="AH3288" s="70"/>
      <c r="AI3288" s="70"/>
    </row>
    <row r="3289" spans="1:35" ht="12.75" customHeight="1" x14ac:dyDescent="0.2">
      <c r="A3289" s="64" t="s">
        <v>573</v>
      </c>
      <c r="B3289" s="65" t="s">
        <v>572</v>
      </c>
      <c r="C3289" s="65">
        <v>50375</v>
      </c>
      <c r="D3289" s="66">
        <f>VLOOKUP(A3289,'2.1 Termination Charges'!$B$4:$F$904,5,0)</f>
        <v>0.24096999999999999</v>
      </c>
      <c r="G3289" s="67"/>
      <c r="H3289" s="67"/>
      <c r="J3289" s="67"/>
      <c r="P3289" s="68"/>
      <c r="Q3289" s="69"/>
      <c r="R3289" s="69"/>
      <c r="Z3289" s="70"/>
      <c r="AA3289" s="71"/>
      <c r="AB3289" s="70"/>
      <c r="AC3289" s="70"/>
      <c r="AD3289" s="53"/>
      <c r="AE3289" s="53"/>
      <c r="AF3289" s="72"/>
      <c r="AG3289" s="70"/>
      <c r="AH3289" s="70"/>
      <c r="AI3289" s="70"/>
    </row>
    <row r="3290" spans="1:35" ht="12.75" customHeight="1" x14ac:dyDescent="0.2">
      <c r="A3290" s="64" t="s">
        <v>573</v>
      </c>
      <c r="B3290" s="65" t="s">
        <v>572</v>
      </c>
      <c r="C3290" s="65">
        <v>503767</v>
      </c>
      <c r="D3290" s="66">
        <f>VLOOKUP(A3290,'2.1 Termination Charges'!$B$4:$F$904,5,0)</f>
        <v>0.24096999999999999</v>
      </c>
      <c r="G3290" s="67"/>
      <c r="H3290" s="67"/>
      <c r="J3290" s="67"/>
      <c r="P3290" s="68"/>
      <c r="Q3290" s="69"/>
      <c r="R3290" s="69"/>
      <c r="Z3290" s="70"/>
      <c r="AA3290" s="71"/>
      <c r="AB3290" s="70"/>
      <c r="AC3290" s="70"/>
      <c r="AD3290" s="53"/>
      <c r="AE3290" s="53"/>
      <c r="AF3290" s="72"/>
      <c r="AG3290" s="70"/>
      <c r="AH3290" s="70"/>
      <c r="AI3290" s="70"/>
    </row>
    <row r="3291" spans="1:35" ht="12.75" customHeight="1" x14ac:dyDescent="0.2">
      <c r="A3291" s="64" t="s">
        <v>573</v>
      </c>
      <c r="B3291" s="65" t="s">
        <v>572</v>
      </c>
      <c r="C3291" s="65">
        <v>5037680</v>
      </c>
      <c r="D3291" s="66">
        <f>VLOOKUP(A3291,'2.1 Termination Charges'!$B$4:$F$904,5,0)</f>
        <v>0.24096999999999999</v>
      </c>
      <c r="G3291" s="67"/>
      <c r="H3291" s="67"/>
      <c r="J3291" s="67"/>
      <c r="P3291" s="68"/>
      <c r="Q3291" s="69"/>
      <c r="R3291" s="69"/>
      <c r="Z3291" s="70"/>
      <c r="AA3291" s="71"/>
      <c r="AB3291" s="70"/>
      <c r="AC3291" s="70"/>
      <c r="AD3291" s="53"/>
      <c r="AE3291" s="53"/>
      <c r="AF3291" s="72"/>
      <c r="AG3291" s="70"/>
      <c r="AH3291" s="70"/>
      <c r="AI3291" s="70"/>
    </row>
    <row r="3292" spans="1:35" ht="12.75" customHeight="1" x14ac:dyDescent="0.2">
      <c r="A3292" s="64" t="s">
        <v>573</v>
      </c>
      <c r="B3292" s="65" t="s">
        <v>572</v>
      </c>
      <c r="C3292" s="65">
        <v>5037681</v>
      </c>
      <c r="D3292" s="66">
        <f>VLOOKUP(A3292,'2.1 Termination Charges'!$B$4:$F$904,5,0)</f>
        <v>0.24096999999999999</v>
      </c>
      <c r="G3292" s="67"/>
      <c r="H3292" s="67"/>
      <c r="J3292" s="67"/>
      <c r="P3292" s="68"/>
      <c r="Q3292" s="69"/>
      <c r="R3292" s="69"/>
      <c r="Z3292" s="70"/>
      <c r="AA3292" s="71"/>
      <c r="AB3292" s="70"/>
      <c r="AC3292" s="70"/>
      <c r="AD3292" s="53"/>
      <c r="AE3292" s="53"/>
      <c r="AF3292" s="72"/>
      <c r="AG3292" s="70"/>
      <c r="AH3292" s="70"/>
      <c r="AI3292" s="70"/>
    </row>
    <row r="3293" spans="1:35" ht="12.75" customHeight="1" x14ac:dyDescent="0.2">
      <c r="A3293" s="64" t="s">
        <v>573</v>
      </c>
      <c r="B3293" s="65" t="s">
        <v>572</v>
      </c>
      <c r="C3293" s="65">
        <v>5037682</v>
      </c>
      <c r="D3293" s="66">
        <f>VLOOKUP(A3293,'2.1 Termination Charges'!$B$4:$F$904,5,0)</f>
        <v>0.24096999999999999</v>
      </c>
      <c r="G3293" s="67"/>
      <c r="H3293" s="67"/>
      <c r="J3293" s="67"/>
      <c r="P3293" s="68"/>
      <c r="Q3293" s="69"/>
      <c r="R3293" s="69"/>
      <c r="Z3293" s="70"/>
      <c r="AA3293" s="71"/>
      <c r="AB3293" s="70"/>
      <c r="AC3293" s="70"/>
      <c r="AD3293" s="53"/>
      <c r="AE3293" s="53"/>
      <c r="AF3293" s="72"/>
      <c r="AG3293" s="70"/>
      <c r="AH3293" s="70"/>
      <c r="AI3293" s="70"/>
    </row>
    <row r="3294" spans="1:35" ht="12.75" customHeight="1" x14ac:dyDescent="0.2">
      <c r="A3294" s="64" t="s">
        <v>573</v>
      </c>
      <c r="B3294" s="65" t="s">
        <v>572</v>
      </c>
      <c r="C3294" s="65">
        <v>5037683</v>
      </c>
      <c r="D3294" s="66">
        <f>VLOOKUP(A3294,'2.1 Termination Charges'!$B$4:$F$904,5,0)</f>
        <v>0.24096999999999999</v>
      </c>
      <c r="G3294" s="67"/>
      <c r="H3294" s="67"/>
      <c r="J3294" s="67"/>
      <c r="P3294" s="68"/>
      <c r="Q3294" s="69"/>
      <c r="R3294" s="69"/>
      <c r="Z3294" s="70"/>
      <c r="AA3294" s="71"/>
      <c r="AB3294" s="70"/>
      <c r="AC3294" s="70"/>
      <c r="AD3294" s="53"/>
      <c r="AE3294" s="53"/>
      <c r="AF3294" s="72"/>
      <c r="AG3294" s="70"/>
      <c r="AH3294" s="70"/>
      <c r="AI3294" s="70"/>
    </row>
    <row r="3295" spans="1:35" ht="12.75" customHeight="1" x14ac:dyDescent="0.2">
      <c r="A3295" s="64" t="s">
        <v>573</v>
      </c>
      <c r="B3295" s="65" t="s">
        <v>572</v>
      </c>
      <c r="C3295" s="65">
        <v>5037684</v>
      </c>
      <c r="D3295" s="66">
        <f>VLOOKUP(A3295,'2.1 Termination Charges'!$B$4:$F$904,5,0)</f>
        <v>0.24096999999999999</v>
      </c>
      <c r="G3295" s="67"/>
      <c r="H3295" s="67"/>
      <c r="J3295" s="67"/>
      <c r="P3295" s="68"/>
      <c r="Q3295" s="69"/>
      <c r="R3295" s="69"/>
      <c r="Z3295" s="70"/>
      <c r="AA3295" s="71"/>
      <c r="AB3295" s="70"/>
      <c r="AC3295" s="70"/>
      <c r="AD3295" s="53"/>
      <c r="AE3295" s="53"/>
      <c r="AF3295" s="72"/>
      <c r="AG3295" s="70"/>
      <c r="AH3295" s="70"/>
      <c r="AI3295" s="70"/>
    </row>
    <row r="3296" spans="1:35" ht="12.75" customHeight="1" x14ac:dyDescent="0.2">
      <c r="A3296" s="64" t="s">
        <v>573</v>
      </c>
      <c r="B3296" s="65" t="s">
        <v>572</v>
      </c>
      <c r="C3296" s="65">
        <v>5037685</v>
      </c>
      <c r="D3296" s="66">
        <f>VLOOKUP(A3296,'2.1 Termination Charges'!$B$4:$F$904,5,0)</f>
        <v>0.24096999999999999</v>
      </c>
      <c r="G3296" s="67"/>
      <c r="H3296" s="67"/>
      <c r="J3296" s="67"/>
      <c r="P3296" s="68"/>
      <c r="Q3296" s="69"/>
      <c r="R3296" s="69"/>
      <c r="Z3296" s="70"/>
      <c r="AA3296" s="71"/>
      <c r="AB3296" s="70"/>
      <c r="AC3296" s="70"/>
      <c r="AD3296" s="53"/>
      <c r="AE3296" s="53"/>
      <c r="AF3296" s="72"/>
      <c r="AG3296" s="70"/>
      <c r="AH3296" s="70"/>
      <c r="AI3296" s="70"/>
    </row>
    <row r="3297" spans="1:35" ht="12.75" customHeight="1" x14ac:dyDescent="0.2">
      <c r="A3297" s="64" t="s">
        <v>573</v>
      </c>
      <c r="B3297" s="65" t="s">
        <v>572</v>
      </c>
      <c r="C3297" s="65">
        <v>5037686</v>
      </c>
      <c r="D3297" s="66">
        <f>VLOOKUP(A3297,'2.1 Termination Charges'!$B$4:$F$904,5,0)</f>
        <v>0.24096999999999999</v>
      </c>
      <c r="G3297" s="67"/>
      <c r="H3297" s="67"/>
      <c r="J3297" s="67"/>
      <c r="P3297" s="68"/>
      <c r="Q3297" s="69"/>
      <c r="R3297" s="69"/>
      <c r="Z3297" s="70"/>
      <c r="AA3297" s="71"/>
      <c r="AB3297" s="70"/>
      <c r="AC3297" s="70"/>
      <c r="AD3297" s="53"/>
      <c r="AE3297" s="53"/>
      <c r="AF3297" s="72"/>
      <c r="AG3297" s="70"/>
      <c r="AH3297" s="70"/>
      <c r="AI3297" s="70"/>
    </row>
    <row r="3298" spans="1:35" ht="12.75" customHeight="1" x14ac:dyDescent="0.2">
      <c r="A3298" s="64" t="s">
        <v>573</v>
      </c>
      <c r="B3298" s="65" t="s">
        <v>572</v>
      </c>
      <c r="C3298" s="65">
        <v>503772</v>
      </c>
      <c r="D3298" s="66">
        <f>VLOOKUP(A3298,'2.1 Termination Charges'!$B$4:$F$904,5,0)</f>
        <v>0.24096999999999999</v>
      </c>
      <c r="G3298" s="67"/>
      <c r="H3298" s="67"/>
      <c r="J3298" s="67"/>
      <c r="P3298" s="68"/>
      <c r="Q3298" s="69"/>
      <c r="R3298" s="69"/>
      <c r="Z3298" s="70"/>
      <c r="AA3298" s="71"/>
      <c r="AB3298" s="70"/>
      <c r="AC3298" s="70"/>
      <c r="AD3298" s="53"/>
      <c r="AE3298" s="53"/>
      <c r="AF3298" s="72"/>
      <c r="AG3298" s="70"/>
      <c r="AH3298" s="70"/>
      <c r="AI3298" s="70"/>
    </row>
    <row r="3299" spans="1:35" ht="12.75" customHeight="1" x14ac:dyDescent="0.2">
      <c r="A3299" s="64" t="s">
        <v>573</v>
      </c>
      <c r="B3299" s="65" t="s">
        <v>572</v>
      </c>
      <c r="C3299" s="65">
        <v>503773</v>
      </c>
      <c r="D3299" s="66">
        <f>VLOOKUP(A3299,'2.1 Termination Charges'!$B$4:$F$904,5,0)</f>
        <v>0.24096999999999999</v>
      </c>
      <c r="G3299" s="67"/>
      <c r="H3299" s="67"/>
      <c r="J3299" s="67"/>
      <c r="P3299" s="68"/>
      <c r="Q3299" s="69"/>
      <c r="R3299" s="69"/>
      <c r="Z3299" s="70"/>
      <c r="AA3299" s="71"/>
      <c r="AB3299" s="70"/>
      <c r="AC3299" s="70"/>
      <c r="AD3299" s="53"/>
      <c r="AE3299" s="53"/>
      <c r="AF3299" s="72"/>
      <c r="AG3299" s="70"/>
      <c r="AH3299" s="70"/>
      <c r="AI3299" s="70"/>
    </row>
    <row r="3300" spans="1:35" ht="12.75" customHeight="1" x14ac:dyDescent="0.2">
      <c r="A3300" s="64" t="s">
        <v>573</v>
      </c>
      <c r="B3300" s="65" t="s">
        <v>572</v>
      </c>
      <c r="C3300" s="65">
        <v>5037785</v>
      </c>
      <c r="D3300" s="66">
        <f>VLOOKUP(A3300,'2.1 Termination Charges'!$B$4:$F$904,5,0)</f>
        <v>0.24096999999999999</v>
      </c>
      <c r="G3300" s="67"/>
      <c r="H3300" s="67"/>
      <c r="J3300" s="67"/>
      <c r="P3300" s="68"/>
      <c r="Q3300" s="69"/>
      <c r="R3300" s="69"/>
      <c r="Z3300" s="70"/>
      <c r="AA3300" s="71"/>
      <c r="AB3300" s="70"/>
      <c r="AC3300" s="70"/>
      <c r="AD3300" s="53"/>
      <c r="AE3300" s="53"/>
      <c r="AF3300" s="72"/>
      <c r="AG3300" s="70"/>
      <c r="AH3300" s="70"/>
      <c r="AI3300" s="70"/>
    </row>
    <row r="3301" spans="1:35" ht="12.75" customHeight="1" x14ac:dyDescent="0.2">
      <c r="A3301" s="64" t="s">
        <v>573</v>
      </c>
      <c r="B3301" s="65" t="s">
        <v>572</v>
      </c>
      <c r="C3301" s="65">
        <v>5037786</v>
      </c>
      <c r="D3301" s="66">
        <f>VLOOKUP(A3301,'2.1 Termination Charges'!$B$4:$F$904,5,0)</f>
        <v>0.24096999999999999</v>
      </c>
      <c r="G3301" s="67"/>
      <c r="H3301" s="67"/>
      <c r="J3301" s="67"/>
      <c r="P3301" s="68"/>
      <c r="Q3301" s="69"/>
      <c r="R3301" s="69"/>
      <c r="Z3301" s="70"/>
      <c r="AA3301" s="71"/>
      <c r="AB3301" s="70"/>
      <c r="AC3301" s="70"/>
      <c r="AD3301" s="53"/>
      <c r="AE3301" s="53"/>
      <c r="AF3301" s="72"/>
      <c r="AG3301" s="70"/>
      <c r="AH3301" s="70"/>
      <c r="AI3301" s="70"/>
    </row>
    <row r="3302" spans="1:35" ht="12.75" customHeight="1" x14ac:dyDescent="0.2">
      <c r="A3302" s="64" t="s">
        <v>573</v>
      </c>
      <c r="B3302" s="65" t="s">
        <v>572</v>
      </c>
      <c r="C3302" s="65">
        <v>5037787</v>
      </c>
      <c r="D3302" s="66">
        <f>VLOOKUP(A3302,'2.1 Termination Charges'!$B$4:$F$904,5,0)</f>
        <v>0.24096999999999999</v>
      </c>
      <c r="G3302" s="67"/>
      <c r="H3302" s="67"/>
      <c r="J3302" s="67"/>
      <c r="P3302" s="68"/>
      <c r="Q3302" s="69"/>
      <c r="R3302" s="69"/>
      <c r="Z3302" s="70"/>
      <c r="AA3302" s="71"/>
      <c r="AB3302" s="70"/>
      <c r="AC3302" s="70"/>
      <c r="AD3302" s="53"/>
      <c r="AE3302" s="53"/>
      <c r="AF3302" s="72"/>
      <c r="AG3302" s="70"/>
      <c r="AH3302" s="70"/>
      <c r="AI3302" s="70"/>
    </row>
    <row r="3303" spans="1:35" ht="12.75" customHeight="1" x14ac:dyDescent="0.2">
      <c r="A3303" s="64" t="s">
        <v>573</v>
      </c>
      <c r="B3303" s="65" t="s">
        <v>572</v>
      </c>
      <c r="C3303" s="65">
        <v>5037788</v>
      </c>
      <c r="D3303" s="66">
        <f>VLOOKUP(A3303,'2.1 Termination Charges'!$B$4:$F$904,5,0)</f>
        <v>0.24096999999999999</v>
      </c>
      <c r="G3303" s="67"/>
      <c r="H3303" s="67"/>
      <c r="J3303" s="67"/>
      <c r="P3303" s="68"/>
      <c r="Q3303" s="69"/>
      <c r="R3303" s="69"/>
      <c r="Z3303" s="70"/>
      <c r="AA3303" s="71"/>
      <c r="AB3303" s="70"/>
      <c r="AC3303" s="70"/>
      <c r="AD3303" s="53"/>
      <c r="AE3303" s="53"/>
      <c r="AF3303" s="72"/>
      <c r="AG3303" s="70"/>
      <c r="AH3303" s="70"/>
      <c r="AI3303" s="70"/>
    </row>
    <row r="3304" spans="1:35" ht="12.75" customHeight="1" x14ac:dyDescent="0.2">
      <c r="A3304" s="64" t="s">
        <v>573</v>
      </c>
      <c r="B3304" s="65" t="s">
        <v>572</v>
      </c>
      <c r="C3304" s="65">
        <v>5037789</v>
      </c>
      <c r="D3304" s="66">
        <f>VLOOKUP(A3304,'2.1 Termination Charges'!$B$4:$F$904,5,0)</f>
        <v>0.24096999999999999</v>
      </c>
      <c r="G3304" s="67"/>
      <c r="H3304" s="67"/>
      <c r="J3304" s="67"/>
      <c r="P3304" s="68"/>
      <c r="Q3304" s="69"/>
      <c r="R3304" s="69"/>
      <c r="Z3304" s="70"/>
      <c r="AA3304" s="71"/>
      <c r="AB3304" s="70"/>
      <c r="AC3304" s="70"/>
      <c r="AD3304" s="53"/>
      <c r="AE3304" s="53"/>
      <c r="AF3304" s="72"/>
      <c r="AG3304" s="70"/>
      <c r="AH3304" s="70"/>
      <c r="AI3304" s="70"/>
    </row>
    <row r="3305" spans="1:35" ht="12.75" customHeight="1" x14ac:dyDescent="0.2">
      <c r="A3305" s="64" t="s">
        <v>573</v>
      </c>
      <c r="B3305" s="65" t="s">
        <v>572</v>
      </c>
      <c r="C3305" s="65">
        <v>5037795</v>
      </c>
      <c r="D3305" s="66">
        <f>VLOOKUP(A3305,'2.1 Termination Charges'!$B$4:$F$904,5,0)</f>
        <v>0.24096999999999999</v>
      </c>
      <c r="G3305" s="67"/>
      <c r="H3305" s="67"/>
      <c r="J3305" s="67"/>
      <c r="P3305" s="68"/>
      <c r="Q3305" s="69"/>
      <c r="R3305" s="69"/>
      <c r="Z3305" s="70"/>
      <c r="AA3305" s="71"/>
      <c r="AB3305" s="70"/>
      <c r="AC3305" s="70"/>
      <c r="AD3305" s="53"/>
      <c r="AE3305" s="53"/>
      <c r="AF3305" s="72"/>
      <c r="AG3305" s="70"/>
      <c r="AH3305" s="70"/>
      <c r="AI3305" s="70"/>
    </row>
    <row r="3306" spans="1:35" ht="12.75" customHeight="1" x14ac:dyDescent="0.2">
      <c r="A3306" s="64" t="s">
        <v>573</v>
      </c>
      <c r="B3306" s="65" t="s">
        <v>572</v>
      </c>
      <c r="C3306" s="65">
        <v>5037796</v>
      </c>
      <c r="D3306" s="66">
        <f>VLOOKUP(A3306,'2.1 Termination Charges'!$B$4:$F$904,5,0)</f>
        <v>0.24096999999999999</v>
      </c>
      <c r="G3306" s="67"/>
      <c r="H3306" s="67"/>
      <c r="J3306" s="67"/>
      <c r="P3306" s="68"/>
      <c r="Q3306" s="69"/>
      <c r="R3306" s="69"/>
      <c r="Z3306" s="70"/>
      <c r="AA3306" s="71"/>
      <c r="AB3306" s="70"/>
      <c r="AC3306" s="70"/>
      <c r="AD3306" s="53"/>
      <c r="AE3306" s="53"/>
      <c r="AF3306" s="72"/>
      <c r="AG3306" s="70"/>
      <c r="AH3306" s="70"/>
      <c r="AI3306" s="70"/>
    </row>
    <row r="3307" spans="1:35" ht="12.75" customHeight="1" x14ac:dyDescent="0.2">
      <c r="A3307" s="64" t="s">
        <v>573</v>
      </c>
      <c r="B3307" s="65" t="s">
        <v>572</v>
      </c>
      <c r="C3307" s="65">
        <v>5037797</v>
      </c>
      <c r="D3307" s="66">
        <f>VLOOKUP(A3307,'2.1 Termination Charges'!$B$4:$F$904,5,0)</f>
        <v>0.24096999999999999</v>
      </c>
      <c r="G3307" s="67"/>
      <c r="H3307" s="67"/>
      <c r="J3307" s="67"/>
      <c r="P3307" s="68"/>
      <c r="Q3307" s="69"/>
      <c r="R3307" s="69"/>
      <c r="Z3307" s="70"/>
      <c r="AA3307" s="71"/>
      <c r="AB3307" s="70"/>
      <c r="AC3307" s="70"/>
      <c r="AD3307" s="53"/>
      <c r="AE3307" s="53"/>
      <c r="AF3307" s="72"/>
      <c r="AG3307" s="70"/>
      <c r="AH3307" s="70"/>
      <c r="AI3307" s="70"/>
    </row>
    <row r="3308" spans="1:35" ht="12.75" customHeight="1" x14ac:dyDescent="0.2">
      <c r="A3308" s="64" t="s">
        <v>573</v>
      </c>
      <c r="B3308" s="65" t="s">
        <v>572</v>
      </c>
      <c r="C3308" s="65">
        <v>5037798</v>
      </c>
      <c r="D3308" s="66">
        <f>VLOOKUP(A3308,'2.1 Termination Charges'!$B$4:$F$904,5,0)</f>
        <v>0.24096999999999999</v>
      </c>
      <c r="G3308" s="67"/>
      <c r="H3308" s="67"/>
      <c r="J3308" s="67"/>
      <c r="P3308" s="68"/>
      <c r="Q3308" s="69"/>
      <c r="R3308" s="69"/>
      <c r="Z3308" s="70"/>
      <c r="AA3308" s="71"/>
      <c r="AB3308" s="70"/>
      <c r="AC3308" s="70"/>
      <c r="AD3308" s="53"/>
      <c r="AE3308" s="53"/>
      <c r="AF3308" s="72"/>
      <c r="AG3308" s="70"/>
      <c r="AH3308" s="70"/>
      <c r="AI3308" s="70"/>
    </row>
    <row r="3309" spans="1:35" ht="12.75" customHeight="1" x14ac:dyDescent="0.2">
      <c r="A3309" s="64" t="s">
        <v>573</v>
      </c>
      <c r="B3309" s="65" t="s">
        <v>572</v>
      </c>
      <c r="C3309" s="65">
        <v>5037799</v>
      </c>
      <c r="D3309" s="66">
        <f>VLOOKUP(A3309,'2.1 Termination Charges'!$B$4:$F$904,5,0)</f>
        <v>0.24096999999999999</v>
      </c>
      <c r="G3309" s="67"/>
      <c r="H3309" s="67"/>
      <c r="J3309" s="67"/>
      <c r="P3309" s="68"/>
      <c r="Q3309" s="69"/>
      <c r="R3309" s="69"/>
      <c r="Z3309" s="70"/>
      <c r="AA3309" s="71"/>
      <c r="AB3309" s="70"/>
      <c r="AC3309" s="70"/>
      <c r="AD3309" s="53"/>
      <c r="AE3309" s="53"/>
      <c r="AF3309" s="72"/>
      <c r="AG3309" s="70"/>
      <c r="AH3309" s="70"/>
      <c r="AI3309" s="70"/>
    </row>
    <row r="3310" spans="1:35" ht="12.75" customHeight="1" x14ac:dyDescent="0.2">
      <c r="A3310" s="64" t="s">
        <v>573</v>
      </c>
      <c r="B3310" s="65" t="s">
        <v>572</v>
      </c>
      <c r="C3310" s="65">
        <v>503787</v>
      </c>
      <c r="D3310" s="66">
        <f>VLOOKUP(A3310,'2.1 Termination Charges'!$B$4:$F$904,5,0)</f>
        <v>0.24096999999999999</v>
      </c>
      <c r="G3310" s="67"/>
      <c r="H3310" s="67"/>
      <c r="J3310" s="67"/>
      <c r="P3310" s="68"/>
      <c r="Q3310" s="69"/>
      <c r="R3310" s="69"/>
      <c r="Z3310" s="70"/>
      <c r="AA3310" s="71"/>
      <c r="AB3310" s="70"/>
      <c r="AC3310" s="70"/>
      <c r="AD3310" s="53"/>
      <c r="AE3310" s="53"/>
      <c r="AF3310" s="72"/>
      <c r="AG3310" s="70"/>
      <c r="AH3310" s="70"/>
      <c r="AI3310" s="70"/>
    </row>
    <row r="3311" spans="1:35" ht="12.75" customHeight="1" x14ac:dyDescent="0.2">
      <c r="A3311" s="64" t="s">
        <v>573</v>
      </c>
      <c r="B3311" s="65" t="s">
        <v>572</v>
      </c>
      <c r="C3311" s="65">
        <v>5037880</v>
      </c>
      <c r="D3311" s="66">
        <f>VLOOKUP(A3311,'2.1 Termination Charges'!$B$4:$F$904,5,0)</f>
        <v>0.24096999999999999</v>
      </c>
      <c r="G3311" s="67"/>
      <c r="H3311" s="67"/>
      <c r="J3311" s="67"/>
      <c r="P3311" s="68"/>
      <c r="Q3311" s="69"/>
      <c r="R3311" s="69"/>
      <c r="Z3311" s="70"/>
      <c r="AA3311" s="71"/>
      <c r="AB3311" s="70"/>
      <c r="AC3311" s="70"/>
      <c r="AD3311" s="53"/>
      <c r="AE3311" s="53"/>
      <c r="AF3311" s="72"/>
      <c r="AG3311" s="70"/>
      <c r="AH3311" s="70"/>
      <c r="AI3311" s="70"/>
    </row>
    <row r="3312" spans="1:35" ht="12.75" customHeight="1" x14ac:dyDescent="0.2">
      <c r="A3312" s="64" t="s">
        <v>573</v>
      </c>
      <c r="B3312" s="65" t="s">
        <v>572</v>
      </c>
      <c r="C3312" s="65">
        <v>5037881</v>
      </c>
      <c r="D3312" s="66">
        <f>VLOOKUP(A3312,'2.1 Termination Charges'!$B$4:$F$904,5,0)</f>
        <v>0.24096999999999999</v>
      </c>
      <c r="G3312" s="67"/>
      <c r="H3312" s="67"/>
      <c r="J3312" s="67"/>
      <c r="P3312" s="68"/>
      <c r="Q3312" s="69"/>
      <c r="R3312" s="69"/>
      <c r="Z3312" s="70"/>
      <c r="AA3312" s="71"/>
      <c r="AB3312" s="70"/>
      <c r="AC3312" s="70"/>
      <c r="AD3312" s="53"/>
      <c r="AE3312" s="53"/>
      <c r="AF3312" s="72"/>
      <c r="AG3312" s="70"/>
      <c r="AH3312" s="70"/>
      <c r="AI3312" s="70"/>
    </row>
    <row r="3313" spans="1:35" ht="12.75" customHeight="1" x14ac:dyDescent="0.2">
      <c r="A3313" s="64" t="s">
        <v>573</v>
      </c>
      <c r="B3313" s="65" t="s">
        <v>572</v>
      </c>
      <c r="C3313" s="65">
        <v>5037882</v>
      </c>
      <c r="D3313" s="66">
        <f>VLOOKUP(A3313,'2.1 Termination Charges'!$B$4:$F$904,5,0)</f>
        <v>0.24096999999999999</v>
      </c>
      <c r="G3313" s="67"/>
      <c r="H3313" s="67"/>
      <c r="J3313" s="67"/>
      <c r="P3313" s="68"/>
      <c r="Q3313" s="69"/>
      <c r="R3313" s="69"/>
      <c r="Z3313" s="70"/>
      <c r="AA3313" s="71"/>
      <c r="AB3313" s="70"/>
      <c r="AC3313" s="70"/>
      <c r="AD3313" s="53"/>
      <c r="AE3313" s="53"/>
      <c r="AF3313" s="72"/>
      <c r="AG3313" s="70"/>
      <c r="AH3313" s="70"/>
      <c r="AI3313" s="70"/>
    </row>
    <row r="3314" spans="1:35" ht="12.75" customHeight="1" x14ac:dyDescent="0.2">
      <c r="A3314" s="64" t="s">
        <v>573</v>
      </c>
      <c r="B3314" s="65" t="s">
        <v>572</v>
      </c>
      <c r="C3314" s="65">
        <v>5037883</v>
      </c>
      <c r="D3314" s="66">
        <f>VLOOKUP(A3314,'2.1 Termination Charges'!$B$4:$F$904,5,0)</f>
        <v>0.24096999999999999</v>
      </c>
      <c r="G3314" s="67"/>
      <c r="H3314" s="67"/>
      <c r="J3314" s="67"/>
      <c r="P3314" s="68"/>
      <c r="Q3314" s="69"/>
      <c r="R3314" s="69"/>
      <c r="Z3314" s="70"/>
      <c r="AA3314" s="71"/>
      <c r="AB3314" s="70"/>
      <c r="AC3314" s="70"/>
      <c r="AD3314" s="53"/>
      <c r="AE3314" s="53"/>
      <c r="AF3314" s="72"/>
      <c r="AG3314" s="70"/>
      <c r="AH3314" s="70"/>
      <c r="AI3314" s="70"/>
    </row>
    <row r="3315" spans="1:35" ht="12.75" customHeight="1" x14ac:dyDescent="0.2">
      <c r="A3315" s="64" t="s">
        <v>573</v>
      </c>
      <c r="B3315" s="65" t="s">
        <v>572</v>
      </c>
      <c r="C3315" s="65">
        <v>503789</v>
      </c>
      <c r="D3315" s="66">
        <f>VLOOKUP(A3315,'2.1 Termination Charges'!$B$4:$F$904,5,0)</f>
        <v>0.24096999999999999</v>
      </c>
      <c r="G3315" s="67"/>
      <c r="H3315" s="67"/>
      <c r="J3315" s="67"/>
      <c r="P3315" s="68"/>
      <c r="Q3315" s="69"/>
      <c r="R3315" s="69"/>
      <c r="Z3315" s="70"/>
      <c r="AA3315" s="71"/>
      <c r="AB3315" s="70"/>
      <c r="AC3315" s="70"/>
      <c r="AD3315" s="53"/>
      <c r="AE3315" s="53"/>
      <c r="AF3315" s="72"/>
      <c r="AG3315" s="70"/>
      <c r="AH3315" s="70"/>
      <c r="AI3315" s="70"/>
    </row>
    <row r="3316" spans="1:35" ht="12.75" customHeight="1" x14ac:dyDescent="0.2">
      <c r="A3316" s="64" t="s">
        <v>573</v>
      </c>
      <c r="B3316" s="65" t="s">
        <v>572</v>
      </c>
      <c r="C3316" s="65">
        <v>503790</v>
      </c>
      <c r="D3316" s="66">
        <f>VLOOKUP(A3316,'2.1 Termination Charges'!$B$4:$F$904,5,0)</f>
        <v>0.24096999999999999</v>
      </c>
      <c r="G3316" s="67"/>
      <c r="H3316" s="67"/>
      <c r="J3316" s="67"/>
      <c r="P3316" s="68"/>
      <c r="Q3316" s="69"/>
      <c r="R3316" s="69"/>
      <c r="Z3316" s="70"/>
      <c r="AA3316" s="71"/>
      <c r="AB3316" s="70"/>
      <c r="AC3316" s="70"/>
      <c r="AD3316" s="53"/>
      <c r="AE3316" s="53"/>
      <c r="AF3316" s="72"/>
      <c r="AG3316" s="70"/>
      <c r="AH3316" s="70"/>
      <c r="AI3316" s="70"/>
    </row>
    <row r="3317" spans="1:35" ht="12.75" customHeight="1" x14ac:dyDescent="0.2">
      <c r="A3317" s="64" t="s">
        <v>573</v>
      </c>
      <c r="B3317" s="65" t="s">
        <v>572</v>
      </c>
      <c r="C3317" s="65">
        <v>503791</v>
      </c>
      <c r="D3317" s="66">
        <f>VLOOKUP(A3317,'2.1 Termination Charges'!$B$4:$F$904,5,0)</f>
        <v>0.24096999999999999</v>
      </c>
      <c r="G3317" s="67"/>
      <c r="H3317" s="67"/>
      <c r="J3317" s="67"/>
      <c r="P3317" s="68"/>
      <c r="Q3317" s="69"/>
      <c r="R3317" s="69"/>
      <c r="Z3317" s="70"/>
      <c r="AA3317" s="71"/>
      <c r="AB3317" s="70"/>
      <c r="AC3317" s="70"/>
      <c r="AD3317" s="53"/>
      <c r="AE3317" s="53"/>
      <c r="AF3317" s="72"/>
      <c r="AG3317" s="70"/>
      <c r="AH3317" s="70"/>
      <c r="AI3317" s="70"/>
    </row>
    <row r="3318" spans="1:35" ht="12.75" customHeight="1" x14ac:dyDescent="0.2">
      <c r="A3318" s="64" t="s">
        <v>573</v>
      </c>
      <c r="B3318" s="65" t="s">
        <v>572</v>
      </c>
      <c r="C3318" s="65">
        <v>503792</v>
      </c>
      <c r="D3318" s="66">
        <f>VLOOKUP(A3318,'2.1 Termination Charges'!$B$4:$F$904,5,0)</f>
        <v>0.24096999999999999</v>
      </c>
      <c r="G3318" s="67"/>
      <c r="H3318" s="67"/>
      <c r="J3318" s="67"/>
      <c r="P3318" s="68"/>
      <c r="Q3318" s="69"/>
      <c r="R3318" s="69"/>
      <c r="Z3318" s="70"/>
      <c r="AA3318" s="71"/>
      <c r="AB3318" s="70"/>
      <c r="AC3318" s="70"/>
      <c r="AD3318" s="53"/>
      <c r="AE3318" s="53"/>
      <c r="AF3318" s="72"/>
      <c r="AG3318" s="70"/>
      <c r="AH3318" s="70"/>
      <c r="AI3318" s="70"/>
    </row>
    <row r="3319" spans="1:35" ht="12.75" customHeight="1" x14ac:dyDescent="0.2">
      <c r="A3319" s="64" t="s">
        <v>573</v>
      </c>
      <c r="B3319" s="65" t="s">
        <v>572</v>
      </c>
      <c r="C3319" s="65">
        <v>503793</v>
      </c>
      <c r="D3319" s="66">
        <f>VLOOKUP(A3319,'2.1 Termination Charges'!$B$4:$F$904,5,0)</f>
        <v>0.24096999999999999</v>
      </c>
      <c r="G3319" s="67"/>
      <c r="H3319" s="67"/>
      <c r="J3319" s="67"/>
      <c r="P3319" s="68"/>
      <c r="Q3319" s="69"/>
      <c r="R3319" s="69"/>
      <c r="Z3319" s="70"/>
      <c r="AA3319" s="71"/>
      <c r="AB3319" s="70"/>
      <c r="AC3319" s="70"/>
      <c r="AD3319" s="53"/>
      <c r="AE3319" s="53"/>
      <c r="AF3319" s="72"/>
      <c r="AG3319" s="70"/>
      <c r="AH3319" s="70"/>
      <c r="AI3319" s="70"/>
    </row>
    <row r="3320" spans="1:35" ht="12.75" customHeight="1" x14ac:dyDescent="0.2">
      <c r="A3320" s="64" t="s">
        <v>573</v>
      </c>
      <c r="B3320" s="65" t="s">
        <v>572</v>
      </c>
      <c r="C3320" s="65">
        <v>503794</v>
      </c>
      <c r="D3320" s="66">
        <f>VLOOKUP(A3320,'2.1 Termination Charges'!$B$4:$F$904,5,0)</f>
        <v>0.24096999999999999</v>
      </c>
      <c r="G3320" s="67"/>
      <c r="H3320" s="67"/>
      <c r="J3320" s="67"/>
      <c r="P3320" s="68"/>
      <c r="Q3320" s="69"/>
      <c r="R3320" s="69"/>
      <c r="Z3320" s="70"/>
      <c r="AA3320" s="71"/>
      <c r="AB3320" s="70"/>
      <c r="AC3320" s="70"/>
      <c r="AD3320" s="53"/>
      <c r="AE3320" s="53"/>
      <c r="AF3320" s="72"/>
      <c r="AG3320" s="70"/>
      <c r="AH3320" s="70"/>
      <c r="AI3320" s="70"/>
    </row>
    <row r="3321" spans="1:35" ht="12.75" customHeight="1" x14ac:dyDescent="0.2">
      <c r="A3321" s="64" t="s">
        <v>575</v>
      </c>
      <c r="B3321" s="65" t="s">
        <v>574</v>
      </c>
      <c r="C3321" s="65">
        <v>5036</v>
      </c>
      <c r="D3321" s="66">
        <f>VLOOKUP(A3321,'2.1 Termination Charges'!$B$4:$F$904,5,0)</f>
        <v>0.28277999999999998</v>
      </c>
      <c r="G3321" s="67"/>
      <c r="H3321" s="67"/>
      <c r="J3321" s="67"/>
      <c r="P3321" s="68"/>
      <c r="Q3321" s="69"/>
      <c r="R3321" s="69"/>
      <c r="Z3321" s="70"/>
      <c r="AA3321" s="71"/>
      <c r="AB3321" s="70"/>
      <c r="AC3321" s="70"/>
      <c r="AD3321" s="53"/>
      <c r="AE3321" s="53"/>
      <c r="AF3321" s="72"/>
      <c r="AG3321" s="70"/>
      <c r="AH3321" s="70"/>
      <c r="AI3321" s="70"/>
    </row>
    <row r="3322" spans="1:35" ht="12.75" customHeight="1" x14ac:dyDescent="0.2">
      <c r="A3322" s="64" t="s">
        <v>575</v>
      </c>
      <c r="B3322" s="65" t="s">
        <v>574</v>
      </c>
      <c r="C3322" s="65">
        <v>5037</v>
      </c>
      <c r="D3322" s="66">
        <f>VLOOKUP(A3322,'2.1 Termination Charges'!$B$4:$F$904,5,0)</f>
        <v>0.28277999999999998</v>
      </c>
      <c r="G3322" s="67"/>
      <c r="H3322" s="67"/>
      <c r="J3322" s="67"/>
      <c r="P3322" s="68"/>
      <c r="Q3322" s="69"/>
      <c r="R3322" s="69"/>
      <c r="Z3322" s="70"/>
      <c r="AA3322" s="71"/>
      <c r="AB3322" s="70"/>
      <c r="AC3322" s="70"/>
      <c r="AD3322" s="53"/>
      <c r="AE3322" s="53"/>
      <c r="AF3322" s="72"/>
      <c r="AG3322" s="70"/>
      <c r="AH3322" s="70"/>
      <c r="AI3322" s="70"/>
    </row>
    <row r="3323" spans="1:35" ht="12.75" customHeight="1" x14ac:dyDescent="0.2">
      <c r="A3323" s="64" t="s">
        <v>577</v>
      </c>
      <c r="B3323" s="65" t="s">
        <v>576</v>
      </c>
      <c r="C3323" s="65">
        <v>240</v>
      </c>
      <c r="D3323" s="66">
        <f>VLOOKUP(A3323,'2.1 Termination Charges'!$B$4:$F$904,5,0)</f>
        <v>0.87877000000000005</v>
      </c>
      <c r="G3323" s="67"/>
      <c r="H3323" s="67"/>
      <c r="J3323" s="67"/>
      <c r="P3323" s="68"/>
      <c r="Q3323" s="69"/>
      <c r="R3323" s="69"/>
      <c r="Z3323" s="70"/>
      <c r="AA3323" s="71"/>
      <c r="AB3323" s="70"/>
      <c r="AC3323" s="70"/>
      <c r="AD3323" s="53"/>
      <c r="AE3323" s="53"/>
      <c r="AF3323" s="72"/>
      <c r="AG3323" s="70"/>
      <c r="AH3323" s="70"/>
      <c r="AI3323" s="70"/>
    </row>
    <row r="3324" spans="1:35" ht="12.75" customHeight="1" x14ac:dyDescent="0.2">
      <c r="A3324" s="64" t="s">
        <v>579</v>
      </c>
      <c r="B3324" s="65" t="s">
        <v>578</v>
      </c>
      <c r="C3324" s="65">
        <v>24035</v>
      </c>
      <c r="D3324" s="66">
        <f>VLOOKUP(A3324,'2.1 Termination Charges'!$B$4:$F$904,5,0)</f>
        <v>0.87877000000000005</v>
      </c>
      <c r="G3324" s="67"/>
      <c r="H3324" s="67"/>
      <c r="J3324" s="67"/>
      <c r="P3324" s="68"/>
      <c r="Q3324" s="69"/>
      <c r="R3324" s="69"/>
      <c r="Z3324" s="70"/>
      <c r="AA3324" s="71"/>
      <c r="AB3324" s="70"/>
      <c r="AC3324" s="70"/>
      <c r="AD3324" s="53"/>
      <c r="AE3324" s="53"/>
      <c r="AF3324" s="72"/>
      <c r="AG3324" s="70"/>
      <c r="AH3324" s="70"/>
      <c r="AI3324" s="70"/>
    </row>
    <row r="3325" spans="1:35" ht="12.75" customHeight="1" x14ac:dyDescent="0.2">
      <c r="A3325" s="64" t="s">
        <v>581</v>
      </c>
      <c r="B3325" s="65" t="s">
        <v>580</v>
      </c>
      <c r="C3325" s="65">
        <v>240222</v>
      </c>
      <c r="D3325" s="66">
        <f>VLOOKUP(A3325,'2.1 Termination Charges'!$B$4:$F$904,5,0)</f>
        <v>0.83416999999999997</v>
      </c>
      <c r="G3325" s="67"/>
      <c r="H3325" s="67"/>
      <c r="J3325" s="67"/>
      <c r="P3325" s="68"/>
      <c r="Q3325" s="69"/>
      <c r="R3325" s="69"/>
      <c r="Z3325" s="70"/>
      <c r="AA3325" s="71"/>
      <c r="AB3325" s="70"/>
      <c r="AC3325" s="70"/>
      <c r="AD3325" s="53"/>
      <c r="AE3325" s="53"/>
      <c r="AF3325" s="72"/>
      <c r="AG3325" s="70"/>
      <c r="AH3325" s="70"/>
      <c r="AI3325" s="70"/>
    </row>
    <row r="3326" spans="1:35" ht="12.75" customHeight="1" x14ac:dyDescent="0.2">
      <c r="A3326" s="64" t="s">
        <v>581</v>
      </c>
      <c r="B3326" s="65" t="s">
        <v>580</v>
      </c>
      <c r="C3326" s="65">
        <v>240333</v>
      </c>
      <c r="D3326" s="66">
        <f>VLOOKUP(A3326,'2.1 Termination Charges'!$B$4:$F$904,5,0)</f>
        <v>0.83416999999999997</v>
      </c>
      <c r="G3326" s="67"/>
      <c r="H3326" s="67"/>
      <c r="J3326" s="67"/>
      <c r="P3326" s="68"/>
      <c r="Q3326" s="69"/>
      <c r="R3326" s="69"/>
      <c r="Z3326" s="70"/>
      <c r="AA3326" s="71"/>
      <c r="AB3326" s="70"/>
      <c r="AC3326" s="70"/>
      <c r="AD3326" s="53"/>
      <c r="AE3326" s="53"/>
      <c r="AF3326" s="72"/>
      <c r="AG3326" s="70"/>
      <c r="AH3326" s="70"/>
      <c r="AI3326" s="70"/>
    </row>
    <row r="3327" spans="1:35" ht="12.75" customHeight="1" x14ac:dyDescent="0.2">
      <c r="A3327" s="64" t="s">
        <v>583</v>
      </c>
      <c r="B3327" s="65" t="s">
        <v>582</v>
      </c>
      <c r="C3327" s="65">
        <v>2402</v>
      </c>
      <c r="D3327" s="66">
        <f>VLOOKUP(A3327,'2.1 Termination Charges'!$B$4:$F$904,5,0)</f>
        <v>0.83416999999999997</v>
      </c>
      <c r="G3327" s="67"/>
      <c r="H3327" s="67"/>
      <c r="J3327" s="67"/>
      <c r="P3327" s="68"/>
      <c r="Q3327" s="69"/>
      <c r="R3327" s="69"/>
      <c r="Z3327" s="70"/>
      <c r="AA3327" s="71"/>
      <c r="AB3327" s="70"/>
      <c r="AC3327" s="70"/>
      <c r="AD3327" s="53"/>
      <c r="AE3327" s="53"/>
      <c r="AF3327" s="72"/>
      <c r="AG3327" s="70"/>
      <c r="AH3327" s="70"/>
      <c r="AI3327" s="70"/>
    </row>
    <row r="3328" spans="1:35" ht="12.75" customHeight="1" x14ac:dyDescent="0.2">
      <c r="A3328" s="64" t="s">
        <v>583</v>
      </c>
      <c r="B3328" s="65" t="s">
        <v>582</v>
      </c>
      <c r="C3328" s="65">
        <v>2405</v>
      </c>
      <c r="D3328" s="66">
        <f>VLOOKUP(A3328,'2.1 Termination Charges'!$B$4:$F$904,5,0)</f>
        <v>0.83416999999999997</v>
      </c>
      <c r="G3328" s="67"/>
      <c r="H3328" s="67"/>
      <c r="J3328" s="67"/>
      <c r="P3328" s="68"/>
      <c r="Q3328" s="69"/>
      <c r="R3328" s="69"/>
      <c r="Z3328" s="70"/>
      <c r="AA3328" s="71"/>
      <c r="AB3328" s="70"/>
      <c r="AC3328" s="70"/>
      <c r="AD3328" s="53"/>
      <c r="AE3328" s="53"/>
      <c r="AF3328" s="72"/>
      <c r="AG3328" s="70"/>
      <c r="AH3328" s="70"/>
      <c r="AI3328" s="70"/>
    </row>
    <row r="3329" spans="1:35" ht="12.75" customHeight="1" x14ac:dyDescent="0.2">
      <c r="A3329" s="64" t="s">
        <v>583</v>
      </c>
      <c r="B3329" s="65" t="s">
        <v>582</v>
      </c>
      <c r="C3329" s="65">
        <v>2406</v>
      </c>
      <c r="D3329" s="66">
        <f>VLOOKUP(A3329,'2.1 Termination Charges'!$B$4:$F$904,5,0)</f>
        <v>0.83416999999999997</v>
      </c>
      <c r="G3329" s="67"/>
      <c r="H3329" s="67"/>
      <c r="J3329" s="67"/>
      <c r="P3329" s="68"/>
      <c r="Q3329" s="69"/>
      <c r="R3329" s="69"/>
      <c r="Z3329" s="70"/>
      <c r="AA3329" s="71"/>
      <c r="AB3329" s="70"/>
      <c r="AC3329" s="70"/>
      <c r="AD3329" s="53"/>
      <c r="AE3329" s="53"/>
      <c r="AF3329" s="72"/>
      <c r="AG3329" s="70"/>
      <c r="AH3329" s="70"/>
      <c r="AI3329" s="70"/>
    </row>
    <row r="3330" spans="1:35" ht="12.75" customHeight="1" x14ac:dyDescent="0.2">
      <c r="A3330" s="64" t="s">
        <v>583</v>
      </c>
      <c r="B3330" s="65" t="s">
        <v>582</v>
      </c>
      <c r="C3330" s="65">
        <v>2407</v>
      </c>
      <c r="D3330" s="66">
        <f>VLOOKUP(A3330,'2.1 Termination Charges'!$B$4:$F$904,5,0)</f>
        <v>0.83416999999999997</v>
      </c>
      <c r="G3330" s="67"/>
      <c r="H3330" s="67"/>
      <c r="J3330" s="67"/>
      <c r="P3330" s="68"/>
      <c r="Q3330" s="69"/>
      <c r="R3330" s="69"/>
      <c r="Z3330" s="70"/>
      <c r="AA3330" s="71"/>
      <c r="AB3330" s="70"/>
      <c r="AC3330" s="70"/>
      <c r="AD3330" s="53"/>
      <c r="AE3330" s="53"/>
      <c r="AF3330" s="72"/>
      <c r="AG3330" s="70"/>
      <c r="AH3330" s="70"/>
      <c r="AI3330" s="70"/>
    </row>
    <row r="3331" spans="1:35" ht="12.75" customHeight="1" x14ac:dyDescent="0.2">
      <c r="A3331" s="64" t="s">
        <v>585</v>
      </c>
      <c r="B3331" s="65" t="s">
        <v>584</v>
      </c>
      <c r="C3331" s="65">
        <v>291</v>
      </c>
      <c r="D3331" s="66">
        <f>VLOOKUP(A3331,'2.1 Termination Charges'!$B$4:$F$904,5,0)</f>
        <v>0.45017000000000001</v>
      </c>
      <c r="G3331" s="67"/>
      <c r="H3331" s="67"/>
      <c r="J3331" s="67"/>
      <c r="P3331" s="68"/>
      <c r="Q3331" s="69"/>
      <c r="R3331" s="69"/>
      <c r="Z3331" s="70"/>
      <c r="AA3331" s="71"/>
      <c r="AB3331" s="70"/>
      <c r="AC3331" s="70"/>
      <c r="AD3331" s="53"/>
      <c r="AE3331" s="53"/>
      <c r="AF3331" s="72"/>
      <c r="AG3331" s="70"/>
      <c r="AH3331" s="70"/>
      <c r="AI3331" s="70"/>
    </row>
    <row r="3332" spans="1:35" ht="12.75" customHeight="1" x14ac:dyDescent="0.2">
      <c r="A3332" s="64" t="s">
        <v>587</v>
      </c>
      <c r="B3332" s="65" t="s">
        <v>586</v>
      </c>
      <c r="C3332" s="65">
        <v>2917</v>
      </c>
      <c r="D3332" s="66">
        <f>VLOOKUP(A3332,'2.1 Termination Charges'!$B$4:$F$904,5,0)</f>
        <v>0.38641999999999999</v>
      </c>
      <c r="G3332" s="67"/>
      <c r="H3332" s="67"/>
      <c r="J3332" s="67"/>
      <c r="P3332" s="68"/>
      <c r="Q3332" s="69"/>
      <c r="R3332" s="69"/>
      <c r="Z3332" s="70"/>
      <c r="AA3332" s="71"/>
      <c r="AB3332" s="70"/>
      <c r="AC3332" s="70"/>
      <c r="AD3332" s="53"/>
      <c r="AE3332" s="53"/>
      <c r="AF3332" s="72"/>
      <c r="AG3332" s="70"/>
      <c r="AH3332" s="70"/>
      <c r="AI3332" s="70"/>
    </row>
    <row r="3333" spans="1:35" ht="12.75" customHeight="1" x14ac:dyDescent="0.2">
      <c r="A3333" s="64" t="s">
        <v>589</v>
      </c>
      <c r="B3333" s="65" t="s">
        <v>588</v>
      </c>
      <c r="C3333" s="65">
        <v>372</v>
      </c>
      <c r="D3333" s="66">
        <f>VLOOKUP(A3333,'2.1 Termination Charges'!$B$4:$F$904,5,0)</f>
        <v>6.0600000000000003E-3</v>
      </c>
      <c r="G3333" s="67"/>
      <c r="H3333" s="67"/>
      <c r="J3333" s="67"/>
      <c r="P3333" s="68"/>
      <c r="Q3333" s="69"/>
      <c r="R3333" s="69"/>
      <c r="Z3333" s="70"/>
      <c r="AA3333" s="71"/>
      <c r="AB3333" s="70"/>
      <c r="AC3333" s="70"/>
      <c r="AD3333" s="53"/>
      <c r="AE3333" s="53"/>
      <c r="AF3333" s="72"/>
      <c r="AG3333" s="70"/>
      <c r="AH3333" s="70"/>
      <c r="AI3333" s="70"/>
    </row>
    <row r="3334" spans="1:35" ht="12.75" customHeight="1" x14ac:dyDescent="0.2">
      <c r="A3334" s="64" t="s">
        <v>591</v>
      </c>
      <c r="B3334" s="65" t="s">
        <v>590</v>
      </c>
      <c r="C3334" s="65">
        <v>3725456</v>
      </c>
      <c r="D3334" s="66">
        <f>VLOOKUP(A3334,'2.1 Termination Charges'!$B$4:$F$904,5,0)</f>
        <v>2.6179999999999998E-2</v>
      </c>
      <c r="G3334" s="67"/>
      <c r="H3334" s="67"/>
      <c r="J3334" s="67"/>
      <c r="P3334" s="68"/>
      <c r="Q3334" s="69"/>
      <c r="R3334" s="69"/>
      <c r="Z3334" s="70"/>
      <c r="AA3334" s="71"/>
      <c r="AB3334" s="70"/>
      <c r="AC3334" s="70"/>
      <c r="AD3334" s="53"/>
      <c r="AE3334" s="53"/>
      <c r="AF3334" s="72"/>
      <c r="AG3334" s="70"/>
      <c r="AH3334" s="70"/>
      <c r="AI3334" s="70"/>
    </row>
    <row r="3335" spans="1:35" ht="12.75" customHeight="1" x14ac:dyDescent="0.2">
      <c r="A3335" s="64" t="s">
        <v>591</v>
      </c>
      <c r="B3335" s="65" t="s">
        <v>590</v>
      </c>
      <c r="C3335" s="65">
        <v>3725457</v>
      </c>
      <c r="D3335" s="66">
        <f>VLOOKUP(A3335,'2.1 Termination Charges'!$B$4:$F$904,5,0)</f>
        <v>2.6179999999999998E-2</v>
      </c>
      <c r="G3335" s="67"/>
      <c r="H3335" s="67"/>
      <c r="J3335" s="67"/>
      <c r="P3335" s="68"/>
      <c r="Q3335" s="69"/>
      <c r="R3335" s="69"/>
      <c r="Z3335" s="70"/>
      <c r="AA3335" s="71"/>
      <c r="AB3335" s="70"/>
      <c r="AC3335" s="70"/>
      <c r="AD3335" s="53"/>
      <c r="AE3335" s="53"/>
      <c r="AF3335" s="72"/>
      <c r="AG3335" s="70"/>
      <c r="AH3335" s="70"/>
      <c r="AI3335" s="70"/>
    </row>
    <row r="3336" spans="1:35" ht="12.75" customHeight="1" x14ac:dyDescent="0.2">
      <c r="A3336" s="64" t="s">
        <v>591</v>
      </c>
      <c r="B3336" s="65" t="s">
        <v>590</v>
      </c>
      <c r="C3336" s="65">
        <v>3725458</v>
      </c>
      <c r="D3336" s="66">
        <f>VLOOKUP(A3336,'2.1 Termination Charges'!$B$4:$F$904,5,0)</f>
        <v>2.6179999999999998E-2</v>
      </c>
      <c r="G3336" s="67"/>
      <c r="H3336" s="67"/>
      <c r="J3336" s="67"/>
      <c r="P3336" s="68"/>
      <c r="Q3336" s="69"/>
      <c r="R3336" s="69"/>
      <c r="Z3336" s="70"/>
      <c r="AA3336" s="71"/>
      <c r="AB3336" s="70"/>
      <c r="AC3336" s="70"/>
      <c r="AD3336" s="53"/>
      <c r="AE3336" s="53"/>
      <c r="AF3336" s="72"/>
      <c r="AG3336" s="70"/>
      <c r="AH3336" s="70"/>
      <c r="AI3336" s="70"/>
    </row>
    <row r="3337" spans="1:35" ht="12.75" customHeight="1" x14ac:dyDescent="0.2">
      <c r="A3337" s="64" t="s">
        <v>591</v>
      </c>
      <c r="B3337" s="65" t="s">
        <v>590</v>
      </c>
      <c r="C3337" s="65">
        <v>3725459</v>
      </c>
      <c r="D3337" s="66">
        <f>VLOOKUP(A3337,'2.1 Termination Charges'!$B$4:$F$904,5,0)</f>
        <v>2.6179999999999998E-2</v>
      </c>
      <c r="G3337" s="67"/>
      <c r="H3337" s="67"/>
      <c r="J3337" s="67"/>
      <c r="P3337" s="68"/>
      <c r="Q3337" s="69"/>
      <c r="R3337" s="69"/>
      <c r="Z3337" s="70"/>
      <c r="AA3337" s="71"/>
      <c r="AB3337" s="70"/>
      <c r="AC3337" s="70"/>
      <c r="AD3337" s="53"/>
      <c r="AE3337" s="53"/>
      <c r="AF3337" s="72"/>
      <c r="AG3337" s="70"/>
      <c r="AH3337" s="70"/>
      <c r="AI3337" s="70"/>
    </row>
    <row r="3338" spans="1:35" ht="12.75" customHeight="1" x14ac:dyDescent="0.2">
      <c r="A3338" s="64" t="s">
        <v>591</v>
      </c>
      <c r="B3338" s="65" t="s">
        <v>590</v>
      </c>
      <c r="C3338" s="65">
        <v>3725461</v>
      </c>
      <c r="D3338" s="66">
        <f>VLOOKUP(A3338,'2.1 Termination Charges'!$B$4:$F$904,5,0)</f>
        <v>2.6179999999999998E-2</v>
      </c>
      <c r="G3338" s="67"/>
      <c r="H3338" s="67"/>
      <c r="J3338" s="67"/>
      <c r="P3338" s="68"/>
      <c r="Q3338" s="69"/>
      <c r="R3338" s="69"/>
      <c r="Z3338" s="70"/>
      <c r="AA3338" s="71"/>
      <c r="AB3338" s="70"/>
      <c r="AC3338" s="70"/>
      <c r="AD3338" s="53"/>
      <c r="AE3338" s="53"/>
      <c r="AF3338" s="72"/>
      <c r="AG3338" s="70"/>
      <c r="AH3338" s="70"/>
      <c r="AI3338" s="70"/>
    </row>
    <row r="3339" spans="1:35" ht="12.75" customHeight="1" x14ac:dyDescent="0.2">
      <c r="A3339" s="64" t="s">
        <v>591</v>
      </c>
      <c r="B3339" s="65" t="s">
        <v>590</v>
      </c>
      <c r="C3339" s="65">
        <v>3725462</v>
      </c>
      <c r="D3339" s="66">
        <f>VLOOKUP(A3339,'2.1 Termination Charges'!$B$4:$F$904,5,0)</f>
        <v>2.6179999999999998E-2</v>
      </c>
      <c r="G3339" s="67"/>
      <c r="H3339" s="67"/>
      <c r="J3339" s="67"/>
      <c r="P3339" s="68"/>
      <c r="Q3339" s="69"/>
      <c r="R3339" s="69"/>
      <c r="Z3339" s="70"/>
      <c r="AA3339" s="71"/>
      <c r="AB3339" s="70"/>
      <c r="AC3339" s="70"/>
      <c r="AD3339" s="53"/>
      <c r="AE3339" s="53"/>
      <c r="AF3339" s="72"/>
      <c r="AG3339" s="70"/>
      <c r="AH3339" s="70"/>
      <c r="AI3339" s="70"/>
    </row>
    <row r="3340" spans="1:35" ht="12.75" customHeight="1" x14ac:dyDescent="0.2">
      <c r="A3340" s="64" t="s">
        <v>591</v>
      </c>
      <c r="B3340" s="65" t="s">
        <v>590</v>
      </c>
      <c r="C3340" s="65">
        <v>37256</v>
      </c>
      <c r="D3340" s="66">
        <f>VLOOKUP(A3340,'2.1 Termination Charges'!$B$4:$F$904,5,0)</f>
        <v>2.6179999999999998E-2</v>
      </c>
      <c r="G3340" s="67"/>
      <c r="H3340" s="67"/>
      <c r="J3340" s="67"/>
      <c r="P3340" s="68"/>
      <c r="Q3340" s="69"/>
      <c r="R3340" s="69"/>
      <c r="Z3340" s="70"/>
      <c r="AA3340" s="71"/>
      <c r="AB3340" s="70"/>
      <c r="AC3340" s="70"/>
      <c r="AD3340" s="53"/>
      <c r="AE3340" s="53"/>
      <c r="AF3340" s="72"/>
      <c r="AG3340" s="70"/>
      <c r="AH3340" s="70"/>
      <c r="AI3340" s="70"/>
    </row>
    <row r="3341" spans="1:35" ht="12.75" customHeight="1" x14ac:dyDescent="0.2">
      <c r="A3341" s="64" t="s">
        <v>591</v>
      </c>
      <c r="B3341" s="65" t="s">
        <v>590</v>
      </c>
      <c r="C3341" s="65">
        <v>3725891</v>
      </c>
      <c r="D3341" s="66">
        <f>VLOOKUP(A3341,'2.1 Termination Charges'!$B$4:$F$904,5,0)</f>
        <v>2.6179999999999998E-2</v>
      </c>
      <c r="G3341" s="67"/>
      <c r="H3341" s="67"/>
      <c r="J3341" s="67"/>
      <c r="P3341" s="68"/>
      <c r="Q3341" s="69"/>
      <c r="R3341" s="69"/>
      <c r="Z3341" s="70"/>
      <c r="AA3341" s="71"/>
      <c r="AB3341" s="70"/>
      <c r="AC3341" s="70"/>
      <c r="AD3341" s="53"/>
      <c r="AE3341" s="53"/>
      <c r="AF3341" s="72"/>
      <c r="AG3341" s="70"/>
      <c r="AH3341" s="70"/>
      <c r="AI3341" s="70"/>
    </row>
    <row r="3342" spans="1:35" ht="12.75" customHeight="1" x14ac:dyDescent="0.2">
      <c r="A3342" s="64" t="s">
        <v>591</v>
      </c>
      <c r="B3342" s="65" t="s">
        <v>590</v>
      </c>
      <c r="C3342" s="65">
        <v>3725892</v>
      </c>
      <c r="D3342" s="66">
        <f>VLOOKUP(A3342,'2.1 Termination Charges'!$B$4:$F$904,5,0)</f>
        <v>2.6179999999999998E-2</v>
      </c>
      <c r="G3342" s="67"/>
      <c r="H3342" s="67"/>
      <c r="J3342" s="67"/>
      <c r="P3342" s="68"/>
      <c r="Q3342" s="69"/>
      <c r="R3342" s="69"/>
      <c r="Z3342" s="70"/>
      <c r="AA3342" s="71"/>
      <c r="AB3342" s="70"/>
      <c r="AC3342" s="70"/>
      <c r="AD3342" s="53"/>
      <c r="AE3342" s="53"/>
      <c r="AF3342" s="72"/>
      <c r="AG3342" s="70"/>
      <c r="AH3342" s="70"/>
      <c r="AI3342" s="70"/>
    </row>
    <row r="3343" spans="1:35" ht="12.75" customHeight="1" x14ac:dyDescent="0.2">
      <c r="A3343" s="64" t="s">
        <v>591</v>
      </c>
      <c r="B3343" s="65" t="s">
        <v>590</v>
      </c>
      <c r="C3343" s="65">
        <v>3725893</v>
      </c>
      <c r="D3343" s="66">
        <f>VLOOKUP(A3343,'2.1 Termination Charges'!$B$4:$F$904,5,0)</f>
        <v>2.6179999999999998E-2</v>
      </c>
      <c r="G3343" s="67"/>
      <c r="H3343" s="67"/>
      <c r="J3343" s="67"/>
      <c r="P3343" s="68"/>
      <c r="Q3343" s="69"/>
      <c r="R3343" s="69"/>
      <c r="Z3343" s="70"/>
      <c r="AA3343" s="71"/>
      <c r="AB3343" s="70"/>
      <c r="AC3343" s="70"/>
      <c r="AD3343" s="53"/>
      <c r="AE3343" s="53"/>
      <c r="AF3343" s="72"/>
      <c r="AG3343" s="70"/>
      <c r="AH3343" s="70"/>
      <c r="AI3343" s="70"/>
    </row>
    <row r="3344" spans="1:35" ht="12.75" customHeight="1" x14ac:dyDescent="0.2">
      <c r="A3344" s="64" t="s">
        <v>591</v>
      </c>
      <c r="B3344" s="65" t="s">
        <v>590</v>
      </c>
      <c r="C3344" s="65">
        <v>3725894</v>
      </c>
      <c r="D3344" s="66">
        <f>VLOOKUP(A3344,'2.1 Termination Charges'!$B$4:$F$904,5,0)</f>
        <v>2.6179999999999998E-2</v>
      </c>
      <c r="G3344" s="67"/>
      <c r="H3344" s="67"/>
      <c r="J3344" s="67"/>
      <c r="P3344" s="68"/>
      <c r="Q3344" s="69"/>
      <c r="R3344" s="69"/>
      <c r="Z3344" s="70"/>
      <c r="AA3344" s="71"/>
      <c r="AB3344" s="70"/>
      <c r="AC3344" s="70"/>
      <c r="AD3344" s="53"/>
      <c r="AE3344" s="53"/>
      <c r="AF3344" s="72"/>
      <c r="AG3344" s="70"/>
      <c r="AH3344" s="70"/>
      <c r="AI3344" s="70"/>
    </row>
    <row r="3345" spans="1:35" ht="12.75" customHeight="1" x14ac:dyDescent="0.2">
      <c r="A3345" s="64" t="s">
        <v>591</v>
      </c>
      <c r="B3345" s="65" t="s">
        <v>590</v>
      </c>
      <c r="C3345" s="65">
        <v>3725897</v>
      </c>
      <c r="D3345" s="66">
        <f>VLOOKUP(A3345,'2.1 Termination Charges'!$B$4:$F$904,5,0)</f>
        <v>2.6179999999999998E-2</v>
      </c>
      <c r="G3345" s="67"/>
      <c r="H3345" s="67"/>
      <c r="J3345" s="67"/>
      <c r="P3345" s="68"/>
      <c r="Q3345" s="69"/>
      <c r="R3345" s="69"/>
      <c r="Z3345" s="70"/>
      <c r="AA3345" s="71"/>
      <c r="AB3345" s="70"/>
      <c r="AC3345" s="70"/>
      <c r="AD3345" s="53"/>
      <c r="AE3345" s="53"/>
      <c r="AF3345" s="72"/>
      <c r="AG3345" s="70"/>
      <c r="AH3345" s="70"/>
      <c r="AI3345" s="70"/>
    </row>
    <row r="3346" spans="1:35" ht="12.75" customHeight="1" x14ac:dyDescent="0.2">
      <c r="A3346" s="64" t="s">
        <v>593</v>
      </c>
      <c r="B3346" s="65" t="s">
        <v>592</v>
      </c>
      <c r="C3346" s="65">
        <v>37250</v>
      </c>
      <c r="D3346" s="66">
        <f>VLOOKUP(A3346,'2.1 Termination Charges'!$B$4:$F$904,5,0)</f>
        <v>2.6179999999999998E-2</v>
      </c>
      <c r="G3346" s="67"/>
      <c r="H3346" s="67"/>
      <c r="J3346" s="67"/>
      <c r="P3346" s="68"/>
      <c r="Q3346" s="69"/>
      <c r="R3346" s="69"/>
      <c r="Z3346" s="70"/>
      <c r="AA3346" s="71"/>
      <c r="AB3346" s="70"/>
      <c r="AC3346" s="70"/>
      <c r="AD3346" s="53"/>
      <c r="AE3346" s="53"/>
      <c r="AF3346" s="72"/>
      <c r="AG3346" s="70"/>
      <c r="AH3346" s="70"/>
      <c r="AI3346" s="70"/>
    </row>
    <row r="3347" spans="1:35" ht="12.75" customHeight="1" x14ac:dyDescent="0.2">
      <c r="A3347" s="64" t="s">
        <v>593</v>
      </c>
      <c r="B3347" s="65" t="s">
        <v>592</v>
      </c>
      <c r="C3347" s="65">
        <v>37251</v>
      </c>
      <c r="D3347" s="66">
        <f>VLOOKUP(A3347,'2.1 Termination Charges'!$B$4:$F$904,5,0)</f>
        <v>2.6179999999999998E-2</v>
      </c>
      <c r="G3347" s="67"/>
      <c r="H3347" s="67"/>
      <c r="J3347" s="67"/>
      <c r="P3347" s="68"/>
      <c r="Q3347" s="69"/>
      <c r="R3347" s="69"/>
      <c r="Z3347" s="70"/>
      <c r="AA3347" s="71"/>
      <c r="AB3347" s="70"/>
      <c r="AC3347" s="70"/>
      <c r="AD3347" s="53"/>
      <c r="AE3347" s="53"/>
      <c r="AF3347" s="72"/>
      <c r="AG3347" s="70"/>
      <c r="AH3347" s="70"/>
      <c r="AI3347" s="70"/>
    </row>
    <row r="3348" spans="1:35" ht="12.75" customHeight="1" x14ac:dyDescent="0.2">
      <c r="A3348" s="64" t="s">
        <v>593</v>
      </c>
      <c r="B3348" s="65" t="s">
        <v>592</v>
      </c>
      <c r="C3348" s="65">
        <v>37252</v>
      </c>
      <c r="D3348" s="66">
        <f>VLOOKUP(A3348,'2.1 Termination Charges'!$B$4:$F$904,5,0)</f>
        <v>2.6179999999999998E-2</v>
      </c>
      <c r="G3348" s="67"/>
      <c r="H3348" s="67"/>
      <c r="J3348" s="67"/>
      <c r="P3348" s="68"/>
      <c r="Q3348" s="69"/>
      <c r="R3348" s="69"/>
      <c r="Z3348" s="70"/>
      <c r="AA3348" s="71"/>
      <c r="AB3348" s="70"/>
      <c r="AC3348" s="70"/>
      <c r="AD3348" s="53"/>
      <c r="AE3348" s="53"/>
      <c r="AF3348" s="72"/>
      <c r="AG3348" s="70"/>
      <c r="AH3348" s="70"/>
      <c r="AI3348" s="70"/>
    </row>
    <row r="3349" spans="1:35" ht="12.75" customHeight="1" x14ac:dyDescent="0.2">
      <c r="A3349" s="64" t="s">
        <v>593</v>
      </c>
      <c r="B3349" s="65" t="s">
        <v>592</v>
      </c>
      <c r="C3349" s="65">
        <v>372530</v>
      </c>
      <c r="D3349" s="66">
        <f>VLOOKUP(A3349,'2.1 Termination Charges'!$B$4:$F$904,5,0)</f>
        <v>2.6179999999999998E-2</v>
      </c>
      <c r="G3349" s="67"/>
      <c r="H3349" s="67"/>
      <c r="J3349" s="67"/>
      <c r="P3349" s="68"/>
      <c r="Q3349" s="69"/>
      <c r="R3349" s="69"/>
      <c r="Z3349" s="70"/>
      <c r="AA3349" s="71"/>
      <c r="AB3349" s="70"/>
      <c r="AC3349" s="70"/>
      <c r="AD3349" s="53"/>
      <c r="AE3349" s="53"/>
      <c r="AF3349" s="72"/>
      <c r="AG3349" s="70"/>
      <c r="AH3349" s="70"/>
      <c r="AI3349" s="70"/>
    </row>
    <row r="3350" spans="1:35" ht="12.75" customHeight="1" x14ac:dyDescent="0.2">
      <c r="A3350" s="64" t="s">
        <v>593</v>
      </c>
      <c r="B3350" s="65" t="s">
        <v>592</v>
      </c>
      <c r="C3350" s="65">
        <v>3725323</v>
      </c>
      <c r="D3350" s="66">
        <f>VLOOKUP(A3350,'2.1 Termination Charges'!$B$4:$F$904,5,0)</f>
        <v>2.6179999999999998E-2</v>
      </c>
      <c r="G3350" s="67"/>
      <c r="H3350" s="67"/>
      <c r="J3350" s="67"/>
      <c r="P3350" s="68"/>
      <c r="Q3350" s="69"/>
      <c r="R3350" s="69"/>
      <c r="Z3350" s="70"/>
      <c r="AA3350" s="71"/>
      <c r="AB3350" s="70"/>
      <c r="AC3350" s="70"/>
      <c r="AD3350" s="53"/>
      <c r="AE3350" s="53"/>
      <c r="AF3350" s="72"/>
      <c r="AG3350" s="70"/>
      <c r="AH3350" s="70"/>
      <c r="AI3350" s="70"/>
    </row>
    <row r="3351" spans="1:35" ht="12.75" customHeight="1" x14ac:dyDescent="0.2">
      <c r="A3351" s="64" t="s">
        <v>593</v>
      </c>
      <c r="B3351" s="65" t="s">
        <v>592</v>
      </c>
      <c r="C3351" s="65">
        <v>3725324</v>
      </c>
      <c r="D3351" s="66">
        <f>VLOOKUP(A3351,'2.1 Termination Charges'!$B$4:$F$904,5,0)</f>
        <v>2.6179999999999998E-2</v>
      </c>
      <c r="G3351" s="67"/>
      <c r="H3351" s="67"/>
      <c r="J3351" s="67"/>
      <c r="P3351" s="68"/>
      <c r="Q3351" s="69"/>
      <c r="R3351" s="69"/>
      <c r="Z3351" s="70"/>
      <c r="AA3351" s="71"/>
      <c r="AB3351" s="70"/>
      <c r="AC3351" s="70"/>
      <c r="AD3351" s="53"/>
      <c r="AE3351" s="53"/>
      <c r="AF3351" s="72"/>
      <c r="AG3351" s="70"/>
      <c r="AH3351" s="70"/>
      <c r="AI3351" s="70"/>
    </row>
    <row r="3352" spans="1:35" ht="12.75" customHeight="1" x14ac:dyDescent="0.2">
      <c r="A3352" s="64" t="s">
        <v>593</v>
      </c>
      <c r="B3352" s="65" t="s">
        <v>592</v>
      </c>
      <c r="C3352" s="65">
        <v>3725330</v>
      </c>
      <c r="D3352" s="66">
        <f>VLOOKUP(A3352,'2.1 Termination Charges'!$B$4:$F$904,5,0)</f>
        <v>2.6179999999999998E-2</v>
      </c>
      <c r="G3352" s="67"/>
      <c r="H3352" s="67"/>
      <c r="J3352" s="67"/>
      <c r="P3352" s="68"/>
      <c r="Q3352" s="69"/>
      <c r="R3352" s="69"/>
      <c r="Z3352" s="70"/>
      <c r="AA3352" s="71"/>
      <c r="AB3352" s="70"/>
      <c r="AC3352" s="70"/>
      <c r="AD3352" s="53"/>
      <c r="AE3352" s="53"/>
      <c r="AF3352" s="72"/>
      <c r="AG3352" s="70"/>
      <c r="AH3352" s="70"/>
      <c r="AI3352" s="70"/>
    </row>
    <row r="3353" spans="1:35" ht="12.75" customHeight="1" x14ac:dyDescent="0.2">
      <c r="A3353" s="64" t="s">
        <v>593</v>
      </c>
      <c r="B3353" s="65" t="s">
        <v>592</v>
      </c>
      <c r="C3353" s="65">
        <v>3725331</v>
      </c>
      <c r="D3353" s="66">
        <f>VLOOKUP(A3353,'2.1 Termination Charges'!$B$4:$F$904,5,0)</f>
        <v>2.6179999999999998E-2</v>
      </c>
      <c r="G3353" s="67"/>
      <c r="H3353" s="67"/>
      <c r="J3353" s="67"/>
      <c r="P3353" s="68"/>
      <c r="Q3353" s="69"/>
      <c r="R3353" s="69"/>
      <c r="Z3353" s="70"/>
      <c r="AA3353" s="71"/>
      <c r="AB3353" s="70"/>
      <c r="AC3353" s="70"/>
      <c r="AD3353" s="53"/>
      <c r="AE3353" s="53"/>
      <c r="AF3353" s="72"/>
      <c r="AG3353" s="70"/>
      <c r="AH3353" s="70"/>
      <c r="AI3353" s="70"/>
    </row>
    <row r="3354" spans="1:35" ht="12.75" customHeight="1" x14ac:dyDescent="0.2">
      <c r="A3354" s="64" t="s">
        <v>593</v>
      </c>
      <c r="B3354" s="65" t="s">
        <v>592</v>
      </c>
      <c r="C3354" s="65">
        <v>3725332</v>
      </c>
      <c r="D3354" s="66">
        <f>VLOOKUP(A3354,'2.1 Termination Charges'!$B$4:$F$904,5,0)</f>
        <v>2.6179999999999998E-2</v>
      </c>
      <c r="G3354" s="67"/>
      <c r="H3354" s="67"/>
      <c r="J3354" s="67"/>
      <c r="P3354" s="68"/>
      <c r="Q3354" s="69"/>
      <c r="R3354" s="69"/>
      <c r="Z3354" s="70"/>
      <c r="AA3354" s="71"/>
      <c r="AB3354" s="70"/>
      <c r="AC3354" s="70"/>
      <c r="AD3354" s="53"/>
      <c r="AE3354" s="53"/>
      <c r="AF3354" s="72"/>
      <c r="AG3354" s="70"/>
      <c r="AH3354" s="70"/>
      <c r="AI3354" s="70"/>
    </row>
    <row r="3355" spans="1:35" ht="12.75" customHeight="1" x14ac:dyDescent="0.2">
      <c r="A3355" s="64" t="s">
        <v>593</v>
      </c>
      <c r="B3355" s="65" t="s">
        <v>592</v>
      </c>
      <c r="C3355" s="65">
        <v>372534</v>
      </c>
      <c r="D3355" s="66">
        <f>VLOOKUP(A3355,'2.1 Termination Charges'!$B$4:$F$904,5,0)</f>
        <v>2.6179999999999998E-2</v>
      </c>
      <c r="G3355" s="67"/>
      <c r="H3355" s="67"/>
      <c r="J3355" s="67"/>
      <c r="P3355" s="68"/>
      <c r="Q3355" s="69"/>
      <c r="R3355" s="69"/>
      <c r="Z3355" s="70"/>
      <c r="AA3355" s="71"/>
      <c r="AB3355" s="70"/>
      <c r="AC3355" s="70"/>
      <c r="AD3355" s="53"/>
      <c r="AE3355" s="53"/>
      <c r="AF3355" s="72"/>
      <c r="AG3355" s="70"/>
      <c r="AH3355" s="70"/>
      <c r="AI3355" s="70"/>
    </row>
    <row r="3356" spans="1:35" ht="12.75" customHeight="1" x14ac:dyDescent="0.2">
      <c r="A3356" s="64" t="s">
        <v>593</v>
      </c>
      <c r="B3356" s="65" t="s">
        <v>592</v>
      </c>
      <c r="C3356" s="65">
        <v>372535</v>
      </c>
      <c r="D3356" s="66">
        <f>VLOOKUP(A3356,'2.1 Termination Charges'!$B$4:$F$904,5,0)</f>
        <v>2.6179999999999998E-2</v>
      </c>
      <c r="G3356" s="67"/>
      <c r="H3356" s="67"/>
      <c r="J3356" s="67"/>
      <c r="P3356" s="68"/>
      <c r="Q3356" s="69"/>
      <c r="R3356" s="69"/>
      <c r="Z3356" s="70"/>
      <c r="AA3356" s="71"/>
      <c r="AB3356" s="70"/>
      <c r="AC3356" s="70"/>
      <c r="AD3356" s="53"/>
      <c r="AE3356" s="53"/>
      <c r="AF3356" s="72"/>
      <c r="AG3356" s="70"/>
      <c r="AH3356" s="70"/>
      <c r="AI3356" s="70"/>
    </row>
    <row r="3357" spans="1:35" ht="12.75" customHeight="1" x14ac:dyDescent="0.2">
      <c r="A3357" s="64" t="s">
        <v>593</v>
      </c>
      <c r="B3357" s="65" t="s">
        <v>592</v>
      </c>
      <c r="C3357" s="65">
        <v>3725360</v>
      </c>
      <c r="D3357" s="66">
        <f>VLOOKUP(A3357,'2.1 Termination Charges'!$B$4:$F$904,5,0)</f>
        <v>2.6179999999999998E-2</v>
      </c>
      <c r="G3357" s="67"/>
      <c r="H3357" s="67"/>
      <c r="J3357" s="67"/>
      <c r="P3357" s="68"/>
      <c r="Q3357" s="69"/>
      <c r="R3357" s="69"/>
      <c r="Z3357" s="70"/>
      <c r="AA3357" s="71"/>
      <c r="AB3357" s="70"/>
      <c r="AC3357" s="70"/>
      <c r="AD3357" s="53"/>
      <c r="AE3357" s="53"/>
      <c r="AF3357" s="72"/>
      <c r="AG3357" s="70"/>
      <c r="AH3357" s="70"/>
      <c r="AI3357" s="70"/>
    </row>
    <row r="3358" spans="1:35" ht="12.75" customHeight="1" x14ac:dyDescent="0.2">
      <c r="A3358" s="64" t="s">
        <v>593</v>
      </c>
      <c r="B3358" s="65" t="s">
        <v>592</v>
      </c>
      <c r="C3358" s="65">
        <v>3725361</v>
      </c>
      <c r="D3358" s="66">
        <f>VLOOKUP(A3358,'2.1 Termination Charges'!$B$4:$F$904,5,0)</f>
        <v>2.6179999999999998E-2</v>
      </c>
      <c r="G3358" s="67"/>
      <c r="H3358" s="67"/>
      <c r="J3358" s="67"/>
      <c r="P3358" s="68"/>
      <c r="Q3358" s="69"/>
      <c r="R3358" s="69"/>
      <c r="Z3358" s="70"/>
      <c r="AA3358" s="71"/>
      <c r="AB3358" s="70"/>
      <c r="AC3358" s="70"/>
      <c r="AD3358" s="53"/>
      <c r="AE3358" s="53"/>
      <c r="AF3358" s="72"/>
      <c r="AG3358" s="70"/>
      <c r="AH3358" s="70"/>
      <c r="AI3358" s="70"/>
    </row>
    <row r="3359" spans="1:35" ht="12.75" customHeight="1" x14ac:dyDescent="0.2">
      <c r="A3359" s="64" t="s">
        <v>593</v>
      </c>
      <c r="B3359" s="65" t="s">
        <v>592</v>
      </c>
      <c r="C3359" s="65">
        <v>3725362</v>
      </c>
      <c r="D3359" s="66">
        <f>VLOOKUP(A3359,'2.1 Termination Charges'!$B$4:$F$904,5,0)</f>
        <v>2.6179999999999998E-2</v>
      </c>
      <c r="G3359" s="67"/>
      <c r="H3359" s="67"/>
      <c r="J3359" s="67"/>
      <c r="P3359" s="68"/>
      <c r="Q3359" s="69"/>
      <c r="R3359" s="69"/>
      <c r="Z3359" s="70"/>
      <c r="AA3359" s="71"/>
      <c r="AB3359" s="70"/>
      <c r="AC3359" s="70"/>
      <c r="AD3359" s="53"/>
      <c r="AE3359" s="53"/>
      <c r="AF3359" s="72"/>
      <c r="AG3359" s="70"/>
      <c r="AH3359" s="70"/>
      <c r="AI3359" s="70"/>
    </row>
    <row r="3360" spans="1:35" ht="12.75" customHeight="1" x14ac:dyDescent="0.2">
      <c r="A3360" s="64" t="s">
        <v>593</v>
      </c>
      <c r="B3360" s="65" t="s">
        <v>592</v>
      </c>
      <c r="C3360" s="65">
        <v>3725363</v>
      </c>
      <c r="D3360" s="66">
        <f>VLOOKUP(A3360,'2.1 Termination Charges'!$B$4:$F$904,5,0)</f>
        <v>2.6179999999999998E-2</v>
      </c>
      <c r="G3360" s="67"/>
      <c r="H3360" s="67"/>
      <c r="J3360" s="67"/>
      <c r="P3360" s="68"/>
      <c r="Q3360" s="69"/>
      <c r="R3360" s="69"/>
      <c r="Z3360" s="70"/>
      <c r="AA3360" s="71"/>
      <c r="AB3360" s="70"/>
      <c r="AC3360" s="70"/>
      <c r="AD3360" s="53"/>
      <c r="AE3360" s="53"/>
      <c r="AF3360" s="72"/>
      <c r="AG3360" s="70"/>
      <c r="AH3360" s="70"/>
      <c r="AI3360" s="70"/>
    </row>
    <row r="3361" spans="1:35" ht="12.75" customHeight="1" x14ac:dyDescent="0.2">
      <c r="A3361" s="64" t="s">
        <v>593</v>
      </c>
      <c r="B3361" s="65" t="s">
        <v>592</v>
      </c>
      <c r="C3361" s="65">
        <v>3725364</v>
      </c>
      <c r="D3361" s="66">
        <f>VLOOKUP(A3361,'2.1 Termination Charges'!$B$4:$F$904,5,0)</f>
        <v>2.6179999999999998E-2</v>
      </c>
      <c r="G3361" s="67"/>
      <c r="H3361" s="67"/>
      <c r="J3361" s="67"/>
      <c r="P3361" s="68"/>
      <c r="Q3361" s="69"/>
      <c r="R3361" s="69"/>
      <c r="Z3361" s="70"/>
      <c r="AA3361" s="71"/>
      <c r="AB3361" s="70"/>
      <c r="AC3361" s="70"/>
      <c r="AD3361" s="53"/>
      <c r="AE3361" s="53"/>
      <c r="AF3361" s="72"/>
      <c r="AG3361" s="70"/>
      <c r="AH3361" s="70"/>
      <c r="AI3361" s="70"/>
    </row>
    <row r="3362" spans="1:35" ht="12.75" customHeight="1" x14ac:dyDescent="0.2">
      <c r="A3362" s="64" t="s">
        <v>593</v>
      </c>
      <c r="B3362" s="65" t="s">
        <v>592</v>
      </c>
      <c r="C3362" s="65">
        <v>3725365</v>
      </c>
      <c r="D3362" s="66">
        <f>VLOOKUP(A3362,'2.1 Termination Charges'!$B$4:$F$904,5,0)</f>
        <v>2.6179999999999998E-2</v>
      </c>
      <c r="G3362" s="67"/>
      <c r="H3362" s="67"/>
      <c r="J3362" s="67"/>
      <c r="P3362" s="68"/>
      <c r="Q3362" s="69"/>
      <c r="R3362" s="69"/>
      <c r="Z3362" s="70"/>
      <c r="AA3362" s="71"/>
      <c r="AB3362" s="70"/>
      <c r="AC3362" s="70"/>
      <c r="AD3362" s="53"/>
      <c r="AE3362" s="53"/>
      <c r="AF3362" s="72"/>
      <c r="AG3362" s="70"/>
      <c r="AH3362" s="70"/>
      <c r="AI3362" s="70"/>
    </row>
    <row r="3363" spans="1:35" ht="12.75" customHeight="1" x14ac:dyDescent="0.2">
      <c r="A3363" s="64" t="s">
        <v>593</v>
      </c>
      <c r="B3363" s="65" t="s">
        <v>592</v>
      </c>
      <c r="C3363" s="65">
        <v>3725366</v>
      </c>
      <c r="D3363" s="66">
        <f>VLOOKUP(A3363,'2.1 Termination Charges'!$B$4:$F$904,5,0)</f>
        <v>2.6179999999999998E-2</v>
      </c>
      <c r="G3363" s="67"/>
      <c r="H3363" s="67"/>
      <c r="J3363" s="67"/>
      <c r="P3363" s="68"/>
      <c r="Q3363" s="69"/>
      <c r="R3363" s="69"/>
      <c r="Z3363" s="70"/>
      <c r="AA3363" s="71"/>
      <c r="AB3363" s="70"/>
      <c r="AC3363" s="70"/>
      <c r="AD3363" s="53"/>
      <c r="AE3363" s="53"/>
      <c r="AF3363" s="72"/>
      <c r="AG3363" s="70"/>
      <c r="AH3363" s="70"/>
      <c r="AI3363" s="70"/>
    </row>
    <row r="3364" spans="1:35" ht="12.75" customHeight="1" x14ac:dyDescent="0.2">
      <c r="A3364" s="64" t="s">
        <v>593</v>
      </c>
      <c r="B3364" s="65" t="s">
        <v>592</v>
      </c>
      <c r="C3364" s="65">
        <v>3725367</v>
      </c>
      <c r="D3364" s="66">
        <f>VLOOKUP(A3364,'2.1 Termination Charges'!$B$4:$F$904,5,0)</f>
        <v>2.6179999999999998E-2</v>
      </c>
      <c r="G3364" s="67"/>
      <c r="H3364" s="67"/>
      <c r="J3364" s="67"/>
      <c r="P3364" s="68"/>
      <c r="Q3364" s="69"/>
      <c r="R3364" s="69"/>
      <c r="Z3364" s="70"/>
      <c r="AA3364" s="71"/>
      <c r="AB3364" s="70"/>
      <c r="AC3364" s="70"/>
      <c r="AD3364" s="53"/>
      <c r="AE3364" s="53"/>
      <c r="AF3364" s="72"/>
      <c r="AG3364" s="70"/>
      <c r="AH3364" s="70"/>
      <c r="AI3364" s="70"/>
    </row>
    <row r="3365" spans="1:35" ht="12.75" customHeight="1" x14ac:dyDescent="0.2">
      <c r="A3365" s="64" t="s">
        <v>593</v>
      </c>
      <c r="B3365" s="65" t="s">
        <v>592</v>
      </c>
      <c r="C3365" s="65">
        <v>372537</v>
      </c>
      <c r="D3365" s="66">
        <f>VLOOKUP(A3365,'2.1 Termination Charges'!$B$4:$F$904,5,0)</f>
        <v>2.6179999999999998E-2</v>
      </c>
      <c r="G3365" s="67"/>
      <c r="H3365" s="67"/>
      <c r="J3365" s="67"/>
      <c r="P3365" s="68"/>
      <c r="Q3365" s="69"/>
      <c r="R3365" s="69"/>
      <c r="Z3365" s="70"/>
      <c r="AA3365" s="71"/>
      <c r="AB3365" s="70"/>
      <c r="AC3365" s="70"/>
      <c r="AD3365" s="53"/>
      <c r="AE3365" s="53"/>
      <c r="AF3365" s="72"/>
      <c r="AG3365" s="70"/>
      <c r="AH3365" s="70"/>
      <c r="AI3365" s="70"/>
    </row>
    <row r="3366" spans="1:35" ht="12.75" customHeight="1" x14ac:dyDescent="0.2">
      <c r="A3366" s="64" t="s">
        <v>593</v>
      </c>
      <c r="B3366" s="65" t="s">
        <v>592</v>
      </c>
      <c r="C3366" s="65">
        <v>372538</v>
      </c>
      <c r="D3366" s="66">
        <f>VLOOKUP(A3366,'2.1 Termination Charges'!$B$4:$F$904,5,0)</f>
        <v>2.6179999999999998E-2</v>
      </c>
      <c r="G3366" s="67"/>
      <c r="H3366" s="67"/>
      <c r="J3366" s="67"/>
      <c r="P3366" s="68"/>
      <c r="Q3366" s="69"/>
      <c r="R3366" s="69"/>
      <c r="Z3366" s="70"/>
      <c r="AA3366" s="71"/>
      <c r="AB3366" s="70"/>
      <c r="AC3366" s="70"/>
      <c r="AD3366" s="53"/>
      <c r="AE3366" s="53"/>
      <c r="AF3366" s="72"/>
      <c r="AG3366" s="70"/>
      <c r="AH3366" s="70"/>
      <c r="AI3366" s="70"/>
    </row>
    <row r="3367" spans="1:35" ht="12.75" customHeight="1" x14ac:dyDescent="0.2">
      <c r="A3367" s="64" t="s">
        <v>593</v>
      </c>
      <c r="B3367" s="65" t="s">
        <v>592</v>
      </c>
      <c r="C3367" s="65">
        <v>372539</v>
      </c>
      <c r="D3367" s="66">
        <f>VLOOKUP(A3367,'2.1 Termination Charges'!$B$4:$F$904,5,0)</f>
        <v>2.6179999999999998E-2</v>
      </c>
      <c r="G3367" s="67"/>
      <c r="H3367" s="67"/>
      <c r="J3367" s="67"/>
      <c r="P3367" s="68"/>
      <c r="Q3367" s="69"/>
      <c r="R3367" s="69"/>
      <c r="Z3367" s="70"/>
      <c r="AA3367" s="71"/>
      <c r="AB3367" s="70"/>
      <c r="AC3367" s="70"/>
      <c r="AD3367" s="53"/>
      <c r="AE3367" s="53"/>
      <c r="AF3367" s="72"/>
      <c r="AG3367" s="70"/>
      <c r="AH3367" s="70"/>
      <c r="AI3367" s="70"/>
    </row>
    <row r="3368" spans="1:35" ht="12.75" customHeight="1" x14ac:dyDescent="0.2">
      <c r="A3368" s="64" t="s">
        <v>593</v>
      </c>
      <c r="B3368" s="65" t="s">
        <v>592</v>
      </c>
      <c r="C3368" s="65">
        <v>3725740</v>
      </c>
      <c r="D3368" s="66">
        <f>VLOOKUP(A3368,'2.1 Termination Charges'!$B$4:$F$904,5,0)</f>
        <v>2.6179999999999998E-2</v>
      </c>
      <c r="G3368" s="67"/>
      <c r="H3368" s="67"/>
      <c r="J3368" s="67"/>
      <c r="P3368" s="68"/>
      <c r="Q3368" s="69"/>
      <c r="R3368" s="69"/>
      <c r="Z3368" s="70"/>
      <c r="AA3368" s="71"/>
      <c r="AB3368" s="70"/>
      <c r="AC3368" s="70"/>
      <c r="AD3368" s="53"/>
      <c r="AE3368" s="53"/>
      <c r="AF3368" s="72"/>
      <c r="AG3368" s="70"/>
      <c r="AH3368" s="70"/>
      <c r="AI3368" s="70"/>
    </row>
    <row r="3369" spans="1:35" ht="12.75" customHeight="1" x14ac:dyDescent="0.2">
      <c r="A3369" s="64" t="s">
        <v>593</v>
      </c>
      <c r="B3369" s="65" t="s">
        <v>592</v>
      </c>
      <c r="C3369" s="65">
        <v>3725741</v>
      </c>
      <c r="D3369" s="66">
        <f>VLOOKUP(A3369,'2.1 Termination Charges'!$B$4:$F$904,5,0)</f>
        <v>2.6179999999999998E-2</v>
      </c>
      <c r="G3369" s="67"/>
      <c r="H3369" s="67"/>
      <c r="J3369" s="67"/>
      <c r="P3369" s="68"/>
      <c r="Q3369" s="69"/>
      <c r="R3369" s="69"/>
      <c r="Z3369" s="70"/>
      <c r="AA3369" s="71"/>
      <c r="AB3369" s="70"/>
      <c r="AC3369" s="70"/>
      <c r="AD3369" s="53"/>
      <c r="AE3369" s="53"/>
      <c r="AF3369" s="72"/>
      <c r="AG3369" s="70"/>
      <c r="AH3369" s="70"/>
      <c r="AI3369" s="70"/>
    </row>
    <row r="3370" spans="1:35" ht="12.75" customHeight="1" x14ac:dyDescent="0.2">
      <c r="A3370" s="64" t="s">
        <v>593</v>
      </c>
      <c r="B3370" s="65" t="s">
        <v>592</v>
      </c>
      <c r="C3370" s="65">
        <v>3725742</v>
      </c>
      <c r="D3370" s="66">
        <f>VLOOKUP(A3370,'2.1 Termination Charges'!$B$4:$F$904,5,0)</f>
        <v>2.6179999999999998E-2</v>
      </c>
      <c r="G3370" s="67"/>
      <c r="H3370" s="67"/>
      <c r="J3370" s="67"/>
      <c r="P3370" s="68"/>
      <c r="Q3370" s="69"/>
      <c r="R3370" s="69"/>
      <c r="Z3370" s="70"/>
      <c r="AA3370" s="71"/>
      <c r="AB3370" s="70"/>
      <c r="AC3370" s="70"/>
      <c r="AD3370" s="53"/>
      <c r="AE3370" s="53"/>
      <c r="AF3370" s="72"/>
      <c r="AG3370" s="70"/>
      <c r="AH3370" s="70"/>
      <c r="AI3370" s="70"/>
    </row>
    <row r="3371" spans="1:35" ht="12.75" customHeight="1" x14ac:dyDescent="0.2">
      <c r="A3371" s="64" t="s">
        <v>593</v>
      </c>
      <c r="B3371" s="65" t="s">
        <v>592</v>
      </c>
      <c r="C3371" s="65">
        <v>3725743</v>
      </c>
      <c r="D3371" s="66">
        <f>VLOOKUP(A3371,'2.1 Termination Charges'!$B$4:$F$904,5,0)</f>
        <v>2.6179999999999998E-2</v>
      </c>
      <c r="G3371" s="67"/>
      <c r="H3371" s="67"/>
      <c r="J3371" s="67"/>
      <c r="P3371" s="68"/>
      <c r="Q3371" s="69"/>
      <c r="R3371" s="69"/>
      <c r="Z3371" s="70"/>
      <c r="AA3371" s="71"/>
      <c r="AB3371" s="70"/>
      <c r="AC3371" s="70"/>
      <c r="AD3371" s="53"/>
      <c r="AE3371" s="53"/>
      <c r="AF3371" s="72"/>
      <c r="AG3371" s="70"/>
      <c r="AH3371" s="70"/>
      <c r="AI3371" s="70"/>
    </row>
    <row r="3372" spans="1:35" ht="12.75" customHeight="1" x14ac:dyDescent="0.2">
      <c r="A3372" s="64" t="s">
        <v>593</v>
      </c>
      <c r="B3372" s="65" t="s">
        <v>592</v>
      </c>
      <c r="C3372" s="65">
        <v>3725744</v>
      </c>
      <c r="D3372" s="66">
        <f>VLOOKUP(A3372,'2.1 Termination Charges'!$B$4:$F$904,5,0)</f>
        <v>2.6179999999999998E-2</v>
      </c>
      <c r="G3372" s="67"/>
      <c r="H3372" s="67"/>
      <c r="J3372" s="67"/>
      <c r="P3372" s="68"/>
      <c r="Q3372" s="69"/>
      <c r="R3372" s="69"/>
      <c r="Z3372" s="70"/>
      <c r="AA3372" s="71"/>
      <c r="AB3372" s="70"/>
      <c r="AC3372" s="70"/>
      <c r="AD3372" s="53"/>
      <c r="AE3372" s="53"/>
      <c r="AF3372" s="72"/>
      <c r="AG3372" s="70"/>
      <c r="AH3372" s="70"/>
      <c r="AI3372" s="70"/>
    </row>
    <row r="3373" spans="1:35" ht="12.75" customHeight="1" x14ac:dyDescent="0.2">
      <c r="A3373" s="64" t="s">
        <v>593</v>
      </c>
      <c r="B3373" s="65" t="s">
        <v>592</v>
      </c>
      <c r="C3373" s="65">
        <v>3725780</v>
      </c>
      <c r="D3373" s="66">
        <f>VLOOKUP(A3373,'2.1 Termination Charges'!$B$4:$F$904,5,0)</f>
        <v>2.6179999999999998E-2</v>
      </c>
      <c r="G3373" s="67"/>
      <c r="H3373" s="67"/>
      <c r="J3373" s="67"/>
      <c r="P3373" s="68"/>
      <c r="Q3373" s="69"/>
      <c r="R3373" s="69"/>
      <c r="Z3373" s="70"/>
      <c r="AA3373" s="71"/>
      <c r="AB3373" s="70"/>
      <c r="AC3373" s="70"/>
      <c r="AD3373" s="53"/>
      <c r="AE3373" s="53"/>
      <c r="AF3373" s="72"/>
      <c r="AG3373" s="70"/>
      <c r="AH3373" s="70"/>
      <c r="AI3373" s="70"/>
    </row>
    <row r="3374" spans="1:35" ht="12.75" customHeight="1" x14ac:dyDescent="0.2">
      <c r="A3374" s="64" t="s">
        <v>593</v>
      </c>
      <c r="B3374" s="65" t="s">
        <v>592</v>
      </c>
      <c r="C3374" s="65">
        <v>3725781</v>
      </c>
      <c r="D3374" s="66">
        <f>VLOOKUP(A3374,'2.1 Termination Charges'!$B$4:$F$904,5,0)</f>
        <v>2.6179999999999998E-2</v>
      </c>
      <c r="G3374" s="67"/>
      <c r="H3374" s="67"/>
      <c r="J3374" s="67"/>
      <c r="P3374" s="68"/>
      <c r="Q3374" s="69"/>
      <c r="R3374" s="69"/>
      <c r="Z3374" s="70"/>
      <c r="AA3374" s="71"/>
      <c r="AB3374" s="70"/>
      <c r="AC3374" s="70"/>
      <c r="AD3374" s="53"/>
      <c r="AE3374" s="53"/>
      <c r="AF3374" s="72"/>
      <c r="AG3374" s="70"/>
      <c r="AH3374" s="70"/>
      <c r="AI3374" s="70"/>
    </row>
    <row r="3375" spans="1:35" ht="12.75" customHeight="1" x14ac:dyDescent="0.2">
      <c r="A3375" s="64" t="s">
        <v>593</v>
      </c>
      <c r="B3375" s="65" t="s">
        <v>592</v>
      </c>
      <c r="C3375" s="65">
        <v>3725782</v>
      </c>
      <c r="D3375" s="66">
        <f>VLOOKUP(A3375,'2.1 Termination Charges'!$B$4:$F$904,5,0)</f>
        <v>2.6179999999999998E-2</v>
      </c>
      <c r="G3375" s="67"/>
      <c r="H3375" s="67"/>
      <c r="J3375" s="67"/>
      <c r="P3375" s="68"/>
      <c r="Q3375" s="69"/>
      <c r="R3375" s="69"/>
      <c r="Z3375" s="70"/>
      <c r="AA3375" s="71"/>
      <c r="AB3375" s="70"/>
      <c r="AC3375" s="70"/>
      <c r="AD3375" s="53"/>
      <c r="AE3375" s="53"/>
      <c r="AF3375" s="72"/>
      <c r="AG3375" s="70"/>
      <c r="AH3375" s="70"/>
      <c r="AI3375" s="70"/>
    </row>
    <row r="3376" spans="1:35" ht="12.75" customHeight="1" x14ac:dyDescent="0.2">
      <c r="A3376" s="64" t="s">
        <v>593</v>
      </c>
      <c r="B3376" s="65" t="s">
        <v>592</v>
      </c>
      <c r="C3376" s="65">
        <v>3725783</v>
      </c>
      <c r="D3376" s="66">
        <f>VLOOKUP(A3376,'2.1 Termination Charges'!$B$4:$F$904,5,0)</f>
        <v>2.6179999999999998E-2</v>
      </c>
      <c r="G3376" s="67"/>
      <c r="H3376" s="67"/>
      <c r="J3376" s="67"/>
      <c r="P3376" s="68"/>
      <c r="Q3376" s="69"/>
      <c r="R3376" s="69"/>
      <c r="Z3376" s="70"/>
      <c r="AA3376" s="71"/>
      <c r="AB3376" s="70"/>
      <c r="AC3376" s="70"/>
      <c r="AD3376" s="53"/>
      <c r="AE3376" s="53"/>
      <c r="AF3376" s="72"/>
      <c r="AG3376" s="70"/>
      <c r="AH3376" s="70"/>
      <c r="AI3376" s="70"/>
    </row>
    <row r="3377" spans="1:35" ht="12.75" customHeight="1" x14ac:dyDescent="0.2">
      <c r="A3377" s="64" t="s">
        <v>593</v>
      </c>
      <c r="B3377" s="65" t="s">
        <v>592</v>
      </c>
      <c r="C3377" s="65">
        <v>3725784</v>
      </c>
      <c r="D3377" s="66">
        <f>VLOOKUP(A3377,'2.1 Termination Charges'!$B$4:$F$904,5,0)</f>
        <v>2.6179999999999998E-2</v>
      </c>
      <c r="G3377" s="67"/>
      <c r="H3377" s="67"/>
      <c r="J3377" s="67"/>
      <c r="P3377" s="68"/>
      <c r="Q3377" s="69"/>
      <c r="R3377" s="69"/>
      <c r="Z3377" s="70"/>
      <c r="AA3377" s="71"/>
      <c r="AB3377" s="70"/>
      <c r="AC3377" s="70"/>
      <c r="AD3377" s="53"/>
      <c r="AE3377" s="53"/>
      <c r="AF3377" s="72"/>
      <c r="AG3377" s="70"/>
      <c r="AH3377" s="70"/>
      <c r="AI3377" s="70"/>
    </row>
    <row r="3378" spans="1:35" ht="12.75" customHeight="1" x14ac:dyDescent="0.2">
      <c r="A3378" s="64" t="s">
        <v>593</v>
      </c>
      <c r="B3378" s="65" t="s">
        <v>592</v>
      </c>
      <c r="C3378" s="65">
        <v>3725785</v>
      </c>
      <c r="D3378" s="66">
        <f>VLOOKUP(A3378,'2.1 Termination Charges'!$B$4:$F$904,5,0)</f>
        <v>2.6179999999999998E-2</v>
      </c>
      <c r="G3378" s="67"/>
      <c r="H3378" s="67"/>
      <c r="J3378" s="67"/>
      <c r="P3378" s="68"/>
      <c r="Q3378" s="69"/>
      <c r="R3378" s="69"/>
      <c r="Z3378" s="70"/>
      <c r="AA3378" s="71"/>
      <c r="AB3378" s="70"/>
      <c r="AC3378" s="70"/>
      <c r="AD3378" s="53"/>
      <c r="AE3378" s="53"/>
      <c r="AF3378" s="72"/>
      <c r="AG3378" s="70"/>
      <c r="AH3378" s="70"/>
      <c r="AI3378" s="70"/>
    </row>
    <row r="3379" spans="1:35" ht="12.75" customHeight="1" x14ac:dyDescent="0.2">
      <c r="A3379" s="64" t="s">
        <v>593</v>
      </c>
      <c r="B3379" s="65" t="s">
        <v>592</v>
      </c>
      <c r="C3379" s="65">
        <v>3725786</v>
      </c>
      <c r="D3379" s="66">
        <f>VLOOKUP(A3379,'2.1 Termination Charges'!$B$4:$F$904,5,0)</f>
        <v>2.6179999999999998E-2</v>
      </c>
      <c r="G3379" s="67"/>
      <c r="H3379" s="67"/>
      <c r="J3379" s="67"/>
      <c r="P3379" s="68"/>
      <c r="Q3379" s="69"/>
      <c r="R3379" s="69"/>
      <c r="Z3379" s="70"/>
      <c r="AA3379" s="71"/>
      <c r="AB3379" s="70"/>
      <c r="AC3379" s="70"/>
      <c r="AD3379" s="53"/>
      <c r="AE3379" s="53"/>
      <c r="AF3379" s="72"/>
      <c r="AG3379" s="70"/>
      <c r="AH3379" s="70"/>
      <c r="AI3379" s="70"/>
    </row>
    <row r="3380" spans="1:35" ht="12.75" customHeight="1" x14ac:dyDescent="0.2">
      <c r="A3380" s="64" t="s">
        <v>593</v>
      </c>
      <c r="B3380" s="65" t="s">
        <v>592</v>
      </c>
      <c r="C3380" s="65">
        <v>3725787</v>
      </c>
      <c r="D3380" s="66">
        <f>VLOOKUP(A3380,'2.1 Termination Charges'!$B$4:$F$904,5,0)</f>
        <v>2.6179999999999998E-2</v>
      </c>
      <c r="G3380" s="67"/>
      <c r="H3380" s="67"/>
      <c r="J3380" s="67"/>
      <c r="P3380" s="68"/>
      <c r="Q3380" s="69"/>
      <c r="R3380" s="69"/>
      <c r="Z3380" s="70"/>
      <c r="AA3380" s="71"/>
      <c r="AB3380" s="70"/>
      <c r="AC3380" s="70"/>
      <c r="AD3380" s="53"/>
      <c r="AE3380" s="53"/>
      <c r="AF3380" s="72"/>
      <c r="AG3380" s="70"/>
      <c r="AH3380" s="70"/>
      <c r="AI3380" s="70"/>
    </row>
    <row r="3381" spans="1:35" ht="12.75" customHeight="1" x14ac:dyDescent="0.2">
      <c r="A3381" s="64" t="s">
        <v>593</v>
      </c>
      <c r="B3381" s="65" t="s">
        <v>592</v>
      </c>
      <c r="C3381" s="65">
        <v>372585</v>
      </c>
      <c r="D3381" s="66">
        <f>VLOOKUP(A3381,'2.1 Termination Charges'!$B$4:$F$904,5,0)</f>
        <v>2.6179999999999998E-2</v>
      </c>
      <c r="G3381" s="67"/>
      <c r="H3381" s="67"/>
      <c r="J3381" s="67"/>
      <c r="P3381" s="68"/>
      <c r="Q3381" s="69"/>
      <c r="R3381" s="69"/>
      <c r="Z3381" s="70"/>
      <c r="AA3381" s="71"/>
      <c r="AB3381" s="70"/>
      <c r="AC3381" s="70"/>
      <c r="AD3381" s="53"/>
      <c r="AE3381" s="53"/>
      <c r="AF3381" s="72"/>
      <c r="AG3381" s="70"/>
      <c r="AH3381" s="70"/>
      <c r="AI3381" s="70"/>
    </row>
    <row r="3382" spans="1:35" ht="12.75" customHeight="1" x14ac:dyDescent="0.2">
      <c r="A3382" s="64" t="s">
        <v>593</v>
      </c>
      <c r="B3382" s="65" t="s">
        <v>592</v>
      </c>
      <c r="C3382" s="65">
        <v>372586</v>
      </c>
      <c r="D3382" s="66">
        <f>VLOOKUP(A3382,'2.1 Termination Charges'!$B$4:$F$904,5,0)</f>
        <v>2.6179999999999998E-2</v>
      </c>
      <c r="G3382" s="67"/>
      <c r="H3382" s="67"/>
      <c r="J3382" s="67"/>
      <c r="P3382" s="68"/>
      <c r="Q3382" s="69"/>
      <c r="R3382" s="69"/>
      <c r="Z3382" s="70"/>
      <c r="AA3382" s="71"/>
      <c r="AB3382" s="70"/>
      <c r="AC3382" s="70"/>
      <c r="AD3382" s="53"/>
      <c r="AE3382" s="53"/>
      <c r="AF3382" s="72"/>
      <c r="AG3382" s="70"/>
      <c r="AH3382" s="70"/>
      <c r="AI3382" s="70"/>
    </row>
    <row r="3383" spans="1:35" ht="12.75" customHeight="1" x14ac:dyDescent="0.2">
      <c r="A3383" s="64" t="s">
        <v>593</v>
      </c>
      <c r="B3383" s="65" t="s">
        <v>592</v>
      </c>
      <c r="C3383" s="65">
        <v>372587</v>
      </c>
      <c r="D3383" s="66">
        <f>VLOOKUP(A3383,'2.1 Termination Charges'!$B$4:$F$904,5,0)</f>
        <v>2.6179999999999998E-2</v>
      </c>
      <c r="G3383" s="67"/>
      <c r="H3383" s="67"/>
      <c r="J3383" s="67"/>
      <c r="P3383" s="68"/>
      <c r="Q3383" s="69"/>
      <c r="R3383" s="69"/>
      <c r="Z3383" s="70"/>
      <c r="AA3383" s="71"/>
      <c r="AB3383" s="70"/>
      <c r="AC3383" s="70"/>
      <c r="AD3383" s="53"/>
      <c r="AE3383" s="53"/>
      <c r="AF3383" s="72"/>
      <c r="AG3383" s="70"/>
      <c r="AH3383" s="70"/>
      <c r="AI3383" s="70"/>
    </row>
    <row r="3384" spans="1:35" ht="12.75" customHeight="1" x14ac:dyDescent="0.2">
      <c r="A3384" s="64" t="s">
        <v>593</v>
      </c>
      <c r="B3384" s="65" t="s">
        <v>592</v>
      </c>
      <c r="C3384" s="65">
        <v>372590</v>
      </c>
      <c r="D3384" s="66">
        <f>VLOOKUP(A3384,'2.1 Termination Charges'!$B$4:$F$904,5,0)</f>
        <v>2.6179999999999998E-2</v>
      </c>
      <c r="G3384" s="67"/>
      <c r="H3384" s="67"/>
      <c r="J3384" s="67"/>
      <c r="P3384" s="68"/>
      <c r="Q3384" s="69"/>
      <c r="R3384" s="69"/>
      <c r="Z3384" s="70"/>
      <c r="AA3384" s="71"/>
      <c r="AB3384" s="70"/>
      <c r="AC3384" s="70"/>
      <c r="AD3384" s="53"/>
      <c r="AE3384" s="53"/>
      <c r="AF3384" s="72"/>
      <c r="AG3384" s="70"/>
      <c r="AH3384" s="70"/>
      <c r="AI3384" s="70"/>
    </row>
    <row r="3385" spans="1:35" ht="12.75" customHeight="1" x14ac:dyDescent="0.2">
      <c r="A3385" s="64" t="s">
        <v>593</v>
      </c>
      <c r="B3385" s="65" t="s">
        <v>592</v>
      </c>
      <c r="C3385" s="65">
        <v>3725910</v>
      </c>
      <c r="D3385" s="66">
        <f>VLOOKUP(A3385,'2.1 Termination Charges'!$B$4:$F$904,5,0)</f>
        <v>2.6179999999999998E-2</v>
      </c>
      <c r="G3385" s="67"/>
      <c r="H3385" s="67"/>
      <c r="J3385" s="67"/>
      <c r="P3385" s="68"/>
      <c r="Q3385" s="69"/>
      <c r="R3385" s="69"/>
      <c r="Z3385" s="70"/>
      <c r="AA3385" s="71"/>
      <c r="AB3385" s="70"/>
      <c r="AC3385" s="70"/>
      <c r="AD3385" s="53"/>
      <c r="AE3385" s="53"/>
      <c r="AF3385" s="72"/>
      <c r="AG3385" s="70"/>
      <c r="AH3385" s="70"/>
      <c r="AI3385" s="70"/>
    </row>
    <row r="3386" spans="1:35" ht="12.75" customHeight="1" x14ac:dyDescent="0.2">
      <c r="A3386" s="64" t="s">
        <v>593</v>
      </c>
      <c r="B3386" s="65" t="s">
        <v>592</v>
      </c>
      <c r="C3386" s="65">
        <v>3725911</v>
      </c>
      <c r="D3386" s="66">
        <f>VLOOKUP(A3386,'2.1 Termination Charges'!$B$4:$F$904,5,0)</f>
        <v>2.6179999999999998E-2</v>
      </c>
      <c r="G3386" s="67"/>
      <c r="H3386" s="67"/>
      <c r="J3386" s="67"/>
      <c r="P3386" s="68"/>
      <c r="Q3386" s="69"/>
      <c r="R3386" s="69"/>
      <c r="Z3386" s="70"/>
      <c r="AA3386" s="71"/>
      <c r="AB3386" s="70"/>
      <c r="AC3386" s="70"/>
      <c r="AD3386" s="53"/>
      <c r="AE3386" s="53"/>
      <c r="AF3386" s="72"/>
      <c r="AG3386" s="70"/>
      <c r="AH3386" s="70"/>
      <c r="AI3386" s="70"/>
    </row>
    <row r="3387" spans="1:35" ht="12.75" customHeight="1" x14ac:dyDescent="0.2">
      <c r="A3387" s="64" t="s">
        <v>593</v>
      </c>
      <c r="B3387" s="65" t="s">
        <v>592</v>
      </c>
      <c r="C3387" s="65">
        <v>3725915</v>
      </c>
      <c r="D3387" s="66">
        <f>VLOOKUP(A3387,'2.1 Termination Charges'!$B$4:$F$904,5,0)</f>
        <v>2.6179999999999998E-2</v>
      </c>
      <c r="G3387" s="67"/>
      <c r="H3387" s="67"/>
      <c r="J3387" s="67"/>
      <c r="P3387" s="68"/>
      <c r="Q3387" s="69"/>
      <c r="R3387" s="69"/>
      <c r="Z3387" s="70"/>
      <c r="AA3387" s="71"/>
      <c r="AB3387" s="70"/>
      <c r="AC3387" s="70"/>
      <c r="AD3387" s="53"/>
      <c r="AE3387" s="53"/>
      <c r="AF3387" s="72"/>
      <c r="AG3387" s="70"/>
      <c r="AH3387" s="70"/>
      <c r="AI3387" s="70"/>
    </row>
    <row r="3388" spans="1:35" ht="12.75" customHeight="1" x14ac:dyDescent="0.2">
      <c r="A3388" s="64" t="s">
        <v>593</v>
      </c>
      <c r="B3388" s="65" t="s">
        <v>592</v>
      </c>
      <c r="C3388" s="65">
        <v>3725916</v>
      </c>
      <c r="D3388" s="66">
        <f>VLOOKUP(A3388,'2.1 Termination Charges'!$B$4:$F$904,5,0)</f>
        <v>2.6179999999999998E-2</v>
      </c>
      <c r="G3388" s="67"/>
      <c r="H3388" s="67"/>
      <c r="J3388" s="67"/>
      <c r="P3388" s="68"/>
      <c r="Q3388" s="69"/>
      <c r="R3388" s="69"/>
      <c r="Z3388" s="70"/>
      <c r="AA3388" s="71"/>
      <c r="AB3388" s="70"/>
      <c r="AC3388" s="70"/>
      <c r="AD3388" s="53"/>
      <c r="AE3388" s="53"/>
      <c r="AF3388" s="72"/>
      <c r="AG3388" s="70"/>
      <c r="AH3388" s="70"/>
      <c r="AI3388" s="70"/>
    </row>
    <row r="3389" spans="1:35" ht="12.75" customHeight="1" x14ac:dyDescent="0.2">
      <c r="A3389" s="64" t="s">
        <v>593</v>
      </c>
      <c r="B3389" s="65" t="s">
        <v>592</v>
      </c>
      <c r="C3389" s="65">
        <v>3725917</v>
      </c>
      <c r="D3389" s="66">
        <f>VLOOKUP(A3389,'2.1 Termination Charges'!$B$4:$F$904,5,0)</f>
        <v>2.6179999999999998E-2</v>
      </c>
      <c r="G3389" s="67"/>
      <c r="H3389" s="67"/>
      <c r="J3389" s="67"/>
      <c r="P3389" s="68"/>
      <c r="Q3389" s="69"/>
      <c r="R3389" s="69"/>
      <c r="Z3389" s="70"/>
      <c r="AA3389" s="71"/>
      <c r="AB3389" s="70"/>
      <c r="AC3389" s="70"/>
      <c r="AD3389" s="53"/>
      <c r="AE3389" s="53"/>
      <c r="AF3389" s="72"/>
      <c r="AG3389" s="70"/>
      <c r="AH3389" s="70"/>
      <c r="AI3389" s="70"/>
    </row>
    <row r="3390" spans="1:35" ht="12.75" customHeight="1" x14ac:dyDescent="0.2">
      <c r="A3390" s="64" t="s">
        <v>593</v>
      </c>
      <c r="B3390" s="65" t="s">
        <v>592</v>
      </c>
      <c r="C3390" s="65">
        <v>3725918</v>
      </c>
      <c r="D3390" s="66">
        <f>VLOOKUP(A3390,'2.1 Termination Charges'!$B$4:$F$904,5,0)</f>
        <v>2.6179999999999998E-2</v>
      </c>
      <c r="G3390" s="67"/>
      <c r="H3390" s="67"/>
      <c r="J3390" s="67"/>
      <c r="P3390" s="68"/>
      <c r="Q3390" s="69"/>
      <c r="R3390" s="69"/>
      <c r="Z3390" s="70"/>
      <c r="AA3390" s="71"/>
      <c r="AB3390" s="70"/>
      <c r="AC3390" s="70"/>
      <c r="AD3390" s="53"/>
      <c r="AE3390" s="53"/>
      <c r="AF3390" s="72"/>
      <c r="AG3390" s="70"/>
      <c r="AH3390" s="70"/>
      <c r="AI3390" s="70"/>
    </row>
    <row r="3391" spans="1:35" ht="12.75" customHeight="1" x14ac:dyDescent="0.2">
      <c r="A3391" s="64" t="s">
        <v>593</v>
      </c>
      <c r="B3391" s="65" t="s">
        <v>592</v>
      </c>
      <c r="C3391" s="65">
        <v>3725919</v>
      </c>
      <c r="D3391" s="66">
        <f>VLOOKUP(A3391,'2.1 Termination Charges'!$B$4:$F$904,5,0)</f>
        <v>2.6179999999999998E-2</v>
      </c>
      <c r="G3391" s="67"/>
      <c r="H3391" s="67"/>
      <c r="J3391" s="67"/>
      <c r="P3391" s="68"/>
      <c r="Q3391" s="69"/>
      <c r="R3391" s="69"/>
      <c r="Z3391" s="70"/>
      <c r="AA3391" s="71"/>
      <c r="AB3391" s="70"/>
      <c r="AC3391" s="70"/>
      <c r="AD3391" s="53"/>
      <c r="AE3391" s="53"/>
      <c r="AF3391" s="72"/>
      <c r="AG3391" s="70"/>
      <c r="AH3391" s="70"/>
      <c r="AI3391" s="70"/>
    </row>
    <row r="3392" spans="1:35" ht="12.75" customHeight="1" x14ac:dyDescent="0.2">
      <c r="A3392" s="64" t="s">
        <v>595</v>
      </c>
      <c r="B3392" s="65" t="s">
        <v>594</v>
      </c>
      <c r="C3392" s="65">
        <v>37255</v>
      </c>
      <c r="D3392" s="66">
        <f>VLOOKUP(A3392,'2.1 Termination Charges'!$B$4:$F$904,5,0)</f>
        <v>2.7640000000000001E-2</v>
      </c>
      <c r="G3392" s="67"/>
      <c r="H3392" s="67"/>
      <c r="J3392" s="67"/>
      <c r="P3392" s="68"/>
      <c r="Q3392" s="69"/>
      <c r="R3392" s="69"/>
      <c r="Z3392" s="70"/>
      <c r="AA3392" s="71"/>
      <c r="AB3392" s="70"/>
      <c r="AC3392" s="70"/>
      <c r="AD3392" s="53"/>
      <c r="AE3392" s="53"/>
      <c r="AF3392" s="72"/>
      <c r="AG3392" s="70"/>
      <c r="AH3392" s="70"/>
      <c r="AI3392" s="70"/>
    </row>
    <row r="3393" spans="1:35" ht="12.75" customHeight="1" x14ac:dyDescent="0.2">
      <c r="A3393" s="64" t="s">
        <v>595</v>
      </c>
      <c r="B3393" s="65" t="s">
        <v>594</v>
      </c>
      <c r="C3393" s="65">
        <v>372580</v>
      </c>
      <c r="D3393" s="66">
        <f>VLOOKUP(A3393,'2.1 Termination Charges'!$B$4:$F$904,5,0)</f>
        <v>2.7640000000000001E-2</v>
      </c>
      <c r="G3393" s="67"/>
      <c r="H3393" s="67"/>
      <c r="J3393" s="67"/>
      <c r="P3393" s="68"/>
      <c r="Q3393" s="69"/>
      <c r="R3393" s="69"/>
      <c r="Z3393" s="70"/>
      <c r="AA3393" s="71"/>
      <c r="AB3393" s="70"/>
      <c r="AC3393" s="70"/>
      <c r="AD3393" s="53"/>
      <c r="AE3393" s="53"/>
      <c r="AF3393" s="72"/>
      <c r="AG3393" s="70"/>
      <c r="AH3393" s="70"/>
      <c r="AI3393" s="70"/>
    </row>
    <row r="3394" spans="1:35" ht="12.75" customHeight="1" x14ac:dyDescent="0.2">
      <c r="A3394" s="64" t="s">
        <v>595</v>
      </c>
      <c r="B3394" s="65" t="s">
        <v>594</v>
      </c>
      <c r="C3394" s="65">
        <v>372581</v>
      </c>
      <c r="D3394" s="66">
        <f>VLOOKUP(A3394,'2.1 Termination Charges'!$B$4:$F$904,5,0)</f>
        <v>2.7640000000000001E-2</v>
      </c>
      <c r="G3394" s="67"/>
      <c r="H3394" s="67"/>
      <c r="J3394" s="67"/>
      <c r="P3394" s="68"/>
      <c r="Q3394" s="69"/>
      <c r="R3394" s="69"/>
      <c r="Z3394" s="70"/>
      <c r="AA3394" s="71"/>
      <c r="AB3394" s="70"/>
      <c r="AC3394" s="70"/>
      <c r="AD3394" s="53"/>
      <c r="AE3394" s="53"/>
      <c r="AF3394" s="72"/>
      <c r="AG3394" s="70"/>
      <c r="AH3394" s="70"/>
      <c r="AI3394" s="70"/>
    </row>
    <row r="3395" spans="1:35" ht="12.75" customHeight="1" x14ac:dyDescent="0.2">
      <c r="A3395" s="64" t="s">
        <v>595</v>
      </c>
      <c r="B3395" s="65" t="s">
        <v>594</v>
      </c>
      <c r="C3395" s="65">
        <v>372582</v>
      </c>
      <c r="D3395" s="66">
        <f>VLOOKUP(A3395,'2.1 Termination Charges'!$B$4:$F$904,5,0)</f>
        <v>2.7640000000000001E-2</v>
      </c>
      <c r="G3395" s="67"/>
      <c r="H3395" s="67"/>
      <c r="J3395" s="67"/>
      <c r="P3395" s="68"/>
      <c r="Q3395" s="69"/>
      <c r="R3395" s="69"/>
      <c r="Z3395" s="70"/>
      <c r="AA3395" s="71"/>
      <c r="AB3395" s="70"/>
      <c r="AC3395" s="70"/>
      <c r="AD3395" s="53"/>
      <c r="AE3395" s="53"/>
      <c r="AF3395" s="72"/>
      <c r="AG3395" s="70"/>
      <c r="AH3395" s="70"/>
      <c r="AI3395" s="70"/>
    </row>
    <row r="3396" spans="1:35" ht="12.75" customHeight="1" x14ac:dyDescent="0.2">
      <c r="A3396" s="64" t="s">
        <v>595</v>
      </c>
      <c r="B3396" s="65" t="s">
        <v>594</v>
      </c>
      <c r="C3396" s="65">
        <v>372583</v>
      </c>
      <c r="D3396" s="66">
        <f>VLOOKUP(A3396,'2.1 Termination Charges'!$B$4:$F$904,5,0)</f>
        <v>2.7640000000000001E-2</v>
      </c>
      <c r="G3396" s="67"/>
      <c r="H3396" s="67"/>
      <c r="J3396" s="67"/>
      <c r="P3396" s="68"/>
      <c r="Q3396" s="69"/>
      <c r="R3396" s="69"/>
      <c r="Z3396" s="70"/>
      <c r="AA3396" s="71"/>
      <c r="AB3396" s="70"/>
      <c r="AC3396" s="70"/>
      <c r="AD3396" s="53"/>
      <c r="AE3396" s="53"/>
      <c r="AF3396" s="72"/>
      <c r="AG3396" s="70"/>
      <c r="AH3396" s="70"/>
      <c r="AI3396" s="70"/>
    </row>
    <row r="3397" spans="1:35" ht="12.75" customHeight="1" x14ac:dyDescent="0.2">
      <c r="A3397" s="64" t="s">
        <v>595</v>
      </c>
      <c r="B3397" s="65" t="s">
        <v>594</v>
      </c>
      <c r="C3397" s="65">
        <v>372584</v>
      </c>
      <c r="D3397" s="66">
        <f>VLOOKUP(A3397,'2.1 Termination Charges'!$B$4:$F$904,5,0)</f>
        <v>2.7640000000000001E-2</v>
      </c>
      <c r="G3397" s="67"/>
      <c r="H3397" s="67"/>
      <c r="J3397" s="67"/>
      <c r="P3397" s="68"/>
      <c r="Q3397" s="69"/>
      <c r="R3397" s="69"/>
      <c r="Z3397" s="70"/>
      <c r="AA3397" s="71"/>
      <c r="AB3397" s="70"/>
      <c r="AC3397" s="70"/>
      <c r="AD3397" s="53"/>
      <c r="AE3397" s="53"/>
      <c r="AF3397" s="72"/>
      <c r="AG3397" s="70"/>
      <c r="AH3397" s="70"/>
      <c r="AI3397" s="70"/>
    </row>
    <row r="3398" spans="1:35" ht="12.75" customHeight="1" x14ac:dyDescent="0.2">
      <c r="A3398" s="64" t="s">
        <v>597</v>
      </c>
      <c r="B3398" s="65" t="s">
        <v>596</v>
      </c>
      <c r="C3398" s="65">
        <v>3725</v>
      </c>
      <c r="D3398" s="66">
        <f>VLOOKUP(A3398,'2.1 Termination Charges'!$B$4:$F$904,5,0)</f>
        <v>0.60604999999999998</v>
      </c>
      <c r="G3398" s="67"/>
      <c r="H3398" s="67"/>
      <c r="J3398" s="67"/>
      <c r="P3398" s="68"/>
      <c r="Q3398" s="69"/>
      <c r="R3398" s="69"/>
      <c r="Z3398" s="70"/>
      <c r="AA3398" s="71"/>
      <c r="AB3398" s="70"/>
      <c r="AC3398" s="70"/>
      <c r="AD3398" s="53"/>
      <c r="AE3398" s="53"/>
      <c r="AF3398" s="72"/>
      <c r="AG3398" s="70"/>
      <c r="AH3398" s="70"/>
      <c r="AI3398" s="70"/>
    </row>
    <row r="3399" spans="1:35" ht="12.75" customHeight="1" x14ac:dyDescent="0.2">
      <c r="A3399" s="64" t="s">
        <v>597</v>
      </c>
      <c r="B3399" s="65" t="s">
        <v>596</v>
      </c>
      <c r="C3399" s="65">
        <v>37281</v>
      </c>
      <c r="D3399" s="66">
        <f>VLOOKUP(A3399,'2.1 Termination Charges'!$B$4:$F$904,5,0)</f>
        <v>0.60604999999999998</v>
      </c>
      <c r="G3399" s="67"/>
      <c r="H3399" s="67"/>
      <c r="J3399" s="67"/>
      <c r="P3399" s="68"/>
      <c r="Q3399" s="69"/>
      <c r="R3399" s="69"/>
      <c r="Z3399" s="70"/>
      <c r="AA3399" s="71"/>
      <c r="AB3399" s="70"/>
      <c r="AC3399" s="70"/>
      <c r="AD3399" s="53"/>
      <c r="AE3399" s="53"/>
      <c r="AF3399" s="72"/>
      <c r="AG3399" s="70"/>
      <c r="AH3399" s="70"/>
      <c r="AI3399" s="70"/>
    </row>
    <row r="3400" spans="1:35" ht="12.75" customHeight="1" x14ac:dyDescent="0.2">
      <c r="A3400" s="64" t="s">
        <v>597</v>
      </c>
      <c r="B3400" s="65" t="s">
        <v>596</v>
      </c>
      <c r="C3400" s="65">
        <v>37282</v>
      </c>
      <c r="D3400" s="66">
        <f>VLOOKUP(A3400,'2.1 Termination Charges'!$B$4:$F$904,5,0)</f>
        <v>0.60604999999999998</v>
      </c>
      <c r="G3400" s="67"/>
      <c r="H3400" s="67"/>
      <c r="J3400" s="67"/>
      <c r="P3400" s="68"/>
      <c r="Q3400" s="69"/>
      <c r="R3400" s="69"/>
      <c r="Z3400" s="70"/>
      <c r="AA3400" s="71"/>
      <c r="AB3400" s="70"/>
      <c r="AC3400" s="70"/>
      <c r="AD3400" s="53"/>
      <c r="AE3400" s="53"/>
      <c r="AF3400" s="72"/>
      <c r="AG3400" s="70"/>
      <c r="AH3400" s="70"/>
      <c r="AI3400" s="70"/>
    </row>
    <row r="3401" spans="1:35" ht="12.75" customHeight="1" x14ac:dyDescent="0.2">
      <c r="A3401" s="64" t="s">
        <v>597</v>
      </c>
      <c r="B3401" s="65" t="s">
        <v>596</v>
      </c>
      <c r="C3401" s="65">
        <v>37283</v>
      </c>
      <c r="D3401" s="66">
        <f>VLOOKUP(A3401,'2.1 Termination Charges'!$B$4:$F$904,5,0)</f>
        <v>0.60604999999999998</v>
      </c>
      <c r="G3401" s="67"/>
      <c r="H3401" s="67"/>
      <c r="J3401" s="67"/>
      <c r="P3401" s="68"/>
      <c r="Q3401" s="69"/>
      <c r="R3401" s="69"/>
      <c r="Z3401" s="70"/>
      <c r="AA3401" s="71"/>
      <c r="AB3401" s="70"/>
      <c r="AC3401" s="70"/>
      <c r="AD3401" s="53"/>
      <c r="AE3401" s="53"/>
      <c r="AF3401" s="72"/>
      <c r="AG3401" s="70"/>
      <c r="AH3401" s="70"/>
      <c r="AI3401" s="70"/>
    </row>
    <row r="3402" spans="1:35" ht="12.75" customHeight="1" x14ac:dyDescent="0.2">
      <c r="A3402" s="64" t="s">
        <v>597</v>
      </c>
      <c r="B3402" s="65" t="s">
        <v>596</v>
      </c>
      <c r="C3402" s="65">
        <v>37284</v>
      </c>
      <c r="D3402" s="66">
        <f>VLOOKUP(A3402,'2.1 Termination Charges'!$B$4:$F$904,5,0)</f>
        <v>0.60604999999999998</v>
      </c>
      <c r="G3402" s="67"/>
      <c r="H3402" s="67"/>
      <c r="J3402" s="67"/>
      <c r="P3402" s="68"/>
      <c r="Q3402" s="69"/>
      <c r="R3402" s="69"/>
      <c r="Z3402" s="70"/>
      <c r="AA3402" s="71"/>
      <c r="AB3402" s="70"/>
      <c r="AC3402" s="70"/>
      <c r="AD3402" s="53"/>
      <c r="AE3402" s="53"/>
      <c r="AF3402" s="72"/>
      <c r="AG3402" s="70"/>
      <c r="AH3402" s="70"/>
      <c r="AI3402" s="70"/>
    </row>
    <row r="3403" spans="1:35" ht="12.75" customHeight="1" x14ac:dyDescent="0.2">
      <c r="A3403" s="64" t="s">
        <v>597</v>
      </c>
      <c r="B3403" s="65" t="s">
        <v>596</v>
      </c>
      <c r="C3403" s="65">
        <v>37285</v>
      </c>
      <c r="D3403" s="66">
        <f>VLOOKUP(A3403,'2.1 Termination Charges'!$B$4:$F$904,5,0)</f>
        <v>0.60604999999999998</v>
      </c>
      <c r="G3403" s="67"/>
      <c r="H3403" s="67"/>
      <c r="J3403" s="67"/>
      <c r="P3403" s="68"/>
      <c r="Q3403" s="69"/>
      <c r="R3403" s="69"/>
      <c r="Z3403" s="70"/>
      <c r="AA3403" s="71"/>
      <c r="AB3403" s="70"/>
      <c r="AC3403" s="70"/>
      <c r="AD3403" s="53"/>
      <c r="AE3403" s="53"/>
      <c r="AF3403" s="72"/>
      <c r="AG3403" s="70"/>
      <c r="AH3403" s="70"/>
      <c r="AI3403" s="70"/>
    </row>
    <row r="3404" spans="1:35" ht="12.75" customHeight="1" x14ac:dyDescent="0.2">
      <c r="A3404" s="64" t="s">
        <v>599</v>
      </c>
      <c r="B3404" s="65" t="s">
        <v>598</v>
      </c>
      <c r="C3404" s="65">
        <v>37240</v>
      </c>
      <c r="D3404" s="66">
        <f>VLOOKUP(A3404,'2.1 Termination Charges'!$B$4:$F$904,5,0)</f>
        <v>1.1514899999999999</v>
      </c>
      <c r="G3404" s="67"/>
      <c r="H3404" s="67"/>
      <c r="J3404" s="67"/>
      <c r="P3404" s="68"/>
      <c r="Q3404" s="69"/>
      <c r="R3404" s="69"/>
      <c r="Z3404" s="70"/>
      <c r="AA3404" s="71"/>
      <c r="AB3404" s="70"/>
      <c r="AC3404" s="70"/>
      <c r="AD3404" s="53"/>
      <c r="AE3404" s="53"/>
      <c r="AF3404" s="72"/>
      <c r="AG3404" s="70"/>
      <c r="AH3404" s="70"/>
      <c r="AI3404" s="70"/>
    </row>
    <row r="3405" spans="1:35" ht="12.75" customHeight="1" x14ac:dyDescent="0.2">
      <c r="A3405" s="64" t="s">
        <v>599</v>
      </c>
      <c r="B3405" s="65" t="s">
        <v>598</v>
      </c>
      <c r="C3405" s="65">
        <v>37258456</v>
      </c>
      <c r="D3405" s="66">
        <f>VLOOKUP(A3405,'2.1 Termination Charges'!$B$4:$F$904,5,0)</f>
        <v>1.1514899999999999</v>
      </c>
      <c r="G3405" s="67"/>
      <c r="H3405" s="67"/>
      <c r="J3405" s="67"/>
      <c r="P3405" s="68"/>
      <c r="Q3405" s="69"/>
      <c r="R3405" s="69"/>
      <c r="Z3405" s="70"/>
      <c r="AA3405" s="71"/>
      <c r="AB3405" s="70"/>
      <c r="AC3405" s="70"/>
      <c r="AD3405" s="53"/>
      <c r="AE3405" s="53"/>
      <c r="AF3405" s="72"/>
      <c r="AG3405" s="70"/>
      <c r="AH3405" s="70"/>
      <c r="AI3405" s="70"/>
    </row>
    <row r="3406" spans="1:35" ht="12.75" customHeight="1" x14ac:dyDescent="0.2">
      <c r="A3406" s="64" t="s">
        <v>601</v>
      </c>
      <c r="B3406" s="65" t="s">
        <v>600</v>
      </c>
      <c r="C3406" s="65">
        <v>251</v>
      </c>
      <c r="D3406" s="66">
        <f>VLOOKUP(A3406,'2.1 Termination Charges'!$B$4:$F$904,5,0)</f>
        <v>0.46666000000000002</v>
      </c>
      <c r="G3406" s="67"/>
      <c r="H3406" s="67"/>
      <c r="J3406" s="67"/>
      <c r="P3406" s="68"/>
      <c r="Q3406" s="69"/>
      <c r="R3406" s="69"/>
      <c r="Z3406" s="70"/>
      <c r="AA3406" s="71"/>
      <c r="AB3406" s="70"/>
      <c r="AC3406" s="70"/>
      <c r="AD3406" s="53"/>
      <c r="AE3406" s="53"/>
      <c r="AF3406" s="72"/>
      <c r="AG3406" s="70"/>
      <c r="AH3406" s="70"/>
      <c r="AI3406" s="70"/>
    </row>
    <row r="3407" spans="1:35" ht="12.75" customHeight="1" x14ac:dyDescent="0.2">
      <c r="A3407" s="64" t="s">
        <v>603</v>
      </c>
      <c r="B3407" s="65" t="s">
        <v>602</v>
      </c>
      <c r="C3407" s="65">
        <v>251901</v>
      </c>
      <c r="D3407" s="66">
        <f>VLOOKUP(A3407,'2.1 Termination Charges'!$B$4:$F$904,5,0)</f>
        <v>0.42836000000000002</v>
      </c>
      <c r="G3407" s="67"/>
      <c r="H3407" s="67"/>
      <c r="J3407" s="67"/>
      <c r="P3407" s="68"/>
      <c r="Q3407" s="69"/>
      <c r="R3407" s="69"/>
      <c r="Z3407" s="70"/>
      <c r="AA3407" s="71"/>
      <c r="AB3407" s="70"/>
      <c r="AC3407" s="70"/>
      <c r="AD3407" s="53"/>
      <c r="AE3407" s="53"/>
      <c r="AF3407" s="72"/>
      <c r="AG3407" s="70"/>
      <c r="AH3407" s="70"/>
      <c r="AI3407" s="70"/>
    </row>
    <row r="3408" spans="1:35" ht="12.75" customHeight="1" x14ac:dyDescent="0.2">
      <c r="A3408" s="64" t="s">
        <v>603</v>
      </c>
      <c r="B3408" s="65" t="s">
        <v>602</v>
      </c>
      <c r="C3408" s="65">
        <v>251902</v>
      </c>
      <c r="D3408" s="66">
        <f>VLOOKUP(A3408,'2.1 Termination Charges'!$B$4:$F$904,5,0)</f>
        <v>0.42836000000000002</v>
      </c>
      <c r="G3408" s="67"/>
      <c r="H3408" s="67"/>
      <c r="J3408" s="67"/>
      <c r="P3408" s="68"/>
      <c r="Q3408" s="69"/>
      <c r="R3408" s="69"/>
      <c r="Z3408" s="70"/>
      <c r="AA3408" s="71"/>
      <c r="AB3408" s="70"/>
      <c r="AC3408" s="70"/>
      <c r="AD3408" s="53"/>
      <c r="AE3408" s="53"/>
      <c r="AF3408" s="72"/>
      <c r="AG3408" s="70"/>
      <c r="AH3408" s="70"/>
      <c r="AI3408" s="70"/>
    </row>
    <row r="3409" spans="1:35" ht="12.75" customHeight="1" x14ac:dyDescent="0.2">
      <c r="A3409" s="64" t="s">
        <v>603</v>
      </c>
      <c r="B3409" s="65" t="s">
        <v>602</v>
      </c>
      <c r="C3409" s="65">
        <v>251903</v>
      </c>
      <c r="D3409" s="66">
        <f>VLOOKUP(A3409,'2.1 Termination Charges'!$B$4:$F$904,5,0)</f>
        <v>0.42836000000000002</v>
      </c>
      <c r="G3409" s="67"/>
      <c r="H3409" s="67"/>
      <c r="J3409" s="67"/>
      <c r="P3409" s="68"/>
      <c r="Q3409" s="69"/>
      <c r="R3409" s="69"/>
      <c r="Z3409" s="70"/>
      <c r="AA3409" s="71"/>
      <c r="AB3409" s="70"/>
      <c r="AC3409" s="70"/>
      <c r="AD3409" s="53"/>
      <c r="AE3409" s="53"/>
      <c r="AF3409" s="72"/>
      <c r="AG3409" s="70"/>
      <c r="AH3409" s="70"/>
      <c r="AI3409" s="70"/>
    </row>
    <row r="3410" spans="1:35" ht="12.75" customHeight="1" x14ac:dyDescent="0.2">
      <c r="A3410" s="64" t="s">
        <v>603</v>
      </c>
      <c r="B3410" s="65" t="s">
        <v>602</v>
      </c>
      <c r="C3410" s="65">
        <v>251904</v>
      </c>
      <c r="D3410" s="66">
        <f>VLOOKUP(A3410,'2.1 Termination Charges'!$B$4:$F$904,5,0)</f>
        <v>0.42836000000000002</v>
      </c>
      <c r="G3410" s="67"/>
      <c r="H3410" s="67"/>
      <c r="J3410" s="67"/>
      <c r="P3410" s="68"/>
      <c r="Q3410" s="69"/>
      <c r="R3410" s="69"/>
      <c r="Z3410" s="70"/>
      <c r="AA3410" s="71"/>
      <c r="AB3410" s="70"/>
      <c r="AC3410" s="70"/>
      <c r="AD3410" s="53"/>
      <c r="AE3410" s="53"/>
      <c r="AF3410" s="72"/>
      <c r="AG3410" s="70"/>
      <c r="AH3410" s="70"/>
      <c r="AI3410" s="70"/>
    </row>
    <row r="3411" spans="1:35" ht="12.75" customHeight="1" x14ac:dyDescent="0.2">
      <c r="A3411" s="64" t="s">
        <v>603</v>
      </c>
      <c r="B3411" s="65" t="s">
        <v>602</v>
      </c>
      <c r="C3411" s="65">
        <v>251905</v>
      </c>
      <c r="D3411" s="66">
        <f>VLOOKUP(A3411,'2.1 Termination Charges'!$B$4:$F$904,5,0)</f>
        <v>0.42836000000000002</v>
      </c>
      <c r="G3411" s="67"/>
      <c r="H3411" s="67"/>
      <c r="J3411" s="67"/>
      <c r="P3411" s="68"/>
      <c r="Q3411" s="69"/>
      <c r="R3411" s="69"/>
      <c r="Z3411" s="70"/>
      <c r="AA3411" s="71"/>
      <c r="AB3411" s="70"/>
      <c r="AC3411" s="70"/>
      <c r="AD3411" s="53"/>
      <c r="AE3411" s="53"/>
      <c r="AF3411" s="72"/>
      <c r="AG3411" s="70"/>
      <c r="AH3411" s="70"/>
      <c r="AI3411" s="70"/>
    </row>
    <row r="3412" spans="1:35" ht="12.75" customHeight="1" x14ac:dyDescent="0.2">
      <c r="A3412" s="64" t="s">
        <v>603</v>
      </c>
      <c r="B3412" s="65" t="s">
        <v>602</v>
      </c>
      <c r="C3412" s="65">
        <v>251906</v>
      </c>
      <c r="D3412" s="66">
        <f>VLOOKUP(A3412,'2.1 Termination Charges'!$B$4:$F$904,5,0)</f>
        <v>0.42836000000000002</v>
      </c>
      <c r="G3412" s="67"/>
      <c r="H3412" s="67"/>
      <c r="J3412" s="67"/>
      <c r="P3412" s="68"/>
      <c r="Q3412" s="69"/>
      <c r="R3412" s="69"/>
      <c r="Z3412" s="70"/>
      <c r="AA3412" s="71"/>
      <c r="AB3412" s="70"/>
      <c r="AC3412" s="70"/>
      <c r="AD3412" s="53"/>
      <c r="AE3412" s="53"/>
      <c r="AF3412" s="72"/>
      <c r="AG3412" s="70"/>
      <c r="AH3412" s="70"/>
      <c r="AI3412" s="70"/>
    </row>
    <row r="3413" spans="1:35" ht="12.75" customHeight="1" x14ac:dyDescent="0.2">
      <c r="A3413" s="64" t="s">
        <v>603</v>
      </c>
      <c r="B3413" s="65" t="s">
        <v>602</v>
      </c>
      <c r="C3413" s="65">
        <v>251907</v>
      </c>
      <c r="D3413" s="66">
        <f>VLOOKUP(A3413,'2.1 Termination Charges'!$B$4:$F$904,5,0)</f>
        <v>0.42836000000000002</v>
      </c>
      <c r="G3413" s="67"/>
      <c r="H3413" s="67"/>
      <c r="J3413" s="67"/>
      <c r="P3413" s="68"/>
      <c r="Q3413" s="69"/>
      <c r="R3413" s="69"/>
      <c r="Z3413" s="70"/>
      <c r="AA3413" s="71"/>
      <c r="AB3413" s="70"/>
      <c r="AC3413" s="70"/>
      <c r="AD3413" s="53"/>
      <c r="AE3413" s="53"/>
      <c r="AF3413" s="72"/>
      <c r="AG3413" s="70"/>
      <c r="AH3413" s="70"/>
      <c r="AI3413" s="70"/>
    </row>
    <row r="3414" spans="1:35" ht="12.75" customHeight="1" x14ac:dyDescent="0.2">
      <c r="A3414" s="64" t="s">
        <v>603</v>
      </c>
      <c r="B3414" s="65" t="s">
        <v>602</v>
      </c>
      <c r="C3414" s="65">
        <v>251908</v>
      </c>
      <c r="D3414" s="66">
        <f>VLOOKUP(A3414,'2.1 Termination Charges'!$B$4:$F$904,5,0)</f>
        <v>0.42836000000000002</v>
      </c>
      <c r="G3414" s="67"/>
      <c r="H3414" s="67"/>
      <c r="J3414" s="67"/>
      <c r="P3414" s="68"/>
      <c r="Q3414" s="69"/>
      <c r="R3414" s="69"/>
      <c r="Z3414" s="70"/>
      <c r="AA3414" s="71"/>
      <c r="AB3414" s="70"/>
      <c r="AC3414" s="70"/>
      <c r="AD3414" s="53"/>
      <c r="AE3414" s="53"/>
      <c r="AF3414" s="72"/>
      <c r="AG3414" s="70"/>
      <c r="AH3414" s="70"/>
      <c r="AI3414" s="70"/>
    </row>
    <row r="3415" spans="1:35" ht="12.75" customHeight="1" x14ac:dyDescent="0.2">
      <c r="A3415" s="64" t="s">
        <v>603</v>
      </c>
      <c r="B3415" s="65" t="s">
        <v>602</v>
      </c>
      <c r="C3415" s="65">
        <v>251909</v>
      </c>
      <c r="D3415" s="66">
        <f>VLOOKUP(A3415,'2.1 Termination Charges'!$B$4:$F$904,5,0)</f>
        <v>0.42836000000000002</v>
      </c>
      <c r="G3415" s="67"/>
      <c r="H3415" s="67"/>
      <c r="J3415" s="67"/>
      <c r="P3415" s="68"/>
      <c r="Q3415" s="69"/>
      <c r="R3415" s="69"/>
      <c r="Z3415" s="70"/>
      <c r="AA3415" s="71"/>
      <c r="AB3415" s="70"/>
      <c r="AC3415" s="70"/>
      <c r="AD3415" s="53"/>
      <c r="AE3415" s="53"/>
      <c r="AF3415" s="72"/>
      <c r="AG3415" s="70"/>
      <c r="AH3415" s="70"/>
      <c r="AI3415" s="70"/>
    </row>
    <row r="3416" spans="1:35" ht="12.75" customHeight="1" x14ac:dyDescent="0.2">
      <c r="A3416" s="64" t="s">
        <v>603</v>
      </c>
      <c r="B3416" s="65" t="s">
        <v>602</v>
      </c>
      <c r="C3416" s="65">
        <v>25191</v>
      </c>
      <c r="D3416" s="66">
        <f>VLOOKUP(A3416,'2.1 Termination Charges'!$B$4:$F$904,5,0)</f>
        <v>0.42836000000000002</v>
      </c>
      <c r="G3416" s="67"/>
      <c r="H3416" s="67"/>
      <c r="J3416" s="67"/>
      <c r="P3416" s="68"/>
      <c r="Q3416" s="69"/>
      <c r="R3416" s="69"/>
      <c r="Z3416" s="70"/>
      <c r="AA3416" s="71"/>
      <c r="AB3416" s="70"/>
      <c r="AC3416" s="70"/>
      <c r="AD3416" s="53"/>
      <c r="AE3416" s="53"/>
      <c r="AF3416" s="72"/>
      <c r="AG3416" s="70"/>
      <c r="AH3416" s="70"/>
      <c r="AI3416" s="70"/>
    </row>
    <row r="3417" spans="1:35" ht="12.75" customHeight="1" x14ac:dyDescent="0.2">
      <c r="A3417" s="64" t="s">
        <v>603</v>
      </c>
      <c r="B3417" s="65" t="s">
        <v>602</v>
      </c>
      <c r="C3417" s="65">
        <v>25192</v>
      </c>
      <c r="D3417" s="66">
        <f>VLOOKUP(A3417,'2.1 Termination Charges'!$B$4:$F$904,5,0)</f>
        <v>0.42836000000000002</v>
      </c>
      <c r="G3417" s="67"/>
      <c r="H3417" s="67"/>
      <c r="J3417" s="67"/>
      <c r="P3417" s="68"/>
      <c r="Q3417" s="69"/>
      <c r="R3417" s="69"/>
      <c r="Z3417" s="70"/>
      <c r="AA3417" s="71"/>
      <c r="AB3417" s="70"/>
      <c r="AC3417" s="70"/>
      <c r="AD3417" s="53"/>
      <c r="AE3417" s="53"/>
      <c r="AF3417" s="72"/>
      <c r="AG3417" s="70"/>
      <c r="AH3417" s="70"/>
      <c r="AI3417" s="70"/>
    </row>
    <row r="3418" spans="1:35" ht="12.75" customHeight="1" x14ac:dyDescent="0.2">
      <c r="A3418" s="64" t="s">
        <v>603</v>
      </c>
      <c r="B3418" s="65" t="s">
        <v>602</v>
      </c>
      <c r="C3418" s="65">
        <v>25193</v>
      </c>
      <c r="D3418" s="66">
        <f>VLOOKUP(A3418,'2.1 Termination Charges'!$B$4:$F$904,5,0)</f>
        <v>0.42836000000000002</v>
      </c>
      <c r="G3418" s="67"/>
      <c r="H3418" s="67"/>
      <c r="J3418" s="67"/>
      <c r="P3418" s="68"/>
      <c r="Q3418" s="69"/>
      <c r="R3418" s="69"/>
      <c r="Z3418" s="70"/>
      <c r="AA3418" s="71"/>
      <c r="AB3418" s="70"/>
      <c r="AC3418" s="70"/>
      <c r="AD3418" s="53"/>
      <c r="AE3418" s="53"/>
      <c r="AF3418" s="72"/>
      <c r="AG3418" s="70"/>
      <c r="AH3418" s="70"/>
      <c r="AI3418" s="70"/>
    </row>
    <row r="3419" spans="1:35" ht="12.75" customHeight="1" x14ac:dyDescent="0.2">
      <c r="A3419" s="64" t="s">
        <v>603</v>
      </c>
      <c r="B3419" s="65" t="s">
        <v>602</v>
      </c>
      <c r="C3419" s="65">
        <v>251951</v>
      </c>
      <c r="D3419" s="66">
        <f>VLOOKUP(A3419,'2.1 Termination Charges'!$B$4:$F$904,5,0)</f>
        <v>0.42836000000000002</v>
      </c>
      <c r="G3419" s="67"/>
      <c r="H3419" s="67"/>
      <c r="J3419" s="67"/>
      <c r="P3419" s="68"/>
      <c r="Q3419" s="69"/>
      <c r="R3419" s="69"/>
      <c r="Z3419" s="70"/>
      <c r="AA3419" s="71"/>
      <c r="AB3419" s="70"/>
      <c r="AC3419" s="70"/>
      <c r="AD3419" s="53"/>
      <c r="AE3419" s="53"/>
      <c r="AF3419" s="72"/>
      <c r="AG3419" s="70"/>
      <c r="AH3419" s="70"/>
      <c r="AI3419" s="70"/>
    </row>
    <row r="3420" spans="1:35" ht="12.75" customHeight="1" x14ac:dyDescent="0.2">
      <c r="A3420" s="64" t="s">
        <v>603</v>
      </c>
      <c r="B3420" s="65" t="s">
        <v>602</v>
      </c>
      <c r="C3420" s="65">
        <v>251952</v>
      </c>
      <c r="D3420" s="66">
        <f>VLOOKUP(A3420,'2.1 Termination Charges'!$B$4:$F$904,5,0)</f>
        <v>0.42836000000000002</v>
      </c>
      <c r="G3420" s="67"/>
      <c r="H3420" s="67"/>
      <c r="J3420" s="67"/>
      <c r="P3420" s="68"/>
      <c r="Q3420" s="69"/>
      <c r="R3420" s="69"/>
      <c r="Z3420" s="70"/>
      <c r="AA3420" s="71"/>
      <c r="AB3420" s="70"/>
      <c r="AC3420" s="70"/>
      <c r="AD3420" s="53"/>
      <c r="AE3420" s="53"/>
      <c r="AF3420" s="72"/>
      <c r="AG3420" s="70"/>
      <c r="AH3420" s="70"/>
      <c r="AI3420" s="70"/>
    </row>
    <row r="3421" spans="1:35" ht="12.75" customHeight="1" x14ac:dyDescent="0.2">
      <c r="A3421" s="64" t="s">
        <v>603</v>
      </c>
      <c r="B3421" s="65" t="s">
        <v>602</v>
      </c>
      <c r="C3421" s="65">
        <v>251953</v>
      </c>
      <c r="D3421" s="66">
        <f>VLOOKUP(A3421,'2.1 Termination Charges'!$B$4:$F$904,5,0)</f>
        <v>0.42836000000000002</v>
      </c>
      <c r="G3421" s="67"/>
      <c r="H3421" s="67"/>
      <c r="J3421" s="67"/>
      <c r="P3421" s="68"/>
      <c r="Q3421" s="69"/>
      <c r="R3421" s="69"/>
      <c r="Z3421" s="70"/>
      <c r="AA3421" s="71"/>
      <c r="AB3421" s="70"/>
      <c r="AC3421" s="70"/>
      <c r="AD3421" s="53"/>
      <c r="AE3421" s="53"/>
      <c r="AF3421" s="72"/>
      <c r="AG3421" s="70"/>
      <c r="AH3421" s="70"/>
      <c r="AI3421" s="70"/>
    </row>
    <row r="3422" spans="1:35" ht="12.75" customHeight="1" x14ac:dyDescent="0.2">
      <c r="A3422" s="64" t="s">
        <v>603</v>
      </c>
      <c r="B3422" s="65" t="s">
        <v>602</v>
      </c>
      <c r="C3422" s="65">
        <v>251954</v>
      </c>
      <c r="D3422" s="66">
        <f>VLOOKUP(A3422,'2.1 Termination Charges'!$B$4:$F$904,5,0)</f>
        <v>0.42836000000000002</v>
      </c>
      <c r="G3422" s="67"/>
      <c r="H3422" s="67"/>
      <c r="J3422" s="67"/>
      <c r="P3422" s="68"/>
      <c r="Q3422" s="69"/>
      <c r="R3422" s="69"/>
      <c r="Z3422" s="70"/>
      <c r="AA3422" s="71"/>
      <c r="AB3422" s="70"/>
      <c r="AC3422" s="70"/>
      <c r="AD3422" s="53"/>
      <c r="AE3422" s="53"/>
      <c r="AF3422" s="72"/>
      <c r="AG3422" s="70"/>
      <c r="AH3422" s="70"/>
      <c r="AI3422" s="70"/>
    </row>
    <row r="3423" spans="1:35" ht="12.75" customHeight="1" x14ac:dyDescent="0.2">
      <c r="A3423" s="64" t="s">
        <v>603</v>
      </c>
      <c r="B3423" s="65" t="s">
        <v>602</v>
      </c>
      <c r="C3423" s="65">
        <v>251955</v>
      </c>
      <c r="D3423" s="66">
        <f>VLOOKUP(A3423,'2.1 Termination Charges'!$B$4:$F$904,5,0)</f>
        <v>0.42836000000000002</v>
      </c>
      <c r="G3423" s="67"/>
      <c r="H3423" s="67"/>
      <c r="J3423" s="67"/>
      <c r="P3423" s="68"/>
      <c r="Q3423" s="69"/>
      <c r="R3423" s="69"/>
      <c r="Z3423" s="70"/>
      <c r="AA3423" s="71"/>
      <c r="AB3423" s="70"/>
      <c r="AC3423" s="70"/>
      <c r="AD3423" s="53"/>
      <c r="AE3423" s="53"/>
      <c r="AF3423" s="72"/>
      <c r="AG3423" s="70"/>
      <c r="AH3423" s="70"/>
      <c r="AI3423" s="70"/>
    </row>
    <row r="3424" spans="1:35" ht="12.75" customHeight="1" x14ac:dyDescent="0.2">
      <c r="A3424" s="64" t="s">
        <v>603</v>
      </c>
      <c r="B3424" s="65" t="s">
        <v>602</v>
      </c>
      <c r="C3424" s="65">
        <v>251957</v>
      </c>
      <c r="D3424" s="66">
        <f>VLOOKUP(A3424,'2.1 Termination Charges'!$B$4:$F$904,5,0)</f>
        <v>0.42836000000000002</v>
      </c>
      <c r="G3424" s="67"/>
      <c r="H3424" s="67"/>
      <c r="J3424" s="67"/>
      <c r="P3424" s="68"/>
      <c r="Q3424" s="69"/>
      <c r="R3424" s="69"/>
      <c r="Z3424" s="70"/>
      <c r="AA3424" s="71"/>
      <c r="AB3424" s="70"/>
      <c r="AC3424" s="70"/>
      <c r="AD3424" s="53"/>
      <c r="AE3424" s="53"/>
      <c r="AF3424" s="72"/>
      <c r="AG3424" s="70"/>
      <c r="AH3424" s="70"/>
      <c r="AI3424" s="70"/>
    </row>
    <row r="3425" spans="1:35" ht="12.75" customHeight="1" x14ac:dyDescent="0.2">
      <c r="A3425" s="64" t="s">
        <v>603</v>
      </c>
      <c r="B3425" s="65" t="s">
        <v>602</v>
      </c>
      <c r="C3425" s="65">
        <v>251958</v>
      </c>
      <c r="D3425" s="66">
        <f>VLOOKUP(A3425,'2.1 Termination Charges'!$B$4:$F$904,5,0)</f>
        <v>0.42836000000000002</v>
      </c>
      <c r="G3425" s="67"/>
      <c r="H3425" s="67"/>
      <c r="J3425" s="67"/>
      <c r="P3425" s="68"/>
      <c r="Q3425" s="69"/>
      <c r="R3425" s="69"/>
      <c r="Z3425" s="70"/>
      <c r="AA3425" s="71"/>
      <c r="AB3425" s="70"/>
      <c r="AC3425" s="70"/>
      <c r="AD3425" s="53"/>
      <c r="AE3425" s="53"/>
      <c r="AF3425" s="72"/>
      <c r="AG3425" s="70"/>
      <c r="AH3425" s="70"/>
      <c r="AI3425" s="70"/>
    </row>
    <row r="3426" spans="1:35" ht="12.75" customHeight="1" x14ac:dyDescent="0.2">
      <c r="A3426" s="64" t="s">
        <v>603</v>
      </c>
      <c r="B3426" s="65" t="s">
        <v>602</v>
      </c>
      <c r="C3426" s="65">
        <v>251959</v>
      </c>
      <c r="D3426" s="66">
        <f>VLOOKUP(A3426,'2.1 Termination Charges'!$B$4:$F$904,5,0)</f>
        <v>0.42836000000000002</v>
      </c>
      <c r="G3426" s="67"/>
      <c r="H3426" s="67"/>
      <c r="J3426" s="67"/>
      <c r="P3426" s="68"/>
      <c r="Q3426" s="69"/>
      <c r="R3426" s="69"/>
      <c r="Z3426" s="70"/>
      <c r="AA3426" s="71"/>
      <c r="AB3426" s="70"/>
      <c r="AC3426" s="70"/>
      <c r="AD3426" s="53"/>
      <c r="AE3426" s="53"/>
      <c r="AF3426" s="72"/>
      <c r="AG3426" s="70"/>
      <c r="AH3426" s="70"/>
      <c r="AI3426" s="70"/>
    </row>
    <row r="3427" spans="1:35" ht="12.75" customHeight="1" x14ac:dyDescent="0.2">
      <c r="A3427" s="64" t="s">
        <v>603</v>
      </c>
      <c r="B3427" s="65" t="s">
        <v>602</v>
      </c>
      <c r="C3427" s="65">
        <v>25196</v>
      </c>
      <c r="D3427" s="66">
        <f>VLOOKUP(A3427,'2.1 Termination Charges'!$B$4:$F$904,5,0)</f>
        <v>0.42836000000000002</v>
      </c>
      <c r="G3427" s="67"/>
      <c r="H3427" s="67"/>
      <c r="J3427" s="67"/>
      <c r="P3427" s="68"/>
      <c r="Q3427" s="69"/>
      <c r="R3427" s="69"/>
      <c r="Z3427" s="70"/>
      <c r="AA3427" s="71"/>
      <c r="AB3427" s="70"/>
      <c r="AC3427" s="70"/>
      <c r="AD3427" s="53"/>
      <c r="AE3427" s="53"/>
      <c r="AF3427" s="72"/>
      <c r="AG3427" s="70"/>
      <c r="AH3427" s="70"/>
      <c r="AI3427" s="70"/>
    </row>
    <row r="3428" spans="1:35" ht="12.75" customHeight="1" x14ac:dyDescent="0.2">
      <c r="A3428" s="64" t="s">
        <v>603</v>
      </c>
      <c r="B3428" s="65" t="s">
        <v>602</v>
      </c>
      <c r="C3428" s="65">
        <v>25197</v>
      </c>
      <c r="D3428" s="66">
        <f>VLOOKUP(A3428,'2.1 Termination Charges'!$B$4:$F$904,5,0)</f>
        <v>0.42836000000000002</v>
      </c>
      <c r="G3428" s="67"/>
      <c r="H3428" s="67"/>
      <c r="J3428" s="67"/>
      <c r="P3428" s="68"/>
      <c r="Q3428" s="69"/>
      <c r="R3428" s="69"/>
      <c r="Z3428" s="70"/>
      <c r="AA3428" s="71"/>
      <c r="AB3428" s="70"/>
      <c r="AC3428" s="70"/>
      <c r="AD3428" s="53"/>
      <c r="AE3428" s="53"/>
      <c r="AF3428" s="72"/>
      <c r="AG3428" s="70"/>
      <c r="AH3428" s="70"/>
      <c r="AI3428" s="70"/>
    </row>
    <row r="3429" spans="1:35" ht="12.75" customHeight="1" x14ac:dyDescent="0.2">
      <c r="A3429" s="64" t="s">
        <v>603</v>
      </c>
      <c r="B3429" s="65" t="s">
        <v>602</v>
      </c>
      <c r="C3429" s="65">
        <v>251982</v>
      </c>
      <c r="D3429" s="66">
        <f>VLOOKUP(A3429,'2.1 Termination Charges'!$B$4:$F$904,5,0)</f>
        <v>0.42836000000000002</v>
      </c>
      <c r="G3429" s="67"/>
      <c r="H3429" s="67"/>
      <c r="J3429" s="67"/>
      <c r="P3429" s="68"/>
      <c r="Q3429" s="69"/>
      <c r="R3429" s="69"/>
      <c r="Z3429" s="70"/>
      <c r="AA3429" s="71"/>
      <c r="AB3429" s="70"/>
      <c r="AC3429" s="70"/>
      <c r="AD3429" s="53"/>
      <c r="AE3429" s="53"/>
      <c r="AF3429" s="72"/>
      <c r="AG3429" s="70"/>
      <c r="AH3429" s="70"/>
      <c r="AI3429" s="70"/>
    </row>
    <row r="3430" spans="1:35" ht="12.75" customHeight="1" x14ac:dyDescent="0.2">
      <c r="A3430" s="64" t="s">
        <v>603</v>
      </c>
      <c r="B3430" s="65" t="s">
        <v>602</v>
      </c>
      <c r="C3430" s="65">
        <v>251983</v>
      </c>
      <c r="D3430" s="66">
        <f>VLOOKUP(A3430,'2.1 Termination Charges'!$B$4:$F$904,5,0)</f>
        <v>0.42836000000000002</v>
      </c>
      <c r="G3430" s="67"/>
      <c r="H3430" s="67"/>
      <c r="J3430" s="67"/>
      <c r="P3430" s="68"/>
      <c r="Q3430" s="69"/>
      <c r="R3430" s="69"/>
      <c r="Z3430" s="70"/>
      <c r="AA3430" s="71"/>
      <c r="AB3430" s="70"/>
      <c r="AC3430" s="70"/>
      <c r="AD3430" s="53"/>
      <c r="AE3430" s="53"/>
      <c r="AF3430" s="72"/>
      <c r="AG3430" s="70"/>
      <c r="AH3430" s="70"/>
      <c r="AI3430" s="70"/>
    </row>
    <row r="3431" spans="1:35" ht="12.75" customHeight="1" x14ac:dyDescent="0.2">
      <c r="A3431" s="64" t="s">
        <v>603</v>
      </c>
      <c r="B3431" s="65" t="s">
        <v>602</v>
      </c>
      <c r="C3431" s="65">
        <v>251984</v>
      </c>
      <c r="D3431" s="66">
        <f>VLOOKUP(A3431,'2.1 Termination Charges'!$B$4:$F$904,5,0)</f>
        <v>0.42836000000000002</v>
      </c>
      <c r="G3431" s="67"/>
      <c r="H3431" s="67"/>
      <c r="J3431" s="67"/>
      <c r="P3431" s="68"/>
      <c r="Q3431" s="69"/>
      <c r="R3431" s="69"/>
      <c r="Z3431" s="70"/>
      <c r="AA3431" s="71"/>
      <c r="AB3431" s="70"/>
      <c r="AC3431" s="70"/>
      <c r="AD3431" s="53"/>
      <c r="AE3431" s="53"/>
      <c r="AF3431" s="72"/>
      <c r="AG3431" s="70"/>
      <c r="AH3431" s="70"/>
      <c r="AI3431" s="70"/>
    </row>
    <row r="3432" spans="1:35" ht="12.75" customHeight="1" x14ac:dyDescent="0.2">
      <c r="A3432" s="64" t="s">
        <v>603</v>
      </c>
      <c r="B3432" s="65" t="s">
        <v>602</v>
      </c>
      <c r="C3432" s="65">
        <v>251985</v>
      </c>
      <c r="D3432" s="66">
        <f>VLOOKUP(A3432,'2.1 Termination Charges'!$B$4:$F$904,5,0)</f>
        <v>0.42836000000000002</v>
      </c>
      <c r="G3432" s="67"/>
      <c r="H3432" s="67"/>
      <c r="J3432" s="67"/>
      <c r="P3432" s="68"/>
      <c r="Q3432" s="69"/>
      <c r="R3432" s="69"/>
      <c r="Z3432" s="70"/>
      <c r="AA3432" s="71"/>
      <c r="AB3432" s="70"/>
      <c r="AC3432" s="70"/>
      <c r="AD3432" s="53"/>
      <c r="AE3432" s="53"/>
      <c r="AF3432" s="72"/>
      <c r="AG3432" s="70"/>
      <c r="AH3432" s="70"/>
      <c r="AI3432" s="70"/>
    </row>
    <row r="3433" spans="1:35" ht="12.75" customHeight="1" x14ac:dyDescent="0.2">
      <c r="A3433" s="64" t="s">
        <v>603</v>
      </c>
      <c r="B3433" s="65" t="s">
        <v>602</v>
      </c>
      <c r="C3433" s="65">
        <v>251986</v>
      </c>
      <c r="D3433" s="66">
        <f>VLOOKUP(A3433,'2.1 Termination Charges'!$B$4:$F$904,5,0)</f>
        <v>0.42836000000000002</v>
      </c>
      <c r="G3433" s="67"/>
      <c r="H3433" s="67"/>
      <c r="J3433" s="67"/>
      <c r="P3433" s="68"/>
      <c r="Q3433" s="69"/>
      <c r="R3433" s="69"/>
      <c r="Z3433" s="70"/>
      <c r="AA3433" s="71"/>
      <c r="AB3433" s="70"/>
      <c r="AC3433" s="70"/>
      <c r="AD3433" s="53"/>
      <c r="AE3433" s="53"/>
      <c r="AF3433" s="72"/>
      <c r="AG3433" s="70"/>
      <c r="AH3433" s="70"/>
      <c r="AI3433" s="70"/>
    </row>
    <row r="3434" spans="1:35" ht="12.75" customHeight="1" x14ac:dyDescent="0.2">
      <c r="A3434" s="64" t="s">
        <v>603</v>
      </c>
      <c r="B3434" s="65" t="s">
        <v>602</v>
      </c>
      <c r="C3434" s="65">
        <v>251987</v>
      </c>
      <c r="D3434" s="66">
        <f>VLOOKUP(A3434,'2.1 Termination Charges'!$B$4:$F$904,5,0)</f>
        <v>0.42836000000000002</v>
      </c>
      <c r="G3434" s="67"/>
      <c r="H3434" s="67"/>
      <c r="J3434" s="67"/>
      <c r="P3434" s="68"/>
      <c r="Q3434" s="69"/>
      <c r="R3434" s="69"/>
      <c r="Z3434" s="70"/>
      <c r="AA3434" s="71"/>
      <c r="AB3434" s="70"/>
      <c r="AC3434" s="70"/>
      <c r="AD3434" s="53"/>
      <c r="AE3434" s="53"/>
      <c r="AF3434" s="72"/>
      <c r="AG3434" s="70"/>
      <c r="AH3434" s="70"/>
      <c r="AI3434" s="70"/>
    </row>
    <row r="3435" spans="1:35" ht="12.75" customHeight="1" x14ac:dyDescent="0.2">
      <c r="A3435" s="64" t="s">
        <v>603</v>
      </c>
      <c r="B3435" s="65" t="s">
        <v>602</v>
      </c>
      <c r="C3435" s="65">
        <v>251988</v>
      </c>
      <c r="D3435" s="66">
        <f>VLOOKUP(A3435,'2.1 Termination Charges'!$B$4:$F$904,5,0)</f>
        <v>0.42836000000000002</v>
      </c>
      <c r="G3435" s="67"/>
      <c r="H3435" s="67"/>
      <c r="J3435" s="67"/>
      <c r="P3435" s="68"/>
      <c r="Q3435" s="69"/>
      <c r="R3435" s="69"/>
      <c r="Z3435" s="70"/>
      <c r="AA3435" s="71"/>
      <c r="AB3435" s="70"/>
      <c r="AC3435" s="70"/>
      <c r="AD3435" s="53"/>
      <c r="AE3435" s="53"/>
      <c r="AF3435" s="72"/>
      <c r="AG3435" s="70"/>
      <c r="AH3435" s="70"/>
      <c r="AI3435" s="70"/>
    </row>
    <row r="3436" spans="1:35" ht="12.75" customHeight="1" x14ac:dyDescent="0.2">
      <c r="A3436" s="64" t="s">
        <v>603</v>
      </c>
      <c r="B3436" s="65" t="s">
        <v>602</v>
      </c>
      <c r="C3436" s="65">
        <v>251989</v>
      </c>
      <c r="D3436" s="66">
        <f>VLOOKUP(A3436,'2.1 Termination Charges'!$B$4:$F$904,5,0)</f>
        <v>0.42836000000000002</v>
      </c>
      <c r="G3436" s="67"/>
      <c r="H3436" s="67"/>
      <c r="J3436" s="67"/>
      <c r="P3436" s="68"/>
      <c r="Q3436" s="69"/>
      <c r="R3436" s="69"/>
      <c r="Z3436" s="70"/>
      <c r="AA3436" s="71"/>
      <c r="AB3436" s="70"/>
      <c r="AC3436" s="70"/>
      <c r="AD3436" s="53"/>
      <c r="AE3436" s="53"/>
      <c r="AF3436" s="72"/>
      <c r="AG3436" s="70"/>
      <c r="AH3436" s="70"/>
      <c r="AI3436" s="70"/>
    </row>
    <row r="3437" spans="1:35" ht="12.75" customHeight="1" x14ac:dyDescent="0.2">
      <c r="A3437" s="64" t="s">
        <v>605</v>
      </c>
      <c r="B3437" s="65" t="s">
        <v>604</v>
      </c>
      <c r="C3437" s="65">
        <v>2519</v>
      </c>
      <c r="D3437" s="66">
        <f>VLOOKUP(A3437,'2.1 Termination Charges'!$B$4:$F$904,5,0)</f>
        <v>0.41987000000000002</v>
      </c>
      <c r="G3437" s="67"/>
      <c r="H3437" s="67"/>
      <c r="J3437" s="67"/>
      <c r="P3437" s="68"/>
      <c r="Q3437" s="69"/>
      <c r="R3437" s="69"/>
      <c r="Z3437" s="70"/>
      <c r="AA3437" s="71"/>
      <c r="AB3437" s="70"/>
      <c r="AC3437" s="70"/>
      <c r="AD3437" s="53"/>
      <c r="AE3437" s="53"/>
      <c r="AF3437" s="72"/>
      <c r="AG3437" s="70"/>
      <c r="AH3437" s="70"/>
      <c r="AI3437" s="70"/>
    </row>
    <row r="3438" spans="1:35" ht="12.75" customHeight="1" x14ac:dyDescent="0.2">
      <c r="A3438" s="64" t="s">
        <v>607</v>
      </c>
      <c r="B3438" s="65" t="s">
        <v>606</v>
      </c>
      <c r="C3438" s="65">
        <v>500</v>
      </c>
      <c r="D3438" s="66">
        <f>VLOOKUP(A3438,'2.1 Termination Charges'!$B$4:$F$904,5,0)</f>
        <v>2.41208</v>
      </c>
      <c r="G3438" s="67"/>
      <c r="H3438" s="67"/>
      <c r="J3438" s="67"/>
      <c r="P3438" s="68"/>
      <c r="Q3438" s="69"/>
      <c r="R3438" s="69"/>
      <c r="Z3438" s="70"/>
      <c r="AA3438" s="71"/>
      <c r="AB3438" s="70"/>
      <c r="AC3438" s="70"/>
      <c r="AD3438" s="53"/>
      <c r="AE3438" s="53"/>
      <c r="AF3438" s="72"/>
      <c r="AG3438" s="70"/>
      <c r="AH3438" s="70"/>
      <c r="AI3438" s="70"/>
    </row>
    <row r="3439" spans="1:35" ht="12.75" customHeight="1" x14ac:dyDescent="0.2">
      <c r="A3439" s="64" t="s">
        <v>609</v>
      </c>
      <c r="B3439" s="65" t="s">
        <v>608</v>
      </c>
      <c r="C3439" s="65">
        <v>298</v>
      </c>
      <c r="D3439" s="66">
        <f>VLOOKUP(A3439,'2.1 Termination Charges'!$B$4:$F$904,5,0)</f>
        <v>1.4420000000000001E-2</v>
      </c>
      <c r="G3439" s="67"/>
      <c r="H3439" s="67"/>
      <c r="J3439" s="67"/>
      <c r="P3439" s="68"/>
      <c r="Q3439" s="69"/>
      <c r="R3439" s="69"/>
      <c r="Z3439" s="70"/>
      <c r="AA3439" s="71"/>
      <c r="AB3439" s="70"/>
      <c r="AC3439" s="70"/>
      <c r="AD3439" s="53"/>
      <c r="AE3439" s="53"/>
      <c r="AF3439" s="72"/>
      <c r="AG3439" s="70"/>
      <c r="AH3439" s="70"/>
      <c r="AI3439" s="70"/>
    </row>
    <row r="3440" spans="1:35" ht="12.75" customHeight="1" x14ac:dyDescent="0.2">
      <c r="A3440" s="64" t="s">
        <v>611</v>
      </c>
      <c r="B3440" s="65" t="s">
        <v>610</v>
      </c>
      <c r="C3440" s="65">
        <v>679</v>
      </c>
      <c r="D3440" s="66">
        <f>VLOOKUP(A3440,'2.1 Termination Charges'!$B$4:$F$904,5,0)</f>
        <v>0.47877999999999998</v>
      </c>
      <c r="G3440" s="67"/>
      <c r="H3440" s="67"/>
      <c r="J3440" s="67"/>
      <c r="P3440" s="68"/>
      <c r="Q3440" s="69"/>
      <c r="R3440" s="69"/>
      <c r="Z3440" s="70"/>
      <c r="AA3440" s="71"/>
      <c r="AB3440" s="70"/>
      <c r="AC3440" s="70"/>
      <c r="AD3440" s="53"/>
      <c r="AE3440" s="53"/>
      <c r="AF3440" s="72"/>
      <c r="AG3440" s="70"/>
      <c r="AH3440" s="70"/>
      <c r="AI3440" s="70"/>
    </row>
    <row r="3441" spans="1:35" ht="12.75" customHeight="1" x14ac:dyDescent="0.2">
      <c r="A3441" s="64" t="s">
        <v>613</v>
      </c>
      <c r="B3441" s="65" t="s">
        <v>612</v>
      </c>
      <c r="C3441" s="65">
        <v>358</v>
      </c>
      <c r="D3441" s="66">
        <f>VLOOKUP(A3441,'2.1 Termination Charges'!$B$4:$F$904,5,0)</f>
        <v>7.2730000000000003E-2</v>
      </c>
      <c r="G3441" s="67"/>
      <c r="H3441" s="67"/>
      <c r="J3441" s="67"/>
      <c r="P3441" s="68"/>
      <c r="Q3441" s="69"/>
      <c r="R3441" s="69"/>
      <c r="Z3441" s="70"/>
      <c r="AA3441" s="71"/>
      <c r="AB3441" s="70"/>
      <c r="AC3441" s="70"/>
      <c r="AD3441" s="53"/>
      <c r="AE3441" s="53"/>
      <c r="AF3441" s="72"/>
      <c r="AG3441" s="70"/>
      <c r="AH3441" s="70"/>
      <c r="AI3441" s="70"/>
    </row>
    <row r="3442" spans="1:35" ht="12.75" customHeight="1" x14ac:dyDescent="0.2">
      <c r="A3442" s="64" t="s">
        <v>615</v>
      </c>
      <c r="B3442" s="65" t="s">
        <v>614</v>
      </c>
      <c r="C3442" s="65">
        <v>358451</v>
      </c>
      <c r="D3442" s="66">
        <f>VLOOKUP(A3442,'2.1 Termination Charges'!$B$4:$F$904,5,0)</f>
        <v>2.6669999999999999E-2</v>
      </c>
      <c r="G3442" s="67"/>
      <c r="H3442" s="67"/>
      <c r="J3442" s="67"/>
      <c r="P3442" s="68"/>
      <c r="Q3442" s="69"/>
      <c r="R3442" s="69"/>
      <c r="Z3442" s="70"/>
      <c r="AA3442" s="71"/>
      <c r="AB3442" s="70"/>
      <c r="AC3442" s="70"/>
      <c r="AD3442" s="53"/>
      <c r="AE3442" s="53"/>
      <c r="AF3442" s="72"/>
      <c r="AG3442" s="70"/>
      <c r="AH3442" s="70"/>
      <c r="AI3442" s="70"/>
    </row>
    <row r="3443" spans="1:35" ht="12.75" customHeight="1" x14ac:dyDescent="0.2">
      <c r="A3443" s="64" t="s">
        <v>615</v>
      </c>
      <c r="B3443" s="65" t="s">
        <v>614</v>
      </c>
      <c r="C3443" s="65">
        <v>358452</v>
      </c>
      <c r="D3443" s="66">
        <f>VLOOKUP(A3443,'2.1 Termination Charges'!$B$4:$F$904,5,0)</f>
        <v>2.6669999999999999E-2</v>
      </c>
      <c r="G3443" s="67"/>
      <c r="H3443" s="67"/>
      <c r="J3443" s="67"/>
      <c r="P3443" s="68"/>
      <c r="Q3443" s="69"/>
      <c r="R3443" s="69"/>
      <c r="Z3443" s="70"/>
      <c r="AA3443" s="71"/>
      <c r="AB3443" s="70"/>
      <c r="AC3443" s="70"/>
      <c r="AD3443" s="53"/>
      <c r="AE3443" s="53"/>
      <c r="AF3443" s="72"/>
      <c r="AG3443" s="70"/>
      <c r="AH3443" s="70"/>
      <c r="AI3443" s="70"/>
    </row>
    <row r="3444" spans="1:35" ht="12.75" customHeight="1" x14ac:dyDescent="0.2">
      <c r="A3444" s="64" t="s">
        <v>615</v>
      </c>
      <c r="B3444" s="65" t="s">
        <v>614</v>
      </c>
      <c r="C3444" s="65">
        <v>358453</v>
      </c>
      <c r="D3444" s="66">
        <f>VLOOKUP(A3444,'2.1 Termination Charges'!$B$4:$F$904,5,0)</f>
        <v>2.6669999999999999E-2</v>
      </c>
      <c r="G3444" s="67"/>
      <c r="H3444" s="67"/>
      <c r="J3444" s="67"/>
      <c r="P3444" s="68"/>
      <c r="Q3444" s="69"/>
      <c r="R3444" s="69"/>
      <c r="Z3444" s="70"/>
      <c r="AA3444" s="71"/>
      <c r="AB3444" s="70"/>
      <c r="AC3444" s="70"/>
      <c r="AD3444" s="53"/>
      <c r="AE3444" s="53"/>
      <c r="AF3444" s="72"/>
      <c r="AG3444" s="70"/>
      <c r="AH3444" s="70"/>
      <c r="AI3444" s="70"/>
    </row>
    <row r="3445" spans="1:35" ht="12.75" customHeight="1" x14ac:dyDescent="0.2">
      <c r="A3445" s="64" t="s">
        <v>615</v>
      </c>
      <c r="B3445" s="65" t="s">
        <v>614</v>
      </c>
      <c r="C3445" s="65">
        <v>358456</v>
      </c>
      <c r="D3445" s="66">
        <f>VLOOKUP(A3445,'2.1 Termination Charges'!$B$4:$F$904,5,0)</f>
        <v>2.6669999999999999E-2</v>
      </c>
      <c r="G3445" s="67"/>
      <c r="H3445" s="67"/>
      <c r="J3445" s="67"/>
      <c r="P3445" s="68"/>
      <c r="Q3445" s="69"/>
      <c r="R3445" s="69"/>
      <c r="Z3445" s="70"/>
      <c r="AA3445" s="71"/>
      <c r="AB3445" s="70"/>
      <c r="AC3445" s="70"/>
      <c r="AD3445" s="53"/>
      <c r="AE3445" s="53"/>
      <c r="AF3445" s="72"/>
      <c r="AG3445" s="70"/>
      <c r="AH3445" s="70"/>
      <c r="AI3445" s="70"/>
    </row>
    <row r="3446" spans="1:35" ht="12.75" customHeight="1" x14ac:dyDescent="0.2">
      <c r="A3446" s="64" t="s">
        <v>615</v>
      </c>
      <c r="B3446" s="65" t="s">
        <v>614</v>
      </c>
      <c r="C3446" s="65">
        <v>358458</v>
      </c>
      <c r="D3446" s="66">
        <f>VLOOKUP(A3446,'2.1 Termination Charges'!$B$4:$F$904,5,0)</f>
        <v>2.6669999999999999E-2</v>
      </c>
      <c r="G3446" s="67"/>
      <c r="H3446" s="67"/>
      <c r="J3446" s="67"/>
      <c r="P3446" s="68"/>
      <c r="Q3446" s="69"/>
      <c r="R3446" s="69"/>
      <c r="Z3446" s="70"/>
      <c r="AA3446" s="71"/>
      <c r="AB3446" s="70"/>
      <c r="AC3446" s="70"/>
      <c r="AD3446" s="53"/>
      <c r="AE3446" s="53"/>
      <c r="AF3446" s="72"/>
      <c r="AG3446" s="70"/>
      <c r="AH3446" s="70"/>
      <c r="AI3446" s="70"/>
    </row>
    <row r="3447" spans="1:35" ht="12.75" customHeight="1" x14ac:dyDescent="0.2">
      <c r="A3447" s="64" t="s">
        <v>615</v>
      </c>
      <c r="B3447" s="65" t="s">
        <v>614</v>
      </c>
      <c r="C3447" s="65">
        <v>35846</v>
      </c>
      <c r="D3447" s="66">
        <f>VLOOKUP(A3447,'2.1 Termination Charges'!$B$4:$F$904,5,0)</f>
        <v>2.6669999999999999E-2</v>
      </c>
      <c r="G3447" s="67"/>
      <c r="H3447" s="67"/>
      <c r="J3447" s="67"/>
      <c r="P3447" s="68"/>
      <c r="Q3447" s="69"/>
      <c r="R3447" s="69"/>
      <c r="Z3447" s="70"/>
      <c r="AA3447" s="71"/>
      <c r="AB3447" s="70"/>
      <c r="AC3447" s="70"/>
      <c r="AD3447" s="53"/>
      <c r="AE3447" s="53"/>
      <c r="AF3447" s="72"/>
      <c r="AG3447" s="70"/>
      <c r="AH3447" s="70"/>
      <c r="AI3447" s="70"/>
    </row>
    <row r="3448" spans="1:35" ht="12.75" customHeight="1" x14ac:dyDescent="0.2">
      <c r="A3448" s="64" t="s">
        <v>615</v>
      </c>
      <c r="B3448" s="65" t="s">
        <v>614</v>
      </c>
      <c r="C3448" s="65">
        <v>35850</v>
      </c>
      <c r="D3448" s="66">
        <f>VLOOKUP(A3448,'2.1 Termination Charges'!$B$4:$F$904,5,0)</f>
        <v>2.6669999999999999E-2</v>
      </c>
      <c r="G3448" s="67"/>
      <c r="H3448" s="67"/>
      <c r="J3448" s="67"/>
      <c r="P3448" s="68"/>
      <c r="Q3448" s="69"/>
      <c r="R3448" s="69"/>
      <c r="Z3448" s="70"/>
      <c r="AA3448" s="71"/>
      <c r="AB3448" s="70"/>
      <c r="AC3448" s="70"/>
      <c r="AD3448" s="53"/>
      <c r="AE3448" s="53"/>
      <c r="AF3448" s="72"/>
      <c r="AG3448" s="70"/>
      <c r="AH3448" s="70"/>
      <c r="AI3448" s="70"/>
    </row>
    <row r="3449" spans="1:35" ht="12.75" customHeight="1" x14ac:dyDescent="0.2">
      <c r="A3449" s="64" t="s">
        <v>617</v>
      </c>
      <c r="B3449" s="65" t="s">
        <v>616</v>
      </c>
      <c r="C3449" s="65">
        <v>35840</v>
      </c>
      <c r="D3449" s="66">
        <f>VLOOKUP(A3449,'2.1 Termination Charges'!$B$4:$F$904,5,0)</f>
        <v>2.6669999999999999E-2</v>
      </c>
      <c r="G3449" s="67"/>
      <c r="H3449" s="67"/>
      <c r="J3449" s="67"/>
      <c r="P3449" s="68"/>
      <c r="Q3449" s="69"/>
      <c r="R3449" s="69"/>
      <c r="Z3449" s="70"/>
      <c r="AA3449" s="71"/>
      <c r="AB3449" s="70"/>
      <c r="AC3449" s="70"/>
      <c r="AD3449" s="53"/>
      <c r="AE3449" s="53"/>
      <c r="AF3449" s="72"/>
      <c r="AG3449" s="70"/>
      <c r="AH3449" s="70"/>
      <c r="AI3449" s="70"/>
    </row>
    <row r="3450" spans="1:35" ht="12.75" customHeight="1" x14ac:dyDescent="0.2">
      <c r="A3450" s="64" t="s">
        <v>617</v>
      </c>
      <c r="B3450" s="65" t="s">
        <v>616</v>
      </c>
      <c r="C3450" s="65">
        <v>35842</v>
      </c>
      <c r="D3450" s="66">
        <f>VLOOKUP(A3450,'2.1 Termination Charges'!$B$4:$F$904,5,0)</f>
        <v>2.6669999999999999E-2</v>
      </c>
      <c r="G3450" s="67"/>
      <c r="H3450" s="67"/>
      <c r="J3450" s="67"/>
      <c r="P3450" s="68"/>
      <c r="Q3450" s="69"/>
      <c r="R3450" s="69"/>
      <c r="Z3450" s="70"/>
      <c r="AA3450" s="71"/>
      <c r="AB3450" s="70"/>
      <c r="AC3450" s="70"/>
      <c r="AD3450" s="53"/>
      <c r="AE3450" s="53"/>
      <c r="AF3450" s="72"/>
      <c r="AG3450" s="70"/>
      <c r="AH3450" s="70"/>
      <c r="AI3450" s="70"/>
    </row>
    <row r="3451" spans="1:35" ht="12.75" customHeight="1" x14ac:dyDescent="0.2">
      <c r="A3451" s="64" t="s">
        <v>617</v>
      </c>
      <c r="B3451" s="65" t="s">
        <v>616</v>
      </c>
      <c r="C3451" s="65">
        <v>358450</v>
      </c>
      <c r="D3451" s="66">
        <f>VLOOKUP(A3451,'2.1 Termination Charges'!$B$4:$F$904,5,0)</f>
        <v>2.6669999999999999E-2</v>
      </c>
      <c r="G3451" s="67"/>
      <c r="H3451" s="67"/>
      <c r="J3451" s="67"/>
      <c r="P3451" s="68"/>
      <c r="Q3451" s="69"/>
      <c r="R3451" s="69"/>
      <c r="Z3451" s="70"/>
      <c r="AA3451" s="71"/>
      <c r="AB3451" s="70"/>
      <c r="AC3451" s="70"/>
      <c r="AD3451" s="53"/>
      <c r="AE3451" s="53"/>
      <c r="AF3451" s="72"/>
      <c r="AG3451" s="70"/>
      <c r="AH3451" s="70"/>
      <c r="AI3451" s="70"/>
    </row>
    <row r="3452" spans="1:35" ht="12.75" customHeight="1" x14ac:dyDescent="0.2">
      <c r="A3452" s="64" t="s">
        <v>619</v>
      </c>
      <c r="B3452" s="65" t="s">
        <v>618</v>
      </c>
      <c r="C3452" s="65">
        <v>3584</v>
      </c>
      <c r="D3452" s="66">
        <f>VLOOKUP(A3452,'2.1 Termination Charges'!$B$4:$F$904,5,0)</f>
        <v>2.6669999999999999E-2</v>
      </c>
      <c r="G3452" s="67"/>
      <c r="H3452" s="67"/>
      <c r="J3452" s="67"/>
      <c r="P3452" s="68"/>
      <c r="Q3452" s="69"/>
      <c r="R3452" s="69"/>
      <c r="Z3452" s="70"/>
      <c r="AA3452" s="71"/>
      <c r="AB3452" s="70"/>
      <c r="AC3452" s="70"/>
      <c r="AD3452" s="53"/>
      <c r="AE3452" s="53"/>
      <c r="AF3452" s="72"/>
      <c r="AG3452" s="70"/>
      <c r="AH3452" s="70"/>
      <c r="AI3452" s="70"/>
    </row>
    <row r="3453" spans="1:35" ht="12.75" customHeight="1" x14ac:dyDescent="0.2">
      <c r="A3453" s="64" t="s">
        <v>621</v>
      </c>
      <c r="B3453" s="65" t="s">
        <v>620</v>
      </c>
      <c r="C3453" s="65">
        <v>35810</v>
      </c>
      <c r="D3453" s="66">
        <f>VLOOKUP(A3453,'2.1 Termination Charges'!$B$4:$F$904,5,0)</f>
        <v>7.2730000000000003E-2</v>
      </c>
      <c r="G3453" s="67"/>
      <c r="H3453" s="67"/>
      <c r="J3453" s="67"/>
      <c r="P3453" s="68"/>
      <c r="Q3453" s="69"/>
      <c r="R3453" s="69"/>
      <c r="Z3453" s="70"/>
      <c r="AA3453" s="71"/>
      <c r="AB3453" s="70"/>
      <c r="AC3453" s="70"/>
      <c r="AD3453" s="53"/>
      <c r="AE3453" s="53"/>
      <c r="AF3453" s="72"/>
      <c r="AG3453" s="70"/>
      <c r="AH3453" s="70"/>
      <c r="AI3453" s="70"/>
    </row>
    <row r="3454" spans="1:35" ht="12.75" customHeight="1" x14ac:dyDescent="0.2">
      <c r="A3454" s="64" t="s">
        <v>621</v>
      </c>
      <c r="B3454" s="65" t="s">
        <v>620</v>
      </c>
      <c r="C3454" s="65">
        <v>35820</v>
      </c>
      <c r="D3454" s="66">
        <f>VLOOKUP(A3454,'2.1 Termination Charges'!$B$4:$F$904,5,0)</f>
        <v>7.2730000000000003E-2</v>
      </c>
      <c r="G3454" s="67"/>
      <c r="H3454" s="67"/>
      <c r="J3454" s="67"/>
      <c r="P3454" s="68"/>
      <c r="Q3454" s="69"/>
      <c r="R3454" s="69"/>
      <c r="Z3454" s="70"/>
      <c r="AA3454" s="71"/>
      <c r="AB3454" s="70"/>
      <c r="AC3454" s="70"/>
      <c r="AD3454" s="53"/>
      <c r="AE3454" s="53"/>
      <c r="AF3454" s="72"/>
      <c r="AG3454" s="70"/>
      <c r="AH3454" s="70"/>
      <c r="AI3454" s="70"/>
    </row>
    <row r="3455" spans="1:35" ht="12.75" customHeight="1" x14ac:dyDescent="0.2">
      <c r="A3455" s="64" t="s">
        <v>621</v>
      </c>
      <c r="B3455" s="65" t="s">
        <v>620</v>
      </c>
      <c r="C3455" s="65">
        <v>35829</v>
      </c>
      <c r="D3455" s="66">
        <f>VLOOKUP(A3455,'2.1 Termination Charges'!$B$4:$F$904,5,0)</f>
        <v>7.2730000000000003E-2</v>
      </c>
      <c r="G3455" s="67"/>
      <c r="H3455" s="67"/>
      <c r="J3455" s="67"/>
      <c r="P3455" s="68"/>
      <c r="Q3455" s="69"/>
      <c r="R3455" s="69"/>
      <c r="Z3455" s="70"/>
      <c r="AA3455" s="71"/>
      <c r="AB3455" s="70"/>
      <c r="AC3455" s="70"/>
      <c r="AD3455" s="53"/>
      <c r="AE3455" s="53"/>
      <c r="AF3455" s="72"/>
      <c r="AG3455" s="70"/>
      <c r="AH3455" s="70"/>
      <c r="AI3455" s="70"/>
    </row>
    <row r="3456" spans="1:35" ht="12.75" customHeight="1" x14ac:dyDescent="0.2">
      <c r="A3456" s="64" t="s">
        <v>621</v>
      </c>
      <c r="B3456" s="65" t="s">
        <v>620</v>
      </c>
      <c r="C3456" s="65">
        <v>35830</v>
      </c>
      <c r="D3456" s="66">
        <f>VLOOKUP(A3456,'2.1 Termination Charges'!$B$4:$F$904,5,0)</f>
        <v>7.2730000000000003E-2</v>
      </c>
      <c r="G3456" s="67"/>
      <c r="H3456" s="67"/>
      <c r="J3456" s="67"/>
      <c r="P3456" s="68"/>
      <c r="Q3456" s="69"/>
      <c r="R3456" s="69"/>
      <c r="Z3456" s="70"/>
      <c r="AA3456" s="71"/>
      <c r="AB3456" s="70"/>
      <c r="AC3456" s="70"/>
      <c r="AD3456" s="53"/>
      <c r="AE3456" s="53"/>
      <c r="AF3456" s="72"/>
      <c r="AG3456" s="70"/>
      <c r="AH3456" s="70"/>
      <c r="AI3456" s="70"/>
    </row>
    <row r="3457" spans="1:35" ht="12.75" customHeight="1" x14ac:dyDescent="0.2">
      <c r="A3457" s="64" t="s">
        <v>621</v>
      </c>
      <c r="B3457" s="65" t="s">
        <v>620</v>
      </c>
      <c r="C3457" s="65">
        <v>35876</v>
      </c>
      <c r="D3457" s="66">
        <f>VLOOKUP(A3457,'2.1 Termination Charges'!$B$4:$F$904,5,0)</f>
        <v>7.2730000000000003E-2</v>
      </c>
      <c r="G3457" s="67"/>
      <c r="H3457" s="67"/>
      <c r="J3457" s="67"/>
      <c r="P3457" s="68"/>
      <c r="Q3457" s="69"/>
      <c r="R3457" s="69"/>
      <c r="Z3457" s="70"/>
      <c r="AA3457" s="71"/>
      <c r="AB3457" s="70"/>
      <c r="AC3457" s="70"/>
      <c r="AD3457" s="53"/>
      <c r="AE3457" s="53"/>
      <c r="AF3457" s="72"/>
      <c r="AG3457" s="70"/>
      <c r="AH3457" s="70"/>
      <c r="AI3457" s="70"/>
    </row>
    <row r="3458" spans="1:35" ht="12.75" customHeight="1" x14ac:dyDescent="0.2">
      <c r="A3458" s="64" t="s">
        <v>621</v>
      </c>
      <c r="B3458" s="65" t="s">
        <v>620</v>
      </c>
      <c r="C3458" s="65">
        <v>35871</v>
      </c>
      <c r="D3458" s="66">
        <f>VLOOKUP(A3458,'2.1 Termination Charges'!$B$4:$F$904,5,0)</f>
        <v>7.2730000000000003E-2</v>
      </c>
      <c r="G3458" s="67"/>
      <c r="H3458" s="67"/>
      <c r="J3458" s="67"/>
      <c r="P3458" s="68"/>
      <c r="Q3458" s="69"/>
      <c r="R3458" s="69"/>
      <c r="Z3458" s="70"/>
      <c r="AA3458" s="71"/>
      <c r="AB3458" s="70"/>
      <c r="AC3458" s="70"/>
      <c r="AD3458" s="53"/>
      <c r="AE3458" s="53"/>
      <c r="AF3458" s="72"/>
      <c r="AG3458" s="70"/>
      <c r="AH3458" s="70"/>
      <c r="AI3458" s="70"/>
    </row>
    <row r="3459" spans="1:35" ht="12.75" customHeight="1" x14ac:dyDescent="0.2">
      <c r="A3459" s="64" t="s">
        <v>621</v>
      </c>
      <c r="B3459" s="65" t="s">
        <v>620</v>
      </c>
      <c r="C3459" s="65">
        <v>35873</v>
      </c>
      <c r="D3459" s="66">
        <f>VLOOKUP(A3459,'2.1 Termination Charges'!$B$4:$F$904,5,0)</f>
        <v>7.2730000000000003E-2</v>
      </c>
      <c r="G3459" s="67"/>
      <c r="H3459" s="67"/>
      <c r="J3459" s="67"/>
      <c r="P3459" s="68"/>
      <c r="Q3459" s="69"/>
      <c r="R3459" s="69"/>
      <c r="Z3459" s="70"/>
      <c r="AA3459" s="71"/>
      <c r="AB3459" s="70"/>
      <c r="AC3459" s="70"/>
      <c r="AD3459" s="53"/>
      <c r="AE3459" s="53"/>
      <c r="AF3459" s="72"/>
      <c r="AG3459" s="70"/>
      <c r="AH3459" s="70"/>
      <c r="AI3459" s="70"/>
    </row>
    <row r="3460" spans="1:35" ht="12.75" customHeight="1" x14ac:dyDescent="0.2">
      <c r="A3460" s="64" t="s">
        <v>621</v>
      </c>
      <c r="B3460" s="65" t="s">
        <v>620</v>
      </c>
      <c r="C3460" s="65">
        <v>35875</v>
      </c>
      <c r="D3460" s="66">
        <f>VLOOKUP(A3460,'2.1 Termination Charges'!$B$4:$F$904,5,0)</f>
        <v>7.2730000000000003E-2</v>
      </c>
      <c r="G3460" s="67"/>
      <c r="H3460" s="67"/>
      <c r="J3460" s="67"/>
      <c r="P3460" s="68"/>
      <c r="Q3460" s="69"/>
      <c r="R3460" s="69"/>
      <c r="Z3460" s="70"/>
      <c r="AA3460" s="71"/>
      <c r="AB3460" s="70"/>
      <c r="AC3460" s="70"/>
      <c r="AD3460" s="53"/>
      <c r="AE3460" s="53"/>
      <c r="AF3460" s="72"/>
      <c r="AG3460" s="70"/>
      <c r="AH3460" s="70"/>
      <c r="AI3460" s="70"/>
    </row>
    <row r="3461" spans="1:35" ht="12.75" customHeight="1" x14ac:dyDescent="0.2">
      <c r="A3461" s="64" t="s">
        <v>622</v>
      </c>
      <c r="B3461" s="65" t="s">
        <v>20</v>
      </c>
      <c r="C3461" s="65">
        <v>33</v>
      </c>
      <c r="D3461" s="66">
        <f>VLOOKUP(A3461,'2.1 Termination Charges'!$B$4:$F$904,5,0)</f>
        <v>1.57E-3</v>
      </c>
      <c r="G3461" s="67"/>
      <c r="H3461" s="67"/>
      <c r="J3461" s="67"/>
      <c r="P3461" s="68"/>
      <c r="Q3461" s="69"/>
      <c r="R3461" s="69"/>
      <c r="Z3461" s="70"/>
      <c r="AA3461" s="71"/>
      <c r="AB3461" s="70"/>
      <c r="AC3461" s="70"/>
      <c r="AD3461" s="53"/>
      <c r="AE3461" s="53"/>
      <c r="AF3461" s="72"/>
      <c r="AG3461" s="70"/>
      <c r="AH3461" s="70"/>
      <c r="AI3461" s="70"/>
    </row>
    <row r="3462" spans="1:35" ht="12.75" customHeight="1" x14ac:dyDescent="0.2">
      <c r="A3462" s="64" t="s">
        <v>624</v>
      </c>
      <c r="B3462" s="65" t="s">
        <v>623</v>
      </c>
      <c r="C3462" s="65">
        <v>336003</v>
      </c>
      <c r="D3462" s="66">
        <f>VLOOKUP(A3462,'2.1 Termination Charges'!$B$4:$F$904,5,0)</f>
        <v>1.069E-2</v>
      </c>
      <c r="G3462" s="67"/>
      <c r="H3462" s="67"/>
      <c r="J3462" s="67"/>
      <c r="P3462" s="68"/>
      <c r="Q3462" s="69"/>
      <c r="R3462" s="69"/>
      <c r="Z3462" s="70"/>
      <c r="AA3462" s="71"/>
      <c r="AB3462" s="70"/>
      <c r="AC3462" s="70"/>
      <c r="AD3462" s="53"/>
      <c r="AE3462" s="53"/>
      <c r="AF3462" s="72"/>
      <c r="AG3462" s="70"/>
      <c r="AH3462" s="70"/>
      <c r="AI3462" s="70"/>
    </row>
    <row r="3463" spans="1:35" ht="12.75" customHeight="1" x14ac:dyDescent="0.2">
      <c r="A3463" s="64" t="s">
        <v>624</v>
      </c>
      <c r="B3463" s="65" t="s">
        <v>623</v>
      </c>
      <c r="C3463" s="65">
        <v>336009</v>
      </c>
      <c r="D3463" s="66">
        <f>VLOOKUP(A3463,'2.1 Termination Charges'!$B$4:$F$904,5,0)</f>
        <v>1.069E-2</v>
      </c>
      <c r="G3463" s="67"/>
      <c r="H3463" s="67"/>
      <c r="J3463" s="67"/>
      <c r="P3463" s="68"/>
      <c r="Q3463" s="69"/>
      <c r="R3463" s="69"/>
      <c r="Z3463" s="70"/>
      <c r="AA3463" s="71"/>
      <c r="AB3463" s="70"/>
      <c r="AC3463" s="70"/>
      <c r="AD3463" s="53"/>
      <c r="AE3463" s="53"/>
      <c r="AF3463" s="72"/>
      <c r="AG3463" s="70"/>
      <c r="AH3463" s="70"/>
      <c r="AI3463" s="70"/>
    </row>
    <row r="3464" spans="1:35" ht="12.75" customHeight="1" x14ac:dyDescent="0.2">
      <c r="A3464" s="64" t="s">
        <v>624</v>
      </c>
      <c r="B3464" s="65" t="s">
        <v>623</v>
      </c>
      <c r="C3464" s="65">
        <v>336055</v>
      </c>
      <c r="D3464" s="66">
        <f>VLOOKUP(A3464,'2.1 Termination Charges'!$B$4:$F$904,5,0)</f>
        <v>1.069E-2</v>
      </c>
      <c r="G3464" s="67"/>
      <c r="H3464" s="67"/>
      <c r="J3464" s="67"/>
      <c r="P3464" s="68"/>
      <c r="Q3464" s="69"/>
      <c r="R3464" s="69"/>
      <c r="Z3464" s="70"/>
      <c r="AA3464" s="71"/>
      <c r="AB3464" s="70"/>
      <c r="AC3464" s="70"/>
      <c r="AD3464" s="53"/>
      <c r="AE3464" s="53"/>
      <c r="AF3464" s="72"/>
      <c r="AG3464" s="70"/>
      <c r="AH3464" s="70"/>
      <c r="AI3464" s="70"/>
    </row>
    <row r="3465" spans="1:35" ht="12.75" customHeight="1" x14ac:dyDescent="0.2">
      <c r="A3465" s="64" t="s">
        <v>624</v>
      </c>
      <c r="B3465" s="65" t="s">
        <v>623</v>
      </c>
      <c r="C3465" s="65">
        <v>336056</v>
      </c>
      <c r="D3465" s="66">
        <f>VLOOKUP(A3465,'2.1 Termination Charges'!$B$4:$F$904,5,0)</f>
        <v>1.069E-2</v>
      </c>
      <c r="G3465" s="67"/>
      <c r="H3465" s="67"/>
      <c r="J3465" s="67"/>
      <c r="P3465" s="68"/>
      <c r="Q3465" s="69"/>
      <c r="R3465" s="69"/>
      <c r="Z3465" s="70"/>
      <c r="AA3465" s="71"/>
      <c r="AB3465" s="70"/>
      <c r="AC3465" s="70"/>
      <c r="AD3465" s="53"/>
      <c r="AE3465" s="53"/>
      <c r="AF3465" s="72"/>
      <c r="AG3465" s="70"/>
      <c r="AH3465" s="70"/>
      <c r="AI3465" s="70"/>
    </row>
    <row r="3466" spans="1:35" ht="12.75" customHeight="1" x14ac:dyDescent="0.2">
      <c r="A3466" s="64" t="s">
        <v>624</v>
      </c>
      <c r="B3466" s="65" t="s">
        <v>623</v>
      </c>
      <c r="C3466" s="65">
        <v>336057</v>
      </c>
      <c r="D3466" s="66">
        <f>VLOOKUP(A3466,'2.1 Termination Charges'!$B$4:$F$904,5,0)</f>
        <v>1.069E-2</v>
      </c>
      <c r="G3466" s="67"/>
      <c r="H3466" s="67"/>
      <c r="J3466" s="67"/>
      <c r="P3466" s="68"/>
      <c r="Q3466" s="69"/>
      <c r="R3466" s="69"/>
      <c r="Z3466" s="70"/>
      <c r="AA3466" s="71"/>
      <c r="AB3466" s="70"/>
      <c r="AC3466" s="70"/>
      <c r="AD3466" s="53"/>
      <c r="AE3466" s="53"/>
      <c r="AF3466" s="72"/>
      <c r="AG3466" s="70"/>
      <c r="AH3466" s="70"/>
      <c r="AI3466" s="70"/>
    </row>
    <row r="3467" spans="1:35" ht="12.75" customHeight="1" x14ac:dyDescent="0.2">
      <c r="A3467" s="64" t="s">
        <v>624</v>
      </c>
      <c r="B3467" s="65" t="s">
        <v>623</v>
      </c>
      <c r="C3467" s="65">
        <v>336058</v>
      </c>
      <c r="D3467" s="66">
        <f>VLOOKUP(A3467,'2.1 Termination Charges'!$B$4:$F$904,5,0)</f>
        <v>1.069E-2</v>
      </c>
      <c r="G3467" s="67"/>
      <c r="H3467" s="67"/>
      <c r="J3467" s="67"/>
      <c r="P3467" s="68"/>
      <c r="Q3467" s="69"/>
      <c r="R3467" s="69"/>
      <c r="Z3467" s="70"/>
      <c r="AA3467" s="71"/>
      <c r="AB3467" s="70"/>
      <c r="AC3467" s="70"/>
      <c r="AD3467" s="53"/>
      <c r="AE3467" s="53"/>
      <c r="AF3467" s="72"/>
      <c r="AG3467" s="70"/>
      <c r="AH3467" s="70"/>
      <c r="AI3467" s="70"/>
    </row>
    <row r="3468" spans="1:35" ht="12.75" customHeight="1" x14ac:dyDescent="0.2">
      <c r="A3468" s="64" t="s">
        <v>624</v>
      </c>
      <c r="B3468" s="65" t="s">
        <v>623</v>
      </c>
      <c r="C3468" s="65">
        <v>336059</v>
      </c>
      <c r="D3468" s="66">
        <f>VLOOKUP(A3468,'2.1 Termination Charges'!$B$4:$F$904,5,0)</f>
        <v>1.069E-2</v>
      </c>
      <c r="G3468" s="67"/>
      <c r="H3468" s="67"/>
      <c r="J3468" s="67"/>
      <c r="P3468" s="68"/>
      <c r="Q3468" s="69"/>
      <c r="R3468" s="69"/>
      <c r="Z3468" s="70"/>
      <c r="AA3468" s="71"/>
      <c r="AB3468" s="70"/>
      <c r="AC3468" s="70"/>
      <c r="AD3468" s="53"/>
      <c r="AE3468" s="53"/>
      <c r="AF3468" s="72"/>
      <c r="AG3468" s="70"/>
      <c r="AH3468" s="70"/>
      <c r="AI3468" s="70"/>
    </row>
    <row r="3469" spans="1:35" ht="12.75" customHeight="1" x14ac:dyDescent="0.2">
      <c r="A3469" s="64" t="s">
        <v>624</v>
      </c>
      <c r="B3469" s="65" t="s">
        <v>623</v>
      </c>
      <c r="C3469" s="65">
        <v>336444</v>
      </c>
      <c r="D3469" s="66">
        <f>VLOOKUP(A3469,'2.1 Termination Charges'!$B$4:$F$904,5,0)</f>
        <v>1.069E-2</v>
      </c>
      <c r="G3469" s="67"/>
      <c r="H3469" s="67"/>
      <c r="J3469" s="67"/>
      <c r="P3469" s="68"/>
      <c r="Q3469" s="69"/>
      <c r="R3469" s="69"/>
      <c r="Z3469" s="70"/>
      <c r="AA3469" s="71"/>
      <c r="AB3469" s="70"/>
      <c r="AC3469" s="70"/>
      <c r="AD3469" s="53"/>
      <c r="AE3469" s="53"/>
      <c r="AF3469" s="72"/>
      <c r="AG3469" s="70"/>
      <c r="AH3469" s="70"/>
      <c r="AI3469" s="70"/>
    </row>
    <row r="3470" spans="1:35" ht="12.75" customHeight="1" x14ac:dyDescent="0.2">
      <c r="A3470" s="64" t="s">
        <v>624</v>
      </c>
      <c r="B3470" s="65" t="s">
        <v>623</v>
      </c>
      <c r="C3470" s="65">
        <v>336445</v>
      </c>
      <c r="D3470" s="66">
        <f>VLOOKUP(A3470,'2.1 Termination Charges'!$B$4:$F$904,5,0)</f>
        <v>1.069E-2</v>
      </c>
      <c r="G3470" s="67"/>
      <c r="H3470" s="67"/>
      <c r="J3470" s="67"/>
      <c r="P3470" s="68"/>
      <c r="Q3470" s="69"/>
      <c r="R3470" s="69"/>
      <c r="Z3470" s="70"/>
      <c r="AA3470" s="71"/>
      <c r="AB3470" s="70"/>
      <c r="AC3470" s="70"/>
      <c r="AD3470" s="53"/>
      <c r="AE3470" s="53"/>
      <c r="AF3470" s="72"/>
      <c r="AG3470" s="70"/>
      <c r="AH3470" s="70"/>
      <c r="AI3470" s="70"/>
    </row>
    <row r="3471" spans="1:35" ht="12.75" customHeight="1" x14ac:dyDescent="0.2">
      <c r="A3471" s="64" t="s">
        <v>624</v>
      </c>
      <c r="B3471" s="65" t="s">
        <v>623</v>
      </c>
      <c r="C3471" s="65">
        <v>336446</v>
      </c>
      <c r="D3471" s="66">
        <f>VLOOKUP(A3471,'2.1 Termination Charges'!$B$4:$F$904,5,0)</f>
        <v>1.069E-2</v>
      </c>
      <c r="G3471" s="67"/>
      <c r="H3471" s="67"/>
      <c r="J3471" s="67"/>
      <c r="P3471" s="68"/>
      <c r="Q3471" s="69"/>
      <c r="R3471" s="69"/>
      <c r="Z3471" s="70"/>
      <c r="AA3471" s="71"/>
      <c r="AB3471" s="70"/>
      <c r="AC3471" s="70"/>
      <c r="AD3471" s="53"/>
      <c r="AE3471" s="53"/>
      <c r="AF3471" s="72"/>
      <c r="AG3471" s="70"/>
      <c r="AH3471" s="70"/>
      <c r="AI3471" s="70"/>
    </row>
    <row r="3472" spans="1:35" ht="12.75" customHeight="1" x14ac:dyDescent="0.2">
      <c r="A3472" s="64" t="s">
        <v>624</v>
      </c>
      <c r="B3472" s="65" t="s">
        <v>623</v>
      </c>
      <c r="C3472" s="65">
        <v>33650</v>
      </c>
      <c r="D3472" s="66">
        <f>VLOOKUP(A3472,'2.1 Termination Charges'!$B$4:$F$904,5,0)</f>
        <v>1.069E-2</v>
      </c>
      <c r="G3472" s="67"/>
      <c r="H3472" s="67"/>
      <c r="J3472" s="67"/>
      <c r="P3472" s="68"/>
      <c r="Q3472" s="69"/>
      <c r="R3472" s="69"/>
      <c r="Z3472" s="70"/>
      <c r="AA3472" s="71"/>
      <c r="AB3472" s="70"/>
      <c r="AC3472" s="70"/>
      <c r="AD3472" s="53"/>
      <c r="AE3472" s="53"/>
      <c r="AF3472" s="72"/>
      <c r="AG3472" s="70"/>
      <c r="AH3472" s="70"/>
      <c r="AI3472" s="70"/>
    </row>
    <row r="3473" spans="1:35" ht="12.75" customHeight="1" x14ac:dyDescent="0.2">
      <c r="A3473" s="64" t="s">
        <v>624</v>
      </c>
      <c r="B3473" s="65" t="s">
        <v>623</v>
      </c>
      <c r="C3473" s="65">
        <v>336530</v>
      </c>
      <c r="D3473" s="66">
        <f>VLOOKUP(A3473,'2.1 Termination Charges'!$B$4:$F$904,5,0)</f>
        <v>1.069E-2</v>
      </c>
      <c r="G3473" s="67"/>
      <c r="H3473" s="67"/>
      <c r="J3473" s="67"/>
      <c r="P3473" s="68"/>
      <c r="Q3473" s="69"/>
      <c r="R3473" s="69"/>
      <c r="Z3473" s="70"/>
      <c r="AA3473" s="71"/>
      <c r="AB3473" s="70"/>
      <c r="AC3473" s="70"/>
      <c r="AD3473" s="53"/>
      <c r="AE3473" s="53"/>
      <c r="AF3473" s="72"/>
      <c r="AG3473" s="70"/>
      <c r="AH3473" s="70"/>
      <c r="AI3473" s="70"/>
    </row>
    <row r="3474" spans="1:35" ht="12.75" customHeight="1" x14ac:dyDescent="0.2">
      <c r="A3474" s="64" t="s">
        <v>624</v>
      </c>
      <c r="B3474" s="65" t="s">
        <v>623</v>
      </c>
      <c r="C3474" s="65">
        <v>336531</v>
      </c>
      <c r="D3474" s="66">
        <f>VLOOKUP(A3474,'2.1 Termination Charges'!$B$4:$F$904,5,0)</f>
        <v>1.069E-2</v>
      </c>
      <c r="G3474" s="67"/>
      <c r="H3474" s="67"/>
      <c r="J3474" s="67"/>
      <c r="P3474" s="68"/>
      <c r="Q3474" s="69"/>
      <c r="R3474" s="69"/>
      <c r="Z3474" s="70"/>
      <c r="AA3474" s="71"/>
      <c r="AB3474" s="70"/>
      <c r="AC3474" s="70"/>
      <c r="AD3474" s="53"/>
      <c r="AE3474" s="53"/>
      <c r="AF3474" s="72"/>
      <c r="AG3474" s="70"/>
      <c r="AH3474" s="70"/>
      <c r="AI3474" s="70"/>
    </row>
    <row r="3475" spans="1:35" ht="12.75" customHeight="1" x14ac:dyDescent="0.2">
      <c r="A3475" s="64" t="s">
        <v>624</v>
      </c>
      <c r="B3475" s="65" t="s">
        <v>623</v>
      </c>
      <c r="C3475" s="65">
        <v>336532</v>
      </c>
      <c r="D3475" s="66">
        <f>VLOOKUP(A3475,'2.1 Termination Charges'!$B$4:$F$904,5,0)</f>
        <v>1.069E-2</v>
      </c>
      <c r="G3475" s="67"/>
      <c r="H3475" s="67"/>
      <c r="J3475" s="67"/>
      <c r="P3475" s="68"/>
      <c r="Q3475" s="69"/>
      <c r="R3475" s="69"/>
      <c r="Z3475" s="70"/>
      <c r="AA3475" s="71"/>
      <c r="AB3475" s="70"/>
      <c r="AC3475" s="70"/>
      <c r="AD3475" s="53"/>
      <c r="AE3475" s="53"/>
      <c r="AF3475" s="72"/>
      <c r="AG3475" s="70"/>
      <c r="AH3475" s="70"/>
      <c r="AI3475" s="70"/>
    </row>
    <row r="3476" spans="1:35" ht="12.75" customHeight="1" x14ac:dyDescent="0.2">
      <c r="A3476" s="64" t="s">
        <v>624</v>
      </c>
      <c r="B3476" s="65" t="s">
        <v>623</v>
      </c>
      <c r="C3476" s="65">
        <v>336533</v>
      </c>
      <c r="D3476" s="66">
        <f>VLOOKUP(A3476,'2.1 Termination Charges'!$B$4:$F$904,5,0)</f>
        <v>1.069E-2</v>
      </c>
      <c r="G3476" s="67"/>
      <c r="H3476" s="67"/>
      <c r="J3476" s="67"/>
      <c r="P3476" s="68"/>
      <c r="Q3476" s="69"/>
      <c r="R3476" s="69"/>
      <c r="Z3476" s="70"/>
      <c r="AA3476" s="71"/>
      <c r="AB3476" s="70"/>
      <c r="AC3476" s="70"/>
      <c r="AD3476" s="53"/>
      <c r="AE3476" s="53"/>
      <c r="AF3476" s="72"/>
      <c r="AG3476" s="70"/>
      <c r="AH3476" s="70"/>
      <c r="AI3476" s="70"/>
    </row>
    <row r="3477" spans="1:35" ht="12.75" customHeight="1" x14ac:dyDescent="0.2">
      <c r="A3477" s="64" t="s">
        <v>624</v>
      </c>
      <c r="B3477" s="65" t="s">
        <v>623</v>
      </c>
      <c r="C3477" s="65">
        <v>336534</v>
      </c>
      <c r="D3477" s="66">
        <f>VLOOKUP(A3477,'2.1 Termination Charges'!$B$4:$F$904,5,0)</f>
        <v>1.069E-2</v>
      </c>
      <c r="G3477" s="67"/>
      <c r="H3477" s="67"/>
      <c r="J3477" s="67"/>
      <c r="P3477" s="68"/>
      <c r="Q3477" s="69"/>
      <c r="R3477" s="69"/>
      <c r="Z3477" s="70"/>
      <c r="AA3477" s="71"/>
      <c r="AB3477" s="70"/>
      <c r="AC3477" s="70"/>
      <c r="AD3477" s="53"/>
      <c r="AE3477" s="53"/>
      <c r="AF3477" s="72"/>
      <c r="AG3477" s="70"/>
      <c r="AH3477" s="70"/>
      <c r="AI3477" s="70"/>
    </row>
    <row r="3478" spans="1:35" ht="12.75" customHeight="1" x14ac:dyDescent="0.2">
      <c r="A3478" s="64" t="s">
        <v>624</v>
      </c>
      <c r="B3478" s="65" t="s">
        <v>623</v>
      </c>
      <c r="C3478" s="65">
        <v>33658</v>
      </c>
      <c r="D3478" s="66">
        <f>VLOOKUP(A3478,'2.1 Termination Charges'!$B$4:$F$904,5,0)</f>
        <v>1.069E-2</v>
      </c>
      <c r="G3478" s="67"/>
      <c r="H3478" s="67"/>
      <c r="J3478" s="67"/>
      <c r="P3478" s="68"/>
      <c r="Q3478" s="69"/>
      <c r="R3478" s="69"/>
      <c r="Z3478" s="70"/>
      <c r="AA3478" s="71"/>
      <c r="AB3478" s="70"/>
      <c r="AC3478" s="70"/>
      <c r="AD3478" s="53"/>
      <c r="AE3478" s="53"/>
      <c r="AF3478" s="72"/>
      <c r="AG3478" s="70"/>
      <c r="AH3478" s="70"/>
      <c r="AI3478" s="70"/>
    </row>
    <row r="3479" spans="1:35" ht="12.75" customHeight="1" x14ac:dyDescent="0.2">
      <c r="A3479" s="64" t="s">
        <v>624</v>
      </c>
      <c r="B3479" s="65" t="s">
        <v>623</v>
      </c>
      <c r="C3479" s="65">
        <v>33659</v>
      </c>
      <c r="D3479" s="66">
        <f>VLOOKUP(A3479,'2.1 Termination Charges'!$B$4:$F$904,5,0)</f>
        <v>1.069E-2</v>
      </c>
      <c r="G3479" s="67"/>
      <c r="H3479" s="67"/>
      <c r="J3479" s="67"/>
      <c r="P3479" s="68"/>
      <c r="Q3479" s="69"/>
      <c r="R3479" s="69"/>
      <c r="Z3479" s="70"/>
      <c r="AA3479" s="71"/>
      <c r="AB3479" s="70"/>
      <c r="AC3479" s="70"/>
      <c r="AD3479" s="53"/>
      <c r="AE3479" s="53"/>
      <c r="AF3479" s="72"/>
      <c r="AG3479" s="70"/>
      <c r="AH3479" s="70"/>
      <c r="AI3479" s="70"/>
    </row>
    <row r="3480" spans="1:35" ht="12.75" customHeight="1" x14ac:dyDescent="0.2">
      <c r="A3480" s="64" t="s">
        <v>624</v>
      </c>
      <c r="B3480" s="65" t="s">
        <v>623</v>
      </c>
      <c r="C3480" s="65">
        <v>3366</v>
      </c>
      <c r="D3480" s="66">
        <f>VLOOKUP(A3480,'2.1 Termination Charges'!$B$4:$F$904,5,0)</f>
        <v>1.069E-2</v>
      </c>
      <c r="G3480" s="67"/>
      <c r="H3480" s="67"/>
      <c r="J3480" s="67"/>
      <c r="P3480" s="68"/>
      <c r="Q3480" s="69"/>
      <c r="R3480" s="69"/>
      <c r="Z3480" s="70"/>
      <c r="AA3480" s="71"/>
      <c r="AB3480" s="70"/>
      <c r="AC3480" s="70"/>
      <c r="AD3480" s="53"/>
      <c r="AE3480" s="53"/>
      <c r="AF3480" s="72"/>
      <c r="AG3480" s="70"/>
      <c r="AH3480" s="70"/>
      <c r="AI3480" s="70"/>
    </row>
    <row r="3481" spans="1:35" ht="12.75" customHeight="1" x14ac:dyDescent="0.2">
      <c r="A3481" s="64" t="s">
        <v>624</v>
      </c>
      <c r="B3481" s="65" t="s">
        <v>623</v>
      </c>
      <c r="C3481" s="65">
        <v>33698</v>
      </c>
      <c r="D3481" s="66">
        <f>VLOOKUP(A3481,'2.1 Termination Charges'!$B$4:$F$904,5,0)</f>
        <v>1.069E-2</v>
      </c>
      <c r="G3481" s="67"/>
      <c r="H3481" s="67"/>
      <c r="J3481" s="67"/>
      <c r="P3481" s="68"/>
      <c r="Q3481" s="69"/>
      <c r="R3481" s="69"/>
      <c r="Z3481" s="70"/>
      <c r="AA3481" s="71"/>
      <c r="AB3481" s="70"/>
      <c r="AC3481" s="70"/>
      <c r="AD3481" s="53"/>
      <c r="AE3481" s="53"/>
      <c r="AF3481" s="72"/>
      <c r="AG3481" s="70"/>
      <c r="AH3481" s="70"/>
      <c r="AI3481" s="70"/>
    </row>
    <row r="3482" spans="1:35" ht="12.75" customHeight="1" x14ac:dyDescent="0.2">
      <c r="A3482" s="64" t="s">
        <v>624</v>
      </c>
      <c r="B3482" s="65" t="s">
        <v>623</v>
      </c>
      <c r="C3482" s="65">
        <v>33699</v>
      </c>
      <c r="D3482" s="66">
        <f>VLOOKUP(A3482,'2.1 Termination Charges'!$B$4:$F$904,5,0)</f>
        <v>1.069E-2</v>
      </c>
      <c r="G3482" s="67"/>
      <c r="H3482" s="67"/>
      <c r="J3482" s="67"/>
      <c r="P3482" s="68"/>
      <c r="Q3482" s="69"/>
      <c r="R3482" s="69"/>
      <c r="Z3482" s="70"/>
      <c r="AA3482" s="71"/>
      <c r="AB3482" s="70"/>
      <c r="AC3482" s="70"/>
      <c r="AD3482" s="53"/>
      <c r="AE3482" s="53"/>
      <c r="AF3482" s="72"/>
      <c r="AG3482" s="70"/>
      <c r="AH3482" s="70"/>
      <c r="AI3482" s="70"/>
    </row>
    <row r="3483" spans="1:35" ht="12.75" customHeight="1" x14ac:dyDescent="0.2">
      <c r="A3483" s="64" t="s">
        <v>624</v>
      </c>
      <c r="B3483" s="65" t="s">
        <v>623</v>
      </c>
      <c r="C3483" s="65">
        <v>33700003</v>
      </c>
      <c r="D3483" s="66">
        <f>VLOOKUP(A3483,'2.1 Termination Charges'!$B$4:$F$904,5,0)</f>
        <v>1.069E-2</v>
      </c>
      <c r="G3483" s="67"/>
      <c r="H3483" s="67"/>
      <c r="J3483" s="67"/>
      <c r="P3483" s="68"/>
      <c r="Q3483" s="69"/>
      <c r="R3483" s="69"/>
      <c r="Z3483" s="70"/>
      <c r="AA3483" s="71"/>
      <c r="AB3483" s="70"/>
      <c r="AC3483" s="70"/>
      <c r="AD3483" s="53"/>
      <c r="AE3483" s="53"/>
      <c r="AF3483" s="72"/>
      <c r="AG3483" s="70"/>
      <c r="AH3483" s="70"/>
      <c r="AI3483" s="70"/>
    </row>
    <row r="3484" spans="1:35" ht="12.75" customHeight="1" x14ac:dyDescent="0.2">
      <c r="A3484" s="64" t="s">
        <v>624</v>
      </c>
      <c r="B3484" s="65" t="s">
        <v>623</v>
      </c>
      <c r="C3484" s="65">
        <v>33700010</v>
      </c>
      <c r="D3484" s="66">
        <f>VLOOKUP(A3484,'2.1 Termination Charges'!$B$4:$F$904,5,0)</f>
        <v>1.069E-2</v>
      </c>
      <c r="G3484" s="67"/>
      <c r="H3484" s="67"/>
      <c r="J3484" s="67"/>
      <c r="P3484" s="68"/>
      <c r="Q3484" s="69"/>
      <c r="R3484" s="69"/>
      <c r="Z3484" s="70"/>
      <c r="AA3484" s="71"/>
      <c r="AB3484" s="70"/>
      <c r="AC3484" s="70"/>
      <c r="AD3484" s="53"/>
      <c r="AE3484" s="53"/>
      <c r="AF3484" s="72"/>
      <c r="AG3484" s="70"/>
      <c r="AH3484" s="70"/>
      <c r="AI3484" s="70"/>
    </row>
    <row r="3485" spans="1:35" ht="12.75" customHeight="1" x14ac:dyDescent="0.2">
      <c r="A3485" s="64" t="s">
        <v>624</v>
      </c>
      <c r="B3485" s="65" t="s">
        <v>623</v>
      </c>
      <c r="C3485" s="65">
        <v>337521</v>
      </c>
      <c r="D3485" s="66">
        <f>VLOOKUP(A3485,'2.1 Termination Charges'!$B$4:$F$904,5,0)</f>
        <v>1.069E-2</v>
      </c>
      <c r="G3485" s="67"/>
      <c r="H3485" s="67"/>
      <c r="J3485" s="67"/>
      <c r="P3485" s="68"/>
      <c r="Q3485" s="69"/>
      <c r="R3485" s="69"/>
      <c r="Z3485" s="70"/>
      <c r="AA3485" s="71"/>
      <c r="AB3485" s="70"/>
      <c r="AC3485" s="70"/>
      <c r="AD3485" s="53"/>
      <c r="AE3485" s="53"/>
      <c r="AF3485" s="72"/>
      <c r="AG3485" s="70"/>
      <c r="AH3485" s="70"/>
      <c r="AI3485" s="70"/>
    </row>
    <row r="3486" spans="1:35" ht="12.75" customHeight="1" x14ac:dyDescent="0.2">
      <c r="A3486" s="64" t="s">
        <v>624</v>
      </c>
      <c r="B3486" s="65" t="s">
        <v>623</v>
      </c>
      <c r="C3486" s="65">
        <v>337522</v>
      </c>
      <c r="D3486" s="66">
        <f>VLOOKUP(A3486,'2.1 Termination Charges'!$B$4:$F$904,5,0)</f>
        <v>1.069E-2</v>
      </c>
      <c r="G3486" s="67"/>
      <c r="H3486" s="67"/>
      <c r="J3486" s="67"/>
      <c r="P3486" s="68"/>
      <c r="Q3486" s="69"/>
      <c r="R3486" s="69"/>
      <c r="Z3486" s="70"/>
      <c r="AA3486" s="71"/>
      <c r="AB3486" s="70"/>
      <c r="AC3486" s="70"/>
      <c r="AD3486" s="53"/>
      <c r="AE3486" s="53"/>
      <c r="AF3486" s="72"/>
      <c r="AG3486" s="70"/>
      <c r="AH3486" s="70"/>
      <c r="AI3486" s="70"/>
    </row>
    <row r="3487" spans="1:35" ht="12.75" customHeight="1" x14ac:dyDescent="0.2">
      <c r="A3487" s="64" t="s">
        <v>624</v>
      </c>
      <c r="B3487" s="65" t="s">
        <v>623</v>
      </c>
      <c r="C3487" s="65">
        <v>337523</v>
      </c>
      <c r="D3487" s="66">
        <f>VLOOKUP(A3487,'2.1 Termination Charges'!$B$4:$F$904,5,0)</f>
        <v>1.069E-2</v>
      </c>
      <c r="G3487" s="67"/>
      <c r="H3487" s="67"/>
      <c r="J3487" s="67"/>
      <c r="P3487" s="68"/>
      <c r="Q3487" s="69"/>
      <c r="R3487" s="69"/>
      <c r="Z3487" s="70"/>
      <c r="AA3487" s="71"/>
      <c r="AB3487" s="70"/>
      <c r="AC3487" s="70"/>
      <c r="AD3487" s="53"/>
      <c r="AE3487" s="53"/>
      <c r="AF3487" s="72"/>
      <c r="AG3487" s="70"/>
      <c r="AH3487" s="70"/>
      <c r="AI3487" s="70"/>
    </row>
    <row r="3488" spans="1:35" ht="12.75" customHeight="1" x14ac:dyDescent="0.2">
      <c r="A3488" s="64" t="s">
        <v>624</v>
      </c>
      <c r="B3488" s="65" t="s">
        <v>623</v>
      </c>
      <c r="C3488" s="65">
        <v>337524</v>
      </c>
      <c r="D3488" s="66">
        <f>VLOOKUP(A3488,'2.1 Termination Charges'!$B$4:$F$904,5,0)</f>
        <v>1.069E-2</v>
      </c>
      <c r="G3488" s="67"/>
      <c r="H3488" s="67"/>
      <c r="J3488" s="67"/>
      <c r="P3488" s="68"/>
      <c r="Q3488" s="69"/>
      <c r="R3488" s="69"/>
      <c r="Z3488" s="70"/>
      <c r="AA3488" s="71"/>
      <c r="AB3488" s="70"/>
      <c r="AC3488" s="70"/>
      <c r="AD3488" s="53"/>
      <c r="AE3488" s="53"/>
      <c r="AF3488" s="72"/>
      <c r="AG3488" s="70"/>
      <c r="AH3488" s="70"/>
      <c r="AI3488" s="70"/>
    </row>
    <row r="3489" spans="1:35" ht="12.75" customHeight="1" x14ac:dyDescent="0.2">
      <c r="A3489" s="64" t="s">
        <v>624</v>
      </c>
      <c r="B3489" s="65" t="s">
        <v>623</v>
      </c>
      <c r="C3489" s="65">
        <v>337525</v>
      </c>
      <c r="D3489" s="66">
        <f>VLOOKUP(A3489,'2.1 Termination Charges'!$B$4:$F$904,5,0)</f>
        <v>1.069E-2</v>
      </c>
      <c r="G3489" s="67"/>
      <c r="H3489" s="67"/>
      <c r="J3489" s="67"/>
      <c r="P3489" s="68"/>
      <c r="Q3489" s="69"/>
      <c r="R3489" s="69"/>
      <c r="Z3489" s="70"/>
      <c r="AA3489" s="71"/>
      <c r="AB3489" s="70"/>
      <c r="AC3489" s="70"/>
      <c r="AD3489" s="53"/>
      <c r="AE3489" s="53"/>
      <c r="AF3489" s="72"/>
      <c r="AG3489" s="70"/>
      <c r="AH3489" s="70"/>
      <c r="AI3489" s="70"/>
    </row>
    <row r="3490" spans="1:35" ht="12.75" customHeight="1" x14ac:dyDescent="0.2">
      <c r="A3490" s="64" t="s">
        <v>624</v>
      </c>
      <c r="B3490" s="65" t="s">
        <v>623</v>
      </c>
      <c r="C3490" s="65">
        <v>337557</v>
      </c>
      <c r="D3490" s="66">
        <f>VLOOKUP(A3490,'2.1 Termination Charges'!$B$4:$F$904,5,0)</f>
        <v>1.069E-2</v>
      </c>
      <c r="G3490" s="67"/>
      <c r="H3490" s="67"/>
      <c r="J3490" s="67"/>
      <c r="P3490" s="68"/>
      <c r="Q3490" s="69"/>
      <c r="R3490" s="69"/>
      <c r="Z3490" s="70"/>
      <c r="AA3490" s="71"/>
      <c r="AB3490" s="70"/>
      <c r="AC3490" s="70"/>
      <c r="AD3490" s="53"/>
      <c r="AE3490" s="53"/>
      <c r="AF3490" s="72"/>
      <c r="AG3490" s="70"/>
      <c r="AH3490" s="70"/>
      <c r="AI3490" s="70"/>
    </row>
    <row r="3491" spans="1:35" ht="12.75" customHeight="1" x14ac:dyDescent="0.2">
      <c r="A3491" s="64" t="s">
        <v>624</v>
      </c>
      <c r="B3491" s="65" t="s">
        <v>623</v>
      </c>
      <c r="C3491" s="65">
        <v>337558</v>
      </c>
      <c r="D3491" s="66">
        <f>VLOOKUP(A3491,'2.1 Termination Charges'!$B$4:$F$904,5,0)</f>
        <v>1.069E-2</v>
      </c>
      <c r="G3491" s="67"/>
      <c r="H3491" s="67"/>
      <c r="J3491" s="67"/>
      <c r="P3491" s="68"/>
      <c r="Q3491" s="69"/>
      <c r="R3491" s="69"/>
      <c r="Z3491" s="70"/>
      <c r="AA3491" s="71"/>
      <c r="AB3491" s="70"/>
      <c r="AC3491" s="70"/>
      <c r="AD3491" s="53"/>
      <c r="AE3491" s="53"/>
      <c r="AF3491" s="72"/>
      <c r="AG3491" s="70"/>
      <c r="AH3491" s="70"/>
      <c r="AI3491" s="70"/>
    </row>
    <row r="3492" spans="1:35" ht="12.75" customHeight="1" x14ac:dyDescent="0.2">
      <c r="A3492" s="64" t="s">
        <v>624</v>
      </c>
      <c r="B3492" s="65" t="s">
        <v>623</v>
      </c>
      <c r="C3492" s="65">
        <v>337559</v>
      </c>
      <c r="D3492" s="66">
        <f>VLOOKUP(A3492,'2.1 Termination Charges'!$B$4:$F$904,5,0)</f>
        <v>1.069E-2</v>
      </c>
      <c r="G3492" s="67"/>
      <c r="H3492" s="67"/>
      <c r="J3492" s="67"/>
      <c r="P3492" s="68"/>
      <c r="Q3492" s="69"/>
      <c r="R3492" s="69"/>
      <c r="Z3492" s="70"/>
      <c r="AA3492" s="71"/>
      <c r="AB3492" s="70"/>
      <c r="AC3492" s="70"/>
      <c r="AD3492" s="53"/>
      <c r="AE3492" s="53"/>
      <c r="AF3492" s="72"/>
      <c r="AG3492" s="70"/>
      <c r="AH3492" s="70"/>
      <c r="AI3492" s="70"/>
    </row>
    <row r="3493" spans="1:35" ht="12.75" customHeight="1" x14ac:dyDescent="0.2">
      <c r="A3493" s="64" t="s">
        <v>624</v>
      </c>
      <c r="B3493" s="65" t="s">
        <v>623</v>
      </c>
      <c r="C3493" s="65">
        <v>33760</v>
      </c>
      <c r="D3493" s="66">
        <f>VLOOKUP(A3493,'2.1 Termination Charges'!$B$4:$F$904,5,0)</f>
        <v>1.069E-2</v>
      </c>
      <c r="G3493" s="67"/>
      <c r="H3493" s="67"/>
      <c r="J3493" s="67"/>
      <c r="P3493" s="68"/>
      <c r="Q3493" s="69"/>
      <c r="R3493" s="69"/>
      <c r="Z3493" s="70"/>
      <c r="AA3493" s="71"/>
      <c r="AB3493" s="70"/>
      <c r="AC3493" s="70"/>
      <c r="AD3493" s="53"/>
      <c r="AE3493" s="53"/>
      <c r="AF3493" s="72"/>
      <c r="AG3493" s="70"/>
      <c r="AH3493" s="70"/>
      <c r="AI3493" s="70"/>
    </row>
    <row r="3494" spans="1:35" ht="12.75" customHeight="1" x14ac:dyDescent="0.2">
      <c r="A3494" s="64" t="s">
        <v>624</v>
      </c>
      <c r="B3494" s="65" t="s">
        <v>623</v>
      </c>
      <c r="C3494" s="65">
        <v>33761</v>
      </c>
      <c r="D3494" s="66">
        <f>VLOOKUP(A3494,'2.1 Termination Charges'!$B$4:$F$904,5,0)</f>
        <v>1.069E-2</v>
      </c>
      <c r="G3494" s="67"/>
      <c r="H3494" s="67"/>
      <c r="J3494" s="67"/>
      <c r="P3494" s="68"/>
      <c r="Q3494" s="69"/>
      <c r="R3494" s="69"/>
      <c r="Z3494" s="70"/>
      <c r="AA3494" s="71"/>
      <c r="AB3494" s="70"/>
      <c r="AC3494" s="70"/>
      <c r="AD3494" s="53"/>
      <c r="AE3494" s="53"/>
      <c r="AF3494" s="72"/>
      <c r="AG3494" s="70"/>
      <c r="AH3494" s="70"/>
      <c r="AI3494" s="70"/>
    </row>
    <row r="3495" spans="1:35" ht="12.75" customHeight="1" x14ac:dyDescent="0.2">
      <c r="A3495" s="64" t="s">
        <v>624</v>
      </c>
      <c r="B3495" s="65" t="s">
        <v>623</v>
      </c>
      <c r="C3495" s="65">
        <v>33762</v>
      </c>
      <c r="D3495" s="66">
        <f>VLOOKUP(A3495,'2.1 Termination Charges'!$B$4:$F$904,5,0)</f>
        <v>1.069E-2</v>
      </c>
      <c r="G3495" s="67"/>
      <c r="H3495" s="67"/>
      <c r="J3495" s="67"/>
      <c r="P3495" s="68"/>
      <c r="Q3495" s="69"/>
      <c r="R3495" s="69"/>
      <c r="Z3495" s="70"/>
      <c r="AA3495" s="71"/>
      <c r="AB3495" s="70"/>
      <c r="AC3495" s="70"/>
      <c r="AD3495" s="53"/>
      <c r="AE3495" s="53"/>
      <c r="AF3495" s="72"/>
      <c r="AG3495" s="70"/>
      <c r="AH3495" s="70"/>
      <c r="AI3495" s="70"/>
    </row>
    <row r="3496" spans="1:35" ht="12.75" customHeight="1" x14ac:dyDescent="0.2">
      <c r="A3496" s="64" t="s">
        <v>624</v>
      </c>
      <c r="B3496" s="65" t="s">
        <v>623</v>
      </c>
      <c r="C3496" s="65">
        <v>33763</v>
      </c>
      <c r="D3496" s="66">
        <f>VLOOKUP(A3496,'2.1 Termination Charges'!$B$4:$F$904,5,0)</f>
        <v>1.069E-2</v>
      </c>
      <c r="G3496" s="67"/>
      <c r="H3496" s="67"/>
      <c r="J3496" s="67"/>
      <c r="P3496" s="68"/>
      <c r="Q3496" s="69"/>
      <c r="R3496" s="69"/>
      <c r="Z3496" s="70"/>
      <c r="AA3496" s="71"/>
      <c r="AB3496" s="70"/>
      <c r="AC3496" s="70"/>
      <c r="AD3496" s="53"/>
      <c r="AE3496" s="53"/>
      <c r="AF3496" s="72"/>
      <c r="AG3496" s="70"/>
      <c r="AH3496" s="70"/>
      <c r="AI3496" s="70"/>
    </row>
    <row r="3497" spans="1:35" ht="12.75" customHeight="1" x14ac:dyDescent="0.2">
      <c r="A3497" s="64" t="s">
        <v>624</v>
      </c>
      <c r="B3497" s="65" t="s">
        <v>623</v>
      </c>
      <c r="C3497" s="65">
        <v>33764</v>
      </c>
      <c r="D3497" s="66">
        <f>VLOOKUP(A3497,'2.1 Termination Charges'!$B$4:$F$904,5,0)</f>
        <v>1.069E-2</v>
      </c>
      <c r="G3497" s="67"/>
      <c r="H3497" s="67"/>
      <c r="J3497" s="67"/>
      <c r="P3497" s="68"/>
      <c r="Q3497" s="69"/>
      <c r="R3497" s="69"/>
      <c r="Z3497" s="70"/>
      <c r="AA3497" s="71"/>
      <c r="AB3497" s="70"/>
      <c r="AC3497" s="70"/>
      <c r="AD3497" s="53"/>
      <c r="AE3497" s="53"/>
      <c r="AF3497" s="72"/>
      <c r="AG3497" s="70"/>
      <c r="AH3497" s="70"/>
      <c r="AI3497" s="70"/>
    </row>
    <row r="3498" spans="1:35" ht="12.75" customHeight="1" x14ac:dyDescent="0.2">
      <c r="A3498" s="64" t="s">
        <v>624</v>
      </c>
      <c r="B3498" s="65" t="s">
        <v>623</v>
      </c>
      <c r="C3498" s="65">
        <v>33765</v>
      </c>
      <c r="D3498" s="66">
        <f>VLOOKUP(A3498,'2.1 Termination Charges'!$B$4:$F$904,5,0)</f>
        <v>1.069E-2</v>
      </c>
      <c r="G3498" s="67"/>
      <c r="H3498" s="67"/>
      <c r="J3498" s="67"/>
      <c r="P3498" s="68"/>
      <c r="Q3498" s="69"/>
      <c r="R3498" s="69"/>
      <c r="Z3498" s="70"/>
      <c r="AA3498" s="71"/>
      <c r="AB3498" s="70"/>
      <c r="AC3498" s="70"/>
      <c r="AD3498" s="53"/>
      <c r="AE3498" s="53"/>
      <c r="AF3498" s="72"/>
      <c r="AG3498" s="70"/>
      <c r="AH3498" s="70"/>
      <c r="AI3498" s="70"/>
    </row>
    <row r="3499" spans="1:35" ht="12.75" customHeight="1" x14ac:dyDescent="0.2">
      <c r="A3499" s="64" t="s">
        <v>624</v>
      </c>
      <c r="B3499" s="65" t="s">
        <v>623</v>
      </c>
      <c r="C3499" s="65">
        <v>337807</v>
      </c>
      <c r="D3499" s="66">
        <f>VLOOKUP(A3499,'2.1 Termination Charges'!$B$4:$F$904,5,0)</f>
        <v>1.069E-2</v>
      </c>
      <c r="G3499" s="67"/>
      <c r="H3499" s="67"/>
      <c r="J3499" s="67"/>
      <c r="P3499" s="68"/>
      <c r="Q3499" s="69"/>
      <c r="R3499" s="69"/>
      <c r="Z3499" s="70"/>
      <c r="AA3499" s="71"/>
      <c r="AB3499" s="70"/>
      <c r="AC3499" s="70"/>
      <c r="AD3499" s="53"/>
      <c r="AE3499" s="53"/>
      <c r="AF3499" s="72"/>
      <c r="AG3499" s="70"/>
      <c r="AH3499" s="70"/>
      <c r="AI3499" s="70"/>
    </row>
    <row r="3500" spans="1:35" ht="12.75" customHeight="1" x14ac:dyDescent="0.2">
      <c r="A3500" s="64" t="s">
        <v>624</v>
      </c>
      <c r="B3500" s="65" t="s">
        <v>623</v>
      </c>
      <c r="C3500" s="65">
        <v>337808</v>
      </c>
      <c r="D3500" s="66">
        <f>VLOOKUP(A3500,'2.1 Termination Charges'!$B$4:$F$904,5,0)</f>
        <v>1.069E-2</v>
      </c>
      <c r="G3500" s="67"/>
      <c r="H3500" s="67"/>
      <c r="J3500" s="67"/>
      <c r="P3500" s="68"/>
      <c r="Q3500" s="69"/>
      <c r="R3500" s="69"/>
      <c r="Z3500" s="70"/>
      <c r="AA3500" s="71"/>
      <c r="AB3500" s="70"/>
      <c r="AC3500" s="70"/>
      <c r="AD3500" s="53"/>
      <c r="AE3500" s="53"/>
      <c r="AF3500" s="72"/>
      <c r="AG3500" s="70"/>
      <c r="AH3500" s="70"/>
      <c r="AI3500" s="70"/>
    </row>
    <row r="3501" spans="1:35" ht="12.75" customHeight="1" x14ac:dyDescent="0.2">
      <c r="A3501" s="64" t="s">
        <v>626</v>
      </c>
      <c r="B3501" s="65" t="s">
        <v>625</v>
      </c>
      <c r="C3501" s="65">
        <v>336000</v>
      </c>
      <c r="D3501" s="66">
        <f>VLOOKUP(A3501,'2.1 Termination Charges'!$B$4:$F$904,5,0)</f>
        <v>1.355E-2</v>
      </c>
      <c r="G3501" s="67"/>
      <c r="H3501" s="67"/>
      <c r="J3501" s="67"/>
      <c r="P3501" s="68"/>
      <c r="Q3501" s="69"/>
      <c r="R3501" s="69"/>
      <c r="Z3501" s="70"/>
      <c r="AA3501" s="71"/>
      <c r="AB3501" s="70"/>
      <c r="AC3501" s="70"/>
      <c r="AD3501" s="53"/>
      <c r="AE3501" s="53"/>
      <c r="AF3501" s="72"/>
      <c r="AG3501" s="70"/>
      <c r="AH3501" s="70"/>
      <c r="AI3501" s="70"/>
    </row>
    <row r="3502" spans="1:35" ht="12.75" customHeight="1" x14ac:dyDescent="0.2">
      <c r="A3502" s="64" t="s">
        <v>626</v>
      </c>
      <c r="B3502" s="65" t="s">
        <v>625</v>
      </c>
      <c r="C3502" s="65">
        <v>336006</v>
      </c>
      <c r="D3502" s="66">
        <f>VLOOKUP(A3502,'2.1 Termination Charges'!$B$4:$F$904,5,0)</f>
        <v>1.355E-2</v>
      </c>
      <c r="G3502" s="67"/>
      <c r="H3502" s="67"/>
      <c r="J3502" s="67"/>
      <c r="P3502" s="68"/>
      <c r="Q3502" s="69"/>
      <c r="R3502" s="69"/>
      <c r="Z3502" s="70"/>
      <c r="AA3502" s="71"/>
      <c r="AB3502" s="70"/>
      <c r="AC3502" s="70"/>
      <c r="AD3502" s="53"/>
      <c r="AE3502" s="53"/>
      <c r="AF3502" s="72"/>
      <c r="AG3502" s="70"/>
      <c r="AH3502" s="70"/>
      <c r="AI3502" s="70"/>
    </row>
    <row r="3503" spans="1:35" ht="12.75" customHeight="1" x14ac:dyDescent="0.2">
      <c r="A3503" s="64" t="s">
        <v>626</v>
      </c>
      <c r="B3503" s="65" t="s">
        <v>625</v>
      </c>
      <c r="C3503" s="65">
        <v>33651</v>
      </c>
      <c r="D3503" s="66">
        <f>VLOOKUP(A3503,'2.1 Termination Charges'!$B$4:$F$904,5,0)</f>
        <v>1.355E-2</v>
      </c>
      <c r="G3503" s="67"/>
      <c r="H3503" s="67"/>
      <c r="J3503" s="67"/>
      <c r="P3503" s="68"/>
      <c r="Q3503" s="69"/>
      <c r="R3503" s="69"/>
      <c r="Z3503" s="70"/>
      <c r="AA3503" s="71"/>
      <c r="AB3503" s="70"/>
      <c r="AC3503" s="70"/>
      <c r="AD3503" s="53"/>
      <c r="AE3503" s="53"/>
      <c r="AF3503" s="72"/>
      <c r="AG3503" s="70"/>
      <c r="AH3503" s="70"/>
      <c r="AI3503" s="70"/>
    </row>
    <row r="3504" spans="1:35" ht="12.75" customHeight="1" x14ac:dyDescent="0.2">
      <c r="A3504" s="64" t="s">
        <v>626</v>
      </c>
      <c r="B3504" s="65" t="s">
        <v>625</v>
      </c>
      <c r="C3504" s="65">
        <v>33652</v>
      </c>
      <c r="D3504" s="66">
        <f>VLOOKUP(A3504,'2.1 Termination Charges'!$B$4:$F$904,5,0)</f>
        <v>1.355E-2</v>
      </c>
      <c r="G3504" s="67"/>
      <c r="H3504" s="67"/>
      <c r="J3504" s="67"/>
      <c r="P3504" s="68"/>
      <c r="Q3504" s="69"/>
      <c r="R3504" s="69"/>
      <c r="Z3504" s="70"/>
      <c r="AA3504" s="71"/>
      <c r="AB3504" s="70"/>
      <c r="AC3504" s="70"/>
      <c r="AD3504" s="53"/>
      <c r="AE3504" s="53"/>
      <c r="AF3504" s="72"/>
      <c r="AG3504" s="70"/>
      <c r="AH3504" s="70"/>
      <c r="AI3504" s="70"/>
    </row>
    <row r="3505" spans="1:35" ht="12.75" customHeight="1" x14ac:dyDescent="0.2">
      <c r="A3505" s="64" t="s">
        <v>626</v>
      </c>
      <c r="B3505" s="65" t="s">
        <v>625</v>
      </c>
      <c r="C3505" s="65">
        <v>336535</v>
      </c>
      <c r="D3505" s="66">
        <f>VLOOKUP(A3505,'2.1 Termination Charges'!$B$4:$F$904,5,0)</f>
        <v>1.355E-2</v>
      </c>
      <c r="G3505" s="67"/>
      <c r="H3505" s="67"/>
      <c r="J3505" s="67"/>
      <c r="P3505" s="68"/>
      <c r="Q3505" s="69"/>
      <c r="R3505" s="69"/>
      <c r="Z3505" s="70"/>
      <c r="AA3505" s="71"/>
      <c r="AB3505" s="70"/>
      <c r="AC3505" s="70"/>
      <c r="AD3505" s="53"/>
      <c r="AE3505" s="53"/>
      <c r="AF3505" s="72"/>
      <c r="AG3505" s="70"/>
      <c r="AH3505" s="70"/>
      <c r="AI3505" s="70"/>
    </row>
    <row r="3506" spans="1:35" ht="12.75" customHeight="1" x14ac:dyDescent="0.2">
      <c r="A3506" s="64" t="s">
        <v>626</v>
      </c>
      <c r="B3506" s="65" t="s">
        <v>625</v>
      </c>
      <c r="C3506" s="65">
        <v>336536</v>
      </c>
      <c r="D3506" s="66">
        <f>VLOOKUP(A3506,'2.1 Termination Charges'!$B$4:$F$904,5,0)</f>
        <v>1.355E-2</v>
      </c>
      <c r="G3506" s="67"/>
      <c r="H3506" s="67"/>
      <c r="J3506" s="67"/>
      <c r="P3506" s="68"/>
      <c r="Q3506" s="69"/>
      <c r="R3506" s="69"/>
      <c r="Z3506" s="70"/>
      <c r="AA3506" s="71"/>
      <c r="AB3506" s="70"/>
      <c r="AC3506" s="70"/>
      <c r="AD3506" s="53"/>
      <c r="AE3506" s="53"/>
      <c r="AF3506" s="72"/>
      <c r="AG3506" s="70"/>
      <c r="AH3506" s="70"/>
      <c r="AI3506" s="70"/>
    </row>
    <row r="3507" spans="1:35" ht="12.75" customHeight="1" x14ac:dyDescent="0.2">
      <c r="A3507" s="64" t="s">
        <v>626</v>
      </c>
      <c r="B3507" s="65" t="s">
        <v>625</v>
      </c>
      <c r="C3507" s="65">
        <v>336537</v>
      </c>
      <c r="D3507" s="66">
        <f>VLOOKUP(A3507,'2.1 Termination Charges'!$B$4:$F$904,5,0)</f>
        <v>1.355E-2</v>
      </c>
      <c r="G3507" s="67"/>
      <c r="H3507" s="67"/>
      <c r="J3507" s="67"/>
      <c r="P3507" s="68"/>
      <c r="Q3507" s="69"/>
      <c r="R3507" s="69"/>
      <c r="Z3507" s="70"/>
      <c r="AA3507" s="71"/>
      <c r="AB3507" s="70"/>
      <c r="AC3507" s="70"/>
      <c r="AD3507" s="53"/>
      <c r="AE3507" s="53"/>
      <c r="AF3507" s="72"/>
      <c r="AG3507" s="70"/>
      <c r="AH3507" s="70"/>
      <c r="AI3507" s="70"/>
    </row>
    <row r="3508" spans="1:35" ht="12.75" customHeight="1" x14ac:dyDescent="0.2">
      <c r="A3508" s="64" t="s">
        <v>626</v>
      </c>
      <c r="B3508" s="65" t="s">
        <v>625</v>
      </c>
      <c r="C3508" s="65">
        <v>336538</v>
      </c>
      <c r="D3508" s="66">
        <f>VLOOKUP(A3508,'2.1 Termination Charges'!$B$4:$F$904,5,0)</f>
        <v>1.355E-2</v>
      </c>
      <c r="G3508" s="67"/>
      <c r="H3508" s="67"/>
      <c r="J3508" s="67"/>
      <c r="P3508" s="68"/>
      <c r="Q3508" s="69"/>
      <c r="R3508" s="69"/>
      <c r="Z3508" s="70"/>
      <c r="AA3508" s="71"/>
      <c r="AB3508" s="70"/>
      <c r="AC3508" s="70"/>
      <c r="AD3508" s="53"/>
      <c r="AE3508" s="53"/>
      <c r="AF3508" s="72"/>
      <c r="AG3508" s="70"/>
      <c r="AH3508" s="70"/>
      <c r="AI3508" s="70"/>
    </row>
    <row r="3509" spans="1:35" ht="12.75" customHeight="1" x14ac:dyDescent="0.2">
      <c r="A3509" s="64" t="s">
        <v>626</v>
      </c>
      <c r="B3509" s="65" t="s">
        <v>625</v>
      </c>
      <c r="C3509" s="65">
        <v>336539</v>
      </c>
      <c r="D3509" s="66">
        <f>VLOOKUP(A3509,'2.1 Termination Charges'!$B$4:$F$904,5,0)</f>
        <v>1.355E-2</v>
      </c>
      <c r="G3509" s="67"/>
      <c r="H3509" s="67"/>
      <c r="J3509" s="67"/>
      <c r="P3509" s="68"/>
      <c r="Q3509" s="69"/>
      <c r="R3509" s="69"/>
      <c r="Z3509" s="70"/>
      <c r="AA3509" s="71"/>
      <c r="AB3509" s="70"/>
      <c r="AC3509" s="70"/>
      <c r="AD3509" s="53"/>
      <c r="AE3509" s="53"/>
      <c r="AF3509" s="72"/>
      <c r="AG3509" s="70"/>
      <c r="AH3509" s="70"/>
      <c r="AI3509" s="70"/>
    </row>
    <row r="3510" spans="1:35" ht="12.75" customHeight="1" x14ac:dyDescent="0.2">
      <c r="A3510" s="64" t="s">
        <v>626</v>
      </c>
      <c r="B3510" s="65" t="s">
        <v>625</v>
      </c>
      <c r="C3510" s="65">
        <v>33695</v>
      </c>
      <c r="D3510" s="66">
        <f>VLOOKUP(A3510,'2.1 Termination Charges'!$B$4:$F$904,5,0)</f>
        <v>1.355E-2</v>
      </c>
      <c r="G3510" s="67"/>
      <c r="H3510" s="67"/>
      <c r="J3510" s="67"/>
      <c r="P3510" s="68"/>
      <c r="Q3510" s="69"/>
      <c r="R3510" s="69"/>
      <c r="Z3510" s="70"/>
      <c r="AA3510" s="71"/>
      <c r="AB3510" s="70"/>
      <c r="AC3510" s="70"/>
      <c r="AD3510" s="53"/>
      <c r="AE3510" s="53"/>
      <c r="AF3510" s="72"/>
      <c r="AG3510" s="70"/>
      <c r="AH3510" s="70"/>
      <c r="AI3510" s="70"/>
    </row>
    <row r="3511" spans="1:35" ht="12.75" customHeight="1" x14ac:dyDescent="0.2">
      <c r="A3511" s="64" t="s">
        <v>626</v>
      </c>
      <c r="B3511" s="65" t="s">
        <v>625</v>
      </c>
      <c r="C3511" s="65">
        <v>337447</v>
      </c>
      <c r="D3511" s="66">
        <f>VLOOKUP(A3511,'2.1 Termination Charges'!$B$4:$F$904,5,0)</f>
        <v>1.355E-2</v>
      </c>
      <c r="G3511" s="67"/>
      <c r="H3511" s="67"/>
      <c r="J3511" s="67"/>
      <c r="P3511" s="68"/>
      <c r="Q3511" s="69"/>
      <c r="R3511" s="69"/>
      <c r="Z3511" s="70"/>
      <c r="AA3511" s="71"/>
      <c r="AB3511" s="70"/>
      <c r="AC3511" s="70"/>
      <c r="AD3511" s="53"/>
      <c r="AE3511" s="53"/>
      <c r="AF3511" s="72"/>
      <c r="AG3511" s="70"/>
      <c r="AH3511" s="70"/>
      <c r="AI3511" s="70"/>
    </row>
    <row r="3512" spans="1:35" ht="12.75" customHeight="1" x14ac:dyDescent="0.2">
      <c r="A3512" s="64" t="s">
        <v>626</v>
      </c>
      <c r="B3512" s="65" t="s">
        <v>625</v>
      </c>
      <c r="C3512" s="65">
        <v>337448</v>
      </c>
      <c r="D3512" s="66">
        <f>VLOOKUP(A3512,'2.1 Termination Charges'!$B$4:$F$904,5,0)</f>
        <v>1.355E-2</v>
      </c>
      <c r="G3512" s="67"/>
      <c r="H3512" s="67"/>
      <c r="J3512" s="67"/>
      <c r="P3512" s="68"/>
      <c r="Q3512" s="69"/>
      <c r="R3512" s="69"/>
      <c r="Z3512" s="70"/>
      <c r="AA3512" s="71"/>
      <c r="AB3512" s="70"/>
      <c r="AC3512" s="70"/>
      <c r="AD3512" s="53"/>
      <c r="AE3512" s="53"/>
      <c r="AF3512" s="72"/>
      <c r="AG3512" s="70"/>
      <c r="AH3512" s="70"/>
      <c r="AI3512" s="70"/>
    </row>
    <row r="3513" spans="1:35" ht="12.75" customHeight="1" x14ac:dyDescent="0.2">
      <c r="A3513" s="64" t="s">
        <v>626</v>
      </c>
      <c r="B3513" s="65" t="s">
        <v>625</v>
      </c>
      <c r="C3513" s="65">
        <v>337449</v>
      </c>
      <c r="D3513" s="66">
        <f>VLOOKUP(A3513,'2.1 Termination Charges'!$B$4:$F$904,5,0)</f>
        <v>1.355E-2</v>
      </c>
      <c r="G3513" s="67"/>
      <c r="H3513" s="67"/>
      <c r="J3513" s="67"/>
      <c r="P3513" s="68"/>
      <c r="Q3513" s="69"/>
      <c r="R3513" s="69"/>
      <c r="Z3513" s="70"/>
      <c r="AA3513" s="71"/>
      <c r="AB3513" s="70"/>
      <c r="AC3513" s="70"/>
      <c r="AD3513" s="53"/>
      <c r="AE3513" s="53"/>
      <c r="AF3513" s="72"/>
      <c r="AG3513" s="70"/>
      <c r="AH3513" s="70"/>
      <c r="AI3513" s="70"/>
    </row>
    <row r="3514" spans="1:35" ht="12.75" customHeight="1" x14ac:dyDescent="0.2">
      <c r="A3514" s="64" t="s">
        <v>626</v>
      </c>
      <c r="B3514" s="65" t="s">
        <v>625</v>
      </c>
      <c r="C3514" s="65">
        <v>337450</v>
      </c>
      <c r="D3514" s="66">
        <f>VLOOKUP(A3514,'2.1 Termination Charges'!$B$4:$F$904,5,0)</f>
        <v>1.355E-2</v>
      </c>
      <c r="G3514" s="67"/>
      <c r="H3514" s="67"/>
      <c r="J3514" s="67"/>
      <c r="P3514" s="68"/>
      <c r="Q3514" s="69"/>
      <c r="R3514" s="69"/>
      <c r="Z3514" s="70"/>
      <c r="AA3514" s="71"/>
      <c r="AB3514" s="70"/>
      <c r="AC3514" s="70"/>
      <c r="AD3514" s="53"/>
      <c r="AE3514" s="53"/>
      <c r="AF3514" s="72"/>
      <c r="AG3514" s="70"/>
      <c r="AH3514" s="70"/>
      <c r="AI3514" s="70"/>
    </row>
    <row r="3515" spans="1:35" ht="12.75" customHeight="1" x14ac:dyDescent="0.2">
      <c r="A3515" s="64" t="s">
        <v>626</v>
      </c>
      <c r="B3515" s="65" t="s">
        <v>625</v>
      </c>
      <c r="C3515" s="65">
        <v>337451</v>
      </c>
      <c r="D3515" s="66">
        <f>VLOOKUP(A3515,'2.1 Termination Charges'!$B$4:$F$904,5,0)</f>
        <v>1.355E-2</v>
      </c>
      <c r="G3515" s="67"/>
      <c r="H3515" s="67"/>
      <c r="J3515" s="67"/>
      <c r="P3515" s="68"/>
      <c r="Q3515" s="69"/>
      <c r="R3515" s="69"/>
      <c r="Z3515" s="70"/>
      <c r="AA3515" s="71"/>
      <c r="AB3515" s="70"/>
      <c r="AC3515" s="70"/>
      <c r="AD3515" s="53"/>
      <c r="AE3515" s="53"/>
      <c r="AF3515" s="72"/>
      <c r="AG3515" s="70"/>
      <c r="AH3515" s="70"/>
      <c r="AI3515" s="70"/>
    </row>
    <row r="3516" spans="1:35" ht="12.75" customHeight="1" x14ac:dyDescent="0.2">
      <c r="A3516" s="64" t="s">
        <v>626</v>
      </c>
      <c r="B3516" s="65" t="s">
        <v>625</v>
      </c>
      <c r="C3516" s="65">
        <v>337452</v>
      </c>
      <c r="D3516" s="66">
        <f>VLOOKUP(A3516,'2.1 Termination Charges'!$B$4:$F$904,5,0)</f>
        <v>1.355E-2</v>
      </c>
      <c r="G3516" s="67"/>
      <c r="H3516" s="67"/>
      <c r="J3516" s="67"/>
      <c r="P3516" s="68"/>
      <c r="Q3516" s="69"/>
      <c r="R3516" s="69"/>
      <c r="Z3516" s="70"/>
      <c r="AA3516" s="71"/>
      <c r="AB3516" s="70"/>
      <c r="AC3516" s="70"/>
      <c r="AD3516" s="53"/>
      <c r="AE3516" s="53"/>
      <c r="AF3516" s="72"/>
      <c r="AG3516" s="70"/>
      <c r="AH3516" s="70"/>
      <c r="AI3516" s="70"/>
    </row>
    <row r="3517" spans="1:35" ht="12.75" customHeight="1" x14ac:dyDescent="0.2">
      <c r="A3517" s="64" t="s">
        <v>626</v>
      </c>
      <c r="B3517" s="65" t="s">
        <v>625</v>
      </c>
      <c r="C3517" s="65">
        <v>33749</v>
      </c>
      <c r="D3517" s="66">
        <f>VLOOKUP(A3517,'2.1 Termination Charges'!$B$4:$F$904,5,0)</f>
        <v>1.355E-2</v>
      </c>
      <c r="G3517" s="67"/>
      <c r="H3517" s="67"/>
      <c r="J3517" s="67"/>
      <c r="P3517" s="68"/>
      <c r="Q3517" s="69"/>
      <c r="R3517" s="69"/>
      <c r="Z3517" s="70"/>
      <c r="AA3517" s="71"/>
      <c r="AB3517" s="70"/>
      <c r="AC3517" s="70"/>
      <c r="AD3517" s="53"/>
      <c r="AE3517" s="53"/>
      <c r="AF3517" s="72"/>
      <c r="AG3517" s="70"/>
      <c r="AH3517" s="70"/>
      <c r="AI3517" s="70"/>
    </row>
    <row r="3518" spans="1:35" ht="12.75" customHeight="1" x14ac:dyDescent="0.2">
      <c r="A3518" s="64" t="s">
        <v>626</v>
      </c>
      <c r="B3518" s="65" t="s">
        <v>625</v>
      </c>
      <c r="C3518" s="65">
        <v>33766</v>
      </c>
      <c r="D3518" s="66">
        <f>VLOOKUP(A3518,'2.1 Termination Charges'!$B$4:$F$904,5,0)</f>
        <v>1.355E-2</v>
      </c>
      <c r="G3518" s="67"/>
      <c r="H3518" s="67"/>
      <c r="J3518" s="67"/>
      <c r="P3518" s="68"/>
      <c r="Q3518" s="69"/>
      <c r="R3518" s="69"/>
      <c r="Z3518" s="70"/>
      <c r="AA3518" s="71"/>
      <c r="AB3518" s="70"/>
      <c r="AC3518" s="70"/>
      <c r="AD3518" s="53"/>
      <c r="AE3518" s="53"/>
      <c r="AF3518" s="72"/>
      <c r="AG3518" s="70"/>
      <c r="AH3518" s="70"/>
      <c r="AI3518" s="70"/>
    </row>
    <row r="3519" spans="1:35" ht="12.75" customHeight="1" x14ac:dyDescent="0.2">
      <c r="A3519" s="64" t="s">
        <v>626</v>
      </c>
      <c r="B3519" s="65" t="s">
        <v>625</v>
      </c>
      <c r="C3519" s="65">
        <v>33767</v>
      </c>
      <c r="D3519" s="66">
        <f>VLOOKUP(A3519,'2.1 Termination Charges'!$B$4:$F$904,5,0)</f>
        <v>1.355E-2</v>
      </c>
      <c r="G3519" s="67"/>
      <c r="H3519" s="67"/>
      <c r="J3519" s="67"/>
      <c r="P3519" s="68"/>
      <c r="Q3519" s="69"/>
      <c r="R3519" s="69"/>
      <c r="Z3519" s="70"/>
      <c r="AA3519" s="71"/>
      <c r="AB3519" s="70"/>
      <c r="AC3519" s="70"/>
      <c r="AD3519" s="53"/>
      <c r="AE3519" s="53"/>
      <c r="AF3519" s="72"/>
      <c r="AG3519" s="70"/>
      <c r="AH3519" s="70"/>
      <c r="AI3519" s="70"/>
    </row>
    <row r="3520" spans="1:35" ht="12.75" customHeight="1" x14ac:dyDescent="0.2">
      <c r="A3520" s="64" t="s">
        <v>626</v>
      </c>
      <c r="B3520" s="65" t="s">
        <v>625</v>
      </c>
      <c r="C3520" s="65">
        <v>33768</v>
      </c>
      <c r="D3520" s="66">
        <f>VLOOKUP(A3520,'2.1 Termination Charges'!$B$4:$F$904,5,0)</f>
        <v>1.355E-2</v>
      </c>
      <c r="G3520" s="67"/>
      <c r="H3520" s="67"/>
      <c r="J3520" s="67"/>
      <c r="P3520" s="68"/>
      <c r="Q3520" s="69"/>
      <c r="R3520" s="69"/>
      <c r="Z3520" s="70"/>
      <c r="AA3520" s="71"/>
      <c r="AB3520" s="70"/>
      <c r="AC3520" s="70"/>
      <c r="AD3520" s="53"/>
      <c r="AE3520" s="53"/>
      <c r="AF3520" s="72"/>
      <c r="AG3520" s="70"/>
      <c r="AH3520" s="70"/>
      <c r="AI3520" s="70"/>
    </row>
    <row r="3521" spans="1:35" ht="12.75" customHeight="1" x14ac:dyDescent="0.2">
      <c r="A3521" s="64" t="s">
        <v>626</v>
      </c>
      <c r="B3521" s="65" t="s">
        <v>625</v>
      </c>
      <c r="C3521" s="65">
        <v>33769</v>
      </c>
      <c r="D3521" s="66">
        <f>VLOOKUP(A3521,'2.1 Termination Charges'!$B$4:$F$904,5,0)</f>
        <v>1.355E-2</v>
      </c>
      <c r="G3521" s="67"/>
      <c r="H3521" s="67"/>
      <c r="J3521" s="67"/>
      <c r="P3521" s="68"/>
      <c r="Q3521" s="69"/>
      <c r="R3521" s="69"/>
      <c r="Z3521" s="70"/>
      <c r="AA3521" s="71"/>
      <c r="AB3521" s="70"/>
      <c r="AC3521" s="70"/>
      <c r="AD3521" s="53"/>
      <c r="AE3521" s="53"/>
      <c r="AF3521" s="72"/>
      <c r="AG3521" s="70"/>
      <c r="AH3521" s="70"/>
      <c r="AI3521" s="70"/>
    </row>
    <row r="3522" spans="1:35" ht="12.75" customHeight="1" x14ac:dyDescent="0.2">
      <c r="A3522" s="64" t="s">
        <v>626</v>
      </c>
      <c r="B3522" s="65" t="s">
        <v>625</v>
      </c>
      <c r="C3522" s="65">
        <v>337757</v>
      </c>
      <c r="D3522" s="66">
        <f>VLOOKUP(A3522,'2.1 Termination Charges'!$B$4:$F$904,5,0)</f>
        <v>1.355E-2</v>
      </c>
      <c r="G3522" s="67"/>
      <c r="H3522" s="67"/>
      <c r="J3522" s="67"/>
      <c r="P3522" s="68"/>
      <c r="Q3522" s="69"/>
      <c r="R3522" s="69"/>
      <c r="Z3522" s="70"/>
      <c r="AA3522" s="71"/>
      <c r="AB3522" s="70"/>
      <c r="AC3522" s="70"/>
      <c r="AD3522" s="53"/>
      <c r="AE3522" s="53"/>
      <c r="AF3522" s="72"/>
      <c r="AG3522" s="70"/>
      <c r="AH3522" s="70"/>
      <c r="AI3522" s="70"/>
    </row>
    <row r="3523" spans="1:35" ht="12.75" customHeight="1" x14ac:dyDescent="0.2">
      <c r="A3523" s="64" t="s">
        <v>626</v>
      </c>
      <c r="B3523" s="65" t="s">
        <v>625</v>
      </c>
      <c r="C3523" s="65">
        <v>33781</v>
      </c>
      <c r="D3523" s="66">
        <f>VLOOKUP(A3523,'2.1 Termination Charges'!$B$4:$F$904,5,0)</f>
        <v>1.355E-2</v>
      </c>
      <c r="G3523" s="67"/>
      <c r="H3523" s="67"/>
      <c r="J3523" s="67"/>
      <c r="P3523" s="68"/>
      <c r="Q3523" s="69"/>
      <c r="R3523" s="69"/>
      <c r="Z3523" s="70"/>
      <c r="AA3523" s="71"/>
      <c r="AB3523" s="70"/>
      <c r="AC3523" s="70"/>
      <c r="AD3523" s="53"/>
      <c r="AE3523" s="53"/>
      <c r="AF3523" s="72"/>
      <c r="AG3523" s="70"/>
      <c r="AH3523" s="70"/>
      <c r="AI3523" s="70"/>
    </row>
    <row r="3524" spans="1:35" ht="12.75" customHeight="1" x14ac:dyDescent="0.2">
      <c r="A3524" s="64" t="s">
        <v>626</v>
      </c>
      <c r="B3524" s="65" t="s">
        <v>625</v>
      </c>
      <c r="C3524" s="65">
        <v>33782</v>
      </c>
      <c r="D3524" s="66">
        <f>VLOOKUP(A3524,'2.1 Termination Charges'!$B$4:$F$904,5,0)</f>
        <v>1.355E-2</v>
      </c>
      <c r="G3524" s="67"/>
      <c r="H3524" s="67"/>
      <c r="J3524" s="67"/>
      <c r="P3524" s="68"/>
      <c r="Q3524" s="69"/>
      <c r="R3524" s="69"/>
      <c r="Z3524" s="70"/>
      <c r="AA3524" s="71"/>
      <c r="AB3524" s="70"/>
      <c r="AC3524" s="70"/>
      <c r="AD3524" s="53"/>
      <c r="AE3524" s="53"/>
      <c r="AF3524" s="72"/>
      <c r="AG3524" s="70"/>
      <c r="AH3524" s="70"/>
      <c r="AI3524" s="70"/>
    </row>
    <row r="3525" spans="1:35" ht="12.75" customHeight="1" x14ac:dyDescent="0.2">
      <c r="A3525" s="64" t="s">
        <v>626</v>
      </c>
      <c r="B3525" s="65" t="s">
        <v>625</v>
      </c>
      <c r="C3525" s="65">
        <v>33783</v>
      </c>
      <c r="D3525" s="66">
        <f>VLOOKUP(A3525,'2.1 Termination Charges'!$B$4:$F$904,5,0)</f>
        <v>1.355E-2</v>
      </c>
      <c r="G3525" s="67"/>
      <c r="H3525" s="67"/>
      <c r="J3525" s="67"/>
      <c r="P3525" s="68"/>
      <c r="Q3525" s="69"/>
      <c r="R3525" s="69"/>
      <c r="Z3525" s="70"/>
      <c r="AA3525" s="71"/>
      <c r="AB3525" s="70"/>
      <c r="AC3525" s="70"/>
      <c r="AD3525" s="53"/>
      <c r="AE3525" s="53"/>
      <c r="AF3525" s="72"/>
      <c r="AG3525" s="70"/>
      <c r="AH3525" s="70"/>
      <c r="AI3525" s="70"/>
    </row>
    <row r="3526" spans="1:35" ht="12.75" customHeight="1" x14ac:dyDescent="0.2">
      <c r="A3526" s="64" t="s">
        <v>628</v>
      </c>
      <c r="B3526" s="65" t="s">
        <v>627</v>
      </c>
      <c r="C3526" s="65">
        <v>336001</v>
      </c>
      <c r="D3526" s="66">
        <f>VLOOKUP(A3526,'2.1 Termination Charges'!$B$4:$F$904,5,0)</f>
        <v>1.298E-2</v>
      </c>
      <c r="G3526" s="67"/>
      <c r="H3526" s="67"/>
      <c r="J3526" s="67"/>
      <c r="P3526" s="68"/>
      <c r="Q3526" s="69"/>
      <c r="R3526" s="69"/>
      <c r="Z3526" s="70"/>
      <c r="AA3526" s="71"/>
      <c r="AB3526" s="70"/>
      <c r="AC3526" s="70"/>
      <c r="AD3526" s="53"/>
      <c r="AE3526" s="53"/>
      <c r="AF3526" s="72"/>
      <c r="AG3526" s="70"/>
      <c r="AH3526" s="70"/>
      <c r="AI3526" s="70"/>
    </row>
    <row r="3527" spans="1:35" ht="12.75" customHeight="1" x14ac:dyDescent="0.2">
      <c r="A3527" s="64" t="s">
        <v>628</v>
      </c>
      <c r="B3527" s="65" t="s">
        <v>627</v>
      </c>
      <c r="C3527" s="65">
        <v>336008</v>
      </c>
      <c r="D3527" s="66">
        <f>VLOOKUP(A3527,'2.1 Termination Charges'!$B$4:$F$904,5,0)</f>
        <v>1.298E-2</v>
      </c>
      <c r="G3527" s="67"/>
      <c r="H3527" s="67"/>
      <c r="J3527" s="67"/>
      <c r="P3527" s="68"/>
      <c r="Q3527" s="69"/>
      <c r="R3527" s="69"/>
      <c r="Z3527" s="70"/>
      <c r="AA3527" s="71"/>
      <c r="AB3527" s="70"/>
      <c r="AC3527" s="70"/>
      <c r="AD3527" s="53"/>
      <c r="AE3527" s="53"/>
      <c r="AF3527" s="72"/>
      <c r="AG3527" s="70"/>
      <c r="AH3527" s="70"/>
      <c r="AI3527" s="70"/>
    </row>
    <row r="3528" spans="1:35" ht="12.75" customHeight="1" x14ac:dyDescent="0.2">
      <c r="A3528" s="64" t="s">
        <v>628</v>
      </c>
      <c r="B3528" s="65" t="s">
        <v>627</v>
      </c>
      <c r="C3528" s="65">
        <v>336020</v>
      </c>
      <c r="D3528" s="66">
        <f>VLOOKUP(A3528,'2.1 Termination Charges'!$B$4:$F$904,5,0)</f>
        <v>1.298E-2</v>
      </c>
      <c r="G3528" s="67"/>
      <c r="H3528" s="67"/>
      <c r="J3528" s="67"/>
      <c r="P3528" s="68"/>
      <c r="Q3528" s="69"/>
      <c r="R3528" s="69"/>
      <c r="Z3528" s="70"/>
      <c r="AA3528" s="71"/>
      <c r="AB3528" s="70"/>
      <c r="AC3528" s="70"/>
      <c r="AD3528" s="53"/>
      <c r="AE3528" s="53"/>
      <c r="AF3528" s="72"/>
      <c r="AG3528" s="70"/>
      <c r="AH3528" s="70"/>
      <c r="AI3528" s="70"/>
    </row>
    <row r="3529" spans="1:35" ht="12.75" customHeight="1" x14ac:dyDescent="0.2">
      <c r="A3529" s="64" t="s">
        <v>628</v>
      </c>
      <c r="B3529" s="65" t="s">
        <v>627</v>
      </c>
      <c r="C3529" s="65">
        <v>336021</v>
      </c>
      <c r="D3529" s="66">
        <f>VLOOKUP(A3529,'2.1 Termination Charges'!$B$4:$F$904,5,0)</f>
        <v>1.298E-2</v>
      </c>
      <c r="G3529" s="67"/>
      <c r="H3529" s="67"/>
      <c r="J3529" s="67"/>
      <c r="P3529" s="68"/>
      <c r="Q3529" s="69"/>
      <c r="R3529" s="69"/>
      <c r="Z3529" s="70"/>
      <c r="AA3529" s="71"/>
      <c r="AB3529" s="70"/>
      <c r="AC3529" s="70"/>
      <c r="AD3529" s="53"/>
      <c r="AE3529" s="53"/>
      <c r="AF3529" s="72"/>
      <c r="AG3529" s="70"/>
      <c r="AH3529" s="70"/>
      <c r="AI3529" s="70"/>
    </row>
    <row r="3530" spans="1:35" ht="12.75" customHeight="1" x14ac:dyDescent="0.2">
      <c r="A3530" s="64" t="s">
        <v>628</v>
      </c>
      <c r="B3530" s="65" t="s">
        <v>627</v>
      </c>
      <c r="C3530" s="65">
        <v>33607</v>
      </c>
      <c r="D3530" s="66">
        <f>VLOOKUP(A3530,'2.1 Termination Charges'!$B$4:$F$904,5,0)</f>
        <v>1.298E-2</v>
      </c>
      <c r="G3530" s="67"/>
      <c r="H3530" s="67"/>
      <c r="J3530" s="67"/>
      <c r="P3530" s="68"/>
      <c r="Q3530" s="69"/>
      <c r="R3530" s="69"/>
      <c r="Z3530" s="70"/>
      <c r="AA3530" s="71"/>
      <c r="AB3530" s="70"/>
      <c r="AC3530" s="70"/>
      <c r="AD3530" s="53"/>
      <c r="AE3530" s="53"/>
      <c r="AF3530" s="72"/>
      <c r="AG3530" s="70"/>
      <c r="AH3530" s="70"/>
      <c r="AI3530" s="70"/>
    </row>
    <row r="3531" spans="1:35" ht="12.75" customHeight="1" x14ac:dyDescent="0.2">
      <c r="A3531" s="64" t="s">
        <v>628</v>
      </c>
      <c r="B3531" s="65" t="s">
        <v>627</v>
      </c>
      <c r="C3531" s="65">
        <v>33608</v>
      </c>
      <c r="D3531" s="66">
        <f>VLOOKUP(A3531,'2.1 Termination Charges'!$B$4:$F$904,5,0)</f>
        <v>1.298E-2</v>
      </c>
      <c r="G3531" s="67"/>
      <c r="H3531" s="67"/>
      <c r="J3531" s="67"/>
      <c r="P3531" s="68"/>
      <c r="Q3531" s="69"/>
      <c r="R3531" s="69"/>
      <c r="Z3531" s="70"/>
      <c r="AA3531" s="71"/>
      <c r="AB3531" s="70"/>
      <c r="AC3531" s="70"/>
      <c r="AD3531" s="53"/>
      <c r="AE3531" s="53"/>
      <c r="AF3531" s="72"/>
      <c r="AG3531" s="70"/>
      <c r="AH3531" s="70"/>
      <c r="AI3531" s="70"/>
    </row>
    <row r="3532" spans="1:35" ht="12.75" customHeight="1" x14ac:dyDescent="0.2">
      <c r="A3532" s="64" t="s">
        <v>628</v>
      </c>
      <c r="B3532" s="65" t="s">
        <v>627</v>
      </c>
      <c r="C3532" s="65">
        <v>33630</v>
      </c>
      <c r="D3532" s="66">
        <f>VLOOKUP(A3532,'2.1 Termination Charges'!$B$4:$F$904,5,0)</f>
        <v>1.298E-2</v>
      </c>
      <c r="G3532" s="67"/>
      <c r="H3532" s="67"/>
      <c r="J3532" s="67"/>
      <c r="P3532" s="68"/>
      <c r="Q3532" s="69"/>
      <c r="R3532" s="69"/>
      <c r="Z3532" s="70"/>
      <c r="AA3532" s="71"/>
      <c r="AB3532" s="70"/>
      <c r="AC3532" s="70"/>
      <c r="AD3532" s="53"/>
      <c r="AE3532" s="53"/>
      <c r="AF3532" s="72"/>
      <c r="AG3532" s="70"/>
      <c r="AH3532" s="70"/>
      <c r="AI3532" s="70"/>
    </row>
    <row r="3533" spans="1:35" ht="12.75" customHeight="1" x14ac:dyDescent="0.2">
      <c r="A3533" s="64" t="s">
        <v>628</v>
      </c>
      <c r="B3533" s="65" t="s">
        <v>627</v>
      </c>
      <c r="C3533" s="65">
        <v>33631</v>
      </c>
      <c r="D3533" s="66">
        <f>VLOOKUP(A3533,'2.1 Termination Charges'!$B$4:$F$904,5,0)</f>
        <v>1.298E-2</v>
      </c>
      <c r="G3533" s="67"/>
      <c r="H3533" s="67"/>
      <c r="J3533" s="67"/>
      <c r="P3533" s="68"/>
      <c r="Q3533" s="69"/>
      <c r="R3533" s="69"/>
      <c r="Z3533" s="70"/>
      <c r="AA3533" s="71"/>
      <c r="AB3533" s="70"/>
      <c r="AC3533" s="70"/>
      <c r="AD3533" s="53"/>
      <c r="AE3533" s="53"/>
      <c r="AF3533" s="72"/>
      <c r="AG3533" s="70"/>
      <c r="AH3533" s="70"/>
      <c r="AI3533" s="70"/>
    </row>
    <row r="3534" spans="1:35" ht="12.75" customHeight="1" x14ac:dyDescent="0.2">
      <c r="A3534" s="64" t="s">
        <v>628</v>
      </c>
      <c r="B3534" s="65" t="s">
        <v>627</v>
      </c>
      <c r="C3534" s="65">
        <v>33632</v>
      </c>
      <c r="D3534" s="66">
        <f>VLOOKUP(A3534,'2.1 Termination Charges'!$B$4:$F$904,5,0)</f>
        <v>1.298E-2</v>
      </c>
      <c r="G3534" s="67"/>
      <c r="H3534" s="67"/>
      <c r="J3534" s="67"/>
      <c r="P3534" s="68"/>
      <c r="Q3534" s="69"/>
      <c r="R3534" s="69"/>
      <c r="Z3534" s="70"/>
      <c r="AA3534" s="71"/>
      <c r="AB3534" s="70"/>
      <c r="AC3534" s="70"/>
      <c r="AD3534" s="53"/>
      <c r="AE3534" s="53"/>
      <c r="AF3534" s="72"/>
      <c r="AG3534" s="70"/>
      <c r="AH3534" s="70"/>
      <c r="AI3534" s="70"/>
    </row>
    <row r="3535" spans="1:35" ht="12.75" customHeight="1" x14ac:dyDescent="0.2">
      <c r="A3535" s="64" t="s">
        <v>628</v>
      </c>
      <c r="B3535" s="65" t="s">
        <v>627</v>
      </c>
      <c r="C3535" s="65">
        <v>33633</v>
      </c>
      <c r="D3535" s="66">
        <f>VLOOKUP(A3535,'2.1 Termination Charges'!$B$4:$F$904,5,0)</f>
        <v>1.298E-2</v>
      </c>
      <c r="G3535" s="67"/>
      <c r="H3535" s="67"/>
      <c r="J3535" s="67"/>
      <c r="P3535" s="68"/>
      <c r="Q3535" s="69"/>
      <c r="R3535" s="69"/>
      <c r="Z3535" s="70"/>
      <c r="AA3535" s="71"/>
      <c r="AB3535" s="70"/>
      <c r="AC3535" s="70"/>
      <c r="AD3535" s="53"/>
      <c r="AE3535" s="53"/>
      <c r="AF3535" s="72"/>
      <c r="AG3535" s="70"/>
      <c r="AH3535" s="70"/>
      <c r="AI3535" s="70"/>
    </row>
    <row r="3536" spans="1:35" ht="12.75" customHeight="1" x14ac:dyDescent="0.2">
      <c r="A3536" s="64" t="s">
        <v>628</v>
      </c>
      <c r="B3536" s="65" t="s">
        <v>627</v>
      </c>
      <c r="C3536" s="65">
        <v>336365</v>
      </c>
      <c r="D3536" s="66">
        <f>VLOOKUP(A3536,'2.1 Termination Charges'!$B$4:$F$904,5,0)</f>
        <v>1.298E-2</v>
      </c>
      <c r="G3536" s="67"/>
      <c r="H3536" s="67"/>
      <c r="J3536" s="67"/>
      <c r="P3536" s="68"/>
      <c r="Q3536" s="69"/>
      <c r="R3536" s="69"/>
      <c r="Z3536" s="70"/>
      <c r="AA3536" s="71"/>
      <c r="AB3536" s="70"/>
      <c r="AC3536" s="70"/>
      <c r="AD3536" s="53"/>
      <c r="AE3536" s="53"/>
      <c r="AF3536" s="72"/>
      <c r="AG3536" s="70"/>
      <c r="AH3536" s="70"/>
      <c r="AI3536" s="70"/>
    </row>
    <row r="3537" spans="1:35" ht="12.75" customHeight="1" x14ac:dyDescent="0.2">
      <c r="A3537" s="64" t="s">
        <v>628</v>
      </c>
      <c r="B3537" s="65" t="s">
        <v>627</v>
      </c>
      <c r="C3537" s="65">
        <v>336366</v>
      </c>
      <c r="D3537" s="66">
        <f>VLOOKUP(A3537,'2.1 Termination Charges'!$B$4:$F$904,5,0)</f>
        <v>1.298E-2</v>
      </c>
      <c r="G3537" s="67"/>
      <c r="H3537" s="67"/>
      <c r="J3537" s="67"/>
      <c r="P3537" s="68"/>
      <c r="Q3537" s="69"/>
      <c r="R3537" s="69"/>
      <c r="Z3537" s="70"/>
      <c r="AA3537" s="71"/>
      <c r="AB3537" s="70"/>
      <c r="AC3537" s="70"/>
      <c r="AD3537" s="53"/>
      <c r="AE3537" s="53"/>
      <c r="AF3537" s="72"/>
      <c r="AG3537" s="70"/>
      <c r="AH3537" s="70"/>
      <c r="AI3537" s="70"/>
    </row>
    <row r="3538" spans="1:35" ht="12.75" customHeight="1" x14ac:dyDescent="0.2">
      <c r="A3538" s="64" t="s">
        <v>628</v>
      </c>
      <c r="B3538" s="65" t="s">
        <v>627</v>
      </c>
      <c r="C3538" s="65">
        <v>336367</v>
      </c>
      <c r="D3538" s="66">
        <f>VLOOKUP(A3538,'2.1 Termination Charges'!$B$4:$F$904,5,0)</f>
        <v>1.298E-2</v>
      </c>
      <c r="G3538" s="67"/>
      <c r="H3538" s="67"/>
      <c r="J3538" s="67"/>
      <c r="P3538" s="68"/>
      <c r="Q3538" s="69"/>
      <c r="R3538" s="69"/>
      <c r="Z3538" s="70"/>
      <c r="AA3538" s="71"/>
      <c r="AB3538" s="70"/>
      <c r="AC3538" s="70"/>
      <c r="AD3538" s="53"/>
      <c r="AE3538" s="53"/>
      <c r="AF3538" s="72"/>
      <c r="AG3538" s="70"/>
      <c r="AH3538" s="70"/>
      <c r="AI3538" s="70"/>
    </row>
    <row r="3539" spans="1:35" ht="12.75" customHeight="1" x14ac:dyDescent="0.2">
      <c r="A3539" s="64" t="s">
        <v>628</v>
      </c>
      <c r="B3539" s="65" t="s">
        <v>627</v>
      </c>
      <c r="C3539" s="65">
        <v>336368</v>
      </c>
      <c r="D3539" s="66">
        <f>VLOOKUP(A3539,'2.1 Termination Charges'!$B$4:$F$904,5,0)</f>
        <v>1.298E-2</v>
      </c>
      <c r="G3539" s="67"/>
      <c r="H3539" s="67"/>
      <c r="J3539" s="67"/>
      <c r="P3539" s="68"/>
      <c r="Q3539" s="69"/>
      <c r="R3539" s="69"/>
      <c r="Z3539" s="70"/>
      <c r="AA3539" s="71"/>
      <c r="AB3539" s="70"/>
      <c r="AC3539" s="70"/>
      <c r="AD3539" s="53"/>
      <c r="AE3539" s="53"/>
      <c r="AF3539" s="72"/>
      <c r="AG3539" s="70"/>
      <c r="AH3539" s="70"/>
      <c r="AI3539" s="70"/>
    </row>
    <row r="3540" spans="1:35" ht="12.75" customHeight="1" x14ac:dyDescent="0.2">
      <c r="A3540" s="64" t="s">
        <v>628</v>
      </c>
      <c r="B3540" s="65" t="s">
        <v>627</v>
      </c>
      <c r="C3540" s="65">
        <v>336369</v>
      </c>
      <c r="D3540" s="66">
        <f>VLOOKUP(A3540,'2.1 Termination Charges'!$B$4:$F$904,5,0)</f>
        <v>1.298E-2</v>
      </c>
      <c r="G3540" s="67"/>
      <c r="H3540" s="67"/>
      <c r="J3540" s="67"/>
      <c r="P3540" s="68"/>
      <c r="Q3540" s="69"/>
      <c r="R3540" s="69"/>
      <c r="Z3540" s="70"/>
      <c r="AA3540" s="71"/>
      <c r="AB3540" s="70"/>
      <c r="AC3540" s="70"/>
      <c r="AD3540" s="53"/>
      <c r="AE3540" s="53"/>
      <c r="AF3540" s="72"/>
      <c r="AG3540" s="70"/>
      <c r="AH3540" s="70"/>
      <c r="AI3540" s="70"/>
    </row>
    <row r="3541" spans="1:35" ht="12.75" customHeight="1" x14ac:dyDescent="0.2">
      <c r="A3541" s="64" t="s">
        <v>628</v>
      </c>
      <c r="B3541" s="65" t="s">
        <v>627</v>
      </c>
      <c r="C3541" s="65">
        <v>33637</v>
      </c>
      <c r="D3541" s="66">
        <f>VLOOKUP(A3541,'2.1 Termination Charges'!$B$4:$F$904,5,0)</f>
        <v>1.298E-2</v>
      </c>
      <c r="G3541" s="67"/>
      <c r="H3541" s="67"/>
      <c r="J3541" s="67"/>
      <c r="P3541" s="68"/>
      <c r="Q3541" s="69"/>
      <c r="R3541" s="69"/>
      <c r="Z3541" s="70"/>
      <c r="AA3541" s="71"/>
      <c r="AB3541" s="70"/>
      <c r="AC3541" s="70"/>
      <c r="AD3541" s="53"/>
      <c r="AE3541" s="53"/>
      <c r="AF3541" s="72"/>
      <c r="AG3541" s="70"/>
      <c r="AH3541" s="70"/>
      <c r="AI3541" s="70"/>
    </row>
    <row r="3542" spans="1:35" ht="12.75" customHeight="1" x14ac:dyDescent="0.2">
      <c r="A3542" s="64" t="s">
        <v>628</v>
      </c>
      <c r="B3542" s="65" t="s">
        <v>627</v>
      </c>
      <c r="C3542" s="65">
        <v>336381</v>
      </c>
      <c r="D3542" s="66">
        <f>VLOOKUP(A3542,'2.1 Termination Charges'!$B$4:$F$904,5,0)</f>
        <v>1.298E-2</v>
      </c>
      <c r="G3542" s="67"/>
      <c r="H3542" s="67"/>
      <c r="J3542" s="67"/>
      <c r="P3542" s="68"/>
      <c r="Q3542" s="69"/>
      <c r="R3542" s="69"/>
      <c r="Z3542" s="70"/>
      <c r="AA3542" s="71"/>
      <c r="AB3542" s="70"/>
      <c r="AC3542" s="70"/>
      <c r="AD3542" s="53"/>
      <c r="AE3542" s="53"/>
      <c r="AF3542" s="72"/>
      <c r="AG3542" s="70"/>
      <c r="AH3542" s="70"/>
      <c r="AI3542" s="70"/>
    </row>
    <row r="3543" spans="1:35" ht="12.75" customHeight="1" x14ac:dyDescent="0.2">
      <c r="A3543" s="64" t="s">
        <v>628</v>
      </c>
      <c r="B3543" s="65" t="s">
        <v>627</v>
      </c>
      <c r="C3543" s="65">
        <v>336382</v>
      </c>
      <c r="D3543" s="66">
        <f>VLOOKUP(A3543,'2.1 Termination Charges'!$B$4:$F$904,5,0)</f>
        <v>1.298E-2</v>
      </c>
      <c r="G3543" s="67"/>
      <c r="H3543" s="67"/>
      <c r="J3543" s="67"/>
      <c r="P3543" s="68"/>
      <c r="Q3543" s="69"/>
      <c r="R3543" s="69"/>
      <c r="Z3543" s="70"/>
      <c r="AA3543" s="71"/>
      <c r="AB3543" s="70"/>
      <c r="AC3543" s="70"/>
      <c r="AD3543" s="53"/>
      <c r="AE3543" s="53"/>
      <c r="AF3543" s="72"/>
      <c r="AG3543" s="70"/>
      <c r="AH3543" s="70"/>
      <c r="AI3543" s="70"/>
    </row>
    <row r="3544" spans="1:35" ht="12.75" customHeight="1" x14ac:dyDescent="0.2">
      <c r="A3544" s="64" t="s">
        <v>628</v>
      </c>
      <c r="B3544" s="65" t="s">
        <v>627</v>
      </c>
      <c r="C3544" s="65">
        <v>336383</v>
      </c>
      <c r="D3544" s="66">
        <f>VLOOKUP(A3544,'2.1 Termination Charges'!$B$4:$F$904,5,0)</f>
        <v>1.298E-2</v>
      </c>
      <c r="G3544" s="67"/>
      <c r="H3544" s="67"/>
      <c r="J3544" s="67"/>
      <c r="P3544" s="68"/>
      <c r="Q3544" s="69"/>
      <c r="R3544" s="69"/>
      <c r="Z3544" s="70"/>
      <c r="AA3544" s="71"/>
      <c r="AB3544" s="70"/>
      <c r="AC3544" s="70"/>
      <c r="AD3544" s="53"/>
      <c r="AE3544" s="53"/>
      <c r="AF3544" s="72"/>
      <c r="AG3544" s="70"/>
      <c r="AH3544" s="70"/>
      <c r="AI3544" s="70"/>
    </row>
    <row r="3545" spans="1:35" ht="12.75" customHeight="1" x14ac:dyDescent="0.2">
      <c r="A3545" s="64" t="s">
        <v>628</v>
      </c>
      <c r="B3545" s="65" t="s">
        <v>627</v>
      </c>
      <c r="C3545" s="65">
        <v>336384</v>
      </c>
      <c r="D3545" s="66">
        <f>VLOOKUP(A3545,'2.1 Termination Charges'!$B$4:$F$904,5,0)</f>
        <v>1.298E-2</v>
      </c>
      <c r="G3545" s="67"/>
      <c r="H3545" s="67"/>
      <c r="J3545" s="67"/>
      <c r="P3545" s="68"/>
      <c r="Q3545" s="69"/>
      <c r="R3545" s="69"/>
      <c r="Z3545" s="70"/>
      <c r="AA3545" s="71"/>
      <c r="AB3545" s="70"/>
      <c r="AC3545" s="70"/>
      <c r="AD3545" s="53"/>
      <c r="AE3545" s="53"/>
      <c r="AF3545" s="72"/>
      <c r="AG3545" s="70"/>
      <c r="AH3545" s="70"/>
      <c r="AI3545" s="70"/>
    </row>
    <row r="3546" spans="1:35" ht="12.75" customHeight="1" x14ac:dyDescent="0.2">
      <c r="A3546" s="64" t="s">
        <v>628</v>
      </c>
      <c r="B3546" s="65" t="s">
        <v>627</v>
      </c>
      <c r="C3546" s="65">
        <v>336385</v>
      </c>
      <c r="D3546" s="66">
        <f>VLOOKUP(A3546,'2.1 Termination Charges'!$B$4:$F$904,5,0)</f>
        <v>1.298E-2</v>
      </c>
      <c r="G3546" s="67"/>
      <c r="H3546" s="67"/>
      <c r="J3546" s="67"/>
      <c r="P3546" s="68"/>
      <c r="Q3546" s="69"/>
      <c r="R3546" s="69"/>
      <c r="Z3546" s="70"/>
      <c r="AA3546" s="71"/>
      <c r="AB3546" s="70"/>
      <c r="AC3546" s="70"/>
      <c r="AD3546" s="53"/>
      <c r="AE3546" s="53"/>
      <c r="AF3546" s="72"/>
      <c r="AG3546" s="70"/>
      <c r="AH3546" s="70"/>
      <c r="AI3546" s="70"/>
    </row>
    <row r="3547" spans="1:35" ht="12.75" customHeight="1" x14ac:dyDescent="0.2">
      <c r="A3547" s="64" t="s">
        <v>628</v>
      </c>
      <c r="B3547" s="65" t="s">
        <v>627</v>
      </c>
      <c r="C3547" s="65">
        <v>336386</v>
      </c>
      <c r="D3547" s="66">
        <f>VLOOKUP(A3547,'2.1 Termination Charges'!$B$4:$F$904,5,0)</f>
        <v>1.298E-2</v>
      </c>
      <c r="G3547" s="67"/>
      <c r="H3547" s="67"/>
      <c r="J3547" s="67"/>
      <c r="P3547" s="68"/>
      <c r="Q3547" s="69"/>
      <c r="R3547" s="69"/>
      <c r="Z3547" s="70"/>
      <c r="AA3547" s="71"/>
      <c r="AB3547" s="70"/>
      <c r="AC3547" s="70"/>
      <c r="AD3547" s="53"/>
      <c r="AE3547" s="53"/>
      <c r="AF3547" s="72"/>
      <c r="AG3547" s="70"/>
      <c r="AH3547" s="70"/>
      <c r="AI3547" s="70"/>
    </row>
    <row r="3548" spans="1:35" ht="12.75" customHeight="1" x14ac:dyDescent="0.2">
      <c r="A3548" s="64" t="s">
        <v>628</v>
      </c>
      <c r="B3548" s="65" t="s">
        <v>627</v>
      </c>
      <c r="C3548" s="65">
        <v>336387</v>
      </c>
      <c r="D3548" s="66">
        <f>VLOOKUP(A3548,'2.1 Termination Charges'!$B$4:$F$904,5,0)</f>
        <v>1.298E-2</v>
      </c>
      <c r="G3548" s="67"/>
      <c r="H3548" s="67"/>
      <c r="J3548" s="67"/>
      <c r="P3548" s="68"/>
      <c r="Q3548" s="69"/>
      <c r="R3548" s="69"/>
      <c r="Z3548" s="70"/>
      <c r="AA3548" s="71"/>
      <c r="AB3548" s="70"/>
      <c r="AC3548" s="70"/>
      <c r="AD3548" s="53"/>
      <c r="AE3548" s="53"/>
      <c r="AF3548" s="72"/>
      <c r="AG3548" s="70"/>
      <c r="AH3548" s="70"/>
      <c r="AI3548" s="70"/>
    </row>
    <row r="3549" spans="1:35" ht="12.75" customHeight="1" x14ac:dyDescent="0.2">
      <c r="A3549" s="64" t="s">
        <v>628</v>
      </c>
      <c r="B3549" s="65" t="s">
        <v>627</v>
      </c>
      <c r="C3549" s="65">
        <v>336388</v>
      </c>
      <c r="D3549" s="66">
        <f>VLOOKUP(A3549,'2.1 Termination Charges'!$B$4:$F$904,5,0)</f>
        <v>1.298E-2</v>
      </c>
      <c r="G3549" s="67"/>
      <c r="H3549" s="67"/>
      <c r="J3549" s="67"/>
      <c r="P3549" s="68"/>
      <c r="Q3549" s="69"/>
      <c r="R3549" s="69"/>
      <c r="Z3549" s="70"/>
      <c r="AA3549" s="71"/>
      <c r="AB3549" s="70"/>
      <c r="AC3549" s="70"/>
      <c r="AD3549" s="53"/>
      <c r="AE3549" s="53"/>
      <c r="AF3549" s="72"/>
      <c r="AG3549" s="70"/>
      <c r="AH3549" s="70"/>
      <c r="AI3549" s="70"/>
    </row>
    <row r="3550" spans="1:35" ht="12.75" customHeight="1" x14ac:dyDescent="0.2">
      <c r="A3550" s="64" t="s">
        <v>628</v>
      </c>
      <c r="B3550" s="65" t="s">
        <v>627</v>
      </c>
      <c r="C3550" s="65">
        <v>336389</v>
      </c>
      <c r="D3550" s="66">
        <f>VLOOKUP(A3550,'2.1 Termination Charges'!$B$4:$F$904,5,0)</f>
        <v>1.298E-2</v>
      </c>
      <c r="G3550" s="67"/>
      <c r="H3550" s="67"/>
      <c r="J3550" s="67"/>
      <c r="P3550" s="68"/>
      <c r="Q3550" s="69"/>
      <c r="R3550" s="69"/>
      <c r="Z3550" s="70"/>
      <c r="AA3550" s="71"/>
      <c r="AB3550" s="70"/>
      <c r="AC3550" s="70"/>
      <c r="AD3550" s="53"/>
      <c r="AE3550" s="53"/>
      <c r="AF3550" s="72"/>
      <c r="AG3550" s="70"/>
      <c r="AH3550" s="70"/>
      <c r="AI3550" s="70"/>
    </row>
    <row r="3551" spans="1:35" ht="12.75" customHeight="1" x14ac:dyDescent="0.2">
      <c r="A3551" s="64" t="s">
        <v>628</v>
      </c>
      <c r="B3551" s="65" t="s">
        <v>627</v>
      </c>
      <c r="C3551" s="65">
        <v>336401</v>
      </c>
      <c r="D3551" s="66">
        <f>VLOOKUP(A3551,'2.1 Termination Charges'!$B$4:$F$904,5,0)</f>
        <v>1.298E-2</v>
      </c>
      <c r="G3551" s="67"/>
      <c r="H3551" s="67"/>
      <c r="J3551" s="67"/>
      <c r="P3551" s="68"/>
      <c r="Q3551" s="69"/>
      <c r="R3551" s="69"/>
      <c r="Z3551" s="70"/>
      <c r="AA3551" s="71"/>
      <c r="AB3551" s="70"/>
      <c r="AC3551" s="70"/>
      <c r="AD3551" s="53"/>
      <c r="AE3551" s="53"/>
      <c r="AF3551" s="72"/>
      <c r="AG3551" s="70"/>
      <c r="AH3551" s="70"/>
      <c r="AI3551" s="70"/>
    </row>
    <row r="3552" spans="1:35" ht="12.75" customHeight="1" x14ac:dyDescent="0.2">
      <c r="A3552" s="64" t="s">
        <v>628</v>
      </c>
      <c r="B3552" s="65" t="s">
        <v>627</v>
      </c>
      <c r="C3552" s="65">
        <v>336402</v>
      </c>
      <c r="D3552" s="66">
        <f>VLOOKUP(A3552,'2.1 Termination Charges'!$B$4:$F$904,5,0)</f>
        <v>1.298E-2</v>
      </c>
      <c r="G3552" s="67"/>
      <c r="H3552" s="67"/>
      <c r="J3552" s="67"/>
      <c r="P3552" s="68"/>
      <c r="Q3552" s="69"/>
      <c r="R3552" s="69"/>
      <c r="Z3552" s="70"/>
      <c r="AA3552" s="71"/>
      <c r="AB3552" s="70"/>
      <c r="AC3552" s="70"/>
      <c r="AD3552" s="53"/>
      <c r="AE3552" s="53"/>
      <c r="AF3552" s="72"/>
      <c r="AG3552" s="70"/>
      <c r="AH3552" s="70"/>
      <c r="AI3552" s="70"/>
    </row>
    <row r="3553" spans="1:35" ht="12.75" customHeight="1" x14ac:dyDescent="0.2">
      <c r="A3553" s="64" t="s">
        <v>628</v>
      </c>
      <c r="B3553" s="65" t="s">
        <v>627</v>
      </c>
      <c r="C3553" s="65">
        <v>336403</v>
      </c>
      <c r="D3553" s="66">
        <f>VLOOKUP(A3553,'2.1 Termination Charges'!$B$4:$F$904,5,0)</f>
        <v>1.298E-2</v>
      </c>
      <c r="G3553" s="67"/>
      <c r="H3553" s="67"/>
      <c r="J3553" s="67"/>
      <c r="P3553" s="68"/>
      <c r="Q3553" s="69"/>
      <c r="R3553" s="69"/>
      <c r="Z3553" s="70"/>
      <c r="AA3553" s="71"/>
      <c r="AB3553" s="70"/>
      <c r="AC3553" s="70"/>
      <c r="AD3553" s="53"/>
      <c r="AE3553" s="53"/>
      <c r="AF3553" s="72"/>
      <c r="AG3553" s="70"/>
      <c r="AH3553" s="70"/>
      <c r="AI3553" s="70"/>
    </row>
    <row r="3554" spans="1:35" ht="12.75" customHeight="1" x14ac:dyDescent="0.2">
      <c r="A3554" s="64" t="s">
        <v>628</v>
      </c>
      <c r="B3554" s="65" t="s">
        <v>627</v>
      </c>
      <c r="C3554" s="65">
        <v>336404</v>
      </c>
      <c r="D3554" s="66">
        <f>VLOOKUP(A3554,'2.1 Termination Charges'!$B$4:$F$904,5,0)</f>
        <v>1.298E-2</v>
      </c>
      <c r="G3554" s="67"/>
      <c r="H3554" s="67"/>
      <c r="J3554" s="67"/>
      <c r="P3554" s="68"/>
      <c r="Q3554" s="69"/>
      <c r="R3554" s="69"/>
      <c r="Z3554" s="70"/>
      <c r="AA3554" s="71"/>
      <c r="AB3554" s="70"/>
      <c r="AC3554" s="70"/>
      <c r="AD3554" s="53"/>
      <c r="AE3554" s="53"/>
      <c r="AF3554" s="72"/>
      <c r="AG3554" s="70"/>
      <c r="AH3554" s="70"/>
      <c r="AI3554" s="70"/>
    </row>
    <row r="3555" spans="1:35" ht="12.75" customHeight="1" x14ac:dyDescent="0.2">
      <c r="A3555" s="64" t="s">
        <v>628</v>
      </c>
      <c r="B3555" s="65" t="s">
        <v>627</v>
      </c>
      <c r="C3555" s="65">
        <v>336405</v>
      </c>
      <c r="D3555" s="66">
        <f>VLOOKUP(A3555,'2.1 Termination Charges'!$B$4:$F$904,5,0)</f>
        <v>1.298E-2</v>
      </c>
      <c r="G3555" s="67"/>
      <c r="H3555" s="67"/>
      <c r="J3555" s="67"/>
      <c r="P3555" s="68"/>
      <c r="Q3555" s="69"/>
      <c r="R3555" s="69"/>
      <c r="Z3555" s="70"/>
      <c r="AA3555" s="71"/>
      <c r="AB3555" s="70"/>
      <c r="AC3555" s="70"/>
      <c r="AD3555" s="53"/>
      <c r="AE3555" s="53"/>
      <c r="AF3555" s="72"/>
      <c r="AG3555" s="70"/>
      <c r="AH3555" s="70"/>
      <c r="AI3555" s="70"/>
    </row>
    <row r="3556" spans="1:35" ht="12.75" customHeight="1" x14ac:dyDescent="0.2">
      <c r="A3556" s="64" t="s">
        <v>628</v>
      </c>
      <c r="B3556" s="65" t="s">
        <v>627</v>
      </c>
      <c r="C3556" s="65">
        <v>336406</v>
      </c>
      <c r="D3556" s="66">
        <f>VLOOKUP(A3556,'2.1 Termination Charges'!$B$4:$F$904,5,0)</f>
        <v>1.298E-2</v>
      </c>
      <c r="G3556" s="67"/>
      <c r="H3556" s="67"/>
      <c r="J3556" s="67"/>
      <c r="P3556" s="68"/>
      <c r="Q3556" s="69"/>
      <c r="R3556" s="69"/>
      <c r="Z3556" s="70"/>
      <c r="AA3556" s="71"/>
      <c r="AB3556" s="70"/>
      <c r="AC3556" s="70"/>
      <c r="AD3556" s="53"/>
      <c r="AE3556" s="53"/>
      <c r="AF3556" s="72"/>
      <c r="AG3556" s="70"/>
      <c r="AH3556" s="70"/>
      <c r="AI3556" s="70"/>
    </row>
    <row r="3557" spans="1:35" ht="12.75" customHeight="1" x14ac:dyDescent="0.2">
      <c r="A3557" s="64" t="s">
        <v>628</v>
      </c>
      <c r="B3557" s="65" t="s">
        <v>627</v>
      </c>
      <c r="C3557" s="65">
        <v>336407</v>
      </c>
      <c r="D3557" s="66">
        <f>VLOOKUP(A3557,'2.1 Termination Charges'!$B$4:$F$904,5,0)</f>
        <v>1.298E-2</v>
      </c>
      <c r="G3557" s="67"/>
      <c r="H3557" s="67"/>
      <c r="J3557" s="67"/>
      <c r="P3557" s="68"/>
      <c r="Q3557" s="69"/>
      <c r="R3557" s="69"/>
      <c r="Z3557" s="70"/>
      <c r="AA3557" s="71"/>
      <c r="AB3557" s="70"/>
      <c r="AC3557" s="70"/>
      <c r="AD3557" s="53"/>
      <c r="AE3557" s="53"/>
      <c r="AF3557" s="72"/>
      <c r="AG3557" s="70"/>
      <c r="AH3557" s="70"/>
      <c r="AI3557" s="70"/>
    </row>
    <row r="3558" spans="1:35" ht="12.75" customHeight="1" x14ac:dyDescent="0.2">
      <c r="A3558" s="64" t="s">
        <v>628</v>
      </c>
      <c r="B3558" s="65" t="s">
        <v>627</v>
      </c>
      <c r="C3558" s="65">
        <v>336408</v>
      </c>
      <c r="D3558" s="66">
        <f>VLOOKUP(A3558,'2.1 Termination Charges'!$B$4:$F$904,5,0)</f>
        <v>1.298E-2</v>
      </c>
      <c r="G3558" s="67"/>
      <c r="H3558" s="67"/>
      <c r="J3558" s="67"/>
      <c r="P3558" s="68"/>
      <c r="Q3558" s="69"/>
      <c r="R3558" s="69"/>
      <c r="Z3558" s="70"/>
      <c r="AA3558" s="71"/>
      <c r="AB3558" s="70"/>
      <c r="AC3558" s="70"/>
      <c r="AD3558" s="53"/>
      <c r="AE3558" s="53"/>
      <c r="AF3558" s="72"/>
      <c r="AG3558" s="70"/>
      <c r="AH3558" s="70"/>
      <c r="AI3558" s="70"/>
    </row>
    <row r="3559" spans="1:35" ht="12.75" customHeight="1" x14ac:dyDescent="0.2">
      <c r="A3559" s="64" t="s">
        <v>628</v>
      </c>
      <c r="B3559" s="65" t="s">
        <v>627</v>
      </c>
      <c r="C3559" s="65">
        <v>336409</v>
      </c>
      <c r="D3559" s="66">
        <f>VLOOKUP(A3559,'2.1 Termination Charges'!$B$4:$F$904,5,0)</f>
        <v>1.298E-2</v>
      </c>
      <c r="G3559" s="67"/>
      <c r="H3559" s="67"/>
      <c r="J3559" s="67"/>
      <c r="P3559" s="68"/>
      <c r="Q3559" s="69"/>
      <c r="R3559" s="69"/>
      <c r="Z3559" s="70"/>
      <c r="AA3559" s="71"/>
      <c r="AB3559" s="70"/>
      <c r="AC3559" s="70"/>
      <c r="AD3559" s="53"/>
      <c r="AE3559" s="53"/>
      <c r="AF3559" s="72"/>
      <c r="AG3559" s="70"/>
      <c r="AH3559" s="70"/>
      <c r="AI3559" s="70"/>
    </row>
    <row r="3560" spans="1:35" ht="12.75" customHeight="1" x14ac:dyDescent="0.2">
      <c r="A3560" s="64" t="s">
        <v>628</v>
      </c>
      <c r="B3560" s="65" t="s">
        <v>627</v>
      </c>
      <c r="C3560" s="65">
        <v>3364160</v>
      </c>
      <c r="D3560" s="66">
        <f>VLOOKUP(A3560,'2.1 Termination Charges'!$B$4:$F$904,5,0)</f>
        <v>1.298E-2</v>
      </c>
      <c r="G3560" s="67"/>
      <c r="H3560" s="67"/>
      <c r="J3560" s="67"/>
      <c r="P3560" s="68"/>
      <c r="Q3560" s="69"/>
      <c r="R3560" s="69"/>
      <c r="Z3560" s="70"/>
      <c r="AA3560" s="71"/>
      <c r="AB3560" s="70"/>
      <c r="AC3560" s="70"/>
      <c r="AD3560" s="53"/>
      <c r="AE3560" s="53"/>
      <c r="AF3560" s="72"/>
      <c r="AG3560" s="70"/>
      <c r="AH3560" s="70"/>
      <c r="AI3560" s="70"/>
    </row>
    <row r="3561" spans="1:35" ht="12.75" customHeight="1" x14ac:dyDescent="0.2">
      <c r="A3561" s="64" t="s">
        <v>628</v>
      </c>
      <c r="B3561" s="65" t="s">
        <v>627</v>
      </c>
      <c r="C3561" s="65">
        <v>3364161</v>
      </c>
      <c r="D3561" s="66">
        <f>VLOOKUP(A3561,'2.1 Termination Charges'!$B$4:$F$904,5,0)</f>
        <v>1.298E-2</v>
      </c>
      <c r="G3561" s="67"/>
      <c r="H3561" s="67"/>
      <c r="J3561" s="67"/>
      <c r="P3561" s="68"/>
      <c r="Q3561" s="69"/>
      <c r="R3561" s="69"/>
      <c r="Z3561" s="70"/>
      <c r="AA3561" s="71"/>
      <c r="AB3561" s="70"/>
      <c r="AC3561" s="70"/>
      <c r="AD3561" s="53"/>
      <c r="AE3561" s="53"/>
      <c r="AF3561" s="72"/>
      <c r="AG3561" s="70"/>
      <c r="AH3561" s="70"/>
      <c r="AI3561" s="70"/>
    </row>
    <row r="3562" spans="1:35" ht="12.75" customHeight="1" x14ac:dyDescent="0.2">
      <c r="A3562" s="64" t="s">
        <v>628</v>
      </c>
      <c r="B3562" s="65" t="s">
        <v>627</v>
      </c>
      <c r="C3562" s="65">
        <v>336417</v>
      </c>
      <c r="D3562" s="66">
        <f>VLOOKUP(A3562,'2.1 Termination Charges'!$B$4:$F$904,5,0)</f>
        <v>1.298E-2</v>
      </c>
      <c r="G3562" s="67"/>
      <c r="H3562" s="67"/>
      <c r="J3562" s="67"/>
      <c r="P3562" s="68"/>
      <c r="Q3562" s="69"/>
      <c r="R3562" s="69"/>
      <c r="Z3562" s="70"/>
      <c r="AA3562" s="71"/>
      <c r="AB3562" s="70"/>
      <c r="AC3562" s="70"/>
      <c r="AD3562" s="53"/>
      <c r="AE3562" s="53"/>
      <c r="AF3562" s="72"/>
      <c r="AG3562" s="70"/>
      <c r="AH3562" s="70"/>
      <c r="AI3562" s="70"/>
    </row>
    <row r="3563" spans="1:35" ht="12.75" customHeight="1" x14ac:dyDescent="0.2">
      <c r="A3563" s="64" t="s">
        <v>628</v>
      </c>
      <c r="B3563" s="65" t="s">
        <v>627</v>
      </c>
      <c r="C3563" s="65">
        <v>33642</v>
      </c>
      <c r="D3563" s="66">
        <f>VLOOKUP(A3563,'2.1 Termination Charges'!$B$4:$F$904,5,0)</f>
        <v>1.298E-2</v>
      </c>
      <c r="G3563" s="67"/>
      <c r="H3563" s="67"/>
      <c r="J3563" s="67"/>
      <c r="P3563" s="68"/>
      <c r="Q3563" s="69"/>
      <c r="R3563" s="69"/>
      <c r="Z3563" s="70"/>
      <c r="AA3563" s="71"/>
      <c r="AB3563" s="70"/>
      <c r="AC3563" s="70"/>
      <c r="AD3563" s="53"/>
      <c r="AE3563" s="53"/>
      <c r="AF3563" s="72"/>
      <c r="AG3563" s="70"/>
      <c r="AH3563" s="70"/>
      <c r="AI3563" s="70"/>
    </row>
    <row r="3564" spans="1:35" ht="12.75" customHeight="1" x14ac:dyDescent="0.2">
      <c r="A3564" s="64" t="s">
        <v>628</v>
      </c>
      <c r="B3564" s="65" t="s">
        <v>627</v>
      </c>
      <c r="C3564" s="65">
        <v>33643</v>
      </c>
      <c r="D3564" s="66">
        <f>VLOOKUP(A3564,'2.1 Termination Charges'!$B$4:$F$904,5,0)</f>
        <v>1.298E-2</v>
      </c>
      <c r="G3564" s="67"/>
      <c r="H3564" s="67"/>
      <c r="J3564" s="67"/>
      <c r="P3564" s="68"/>
      <c r="Q3564" s="69"/>
      <c r="R3564" s="69"/>
      <c r="Z3564" s="70"/>
      <c r="AA3564" s="71"/>
      <c r="AB3564" s="70"/>
      <c r="AC3564" s="70"/>
      <c r="AD3564" s="53"/>
      <c r="AE3564" s="53"/>
      <c r="AF3564" s="72"/>
      <c r="AG3564" s="70"/>
      <c r="AH3564" s="70"/>
      <c r="AI3564" s="70"/>
    </row>
    <row r="3565" spans="1:35" ht="12.75" customHeight="1" x14ac:dyDescent="0.2">
      <c r="A3565" s="64" t="s">
        <v>628</v>
      </c>
      <c r="B3565" s="65" t="s">
        <v>627</v>
      </c>
      <c r="C3565" s="65">
        <v>336441</v>
      </c>
      <c r="D3565" s="66">
        <f>VLOOKUP(A3565,'2.1 Termination Charges'!$B$4:$F$904,5,0)</f>
        <v>1.298E-2</v>
      </c>
      <c r="G3565" s="67"/>
      <c r="H3565" s="67"/>
      <c r="J3565" s="67"/>
      <c r="P3565" s="68"/>
      <c r="Q3565" s="69"/>
      <c r="R3565" s="69"/>
      <c r="Z3565" s="70"/>
      <c r="AA3565" s="71"/>
      <c r="AB3565" s="70"/>
      <c r="AC3565" s="70"/>
      <c r="AD3565" s="53"/>
      <c r="AE3565" s="53"/>
      <c r="AF3565" s="72"/>
      <c r="AG3565" s="70"/>
      <c r="AH3565" s="70"/>
      <c r="AI3565" s="70"/>
    </row>
    <row r="3566" spans="1:35" ht="12.75" customHeight="1" x14ac:dyDescent="0.2">
      <c r="A3566" s="64" t="s">
        <v>628</v>
      </c>
      <c r="B3566" s="65" t="s">
        <v>627</v>
      </c>
      <c r="C3566" s="65">
        <v>336442</v>
      </c>
      <c r="D3566" s="66">
        <f>VLOOKUP(A3566,'2.1 Termination Charges'!$B$4:$F$904,5,0)</f>
        <v>1.298E-2</v>
      </c>
      <c r="G3566" s="67"/>
      <c r="H3566" s="67"/>
      <c r="J3566" s="67"/>
      <c r="P3566" s="68"/>
      <c r="Q3566" s="69"/>
      <c r="R3566" s="69"/>
      <c r="Z3566" s="70"/>
      <c r="AA3566" s="71"/>
      <c r="AB3566" s="70"/>
      <c r="AC3566" s="70"/>
      <c r="AD3566" s="53"/>
      <c r="AE3566" s="53"/>
      <c r="AF3566" s="72"/>
      <c r="AG3566" s="70"/>
      <c r="AH3566" s="70"/>
      <c r="AI3566" s="70"/>
    </row>
    <row r="3567" spans="1:35" ht="12.75" customHeight="1" x14ac:dyDescent="0.2">
      <c r="A3567" s="64" t="s">
        <v>628</v>
      </c>
      <c r="B3567" s="65" t="s">
        <v>627</v>
      </c>
      <c r="C3567" s="65">
        <v>336443</v>
      </c>
      <c r="D3567" s="66">
        <f>VLOOKUP(A3567,'2.1 Termination Charges'!$B$4:$F$904,5,0)</f>
        <v>1.298E-2</v>
      </c>
      <c r="G3567" s="67"/>
      <c r="H3567" s="67"/>
      <c r="J3567" s="67"/>
      <c r="P3567" s="68"/>
      <c r="Q3567" s="69"/>
      <c r="R3567" s="69"/>
      <c r="Z3567" s="70"/>
      <c r="AA3567" s="71"/>
      <c r="AB3567" s="70"/>
      <c r="AC3567" s="70"/>
      <c r="AD3567" s="53"/>
      <c r="AE3567" s="53"/>
      <c r="AF3567" s="72"/>
      <c r="AG3567" s="70"/>
      <c r="AH3567" s="70"/>
      <c r="AI3567" s="70"/>
    </row>
    <row r="3568" spans="1:35" ht="12.75" customHeight="1" x14ac:dyDescent="0.2">
      <c r="A3568" s="64" t="s">
        <v>628</v>
      </c>
      <c r="B3568" s="65" t="s">
        <v>627</v>
      </c>
      <c r="C3568" s="65">
        <v>33645</v>
      </c>
      <c r="D3568" s="66">
        <f>VLOOKUP(A3568,'2.1 Termination Charges'!$B$4:$F$904,5,0)</f>
        <v>1.298E-2</v>
      </c>
      <c r="G3568" s="67"/>
      <c r="H3568" s="67"/>
      <c r="J3568" s="67"/>
      <c r="P3568" s="68"/>
      <c r="Q3568" s="69"/>
      <c r="R3568" s="69"/>
      <c r="Z3568" s="70"/>
      <c r="AA3568" s="71"/>
      <c r="AB3568" s="70"/>
      <c r="AC3568" s="70"/>
      <c r="AD3568" s="53"/>
      <c r="AE3568" s="53"/>
      <c r="AF3568" s="72"/>
      <c r="AG3568" s="70"/>
      <c r="AH3568" s="70"/>
      <c r="AI3568" s="70"/>
    </row>
    <row r="3569" spans="1:35" ht="12.75" customHeight="1" x14ac:dyDescent="0.2">
      <c r="A3569" s="64" t="s">
        <v>628</v>
      </c>
      <c r="B3569" s="65" t="s">
        <v>627</v>
      </c>
      <c r="C3569" s="65">
        <v>33647</v>
      </c>
      <c r="D3569" s="66">
        <f>VLOOKUP(A3569,'2.1 Termination Charges'!$B$4:$F$904,5,0)</f>
        <v>1.298E-2</v>
      </c>
      <c r="G3569" s="67"/>
      <c r="H3569" s="67"/>
      <c r="J3569" s="67"/>
      <c r="P3569" s="68"/>
      <c r="Q3569" s="69"/>
      <c r="R3569" s="69"/>
      <c r="Z3569" s="70"/>
      <c r="AA3569" s="71"/>
      <c r="AB3569" s="70"/>
      <c r="AC3569" s="70"/>
      <c r="AD3569" s="53"/>
      <c r="AE3569" s="53"/>
      <c r="AF3569" s="72"/>
      <c r="AG3569" s="70"/>
      <c r="AH3569" s="70"/>
      <c r="AI3569" s="70"/>
    </row>
    <row r="3570" spans="1:35" ht="12.75" customHeight="1" x14ac:dyDescent="0.2">
      <c r="A3570" s="64" t="s">
        <v>628</v>
      </c>
      <c r="B3570" s="65" t="s">
        <v>627</v>
      </c>
      <c r="C3570" s="65">
        <v>33648</v>
      </c>
      <c r="D3570" s="66">
        <f>VLOOKUP(A3570,'2.1 Termination Charges'!$B$4:$F$904,5,0)</f>
        <v>1.298E-2</v>
      </c>
      <c r="G3570" s="67"/>
      <c r="H3570" s="67"/>
      <c r="J3570" s="67"/>
      <c r="P3570" s="68"/>
      <c r="Q3570" s="69"/>
      <c r="R3570" s="69"/>
      <c r="Z3570" s="70"/>
      <c r="AA3570" s="71"/>
      <c r="AB3570" s="70"/>
      <c r="AC3570" s="70"/>
      <c r="AD3570" s="53"/>
      <c r="AE3570" s="53"/>
      <c r="AF3570" s="72"/>
      <c r="AG3570" s="70"/>
      <c r="AH3570" s="70"/>
      <c r="AI3570" s="70"/>
    </row>
    <row r="3571" spans="1:35" ht="12.75" customHeight="1" x14ac:dyDescent="0.2">
      <c r="A3571" s="64" t="s">
        <v>628</v>
      </c>
      <c r="B3571" s="65" t="s">
        <v>627</v>
      </c>
      <c r="C3571" s="65">
        <v>336490</v>
      </c>
      <c r="D3571" s="66">
        <f>VLOOKUP(A3571,'2.1 Termination Charges'!$B$4:$F$904,5,0)</f>
        <v>1.298E-2</v>
      </c>
      <c r="G3571" s="67"/>
      <c r="H3571" s="67"/>
      <c r="J3571" s="67"/>
      <c r="P3571" s="68"/>
      <c r="Q3571" s="69"/>
      <c r="R3571" s="69"/>
      <c r="Z3571" s="70"/>
      <c r="AA3571" s="71"/>
      <c r="AB3571" s="70"/>
      <c r="AC3571" s="70"/>
      <c r="AD3571" s="53"/>
      <c r="AE3571" s="53"/>
      <c r="AF3571" s="72"/>
      <c r="AG3571" s="70"/>
      <c r="AH3571" s="70"/>
      <c r="AI3571" s="70"/>
    </row>
    <row r="3572" spans="1:35" ht="12.75" customHeight="1" x14ac:dyDescent="0.2">
      <c r="A3572" s="64" t="s">
        <v>628</v>
      </c>
      <c r="B3572" s="65" t="s">
        <v>627</v>
      </c>
      <c r="C3572" s="65">
        <v>336491</v>
      </c>
      <c r="D3572" s="66">
        <f>VLOOKUP(A3572,'2.1 Termination Charges'!$B$4:$F$904,5,0)</f>
        <v>1.298E-2</v>
      </c>
      <c r="G3572" s="67"/>
      <c r="H3572" s="67"/>
      <c r="J3572" s="67"/>
      <c r="P3572" s="68"/>
      <c r="Q3572" s="69"/>
      <c r="R3572" s="69"/>
      <c r="Z3572" s="70"/>
      <c r="AA3572" s="71"/>
      <c r="AB3572" s="70"/>
      <c r="AC3572" s="70"/>
      <c r="AD3572" s="53"/>
      <c r="AE3572" s="53"/>
      <c r="AF3572" s="72"/>
      <c r="AG3572" s="70"/>
      <c r="AH3572" s="70"/>
      <c r="AI3572" s="70"/>
    </row>
    <row r="3573" spans="1:35" ht="12.75" customHeight="1" x14ac:dyDescent="0.2">
      <c r="A3573" s="64" t="s">
        <v>628</v>
      </c>
      <c r="B3573" s="65" t="s">
        <v>627</v>
      </c>
      <c r="C3573" s="65">
        <v>336492</v>
      </c>
      <c r="D3573" s="66">
        <f>VLOOKUP(A3573,'2.1 Termination Charges'!$B$4:$F$904,5,0)</f>
        <v>1.298E-2</v>
      </c>
      <c r="G3573" s="67"/>
      <c r="H3573" s="67"/>
      <c r="J3573" s="67"/>
      <c r="P3573" s="68"/>
      <c r="Q3573" s="69"/>
      <c r="R3573" s="69"/>
      <c r="Z3573" s="70"/>
      <c r="AA3573" s="71"/>
      <c r="AB3573" s="70"/>
      <c r="AC3573" s="70"/>
      <c r="AD3573" s="53"/>
      <c r="AE3573" s="53"/>
      <c r="AF3573" s="72"/>
      <c r="AG3573" s="70"/>
      <c r="AH3573" s="70"/>
      <c r="AI3573" s="70"/>
    </row>
    <row r="3574" spans="1:35" ht="12.75" customHeight="1" x14ac:dyDescent="0.2">
      <c r="A3574" s="64" t="s">
        <v>628</v>
      </c>
      <c r="B3574" s="65" t="s">
        <v>627</v>
      </c>
      <c r="C3574" s="65">
        <v>336493</v>
      </c>
      <c r="D3574" s="66">
        <f>VLOOKUP(A3574,'2.1 Termination Charges'!$B$4:$F$904,5,0)</f>
        <v>1.298E-2</v>
      </c>
      <c r="G3574" s="67"/>
      <c r="H3574" s="67"/>
      <c r="J3574" s="67"/>
      <c r="P3574" s="68"/>
      <c r="Q3574" s="69"/>
      <c r="R3574" s="69"/>
      <c r="Z3574" s="70"/>
      <c r="AA3574" s="71"/>
      <c r="AB3574" s="70"/>
      <c r="AC3574" s="70"/>
      <c r="AD3574" s="53"/>
      <c r="AE3574" s="53"/>
      <c r="AF3574" s="72"/>
      <c r="AG3574" s="70"/>
      <c r="AH3574" s="70"/>
      <c r="AI3574" s="70"/>
    </row>
    <row r="3575" spans="1:35" ht="12.75" customHeight="1" x14ac:dyDescent="0.2">
      <c r="A3575" s="64" t="s">
        <v>628</v>
      </c>
      <c r="B3575" s="65" t="s">
        <v>627</v>
      </c>
      <c r="C3575" s="65">
        <v>336494</v>
      </c>
      <c r="D3575" s="66">
        <f>VLOOKUP(A3575,'2.1 Termination Charges'!$B$4:$F$904,5,0)</f>
        <v>1.298E-2</v>
      </c>
      <c r="G3575" s="67"/>
      <c r="H3575" s="67"/>
      <c r="J3575" s="67"/>
      <c r="P3575" s="68"/>
      <c r="Q3575" s="69"/>
      <c r="R3575" s="69"/>
      <c r="Z3575" s="70"/>
      <c r="AA3575" s="71"/>
      <c r="AB3575" s="70"/>
      <c r="AC3575" s="70"/>
      <c r="AD3575" s="53"/>
      <c r="AE3575" s="53"/>
      <c r="AF3575" s="72"/>
      <c r="AG3575" s="70"/>
      <c r="AH3575" s="70"/>
      <c r="AI3575" s="70"/>
    </row>
    <row r="3576" spans="1:35" ht="12.75" customHeight="1" x14ac:dyDescent="0.2">
      <c r="A3576" s="64" t="s">
        <v>628</v>
      </c>
      <c r="B3576" s="65" t="s">
        <v>627</v>
      </c>
      <c r="C3576" s="65">
        <v>3364950</v>
      </c>
      <c r="D3576" s="66">
        <f>VLOOKUP(A3576,'2.1 Termination Charges'!$B$4:$F$904,5,0)</f>
        <v>1.298E-2</v>
      </c>
      <c r="G3576" s="67"/>
      <c r="H3576" s="67"/>
      <c r="J3576" s="67"/>
      <c r="P3576" s="68"/>
      <c r="Q3576" s="69"/>
      <c r="R3576" s="69"/>
      <c r="Z3576" s="70"/>
      <c r="AA3576" s="71"/>
      <c r="AB3576" s="70"/>
      <c r="AC3576" s="70"/>
      <c r="AD3576" s="53"/>
      <c r="AE3576" s="53"/>
      <c r="AF3576" s="72"/>
      <c r="AG3576" s="70"/>
      <c r="AH3576" s="70"/>
      <c r="AI3576" s="70"/>
    </row>
    <row r="3577" spans="1:35" ht="12.75" customHeight="1" x14ac:dyDescent="0.2">
      <c r="A3577" s="64" t="s">
        <v>628</v>
      </c>
      <c r="B3577" s="65" t="s">
        <v>627</v>
      </c>
      <c r="C3577" s="65">
        <v>3364951</v>
      </c>
      <c r="D3577" s="66">
        <f>VLOOKUP(A3577,'2.1 Termination Charges'!$B$4:$F$904,5,0)</f>
        <v>1.298E-2</v>
      </c>
      <c r="G3577" s="67"/>
      <c r="H3577" s="67"/>
      <c r="J3577" s="67"/>
      <c r="P3577" s="68"/>
      <c r="Q3577" s="69"/>
      <c r="R3577" s="69"/>
      <c r="Z3577" s="70"/>
      <c r="AA3577" s="71"/>
      <c r="AB3577" s="70"/>
      <c r="AC3577" s="70"/>
      <c r="AD3577" s="53"/>
      <c r="AE3577" s="53"/>
      <c r="AF3577" s="72"/>
      <c r="AG3577" s="70"/>
      <c r="AH3577" s="70"/>
      <c r="AI3577" s="70"/>
    </row>
    <row r="3578" spans="1:35" ht="12.75" customHeight="1" x14ac:dyDescent="0.2">
      <c r="A3578" s="64" t="s">
        <v>628</v>
      </c>
      <c r="B3578" s="65" t="s">
        <v>627</v>
      </c>
      <c r="C3578" s="65">
        <v>3364952</v>
      </c>
      <c r="D3578" s="66">
        <f>VLOOKUP(A3578,'2.1 Termination Charges'!$B$4:$F$904,5,0)</f>
        <v>1.298E-2</v>
      </c>
      <c r="G3578" s="67"/>
      <c r="H3578" s="67"/>
      <c r="J3578" s="67"/>
      <c r="P3578" s="68"/>
      <c r="Q3578" s="69"/>
      <c r="R3578" s="69"/>
      <c r="Z3578" s="70"/>
      <c r="AA3578" s="71"/>
      <c r="AB3578" s="70"/>
      <c r="AC3578" s="70"/>
      <c r="AD3578" s="53"/>
      <c r="AE3578" s="53"/>
      <c r="AF3578" s="72"/>
      <c r="AG3578" s="70"/>
      <c r="AH3578" s="70"/>
      <c r="AI3578" s="70"/>
    </row>
    <row r="3579" spans="1:35" ht="12.75" customHeight="1" x14ac:dyDescent="0.2">
      <c r="A3579" s="64" t="s">
        <v>628</v>
      </c>
      <c r="B3579" s="65" t="s">
        <v>627</v>
      </c>
      <c r="C3579" s="65">
        <v>3364953</v>
      </c>
      <c r="D3579" s="66">
        <f>VLOOKUP(A3579,'2.1 Termination Charges'!$B$4:$F$904,5,0)</f>
        <v>1.298E-2</v>
      </c>
      <c r="G3579" s="67"/>
      <c r="H3579" s="67"/>
      <c r="J3579" s="67"/>
      <c r="P3579" s="68"/>
      <c r="Q3579" s="69"/>
      <c r="R3579" s="69"/>
      <c r="Z3579" s="70"/>
      <c r="AA3579" s="71"/>
      <c r="AB3579" s="70"/>
      <c r="AC3579" s="70"/>
      <c r="AD3579" s="53"/>
      <c r="AE3579" s="53"/>
      <c r="AF3579" s="72"/>
      <c r="AG3579" s="70"/>
      <c r="AH3579" s="70"/>
      <c r="AI3579" s="70"/>
    </row>
    <row r="3580" spans="1:35" ht="12.75" customHeight="1" x14ac:dyDescent="0.2">
      <c r="A3580" s="64" t="s">
        <v>628</v>
      </c>
      <c r="B3580" s="65" t="s">
        <v>627</v>
      </c>
      <c r="C3580" s="65">
        <v>3364954</v>
      </c>
      <c r="D3580" s="66">
        <f>VLOOKUP(A3580,'2.1 Termination Charges'!$B$4:$F$904,5,0)</f>
        <v>1.298E-2</v>
      </c>
      <c r="G3580" s="67"/>
      <c r="H3580" s="67"/>
      <c r="J3580" s="67"/>
      <c r="P3580" s="68"/>
      <c r="Q3580" s="69"/>
      <c r="R3580" s="69"/>
      <c r="Z3580" s="70"/>
      <c r="AA3580" s="71"/>
      <c r="AB3580" s="70"/>
      <c r="AC3580" s="70"/>
      <c r="AD3580" s="53"/>
      <c r="AE3580" s="53"/>
      <c r="AF3580" s="72"/>
      <c r="AG3580" s="70"/>
      <c r="AH3580" s="70"/>
      <c r="AI3580" s="70"/>
    </row>
    <row r="3581" spans="1:35" ht="12.75" customHeight="1" x14ac:dyDescent="0.2">
      <c r="A3581" s="64" t="s">
        <v>628</v>
      </c>
      <c r="B3581" s="65" t="s">
        <v>627</v>
      </c>
      <c r="C3581" s="65">
        <v>3364955</v>
      </c>
      <c r="D3581" s="66">
        <f>VLOOKUP(A3581,'2.1 Termination Charges'!$B$4:$F$904,5,0)</f>
        <v>1.298E-2</v>
      </c>
      <c r="G3581" s="67"/>
      <c r="H3581" s="67"/>
      <c r="J3581" s="67"/>
      <c r="P3581" s="68"/>
      <c r="Q3581" s="69"/>
      <c r="R3581" s="69"/>
      <c r="Z3581" s="70"/>
      <c r="AA3581" s="71"/>
      <c r="AB3581" s="70"/>
      <c r="AC3581" s="70"/>
      <c r="AD3581" s="53"/>
      <c r="AE3581" s="53"/>
      <c r="AF3581" s="72"/>
      <c r="AG3581" s="70"/>
      <c r="AH3581" s="70"/>
      <c r="AI3581" s="70"/>
    </row>
    <row r="3582" spans="1:35" ht="12.75" customHeight="1" x14ac:dyDescent="0.2">
      <c r="A3582" s="64" t="s">
        <v>628</v>
      </c>
      <c r="B3582" s="65" t="s">
        <v>627</v>
      </c>
      <c r="C3582" s="65">
        <v>3364956</v>
      </c>
      <c r="D3582" s="66">
        <f>VLOOKUP(A3582,'2.1 Termination Charges'!$B$4:$F$904,5,0)</f>
        <v>1.298E-2</v>
      </c>
      <c r="G3582" s="67"/>
      <c r="H3582" s="67"/>
      <c r="J3582" s="67"/>
      <c r="P3582" s="68"/>
      <c r="Q3582" s="69"/>
      <c r="R3582" s="69"/>
      <c r="Z3582" s="70"/>
      <c r="AA3582" s="71"/>
      <c r="AB3582" s="70"/>
      <c r="AC3582" s="70"/>
      <c r="AD3582" s="53"/>
      <c r="AE3582" s="53"/>
      <c r="AF3582" s="72"/>
      <c r="AG3582" s="70"/>
      <c r="AH3582" s="70"/>
      <c r="AI3582" s="70"/>
    </row>
    <row r="3583" spans="1:35" ht="12.75" customHeight="1" x14ac:dyDescent="0.2">
      <c r="A3583" s="64" t="s">
        <v>628</v>
      </c>
      <c r="B3583" s="65" t="s">
        <v>627</v>
      </c>
      <c r="C3583" s="65">
        <v>3364957</v>
      </c>
      <c r="D3583" s="66">
        <f>VLOOKUP(A3583,'2.1 Termination Charges'!$B$4:$F$904,5,0)</f>
        <v>1.298E-2</v>
      </c>
      <c r="G3583" s="67"/>
      <c r="H3583" s="67"/>
      <c r="J3583" s="67"/>
      <c r="P3583" s="68"/>
      <c r="Q3583" s="69"/>
      <c r="R3583" s="69"/>
      <c r="Z3583" s="70"/>
      <c r="AA3583" s="71"/>
      <c r="AB3583" s="70"/>
      <c r="AC3583" s="70"/>
      <c r="AD3583" s="53"/>
      <c r="AE3583" s="53"/>
      <c r="AF3583" s="72"/>
      <c r="AG3583" s="70"/>
      <c r="AH3583" s="70"/>
      <c r="AI3583" s="70"/>
    </row>
    <row r="3584" spans="1:35" ht="12.75" customHeight="1" x14ac:dyDescent="0.2">
      <c r="A3584" s="64" t="s">
        <v>628</v>
      </c>
      <c r="B3584" s="65" t="s">
        <v>627</v>
      </c>
      <c r="C3584" s="65">
        <v>3364958</v>
      </c>
      <c r="D3584" s="66">
        <f>VLOOKUP(A3584,'2.1 Termination Charges'!$B$4:$F$904,5,0)</f>
        <v>1.298E-2</v>
      </c>
      <c r="G3584" s="67"/>
      <c r="H3584" s="67"/>
      <c r="J3584" s="67"/>
      <c r="P3584" s="68"/>
      <c r="Q3584" s="69"/>
      <c r="R3584" s="69"/>
      <c r="Z3584" s="70"/>
      <c r="AA3584" s="71"/>
      <c r="AB3584" s="70"/>
      <c r="AC3584" s="70"/>
      <c r="AD3584" s="53"/>
      <c r="AE3584" s="53"/>
      <c r="AF3584" s="72"/>
      <c r="AG3584" s="70"/>
      <c r="AH3584" s="70"/>
      <c r="AI3584" s="70"/>
    </row>
    <row r="3585" spans="1:35" ht="12.75" customHeight="1" x14ac:dyDescent="0.2">
      <c r="A3585" s="64" t="s">
        <v>628</v>
      </c>
      <c r="B3585" s="65" t="s">
        <v>627</v>
      </c>
      <c r="C3585" s="65">
        <v>3364959</v>
      </c>
      <c r="D3585" s="66">
        <f>VLOOKUP(A3585,'2.1 Termination Charges'!$B$4:$F$904,5,0)</f>
        <v>1.298E-2</v>
      </c>
      <c r="G3585" s="67"/>
      <c r="H3585" s="67"/>
      <c r="J3585" s="67"/>
      <c r="P3585" s="68"/>
      <c r="Q3585" s="69"/>
      <c r="R3585" s="69"/>
      <c r="Z3585" s="70"/>
      <c r="AA3585" s="71"/>
      <c r="AB3585" s="70"/>
      <c r="AC3585" s="70"/>
      <c r="AD3585" s="53"/>
      <c r="AE3585" s="53"/>
      <c r="AF3585" s="72"/>
      <c r="AG3585" s="70"/>
      <c r="AH3585" s="70"/>
      <c r="AI3585" s="70"/>
    </row>
    <row r="3586" spans="1:35" ht="12.75" customHeight="1" x14ac:dyDescent="0.2">
      <c r="A3586" s="64" t="s">
        <v>628</v>
      </c>
      <c r="B3586" s="65" t="s">
        <v>627</v>
      </c>
      <c r="C3586" s="65">
        <v>336496</v>
      </c>
      <c r="D3586" s="66">
        <f>VLOOKUP(A3586,'2.1 Termination Charges'!$B$4:$F$904,5,0)</f>
        <v>1.298E-2</v>
      </c>
      <c r="G3586" s="67"/>
      <c r="H3586" s="67"/>
      <c r="J3586" s="67"/>
      <c r="P3586" s="68"/>
      <c r="Q3586" s="69"/>
      <c r="R3586" s="69"/>
      <c r="Z3586" s="70"/>
      <c r="AA3586" s="71"/>
      <c r="AB3586" s="70"/>
      <c r="AC3586" s="70"/>
      <c r="AD3586" s="53"/>
      <c r="AE3586" s="53"/>
      <c r="AF3586" s="72"/>
      <c r="AG3586" s="70"/>
      <c r="AH3586" s="70"/>
      <c r="AI3586" s="70"/>
    </row>
    <row r="3587" spans="1:35" ht="12.75" customHeight="1" x14ac:dyDescent="0.2">
      <c r="A3587" s="64" t="s">
        <v>628</v>
      </c>
      <c r="B3587" s="65" t="s">
        <v>627</v>
      </c>
      <c r="C3587" s="65">
        <v>336497</v>
      </c>
      <c r="D3587" s="66">
        <f>VLOOKUP(A3587,'2.1 Termination Charges'!$B$4:$F$904,5,0)</f>
        <v>1.298E-2</v>
      </c>
      <c r="G3587" s="67"/>
      <c r="H3587" s="67"/>
      <c r="J3587" s="67"/>
      <c r="P3587" s="68"/>
      <c r="Q3587" s="69"/>
      <c r="R3587" s="69"/>
      <c r="Z3587" s="70"/>
      <c r="AA3587" s="71"/>
      <c r="AB3587" s="70"/>
      <c r="AC3587" s="70"/>
      <c r="AD3587" s="53"/>
      <c r="AE3587" s="53"/>
      <c r="AF3587" s="72"/>
      <c r="AG3587" s="70"/>
      <c r="AH3587" s="70"/>
      <c r="AI3587" s="70"/>
    </row>
    <row r="3588" spans="1:35" ht="12.75" customHeight="1" x14ac:dyDescent="0.2">
      <c r="A3588" s="64" t="s">
        <v>628</v>
      </c>
      <c r="B3588" s="65" t="s">
        <v>627</v>
      </c>
      <c r="C3588" s="65">
        <v>336498</v>
      </c>
      <c r="D3588" s="66">
        <f>VLOOKUP(A3588,'2.1 Termination Charges'!$B$4:$F$904,5,0)</f>
        <v>1.298E-2</v>
      </c>
      <c r="G3588" s="67"/>
      <c r="H3588" s="67"/>
      <c r="J3588" s="67"/>
      <c r="P3588" s="68"/>
      <c r="Q3588" s="69"/>
      <c r="R3588" s="69"/>
      <c r="Z3588" s="70"/>
      <c r="AA3588" s="71"/>
      <c r="AB3588" s="70"/>
      <c r="AC3588" s="70"/>
      <c r="AD3588" s="53"/>
      <c r="AE3588" s="53"/>
      <c r="AF3588" s="72"/>
      <c r="AG3588" s="70"/>
      <c r="AH3588" s="70"/>
      <c r="AI3588" s="70"/>
    </row>
    <row r="3589" spans="1:35" ht="12.75" customHeight="1" x14ac:dyDescent="0.2">
      <c r="A3589" s="64" t="s">
        <v>628</v>
      </c>
      <c r="B3589" s="65" t="s">
        <v>627</v>
      </c>
      <c r="C3589" s="65">
        <v>3364992</v>
      </c>
      <c r="D3589" s="66">
        <f>VLOOKUP(A3589,'2.1 Termination Charges'!$B$4:$F$904,5,0)</f>
        <v>1.298E-2</v>
      </c>
      <c r="G3589" s="67"/>
      <c r="H3589" s="67"/>
      <c r="J3589" s="67"/>
      <c r="P3589" s="68"/>
      <c r="Q3589" s="69"/>
      <c r="R3589" s="69"/>
      <c r="Z3589" s="70"/>
      <c r="AA3589" s="71"/>
      <c r="AB3589" s="70"/>
      <c r="AC3589" s="70"/>
      <c r="AD3589" s="53"/>
      <c r="AE3589" s="53"/>
      <c r="AF3589" s="72"/>
      <c r="AG3589" s="70"/>
      <c r="AH3589" s="70"/>
      <c r="AI3589" s="70"/>
    </row>
    <row r="3590" spans="1:35" ht="12.75" customHeight="1" x14ac:dyDescent="0.2">
      <c r="A3590" s="64" t="s">
        <v>628</v>
      </c>
      <c r="B3590" s="65" t="s">
        <v>627</v>
      </c>
      <c r="C3590" s="65">
        <v>3364993</v>
      </c>
      <c r="D3590" s="66">
        <f>VLOOKUP(A3590,'2.1 Termination Charges'!$B$4:$F$904,5,0)</f>
        <v>1.298E-2</v>
      </c>
      <c r="G3590" s="67"/>
      <c r="H3590" s="67"/>
      <c r="J3590" s="67"/>
      <c r="P3590" s="68"/>
      <c r="Q3590" s="69"/>
      <c r="R3590" s="69"/>
      <c r="Z3590" s="70"/>
      <c r="AA3590" s="71"/>
      <c r="AB3590" s="70"/>
      <c r="AC3590" s="70"/>
      <c r="AD3590" s="53"/>
      <c r="AE3590" s="53"/>
      <c r="AF3590" s="72"/>
      <c r="AG3590" s="70"/>
      <c r="AH3590" s="70"/>
      <c r="AI3590" s="70"/>
    </row>
    <row r="3591" spans="1:35" ht="12.75" customHeight="1" x14ac:dyDescent="0.2">
      <c r="A3591" s="64" t="s">
        <v>628</v>
      </c>
      <c r="B3591" s="65" t="s">
        <v>627</v>
      </c>
      <c r="C3591" s="65">
        <v>33654</v>
      </c>
      <c r="D3591" s="66">
        <f>VLOOKUP(A3591,'2.1 Termination Charges'!$B$4:$F$904,5,0)</f>
        <v>1.298E-2</v>
      </c>
      <c r="G3591" s="67"/>
      <c r="H3591" s="67"/>
      <c r="J3591" s="67"/>
      <c r="P3591" s="68"/>
      <c r="Q3591" s="69"/>
      <c r="R3591" s="69"/>
      <c r="Z3591" s="70"/>
      <c r="AA3591" s="71"/>
      <c r="AB3591" s="70"/>
      <c r="AC3591" s="70"/>
      <c r="AD3591" s="53"/>
      <c r="AE3591" s="53"/>
      <c r="AF3591" s="72"/>
      <c r="AG3591" s="70"/>
      <c r="AH3591" s="70"/>
      <c r="AI3591" s="70"/>
    </row>
    <row r="3592" spans="1:35" ht="12.75" customHeight="1" x14ac:dyDescent="0.2">
      <c r="A3592" s="64" t="s">
        <v>628</v>
      </c>
      <c r="B3592" s="65" t="s">
        <v>627</v>
      </c>
      <c r="C3592" s="65">
        <v>3367</v>
      </c>
      <c r="D3592" s="66">
        <f>VLOOKUP(A3592,'2.1 Termination Charges'!$B$4:$F$904,5,0)</f>
        <v>1.298E-2</v>
      </c>
      <c r="G3592" s="67"/>
      <c r="H3592" s="67"/>
      <c r="J3592" s="67"/>
      <c r="P3592" s="68"/>
      <c r="Q3592" s="69"/>
      <c r="R3592" s="69"/>
      <c r="Z3592" s="70"/>
      <c r="AA3592" s="71"/>
      <c r="AB3592" s="70"/>
      <c r="AC3592" s="70"/>
      <c r="AD3592" s="53"/>
      <c r="AE3592" s="53"/>
      <c r="AF3592" s="72"/>
      <c r="AG3592" s="70"/>
      <c r="AH3592" s="70"/>
      <c r="AI3592" s="70"/>
    </row>
    <row r="3593" spans="1:35" ht="12.75" customHeight="1" x14ac:dyDescent="0.2">
      <c r="A3593" s="64" t="s">
        <v>628</v>
      </c>
      <c r="B3593" s="65" t="s">
        <v>627</v>
      </c>
      <c r="C3593" s="65">
        <v>3368</v>
      </c>
      <c r="D3593" s="66">
        <f>VLOOKUP(A3593,'2.1 Termination Charges'!$B$4:$F$904,5,0)</f>
        <v>1.298E-2</v>
      </c>
      <c r="G3593" s="67"/>
      <c r="H3593" s="67"/>
      <c r="J3593" s="67"/>
      <c r="P3593" s="68"/>
      <c r="Q3593" s="69"/>
      <c r="R3593" s="69"/>
      <c r="Z3593" s="70"/>
      <c r="AA3593" s="71"/>
      <c r="AB3593" s="70"/>
      <c r="AC3593" s="70"/>
      <c r="AD3593" s="53"/>
      <c r="AE3593" s="53"/>
      <c r="AF3593" s="72"/>
      <c r="AG3593" s="70"/>
      <c r="AH3593" s="70"/>
      <c r="AI3593" s="70"/>
    </row>
    <row r="3594" spans="1:35" ht="12.75" customHeight="1" x14ac:dyDescent="0.2">
      <c r="A3594" s="64" t="s">
        <v>628</v>
      </c>
      <c r="B3594" s="65" t="s">
        <v>627</v>
      </c>
      <c r="C3594" s="65">
        <v>33700000</v>
      </c>
      <c r="D3594" s="66">
        <f>VLOOKUP(A3594,'2.1 Termination Charges'!$B$4:$F$904,5,0)</f>
        <v>1.298E-2</v>
      </c>
      <c r="G3594" s="67"/>
      <c r="H3594" s="67"/>
      <c r="J3594" s="67"/>
      <c r="P3594" s="68"/>
      <c r="Q3594" s="69"/>
      <c r="R3594" s="69"/>
      <c r="Z3594" s="70"/>
      <c r="AA3594" s="71"/>
      <c r="AB3594" s="70"/>
      <c r="AC3594" s="70"/>
      <c r="AD3594" s="53"/>
      <c r="AE3594" s="53"/>
      <c r="AF3594" s="72"/>
      <c r="AG3594" s="70"/>
      <c r="AH3594" s="70"/>
      <c r="AI3594" s="70"/>
    </row>
    <row r="3595" spans="1:35" ht="12.75" customHeight="1" x14ac:dyDescent="0.2">
      <c r="A3595" s="64" t="s">
        <v>628</v>
      </c>
      <c r="B3595" s="65" t="s">
        <v>627</v>
      </c>
      <c r="C3595" s="65">
        <v>33700012</v>
      </c>
      <c r="D3595" s="66">
        <f>VLOOKUP(A3595,'2.1 Termination Charges'!$B$4:$F$904,5,0)</f>
        <v>1.298E-2</v>
      </c>
      <c r="G3595" s="67"/>
      <c r="H3595" s="67"/>
      <c r="J3595" s="67"/>
      <c r="P3595" s="68"/>
      <c r="Q3595" s="69"/>
      <c r="R3595" s="69"/>
      <c r="Z3595" s="70"/>
      <c r="AA3595" s="71"/>
      <c r="AB3595" s="70"/>
      <c r="AC3595" s="70"/>
      <c r="AD3595" s="53"/>
      <c r="AE3595" s="53"/>
      <c r="AF3595" s="72"/>
      <c r="AG3595" s="70"/>
      <c r="AH3595" s="70"/>
      <c r="AI3595" s="70"/>
    </row>
    <row r="3596" spans="1:35" ht="12.75" customHeight="1" x14ac:dyDescent="0.2">
      <c r="A3596" s="64" t="s">
        <v>628</v>
      </c>
      <c r="B3596" s="65" t="s">
        <v>627</v>
      </c>
      <c r="C3596" s="65">
        <v>337482</v>
      </c>
      <c r="D3596" s="66">
        <f>VLOOKUP(A3596,'2.1 Termination Charges'!$B$4:$F$904,5,0)</f>
        <v>1.298E-2</v>
      </c>
      <c r="G3596" s="67"/>
      <c r="H3596" s="67"/>
      <c r="J3596" s="67"/>
      <c r="P3596" s="68"/>
      <c r="Q3596" s="69"/>
      <c r="R3596" s="69"/>
      <c r="Z3596" s="70"/>
      <c r="AA3596" s="71"/>
      <c r="AB3596" s="70"/>
      <c r="AC3596" s="70"/>
      <c r="AD3596" s="53"/>
      <c r="AE3596" s="53"/>
      <c r="AF3596" s="72"/>
      <c r="AG3596" s="70"/>
      <c r="AH3596" s="70"/>
      <c r="AI3596" s="70"/>
    </row>
    <row r="3597" spans="1:35" ht="12.75" customHeight="1" x14ac:dyDescent="0.2">
      <c r="A3597" s="64" t="s">
        <v>628</v>
      </c>
      <c r="B3597" s="65" t="s">
        <v>627</v>
      </c>
      <c r="C3597" s="65">
        <v>337483</v>
      </c>
      <c r="D3597" s="66">
        <f>VLOOKUP(A3597,'2.1 Termination Charges'!$B$4:$F$904,5,0)</f>
        <v>1.298E-2</v>
      </c>
      <c r="G3597" s="67"/>
      <c r="H3597" s="67"/>
      <c r="J3597" s="67"/>
      <c r="P3597" s="68"/>
      <c r="Q3597" s="69"/>
      <c r="R3597" s="69"/>
      <c r="Z3597" s="70"/>
      <c r="AA3597" s="71"/>
      <c r="AB3597" s="70"/>
      <c r="AC3597" s="70"/>
      <c r="AD3597" s="53"/>
      <c r="AE3597" s="53"/>
      <c r="AF3597" s="72"/>
      <c r="AG3597" s="70"/>
      <c r="AH3597" s="70"/>
      <c r="AI3597" s="70"/>
    </row>
    <row r="3598" spans="1:35" ht="12.75" customHeight="1" x14ac:dyDescent="0.2">
      <c r="A3598" s="64" t="s">
        <v>628</v>
      </c>
      <c r="B3598" s="65" t="s">
        <v>627</v>
      </c>
      <c r="C3598" s="65">
        <v>337484</v>
      </c>
      <c r="D3598" s="66">
        <f>VLOOKUP(A3598,'2.1 Termination Charges'!$B$4:$F$904,5,0)</f>
        <v>1.298E-2</v>
      </c>
      <c r="G3598" s="67"/>
      <c r="H3598" s="67"/>
      <c r="J3598" s="67"/>
      <c r="P3598" s="68"/>
      <c r="Q3598" s="69"/>
      <c r="R3598" s="69"/>
      <c r="Z3598" s="70"/>
      <c r="AA3598" s="71"/>
      <c r="AB3598" s="70"/>
      <c r="AC3598" s="70"/>
      <c r="AD3598" s="53"/>
      <c r="AE3598" s="53"/>
      <c r="AF3598" s="72"/>
      <c r="AG3598" s="70"/>
      <c r="AH3598" s="70"/>
      <c r="AI3598" s="70"/>
    </row>
    <row r="3599" spans="1:35" ht="12.75" customHeight="1" x14ac:dyDescent="0.2">
      <c r="A3599" s="64" t="s">
        <v>628</v>
      </c>
      <c r="B3599" s="65" t="s">
        <v>627</v>
      </c>
      <c r="C3599" s="65">
        <v>337485</v>
      </c>
      <c r="D3599" s="66">
        <f>VLOOKUP(A3599,'2.1 Termination Charges'!$B$4:$F$904,5,0)</f>
        <v>1.298E-2</v>
      </c>
      <c r="G3599" s="67"/>
      <c r="H3599" s="67"/>
      <c r="J3599" s="67"/>
      <c r="P3599" s="68"/>
      <c r="Q3599" s="69"/>
      <c r="R3599" s="69"/>
      <c r="Z3599" s="70"/>
      <c r="AA3599" s="71"/>
      <c r="AB3599" s="70"/>
      <c r="AC3599" s="70"/>
      <c r="AD3599" s="53"/>
      <c r="AE3599" s="53"/>
      <c r="AF3599" s="72"/>
      <c r="AG3599" s="70"/>
      <c r="AH3599" s="70"/>
      <c r="AI3599" s="70"/>
    </row>
    <row r="3600" spans="1:35" ht="12.75" customHeight="1" x14ac:dyDescent="0.2">
      <c r="A3600" s="64" t="s">
        <v>628</v>
      </c>
      <c r="B3600" s="65" t="s">
        <v>627</v>
      </c>
      <c r="C3600" s="65">
        <v>3375054</v>
      </c>
      <c r="D3600" s="66">
        <f>VLOOKUP(A3600,'2.1 Termination Charges'!$B$4:$F$904,5,0)</f>
        <v>1.298E-2</v>
      </c>
      <c r="G3600" s="67"/>
      <c r="H3600" s="67"/>
      <c r="J3600" s="67"/>
      <c r="P3600" s="68"/>
      <c r="Q3600" s="69"/>
      <c r="R3600" s="69"/>
      <c r="Z3600" s="70"/>
      <c r="AA3600" s="71"/>
      <c r="AB3600" s="70"/>
      <c r="AC3600" s="70"/>
      <c r="AD3600" s="53"/>
      <c r="AE3600" s="53"/>
      <c r="AF3600" s="72"/>
      <c r="AG3600" s="70"/>
      <c r="AH3600" s="70"/>
      <c r="AI3600" s="70"/>
    </row>
    <row r="3601" spans="1:35" ht="12.75" customHeight="1" x14ac:dyDescent="0.2">
      <c r="A3601" s="64" t="s">
        <v>628</v>
      </c>
      <c r="B3601" s="65" t="s">
        <v>627</v>
      </c>
      <c r="C3601" s="65">
        <v>3375055</v>
      </c>
      <c r="D3601" s="66">
        <f>VLOOKUP(A3601,'2.1 Termination Charges'!$B$4:$F$904,5,0)</f>
        <v>1.298E-2</v>
      </c>
      <c r="G3601" s="67"/>
      <c r="H3601" s="67"/>
      <c r="J3601" s="67"/>
      <c r="P3601" s="68"/>
      <c r="Q3601" s="69"/>
      <c r="R3601" s="69"/>
      <c r="Z3601" s="70"/>
      <c r="AA3601" s="71"/>
      <c r="AB3601" s="70"/>
      <c r="AC3601" s="70"/>
      <c r="AD3601" s="53"/>
      <c r="AE3601" s="53"/>
      <c r="AF3601" s="72"/>
      <c r="AG3601" s="70"/>
      <c r="AH3601" s="70"/>
      <c r="AI3601" s="70"/>
    </row>
    <row r="3602" spans="1:35" ht="12.75" customHeight="1" x14ac:dyDescent="0.2">
      <c r="A3602" s="64" t="s">
        <v>628</v>
      </c>
      <c r="B3602" s="65" t="s">
        <v>627</v>
      </c>
      <c r="C3602" s="65">
        <v>3375056</v>
      </c>
      <c r="D3602" s="66">
        <f>VLOOKUP(A3602,'2.1 Termination Charges'!$B$4:$F$904,5,0)</f>
        <v>1.298E-2</v>
      </c>
      <c r="G3602" s="67"/>
      <c r="H3602" s="67"/>
      <c r="J3602" s="67"/>
      <c r="P3602" s="68"/>
      <c r="Q3602" s="69"/>
      <c r="R3602" s="69"/>
      <c r="Z3602" s="70"/>
      <c r="AA3602" s="71"/>
      <c r="AB3602" s="70"/>
      <c r="AC3602" s="70"/>
      <c r="AD3602" s="53"/>
      <c r="AE3602" s="53"/>
      <c r="AF3602" s="72"/>
      <c r="AG3602" s="70"/>
      <c r="AH3602" s="70"/>
      <c r="AI3602" s="70"/>
    </row>
    <row r="3603" spans="1:35" ht="12.75" customHeight="1" x14ac:dyDescent="0.2">
      <c r="A3603" s="64" t="s">
        <v>628</v>
      </c>
      <c r="B3603" s="65" t="s">
        <v>627</v>
      </c>
      <c r="C3603" s="65">
        <v>3375057</v>
      </c>
      <c r="D3603" s="66">
        <f>VLOOKUP(A3603,'2.1 Termination Charges'!$B$4:$F$904,5,0)</f>
        <v>1.298E-2</v>
      </c>
      <c r="G3603" s="67"/>
      <c r="H3603" s="67"/>
      <c r="J3603" s="67"/>
      <c r="P3603" s="68"/>
      <c r="Q3603" s="69"/>
      <c r="R3603" s="69"/>
      <c r="Z3603" s="70"/>
      <c r="AA3603" s="71"/>
      <c r="AB3603" s="70"/>
      <c r="AC3603" s="70"/>
      <c r="AD3603" s="53"/>
      <c r="AE3603" s="53"/>
      <c r="AF3603" s="72"/>
      <c r="AG3603" s="70"/>
      <c r="AH3603" s="70"/>
      <c r="AI3603" s="70"/>
    </row>
    <row r="3604" spans="1:35" ht="12.75" customHeight="1" x14ac:dyDescent="0.2">
      <c r="A3604" s="64" t="s">
        <v>628</v>
      </c>
      <c r="B3604" s="65" t="s">
        <v>627</v>
      </c>
      <c r="C3604" s="65">
        <v>3375058</v>
      </c>
      <c r="D3604" s="66">
        <f>VLOOKUP(A3604,'2.1 Termination Charges'!$B$4:$F$904,5,0)</f>
        <v>1.298E-2</v>
      </c>
      <c r="G3604" s="67"/>
      <c r="H3604" s="67"/>
      <c r="J3604" s="67"/>
      <c r="P3604" s="68"/>
      <c r="Q3604" s="69"/>
      <c r="R3604" s="69"/>
      <c r="Z3604" s="70"/>
      <c r="AA3604" s="71"/>
      <c r="AB3604" s="70"/>
      <c r="AC3604" s="70"/>
      <c r="AD3604" s="53"/>
      <c r="AE3604" s="53"/>
      <c r="AF3604" s="72"/>
      <c r="AG3604" s="70"/>
      <c r="AH3604" s="70"/>
      <c r="AI3604" s="70"/>
    </row>
    <row r="3605" spans="1:35" ht="12.75" customHeight="1" x14ac:dyDescent="0.2">
      <c r="A3605" s="64" t="s">
        <v>628</v>
      </c>
      <c r="B3605" s="65" t="s">
        <v>627</v>
      </c>
      <c r="C3605" s="65">
        <v>3375059</v>
      </c>
      <c r="D3605" s="66">
        <f>VLOOKUP(A3605,'2.1 Termination Charges'!$B$4:$F$904,5,0)</f>
        <v>1.298E-2</v>
      </c>
      <c r="G3605" s="67"/>
      <c r="H3605" s="67"/>
      <c r="J3605" s="67"/>
      <c r="P3605" s="68"/>
      <c r="Q3605" s="69"/>
      <c r="R3605" s="69"/>
      <c r="Z3605" s="70"/>
      <c r="AA3605" s="71"/>
      <c r="AB3605" s="70"/>
      <c r="AC3605" s="70"/>
      <c r="AD3605" s="53"/>
      <c r="AE3605" s="53"/>
      <c r="AF3605" s="72"/>
      <c r="AG3605" s="70"/>
      <c r="AH3605" s="70"/>
      <c r="AI3605" s="70"/>
    </row>
    <row r="3606" spans="1:35" ht="12.75" customHeight="1" x14ac:dyDescent="0.2">
      <c r="A3606" s="64" t="s">
        <v>628</v>
      </c>
      <c r="B3606" s="65" t="s">
        <v>627</v>
      </c>
      <c r="C3606" s="65">
        <v>3375061</v>
      </c>
      <c r="D3606" s="66">
        <f>VLOOKUP(A3606,'2.1 Termination Charges'!$B$4:$F$904,5,0)</f>
        <v>1.298E-2</v>
      </c>
      <c r="G3606" s="67"/>
      <c r="H3606" s="67"/>
      <c r="J3606" s="67"/>
      <c r="P3606" s="68"/>
      <c r="Q3606" s="69"/>
      <c r="R3606" s="69"/>
      <c r="Z3606" s="70"/>
      <c r="AA3606" s="71"/>
      <c r="AB3606" s="70"/>
      <c r="AC3606" s="70"/>
      <c r="AD3606" s="53"/>
      <c r="AE3606" s="53"/>
      <c r="AF3606" s="72"/>
      <c r="AG3606" s="70"/>
      <c r="AH3606" s="70"/>
      <c r="AI3606" s="70"/>
    </row>
    <row r="3607" spans="1:35" ht="12.75" customHeight="1" x14ac:dyDescent="0.2">
      <c r="A3607" s="64" t="s">
        <v>628</v>
      </c>
      <c r="B3607" s="65" t="s">
        <v>627</v>
      </c>
      <c r="C3607" s="65">
        <v>3375062</v>
      </c>
      <c r="D3607" s="66">
        <f>VLOOKUP(A3607,'2.1 Termination Charges'!$B$4:$F$904,5,0)</f>
        <v>1.298E-2</v>
      </c>
      <c r="G3607" s="67"/>
      <c r="H3607" s="67"/>
      <c r="J3607" s="67"/>
      <c r="P3607" s="68"/>
      <c r="Q3607" s="69"/>
      <c r="R3607" s="69"/>
      <c r="Z3607" s="70"/>
      <c r="AA3607" s="71"/>
      <c r="AB3607" s="70"/>
      <c r="AC3607" s="70"/>
      <c r="AD3607" s="53"/>
      <c r="AE3607" s="53"/>
      <c r="AF3607" s="72"/>
      <c r="AG3607" s="70"/>
      <c r="AH3607" s="70"/>
      <c r="AI3607" s="70"/>
    </row>
    <row r="3608" spans="1:35" ht="12.75" customHeight="1" x14ac:dyDescent="0.2">
      <c r="A3608" s="64" t="s">
        <v>628</v>
      </c>
      <c r="B3608" s="65" t="s">
        <v>627</v>
      </c>
      <c r="C3608" s="65">
        <v>3375063</v>
      </c>
      <c r="D3608" s="66">
        <f>VLOOKUP(A3608,'2.1 Termination Charges'!$B$4:$F$904,5,0)</f>
        <v>1.298E-2</v>
      </c>
      <c r="G3608" s="67"/>
      <c r="H3608" s="67"/>
      <c r="J3608" s="67"/>
      <c r="P3608" s="68"/>
      <c r="Q3608" s="69"/>
      <c r="R3608" s="69"/>
      <c r="Z3608" s="70"/>
      <c r="AA3608" s="71"/>
      <c r="AB3608" s="70"/>
      <c r="AC3608" s="70"/>
      <c r="AD3608" s="53"/>
      <c r="AE3608" s="53"/>
      <c r="AF3608" s="72"/>
      <c r="AG3608" s="70"/>
      <c r="AH3608" s="70"/>
      <c r="AI3608" s="70"/>
    </row>
    <row r="3609" spans="1:35" ht="12.75" customHeight="1" x14ac:dyDescent="0.2">
      <c r="A3609" s="64" t="s">
        <v>628</v>
      </c>
      <c r="B3609" s="65" t="s">
        <v>627</v>
      </c>
      <c r="C3609" s="65">
        <v>3375064</v>
      </c>
      <c r="D3609" s="66">
        <f>VLOOKUP(A3609,'2.1 Termination Charges'!$B$4:$F$904,5,0)</f>
        <v>1.298E-2</v>
      </c>
      <c r="G3609" s="67"/>
      <c r="H3609" s="67"/>
      <c r="J3609" s="67"/>
      <c r="P3609" s="68"/>
      <c r="Q3609" s="69"/>
      <c r="R3609" s="69"/>
      <c r="Z3609" s="70"/>
      <c r="AA3609" s="71"/>
      <c r="AB3609" s="70"/>
      <c r="AC3609" s="70"/>
      <c r="AD3609" s="53"/>
      <c r="AE3609" s="53"/>
      <c r="AF3609" s="72"/>
      <c r="AG3609" s="70"/>
      <c r="AH3609" s="70"/>
      <c r="AI3609" s="70"/>
    </row>
    <row r="3610" spans="1:35" ht="12.75" customHeight="1" x14ac:dyDescent="0.2">
      <c r="A3610" s="64" t="s">
        <v>628</v>
      </c>
      <c r="B3610" s="65" t="s">
        <v>627</v>
      </c>
      <c r="C3610" s="65">
        <v>3375065</v>
      </c>
      <c r="D3610" s="66">
        <f>VLOOKUP(A3610,'2.1 Termination Charges'!$B$4:$F$904,5,0)</f>
        <v>1.298E-2</v>
      </c>
      <c r="G3610" s="67"/>
      <c r="H3610" s="67"/>
      <c r="J3610" s="67"/>
      <c r="P3610" s="68"/>
      <c r="Q3610" s="69"/>
      <c r="R3610" s="69"/>
      <c r="Z3610" s="70"/>
      <c r="AA3610" s="71"/>
      <c r="AB3610" s="70"/>
      <c r="AC3610" s="70"/>
      <c r="AD3610" s="53"/>
      <c r="AE3610" s="53"/>
      <c r="AF3610" s="72"/>
      <c r="AG3610" s="70"/>
      <c r="AH3610" s="70"/>
      <c r="AI3610" s="70"/>
    </row>
    <row r="3611" spans="1:35" ht="12.75" customHeight="1" x14ac:dyDescent="0.2">
      <c r="A3611" s="64" t="s">
        <v>628</v>
      </c>
      <c r="B3611" s="65" t="s">
        <v>627</v>
      </c>
      <c r="C3611" s="65">
        <v>3375066</v>
      </c>
      <c r="D3611" s="66">
        <f>VLOOKUP(A3611,'2.1 Termination Charges'!$B$4:$F$904,5,0)</f>
        <v>1.298E-2</v>
      </c>
      <c r="G3611" s="67"/>
      <c r="H3611" s="67"/>
      <c r="J3611" s="67"/>
      <c r="P3611" s="68"/>
      <c r="Q3611" s="69"/>
      <c r="R3611" s="69"/>
      <c r="Z3611" s="70"/>
      <c r="AA3611" s="71"/>
      <c r="AB3611" s="70"/>
      <c r="AC3611" s="70"/>
      <c r="AD3611" s="53"/>
      <c r="AE3611" s="53"/>
      <c r="AF3611" s="72"/>
      <c r="AG3611" s="70"/>
      <c r="AH3611" s="70"/>
      <c r="AI3611" s="70"/>
    </row>
    <row r="3612" spans="1:35" ht="12.75" customHeight="1" x14ac:dyDescent="0.2">
      <c r="A3612" s="64" t="s">
        <v>628</v>
      </c>
      <c r="B3612" s="65" t="s">
        <v>627</v>
      </c>
      <c r="C3612" s="65">
        <v>3375067</v>
      </c>
      <c r="D3612" s="66">
        <f>VLOOKUP(A3612,'2.1 Termination Charges'!$B$4:$F$904,5,0)</f>
        <v>1.298E-2</v>
      </c>
      <c r="G3612" s="67"/>
      <c r="H3612" s="67"/>
      <c r="J3612" s="67"/>
      <c r="P3612" s="68"/>
      <c r="Q3612" s="69"/>
      <c r="R3612" s="69"/>
      <c r="Z3612" s="70"/>
      <c r="AA3612" s="71"/>
      <c r="AB3612" s="70"/>
      <c r="AC3612" s="70"/>
      <c r="AD3612" s="53"/>
      <c r="AE3612" s="53"/>
      <c r="AF3612" s="72"/>
      <c r="AG3612" s="70"/>
      <c r="AH3612" s="70"/>
      <c r="AI3612" s="70"/>
    </row>
    <row r="3613" spans="1:35" ht="12.75" customHeight="1" x14ac:dyDescent="0.2">
      <c r="A3613" s="64" t="s">
        <v>628</v>
      </c>
      <c r="B3613" s="65" t="s">
        <v>627</v>
      </c>
      <c r="C3613" s="65">
        <v>3375068</v>
      </c>
      <c r="D3613" s="66">
        <f>VLOOKUP(A3613,'2.1 Termination Charges'!$B$4:$F$904,5,0)</f>
        <v>1.298E-2</v>
      </c>
      <c r="G3613" s="67"/>
      <c r="H3613" s="67"/>
      <c r="J3613" s="67"/>
      <c r="P3613" s="68"/>
      <c r="Q3613" s="69"/>
      <c r="R3613" s="69"/>
      <c r="Z3613" s="70"/>
      <c r="AA3613" s="71"/>
      <c r="AB3613" s="70"/>
      <c r="AC3613" s="70"/>
      <c r="AD3613" s="53"/>
      <c r="AE3613" s="53"/>
      <c r="AF3613" s="72"/>
      <c r="AG3613" s="70"/>
      <c r="AH3613" s="70"/>
      <c r="AI3613" s="70"/>
    </row>
    <row r="3614" spans="1:35" ht="12.75" customHeight="1" x14ac:dyDescent="0.2">
      <c r="A3614" s="64" t="s">
        <v>628</v>
      </c>
      <c r="B3614" s="65" t="s">
        <v>627</v>
      </c>
      <c r="C3614" s="65">
        <v>3375069</v>
      </c>
      <c r="D3614" s="66">
        <f>VLOOKUP(A3614,'2.1 Termination Charges'!$B$4:$F$904,5,0)</f>
        <v>1.298E-2</v>
      </c>
      <c r="G3614" s="67"/>
      <c r="H3614" s="67"/>
      <c r="J3614" s="67"/>
      <c r="P3614" s="68"/>
      <c r="Q3614" s="69"/>
      <c r="R3614" s="69"/>
      <c r="Z3614" s="70"/>
      <c r="AA3614" s="71"/>
      <c r="AB3614" s="70"/>
      <c r="AC3614" s="70"/>
      <c r="AD3614" s="53"/>
      <c r="AE3614" s="53"/>
      <c r="AF3614" s="72"/>
      <c r="AG3614" s="70"/>
      <c r="AH3614" s="70"/>
      <c r="AI3614" s="70"/>
    </row>
    <row r="3615" spans="1:35" ht="12.75" customHeight="1" x14ac:dyDescent="0.2">
      <c r="A3615" s="64" t="s">
        <v>628</v>
      </c>
      <c r="B3615" s="65" t="s">
        <v>627</v>
      </c>
      <c r="C3615" s="65">
        <v>3375074</v>
      </c>
      <c r="D3615" s="66">
        <f>VLOOKUP(A3615,'2.1 Termination Charges'!$B$4:$F$904,5,0)</f>
        <v>1.298E-2</v>
      </c>
      <c r="G3615" s="67"/>
      <c r="H3615" s="67"/>
      <c r="J3615" s="67"/>
      <c r="P3615" s="68"/>
      <c r="Q3615" s="69"/>
      <c r="R3615" s="69"/>
      <c r="Z3615" s="70"/>
      <c r="AA3615" s="71"/>
      <c r="AB3615" s="70"/>
      <c r="AC3615" s="70"/>
      <c r="AD3615" s="53"/>
      <c r="AE3615" s="53"/>
      <c r="AF3615" s="72"/>
      <c r="AG3615" s="70"/>
      <c r="AH3615" s="70"/>
      <c r="AI3615" s="70"/>
    </row>
    <row r="3616" spans="1:35" ht="12.75" customHeight="1" x14ac:dyDescent="0.2">
      <c r="A3616" s="64" t="s">
        <v>628</v>
      </c>
      <c r="B3616" s="65" t="s">
        <v>627</v>
      </c>
      <c r="C3616" s="65">
        <v>3375075</v>
      </c>
      <c r="D3616" s="66">
        <f>VLOOKUP(A3616,'2.1 Termination Charges'!$B$4:$F$904,5,0)</f>
        <v>1.298E-2</v>
      </c>
      <c r="G3616" s="67"/>
      <c r="H3616" s="67"/>
      <c r="J3616" s="67"/>
      <c r="P3616" s="68"/>
      <c r="Q3616" s="69"/>
      <c r="R3616" s="69"/>
      <c r="Z3616" s="70"/>
      <c r="AA3616" s="71"/>
      <c r="AB3616" s="70"/>
      <c r="AC3616" s="70"/>
      <c r="AD3616" s="53"/>
      <c r="AE3616" s="53"/>
      <c r="AF3616" s="72"/>
      <c r="AG3616" s="70"/>
      <c r="AH3616" s="70"/>
      <c r="AI3616" s="70"/>
    </row>
    <row r="3617" spans="1:35" ht="12.75" customHeight="1" x14ac:dyDescent="0.2">
      <c r="A3617" s="64" t="s">
        <v>628</v>
      </c>
      <c r="B3617" s="65" t="s">
        <v>627</v>
      </c>
      <c r="C3617" s="65">
        <v>3375078</v>
      </c>
      <c r="D3617" s="66">
        <f>VLOOKUP(A3617,'2.1 Termination Charges'!$B$4:$F$904,5,0)</f>
        <v>1.298E-2</v>
      </c>
      <c r="G3617" s="67"/>
      <c r="H3617" s="67"/>
      <c r="J3617" s="67"/>
      <c r="P3617" s="68"/>
      <c r="Q3617" s="69"/>
      <c r="R3617" s="69"/>
      <c r="Z3617" s="70"/>
      <c r="AA3617" s="71"/>
      <c r="AB3617" s="70"/>
      <c r="AC3617" s="70"/>
      <c r="AD3617" s="53"/>
      <c r="AE3617" s="53"/>
      <c r="AF3617" s="72"/>
      <c r="AG3617" s="70"/>
      <c r="AH3617" s="70"/>
      <c r="AI3617" s="70"/>
    </row>
    <row r="3618" spans="1:35" ht="12.75" customHeight="1" x14ac:dyDescent="0.2">
      <c r="A3618" s="64" t="s">
        <v>628</v>
      </c>
      <c r="B3618" s="65" t="s">
        <v>627</v>
      </c>
      <c r="C3618" s="65">
        <v>3375079</v>
      </c>
      <c r="D3618" s="66">
        <f>VLOOKUP(A3618,'2.1 Termination Charges'!$B$4:$F$904,5,0)</f>
        <v>1.298E-2</v>
      </c>
      <c r="G3618" s="67"/>
      <c r="H3618" s="67"/>
      <c r="J3618" s="67"/>
      <c r="P3618" s="68"/>
      <c r="Q3618" s="69"/>
      <c r="R3618" s="69"/>
      <c r="Z3618" s="70"/>
      <c r="AA3618" s="71"/>
      <c r="AB3618" s="70"/>
      <c r="AC3618" s="70"/>
      <c r="AD3618" s="53"/>
      <c r="AE3618" s="53"/>
      <c r="AF3618" s="72"/>
      <c r="AG3618" s="70"/>
      <c r="AH3618" s="70"/>
      <c r="AI3618" s="70"/>
    </row>
    <row r="3619" spans="1:35" ht="12.75" customHeight="1" x14ac:dyDescent="0.2">
      <c r="A3619" s="64" t="s">
        <v>628</v>
      </c>
      <c r="B3619" s="65" t="s">
        <v>627</v>
      </c>
      <c r="C3619" s="65">
        <v>3375435</v>
      </c>
      <c r="D3619" s="66">
        <f>VLOOKUP(A3619,'2.1 Termination Charges'!$B$4:$F$904,5,0)</f>
        <v>1.298E-2</v>
      </c>
      <c r="G3619" s="67"/>
      <c r="H3619" s="67"/>
      <c r="J3619" s="67"/>
      <c r="P3619" s="68"/>
      <c r="Q3619" s="69"/>
      <c r="R3619" s="69"/>
      <c r="Z3619" s="70"/>
      <c r="AA3619" s="71"/>
      <c r="AB3619" s="70"/>
      <c r="AC3619" s="70"/>
      <c r="AD3619" s="53"/>
      <c r="AE3619" s="53"/>
      <c r="AF3619" s="72"/>
      <c r="AG3619" s="70"/>
      <c r="AH3619" s="70"/>
      <c r="AI3619" s="70"/>
    </row>
    <row r="3620" spans="1:35" ht="12.75" customHeight="1" x14ac:dyDescent="0.2">
      <c r="A3620" s="64" t="s">
        <v>628</v>
      </c>
      <c r="B3620" s="65" t="s">
        <v>627</v>
      </c>
      <c r="C3620" s="65">
        <v>3375436</v>
      </c>
      <c r="D3620" s="66">
        <f>VLOOKUP(A3620,'2.1 Termination Charges'!$B$4:$F$904,5,0)</f>
        <v>1.298E-2</v>
      </c>
      <c r="G3620" s="67"/>
      <c r="H3620" s="67"/>
      <c r="J3620" s="67"/>
      <c r="P3620" s="68"/>
      <c r="Q3620" s="69"/>
      <c r="R3620" s="69"/>
      <c r="Z3620" s="70"/>
      <c r="AA3620" s="71"/>
      <c r="AB3620" s="70"/>
      <c r="AC3620" s="70"/>
      <c r="AD3620" s="53"/>
      <c r="AE3620" s="53"/>
      <c r="AF3620" s="72"/>
      <c r="AG3620" s="70"/>
      <c r="AH3620" s="70"/>
      <c r="AI3620" s="70"/>
    </row>
    <row r="3621" spans="1:35" ht="12.75" customHeight="1" x14ac:dyDescent="0.2">
      <c r="A3621" s="64" t="s">
        <v>628</v>
      </c>
      <c r="B3621" s="65" t="s">
        <v>627</v>
      </c>
      <c r="C3621" s="65">
        <v>3375437</v>
      </c>
      <c r="D3621" s="66">
        <f>VLOOKUP(A3621,'2.1 Termination Charges'!$B$4:$F$904,5,0)</f>
        <v>1.298E-2</v>
      </c>
      <c r="G3621" s="67"/>
      <c r="H3621" s="67"/>
      <c r="J3621" s="67"/>
      <c r="P3621" s="68"/>
      <c r="Q3621" s="69"/>
      <c r="R3621" s="69"/>
      <c r="Z3621" s="70"/>
      <c r="AA3621" s="71"/>
      <c r="AB3621" s="70"/>
      <c r="AC3621" s="70"/>
      <c r="AD3621" s="53"/>
      <c r="AE3621" s="53"/>
      <c r="AF3621" s="72"/>
      <c r="AG3621" s="70"/>
      <c r="AH3621" s="70"/>
      <c r="AI3621" s="70"/>
    </row>
    <row r="3622" spans="1:35" ht="12.75" customHeight="1" x14ac:dyDescent="0.2">
      <c r="A3622" s="64" t="s">
        <v>628</v>
      </c>
      <c r="B3622" s="65" t="s">
        <v>627</v>
      </c>
      <c r="C3622" s="65">
        <v>3375438</v>
      </c>
      <c r="D3622" s="66">
        <f>VLOOKUP(A3622,'2.1 Termination Charges'!$B$4:$F$904,5,0)</f>
        <v>1.298E-2</v>
      </c>
      <c r="G3622" s="67"/>
      <c r="H3622" s="67"/>
      <c r="J3622" s="67"/>
      <c r="P3622" s="68"/>
      <c r="Q3622" s="69"/>
      <c r="R3622" s="69"/>
      <c r="Z3622" s="70"/>
      <c r="AA3622" s="71"/>
      <c r="AB3622" s="70"/>
      <c r="AC3622" s="70"/>
      <c r="AD3622" s="53"/>
      <c r="AE3622" s="53"/>
      <c r="AF3622" s="72"/>
      <c r="AG3622" s="70"/>
      <c r="AH3622" s="70"/>
      <c r="AI3622" s="70"/>
    </row>
    <row r="3623" spans="1:35" ht="12.75" customHeight="1" x14ac:dyDescent="0.2">
      <c r="A3623" s="64" t="s">
        <v>628</v>
      </c>
      <c r="B3623" s="65" t="s">
        <v>627</v>
      </c>
      <c r="C3623" s="65">
        <v>3375439</v>
      </c>
      <c r="D3623" s="66">
        <f>VLOOKUP(A3623,'2.1 Termination Charges'!$B$4:$F$904,5,0)</f>
        <v>1.298E-2</v>
      </c>
      <c r="G3623" s="67"/>
      <c r="H3623" s="67"/>
      <c r="J3623" s="67"/>
      <c r="P3623" s="68"/>
      <c r="Q3623" s="69"/>
      <c r="R3623" s="69"/>
      <c r="Z3623" s="70"/>
      <c r="AA3623" s="71"/>
      <c r="AB3623" s="70"/>
      <c r="AC3623" s="70"/>
      <c r="AD3623" s="53"/>
      <c r="AE3623" s="53"/>
      <c r="AF3623" s="72"/>
      <c r="AG3623" s="70"/>
      <c r="AH3623" s="70"/>
      <c r="AI3623" s="70"/>
    </row>
    <row r="3624" spans="1:35" ht="12.75" customHeight="1" x14ac:dyDescent="0.2">
      <c r="A3624" s="64" t="s">
        <v>628</v>
      </c>
      <c r="B3624" s="65" t="s">
        <v>627</v>
      </c>
      <c r="C3624" s="65">
        <v>3375558</v>
      </c>
      <c r="D3624" s="66">
        <f>VLOOKUP(A3624,'2.1 Termination Charges'!$B$4:$F$904,5,0)</f>
        <v>1.298E-2</v>
      </c>
      <c r="G3624" s="67"/>
      <c r="H3624" s="67"/>
      <c r="J3624" s="67"/>
      <c r="P3624" s="68"/>
      <c r="Q3624" s="69"/>
      <c r="R3624" s="69"/>
      <c r="Z3624" s="70"/>
      <c r="AA3624" s="71"/>
      <c r="AB3624" s="70"/>
      <c r="AC3624" s="70"/>
      <c r="AD3624" s="53"/>
      <c r="AE3624" s="53"/>
      <c r="AF3624" s="72"/>
      <c r="AG3624" s="70"/>
      <c r="AH3624" s="70"/>
      <c r="AI3624" s="70"/>
    </row>
    <row r="3625" spans="1:35" ht="12.75" customHeight="1" x14ac:dyDescent="0.2">
      <c r="A3625" s="64" t="s">
        <v>628</v>
      </c>
      <c r="B3625" s="65" t="s">
        <v>627</v>
      </c>
      <c r="C3625" s="65">
        <v>3375559</v>
      </c>
      <c r="D3625" s="66">
        <f>VLOOKUP(A3625,'2.1 Termination Charges'!$B$4:$F$904,5,0)</f>
        <v>1.298E-2</v>
      </c>
      <c r="G3625" s="67"/>
      <c r="H3625" s="67"/>
      <c r="J3625" s="67"/>
      <c r="P3625" s="68"/>
      <c r="Q3625" s="69"/>
      <c r="R3625" s="69"/>
      <c r="Z3625" s="70"/>
      <c r="AA3625" s="71"/>
      <c r="AB3625" s="70"/>
      <c r="AC3625" s="70"/>
      <c r="AD3625" s="53"/>
      <c r="AE3625" s="53"/>
      <c r="AF3625" s="72"/>
      <c r="AG3625" s="70"/>
      <c r="AH3625" s="70"/>
      <c r="AI3625" s="70"/>
    </row>
    <row r="3626" spans="1:35" ht="12.75" customHeight="1" x14ac:dyDescent="0.2">
      <c r="A3626" s="64" t="s">
        <v>628</v>
      </c>
      <c r="B3626" s="65" t="s">
        <v>627</v>
      </c>
      <c r="C3626" s="65">
        <v>3375560</v>
      </c>
      <c r="D3626" s="66">
        <f>VLOOKUP(A3626,'2.1 Termination Charges'!$B$4:$F$904,5,0)</f>
        <v>1.298E-2</v>
      </c>
      <c r="G3626" s="67"/>
      <c r="H3626" s="67"/>
      <c r="J3626" s="67"/>
      <c r="P3626" s="68"/>
      <c r="Q3626" s="69"/>
      <c r="R3626" s="69"/>
      <c r="Z3626" s="70"/>
      <c r="AA3626" s="71"/>
      <c r="AB3626" s="70"/>
      <c r="AC3626" s="70"/>
      <c r="AD3626" s="53"/>
      <c r="AE3626" s="53"/>
      <c r="AF3626" s="72"/>
      <c r="AG3626" s="70"/>
      <c r="AH3626" s="70"/>
      <c r="AI3626" s="70"/>
    </row>
    <row r="3627" spans="1:35" ht="12.75" customHeight="1" x14ac:dyDescent="0.2">
      <c r="A3627" s="64" t="s">
        <v>628</v>
      </c>
      <c r="B3627" s="65" t="s">
        <v>627</v>
      </c>
      <c r="C3627" s="65">
        <v>3375561</v>
      </c>
      <c r="D3627" s="66">
        <f>VLOOKUP(A3627,'2.1 Termination Charges'!$B$4:$F$904,5,0)</f>
        <v>1.298E-2</v>
      </c>
      <c r="G3627" s="67"/>
      <c r="H3627" s="67"/>
      <c r="J3627" s="67"/>
      <c r="P3627" s="68"/>
      <c r="Q3627" s="69"/>
      <c r="R3627" s="69"/>
      <c r="Z3627" s="70"/>
      <c r="AA3627" s="71"/>
      <c r="AB3627" s="70"/>
      <c r="AC3627" s="70"/>
      <c r="AD3627" s="53"/>
      <c r="AE3627" s="53"/>
      <c r="AF3627" s="72"/>
      <c r="AG3627" s="70"/>
      <c r="AH3627" s="70"/>
      <c r="AI3627" s="70"/>
    </row>
    <row r="3628" spans="1:35" ht="12.75" customHeight="1" x14ac:dyDescent="0.2">
      <c r="A3628" s="64" t="s">
        <v>628</v>
      </c>
      <c r="B3628" s="65" t="s">
        <v>627</v>
      </c>
      <c r="C3628" s="65">
        <v>3375562</v>
      </c>
      <c r="D3628" s="66">
        <f>VLOOKUP(A3628,'2.1 Termination Charges'!$B$4:$F$904,5,0)</f>
        <v>1.298E-2</v>
      </c>
      <c r="G3628" s="67"/>
      <c r="H3628" s="67"/>
      <c r="J3628" s="67"/>
      <c r="P3628" s="68"/>
      <c r="Q3628" s="69"/>
      <c r="R3628" s="69"/>
      <c r="Z3628" s="70"/>
      <c r="AA3628" s="71"/>
      <c r="AB3628" s="70"/>
      <c r="AC3628" s="70"/>
      <c r="AD3628" s="53"/>
      <c r="AE3628" s="53"/>
      <c r="AF3628" s="72"/>
      <c r="AG3628" s="70"/>
      <c r="AH3628" s="70"/>
      <c r="AI3628" s="70"/>
    </row>
    <row r="3629" spans="1:35" ht="12.75" customHeight="1" x14ac:dyDescent="0.2">
      <c r="A3629" s="64" t="s">
        <v>628</v>
      </c>
      <c r="B3629" s="65" t="s">
        <v>627</v>
      </c>
      <c r="C3629" s="65">
        <v>3375563</v>
      </c>
      <c r="D3629" s="66">
        <f>VLOOKUP(A3629,'2.1 Termination Charges'!$B$4:$F$904,5,0)</f>
        <v>1.298E-2</v>
      </c>
      <c r="G3629" s="67"/>
      <c r="H3629" s="67"/>
      <c r="J3629" s="67"/>
      <c r="P3629" s="68"/>
      <c r="Q3629" s="69"/>
      <c r="R3629" s="69"/>
      <c r="Z3629" s="70"/>
      <c r="AA3629" s="71"/>
      <c r="AB3629" s="70"/>
      <c r="AC3629" s="70"/>
      <c r="AD3629" s="53"/>
      <c r="AE3629" s="53"/>
      <c r="AF3629" s="72"/>
      <c r="AG3629" s="70"/>
      <c r="AH3629" s="70"/>
      <c r="AI3629" s="70"/>
    </row>
    <row r="3630" spans="1:35" ht="12.75" customHeight="1" x14ac:dyDescent="0.2">
      <c r="A3630" s="64" t="s">
        <v>628</v>
      </c>
      <c r="B3630" s="65" t="s">
        <v>627</v>
      </c>
      <c r="C3630" s="65">
        <v>3375564</v>
      </c>
      <c r="D3630" s="66">
        <f>VLOOKUP(A3630,'2.1 Termination Charges'!$B$4:$F$904,5,0)</f>
        <v>1.298E-2</v>
      </c>
      <c r="G3630" s="67"/>
      <c r="H3630" s="67"/>
      <c r="J3630" s="67"/>
      <c r="P3630" s="68"/>
      <c r="Q3630" s="69"/>
      <c r="R3630" s="69"/>
      <c r="Z3630" s="70"/>
      <c r="AA3630" s="71"/>
      <c r="AB3630" s="70"/>
      <c r="AC3630" s="70"/>
      <c r="AD3630" s="53"/>
      <c r="AE3630" s="53"/>
      <c r="AF3630" s="72"/>
      <c r="AG3630" s="70"/>
      <c r="AH3630" s="70"/>
      <c r="AI3630" s="70"/>
    </row>
    <row r="3631" spans="1:35" ht="12.75" customHeight="1" x14ac:dyDescent="0.2">
      <c r="A3631" s="64" t="s">
        <v>628</v>
      </c>
      <c r="B3631" s="65" t="s">
        <v>627</v>
      </c>
      <c r="C3631" s="65">
        <v>3375565</v>
      </c>
      <c r="D3631" s="66">
        <f>VLOOKUP(A3631,'2.1 Termination Charges'!$B$4:$F$904,5,0)</f>
        <v>1.298E-2</v>
      </c>
      <c r="G3631" s="67"/>
      <c r="H3631" s="67"/>
      <c r="J3631" s="67"/>
      <c r="P3631" s="68"/>
      <c r="Q3631" s="69"/>
      <c r="R3631" s="69"/>
      <c r="Z3631" s="70"/>
      <c r="AA3631" s="71"/>
      <c r="AB3631" s="70"/>
      <c r="AC3631" s="70"/>
      <c r="AD3631" s="53"/>
      <c r="AE3631" s="53"/>
      <c r="AF3631" s="72"/>
      <c r="AG3631" s="70"/>
      <c r="AH3631" s="70"/>
      <c r="AI3631" s="70"/>
    </row>
    <row r="3632" spans="1:35" ht="12.75" customHeight="1" x14ac:dyDescent="0.2">
      <c r="A3632" s="64" t="s">
        <v>628</v>
      </c>
      <c r="B3632" s="65" t="s">
        <v>627</v>
      </c>
      <c r="C3632" s="65">
        <v>3375636</v>
      </c>
      <c r="D3632" s="66">
        <f>VLOOKUP(A3632,'2.1 Termination Charges'!$B$4:$F$904,5,0)</f>
        <v>1.298E-2</v>
      </c>
      <c r="G3632" s="67"/>
      <c r="H3632" s="67"/>
      <c r="J3632" s="67"/>
      <c r="P3632" s="68"/>
      <c r="Q3632" s="69"/>
      <c r="R3632" s="69"/>
      <c r="Z3632" s="70"/>
      <c r="AA3632" s="71"/>
      <c r="AB3632" s="70"/>
      <c r="AC3632" s="70"/>
      <c r="AD3632" s="53"/>
      <c r="AE3632" s="53"/>
      <c r="AF3632" s="72"/>
      <c r="AG3632" s="70"/>
      <c r="AH3632" s="70"/>
      <c r="AI3632" s="70"/>
    </row>
    <row r="3633" spans="1:35" ht="12.75" customHeight="1" x14ac:dyDescent="0.2">
      <c r="A3633" s="64" t="s">
        <v>628</v>
      </c>
      <c r="B3633" s="65" t="s">
        <v>627</v>
      </c>
      <c r="C3633" s="65">
        <v>3375637</v>
      </c>
      <c r="D3633" s="66">
        <f>VLOOKUP(A3633,'2.1 Termination Charges'!$B$4:$F$904,5,0)</f>
        <v>1.298E-2</v>
      </c>
      <c r="G3633" s="67"/>
      <c r="H3633" s="67"/>
      <c r="J3633" s="67"/>
      <c r="P3633" s="68"/>
      <c r="Q3633" s="69"/>
      <c r="R3633" s="69"/>
      <c r="Z3633" s="70"/>
      <c r="AA3633" s="71"/>
      <c r="AB3633" s="70"/>
      <c r="AC3633" s="70"/>
      <c r="AD3633" s="53"/>
      <c r="AE3633" s="53"/>
      <c r="AF3633" s="72"/>
      <c r="AG3633" s="70"/>
      <c r="AH3633" s="70"/>
      <c r="AI3633" s="70"/>
    </row>
    <row r="3634" spans="1:35" ht="12.75" customHeight="1" x14ac:dyDescent="0.2">
      <c r="A3634" s="64" t="s">
        <v>628</v>
      </c>
      <c r="B3634" s="65" t="s">
        <v>627</v>
      </c>
      <c r="C3634" s="65">
        <v>3375638</v>
      </c>
      <c r="D3634" s="66">
        <f>VLOOKUP(A3634,'2.1 Termination Charges'!$B$4:$F$904,5,0)</f>
        <v>1.298E-2</v>
      </c>
      <c r="G3634" s="67"/>
      <c r="H3634" s="67"/>
      <c r="J3634" s="67"/>
      <c r="P3634" s="68"/>
      <c r="Q3634" s="69"/>
      <c r="R3634" s="69"/>
      <c r="Z3634" s="70"/>
      <c r="AA3634" s="71"/>
      <c r="AB3634" s="70"/>
      <c r="AC3634" s="70"/>
      <c r="AD3634" s="53"/>
      <c r="AE3634" s="53"/>
      <c r="AF3634" s="72"/>
      <c r="AG3634" s="70"/>
      <c r="AH3634" s="70"/>
      <c r="AI3634" s="70"/>
    </row>
    <row r="3635" spans="1:35" ht="12.75" customHeight="1" x14ac:dyDescent="0.2">
      <c r="A3635" s="64" t="s">
        <v>628</v>
      </c>
      <c r="B3635" s="65" t="s">
        <v>627</v>
      </c>
      <c r="C3635" s="65">
        <v>3375641</v>
      </c>
      <c r="D3635" s="66">
        <f>VLOOKUP(A3635,'2.1 Termination Charges'!$B$4:$F$904,5,0)</f>
        <v>1.298E-2</v>
      </c>
      <c r="G3635" s="67"/>
      <c r="H3635" s="67"/>
      <c r="J3635" s="67"/>
      <c r="P3635" s="68"/>
      <c r="Q3635" s="69"/>
      <c r="R3635" s="69"/>
      <c r="Z3635" s="70"/>
      <c r="AA3635" s="71"/>
      <c r="AB3635" s="70"/>
      <c r="AC3635" s="70"/>
      <c r="AD3635" s="53"/>
      <c r="AE3635" s="53"/>
      <c r="AF3635" s="72"/>
      <c r="AG3635" s="70"/>
      <c r="AH3635" s="70"/>
      <c r="AI3635" s="70"/>
    </row>
    <row r="3636" spans="1:35" ht="12.75" customHeight="1" x14ac:dyDescent="0.2">
      <c r="A3636" s="64" t="s">
        <v>628</v>
      </c>
      <c r="B3636" s="65" t="s">
        <v>627</v>
      </c>
      <c r="C3636" s="65">
        <v>3375642</v>
      </c>
      <c r="D3636" s="66">
        <f>VLOOKUP(A3636,'2.1 Termination Charges'!$B$4:$F$904,5,0)</f>
        <v>1.298E-2</v>
      </c>
      <c r="G3636" s="67"/>
      <c r="H3636" s="67"/>
      <c r="J3636" s="67"/>
      <c r="P3636" s="68"/>
      <c r="Q3636" s="69"/>
      <c r="R3636" s="69"/>
      <c r="Z3636" s="70"/>
      <c r="AA3636" s="71"/>
      <c r="AB3636" s="70"/>
      <c r="AC3636" s="70"/>
      <c r="AD3636" s="53"/>
      <c r="AE3636" s="53"/>
      <c r="AF3636" s="72"/>
      <c r="AG3636" s="70"/>
      <c r="AH3636" s="70"/>
      <c r="AI3636" s="70"/>
    </row>
    <row r="3637" spans="1:35" ht="12.75" customHeight="1" x14ac:dyDescent="0.2">
      <c r="A3637" s="64" t="s">
        <v>628</v>
      </c>
      <c r="B3637" s="65" t="s">
        <v>627</v>
      </c>
      <c r="C3637" s="65">
        <v>3375643</v>
      </c>
      <c r="D3637" s="66">
        <f>VLOOKUP(A3637,'2.1 Termination Charges'!$B$4:$F$904,5,0)</f>
        <v>1.298E-2</v>
      </c>
      <c r="G3637" s="67"/>
      <c r="H3637" s="67"/>
      <c r="J3637" s="67"/>
      <c r="P3637" s="68"/>
      <c r="Q3637" s="69"/>
      <c r="R3637" s="69"/>
      <c r="Z3637" s="70"/>
      <c r="AA3637" s="71"/>
      <c r="AB3637" s="70"/>
      <c r="AC3637" s="70"/>
      <c r="AD3637" s="53"/>
      <c r="AE3637" s="53"/>
      <c r="AF3637" s="72"/>
      <c r="AG3637" s="70"/>
      <c r="AH3637" s="70"/>
      <c r="AI3637" s="70"/>
    </row>
    <row r="3638" spans="1:35" ht="12.75" customHeight="1" x14ac:dyDescent="0.2">
      <c r="A3638" s="64" t="s">
        <v>628</v>
      </c>
      <c r="B3638" s="65" t="s">
        <v>627</v>
      </c>
      <c r="C3638" s="65">
        <v>3375700</v>
      </c>
      <c r="D3638" s="66">
        <f>VLOOKUP(A3638,'2.1 Termination Charges'!$B$4:$F$904,5,0)</f>
        <v>1.298E-2</v>
      </c>
      <c r="G3638" s="67"/>
      <c r="H3638" s="67"/>
      <c r="J3638" s="67"/>
      <c r="P3638" s="68"/>
      <c r="Q3638" s="69"/>
      <c r="R3638" s="69"/>
      <c r="Z3638" s="70"/>
      <c r="AA3638" s="71"/>
      <c r="AB3638" s="70"/>
      <c r="AC3638" s="70"/>
      <c r="AD3638" s="53"/>
      <c r="AE3638" s="53"/>
      <c r="AF3638" s="72"/>
      <c r="AG3638" s="70"/>
      <c r="AH3638" s="70"/>
      <c r="AI3638" s="70"/>
    </row>
    <row r="3639" spans="1:35" ht="12.75" customHeight="1" x14ac:dyDescent="0.2">
      <c r="A3639" s="64" t="s">
        <v>628</v>
      </c>
      <c r="B3639" s="65" t="s">
        <v>627</v>
      </c>
      <c r="C3639" s="65">
        <v>3375701</v>
      </c>
      <c r="D3639" s="66">
        <f>VLOOKUP(A3639,'2.1 Termination Charges'!$B$4:$F$904,5,0)</f>
        <v>1.298E-2</v>
      </c>
      <c r="G3639" s="67"/>
      <c r="H3639" s="67"/>
      <c r="J3639" s="67"/>
      <c r="P3639" s="68"/>
      <c r="Q3639" s="69"/>
      <c r="R3639" s="69"/>
      <c r="Z3639" s="70"/>
      <c r="AA3639" s="71"/>
      <c r="AB3639" s="70"/>
      <c r="AC3639" s="70"/>
      <c r="AD3639" s="53"/>
      <c r="AE3639" s="53"/>
      <c r="AF3639" s="72"/>
      <c r="AG3639" s="70"/>
      <c r="AH3639" s="70"/>
      <c r="AI3639" s="70"/>
    </row>
    <row r="3640" spans="1:35" ht="12.75" customHeight="1" x14ac:dyDescent="0.2">
      <c r="A3640" s="64" t="s">
        <v>628</v>
      </c>
      <c r="B3640" s="65" t="s">
        <v>627</v>
      </c>
      <c r="C3640" s="65">
        <v>3375706</v>
      </c>
      <c r="D3640" s="66">
        <f>VLOOKUP(A3640,'2.1 Termination Charges'!$B$4:$F$904,5,0)</f>
        <v>1.298E-2</v>
      </c>
      <c r="G3640" s="67"/>
      <c r="H3640" s="67"/>
      <c r="J3640" s="67"/>
      <c r="P3640" s="68"/>
      <c r="Q3640" s="69"/>
      <c r="R3640" s="69"/>
      <c r="Z3640" s="70"/>
      <c r="AA3640" s="71"/>
      <c r="AB3640" s="70"/>
      <c r="AC3640" s="70"/>
      <c r="AD3640" s="53"/>
      <c r="AE3640" s="53"/>
      <c r="AF3640" s="72"/>
      <c r="AG3640" s="70"/>
      <c r="AH3640" s="70"/>
      <c r="AI3640" s="70"/>
    </row>
    <row r="3641" spans="1:35" ht="12.75" customHeight="1" x14ac:dyDescent="0.2">
      <c r="A3641" s="64" t="s">
        <v>628</v>
      </c>
      <c r="B3641" s="65" t="s">
        <v>627</v>
      </c>
      <c r="C3641" s="65">
        <v>3375707</v>
      </c>
      <c r="D3641" s="66">
        <f>VLOOKUP(A3641,'2.1 Termination Charges'!$B$4:$F$904,5,0)</f>
        <v>1.298E-2</v>
      </c>
      <c r="G3641" s="67"/>
      <c r="H3641" s="67"/>
      <c r="J3641" s="67"/>
      <c r="P3641" s="68"/>
      <c r="Q3641" s="69"/>
      <c r="R3641" s="69"/>
      <c r="Z3641" s="70"/>
      <c r="AA3641" s="71"/>
      <c r="AB3641" s="70"/>
      <c r="AC3641" s="70"/>
      <c r="AD3641" s="53"/>
      <c r="AE3641" s="53"/>
      <c r="AF3641" s="72"/>
      <c r="AG3641" s="70"/>
      <c r="AH3641" s="70"/>
      <c r="AI3641" s="70"/>
    </row>
    <row r="3642" spans="1:35" ht="12.75" customHeight="1" x14ac:dyDescent="0.2">
      <c r="A3642" s="64" t="s">
        <v>628</v>
      </c>
      <c r="B3642" s="65" t="s">
        <v>627</v>
      </c>
      <c r="C3642" s="65">
        <v>3375717</v>
      </c>
      <c r="D3642" s="66">
        <f>VLOOKUP(A3642,'2.1 Termination Charges'!$B$4:$F$904,5,0)</f>
        <v>1.298E-2</v>
      </c>
      <c r="G3642" s="67"/>
      <c r="H3642" s="67"/>
      <c r="J3642" s="67"/>
      <c r="P3642" s="68"/>
      <c r="Q3642" s="69"/>
      <c r="R3642" s="69"/>
      <c r="Z3642" s="70"/>
      <c r="AA3642" s="71"/>
      <c r="AB3642" s="70"/>
      <c r="AC3642" s="70"/>
      <c r="AD3642" s="53"/>
      <c r="AE3642" s="53"/>
      <c r="AF3642" s="72"/>
      <c r="AG3642" s="70"/>
      <c r="AH3642" s="70"/>
      <c r="AI3642" s="70"/>
    </row>
    <row r="3643" spans="1:35" ht="12.75" customHeight="1" x14ac:dyDescent="0.2">
      <c r="A3643" s="64" t="s">
        <v>628</v>
      </c>
      <c r="B3643" s="65" t="s">
        <v>627</v>
      </c>
      <c r="C3643" s="65">
        <v>3375718</v>
      </c>
      <c r="D3643" s="66">
        <f>VLOOKUP(A3643,'2.1 Termination Charges'!$B$4:$F$904,5,0)</f>
        <v>1.298E-2</v>
      </c>
      <c r="G3643" s="67"/>
      <c r="H3643" s="67"/>
      <c r="J3643" s="67"/>
      <c r="P3643" s="68"/>
      <c r="Q3643" s="69"/>
      <c r="R3643" s="69"/>
      <c r="Z3643" s="70"/>
      <c r="AA3643" s="71"/>
      <c r="AB3643" s="70"/>
      <c r="AC3643" s="70"/>
      <c r="AD3643" s="53"/>
      <c r="AE3643" s="53"/>
      <c r="AF3643" s="72"/>
      <c r="AG3643" s="70"/>
      <c r="AH3643" s="70"/>
      <c r="AI3643" s="70"/>
    </row>
    <row r="3644" spans="1:35" ht="12.75" customHeight="1" x14ac:dyDescent="0.2">
      <c r="A3644" s="64" t="s">
        <v>628</v>
      </c>
      <c r="B3644" s="65" t="s">
        <v>627</v>
      </c>
      <c r="C3644" s="65">
        <v>3375761</v>
      </c>
      <c r="D3644" s="66">
        <f>VLOOKUP(A3644,'2.1 Termination Charges'!$B$4:$F$904,5,0)</f>
        <v>1.298E-2</v>
      </c>
      <c r="G3644" s="67"/>
      <c r="H3644" s="67"/>
      <c r="J3644" s="67"/>
      <c r="P3644" s="68"/>
      <c r="Q3644" s="69"/>
      <c r="R3644" s="69"/>
      <c r="Z3644" s="70"/>
      <c r="AA3644" s="71"/>
      <c r="AB3644" s="70"/>
      <c r="AC3644" s="70"/>
      <c r="AD3644" s="53"/>
      <c r="AE3644" s="53"/>
      <c r="AF3644" s="72"/>
      <c r="AG3644" s="70"/>
      <c r="AH3644" s="70"/>
      <c r="AI3644" s="70"/>
    </row>
    <row r="3645" spans="1:35" ht="12.75" customHeight="1" x14ac:dyDescent="0.2">
      <c r="A3645" s="64" t="s">
        <v>628</v>
      </c>
      <c r="B3645" s="65" t="s">
        <v>627</v>
      </c>
      <c r="C3645" s="65">
        <v>3375764</v>
      </c>
      <c r="D3645" s="66">
        <f>VLOOKUP(A3645,'2.1 Termination Charges'!$B$4:$F$904,5,0)</f>
        <v>1.298E-2</v>
      </c>
      <c r="G3645" s="67"/>
      <c r="H3645" s="67"/>
      <c r="J3645" s="67"/>
      <c r="P3645" s="68"/>
      <c r="Q3645" s="69"/>
      <c r="R3645" s="69"/>
      <c r="Z3645" s="70"/>
      <c r="AA3645" s="71"/>
      <c r="AB3645" s="70"/>
      <c r="AC3645" s="70"/>
      <c r="AD3645" s="53"/>
      <c r="AE3645" s="53"/>
      <c r="AF3645" s="72"/>
      <c r="AG3645" s="70"/>
      <c r="AH3645" s="70"/>
      <c r="AI3645" s="70"/>
    </row>
    <row r="3646" spans="1:35" ht="12.75" customHeight="1" x14ac:dyDescent="0.2">
      <c r="A3646" s="64" t="s">
        <v>628</v>
      </c>
      <c r="B3646" s="65" t="s">
        <v>627</v>
      </c>
      <c r="C3646" s="65">
        <v>3375765</v>
      </c>
      <c r="D3646" s="66">
        <f>VLOOKUP(A3646,'2.1 Termination Charges'!$B$4:$F$904,5,0)</f>
        <v>1.298E-2</v>
      </c>
      <c r="G3646" s="67"/>
      <c r="H3646" s="67"/>
      <c r="J3646" s="67"/>
      <c r="P3646" s="68"/>
      <c r="Q3646" s="69"/>
      <c r="R3646" s="69"/>
      <c r="Z3646" s="70"/>
      <c r="AA3646" s="71"/>
      <c r="AB3646" s="70"/>
      <c r="AC3646" s="70"/>
      <c r="AD3646" s="53"/>
      <c r="AE3646" s="53"/>
      <c r="AF3646" s="72"/>
      <c r="AG3646" s="70"/>
      <c r="AH3646" s="70"/>
      <c r="AI3646" s="70"/>
    </row>
    <row r="3647" spans="1:35" ht="12.75" customHeight="1" x14ac:dyDescent="0.2">
      <c r="A3647" s="64" t="s">
        <v>628</v>
      </c>
      <c r="B3647" s="65" t="s">
        <v>627</v>
      </c>
      <c r="C3647" s="65">
        <v>3375768</v>
      </c>
      <c r="D3647" s="66">
        <f>VLOOKUP(A3647,'2.1 Termination Charges'!$B$4:$F$904,5,0)</f>
        <v>1.298E-2</v>
      </c>
      <c r="G3647" s="67"/>
      <c r="H3647" s="67"/>
      <c r="J3647" s="67"/>
      <c r="P3647" s="68"/>
      <c r="Q3647" s="69"/>
      <c r="R3647" s="69"/>
      <c r="Z3647" s="70"/>
      <c r="AA3647" s="71"/>
      <c r="AB3647" s="70"/>
      <c r="AC3647" s="70"/>
      <c r="AD3647" s="53"/>
      <c r="AE3647" s="53"/>
      <c r="AF3647" s="72"/>
      <c r="AG3647" s="70"/>
      <c r="AH3647" s="70"/>
      <c r="AI3647" s="70"/>
    </row>
    <row r="3648" spans="1:35" ht="12.75" customHeight="1" x14ac:dyDescent="0.2">
      <c r="A3648" s="64" t="s">
        <v>628</v>
      </c>
      <c r="B3648" s="65" t="s">
        <v>627</v>
      </c>
      <c r="C3648" s="65">
        <v>3375769</v>
      </c>
      <c r="D3648" s="66">
        <f>VLOOKUP(A3648,'2.1 Termination Charges'!$B$4:$F$904,5,0)</f>
        <v>1.298E-2</v>
      </c>
      <c r="G3648" s="67"/>
      <c r="H3648" s="67"/>
      <c r="J3648" s="67"/>
      <c r="P3648" s="68"/>
      <c r="Q3648" s="69"/>
      <c r="R3648" s="69"/>
      <c r="Z3648" s="70"/>
      <c r="AA3648" s="71"/>
      <c r="AB3648" s="70"/>
      <c r="AC3648" s="70"/>
      <c r="AD3648" s="53"/>
      <c r="AE3648" s="53"/>
      <c r="AF3648" s="72"/>
      <c r="AG3648" s="70"/>
      <c r="AH3648" s="70"/>
      <c r="AI3648" s="70"/>
    </row>
    <row r="3649" spans="1:35" ht="12.75" customHeight="1" x14ac:dyDescent="0.2">
      <c r="A3649" s="64" t="s">
        <v>628</v>
      </c>
      <c r="B3649" s="65" t="s">
        <v>627</v>
      </c>
      <c r="C3649" s="65">
        <v>3375778</v>
      </c>
      <c r="D3649" s="66">
        <f>VLOOKUP(A3649,'2.1 Termination Charges'!$B$4:$F$904,5,0)</f>
        <v>1.298E-2</v>
      </c>
      <c r="G3649" s="67"/>
      <c r="H3649" s="67"/>
      <c r="J3649" s="67"/>
      <c r="P3649" s="68"/>
      <c r="Q3649" s="69"/>
      <c r="R3649" s="69"/>
      <c r="Z3649" s="70"/>
      <c r="AA3649" s="71"/>
      <c r="AB3649" s="70"/>
      <c r="AC3649" s="70"/>
      <c r="AD3649" s="53"/>
      <c r="AE3649" s="53"/>
      <c r="AF3649" s="72"/>
      <c r="AG3649" s="70"/>
      <c r="AH3649" s="70"/>
      <c r="AI3649" s="70"/>
    </row>
    <row r="3650" spans="1:35" ht="12.75" customHeight="1" x14ac:dyDescent="0.2">
      <c r="A3650" s="64" t="s">
        <v>628</v>
      </c>
      <c r="B3650" s="65" t="s">
        <v>627</v>
      </c>
      <c r="C3650" s="65">
        <v>3375785</v>
      </c>
      <c r="D3650" s="66">
        <f>VLOOKUP(A3650,'2.1 Termination Charges'!$B$4:$F$904,5,0)</f>
        <v>1.298E-2</v>
      </c>
      <c r="G3650" s="67"/>
      <c r="H3650" s="67"/>
      <c r="J3650" s="67"/>
      <c r="P3650" s="68"/>
      <c r="Q3650" s="69"/>
      <c r="R3650" s="69"/>
      <c r="Z3650" s="70"/>
      <c r="AA3650" s="71"/>
      <c r="AB3650" s="70"/>
      <c r="AC3650" s="70"/>
      <c r="AD3650" s="53"/>
      <c r="AE3650" s="53"/>
      <c r="AF3650" s="72"/>
      <c r="AG3650" s="70"/>
      <c r="AH3650" s="70"/>
      <c r="AI3650" s="70"/>
    </row>
    <row r="3651" spans="1:35" ht="12.75" customHeight="1" x14ac:dyDescent="0.2">
      <c r="A3651" s="64" t="s">
        <v>628</v>
      </c>
      <c r="B3651" s="65" t="s">
        <v>627</v>
      </c>
      <c r="C3651" s="65">
        <v>3375786</v>
      </c>
      <c r="D3651" s="66">
        <f>VLOOKUP(A3651,'2.1 Termination Charges'!$B$4:$F$904,5,0)</f>
        <v>1.298E-2</v>
      </c>
      <c r="G3651" s="67"/>
      <c r="H3651" s="67"/>
      <c r="J3651" s="67"/>
      <c r="P3651" s="68"/>
      <c r="Q3651" s="69"/>
      <c r="R3651" s="69"/>
      <c r="Z3651" s="70"/>
      <c r="AA3651" s="71"/>
      <c r="AB3651" s="70"/>
      <c r="AC3651" s="70"/>
      <c r="AD3651" s="53"/>
      <c r="AE3651" s="53"/>
      <c r="AF3651" s="72"/>
      <c r="AG3651" s="70"/>
      <c r="AH3651" s="70"/>
      <c r="AI3651" s="70"/>
    </row>
    <row r="3652" spans="1:35" ht="12.75" customHeight="1" x14ac:dyDescent="0.2">
      <c r="A3652" s="64" t="s">
        <v>628</v>
      </c>
      <c r="B3652" s="65" t="s">
        <v>627</v>
      </c>
      <c r="C3652" s="65">
        <v>337700</v>
      </c>
      <c r="D3652" s="66">
        <f>VLOOKUP(A3652,'2.1 Termination Charges'!$B$4:$F$904,5,0)</f>
        <v>1.298E-2</v>
      </c>
      <c r="G3652" s="67"/>
      <c r="H3652" s="67"/>
      <c r="J3652" s="67"/>
      <c r="P3652" s="68"/>
      <c r="Q3652" s="69"/>
      <c r="R3652" s="69"/>
      <c r="Z3652" s="70"/>
      <c r="AA3652" s="71"/>
      <c r="AB3652" s="70"/>
      <c r="AC3652" s="70"/>
      <c r="AD3652" s="53"/>
      <c r="AE3652" s="53"/>
      <c r="AF3652" s="72"/>
      <c r="AG3652" s="70"/>
      <c r="AH3652" s="70"/>
      <c r="AI3652" s="70"/>
    </row>
    <row r="3653" spans="1:35" ht="12.75" customHeight="1" x14ac:dyDescent="0.2">
      <c r="A3653" s="64" t="s">
        <v>628</v>
      </c>
      <c r="B3653" s="65" t="s">
        <v>627</v>
      </c>
      <c r="C3653" s="65">
        <v>337701</v>
      </c>
      <c r="D3653" s="66">
        <f>VLOOKUP(A3653,'2.1 Termination Charges'!$B$4:$F$904,5,0)</f>
        <v>1.298E-2</v>
      </c>
      <c r="G3653" s="67"/>
      <c r="H3653" s="67"/>
      <c r="J3653" s="67"/>
      <c r="P3653" s="68"/>
      <c r="Q3653" s="69"/>
      <c r="R3653" s="69"/>
      <c r="Z3653" s="70"/>
      <c r="AA3653" s="71"/>
      <c r="AB3653" s="70"/>
      <c r="AC3653" s="70"/>
      <c r="AD3653" s="53"/>
      <c r="AE3653" s="53"/>
      <c r="AF3653" s="72"/>
      <c r="AG3653" s="70"/>
      <c r="AH3653" s="70"/>
      <c r="AI3653" s="70"/>
    </row>
    <row r="3654" spans="1:35" ht="12.75" customHeight="1" x14ac:dyDescent="0.2">
      <c r="A3654" s="64" t="s">
        <v>628</v>
      </c>
      <c r="B3654" s="65" t="s">
        <v>627</v>
      </c>
      <c r="C3654" s="65">
        <v>337702</v>
      </c>
      <c r="D3654" s="66">
        <f>VLOOKUP(A3654,'2.1 Termination Charges'!$B$4:$F$904,5,0)</f>
        <v>1.298E-2</v>
      </c>
      <c r="G3654" s="67"/>
      <c r="H3654" s="67"/>
      <c r="J3654" s="67"/>
      <c r="P3654" s="68"/>
      <c r="Q3654" s="69"/>
      <c r="R3654" s="69"/>
      <c r="Z3654" s="70"/>
      <c r="AA3654" s="71"/>
      <c r="AB3654" s="70"/>
      <c r="AC3654" s="70"/>
      <c r="AD3654" s="53"/>
      <c r="AE3654" s="53"/>
      <c r="AF3654" s="72"/>
      <c r="AG3654" s="70"/>
      <c r="AH3654" s="70"/>
      <c r="AI3654" s="70"/>
    </row>
    <row r="3655" spans="1:35" ht="12.75" customHeight="1" x14ac:dyDescent="0.2">
      <c r="A3655" s="64" t="s">
        <v>628</v>
      </c>
      <c r="B3655" s="65" t="s">
        <v>627</v>
      </c>
      <c r="C3655" s="65">
        <v>337705</v>
      </c>
      <c r="D3655" s="66">
        <f>VLOOKUP(A3655,'2.1 Termination Charges'!$B$4:$F$904,5,0)</f>
        <v>1.298E-2</v>
      </c>
      <c r="G3655" s="67"/>
      <c r="H3655" s="67"/>
      <c r="J3655" s="67"/>
      <c r="P3655" s="68"/>
      <c r="Q3655" s="69"/>
      <c r="R3655" s="69"/>
      <c r="Z3655" s="70"/>
      <c r="AA3655" s="71"/>
      <c r="AB3655" s="70"/>
      <c r="AC3655" s="70"/>
      <c r="AD3655" s="53"/>
      <c r="AE3655" s="53"/>
      <c r="AF3655" s="72"/>
      <c r="AG3655" s="70"/>
      <c r="AH3655" s="70"/>
      <c r="AI3655" s="70"/>
    </row>
    <row r="3656" spans="1:35" ht="12.75" customHeight="1" x14ac:dyDescent="0.2">
      <c r="A3656" s="64" t="s">
        <v>628</v>
      </c>
      <c r="B3656" s="65" t="s">
        <v>627</v>
      </c>
      <c r="C3656" s="65">
        <v>337706</v>
      </c>
      <c r="D3656" s="66">
        <f>VLOOKUP(A3656,'2.1 Termination Charges'!$B$4:$F$904,5,0)</f>
        <v>1.298E-2</v>
      </c>
      <c r="G3656" s="67"/>
      <c r="H3656" s="67"/>
      <c r="J3656" s="67"/>
      <c r="P3656" s="68"/>
      <c r="Q3656" s="69"/>
      <c r="R3656" s="69"/>
      <c r="Z3656" s="70"/>
      <c r="AA3656" s="71"/>
      <c r="AB3656" s="70"/>
      <c r="AC3656" s="70"/>
      <c r="AD3656" s="53"/>
      <c r="AE3656" s="53"/>
      <c r="AF3656" s="72"/>
      <c r="AG3656" s="70"/>
      <c r="AH3656" s="70"/>
      <c r="AI3656" s="70"/>
    </row>
    <row r="3657" spans="1:35" ht="12.75" customHeight="1" x14ac:dyDescent="0.2">
      <c r="A3657" s="64" t="s">
        <v>628</v>
      </c>
      <c r="B3657" s="65" t="s">
        <v>627</v>
      </c>
      <c r="C3657" s="65">
        <v>337707</v>
      </c>
      <c r="D3657" s="66">
        <f>VLOOKUP(A3657,'2.1 Termination Charges'!$B$4:$F$904,5,0)</f>
        <v>1.298E-2</v>
      </c>
      <c r="G3657" s="67"/>
      <c r="H3657" s="67"/>
      <c r="J3657" s="67"/>
      <c r="P3657" s="68"/>
      <c r="Q3657" s="69"/>
      <c r="R3657" s="69"/>
      <c r="Z3657" s="70"/>
      <c r="AA3657" s="71"/>
      <c r="AB3657" s="70"/>
      <c r="AC3657" s="70"/>
      <c r="AD3657" s="53"/>
      <c r="AE3657" s="53"/>
      <c r="AF3657" s="72"/>
      <c r="AG3657" s="70"/>
      <c r="AH3657" s="70"/>
      <c r="AI3657" s="70"/>
    </row>
    <row r="3658" spans="1:35" ht="12.75" customHeight="1" x14ac:dyDescent="0.2">
      <c r="A3658" s="64" t="s">
        <v>628</v>
      </c>
      <c r="B3658" s="65" t="s">
        <v>627</v>
      </c>
      <c r="C3658" s="65">
        <v>337708</v>
      </c>
      <c r="D3658" s="66">
        <f>VLOOKUP(A3658,'2.1 Termination Charges'!$B$4:$F$904,5,0)</f>
        <v>1.298E-2</v>
      </c>
      <c r="G3658" s="67"/>
      <c r="H3658" s="67"/>
      <c r="J3658" s="67"/>
      <c r="P3658" s="68"/>
      <c r="Q3658" s="69"/>
      <c r="R3658" s="69"/>
      <c r="Z3658" s="70"/>
      <c r="AA3658" s="71"/>
      <c r="AB3658" s="70"/>
      <c r="AC3658" s="70"/>
      <c r="AD3658" s="53"/>
      <c r="AE3658" s="53"/>
      <c r="AF3658" s="72"/>
      <c r="AG3658" s="70"/>
      <c r="AH3658" s="70"/>
      <c r="AI3658" s="70"/>
    </row>
    <row r="3659" spans="1:35" ht="12.75" customHeight="1" x14ac:dyDescent="0.2">
      <c r="A3659" s="64" t="s">
        <v>628</v>
      </c>
      <c r="B3659" s="65" t="s">
        <v>627</v>
      </c>
      <c r="C3659" s="65">
        <v>337709</v>
      </c>
      <c r="D3659" s="66">
        <f>VLOOKUP(A3659,'2.1 Termination Charges'!$B$4:$F$904,5,0)</f>
        <v>1.298E-2</v>
      </c>
      <c r="G3659" s="67"/>
      <c r="H3659" s="67"/>
      <c r="J3659" s="67"/>
      <c r="P3659" s="68"/>
      <c r="Q3659" s="69"/>
      <c r="R3659" s="69"/>
      <c r="Z3659" s="70"/>
      <c r="AA3659" s="71"/>
      <c r="AB3659" s="70"/>
      <c r="AC3659" s="70"/>
      <c r="AD3659" s="53"/>
      <c r="AE3659" s="53"/>
      <c r="AF3659" s="72"/>
      <c r="AG3659" s="70"/>
      <c r="AH3659" s="70"/>
      <c r="AI3659" s="70"/>
    </row>
    <row r="3660" spans="1:35" ht="12.75" customHeight="1" x14ac:dyDescent="0.2">
      <c r="A3660" s="64" t="s">
        <v>628</v>
      </c>
      <c r="B3660" s="65" t="s">
        <v>627</v>
      </c>
      <c r="C3660" s="65">
        <v>3377155</v>
      </c>
      <c r="D3660" s="66">
        <f>VLOOKUP(A3660,'2.1 Termination Charges'!$B$4:$F$904,5,0)</f>
        <v>1.298E-2</v>
      </c>
      <c r="G3660" s="67"/>
      <c r="H3660" s="67"/>
      <c r="J3660" s="67"/>
      <c r="P3660" s="68"/>
      <c r="Q3660" s="69"/>
      <c r="R3660" s="69"/>
      <c r="Z3660" s="70"/>
      <c r="AA3660" s="71"/>
      <c r="AB3660" s="70"/>
      <c r="AC3660" s="70"/>
      <c r="AD3660" s="53"/>
      <c r="AE3660" s="53"/>
      <c r="AF3660" s="72"/>
      <c r="AG3660" s="70"/>
      <c r="AH3660" s="70"/>
      <c r="AI3660" s="70"/>
    </row>
    <row r="3661" spans="1:35" ht="12.75" customHeight="1" x14ac:dyDescent="0.2">
      <c r="A3661" s="64" t="s">
        <v>628</v>
      </c>
      <c r="B3661" s="65" t="s">
        <v>627</v>
      </c>
      <c r="C3661" s="65">
        <v>3377156</v>
      </c>
      <c r="D3661" s="66">
        <f>VLOOKUP(A3661,'2.1 Termination Charges'!$B$4:$F$904,5,0)</f>
        <v>1.298E-2</v>
      </c>
      <c r="G3661" s="67"/>
      <c r="H3661" s="67"/>
      <c r="J3661" s="67"/>
      <c r="P3661" s="68"/>
      <c r="Q3661" s="69"/>
      <c r="R3661" s="69"/>
      <c r="Z3661" s="70"/>
      <c r="AA3661" s="71"/>
      <c r="AB3661" s="70"/>
      <c r="AC3661" s="70"/>
      <c r="AD3661" s="53"/>
      <c r="AE3661" s="53"/>
      <c r="AF3661" s="72"/>
      <c r="AG3661" s="70"/>
      <c r="AH3661" s="70"/>
      <c r="AI3661" s="70"/>
    </row>
    <row r="3662" spans="1:35" ht="12.75" customHeight="1" x14ac:dyDescent="0.2">
      <c r="A3662" s="64" t="s">
        <v>628</v>
      </c>
      <c r="B3662" s="65" t="s">
        <v>627</v>
      </c>
      <c r="C3662" s="65">
        <v>3377157</v>
      </c>
      <c r="D3662" s="66">
        <f>VLOOKUP(A3662,'2.1 Termination Charges'!$B$4:$F$904,5,0)</f>
        <v>1.298E-2</v>
      </c>
      <c r="G3662" s="67"/>
      <c r="H3662" s="67"/>
      <c r="J3662" s="67"/>
      <c r="P3662" s="68"/>
      <c r="Q3662" s="69"/>
      <c r="R3662" s="69"/>
      <c r="Z3662" s="70"/>
      <c r="AA3662" s="71"/>
      <c r="AB3662" s="70"/>
      <c r="AC3662" s="70"/>
      <c r="AD3662" s="53"/>
      <c r="AE3662" s="53"/>
      <c r="AF3662" s="72"/>
      <c r="AG3662" s="70"/>
      <c r="AH3662" s="70"/>
      <c r="AI3662" s="70"/>
    </row>
    <row r="3663" spans="1:35" ht="12.75" customHeight="1" x14ac:dyDescent="0.2">
      <c r="A3663" s="64" t="s">
        <v>628</v>
      </c>
      <c r="B3663" s="65" t="s">
        <v>627</v>
      </c>
      <c r="C3663" s="65">
        <v>3377158</v>
      </c>
      <c r="D3663" s="66">
        <f>VLOOKUP(A3663,'2.1 Termination Charges'!$B$4:$F$904,5,0)</f>
        <v>1.298E-2</v>
      </c>
      <c r="G3663" s="67"/>
      <c r="H3663" s="67"/>
      <c r="J3663" s="67"/>
      <c r="P3663" s="68"/>
      <c r="Q3663" s="69"/>
      <c r="R3663" s="69"/>
      <c r="Z3663" s="70"/>
      <c r="AA3663" s="71"/>
      <c r="AB3663" s="70"/>
      <c r="AC3663" s="70"/>
      <c r="AD3663" s="53"/>
      <c r="AE3663" s="53"/>
      <c r="AF3663" s="72"/>
      <c r="AG3663" s="70"/>
      <c r="AH3663" s="70"/>
      <c r="AI3663" s="70"/>
    </row>
    <row r="3664" spans="1:35" ht="12.75" customHeight="1" x14ac:dyDescent="0.2">
      <c r="A3664" s="64" t="s">
        <v>628</v>
      </c>
      <c r="B3664" s="65" t="s">
        <v>627</v>
      </c>
      <c r="C3664" s="65">
        <v>3377159</v>
      </c>
      <c r="D3664" s="66">
        <f>VLOOKUP(A3664,'2.1 Termination Charges'!$B$4:$F$904,5,0)</f>
        <v>1.298E-2</v>
      </c>
      <c r="G3664" s="67"/>
      <c r="H3664" s="67"/>
      <c r="J3664" s="67"/>
      <c r="P3664" s="68"/>
      <c r="Q3664" s="69"/>
      <c r="R3664" s="69"/>
      <c r="Z3664" s="70"/>
      <c r="AA3664" s="71"/>
      <c r="AB3664" s="70"/>
      <c r="AC3664" s="70"/>
      <c r="AD3664" s="53"/>
      <c r="AE3664" s="53"/>
      <c r="AF3664" s="72"/>
      <c r="AG3664" s="70"/>
      <c r="AH3664" s="70"/>
      <c r="AI3664" s="70"/>
    </row>
    <row r="3665" spans="1:35" ht="12.75" customHeight="1" x14ac:dyDescent="0.2">
      <c r="A3665" s="64" t="s">
        <v>628</v>
      </c>
      <c r="B3665" s="65" t="s">
        <v>627</v>
      </c>
      <c r="C3665" s="65">
        <v>33772</v>
      </c>
      <c r="D3665" s="66">
        <f>VLOOKUP(A3665,'2.1 Termination Charges'!$B$4:$F$904,5,0)</f>
        <v>1.298E-2</v>
      </c>
      <c r="G3665" s="67"/>
      <c r="H3665" s="67"/>
      <c r="J3665" s="67"/>
      <c r="P3665" s="68"/>
      <c r="Q3665" s="69"/>
      <c r="R3665" s="69"/>
      <c r="Z3665" s="70"/>
      <c r="AA3665" s="71"/>
      <c r="AB3665" s="70"/>
      <c r="AC3665" s="70"/>
      <c r="AD3665" s="53"/>
      <c r="AE3665" s="53"/>
      <c r="AF3665" s="72"/>
      <c r="AG3665" s="70"/>
      <c r="AH3665" s="70"/>
      <c r="AI3665" s="70"/>
    </row>
    <row r="3666" spans="1:35" ht="12.75" customHeight="1" x14ac:dyDescent="0.2">
      <c r="A3666" s="64" t="s">
        <v>628</v>
      </c>
      <c r="B3666" s="65" t="s">
        <v>627</v>
      </c>
      <c r="C3666" s="65">
        <v>33773</v>
      </c>
      <c r="D3666" s="66">
        <f>VLOOKUP(A3666,'2.1 Termination Charges'!$B$4:$F$904,5,0)</f>
        <v>1.298E-2</v>
      </c>
      <c r="G3666" s="67"/>
      <c r="H3666" s="67"/>
      <c r="J3666" s="67"/>
      <c r="P3666" s="68"/>
      <c r="Q3666" s="69"/>
      <c r="R3666" s="69"/>
      <c r="Z3666" s="70"/>
      <c r="AA3666" s="71"/>
      <c r="AB3666" s="70"/>
      <c r="AC3666" s="70"/>
      <c r="AD3666" s="53"/>
      <c r="AE3666" s="53"/>
      <c r="AF3666" s="72"/>
      <c r="AG3666" s="70"/>
      <c r="AH3666" s="70"/>
      <c r="AI3666" s="70"/>
    </row>
    <row r="3667" spans="1:35" ht="12.75" customHeight="1" x14ac:dyDescent="0.2">
      <c r="A3667" s="64" t="s">
        <v>628</v>
      </c>
      <c r="B3667" s="65" t="s">
        <v>627</v>
      </c>
      <c r="C3667" s="65">
        <v>33774</v>
      </c>
      <c r="D3667" s="66">
        <f>VLOOKUP(A3667,'2.1 Termination Charges'!$B$4:$F$904,5,0)</f>
        <v>1.298E-2</v>
      </c>
      <c r="G3667" s="67"/>
      <c r="H3667" s="67"/>
      <c r="J3667" s="67"/>
      <c r="P3667" s="68"/>
      <c r="Q3667" s="69"/>
      <c r="R3667" s="69"/>
      <c r="Z3667" s="70"/>
      <c r="AA3667" s="71"/>
      <c r="AB3667" s="70"/>
      <c r="AC3667" s="70"/>
      <c r="AD3667" s="53"/>
      <c r="AE3667" s="53"/>
      <c r="AF3667" s="72"/>
      <c r="AG3667" s="70"/>
      <c r="AH3667" s="70"/>
      <c r="AI3667" s="70"/>
    </row>
    <row r="3668" spans="1:35" ht="12.75" customHeight="1" x14ac:dyDescent="0.2">
      <c r="A3668" s="64" t="s">
        <v>628</v>
      </c>
      <c r="B3668" s="65" t="s">
        <v>627</v>
      </c>
      <c r="C3668" s="65">
        <v>337840</v>
      </c>
      <c r="D3668" s="66">
        <f>VLOOKUP(A3668,'2.1 Termination Charges'!$B$4:$F$904,5,0)</f>
        <v>1.298E-2</v>
      </c>
      <c r="G3668" s="67"/>
      <c r="H3668" s="67"/>
      <c r="J3668" s="67"/>
      <c r="P3668" s="68"/>
      <c r="Q3668" s="69"/>
      <c r="R3668" s="69"/>
      <c r="Z3668" s="70"/>
      <c r="AA3668" s="71"/>
      <c r="AB3668" s="70"/>
      <c r="AC3668" s="70"/>
      <c r="AD3668" s="53"/>
      <c r="AE3668" s="53"/>
      <c r="AF3668" s="72"/>
      <c r="AG3668" s="70"/>
      <c r="AH3668" s="70"/>
      <c r="AI3668" s="70"/>
    </row>
    <row r="3669" spans="1:35" ht="12.75" customHeight="1" x14ac:dyDescent="0.2">
      <c r="A3669" s="64" t="s">
        <v>628</v>
      </c>
      <c r="B3669" s="65" t="s">
        <v>627</v>
      </c>
      <c r="C3669" s="65">
        <v>337841</v>
      </c>
      <c r="D3669" s="66">
        <f>VLOOKUP(A3669,'2.1 Termination Charges'!$B$4:$F$904,5,0)</f>
        <v>1.298E-2</v>
      </c>
      <c r="G3669" s="67"/>
      <c r="H3669" s="67"/>
      <c r="J3669" s="67"/>
      <c r="P3669" s="68"/>
      <c r="Q3669" s="69"/>
      <c r="R3669" s="69"/>
      <c r="Z3669" s="70"/>
      <c r="AA3669" s="71"/>
      <c r="AB3669" s="70"/>
      <c r="AC3669" s="70"/>
      <c r="AD3669" s="53"/>
      <c r="AE3669" s="53"/>
      <c r="AF3669" s="72"/>
      <c r="AG3669" s="70"/>
      <c r="AH3669" s="70"/>
      <c r="AI3669" s="70"/>
    </row>
    <row r="3670" spans="1:35" ht="12.75" customHeight="1" x14ac:dyDescent="0.2">
      <c r="A3670" s="64" t="s">
        <v>628</v>
      </c>
      <c r="B3670" s="65" t="s">
        <v>627</v>
      </c>
      <c r="C3670" s="65">
        <v>337842</v>
      </c>
      <c r="D3670" s="66">
        <f>VLOOKUP(A3670,'2.1 Termination Charges'!$B$4:$F$904,5,0)</f>
        <v>1.298E-2</v>
      </c>
      <c r="G3670" s="67"/>
      <c r="H3670" s="67"/>
      <c r="J3670" s="67"/>
      <c r="P3670" s="68"/>
      <c r="Q3670" s="69"/>
      <c r="R3670" s="69"/>
      <c r="Z3670" s="70"/>
      <c r="AA3670" s="71"/>
      <c r="AB3670" s="70"/>
      <c r="AC3670" s="70"/>
      <c r="AD3670" s="53"/>
      <c r="AE3670" s="53"/>
      <c r="AF3670" s="72"/>
      <c r="AG3670" s="70"/>
      <c r="AH3670" s="70"/>
      <c r="AI3670" s="70"/>
    </row>
    <row r="3671" spans="1:35" ht="12.75" customHeight="1" x14ac:dyDescent="0.2">
      <c r="A3671" s="64" t="s">
        <v>628</v>
      </c>
      <c r="B3671" s="65" t="s">
        <v>627</v>
      </c>
      <c r="C3671" s="65">
        <v>337843</v>
      </c>
      <c r="D3671" s="66">
        <f>VLOOKUP(A3671,'2.1 Termination Charges'!$B$4:$F$904,5,0)</f>
        <v>1.298E-2</v>
      </c>
      <c r="G3671" s="67"/>
      <c r="H3671" s="67"/>
      <c r="J3671" s="67"/>
      <c r="P3671" s="68"/>
      <c r="Q3671" s="69"/>
      <c r="R3671" s="69"/>
      <c r="Z3671" s="70"/>
      <c r="AA3671" s="71"/>
      <c r="AB3671" s="70"/>
      <c r="AC3671" s="70"/>
      <c r="AD3671" s="53"/>
      <c r="AE3671" s="53"/>
      <c r="AF3671" s="72"/>
      <c r="AG3671" s="70"/>
      <c r="AH3671" s="70"/>
      <c r="AI3671" s="70"/>
    </row>
    <row r="3672" spans="1:35" ht="12.75" customHeight="1" x14ac:dyDescent="0.2">
      <c r="A3672" s="64" t="s">
        <v>628</v>
      </c>
      <c r="B3672" s="65" t="s">
        <v>627</v>
      </c>
      <c r="C3672" s="65">
        <v>337844</v>
      </c>
      <c r="D3672" s="66">
        <f>VLOOKUP(A3672,'2.1 Termination Charges'!$B$4:$F$904,5,0)</f>
        <v>1.298E-2</v>
      </c>
      <c r="G3672" s="67"/>
      <c r="H3672" s="67"/>
      <c r="J3672" s="67"/>
      <c r="P3672" s="68"/>
      <c r="Q3672" s="69"/>
      <c r="R3672" s="69"/>
      <c r="Z3672" s="70"/>
      <c r="AA3672" s="71"/>
      <c r="AB3672" s="70"/>
      <c r="AC3672" s="70"/>
      <c r="AD3672" s="53"/>
      <c r="AE3672" s="53"/>
      <c r="AF3672" s="72"/>
      <c r="AG3672" s="70"/>
      <c r="AH3672" s="70"/>
      <c r="AI3672" s="70"/>
    </row>
    <row r="3673" spans="1:35" ht="12.75" customHeight="1" x14ac:dyDescent="0.2">
      <c r="A3673" s="64" t="s">
        <v>628</v>
      </c>
      <c r="B3673" s="65" t="s">
        <v>627</v>
      </c>
      <c r="C3673" s="65">
        <v>337845</v>
      </c>
      <c r="D3673" s="66">
        <f>VLOOKUP(A3673,'2.1 Termination Charges'!$B$4:$F$904,5,0)</f>
        <v>1.298E-2</v>
      </c>
      <c r="G3673" s="67"/>
      <c r="H3673" s="67"/>
      <c r="J3673" s="67"/>
      <c r="P3673" s="68"/>
      <c r="Q3673" s="69"/>
      <c r="R3673" s="69"/>
      <c r="Z3673" s="70"/>
      <c r="AA3673" s="71"/>
      <c r="AB3673" s="70"/>
      <c r="AC3673" s="70"/>
      <c r="AD3673" s="53"/>
      <c r="AE3673" s="53"/>
      <c r="AF3673" s="72"/>
      <c r="AG3673" s="70"/>
      <c r="AH3673" s="70"/>
      <c r="AI3673" s="70"/>
    </row>
    <row r="3674" spans="1:35" ht="12.75" customHeight="1" x14ac:dyDescent="0.2">
      <c r="A3674" s="64" t="s">
        <v>628</v>
      </c>
      <c r="B3674" s="65" t="s">
        <v>627</v>
      </c>
      <c r="C3674" s="65">
        <v>33785</v>
      </c>
      <c r="D3674" s="66">
        <f>VLOOKUP(A3674,'2.1 Termination Charges'!$B$4:$F$904,5,0)</f>
        <v>1.298E-2</v>
      </c>
      <c r="G3674" s="67"/>
      <c r="H3674" s="67"/>
      <c r="J3674" s="67"/>
      <c r="P3674" s="68"/>
      <c r="Q3674" s="69"/>
      <c r="R3674" s="69"/>
      <c r="Z3674" s="70"/>
      <c r="AA3674" s="71"/>
      <c r="AB3674" s="70"/>
      <c r="AC3674" s="70"/>
      <c r="AD3674" s="53"/>
      <c r="AE3674" s="53"/>
      <c r="AF3674" s="72"/>
      <c r="AG3674" s="70"/>
      <c r="AH3674" s="70"/>
      <c r="AI3674" s="70"/>
    </row>
    <row r="3675" spans="1:35" ht="12.75" customHeight="1" x14ac:dyDescent="0.2">
      <c r="A3675" s="64" t="s">
        <v>628</v>
      </c>
      <c r="B3675" s="65" t="s">
        <v>627</v>
      </c>
      <c r="C3675" s="65">
        <v>33786</v>
      </c>
      <c r="D3675" s="66">
        <f>VLOOKUP(A3675,'2.1 Termination Charges'!$B$4:$F$904,5,0)</f>
        <v>1.298E-2</v>
      </c>
      <c r="G3675" s="67"/>
      <c r="H3675" s="67"/>
      <c r="J3675" s="67"/>
      <c r="P3675" s="68"/>
      <c r="Q3675" s="69"/>
      <c r="R3675" s="69"/>
      <c r="Z3675" s="70"/>
      <c r="AA3675" s="71"/>
      <c r="AB3675" s="70"/>
      <c r="AC3675" s="70"/>
      <c r="AD3675" s="53"/>
      <c r="AE3675" s="53"/>
      <c r="AF3675" s="72"/>
      <c r="AG3675" s="70"/>
      <c r="AH3675" s="70"/>
      <c r="AI3675" s="70"/>
    </row>
    <row r="3676" spans="1:35" ht="12.75" customHeight="1" x14ac:dyDescent="0.2">
      <c r="A3676" s="64" t="s">
        <v>628</v>
      </c>
      <c r="B3676" s="65" t="s">
        <v>627</v>
      </c>
      <c r="C3676" s="65">
        <v>33787</v>
      </c>
      <c r="D3676" s="66">
        <f>VLOOKUP(A3676,'2.1 Termination Charges'!$B$4:$F$904,5,0)</f>
        <v>1.298E-2</v>
      </c>
      <c r="G3676" s="67"/>
      <c r="H3676" s="67"/>
      <c r="J3676" s="67"/>
      <c r="P3676" s="68"/>
      <c r="Q3676" s="69"/>
      <c r="R3676" s="69"/>
      <c r="Z3676" s="70"/>
      <c r="AA3676" s="71"/>
      <c r="AB3676" s="70"/>
      <c r="AC3676" s="70"/>
      <c r="AD3676" s="53"/>
      <c r="AE3676" s="53"/>
      <c r="AF3676" s="72"/>
      <c r="AG3676" s="70"/>
      <c r="AH3676" s="70"/>
      <c r="AI3676" s="70"/>
    </row>
    <row r="3677" spans="1:35" ht="12.75" customHeight="1" x14ac:dyDescent="0.2">
      <c r="A3677" s="64" t="s">
        <v>628</v>
      </c>
      <c r="B3677" s="65" t="s">
        <v>627</v>
      </c>
      <c r="C3677" s="65">
        <v>337880</v>
      </c>
      <c r="D3677" s="66">
        <f>VLOOKUP(A3677,'2.1 Termination Charges'!$B$4:$F$904,5,0)</f>
        <v>1.298E-2</v>
      </c>
      <c r="G3677" s="67"/>
      <c r="H3677" s="67"/>
      <c r="J3677" s="67"/>
      <c r="P3677" s="68"/>
      <c r="Q3677" s="69"/>
      <c r="R3677" s="69"/>
      <c r="Z3677" s="70"/>
      <c r="AA3677" s="71"/>
      <c r="AB3677" s="70"/>
      <c r="AC3677" s="70"/>
      <c r="AD3677" s="53"/>
      <c r="AE3677" s="53"/>
      <c r="AF3677" s="72"/>
      <c r="AG3677" s="70"/>
      <c r="AH3677" s="70"/>
      <c r="AI3677" s="70"/>
    </row>
    <row r="3678" spans="1:35" ht="12.75" customHeight="1" x14ac:dyDescent="0.2">
      <c r="A3678" s="64" t="s">
        <v>628</v>
      </c>
      <c r="B3678" s="65" t="s">
        <v>627</v>
      </c>
      <c r="C3678" s="65">
        <v>337881</v>
      </c>
      <c r="D3678" s="66">
        <f>VLOOKUP(A3678,'2.1 Termination Charges'!$B$4:$F$904,5,0)</f>
        <v>1.298E-2</v>
      </c>
      <c r="G3678" s="67"/>
      <c r="H3678" s="67"/>
      <c r="J3678" s="67"/>
      <c r="P3678" s="68"/>
      <c r="Q3678" s="69"/>
      <c r="R3678" s="69"/>
      <c r="Z3678" s="70"/>
      <c r="AA3678" s="71"/>
      <c r="AB3678" s="70"/>
      <c r="AC3678" s="70"/>
      <c r="AD3678" s="53"/>
      <c r="AE3678" s="53"/>
      <c r="AF3678" s="72"/>
      <c r="AG3678" s="70"/>
      <c r="AH3678" s="70"/>
      <c r="AI3678" s="70"/>
    </row>
    <row r="3679" spans="1:35" ht="12.75" customHeight="1" x14ac:dyDescent="0.2">
      <c r="A3679" s="64" t="s">
        <v>628</v>
      </c>
      <c r="B3679" s="65" t="s">
        <v>627</v>
      </c>
      <c r="C3679" s="65">
        <v>337882</v>
      </c>
      <c r="D3679" s="66">
        <f>VLOOKUP(A3679,'2.1 Termination Charges'!$B$4:$F$904,5,0)</f>
        <v>1.298E-2</v>
      </c>
      <c r="G3679" s="67"/>
      <c r="H3679" s="67"/>
      <c r="J3679" s="67"/>
      <c r="P3679" s="68"/>
      <c r="Q3679" s="69"/>
      <c r="R3679" s="69"/>
      <c r="Z3679" s="70"/>
      <c r="AA3679" s="71"/>
      <c r="AB3679" s="70"/>
      <c r="AC3679" s="70"/>
      <c r="AD3679" s="53"/>
      <c r="AE3679" s="53"/>
      <c r="AF3679" s="72"/>
      <c r="AG3679" s="70"/>
      <c r="AH3679" s="70"/>
      <c r="AI3679" s="70"/>
    </row>
    <row r="3680" spans="1:35" ht="12.75" customHeight="1" x14ac:dyDescent="0.2">
      <c r="A3680" s="64" t="s">
        <v>628</v>
      </c>
      <c r="B3680" s="65" t="s">
        <v>627</v>
      </c>
      <c r="C3680" s="65">
        <v>337883</v>
      </c>
      <c r="D3680" s="66">
        <f>VLOOKUP(A3680,'2.1 Termination Charges'!$B$4:$F$904,5,0)</f>
        <v>1.298E-2</v>
      </c>
      <c r="G3680" s="67"/>
      <c r="H3680" s="67"/>
      <c r="J3680" s="67"/>
      <c r="P3680" s="68"/>
      <c r="Q3680" s="69"/>
      <c r="R3680" s="69"/>
      <c r="Z3680" s="70"/>
      <c r="AA3680" s="71"/>
      <c r="AB3680" s="70"/>
      <c r="AC3680" s="70"/>
      <c r="AD3680" s="53"/>
      <c r="AE3680" s="53"/>
      <c r="AF3680" s="72"/>
      <c r="AG3680" s="70"/>
      <c r="AH3680" s="70"/>
      <c r="AI3680" s="70"/>
    </row>
    <row r="3681" spans="1:35" ht="12.75" customHeight="1" x14ac:dyDescent="0.2">
      <c r="A3681" s="64" t="s">
        <v>628</v>
      </c>
      <c r="B3681" s="65" t="s">
        <v>627</v>
      </c>
      <c r="C3681" s="65">
        <v>337884</v>
      </c>
      <c r="D3681" s="66">
        <f>VLOOKUP(A3681,'2.1 Termination Charges'!$B$4:$F$904,5,0)</f>
        <v>1.298E-2</v>
      </c>
      <c r="G3681" s="67"/>
      <c r="H3681" s="67"/>
      <c r="J3681" s="67"/>
      <c r="P3681" s="68"/>
      <c r="Q3681" s="69"/>
      <c r="R3681" s="69"/>
      <c r="Z3681" s="70"/>
      <c r="AA3681" s="71"/>
      <c r="AB3681" s="70"/>
      <c r="AC3681" s="70"/>
      <c r="AD3681" s="53"/>
      <c r="AE3681" s="53"/>
      <c r="AF3681" s="72"/>
      <c r="AG3681" s="70"/>
      <c r="AH3681" s="70"/>
      <c r="AI3681" s="70"/>
    </row>
    <row r="3682" spans="1:35" ht="12.75" customHeight="1" x14ac:dyDescent="0.2">
      <c r="A3682" s="64" t="s">
        <v>628</v>
      </c>
      <c r="B3682" s="65" t="s">
        <v>627</v>
      </c>
      <c r="C3682" s="65">
        <v>337885</v>
      </c>
      <c r="D3682" s="66">
        <f>VLOOKUP(A3682,'2.1 Termination Charges'!$B$4:$F$904,5,0)</f>
        <v>1.298E-2</v>
      </c>
      <c r="G3682" s="67"/>
      <c r="H3682" s="67"/>
      <c r="J3682" s="67"/>
      <c r="P3682" s="68"/>
      <c r="Q3682" s="69"/>
      <c r="R3682" s="69"/>
      <c r="Z3682" s="70"/>
      <c r="AA3682" s="71"/>
      <c r="AB3682" s="70"/>
      <c r="AC3682" s="70"/>
      <c r="AD3682" s="53"/>
      <c r="AE3682" s="53"/>
      <c r="AF3682" s="72"/>
      <c r="AG3682" s="70"/>
      <c r="AH3682" s="70"/>
      <c r="AI3682" s="70"/>
    </row>
    <row r="3683" spans="1:35" ht="12.75" customHeight="1" x14ac:dyDescent="0.2">
      <c r="A3683" s="64" t="s">
        <v>628</v>
      </c>
      <c r="B3683" s="65" t="s">
        <v>627</v>
      </c>
      <c r="C3683" s="65">
        <v>337886</v>
      </c>
      <c r="D3683" s="66">
        <f>VLOOKUP(A3683,'2.1 Termination Charges'!$B$4:$F$904,5,0)</f>
        <v>1.298E-2</v>
      </c>
      <c r="G3683" s="67"/>
      <c r="H3683" s="67"/>
      <c r="J3683" s="67"/>
      <c r="P3683" s="68"/>
      <c r="Q3683" s="69"/>
      <c r="R3683" s="69"/>
      <c r="Z3683" s="70"/>
      <c r="AA3683" s="71"/>
      <c r="AB3683" s="70"/>
      <c r="AC3683" s="70"/>
      <c r="AD3683" s="53"/>
      <c r="AE3683" s="53"/>
      <c r="AF3683" s="72"/>
      <c r="AG3683" s="70"/>
      <c r="AH3683" s="70"/>
      <c r="AI3683" s="70"/>
    </row>
    <row r="3684" spans="1:35" ht="12.75" customHeight="1" x14ac:dyDescent="0.2">
      <c r="A3684" s="64" t="s">
        <v>628</v>
      </c>
      <c r="B3684" s="65" t="s">
        <v>627</v>
      </c>
      <c r="C3684" s="65">
        <v>337887</v>
      </c>
      <c r="D3684" s="66">
        <f>VLOOKUP(A3684,'2.1 Termination Charges'!$B$4:$F$904,5,0)</f>
        <v>1.298E-2</v>
      </c>
      <c r="G3684" s="67"/>
      <c r="H3684" s="67"/>
      <c r="J3684" s="67"/>
      <c r="P3684" s="68"/>
      <c r="Q3684" s="69"/>
      <c r="R3684" s="69"/>
      <c r="Z3684" s="70"/>
      <c r="AA3684" s="71"/>
      <c r="AB3684" s="70"/>
      <c r="AC3684" s="70"/>
      <c r="AD3684" s="53"/>
      <c r="AE3684" s="53"/>
      <c r="AF3684" s="72"/>
      <c r="AG3684" s="70"/>
      <c r="AH3684" s="70"/>
      <c r="AI3684" s="70"/>
    </row>
    <row r="3685" spans="1:35" ht="12.75" customHeight="1" x14ac:dyDescent="0.2">
      <c r="A3685" s="64" t="s">
        <v>628</v>
      </c>
      <c r="B3685" s="65" t="s">
        <v>627</v>
      </c>
      <c r="C3685" s="65">
        <v>337888</v>
      </c>
      <c r="D3685" s="66">
        <f>VLOOKUP(A3685,'2.1 Termination Charges'!$B$4:$F$904,5,0)</f>
        <v>1.298E-2</v>
      </c>
      <c r="G3685" s="67"/>
      <c r="H3685" s="67"/>
      <c r="J3685" s="67"/>
      <c r="P3685" s="68"/>
      <c r="Q3685" s="69"/>
      <c r="R3685" s="69"/>
      <c r="Z3685" s="70"/>
      <c r="AA3685" s="71"/>
      <c r="AB3685" s="70"/>
      <c r="AC3685" s="70"/>
      <c r="AD3685" s="53"/>
      <c r="AE3685" s="53"/>
      <c r="AF3685" s="72"/>
      <c r="AG3685" s="70"/>
      <c r="AH3685" s="70"/>
      <c r="AI3685" s="70"/>
    </row>
    <row r="3686" spans="1:35" ht="12.75" customHeight="1" x14ac:dyDescent="0.2">
      <c r="A3686" s="64" t="s">
        <v>628</v>
      </c>
      <c r="B3686" s="65" t="s">
        <v>627</v>
      </c>
      <c r="C3686" s="65">
        <v>337889</v>
      </c>
      <c r="D3686" s="66">
        <f>VLOOKUP(A3686,'2.1 Termination Charges'!$B$4:$F$904,5,0)</f>
        <v>1.298E-2</v>
      </c>
      <c r="G3686" s="67"/>
      <c r="H3686" s="67"/>
      <c r="J3686" s="67"/>
      <c r="P3686" s="68"/>
      <c r="Q3686" s="69"/>
      <c r="R3686" s="69"/>
      <c r="Z3686" s="70"/>
      <c r="AA3686" s="71"/>
      <c r="AB3686" s="70"/>
      <c r="AC3686" s="70"/>
      <c r="AD3686" s="53"/>
      <c r="AE3686" s="53"/>
      <c r="AF3686" s="72"/>
      <c r="AG3686" s="70"/>
      <c r="AH3686" s="70"/>
      <c r="AI3686" s="70"/>
    </row>
    <row r="3687" spans="1:35" ht="12.75" customHeight="1" x14ac:dyDescent="0.2">
      <c r="A3687" s="64" t="s">
        <v>628</v>
      </c>
      <c r="B3687" s="65" t="s">
        <v>627</v>
      </c>
      <c r="C3687" s="65">
        <v>33789</v>
      </c>
      <c r="D3687" s="66">
        <f>VLOOKUP(A3687,'2.1 Termination Charges'!$B$4:$F$904,5,0)</f>
        <v>1.298E-2</v>
      </c>
      <c r="G3687" s="67"/>
      <c r="H3687" s="67"/>
      <c r="J3687" s="67"/>
      <c r="P3687" s="68"/>
      <c r="Q3687" s="69"/>
      <c r="R3687" s="69"/>
      <c r="Z3687" s="70"/>
      <c r="AA3687" s="71"/>
      <c r="AB3687" s="70"/>
      <c r="AC3687" s="70"/>
      <c r="AD3687" s="53"/>
      <c r="AE3687" s="53"/>
      <c r="AF3687" s="72"/>
      <c r="AG3687" s="70"/>
      <c r="AH3687" s="70"/>
      <c r="AI3687" s="70"/>
    </row>
    <row r="3688" spans="1:35" ht="12.75" customHeight="1" x14ac:dyDescent="0.2">
      <c r="A3688" s="64" t="s">
        <v>630</v>
      </c>
      <c r="B3688" s="65" t="s">
        <v>629</v>
      </c>
      <c r="C3688" s="65">
        <v>336002</v>
      </c>
      <c r="D3688" s="66">
        <f>VLOOKUP(A3688,'2.1 Termination Charges'!$B$4:$F$904,5,0)</f>
        <v>1.098E-2</v>
      </c>
      <c r="G3688" s="67"/>
      <c r="H3688" s="67"/>
      <c r="J3688" s="67"/>
      <c r="P3688" s="68"/>
      <c r="Q3688" s="69"/>
      <c r="R3688" s="69"/>
      <c r="Z3688" s="70"/>
      <c r="AA3688" s="71"/>
      <c r="AB3688" s="70"/>
      <c r="AC3688" s="70"/>
      <c r="AD3688" s="53"/>
      <c r="AE3688" s="53"/>
      <c r="AF3688" s="72"/>
      <c r="AG3688" s="70"/>
      <c r="AH3688" s="70"/>
      <c r="AI3688" s="70"/>
    </row>
    <row r="3689" spans="1:35" ht="12.75" customHeight="1" x14ac:dyDescent="0.2">
      <c r="A3689" s="64" t="s">
        <v>630</v>
      </c>
      <c r="B3689" s="65" t="s">
        <v>629</v>
      </c>
      <c r="C3689" s="65">
        <v>336007</v>
      </c>
      <c r="D3689" s="66">
        <f>VLOOKUP(A3689,'2.1 Termination Charges'!$B$4:$F$904,5,0)</f>
        <v>1.098E-2</v>
      </c>
      <c r="G3689" s="67"/>
      <c r="H3689" s="67"/>
      <c r="J3689" s="67"/>
      <c r="P3689" s="68"/>
      <c r="Q3689" s="69"/>
      <c r="R3689" s="69"/>
      <c r="Z3689" s="70"/>
      <c r="AA3689" s="71"/>
      <c r="AB3689" s="70"/>
      <c r="AC3689" s="70"/>
      <c r="AD3689" s="53"/>
      <c r="AE3689" s="53"/>
      <c r="AF3689" s="72"/>
      <c r="AG3689" s="70"/>
      <c r="AH3689" s="70"/>
      <c r="AI3689" s="70"/>
    </row>
    <row r="3690" spans="1:35" ht="12.75" customHeight="1" x14ac:dyDescent="0.2">
      <c r="A3690" s="64" t="s">
        <v>630</v>
      </c>
      <c r="B3690" s="65" t="s">
        <v>629</v>
      </c>
      <c r="C3690" s="65">
        <v>33601</v>
      </c>
      <c r="D3690" s="66">
        <f>VLOOKUP(A3690,'2.1 Termination Charges'!$B$4:$F$904,5,0)</f>
        <v>1.098E-2</v>
      </c>
      <c r="G3690" s="67"/>
      <c r="H3690" s="67"/>
      <c r="J3690" s="67"/>
      <c r="P3690" s="68"/>
      <c r="Q3690" s="69"/>
      <c r="R3690" s="69"/>
      <c r="Z3690" s="70"/>
      <c r="AA3690" s="71"/>
      <c r="AB3690" s="70"/>
      <c r="AC3690" s="70"/>
      <c r="AD3690" s="53"/>
      <c r="AE3690" s="53"/>
      <c r="AF3690" s="72"/>
      <c r="AG3690" s="70"/>
      <c r="AH3690" s="70"/>
      <c r="AI3690" s="70"/>
    </row>
    <row r="3691" spans="1:35" ht="12.75" customHeight="1" x14ac:dyDescent="0.2">
      <c r="A3691" s="64" t="s">
        <v>630</v>
      </c>
      <c r="B3691" s="65" t="s">
        <v>629</v>
      </c>
      <c r="C3691" s="65">
        <v>336022</v>
      </c>
      <c r="D3691" s="66">
        <f>VLOOKUP(A3691,'2.1 Termination Charges'!$B$4:$F$904,5,0)</f>
        <v>1.098E-2</v>
      </c>
      <c r="G3691" s="67"/>
      <c r="H3691" s="67"/>
      <c r="J3691" s="67"/>
      <c r="P3691" s="68"/>
      <c r="Q3691" s="69"/>
      <c r="R3691" s="69"/>
      <c r="Z3691" s="70"/>
      <c r="AA3691" s="71"/>
      <c r="AB3691" s="70"/>
      <c r="AC3691" s="70"/>
      <c r="AD3691" s="53"/>
      <c r="AE3691" s="53"/>
      <c r="AF3691" s="72"/>
      <c r="AG3691" s="70"/>
      <c r="AH3691" s="70"/>
      <c r="AI3691" s="70"/>
    </row>
    <row r="3692" spans="1:35" ht="12.75" customHeight="1" x14ac:dyDescent="0.2">
      <c r="A3692" s="64" t="s">
        <v>630</v>
      </c>
      <c r="B3692" s="65" t="s">
        <v>629</v>
      </c>
      <c r="C3692" s="65">
        <v>336023</v>
      </c>
      <c r="D3692" s="66">
        <f>VLOOKUP(A3692,'2.1 Termination Charges'!$B$4:$F$904,5,0)</f>
        <v>1.098E-2</v>
      </c>
      <c r="G3692" s="67"/>
      <c r="H3692" s="67"/>
      <c r="J3692" s="67"/>
      <c r="P3692" s="68"/>
      <c r="Q3692" s="69"/>
      <c r="R3692" s="69"/>
      <c r="Z3692" s="70"/>
      <c r="AA3692" s="71"/>
      <c r="AB3692" s="70"/>
      <c r="AC3692" s="70"/>
      <c r="AD3692" s="53"/>
      <c r="AE3692" s="53"/>
      <c r="AF3692" s="72"/>
      <c r="AG3692" s="70"/>
      <c r="AH3692" s="70"/>
      <c r="AI3692" s="70"/>
    </row>
    <row r="3693" spans="1:35" ht="12.75" customHeight="1" x14ac:dyDescent="0.2">
      <c r="A3693" s="64" t="s">
        <v>630</v>
      </c>
      <c r="B3693" s="65" t="s">
        <v>629</v>
      </c>
      <c r="C3693" s="65">
        <v>336024</v>
      </c>
      <c r="D3693" s="66">
        <f>VLOOKUP(A3693,'2.1 Termination Charges'!$B$4:$F$904,5,0)</f>
        <v>1.098E-2</v>
      </c>
      <c r="G3693" s="67"/>
      <c r="H3693" s="67"/>
      <c r="J3693" s="67"/>
      <c r="P3693" s="68"/>
      <c r="Q3693" s="69"/>
      <c r="R3693" s="69"/>
      <c r="Z3693" s="70"/>
      <c r="AA3693" s="71"/>
      <c r="AB3693" s="70"/>
      <c r="AC3693" s="70"/>
      <c r="AD3693" s="53"/>
      <c r="AE3693" s="53"/>
      <c r="AF3693" s="72"/>
      <c r="AG3693" s="70"/>
      <c r="AH3693" s="70"/>
      <c r="AI3693" s="70"/>
    </row>
    <row r="3694" spans="1:35" ht="12.75" customHeight="1" x14ac:dyDescent="0.2">
      <c r="A3694" s="64" t="s">
        <v>630</v>
      </c>
      <c r="B3694" s="65" t="s">
        <v>629</v>
      </c>
      <c r="C3694" s="65">
        <v>336025</v>
      </c>
      <c r="D3694" s="66">
        <f>VLOOKUP(A3694,'2.1 Termination Charges'!$B$4:$F$904,5,0)</f>
        <v>1.098E-2</v>
      </c>
      <c r="G3694" s="67"/>
      <c r="H3694" s="67"/>
      <c r="J3694" s="67"/>
      <c r="P3694" s="68"/>
      <c r="Q3694" s="69"/>
      <c r="R3694" s="69"/>
      <c r="Z3694" s="70"/>
      <c r="AA3694" s="71"/>
      <c r="AB3694" s="70"/>
      <c r="AC3694" s="70"/>
      <c r="AD3694" s="53"/>
      <c r="AE3694" s="53"/>
      <c r="AF3694" s="72"/>
      <c r="AG3694" s="70"/>
      <c r="AH3694" s="70"/>
      <c r="AI3694" s="70"/>
    </row>
    <row r="3695" spans="1:35" ht="12.75" customHeight="1" x14ac:dyDescent="0.2">
      <c r="A3695" s="64" t="s">
        <v>630</v>
      </c>
      <c r="B3695" s="65" t="s">
        <v>629</v>
      </c>
      <c r="C3695" s="65">
        <v>336026</v>
      </c>
      <c r="D3695" s="66">
        <f>VLOOKUP(A3695,'2.1 Termination Charges'!$B$4:$F$904,5,0)</f>
        <v>1.098E-2</v>
      </c>
      <c r="G3695" s="67"/>
      <c r="H3695" s="67"/>
      <c r="J3695" s="67"/>
      <c r="P3695" s="68"/>
      <c r="Q3695" s="69"/>
      <c r="R3695" s="69"/>
      <c r="Z3695" s="70"/>
      <c r="AA3695" s="71"/>
      <c r="AB3695" s="70"/>
      <c r="AC3695" s="70"/>
      <c r="AD3695" s="53"/>
      <c r="AE3695" s="53"/>
      <c r="AF3695" s="72"/>
      <c r="AG3695" s="70"/>
      <c r="AH3695" s="70"/>
      <c r="AI3695" s="70"/>
    </row>
    <row r="3696" spans="1:35" ht="12.75" customHeight="1" x14ac:dyDescent="0.2">
      <c r="A3696" s="64" t="s">
        <v>630</v>
      </c>
      <c r="B3696" s="65" t="s">
        <v>629</v>
      </c>
      <c r="C3696" s="65">
        <v>336027</v>
      </c>
      <c r="D3696" s="66">
        <f>VLOOKUP(A3696,'2.1 Termination Charges'!$B$4:$F$904,5,0)</f>
        <v>1.098E-2</v>
      </c>
      <c r="G3696" s="67"/>
      <c r="H3696" s="67"/>
      <c r="J3696" s="67"/>
      <c r="P3696" s="68"/>
      <c r="Q3696" s="69"/>
      <c r="R3696" s="69"/>
      <c r="Z3696" s="70"/>
      <c r="AA3696" s="71"/>
      <c r="AB3696" s="70"/>
      <c r="AC3696" s="70"/>
      <c r="AD3696" s="53"/>
      <c r="AE3696" s="53"/>
      <c r="AF3696" s="72"/>
      <c r="AG3696" s="70"/>
      <c r="AH3696" s="70"/>
      <c r="AI3696" s="70"/>
    </row>
    <row r="3697" spans="1:35" ht="12.75" customHeight="1" x14ac:dyDescent="0.2">
      <c r="A3697" s="64" t="s">
        <v>630</v>
      </c>
      <c r="B3697" s="65" t="s">
        <v>629</v>
      </c>
      <c r="C3697" s="65">
        <v>336028</v>
      </c>
      <c r="D3697" s="66">
        <f>VLOOKUP(A3697,'2.1 Termination Charges'!$B$4:$F$904,5,0)</f>
        <v>1.098E-2</v>
      </c>
      <c r="G3697" s="67"/>
      <c r="H3697" s="67"/>
      <c r="J3697" s="67"/>
      <c r="P3697" s="68"/>
      <c r="Q3697" s="69"/>
      <c r="R3697" s="69"/>
      <c r="Z3697" s="70"/>
      <c r="AA3697" s="71"/>
      <c r="AB3697" s="70"/>
      <c r="AC3697" s="70"/>
      <c r="AD3697" s="53"/>
      <c r="AE3697" s="53"/>
      <c r="AF3697" s="72"/>
      <c r="AG3697" s="70"/>
      <c r="AH3697" s="70"/>
      <c r="AI3697" s="70"/>
    </row>
    <row r="3698" spans="1:35" ht="12.75" customHeight="1" x14ac:dyDescent="0.2">
      <c r="A3698" s="64" t="s">
        <v>630</v>
      </c>
      <c r="B3698" s="65" t="s">
        <v>629</v>
      </c>
      <c r="C3698" s="65">
        <v>336029</v>
      </c>
      <c r="D3698" s="66">
        <f>VLOOKUP(A3698,'2.1 Termination Charges'!$B$4:$F$904,5,0)</f>
        <v>1.098E-2</v>
      </c>
      <c r="G3698" s="67"/>
      <c r="H3698" s="67"/>
      <c r="J3698" s="67"/>
      <c r="P3698" s="68"/>
      <c r="Q3698" s="69"/>
      <c r="R3698" s="69"/>
      <c r="Z3698" s="70"/>
      <c r="AA3698" s="71"/>
      <c r="AB3698" s="70"/>
      <c r="AC3698" s="70"/>
      <c r="AD3698" s="53"/>
      <c r="AE3698" s="53"/>
      <c r="AF3698" s="72"/>
      <c r="AG3698" s="70"/>
      <c r="AH3698" s="70"/>
      <c r="AI3698" s="70"/>
    </row>
    <row r="3699" spans="1:35" ht="12.75" customHeight="1" x14ac:dyDescent="0.2">
      <c r="A3699" s="64" t="s">
        <v>630</v>
      </c>
      <c r="B3699" s="65" t="s">
        <v>629</v>
      </c>
      <c r="C3699" s="65">
        <v>33603</v>
      </c>
      <c r="D3699" s="66">
        <f>VLOOKUP(A3699,'2.1 Termination Charges'!$B$4:$F$904,5,0)</f>
        <v>1.098E-2</v>
      </c>
      <c r="G3699" s="67"/>
      <c r="H3699" s="67"/>
      <c r="J3699" s="67"/>
      <c r="P3699" s="68"/>
      <c r="Q3699" s="69"/>
      <c r="R3699" s="69"/>
      <c r="Z3699" s="70"/>
      <c r="AA3699" s="71"/>
      <c r="AB3699" s="70"/>
      <c r="AC3699" s="70"/>
      <c r="AD3699" s="53"/>
      <c r="AE3699" s="53"/>
      <c r="AF3699" s="72"/>
      <c r="AG3699" s="70"/>
      <c r="AH3699" s="70"/>
      <c r="AI3699" s="70"/>
    </row>
    <row r="3700" spans="1:35" ht="12.75" customHeight="1" x14ac:dyDescent="0.2">
      <c r="A3700" s="64" t="s">
        <v>630</v>
      </c>
      <c r="B3700" s="65" t="s">
        <v>629</v>
      </c>
      <c r="C3700" s="65">
        <v>336040</v>
      </c>
      <c r="D3700" s="66">
        <f>VLOOKUP(A3700,'2.1 Termination Charges'!$B$4:$F$904,5,0)</f>
        <v>1.098E-2</v>
      </c>
      <c r="G3700" s="67"/>
      <c r="H3700" s="67"/>
      <c r="J3700" s="67"/>
      <c r="P3700" s="68"/>
      <c r="Q3700" s="69"/>
      <c r="R3700" s="69"/>
      <c r="Z3700" s="70"/>
      <c r="AA3700" s="71"/>
      <c r="AB3700" s="70"/>
      <c r="AC3700" s="70"/>
      <c r="AD3700" s="53"/>
      <c r="AE3700" s="53"/>
      <c r="AF3700" s="72"/>
      <c r="AG3700" s="70"/>
      <c r="AH3700" s="70"/>
      <c r="AI3700" s="70"/>
    </row>
    <row r="3701" spans="1:35" ht="12.75" customHeight="1" x14ac:dyDescent="0.2">
      <c r="A3701" s="64" t="s">
        <v>630</v>
      </c>
      <c r="B3701" s="65" t="s">
        <v>629</v>
      </c>
      <c r="C3701" s="65">
        <v>336041</v>
      </c>
      <c r="D3701" s="66">
        <f>VLOOKUP(A3701,'2.1 Termination Charges'!$B$4:$F$904,5,0)</f>
        <v>1.098E-2</v>
      </c>
      <c r="G3701" s="67"/>
      <c r="H3701" s="67"/>
      <c r="J3701" s="67"/>
      <c r="P3701" s="68"/>
      <c r="Q3701" s="69"/>
      <c r="R3701" s="69"/>
      <c r="Z3701" s="70"/>
      <c r="AA3701" s="71"/>
      <c r="AB3701" s="70"/>
      <c r="AC3701" s="70"/>
      <c r="AD3701" s="53"/>
      <c r="AE3701" s="53"/>
      <c r="AF3701" s="72"/>
      <c r="AG3701" s="70"/>
      <c r="AH3701" s="70"/>
      <c r="AI3701" s="70"/>
    </row>
    <row r="3702" spans="1:35" ht="12.75" customHeight="1" x14ac:dyDescent="0.2">
      <c r="A3702" s="64" t="s">
        <v>630</v>
      </c>
      <c r="B3702" s="65" t="s">
        <v>629</v>
      </c>
      <c r="C3702" s="65">
        <v>336044</v>
      </c>
      <c r="D3702" s="66">
        <f>VLOOKUP(A3702,'2.1 Termination Charges'!$B$4:$F$904,5,0)</f>
        <v>1.098E-2</v>
      </c>
      <c r="G3702" s="67"/>
      <c r="H3702" s="67"/>
      <c r="J3702" s="67"/>
      <c r="P3702" s="68"/>
      <c r="Q3702" s="69"/>
      <c r="R3702" s="69"/>
      <c r="Z3702" s="70"/>
      <c r="AA3702" s="71"/>
      <c r="AB3702" s="70"/>
      <c r="AC3702" s="70"/>
      <c r="AD3702" s="53"/>
      <c r="AE3702" s="53"/>
      <c r="AF3702" s="72"/>
      <c r="AG3702" s="70"/>
      <c r="AH3702" s="70"/>
      <c r="AI3702" s="70"/>
    </row>
    <row r="3703" spans="1:35" ht="12.75" customHeight="1" x14ac:dyDescent="0.2">
      <c r="A3703" s="64" t="s">
        <v>630</v>
      </c>
      <c r="B3703" s="65" t="s">
        <v>629</v>
      </c>
      <c r="C3703" s="65">
        <v>336045</v>
      </c>
      <c r="D3703" s="66">
        <f>VLOOKUP(A3703,'2.1 Termination Charges'!$B$4:$F$904,5,0)</f>
        <v>1.098E-2</v>
      </c>
      <c r="G3703" s="67"/>
      <c r="H3703" s="67"/>
      <c r="J3703" s="67"/>
      <c r="P3703" s="68"/>
      <c r="Q3703" s="69"/>
      <c r="R3703" s="69"/>
      <c r="Z3703" s="70"/>
      <c r="AA3703" s="71"/>
      <c r="AB3703" s="70"/>
      <c r="AC3703" s="70"/>
      <c r="AD3703" s="53"/>
      <c r="AE3703" s="53"/>
      <c r="AF3703" s="72"/>
      <c r="AG3703" s="70"/>
      <c r="AH3703" s="70"/>
      <c r="AI3703" s="70"/>
    </row>
    <row r="3704" spans="1:35" ht="12.75" customHeight="1" x14ac:dyDescent="0.2">
      <c r="A3704" s="64" t="s">
        <v>630</v>
      </c>
      <c r="B3704" s="65" t="s">
        <v>629</v>
      </c>
      <c r="C3704" s="65">
        <v>336046</v>
      </c>
      <c r="D3704" s="66">
        <f>VLOOKUP(A3704,'2.1 Termination Charges'!$B$4:$F$904,5,0)</f>
        <v>1.098E-2</v>
      </c>
      <c r="G3704" s="67"/>
      <c r="H3704" s="67"/>
      <c r="J3704" s="67"/>
      <c r="P3704" s="68"/>
      <c r="Q3704" s="69"/>
      <c r="R3704" s="69"/>
      <c r="Z3704" s="70"/>
      <c r="AA3704" s="71"/>
      <c r="AB3704" s="70"/>
      <c r="AC3704" s="70"/>
      <c r="AD3704" s="53"/>
      <c r="AE3704" s="53"/>
      <c r="AF3704" s="72"/>
      <c r="AG3704" s="70"/>
      <c r="AH3704" s="70"/>
      <c r="AI3704" s="70"/>
    </row>
    <row r="3705" spans="1:35" ht="12.75" customHeight="1" x14ac:dyDescent="0.2">
      <c r="A3705" s="64" t="s">
        <v>630</v>
      </c>
      <c r="B3705" s="65" t="s">
        <v>629</v>
      </c>
      <c r="C3705" s="65">
        <v>336047</v>
      </c>
      <c r="D3705" s="66">
        <f>VLOOKUP(A3705,'2.1 Termination Charges'!$B$4:$F$904,5,0)</f>
        <v>1.098E-2</v>
      </c>
      <c r="G3705" s="67"/>
      <c r="H3705" s="67"/>
      <c r="J3705" s="67"/>
      <c r="P3705" s="68"/>
      <c r="Q3705" s="69"/>
      <c r="R3705" s="69"/>
      <c r="Z3705" s="70"/>
      <c r="AA3705" s="71"/>
      <c r="AB3705" s="70"/>
      <c r="AC3705" s="70"/>
      <c r="AD3705" s="53"/>
      <c r="AE3705" s="53"/>
      <c r="AF3705" s="72"/>
      <c r="AG3705" s="70"/>
      <c r="AH3705" s="70"/>
      <c r="AI3705" s="70"/>
    </row>
    <row r="3706" spans="1:35" ht="12.75" customHeight="1" x14ac:dyDescent="0.2">
      <c r="A3706" s="64" t="s">
        <v>630</v>
      </c>
      <c r="B3706" s="65" t="s">
        <v>629</v>
      </c>
      <c r="C3706" s="65">
        <v>336048</v>
      </c>
      <c r="D3706" s="66">
        <f>VLOOKUP(A3706,'2.1 Termination Charges'!$B$4:$F$904,5,0)</f>
        <v>1.098E-2</v>
      </c>
      <c r="G3706" s="67"/>
      <c r="H3706" s="67"/>
      <c r="J3706" s="67"/>
      <c r="P3706" s="68"/>
      <c r="Q3706" s="69"/>
      <c r="R3706" s="69"/>
      <c r="Z3706" s="70"/>
      <c r="AA3706" s="71"/>
      <c r="AB3706" s="70"/>
      <c r="AC3706" s="70"/>
      <c r="AD3706" s="53"/>
      <c r="AE3706" s="53"/>
      <c r="AF3706" s="72"/>
      <c r="AG3706" s="70"/>
      <c r="AH3706" s="70"/>
      <c r="AI3706" s="70"/>
    </row>
    <row r="3707" spans="1:35" ht="12.75" customHeight="1" x14ac:dyDescent="0.2">
      <c r="A3707" s="64" t="s">
        <v>630</v>
      </c>
      <c r="B3707" s="65" t="s">
        <v>629</v>
      </c>
      <c r="C3707" s="65">
        <v>336049</v>
      </c>
      <c r="D3707" s="66">
        <f>VLOOKUP(A3707,'2.1 Termination Charges'!$B$4:$F$904,5,0)</f>
        <v>1.098E-2</v>
      </c>
      <c r="G3707" s="67"/>
      <c r="H3707" s="67"/>
      <c r="J3707" s="67"/>
      <c r="P3707" s="68"/>
      <c r="Q3707" s="69"/>
      <c r="R3707" s="69"/>
      <c r="Z3707" s="70"/>
      <c r="AA3707" s="71"/>
      <c r="AB3707" s="70"/>
      <c r="AC3707" s="70"/>
      <c r="AD3707" s="53"/>
      <c r="AE3707" s="53"/>
      <c r="AF3707" s="72"/>
      <c r="AG3707" s="70"/>
      <c r="AH3707" s="70"/>
      <c r="AI3707" s="70"/>
    </row>
    <row r="3708" spans="1:35" ht="12.75" customHeight="1" x14ac:dyDescent="0.2">
      <c r="A3708" s="64" t="s">
        <v>630</v>
      </c>
      <c r="B3708" s="65" t="s">
        <v>629</v>
      </c>
      <c r="C3708" s="65">
        <v>336050</v>
      </c>
      <c r="D3708" s="66">
        <f>VLOOKUP(A3708,'2.1 Termination Charges'!$B$4:$F$904,5,0)</f>
        <v>1.098E-2</v>
      </c>
      <c r="G3708" s="67"/>
      <c r="H3708" s="67"/>
      <c r="J3708" s="67"/>
      <c r="P3708" s="68"/>
      <c r="Q3708" s="69"/>
      <c r="R3708" s="69"/>
      <c r="Z3708" s="70"/>
      <c r="AA3708" s="71"/>
      <c r="AB3708" s="70"/>
      <c r="AC3708" s="70"/>
      <c r="AD3708" s="53"/>
      <c r="AE3708" s="53"/>
      <c r="AF3708" s="72"/>
      <c r="AG3708" s="70"/>
      <c r="AH3708" s="70"/>
      <c r="AI3708" s="70"/>
    </row>
    <row r="3709" spans="1:35" ht="12.75" customHeight="1" x14ac:dyDescent="0.2">
      <c r="A3709" s="64" t="s">
        <v>630</v>
      </c>
      <c r="B3709" s="65" t="s">
        <v>629</v>
      </c>
      <c r="C3709" s="65">
        <v>336051</v>
      </c>
      <c r="D3709" s="66">
        <f>VLOOKUP(A3709,'2.1 Termination Charges'!$B$4:$F$904,5,0)</f>
        <v>1.098E-2</v>
      </c>
      <c r="G3709" s="67"/>
      <c r="H3709" s="67"/>
      <c r="J3709" s="67"/>
      <c r="P3709" s="68"/>
      <c r="Q3709" s="69"/>
      <c r="R3709" s="69"/>
      <c r="Z3709" s="70"/>
      <c r="AA3709" s="71"/>
      <c r="AB3709" s="70"/>
      <c r="AC3709" s="70"/>
      <c r="AD3709" s="53"/>
      <c r="AE3709" s="53"/>
      <c r="AF3709" s="72"/>
      <c r="AG3709" s="70"/>
      <c r="AH3709" s="70"/>
      <c r="AI3709" s="70"/>
    </row>
    <row r="3710" spans="1:35" ht="12.75" customHeight="1" x14ac:dyDescent="0.2">
      <c r="A3710" s="64" t="s">
        <v>630</v>
      </c>
      <c r="B3710" s="65" t="s">
        <v>629</v>
      </c>
      <c r="C3710" s="65">
        <v>336052</v>
      </c>
      <c r="D3710" s="66">
        <f>VLOOKUP(A3710,'2.1 Termination Charges'!$B$4:$F$904,5,0)</f>
        <v>1.098E-2</v>
      </c>
      <c r="G3710" s="67"/>
      <c r="H3710" s="67"/>
      <c r="J3710" s="67"/>
      <c r="P3710" s="68"/>
      <c r="Q3710" s="69"/>
      <c r="R3710" s="69"/>
      <c r="Z3710" s="70"/>
      <c r="AA3710" s="71"/>
      <c r="AB3710" s="70"/>
      <c r="AC3710" s="70"/>
      <c r="AD3710" s="53"/>
      <c r="AE3710" s="53"/>
      <c r="AF3710" s="72"/>
      <c r="AG3710" s="70"/>
      <c r="AH3710" s="70"/>
      <c r="AI3710" s="70"/>
    </row>
    <row r="3711" spans="1:35" ht="12.75" customHeight="1" x14ac:dyDescent="0.2">
      <c r="A3711" s="64" t="s">
        <v>630</v>
      </c>
      <c r="B3711" s="65" t="s">
        <v>629</v>
      </c>
      <c r="C3711" s="65">
        <v>336053</v>
      </c>
      <c r="D3711" s="66">
        <f>VLOOKUP(A3711,'2.1 Termination Charges'!$B$4:$F$904,5,0)</f>
        <v>1.098E-2</v>
      </c>
      <c r="G3711" s="67"/>
      <c r="H3711" s="67"/>
      <c r="J3711" s="67"/>
      <c r="P3711" s="68"/>
      <c r="Q3711" s="69"/>
      <c r="R3711" s="69"/>
      <c r="Z3711" s="70"/>
      <c r="AA3711" s="71"/>
      <c r="AB3711" s="70"/>
      <c r="AC3711" s="70"/>
      <c r="AD3711" s="53"/>
      <c r="AE3711" s="53"/>
      <c r="AF3711" s="72"/>
      <c r="AG3711" s="70"/>
      <c r="AH3711" s="70"/>
      <c r="AI3711" s="70"/>
    </row>
    <row r="3712" spans="1:35" ht="12.75" customHeight="1" x14ac:dyDescent="0.2">
      <c r="A3712" s="64" t="s">
        <v>630</v>
      </c>
      <c r="B3712" s="65" t="s">
        <v>629</v>
      </c>
      <c r="C3712" s="65">
        <v>336054</v>
      </c>
      <c r="D3712" s="66">
        <f>VLOOKUP(A3712,'2.1 Termination Charges'!$B$4:$F$904,5,0)</f>
        <v>1.098E-2</v>
      </c>
      <c r="G3712" s="67"/>
      <c r="H3712" s="67"/>
      <c r="J3712" s="67"/>
      <c r="P3712" s="68"/>
      <c r="Q3712" s="69"/>
      <c r="R3712" s="69"/>
      <c r="Z3712" s="70"/>
      <c r="AA3712" s="71"/>
      <c r="AB3712" s="70"/>
      <c r="AC3712" s="70"/>
      <c r="AD3712" s="53"/>
      <c r="AE3712" s="53"/>
      <c r="AF3712" s="72"/>
      <c r="AG3712" s="70"/>
      <c r="AH3712" s="70"/>
      <c r="AI3712" s="70"/>
    </row>
    <row r="3713" spans="1:35" ht="12.75" customHeight="1" x14ac:dyDescent="0.2">
      <c r="A3713" s="64" t="s">
        <v>630</v>
      </c>
      <c r="B3713" s="65" t="s">
        <v>629</v>
      </c>
      <c r="C3713" s="65">
        <v>336064</v>
      </c>
      <c r="D3713" s="66">
        <f>VLOOKUP(A3713,'2.1 Termination Charges'!$B$4:$F$904,5,0)</f>
        <v>1.098E-2</v>
      </c>
      <c r="G3713" s="67"/>
      <c r="H3713" s="67"/>
      <c r="J3713" s="67"/>
      <c r="P3713" s="68"/>
      <c r="Q3713" s="69"/>
      <c r="R3713" s="69"/>
      <c r="Z3713" s="70"/>
      <c r="AA3713" s="71"/>
      <c r="AB3713" s="70"/>
      <c r="AC3713" s="70"/>
      <c r="AD3713" s="53"/>
      <c r="AE3713" s="53"/>
      <c r="AF3713" s="72"/>
      <c r="AG3713" s="70"/>
      <c r="AH3713" s="70"/>
      <c r="AI3713" s="70"/>
    </row>
    <row r="3714" spans="1:35" ht="12.75" customHeight="1" x14ac:dyDescent="0.2">
      <c r="A3714" s="64" t="s">
        <v>630</v>
      </c>
      <c r="B3714" s="65" t="s">
        <v>629</v>
      </c>
      <c r="C3714" s="65">
        <v>336065</v>
      </c>
      <c r="D3714" s="66">
        <f>VLOOKUP(A3714,'2.1 Termination Charges'!$B$4:$F$904,5,0)</f>
        <v>1.098E-2</v>
      </c>
      <c r="G3714" s="67"/>
      <c r="H3714" s="67"/>
      <c r="J3714" s="67"/>
      <c r="P3714" s="68"/>
      <c r="Q3714" s="69"/>
      <c r="R3714" s="69"/>
      <c r="Z3714" s="70"/>
      <c r="AA3714" s="71"/>
      <c r="AB3714" s="70"/>
      <c r="AC3714" s="70"/>
      <c r="AD3714" s="53"/>
      <c r="AE3714" s="53"/>
      <c r="AF3714" s="72"/>
      <c r="AG3714" s="70"/>
      <c r="AH3714" s="70"/>
      <c r="AI3714" s="70"/>
    </row>
    <row r="3715" spans="1:35" ht="12.75" customHeight="1" x14ac:dyDescent="0.2">
      <c r="A3715" s="64" t="s">
        <v>630</v>
      </c>
      <c r="B3715" s="65" t="s">
        <v>629</v>
      </c>
      <c r="C3715" s="65">
        <v>336066</v>
      </c>
      <c r="D3715" s="66">
        <f>VLOOKUP(A3715,'2.1 Termination Charges'!$B$4:$F$904,5,0)</f>
        <v>1.098E-2</v>
      </c>
      <c r="G3715" s="67"/>
      <c r="H3715" s="67"/>
      <c r="J3715" s="67"/>
      <c r="P3715" s="68"/>
      <c r="Q3715" s="69"/>
      <c r="R3715" s="69"/>
      <c r="Z3715" s="70"/>
      <c r="AA3715" s="71"/>
      <c r="AB3715" s="70"/>
      <c r="AC3715" s="70"/>
      <c r="AD3715" s="53"/>
      <c r="AE3715" s="53"/>
      <c r="AF3715" s="72"/>
      <c r="AG3715" s="70"/>
      <c r="AH3715" s="70"/>
      <c r="AI3715" s="70"/>
    </row>
    <row r="3716" spans="1:35" ht="12.75" customHeight="1" x14ac:dyDescent="0.2">
      <c r="A3716" s="64" t="s">
        <v>630</v>
      </c>
      <c r="B3716" s="65" t="s">
        <v>629</v>
      </c>
      <c r="C3716" s="65">
        <v>336067</v>
      </c>
      <c r="D3716" s="66">
        <f>VLOOKUP(A3716,'2.1 Termination Charges'!$B$4:$F$904,5,0)</f>
        <v>1.098E-2</v>
      </c>
      <c r="G3716" s="67"/>
      <c r="H3716" s="67"/>
      <c r="J3716" s="67"/>
      <c r="P3716" s="68"/>
      <c r="Q3716" s="69"/>
      <c r="R3716" s="69"/>
      <c r="Z3716" s="70"/>
      <c r="AA3716" s="71"/>
      <c r="AB3716" s="70"/>
      <c r="AC3716" s="70"/>
      <c r="AD3716" s="53"/>
      <c r="AE3716" s="53"/>
      <c r="AF3716" s="72"/>
      <c r="AG3716" s="70"/>
      <c r="AH3716" s="70"/>
      <c r="AI3716" s="70"/>
    </row>
    <row r="3717" spans="1:35" ht="12.75" customHeight="1" x14ac:dyDescent="0.2">
      <c r="A3717" s="64" t="s">
        <v>630</v>
      </c>
      <c r="B3717" s="65" t="s">
        <v>629</v>
      </c>
      <c r="C3717" s="65">
        <v>336068</v>
      </c>
      <c r="D3717" s="66">
        <f>VLOOKUP(A3717,'2.1 Termination Charges'!$B$4:$F$904,5,0)</f>
        <v>1.098E-2</v>
      </c>
      <c r="G3717" s="67"/>
      <c r="H3717" s="67"/>
      <c r="J3717" s="67"/>
      <c r="P3717" s="68"/>
      <c r="Q3717" s="69"/>
      <c r="R3717" s="69"/>
      <c r="Z3717" s="70"/>
      <c r="AA3717" s="71"/>
      <c r="AB3717" s="70"/>
      <c r="AC3717" s="70"/>
      <c r="AD3717" s="53"/>
      <c r="AE3717" s="53"/>
      <c r="AF3717" s="72"/>
      <c r="AG3717" s="70"/>
      <c r="AH3717" s="70"/>
      <c r="AI3717" s="70"/>
    </row>
    <row r="3718" spans="1:35" ht="12.75" customHeight="1" x14ac:dyDescent="0.2">
      <c r="A3718" s="64" t="s">
        <v>630</v>
      </c>
      <c r="B3718" s="65" t="s">
        <v>629</v>
      </c>
      <c r="C3718" s="65">
        <v>336069</v>
      </c>
      <c r="D3718" s="66">
        <f>VLOOKUP(A3718,'2.1 Termination Charges'!$B$4:$F$904,5,0)</f>
        <v>1.098E-2</v>
      </c>
      <c r="G3718" s="67"/>
      <c r="H3718" s="67"/>
      <c r="J3718" s="67"/>
      <c r="P3718" s="68"/>
      <c r="Q3718" s="69"/>
      <c r="R3718" s="69"/>
      <c r="Z3718" s="70"/>
      <c r="AA3718" s="71"/>
      <c r="AB3718" s="70"/>
      <c r="AC3718" s="70"/>
      <c r="AD3718" s="53"/>
      <c r="AE3718" s="53"/>
      <c r="AF3718" s="72"/>
      <c r="AG3718" s="70"/>
      <c r="AH3718" s="70"/>
      <c r="AI3718" s="70"/>
    </row>
    <row r="3719" spans="1:35" ht="12.75" customHeight="1" x14ac:dyDescent="0.2">
      <c r="A3719" s="64" t="s">
        <v>630</v>
      </c>
      <c r="B3719" s="65" t="s">
        <v>629</v>
      </c>
      <c r="C3719" s="65">
        <v>33609</v>
      </c>
      <c r="D3719" s="66">
        <f>VLOOKUP(A3719,'2.1 Termination Charges'!$B$4:$F$904,5,0)</f>
        <v>1.098E-2</v>
      </c>
      <c r="G3719" s="67"/>
      <c r="H3719" s="67"/>
      <c r="J3719" s="67"/>
      <c r="P3719" s="68"/>
      <c r="Q3719" s="69"/>
      <c r="R3719" s="69"/>
      <c r="Z3719" s="70"/>
      <c r="AA3719" s="71"/>
      <c r="AB3719" s="70"/>
      <c r="AC3719" s="70"/>
      <c r="AD3719" s="53"/>
      <c r="AE3719" s="53"/>
      <c r="AF3719" s="72"/>
      <c r="AG3719" s="70"/>
      <c r="AH3719" s="70"/>
      <c r="AI3719" s="70"/>
    </row>
    <row r="3720" spans="1:35" ht="12.75" customHeight="1" x14ac:dyDescent="0.2">
      <c r="A3720" s="64" t="s">
        <v>630</v>
      </c>
      <c r="B3720" s="65" t="s">
        <v>629</v>
      </c>
      <c r="C3720" s="65">
        <v>3361</v>
      </c>
      <c r="D3720" s="66">
        <f>VLOOKUP(A3720,'2.1 Termination Charges'!$B$4:$F$904,5,0)</f>
        <v>1.098E-2</v>
      </c>
      <c r="G3720" s="67"/>
      <c r="H3720" s="67"/>
      <c r="J3720" s="67"/>
      <c r="P3720" s="68"/>
      <c r="Q3720" s="69"/>
      <c r="R3720" s="69"/>
      <c r="Z3720" s="70"/>
      <c r="AA3720" s="71"/>
      <c r="AB3720" s="70"/>
      <c r="AC3720" s="70"/>
      <c r="AD3720" s="53"/>
      <c r="AE3720" s="53"/>
      <c r="AF3720" s="72"/>
      <c r="AG3720" s="70"/>
      <c r="AH3720" s="70"/>
      <c r="AI3720" s="70"/>
    </row>
    <row r="3721" spans="1:35" ht="12.75" customHeight="1" x14ac:dyDescent="0.2">
      <c r="A3721" s="64" t="s">
        <v>630</v>
      </c>
      <c r="B3721" s="65" t="s">
        <v>629</v>
      </c>
      <c r="C3721" s="65">
        <v>3362</v>
      </c>
      <c r="D3721" s="66">
        <f>VLOOKUP(A3721,'2.1 Termination Charges'!$B$4:$F$904,5,0)</f>
        <v>1.098E-2</v>
      </c>
      <c r="G3721" s="67"/>
      <c r="H3721" s="67"/>
      <c r="J3721" s="67"/>
      <c r="P3721" s="68"/>
      <c r="Q3721" s="69"/>
      <c r="R3721" s="69"/>
      <c r="Z3721" s="70"/>
      <c r="AA3721" s="71"/>
      <c r="AB3721" s="70"/>
      <c r="AC3721" s="70"/>
      <c r="AD3721" s="53"/>
      <c r="AE3721" s="53"/>
      <c r="AF3721" s="72"/>
      <c r="AG3721" s="70"/>
      <c r="AH3721" s="70"/>
      <c r="AI3721" s="70"/>
    </row>
    <row r="3722" spans="1:35" ht="12.75" customHeight="1" x14ac:dyDescent="0.2">
      <c r="A3722" s="64" t="s">
        <v>630</v>
      </c>
      <c r="B3722" s="65" t="s">
        <v>629</v>
      </c>
      <c r="C3722" s="65">
        <v>33634</v>
      </c>
      <c r="D3722" s="66">
        <f>VLOOKUP(A3722,'2.1 Termination Charges'!$B$4:$F$904,5,0)</f>
        <v>1.098E-2</v>
      </c>
      <c r="G3722" s="67"/>
      <c r="H3722" s="67"/>
      <c r="J3722" s="67"/>
      <c r="P3722" s="68"/>
      <c r="Q3722" s="69"/>
      <c r="R3722" s="69"/>
      <c r="Z3722" s="70"/>
      <c r="AA3722" s="71"/>
      <c r="AB3722" s="70"/>
      <c r="AC3722" s="70"/>
      <c r="AD3722" s="53"/>
      <c r="AE3722" s="53"/>
      <c r="AF3722" s="72"/>
      <c r="AG3722" s="70"/>
      <c r="AH3722" s="70"/>
      <c r="AI3722" s="70"/>
    </row>
    <row r="3723" spans="1:35" ht="12.75" customHeight="1" x14ac:dyDescent="0.2">
      <c r="A3723" s="64" t="s">
        <v>630</v>
      </c>
      <c r="B3723" s="65" t="s">
        <v>629</v>
      </c>
      <c r="C3723" s="65">
        <v>33635</v>
      </c>
      <c r="D3723" s="66">
        <f>VLOOKUP(A3723,'2.1 Termination Charges'!$B$4:$F$904,5,0)</f>
        <v>1.098E-2</v>
      </c>
      <c r="G3723" s="67"/>
      <c r="H3723" s="67"/>
      <c r="J3723" s="67"/>
      <c r="P3723" s="68"/>
      <c r="Q3723" s="69"/>
      <c r="R3723" s="69"/>
      <c r="Z3723" s="70"/>
      <c r="AA3723" s="71"/>
      <c r="AB3723" s="70"/>
      <c r="AC3723" s="70"/>
      <c r="AD3723" s="53"/>
      <c r="AE3723" s="53"/>
      <c r="AF3723" s="72"/>
      <c r="AG3723" s="70"/>
      <c r="AH3723" s="70"/>
      <c r="AI3723" s="70"/>
    </row>
    <row r="3724" spans="1:35" ht="12.75" customHeight="1" x14ac:dyDescent="0.2">
      <c r="A3724" s="64" t="s">
        <v>630</v>
      </c>
      <c r="B3724" s="65" t="s">
        <v>629</v>
      </c>
      <c r="C3724" s="65">
        <v>336360</v>
      </c>
      <c r="D3724" s="66">
        <f>VLOOKUP(A3724,'2.1 Termination Charges'!$B$4:$F$904,5,0)</f>
        <v>1.098E-2</v>
      </c>
      <c r="G3724" s="67"/>
      <c r="H3724" s="67"/>
      <c r="J3724" s="67"/>
      <c r="P3724" s="68"/>
      <c r="Q3724" s="69"/>
      <c r="R3724" s="69"/>
      <c r="Z3724" s="70"/>
      <c r="AA3724" s="71"/>
      <c r="AB3724" s="70"/>
      <c r="AC3724" s="70"/>
      <c r="AD3724" s="53"/>
      <c r="AE3724" s="53"/>
      <c r="AF3724" s="72"/>
      <c r="AG3724" s="70"/>
      <c r="AH3724" s="70"/>
      <c r="AI3724" s="70"/>
    </row>
    <row r="3725" spans="1:35" ht="12.75" customHeight="1" x14ac:dyDescent="0.2">
      <c r="A3725" s="64" t="s">
        <v>630</v>
      </c>
      <c r="B3725" s="65" t="s">
        <v>629</v>
      </c>
      <c r="C3725" s="65">
        <v>336361</v>
      </c>
      <c r="D3725" s="66">
        <f>VLOOKUP(A3725,'2.1 Termination Charges'!$B$4:$F$904,5,0)</f>
        <v>1.098E-2</v>
      </c>
      <c r="G3725" s="67"/>
      <c r="H3725" s="67"/>
      <c r="J3725" s="67"/>
      <c r="P3725" s="68"/>
      <c r="Q3725" s="69"/>
      <c r="R3725" s="69"/>
      <c r="Z3725" s="70"/>
      <c r="AA3725" s="71"/>
      <c r="AB3725" s="70"/>
      <c r="AC3725" s="70"/>
      <c r="AD3725" s="53"/>
      <c r="AE3725" s="53"/>
      <c r="AF3725" s="72"/>
      <c r="AG3725" s="70"/>
      <c r="AH3725" s="70"/>
      <c r="AI3725" s="70"/>
    </row>
    <row r="3726" spans="1:35" ht="12.75" customHeight="1" x14ac:dyDescent="0.2">
      <c r="A3726" s="64" t="s">
        <v>630</v>
      </c>
      <c r="B3726" s="65" t="s">
        <v>629</v>
      </c>
      <c r="C3726" s="65">
        <v>336362</v>
      </c>
      <c r="D3726" s="66">
        <f>VLOOKUP(A3726,'2.1 Termination Charges'!$B$4:$F$904,5,0)</f>
        <v>1.098E-2</v>
      </c>
      <c r="G3726" s="67"/>
      <c r="H3726" s="67"/>
      <c r="J3726" s="67"/>
      <c r="P3726" s="68"/>
      <c r="Q3726" s="69"/>
      <c r="R3726" s="69"/>
      <c r="Z3726" s="70"/>
      <c r="AA3726" s="71"/>
      <c r="AB3726" s="70"/>
      <c r="AC3726" s="70"/>
      <c r="AD3726" s="53"/>
      <c r="AE3726" s="53"/>
      <c r="AF3726" s="72"/>
      <c r="AG3726" s="70"/>
      <c r="AH3726" s="70"/>
      <c r="AI3726" s="70"/>
    </row>
    <row r="3727" spans="1:35" ht="12.75" customHeight="1" x14ac:dyDescent="0.2">
      <c r="A3727" s="64" t="s">
        <v>630</v>
      </c>
      <c r="B3727" s="65" t="s">
        <v>629</v>
      </c>
      <c r="C3727" s="65">
        <v>336363</v>
      </c>
      <c r="D3727" s="66">
        <f>VLOOKUP(A3727,'2.1 Termination Charges'!$B$4:$F$904,5,0)</f>
        <v>1.098E-2</v>
      </c>
      <c r="G3727" s="67"/>
      <c r="H3727" s="67"/>
      <c r="J3727" s="67"/>
      <c r="P3727" s="68"/>
      <c r="Q3727" s="69"/>
      <c r="R3727" s="69"/>
      <c r="Z3727" s="70"/>
      <c r="AA3727" s="71"/>
      <c r="AB3727" s="70"/>
      <c r="AC3727" s="70"/>
      <c r="AD3727" s="53"/>
      <c r="AE3727" s="53"/>
      <c r="AF3727" s="72"/>
      <c r="AG3727" s="70"/>
      <c r="AH3727" s="70"/>
      <c r="AI3727" s="70"/>
    </row>
    <row r="3728" spans="1:35" ht="12.75" customHeight="1" x14ac:dyDescent="0.2">
      <c r="A3728" s="64" t="s">
        <v>630</v>
      </c>
      <c r="B3728" s="65" t="s">
        <v>629</v>
      </c>
      <c r="C3728" s="65">
        <v>336364</v>
      </c>
      <c r="D3728" s="66">
        <f>VLOOKUP(A3728,'2.1 Termination Charges'!$B$4:$F$904,5,0)</f>
        <v>1.098E-2</v>
      </c>
      <c r="G3728" s="67"/>
      <c r="H3728" s="67"/>
      <c r="J3728" s="67"/>
      <c r="P3728" s="68"/>
      <c r="Q3728" s="69"/>
      <c r="R3728" s="69"/>
      <c r="Z3728" s="70"/>
      <c r="AA3728" s="71"/>
      <c r="AB3728" s="70"/>
      <c r="AC3728" s="70"/>
      <c r="AD3728" s="53"/>
      <c r="AE3728" s="53"/>
      <c r="AF3728" s="72"/>
      <c r="AG3728" s="70"/>
      <c r="AH3728" s="70"/>
      <c r="AI3728" s="70"/>
    </row>
    <row r="3729" spans="1:35" ht="12.75" customHeight="1" x14ac:dyDescent="0.2">
      <c r="A3729" s="64" t="s">
        <v>630</v>
      </c>
      <c r="B3729" s="65" t="s">
        <v>629</v>
      </c>
      <c r="C3729" s="65">
        <v>3363801</v>
      </c>
      <c r="D3729" s="66">
        <f>VLOOKUP(A3729,'2.1 Termination Charges'!$B$4:$F$904,5,0)</f>
        <v>1.098E-2</v>
      </c>
      <c r="G3729" s="67"/>
      <c r="H3729" s="67"/>
      <c r="J3729" s="67"/>
      <c r="P3729" s="68"/>
      <c r="Q3729" s="69"/>
      <c r="R3729" s="69"/>
      <c r="Z3729" s="70"/>
      <c r="AA3729" s="71"/>
      <c r="AB3729" s="70"/>
      <c r="AC3729" s="70"/>
      <c r="AD3729" s="53"/>
      <c r="AE3729" s="53"/>
      <c r="AF3729" s="72"/>
      <c r="AG3729" s="70"/>
      <c r="AH3729" s="70"/>
      <c r="AI3729" s="70"/>
    </row>
    <row r="3730" spans="1:35" ht="12.75" customHeight="1" x14ac:dyDescent="0.2">
      <c r="A3730" s="64" t="s">
        <v>630</v>
      </c>
      <c r="B3730" s="65" t="s">
        <v>629</v>
      </c>
      <c r="C3730" s="65">
        <v>3363802</v>
      </c>
      <c r="D3730" s="66">
        <f>VLOOKUP(A3730,'2.1 Termination Charges'!$B$4:$F$904,5,0)</f>
        <v>1.098E-2</v>
      </c>
      <c r="G3730" s="67"/>
      <c r="H3730" s="67"/>
      <c r="J3730" s="67"/>
      <c r="P3730" s="68"/>
      <c r="Q3730" s="69"/>
      <c r="R3730" s="69"/>
      <c r="Z3730" s="70"/>
      <c r="AA3730" s="71"/>
      <c r="AB3730" s="70"/>
      <c r="AC3730" s="70"/>
      <c r="AD3730" s="53"/>
      <c r="AE3730" s="53"/>
      <c r="AF3730" s="72"/>
      <c r="AG3730" s="70"/>
      <c r="AH3730" s="70"/>
      <c r="AI3730" s="70"/>
    </row>
    <row r="3731" spans="1:35" ht="12.75" customHeight="1" x14ac:dyDescent="0.2">
      <c r="A3731" s="64" t="s">
        <v>630</v>
      </c>
      <c r="B3731" s="65" t="s">
        <v>629</v>
      </c>
      <c r="C3731" s="65">
        <v>3363803</v>
      </c>
      <c r="D3731" s="66">
        <f>VLOOKUP(A3731,'2.1 Termination Charges'!$B$4:$F$904,5,0)</f>
        <v>1.098E-2</v>
      </c>
      <c r="G3731" s="67"/>
      <c r="H3731" s="67"/>
      <c r="J3731" s="67"/>
      <c r="P3731" s="68"/>
      <c r="Q3731" s="69"/>
      <c r="R3731" s="69"/>
      <c r="Z3731" s="70"/>
      <c r="AA3731" s="71"/>
      <c r="AB3731" s="70"/>
      <c r="AC3731" s="70"/>
      <c r="AD3731" s="53"/>
      <c r="AE3731" s="53"/>
      <c r="AF3731" s="72"/>
      <c r="AG3731" s="70"/>
      <c r="AH3731" s="70"/>
      <c r="AI3731" s="70"/>
    </row>
    <row r="3732" spans="1:35" ht="12.75" customHeight="1" x14ac:dyDescent="0.2">
      <c r="A3732" s="64" t="s">
        <v>630</v>
      </c>
      <c r="B3732" s="65" t="s">
        <v>629</v>
      </c>
      <c r="C3732" s="65">
        <v>3363804</v>
      </c>
      <c r="D3732" s="66">
        <f>VLOOKUP(A3732,'2.1 Termination Charges'!$B$4:$F$904,5,0)</f>
        <v>1.098E-2</v>
      </c>
      <c r="G3732" s="67"/>
      <c r="H3732" s="67"/>
      <c r="J3732" s="67"/>
      <c r="P3732" s="68"/>
      <c r="Q3732" s="69"/>
      <c r="R3732" s="69"/>
      <c r="Z3732" s="70"/>
      <c r="AA3732" s="71"/>
      <c r="AB3732" s="70"/>
      <c r="AC3732" s="70"/>
      <c r="AD3732" s="53"/>
      <c r="AE3732" s="53"/>
      <c r="AF3732" s="72"/>
      <c r="AG3732" s="70"/>
      <c r="AH3732" s="70"/>
      <c r="AI3732" s="70"/>
    </row>
    <row r="3733" spans="1:35" ht="12.75" customHeight="1" x14ac:dyDescent="0.2">
      <c r="A3733" s="64" t="s">
        <v>630</v>
      </c>
      <c r="B3733" s="65" t="s">
        <v>629</v>
      </c>
      <c r="C3733" s="65">
        <v>3363805</v>
      </c>
      <c r="D3733" s="66">
        <f>VLOOKUP(A3733,'2.1 Termination Charges'!$B$4:$F$904,5,0)</f>
        <v>1.098E-2</v>
      </c>
      <c r="G3733" s="67"/>
      <c r="H3733" s="67"/>
      <c r="J3733" s="67"/>
      <c r="P3733" s="68"/>
      <c r="Q3733" s="69"/>
      <c r="R3733" s="69"/>
      <c r="Z3733" s="70"/>
      <c r="AA3733" s="71"/>
      <c r="AB3733" s="70"/>
      <c r="AC3733" s="70"/>
      <c r="AD3733" s="53"/>
      <c r="AE3733" s="53"/>
      <c r="AF3733" s="72"/>
      <c r="AG3733" s="70"/>
      <c r="AH3733" s="70"/>
      <c r="AI3733" s="70"/>
    </row>
    <row r="3734" spans="1:35" ht="12.75" customHeight="1" x14ac:dyDescent="0.2">
      <c r="A3734" s="64" t="s">
        <v>630</v>
      </c>
      <c r="B3734" s="65" t="s">
        <v>629</v>
      </c>
      <c r="C3734" s="65">
        <v>3363807</v>
      </c>
      <c r="D3734" s="66">
        <f>VLOOKUP(A3734,'2.1 Termination Charges'!$B$4:$F$904,5,0)</f>
        <v>1.098E-2</v>
      </c>
      <c r="G3734" s="67"/>
      <c r="H3734" s="67"/>
      <c r="J3734" s="67"/>
      <c r="P3734" s="68"/>
      <c r="Q3734" s="69"/>
      <c r="R3734" s="69"/>
      <c r="Z3734" s="70"/>
      <c r="AA3734" s="71"/>
      <c r="AB3734" s="70"/>
      <c r="AC3734" s="70"/>
      <c r="AD3734" s="53"/>
      <c r="AE3734" s="53"/>
      <c r="AF3734" s="72"/>
      <c r="AG3734" s="70"/>
      <c r="AH3734" s="70"/>
      <c r="AI3734" s="70"/>
    </row>
    <row r="3735" spans="1:35" ht="12.75" customHeight="1" x14ac:dyDescent="0.2">
      <c r="A3735" s="64" t="s">
        <v>630</v>
      </c>
      <c r="B3735" s="65" t="s">
        <v>629</v>
      </c>
      <c r="C3735" s="65">
        <v>3363808</v>
      </c>
      <c r="D3735" s="66">
        <f>VLOOKUP(A3735,'2.1 Termination Charges'!$B$4:$F$904,5,0)</f>
        <v>1.098E-2</v>
      </c>
      <c r="G3735" s="67"/>
      <c r="H3735" s="67"/>
      <c r="J3735" s="67"/>
      <c r="P3735" s="68"/>
      <c r="Q3735" s="69"/>
      <c r="R3735" s="69"/>
      <c r="Z3735" s="70"/>
      <c r="AA3735" s="71"/>
      <c r="AB3735" s="70"/>
      <c r="AC3735" s="70"/>
      <c r="AD3735" s="53"/>
      <c r="AE3735" s="53"/>
      <c r="AF3735" s="72"/>
      <c r="AG3735" s="70"/>
      <c r="AH3735" s="70"/>
      <c r="AI3735" s="70"/>
    </row>
    <row r="3736" spans="1:35" ht="12.75" customHeight="1" x14ac:dyDescent="0.2">
      <c r="A3736" s="64" t="s">
        <v>630</v>
      </c>
      <c r="B3736" s="65" t="s">
        <v>629</v>
      </c>
      <c r="C3736" s="65">
        <v>3363809</v>
      </c>
      <c r="D3736" s="66">
        <f>VLOOKUP(A3736,'2.1 Termination Charges'!$B$4:$F$904,5,0)</f>
        <v>1.098E-2</v>
      </c>
      <c r="G3736" s="67"/>
      <c r="H3736" s="67"/>
      <c r="J3736" s="67"/>
      <c r="P3736" s="68"/>
      <c r="Q3736" s="69"/>
      <c r="R3736" s="69"/>
      <c r="Z3736" s="70"/>
      <c r="AA3736" s="71"/>
      <c r="AB3736" s="70"/>
      <c r="AC3736" s="70"/>
      <c r="AD3736" s="53"/>
      <c r="AE3736" s="53"/>
      <c r="AF3736" s="72"/>
      <c r="AG3736" s="70"/>
      <c r="AH3736" s="70"/>
      <c r="AI3736" s="70"/>
    </row>
    <row r="3737" spans="1:35" ht="12.75" customHeight="1" x14ac:dyDescent="0.2">
      <c r="A3737" s="64" t="s">
        <v>630</v>
      </c>
      <c r="B3737" s="65" t="s">
        <v>629</v>
      </c>
      <c r="C3737" s="65">
        <v>3364005</v>
      </c>
      <c r="D3737" s="66">
        <f>VLOOKUP(A3737,'2.1 Termination Charges'!$B$4:$F$904,5,0)</f>
        <v>1.098E-2</v>
      </c>
      <c r="G3737" s="67"/>
      <c r="H3737" s="67"/>
      <c r="J3737" s="67"/>
      <c r="P3737" s="68"/>
      <c r="Q3737" s="69"/>
      <c r="R3737" s="69"/>
      <c r="Z3737" s="70"/>
      <c r="AA3737" s="71"/>
      <c r="AB3737" s="70"/>
      <c r="AC3737" s="70"/>
      <c r="AD3737" s="53"/>
      <c r="AE3737" s="53"/>
      <c r="AF3737" s="72"/>
      <c r="AG3737" s="70"/>
      <c r="AH3737" s="70"/>
      <c r="AI3737" s="70"/>
    </row>
    <row r="3738" spans="1:35" ht="12.75" customHeight="1" x14ac:dyDescent="0.2">
      <c r="A3738" s="64" t="s">
        <v>630</v>
      </c>
      <c r="B3738" s="65" t="s">
        <v>629</v>
      </c>
      <c r="C3738" s="65">
        <v>3364006</v>
      </c>
      <c r="D3738" s="66">
        <f>VLOOKUP(A3738,'2.1 Termination Charges'!$B$4:$F$904,5,0)</f>
        <v>1.098E-2</v>
      </c>
      <c r="G3738" s="67"/>
      <c r="H3738" s="67"/>
      <c r="J3738" s="67"/>
      <c r="P3738" s="68"/>
      <c r="Q3738" s="69"/>
      <c r="R3738" s="69"/>
      <c r="Z3738" s="70"/>
      <c r="AA3738" s="71"/>
      <c r="AB3738" s="70"/>
      <c r="AC3738" s="70"/>
      <c r="AD3738" s="53"/>
      <c r="AE3738" s="53"/>
      <c r="AF3738" s="72"/>
      <c r="AG3738" s="70"/>
      <c r="AH3738" s="70"/>
      <c r="AI3738" s="70"/>
    </row>
    <row r="3739" spans="1:35" ht="12.75" customHeight="1" x14ac:dyDescent="0.2">
      <c r="A3739" s="64" t="s">
        <v>630</v>
      </c>
      <c r="B3739" s="65" t="s">
        <v>629</v>
      </c>
      <c r="C3739" s="65">
        <v>3364007</v>
      </c>
      <c r="D3739" s="66">
        <f>VLOOKUP(A3739,'2.1 Termination Charges'!$B$4:$F$904,5,0)</f>
        <v>1.098E-2</v>
      </c>
      <c r="G3739" s="67"/>
      <c r="H3739" s="67"/>
      <c r="J3739" s="67"/>
      <c r="P3739" s="68"/>
      <c r="Q3739" s="69"/>
      <c r="R3739" s="69"/>
      <c r="Z3739" s="70"/>
      <c r="AA3739" s="71"/>
      <c r="AB3739" s="70"/>
      <c r="AC3739" s="70"/>
      <c r="AD3739" s="53"/>
      <c r="AE3739" s="53"/>
      <c r="AF3739" s="72"/>
      <c r="AG3739" s="70"/>
      <c r="AH3739" s="70"/>
      <c r="AI3739" s="70"/>
    </row>
    <row r="3740" spans="1:35" ht="12.75" customHeight="1" x14ac:dyDescent="0.2">
      <c r="A3740" s="64" t="s">
        <v>630</v>
      </c>
      <c r="B3740" s="65" t="s">
        <v>629</v>
      </c>
      <c r="C3740" s="65">
        <v>3364008</v>
      </c>
      <c r="D3740" s="66">
        <f>VLOOKUP(A3740,'2.1 Termination Charges'!$B$4:$F$904,5,0)</f>
        <v>1.098E-2</v>
      </c>
      <c r="G3740" s="67"/>
      <c r="H3740" s="67"/>
      <c r="J3740" s="67"/>
      <c r="P3740" s="68"/>
      <c r="Q3740" s="69"/>
      <c r="R3740" s="69"/>
      <c r="Z3740" s="70"/>
      <c r="AA3740" s="71"/>
      <c r="AB3740" s="70"/>
      <c r="AC3740" s="70"/>
      <c r="AD3740" s="53"/>
      <c r="AE3740" s="53"/>
      <c r="AF3740" s="72"/>
      <c r="AG3740" s="70"/>
      <c r="AH3740" s="70"/>
      <c r="AI3740" s="70"/>
    </row>
    <row r="3741" spans="1:35" ht="12.75" customHeight="1" x14ac:dyDescent="0.2">
      <c r="A3741" s="64" t="s">
        <v>630</v>
      </c>
      <c r="B3741" s="65" t="s">
        <v>629</v>
      </c>
      <c r="C3741" s="65">
        <v>3364009</v>
      </c>
      <c r="D3741" s="66">
        <f>VLOOKUP(A3741,'2.1 Termination Charges'!$B$4:$F$904,5,0)</f>
        <v>1.098E-2</v>
      </c>
      <c r="G3741" s="67"/>
      <c r="H3741" s="67"/>
      <c r="J3741" s="67"/>
      <c r="P3741" s="68"/>
      <c r="Q3741" s="69"/>
      <c r="R3741" s="69"/>
      <c r="Z3741" s="70"/>
      <c r="AA3741" s="71"/>
      <c r="AB3741" s="70"/>
      <c r="AC3741" s="70"/>
      <c r="AD3741" s="53"/>
      <c r="AE3741" s="53"/>
      <c r="AF3741" s="72"/>
      <c r="AG3741" s="70"/>
      <c r="AH3741" s="70"/>
      <c r="AI3741" s="70"/>
    </row>
    <row r="3742" spans="1:35" ht="12.75" customHeight="1" x14ac:dyDescent="0.2">
      <c r="A3742" s="64" t="s">
        <v>630</v>
      </c>
      <c r="B3742" s="65" t="s">
        <v>629</v>
      </c>
      <c r="C3742" s="65">
        <v>336410</v>
      </c>
      <c r="D3742" s="66">
        <f>VLOOKUP(A3742,'2.1 Termination Charges'!$B$4:$F$904,5,0)</f>
        <v>1.098E-2</v>
      </c>
      <c r="G3742" s="67"/>
      <c r="H3742" s="67"/>
      <c r="J3742" s="67"/>
      <c r="P3742" s="68"/>
      <c r="Q3742" s="69"/>
      <c r="R3742" s="69"/>
      <c r="Z3742" s="70"/>
      <c r="AA3742" s="71"/>
      <c r="AB3742" s="70"/>
      <c r="AC3742" s="70"/>
      <c r="AD3742" s="53"/>
      <c r="AE3742" s="53"/>
      <c r="AF3742" s="72"/>
      <c r="AG3742" s="70"/>
      <c r="AH3742" s="70"/>
      <c r="AI3742" s="70"/>
    </row>
    <row r="3743" spans="1:35" ht="12.75" customHeight="1" x14ac:dyDescent="0.2">
      <c r="A3743" s="64" t="s">
        <v>630</v>
      </c>
      <c r="B3743" s="65" t="s">
        <v>629</v>
      </c>
      <c r="C3743" s="65">
        <v>336411</v>
      </c>
      <c r="D3743" s="66">
        <f>VLOOKUP(A3743,'2.1 Termination Charges'!$B$4:$F$904,5,0)</f>
        <v>1.098E-2</v>
      </c>
      <c r="G3743" s="67"/>
      <c r="H3743" s="67"/>
      <c r="J3743" s="67"/>
      <c r="P3743" s="68"/>
      <c r="Q3743" s="69"/>
      <c r="R3743" s="69"/>
      <c r="Z3743" s="70"/>
      <c r="AA3743" s="71"/>
      <c r="AB3743" s="70"/>
      <c r="AC3743" s="70"/>
      <c r="AD3743" s="53"/>
      <c r="AE3743" s="53"/>
      <c r="AF3743" s="72"/>
      <c r="AG3743" s="70"/>
      <c r="AH3743" s="70"/>
      <c r="AI3743" s="70"/>
    </row>
    <row r="3744" spans="1:35" ht="12.75" customHeight="1" x14ac:dyDescent="0.2">
      <c r="A3744" s="64" t="s">
        <v>630</v>
      </c>
      <c r="B3744" s="65" t="s">
        <v>629</v>
      </c>
      <c r="C3744" s="65">
        <v>336412</v>
      </c>
      <c r="D3744" s="66">
        <f>VLOOKUP(A3744,'2.1 Termination Charges'!$B$4:$F$904,5,0)</f>
        <v>1.098E-2</v>
      </c>
      <c r="G3744" s="67"/>
      <c r="H3744" s="67"/>
      <c r="J3744" s="67"/>
      <c r="P3744" s="68"/>
      <c r="Q3744" s="69"/>
      <c r="R3744" s="69"/>
      <c r="Z3744" s="70"/>
      <c r="AA3744" s="71"/>
      <c r="AB3744" s="70"/>
      <c r="AC3744" s="70"/>
      <c r="AD3744" s="53"/>
      <c r="AE3744" s="53"/>
      <c r="AF3744" s="72"/>
      <c r="AG3744" s="70"/>
      <c r="AH3744" s="70"/>
      <c r="AI3744" s="70"/>
    </row>
    <row r="3745" spans="1:35" ht="12.75" customHeight="1" x14ac:dyDescent="0.2">
      <c r="A3745" s="64" t="s">
        <v>630</v>
      </c>
      <c r="B3745" s="65" t="s">
        <v>629</v>
      </c>
      <c r="C3745" s="65">
        <v>336413</v>
      </c>
      <c r="D3745" s="66">
        <f>VLOOKUP(A3745,'2.1 Termination Charges'!$B$4:$F$904,5,0)</f>
        <v>1.098E-2</v>
      </c>
      <c r="G3745" s="67"/>
      <c r="H3745" s="67"/>
      <c r="J3745" s="67"/>
      <c r="P3745" s="68"/>
      <c r="Q3745" s="69"/>
      <c r="R3745" s="69"/>
      <c r="Z3745" s="70"/>
      <c r="AA3745" s="71"/>
      <c r="AB3745" s="70"/>
      <c r="AC3745" s="70"/>
      <c r="AD3745" s="53"/>
      <c r="AE3745" s="53"/>
      <c r="AF3745" s="72"/>
      <c r="AG3745" s="70"/>
      <c r="AH3745" s="70"/>
      <c r="AI3745" s="70"/>
    </row>
    <row r="3746" spans="1:35" ht="12.75" customHeight="1" x14ac:dyDescent="0.2">
      <c r="A3746" s="64" t="s">
        <v>630</v>
      </c>
      <c r="B3746" s="65" t="s">
        <v>629</v>
      </c>
      <c r="C3746" s="65">
        <v>336414</v>
      </c>
      <c r="D3746" s="66">
        <f>VLOOKUP(A3746,'2.1 Termination Charges'!$B$4:$F$904,5,0)</f>
        <v>1.098E-2</v>
      </c>
      <c r="G3746" s="67"/>
      <c r="H3746" s="67"/>
      <c r="J3746" s="67"/>
      <c r="P3746" s="68"/>
      <c r="Q3746" s="69"/>
      <c r="R3746" s="69"/>
      <c r="Z3746" s="70"/>
      <c r="AA3746" s="71"/>
      <c r="AB3746" s="70"/>
      <c r="AC3746" s="70"/>
      <c r="AD3746" s="53"/>
      <c r="AE3746" s="53"/>
      <c r="AF3746" s="72"/>
      <c r="AG3746" s="70"/>
      <c r="AH3746" s="70"/>
      <c r="AI3746" s="70"/>
    </row>
    <row r="3747" spans="1:35" ht="12.75" customHeight="1" x14ac:dyDescent="0.2">
      <c r="A3747" s="64" t="s">
        <v>630</v>
      </c>
      <c r="B3747" s="65" t="s">
        <v>629</v>
      </c>
      <c r="C3747" s="65">
        <v>336415</v>
      </c>
      <c r="D3747" s="66">
        <f>VLOOKUP(A3747,'2.1 Termination Charges'!$B$4:$F$904,5,0)</f>
        <v>1.098E-2</v>
      </c>
      <c r="G3747" s="67"/>
      <c r="H3747" s="67"/>
      <c r="J3747" s="67"/>
      <c r="P3747" s="68"/>
      <c r="Q3747" s="69"/>
      <c r="R3747" s="69"/>
      <c r="Z3747" s="70"/>
      <c r="AA3747" s="71"/>
      <c r="AB3747" s="70"/>
      <c r="AC3747" s="70"/>
      <c r="AD3747" s="53"/>
      <c r="AE3747" s="53"/>
      <c r="AF3747" s="72"/>
      <c r="AG3747" s="70"/>
      <c r="AH3747" s="70"/>
      <c r="AI3747" s="70"/>
    </row>
    <row r="3748" spans="1:35" ht="12.75" customHeight="1" x14ac:dyDescent="0.2">
      <c r="A3748" s="64" t="s">
        <v>630</v>
      </c>
      <c r="B3748" s="65" t="s">
        <v>629</v>
      </c>
      <c r="C3748" s="65">
        <v>3364163</v>
      </c>
      <c r="D3748" s="66">
        <f>VLOOKUP(A3748,'2.1 Termination Charges'!$B$4:$F$904,5,0)</f>
        <v>1.098E-2</v>
      </c>
      <c r="G3748" s="67"/>
      <c r="H3748" s="67"/>
      <c r="J3748" s="67"/>
      <c r="P3748" s="68"/>
      <c r="Q3748" s="69"/>
      <c r="R3748" s="69"/>
      <c r="Z3748" s="70"/>
      <c r="AA3748" s="71"/>
      <c r="AB3748" s="70"/>
      <c r="AC3748" s="70"/>
      <c r="AD3748" s="53"/>
      <c r="AE3748" s="53"/>
      <c r="AF3748" s="72"/>
      <c r="AG3748" s="70"/>
      <c r="AH3748" s="70"/>
      <c r="AI3748" s="70"/>
    </row>
    <row r="3749" spans="1:35" ht="12.75" customHeight="1" x14ac:dyDescent="0.2">
      <c r="A3749" s="64" t="s">
        <v>630</v>
      </c>
      <c r="B3749" s="65" t="s">
        <v>629</v>
      </c>
      <c r="C3749" s="65">
        <v>3364164</v>
      </c>
      <c r="D3749" s="66">
        <f>VLOOKUP(A3749,'2.1 Termination Charges'!$B$4:$F$904,5,0)</f>
        <v>1.098E-2</v>
      </c>
      <c r="G3749" s="67"/>
      <c r="H3749" s="67"/>
      <c r="J3749" s="67"/>
      <c r="P3749" s="68"/>
      <c r="Q3749" s="69"/>
      <c r="R3749" s="69"/>
      <c r="Z3749" s="70"/>
      <c r="AA3749" s="71"/>
      <c r="AB3749" s="70"/>
      <c r="AC3749" s="70"/>
      <c r="AD3749" s="53"/>
      <c r="AE3749" s="53"/>
      <c r="AF3749" s="72"/>
      <c r="AG3749" s="70"/>
      <c r="AH3749" s="70"/>
      <c r="AI3749" s="70"/>
    </row>
    <row r="3750" spans="1:35" ht="12.75" customHeight="1" x14ac:dyDescent="0.2">
      <c r="A3750" s="64" t="s">
        <v>630</v>
      </c>
      <c r="B3750" s="65" t="s">
        <v>629</v>
      </c>
      <c r="C3750" s="65">
        <v>3364166</v>
      </c>
      <c r="D3750" s="66">
        <f>VLOOKUP(A3750,'2.1 Termination Charges'!$B$4:$F$904,5,0)</f>
        <v>1.098E-2</v>
      </c>
      <c r="G3750" s="67"/>
      <c r="H3750" s="67"/>
      <c r="J3750" s="67"/>
      <c r="P3750" s="68"/>
      <c r="Q3750" s="69"/>
      <c r="R3750" s="69"/>
      <c r="Z3750" s="70"/>
      <c r="AA3750" s="71"/>
      <c r="AB3750" s="70"/>
      <c r="AC3750" s="70"/>
      <c r="AD3750" s="53"/>
      <c r="AE3750" s="53"/>
      <c r="AF3750" s="72"/>
      <c r="AG3750" s="70"/>
      <c r="AH3750" s="70"/>
      <c r="AI3750" s="70"/>
    </row>
    <row r="3751" spans="1:35" ht="12.75" customHeight="1" x14ac:dyDescent="0.2">
      <c r="A3751" s="64" t="s">
        <v>630</v>
      </c>
      <c r="B3751" s="65" t="s">
        <v>629</v>
      </c>
      <c r="C3751" s="65">
        <v>3364167</v>
      </c>
      <c r="D3751" s="66">
        <f>VLOOKUP(A3751,'2.1 Termination Charges'!$B$4:$F$904,5,0)</f>
        <v>1.098E-2</v>
      </c>
      <c r="G3751" s="67"/>
      <c r="H3751" s="67"/>
      <c r="J3751" s="67"/>
      <c r="P3751" s="68"/>
      <c r="Q3751" s="69"/>
      <c r="R3751" s="69"/>
      <c r="Z3751" s="70"/>
      <c r="AA3751" s="71"/>
      <c r="AB3751" s="70"/>
      <c r="AC3751" s="70"/>
      <c r="AD3751" s="53"/>
      <c r="AE3751" s="53"/>
      <c r="AF3751" s="72"/>
      <c r="AG3751" s="70"/>
      <c r="AH3751" s="70"/>
      <c r="AI3751" s="70"/>
    </row>
    <row r="3752" spans="1:35" ht="12.75" customHeight="1" x14ac:dyDescent="0.2">
      <c r="A3752" s="64" t="s">
        <v>630</v>
      </c>
      <c r="B3752" s="65" t="s">
        <v>629</v>
      </c>
      <c r="C3752" s="65">
        <v>3364168</v>
      </c>
      <c r="D3752" s="66">
        <f>VLOOKUP(A3752,'2.1 Termination Charges'!$B$4:$F$904,5,0)</f>
        <v>1.098E-2</v>
      </c>
      <c r="G3752" s="67"/>
      <c r="H3752" s="67"/>
      <c r="J3752" s="67"/>
      <c r="P3752" s="68"/>
      <c r="Q3752" s="69"/>
      <c r="R3752" s="69"/>
      <c r="Z3752" s="70"/>
      <c r="AA3752" s="71"/>
      <c r="AB3752" s="70"/>
      <c r="AC3752" s="70"/>
      <c r="AD3752" s="53"/>
      <c r="AE3752" s="53"/>
      <c r="AF3752" s="72"/>
      <c r="AG3752" s="70"/>
      <c r="AH3752" s="70"/>
      <c r="AI3752" s="70"/>
    </row>
    <row r="3753" spans="1:35" ht="12.75" customHeight="1" x14ac:dyDescent="0.2">
      <c r="A3753" s="64" t="s">
        <v>630</v>
      </c>
      <c r="B3753" s="65" t="s">
        <v>629</v>
      </c>
      <c r="C3753" s="65">
        <v>3364169</v>
      </c>
      <c r="D3753" s="66">
        <f>VLOOKUP(A3753,'2.1 Termination Charges'!$B$4:$F$904,5,0)</f>
        <v>1.098E-2</v>
      </c>
      <c r="G3753" s="67"/>
      <c r="H3753" s="67"/>
      <c r="J3753" s="67"/>
      <c r="P3753" s="68"/>
      <c r="Q3753" s="69"/>
      <c r="R3753" s="69"/>
      <c r="Z3753" s="70"/>
      <c r="AA3753" s="71"/>
      <c r="AB3753" s="70"/>
      <c r="AC3753" s="70"/>
      <c r="AD3753" s="53"/>
      <c r="AE3753" s="53"/>
      <c r="AF3753" s="72"/>
      <c r="AG3753" s="70"/>
      <c r="AH3753" s="70"/>
      <c r="AI3753" s="70"/>
    </row>
    <row r="3754" spans="1:35" ht="12.75" customHeight="1" x14ac:dyDescent="0.2">
      <c r="A3754" s="64" t="s">
        <v>630</v>
      </c>
      <c r="B3754" s="65" t="s">
        <v>629</v>
      </c>
      <c r="C3754" s="65">
        <v>336418</v>
      </c>
      <c r="D3754" s="66">
        <f>VLOOKUP(A3754,'2.1 Termination Charges'!$B$4:$F$904,5,0)</f>
        <v>1.098E-2</v>
      </c>
      <c r="G3754" s="67"/>
      <c r="H3754" s="67"/>
      <c r="J3754" s="67"/>
      <c r="P3754" s="68"/>
      <c r="Q3754" s="69"/>
      <c r="R3754" s="69"/>
      <c r="Z3754" s="70"/>
      <c r="AA3754" s="71"/>
      <c r="AB3754" s="70"/>
      <c r="AC3754" s="70"/>
      <c r="AD3754" s="53"/>
      <c r="AE3754" s="53"/>
      <c r="AF3754" s="72"/>
      <c r="AG3754" s="70"/>
      <c r="AH3754" s="70"/>
      <c r="AI3754" s="70"/>
    </row>
    <row r="3755" spans="1:35" ht="12.75" customHeight="1" x14ac:dyDescent="0.2">
      <c r="A3755" s="64" t="s">
        <v>630</v>
      </c>
      <c r="B3755" s="65" t="s">
        <v>629</v>
      </c>
      <c r="C3755" s="65">
        <v>336419</v>
      </c>
      <c r="D3755" s="66">
        <f>VLOOKUP(A3755,'2.1 Termination Charges'!$B$4:$F$904,5,0)</f>
        <v>1.098E-2</v>
      </c>
      <c r="G3755" s="67"/>
      <c r="H3755" s="67"/>
      <c r="J3755" s="67"/>
      <c r="P3755" s="68"/>
      <c r="Q3755" s="69"/>
      <c r="R3755" s="69"/>
      <c r="Z3755" s="70"/>
      <c r="AA3755" s="71"/>
      <c r="AB3755" s="70"/>
      <c r="AC3755" s="70"/>
      <c r="AD3755" s="53"/>
      <c r="AE3755" s="53"/>
      <c r="AF3755" s="72"/>
      <c r="AG3755" s="70"/>
      <c r="AH3755" s="70"/>
      <c r="AI3755" s="70"/>
    </row>
    <row r="3756" spans="1:35" ht="12.75" customHeight="1" x14ac:dyDescent="0.2">
      <c r="A3756" s="64" t="s">
        <v>630</v>
      </c>
      <c r="B3756" s="65" t="s">
        <v>629</v>
      </c>
      <c r="C3756" s="65">
        <v>336440</v>
      </c>
      <c r="D3756" s="66">
        <f>VLOOKUP(A3756,'2.1 Termination Charges'!$B$4:$F$904,5,0)</f>
        <v>1.098E-2</v>
      </c>
      <c r="G3756" s="67"/>
      <c r="H3756" s="67"/>
      <c r="J3756" s="67"/>
      <c r="P3756" s="68"/>
      <c r="Q3756" s="69"/>
      <c r="R3756" s="69"/>
      <c r="Z3756" s="70"/>
      <c r="AA3756" s="71"/>
      <c r="AB3756" s="70"/>
      <c r="AC3756" s="70"/>
      <c r="AD3756" s="53"/>
      <c r="AE3756" s="53"/>
      <c r="AF3756" s="72"/>
      <c r="AG3756" s="70"/>
      <c r="AH3756" s="70"/>
      <c r="AI3756" s="70"/>
    </row>
    <row r="3757" spans="1:35" ht="12.75" customHeight="1" x14ac:dyDescent="0.2">
      <c r="A3757" s="64" t="s">
        <v>630</v>
      </c>
      <c r="B3757" s="65" t="s">
        <v>629</v>
      </c>
      <c r="C3757" s="65">
        <v>336447</v>
      </c>
      <c r="D3757" s="66">
        <f>VLOOKUP(A3757,'2.1 Termination Charges'!$B$4:$F$904,5,0)</f>
        <v>1.098E-2</v>
      </c>
      <c r="G3757" s="67"/>
      <c r="H3757" s="67"/>
      <c r="J3757" s="67"/>
      <c r="P3757" s="68"/>
      <c r="Q3757" s="69"/>
      <c r="R3757" s="69"/>
      <c r="Z3757" s="70"/>
      <c r="AA3757" s="71"/>
      <c r="AB3757" s="70"/>
      <c r="AC3757" s="70"/>
      <c r="AD3757" s="53"/>
      <c r="AE3757" s="53"/>
      <c r="AF3757" s="72"/>
      <c r="AG3757" s="70"/>
      <c r="AH3757" s="70"/>
      <c r="AI3757" s="70"/>
    </row>
    <row r="3758" spans="1:35" ht="12.75" customHeight="1" x14ac:dyDescent="0.2">
      <c r="A3758" s="64" t="s">
        <v>630</v>
      </c>
      <c r="B3758" s="65" t="s">
        <v>629</v>
      </c>
      <c r="C3758" s="65">
        <v>336448</v>
      </c>
      <c r="D3758" s="66">
        <f>VLOOKUP(A3758,'2.1 Termination Charges'!$B$4:$F$904,5,0)</f>
        <v>1.098E-2</v>
      </c>
      <c r="G3758" s="67"/>
      <c r="H3758" s="67"/>
      <c r="J3758" s="67"/>
      <c r="P3758" s="68"/>
      <c r="Q3758" s="69"/>
      <c r="R3758" s="69"/>
      <c r="Z3758" s="70"/>
      <c r="AA3758" s="71"/>
      <c r="AB3758" s="70"/>
      <c r="AC3758" s="70"/>
      <c r="AD3758" s="53"/>
      <c r="AE3758" s="53"/>
      <c r="AF3758" s="72"/>
      <c r="AG3758" s="70"/>
      <c r="AH3758" s="70"/>
      <c r="AI3758" s="70"/>
    </row>
    <row r="3759" spans="1:35" ht="12.75" customHeight="1" x14ac:dyDescent="0.2">
      <c r="A3759" s="64" t="s">
        <v>630</v>
      </c>
      <c r="B3759" s="65" t="s">
        <v>629</v>
      </c>
      <c r="C3759" s="65">
        <v>336449</v>
      </c>
      <c r="D3759" s="66">
        <f>VLOOKUP(A3759,'2.1 Termination Charges'!$B$4:$F$904,5,0)</f>
        <v>1.098E-2</v>
      </c>
      <c r="G3759" s="67"/>
      <c r="H3759" s="67"/>
      <c r="J3759" s="67"/>
      <c r="P3759" s="68"/>
      <c r="Q3759" s="69"/>
      <c r="R3759" s="69"/>
      <c r="Z3759" s="70"/>
      <c r="AA3759" s="71"/>
      <c r="AB3759" s="70"/>
      <c r="AC3759" s="70"/>
      <c r="AD3759" s="53"/>
      <c r="AE3759" s="53"/>
      <c r="AF3759" s="72"/>
      <c r="AG3759" s="70"/>
      <c r="AH3759" s="70"/>
      <c r="AI3759" s="70"/>
    </row>
    <row r="3760" spans="1:35" ht="12.75" customHeight="1" x14ac:dyDescent="0.2">
      <c r="A3760" s="64" t="s">
        <v>630</v>
      </c>
      <c r="B3760" s="65" t="s">
        <v>629</v>
      </c>
      <c r="C3760" s="65">
        <v>33646</v>
      </c>
      <c r="D3760" s="66">
        <f>VLOOKUP(A3760,'2.1 Termination Charges'!$B$4:$F$904,5,0)</f>
        <v>1.098E-2</v>
      </c>
      <c r="G3760" s="67"/>
      <c r="H3760" s="67"/>
      <c r="J3760" s="67"/>
      <c r="P3760" s="68"/>
      <c r="Q3760" s="69"/>
      <c r="R3760" s="69"/>
      <c r="Z3760" s="70"/>
      <c r="AA3760" s="71"/>
      <c r="AB3760" s="70"/>
      <c r="AC3760" s="70"/>
      <c r="AD3760" s="53"/>
      <c r="AE3760" s="53"/>
      <c r="AF3760" s="72"/>
      <c r="AG3760" s="70"/>
      <c r="AH3760" s="70"/>
      <c r="AI3760" s="70"/>
    </row>
    <row r="3761" spans="1:35" ht="12.75" customHeight="1" x14ac:dyDescent="0.2">
      <c r="A3761" s="64" t="s">
        <v>630</v>
      </c>
      <c r="B3761" s="65" t="s">
        <v>629</v>
      </c>
      <c r="C3761" s="65">
        <v>3364990</v>
      </c>
      <c r="D3761" s="66">
        <f>VLOOKUP(A3761,'2.1 Termination Charges'!$B$4:$F$904,5,0)</f>
        <v>1.098E-2</v>
      </c>
      <c r="G3761" s="67"/>
      <c r="H3761" s="67"/>
      <c r="J3761" s="67"/>
      <c r="P3761" s="68"/>
      <c r="Q3761" s="69"/>
      <c r="R3761" s="69"/>
      <c r="Z3761" s="70"/>
      <c r="AA3761" s="71"/>
      <c r="AB3761" s="70"/>
      <c r="AC3761" s="70"/>
      <c r="AD3761" s="53"/>
      <c r="AE3761" s="53"/>
      <c r="AF3761" s="72"/>
      <c r="AG3761" s="70"/>
      <c r="AH3761" s="70"/>
      <c r="AI3761" s="70"/>
    </row>
    <row r="3762" spans="1:35" ht="12.75" customHeight="1" x14ac:dyDescent="0.2">
      <c r="A3762" s="64" t="s">
        <v>630</v>
      </c>
      <c r="B3762" s="65" t="s">
        <v>629</v>
      </c>
      <c r="C3762" s="65">
        <v>3364991</v>
      </c>
      <c r="D3762" s="66">
        <f>VLOOKUP(A3762,'2.1 Termination Charges'!$B$4:$F$904,5,0)</f>
        <v>1.098E-2</v>
      </c>
      <c r="G3762" s="67"/>
      <c r="H3762" s="67"/>
      <c r="J3762" s="67"/>
      <c r="P3762" s="68"/>
      <c r="Q3762" s="69"/>
      <c r="R3762" s="69"/>
      <c r="Z3762" s="70"/>
      <c r="AA3762" s="71"/>
      <c r="AB3762" s="70"/>
      <c r="AC3762" s="70"/>
      <c r="AD3762" s="53"/>
      <c r="AE3762" s="53"/>
      <c r="AF3762" s="72"/>
      <c r="AG3762" s="70"/>
      <c r="AH3762" s="70"/>
      <c r="AI3762" s="70"/>
    </row>
    <row r="3763" spans="1:35" ht="12.75" customHeight="1" x14ac:dyDescent="0.2">
      <c r="A3763" s="64" t="s">
        <v>630</v>
      </c>
      <c r="B3763" s="65" t="s">
        <v>629</v>
      </c>
      <c r="C3763" s="65">
        <v>3364995</v>
      </c>
      <c r="D3763" s="66">
        <f>VLOOKUP(A3763,'2.1 Termination Charges'!$B$4:$F$904,5,0)</f>
        <v>1.098E-2</v>
      </c>
      <c r="G3763" s="67"/>
      <c r="H3763" s="67"/>
      <c r="J3763" s="67"/>
      <c r="P3763" s="68"/>
      <c r="Q3763" s="69"/>
      <c r="R3763" s="69"/>
      <c r="Z3763" s="70"/>
      <c r="AA3763" s="71"/>
      <c r="AB3763" s="70"/>
      <c r="AC3763" s="70"/>
      <c r="AD3763" s="53"/>
      <c r="AE3763" s="53"/>
      <c r="AF3763" s="72"/>
      <c r="AG3763" s="70"/>
      <c r="AH3763" s="70"/>
      <c r="AI3763" s="70"/>
    </row>
    <row r="3764" spans="1:35" ht="12.75" customHeight="1" x14ac:dyDescent="0.2">
      <c r="A3764" s="64" t="s">
        <v>630</v>
      </c>
      <c r="B3764" s="65" t="s">
        <v>629</v>
      </c>
      <c r="C3764" s="65">
        <v>3364998</v>
      </c>
      <c r="D3764" s="66">
        <f>VLOOKUP(A3764,'2.1 Termination Charges'!$B$4:$F$904,5,0)</f>
        <v>1.098E-2</v>
      </c>
      <c r="G3764" s="67"/>
      <c r="H3764" s="67"/>
      <c r="J3764" s="67"/>
      <c r="P3764" s="68"/>
      <c r="Q3764" s="69"/>
      <c r="R3764" s="69"/>
      <c r="Z3764" s="70"/>
      <c r="AA3764" s="71"/>
      <c r="AB3764" s="70"/>
      <c r="AC3764" s="70"/>
      <c r="AD3764" s="53"/>
      <c r="AE3764" s="53"/>
      <c r="AF3764" s="72"/>
      <c r="AG3764" s="70"/>
      <c r="AH3764" s="70"/>
      <c r="AI3764" s="70"/>
    </row>
    <row r="3765" spans="1:35" ht="12.75" customHeight="1" x14ac:dyDescent="0.2">
      <c r="A3765" s="64" t="s">
        <v>630</v>
      </c>
      <c r="B3765" s="65" t="s">
        <v>629</v>
      </c>
      <c r="C3765" s="65">
        <v>3364999</v>
      </c>
      <c r="D3765" s="66">
        <f>VLOOKUP(A3765,'2.1 Termination Charges'!$B$4:$F$904,5,0)</f>
        <v>1.098E-2</v>
      </c>
      <c r="G3765" s="67"/>
      <c r="H3765" s="67"/>
      <c r="J3765" s="67"/>
      <c r="P3765" s="68"/>
      <c r="Q3765" s="69"/>
      <c r="R3765" s="69"/>
      <c r="Z3765" s="70"/>
      <c r="AA3765" s="71"/>
      <c r="AB3765" s="70"/>
      <c r="AC3765" s="70"/>
      <c r="AD3765" s="53"/>
      <c r="AE3765" s="53"/>
      <c r="AF3765" s="72"/>
      <c r="AG3765" s="70"/>
      <c r="AH3765" s="70"/>
      <c r="AI3765" s="70"/>
    </row>
    <row r="3766" spans="1:35" ht="12.75" customHeight="1" x14ac:dyDescent="0.2">
      <c r="A3766" s="64" t="s">
        <v>630</v>
      </c>
      <c r="B3766" s="65" t="s">
        <v>629</v>
      </c>
      <c r="C3766" s="65">
        <v>33655</v>
      </c>
      <c r="D3766" s="66">
        <f>VLOOKUP(A3766,'2.1 Termination Charges'!$B$4:$F$904,5,0)</f>
        <v>1.098E-2</v>
      </c>
      <c r="G3766" s="67"/>
      <c r="H3766" s="67"/>
      <c r="J3766" s="67"/>
      <c r="P3766" s="68"/>
      <c r="Q3766" s="69"/>
      <c r="R3766" s="69"/>
      <c r="Z3766" s="70"/>
      <c r="AA3766" s="71"/>
      <c r="AB3766" s="70"/>
      <c r="AC3766" s="70"/>
      <c r="AD3766" s="53"/>
      <c r="AE3766" s="53"/>
      <c r="AF3766" s="72"/>
      <c r="AG3766" s="70"/>
      <c r="AH3766" s="70"/>
      <c r="AI3766" s="70"/>
    </row>
    <row r="3767" spans="1:35" ht="12.75" customHeight="1" x14ac:dyDescent="0.2">
      <c r="A3767" s="64" t="s">
        <v>630</v>
      </c>
      <c r="B3767" s="65" t="s">
        <v>629</v>
      </c>
      <c r="C3767" s="65">
        <v>3365666</v>
      </c>
      <c r="D3767" s="66">
        <f>VLOOKUP(A3767,'2.1 Termination Charges'!$B$4:$F$904,5,0)</f>
        <v>1.098E-2</v>
      </c>
      <c r="G3767" s="67"/>
      <c r="H3767" s="67"/>
      <c r="J3767" s="67"/>
      <c r="P3767" s="68"/>
      <c r="Q3767" s="69"/>
      <c r="R3767" s="69"/>
      <c r="Z3767" s="70"/>
      <c r="AA3767" s="71"/>
      <c r="AB3767" s="70"/>
      <c r="AC3767" s="70"/>
      <c r="AD3767" s="53"/>
      <c r="AE3767" s="53"/>
      <c r="AF3767" s="72"/>
      <c r="AG3767" s="70"/>
      <c r="AH3767" s="70"/>
      <c r="AI3767" s="70"/>
    </row>
    <row r="3768" spans="1:35" ht="12.75" customHeight="1" x14ac:dyDescent="0.2">
      <c r="A3768" s="64" t="s">
        <v>630</v>
      </c>
      <c r="B3768" s="65" t="s">
        <v>629</v>
      </c>
      <c r="C3768" s="65">
        <v>3365667</v>
      </c>
      <c r="D3768" s="66">
        <f>VLOOKUP(A3768,'2.1 Termination Charges'!$B$4:$F$904,5,0)</f>
        <v>1.098E-2</v>
      </c>
      <c r="G3768" s="67"/>
      <c r="H3768" s="67"/>
      <c r="J3768" s="67"/>
      <c r="P3768" s="68"/>
      <c r="Q3768" s="69"/>
      <c r="R3768" s="69"/>
      <c r="Z3768" s="70"/>
      <c r="AA3768" s="71"/>
      <c r="AB3768" s="70"/>
      <c r="AC3768" s="70"/>
      <c r="AD3768" s="53"/>
      <c r="AE3768" s="53"/>
      <c r="AF3768" s="72"/>
      <c r="AG3768" s="70"/>
      <c r="AH3768" s="70"/>
      <c r="AI3768" s="70"/>
    </row>
    <row r="3769" spans="1:35" ht="12.75" customHeight="1" x14ac:dyDescent="0.2">
      <c r="A3769" s="64" t="s">
        <v>630</v>
      </c>
      <c r="B3769" s="65" t="s">
        <v>629</v>
      </c>
      <c r="C3769" s="65">
        <v>3365668</v>
      </c>
      <c r="D3769" s="66">
        <f>VLOOKUP(A3769,'2.1 Termination Charges'!$B$4:$F$904,5,0)</f>
        <v>1.098E-2</v>
      </c>
      <c r="G3769" s="67"/>
      <c r="H3769" s="67"/>
      <c r="J3769" s="67"/>
      <c r="P3769" s="68"/>
      <c r="Q3769" s="69"/>
      <c r="R3769" s="69"/>
      <c r="Z3769" s="70"/>
      <c r="AA3769" s="71"/>
      <c r="AB3769" s="70"/>
      <c r="AC3769" s="70"/>
      <c r="AD3769" s="53"/>
      <c r="AE3769" s="53"/>
      <c r="AF3769" s="72"/>
      <c r="AG3769" s="70"/>
      <c r="AH3769" s="70"/>
      <c r="AI3769" s="70"/>
    </row>
    <row r="3770" spans="1:35" ht="12.75" customHeight="1" x14ac:dyDescent="0.2">
      <c r="A3770" s="64" t="s">
        <v>630</v>
      </c>
      <c r="B3770" s="65" t="s">
        <v>629</v>
      </c>
      <c r="C3770" s="65">
        <v>3365669</v>
      </c>
      <c r="D3770" s="66">
        <f>VLOOKUP(A3770,'2.1 Termination Charges'!$B$4:$F$904,5,0)</f>
        <v>1.098E-2</v>
      </c>
      <c r="G3770" s="67"/>
      <c r="H3770" s="67"/>
      <c r="J3770" s="67"/>
      <c r="P3770" s="68"/>
      <c r="Q3770" s="69"/>
      <c r="R3770" s="69"/>
      <c r="Z3770" s="70"/>
      <c r="AA3770" s="71"/>
      <c r="AB3770" s="70"/>
      <c r="AC3770" s="70"/>
      <c r="AD3770" s="53"/>
      <c r="AE3770" s="53"/>
      <c r="AF3770" s="72"/>
      <c r="AG3770" s="70"/>
      <c r="AH3770" s="70"/>
      <c r="AI3770" s="70"/>
    </row>
    <row r="3771" spans="1:35" ht="12.75" customHeight="1" x14ac:dyDescent="0.2">
      <c r="A3771" s="64" t="s">
        <v>630</v>
      </c>
      <c r="B3771" s="65" t="s">
        <v>629</v>
      </c>
      <c r="C3771" s="65">
        <v>336567</v>
      </c>
      <c r="D3771" s="66">
        <f>VLOOKUP(A3771,'2.1 Termination Charges'!$B$4:$F$904,5,0)</f>
        <v>1.098E-2</v>
      </c>
      <c r="G3771" s="67"/>
      <c r="H3771" s="67"/>
      <c r="J3771" s="67"/>
      <c r="P3771" s="68"/>
      <c r="Q3771" s="69"/>
      <c r="R3771" s="69"/>
      <c r="Z3771" s="70"/>
      <c r="AA3771" s="71"/>
      <c r="AB3771" s="70"/>
      <c r="AC3771" s="70"/>
      <c r="AD3771" s="53"/>
      <c r="AE3771" s="53"/>
      <c r="AF3771" s="72"/>
      <c r="AG3771" s="70"/>
      <c r="AH3771" s="70"/>
      <c r="AI3771" s="70"/>
    </row>
    <row r="3772" spans="1:35" ht="12.75" customHeight="1" x14ac:dyDescent="0.2">
      <c r="A3772" s="64" t="s">
        <v>630</v>
      </c>
      <c r="B3772" s="65" t="s">
        <v>629</v>
      </c>
      <c r="C3772" s="65">
        <v>336568</v>
      </c>
      <c r="D3772" s="66">
        <f>VLOOKUP(A3772,'2.1 Termination Charges'!$B$4:$F$904,5,0)</f>
        <v>1.098E-2</v>
      </c>
      <c r="G3772" s="67"/>
      <c r="H3772" s="67"/>
      <c r="J3772" s="67"/>
      <c r="P3772" s="68"/>
      <c r="Q3772" s="69"/>
      <c r="R3772" s="69"/>
      <c r="Z3772" s="70"/>
      <c r="AA3772" s="71"/>
      <c r="AB3772" s="70"/>
      <c r="AC3772" s="70"/>
      <c r="AD3772" s="53"/>
      <c r="AE3772" s="53"/>
      <c r="AF3772" s="72"/>
      <c r="AG3772" s="70"/>
      <c r="AH3772" s="70"/>
      <c r="AI3772" s="70"/>
    </row>
    <row r="3773" spans="1:35" ht="12.75" customHeight="1" x14ac:dyDescent="0.2">
      <c r="A3773" s="64" t="s">
        <v>630</v>
      </c>
      <c r="B3773" s="65" t="s">
        <v>629</v>
      </c>
      <c r="C3773" s="65">
        <v>33700001</v>
      </c>
      <c r="D3773" s="66">
        <f>VLOOKUP(A3773,'2.1 Termination Charges'!$B$4:$F$904,5,0)</f>
        <v>1.098E-2</v>
      </c>
      <c r="G3773" s="67"/>
      <c r="H3773" s="67"/>
      <c r="J3773" s="67"/>
      <c r="P3773" s="68"/>
      <c r="Q3773" s="69"/>
      <c r="R3773" s="69"/>
      <c r="Z3773" s="70"/>
      <c r="AA3773" s="71"/>
      <c r="AB3773" s="70"/>
      <c r="AC3773" s="70"/>
      <c r="AD3773" s="53"/>
      <c r="AE3773" s="53"/>
      <c r="AF3773" s="72"/>
      <c r="AG3773" s="70"/>
      <c r="AH3773" s="70"/>
      <c r="AI3773" s="70"/>
    </row>
    <row r="3774" spans="1:35" ht="12.75" customHeight="1" x14ac:dyDescent="0.2">
      <c r="A3774" s="64" t="s">
        <v>630</v>
      </c>
      <c r="B3774" s="65" t="s">
        <v>629</v>
      </c>
      <c r="C3774" s="65">
        <v>33700004</v>
      </c>
      <c r="D3774" s="66">
        <f>VLOOKUP(A3774,'2.1 Termination Charges'!$B$4:$F$904,5,0)</f>
        <v>1.098E-2</v>
      </c>
      <c r="G3774" s="67"/>
      <c r="H3774" s="67"/>
      <c r="J3774" s="67"/>
      <c r="P3774" s="68"/>
      <c r="Q3774" s="69"/>
      <c r="R3774" s="69"/>
      <c r="Z3774" s="70"/>
      <c r="AA3774" s="71"/>
      <c r="AB3774" s="70"/>
      <c r="AC3774" s="70"/>
      <c r="AD3774" s="53"/>
      <c r="AE3774" s="53"/>
      <c r="AF3774" s="72"/>
      <c r="AG3774" s="70"/>
      <c r="AH3774" s="70"/>
      <c r="AI3774" s="70"/>
    </row>
    <row r="3775" spans="1:35" ht="12.75" customHeight="1" x14ac:dyDescent="0.2">
      <c r="A3775" s="64" t="s">
        <v>630</v>
      </c>
      <c r="B3775" s="65" t="s">
        <v>629</v>
      </c>
      <c r="C3775" s="65">
        <v>33700005</v>
      </c>
      <c r="D3775" s="66">
        <f>VLOOKUP(A3775,'2.1 Termination Charges'!$B$4:$F$904,5,0)</f>
        <v>1.098E-2</v>
      </c>
      <c r="G3775" s="67"/>
      <c r="H3775" s="67"/>
      <c r="J3775" s="67"/>
      <c r="P3775" s="68"/>
      <c r="Q3775" s="69"/>
      <c r="R3775" s="69"/>
      <c r="Z3775" s="70"/>
      <c r="AA3775" s="71"/>
      <c r="AB3775" s="70"/>
      <c r="AC3775" s="70"/>
      <c r="AD3775" s="53"/>
      <c r="AE3775" s="53"/>
      <c r="AF3775" s="72"/>
      <c r="AG3775" s="70"/>
      <c r="AH3775" s="70"/>
      <c r="AI3775" s="70"/>
    </row>
    <row r="3776" spans="1:35" ht="12.75" customHeight="1" x14ac:dyDescent="0.2">
      <c r="A3776" s="64" t="s">
        <v>630</v>
      </c>
      <c r="B3776" s="65" t="s">
        <v>629</v>
      </c>
      <c r="C3776" s="65">
        <v>337445</v>
      </c>
      <c r="D3776" s="66">
        <f>VLOOKUP(A3776,'2.1 Termination Charges'!$B$4:$F$904,5,0)</f>
        <v>1.098E-2</v>
      </c>
      <c r="G3776" s="67"/>
      <c r="H3776" s="67"/>
      <c r="J3776" s="67"/>
      <c r="P3776" s="68"/>
      <c r="Q3776" s="69"/>
      <c r="R3776" s="69"/>
      <c r="Z3776" s="70"/>
      <c r="AA3776" s="71"/>
      <c r="AB3776" s="70"/>
      <c r="AC3776" s="70"/>
      <c r="AD3776" s="53"/>
      <c r="AE3776" s="53"/>
      <c r="AF3776" s="72"/>
      <c r="AG3776" s="70"/>
      <c r="AH3776" s="70"/>
      <c r="AI3776" s="70"/>
    </row>
    <row r="3777" spans="1:35" ht="12.75" customHeight="1" x14ac:dyDescent="0.2">
      <c r="A3777" s="64" t="s">
        <v>630</v>
      </c>
      <c r="B3777" s="65" t="s">
        <v>629</v>
      </c>
      <c r="C3777" s="65">
        <v>337446</v>
      </c>
      <c r="D3777" s="66">
        <f>VLOOKUP(A3777,'2.1 Termination Charges'!$B$4:$F$904,5,0)</f>
        <v>1.098E-2</v>
      </c>
      <c r="G3777" s="67"/>
      <c r="H3777" s="67"/>
      <c r="J3777" s="67"/>
      <c r="P3777" s="68"/>
      <c r="Q3777" s="69"/>
      <c r="R3777" s="69"/>
      <c r="Z3777" s="70"/>
      <c r="AA3777" s="71"/>
      <c r="AB3777" s="70"/>
      <c r="AC3777" s="70"/>
      <c r="AD3777" s="53"/>
      <c r="AE3777" s="53"/>
      <c r="AF3777" s="72"/>
      <c r="AG3777" s="70"/>
      <c r="AH3777" s="70"/>
      <c r="AI3777" s="70"/>
    </row>
    <row r="3778" spans="1:35" ht="12.75" customHeight="1" x14ac:dyDescent="0.2">
      <c r="A3778" s="64" t="s">
        <v>630</v>
      </c>
      <c r="B3778" s="65" t="s">
        <v>629</v>
      </c>
      <c r="C3778" s="65">
        <v>337486</v>
      </c>
      <c r="D3778" s="66">
        <f>VLOOKUP(A3778,'2.1 Termination Charges'!$B$4:$F$904,5,0)</f>
        <v>1.098E-2</v>
      </c>
      <c r="G3778" s="67"/>
      <c r="H3778" s="67"/>
      <c r="J3778" s="67"/>
      <c r="P3778" s="68"/>
      <c r="Q3778" s="69"/>
      <c r="R3778" s="69"/>
      <c r="Z3778" s="70"/>
      <c r="AA3778" s="71"/>
      <c r="AB3778" s="70"/>
      <c r="AC3778" s="70"/>
      <c r="AD3778" s="53"/>
      <c r="AE3778" s="53"/>
      <c r="AF3778" s="72"/>
      <c r="AG3778" s="70"/>
      <c r="AH3778" s="70"/>
      <c r="AI3778" s="70"/>
    </row>
    <row r="3779" spans="1:35" ht="12.75" customHeight="1" x14ac:dyDescent="0.2">
      <c r="A3779" s="64" t="s">
        <v>630</v>
      </c>
      <c r="B3779" s="65" t="s">
        <v>629</v>
      </c>
      <c r="C3779" s="65">
        <v>337500</v>
      </c>
      <c r="D3779" s="66">
        <f>VLOOKUP(A3779,'2.1 Termination Charges'!$B$4:$F$904,5,0)</f>
        <v>1.098E-2</v>
      </c>
      <c r="G3779" s="67"/>
      <c r="H3779" s="67"/>
      <c r="J3779" s="67"/>
      <c r="P3779" s="68"/>
      <c r="Q3779" s="69"/>
      <c r="R3779" s="69"/>
      <c r="Z3779" s="70"/>
      <c r="AA3779" s="71"/>
      <c r="AB3779" s="70"/>
      <c r="AC3779" s="70"/>
      <c r="AD3779" s="53"/>
      <c r="AE3779" s="53"/>
      <c r="AF3779" s="72"/>
      <c r="AG3779" s="70"/>
      <c r="AH3779" s="70"/>
      <c r="AI3779" s="70"/>
    </row>
    <row r="3780" spans="1:35" ht="12.75" customHeight="1" x14ac:dyDescent="0.2">
      <c r="A3780" s="64" t="s">
        <v>630</v>
      </c>
      <c r="B3780" s="65" t="s">
        <v>629</v>
      </c>
      <c r="C3780" s="65">
        <v>337501</v>
      </c>
      <c r="D3780" s="66">
        <f>VLOOKUP(A3780,'2.1 Termination Charges'!$B$4:$F$904,5,0)</f>
        <v>1.098E-2</v>
      </c>
      <c r="G3780" s="67"/>
      <c r="H3780" s="67"/>
      <c r="J3780" s="67"/>
      <c r="P3780" s="68"/>
      <c r="Q3780" s="69"/>
      <c r="R3780" s="69"/>
      <c r="Z3780" s="70"/>
      <c r="AA3780" s="71"/>
      <c r="AB3780" s="70"/>
      <c r="AC3780" s="70"/>
      <c r="AD3780" s="53"/>
      <c r="AE3780" s="53"/>
      <c r="AF3780" s="72"/>
      <c r="AG3780" s="70"/>
      <c r="AH3780" s="70"/>
      <c r="AI3780" s="70"/>
    </row>
    <row r="3781" spans="1:35" ht="12.75" customHeight="1" x14ac:dyDescent="0.2">
      <c r="A3781" s="64" t="s">
        <v>630</v>
      </c>
      <c r="B3781" s="65" t="s">
        <v>629</v>
      </c>
      <c r="C3781" s="65">
        <v>3375050</v>
      </c>
      <c r="D3781" s="66">
        <f>VLOOKUP(A3781,'2.1 Termination Charges'!$B$4:$F$904,5,0)</f>
        <v>1.098E-2</v>
      </c>
      <c r="G3781" s="67"/>
      <c r="H3781" s="67"/>
      <c r="J3781" s="67"/>
      <c r="P3781" s="68"/>
      <c r="Q3781" s="69"/>
      <c r="R3781" s="69"/>
      <c r="Z3781" s="70"/>
      <c r="AA3781" s="71"/>
      <c r="AB3781" s="70"/>
      <c r="AC3781" s="70"/>
      <c r="AD3781" s="53"/>
      <c r="AE3781" s="53"/>
      <c r="AF3781" s="72"/>
      <c r="AG3781" s="70"/>
      <c r="AH3781" s="70"/>
      <c r="AI3781" s="70"/>
    </row>
    <row r="3782" spans="1:35" ht="12.75" customHeight="1" x14ac:dyDescent="0.2">
      <c r="A3782" s="64" t="s">
        <v>630</v>
      </c>
      <c r="B3782" s="65" t="s">
        <v>629</v>
      </c>
      <c r="C3782" s="65">
        <v>3375051</v>
      </c>
      <c r="D3782" s="66">
        <f>VLOOKUP(A3782,'2.1 Termination Charges'!$B$4:$F$904,5,0)</f>
        <v>1.098E-2</v>
      </c>
      <c r="G3782" s="67"/>
      <c r="H3782" s="67"/>
      <c r="J3782" s="67"/>
      <c r="P3782" s="68"/>
      <c r="Q3782" s="69"/>
      <c r="R3782" s="69"/>
      <c r="Z3782" s="70"/>
      <c r="AA3782" s="71"/>
      <c r="AB3782" s="70"/>
      <c r="AC3782" s="70"/>
      <c r="AD3782" s="53"/>
      <c r="AE3782" s="53"/>
      <c r="AF3782" s="72"/>
      <c r="AG3782" s="70"/>
      <c r="AH3782" s="70"/>
      <c r="AI3782" s="70"/>
    </row>
    <row r="3783" spans="1:35" ht="12.75" customHeight="1" x14ac:dyDescent="0.2">
      <c r="A3783" s="64" t="s">
        <v>630</v>
      </c>
      <c r="B3783" s="65" t="s">
        <v>629</v>
      </c>
      <c r="C3783" s="65">
        <v>3375052</v>
      </c>
      <c r="D3783" s="66">
        <f>VLOOKUP(A3783,'2.1 Termination Charges'!$B$4:$F$904,5,0)</f>
        <v>1.098E-2</v>
      </c>
      <c r="G3783" s="67"/>
      <c r="H3783" s="67"/>
      <c r="J3783" s="67"/>
      <c r="P3783" s="68"/>
      <c r="Q3783" s="69"/>
      <c r="R3783" s="69"/>
      <c r="Z3783" s="70"/>
      <c r="AA3783" s="71"/>
      <c r="AB3783" s="70"/>
      <c r="AC3783" s="70"/>
      <c r="AD3783" s="53"/>
      <c r="AE3783" s="53"/>
      <c r="AF3783" s="72"/>
      <c r="AG3783" s="70"/>
      <c r="AH3783" s="70"/>
      <c r="AI3783" s="70"/>
    </row>
    <row r="3784" spans="1:35" ht="12.75" customHeight="1" x14ac:dyDescent="0.2">
      <c r="A3784" s="64" t="s">
        <v>630</v>
      </c>
      <c r="B3784" s="65" t="s">
        <v>629</v>
      </c>
      <c r="C3784" s="65">
        <v>3375053</v>
      </c>
      <c r="D3784" s="66">
        <f>VLOOKUP(A3784,'2.1 Termination Charges'!$B$4:$F$904,5,0)</f>
        <v>1.098E-2</v>
      </c>
      <c r="G3784" s="67"/>
      <c r="H3784" s="67"/>
      <c r="J3784" s="67"/>
      <c r="P3784" s="68"/>
      <c r="Q3784" s="69"/>
      <c r="R3784" s="69"/>
      <c r="Z3784" s="70"/>
      <c r="AA3784" s="71"/>
      <c r="AB3784" s="70"/>
      <c r="AC3784" s="70"/>
      <c r="AD3784" s="53"/>
      <c r="AE3784" s="53"/>
      <c r="AF3784" s="72"/>
      <c r="AG3784" s="70"/>
      <c r="AH3784" s="70"/>
      <c r="AI3784" s="70"/>
    </row>
    <row r="3785" spans="1:35" ht="12.75" customHeight="1" x14ac:dyDescent="0.2">
      <c r="A3785" s="64" t="s">
        <v>630</v>
      </c>
      <c r="B3785" s="65" t="s">
        <v>629</v>
      </c>
      <c r="C3785" s="65">
        <v>3375060</v>
      </c>
      <c r="D3785" s="66">
        <f>VLOOKUP(A3785,'2.1 Termination Charges'!$B$4:$F$904,5,0)</f>
        <v>1.098E-2</v>
      </c>
      <c r="G3785" s="67"/>
      <c r="H3785" s="67"/>
      <c r="J3785" s="67"/>
      <c r="P3785" s="68"/>
      <c r="Q3785" s="69"/>
      <c r="R3785" s="69"/>
      <c r="Z3785" s="70"/>
      <c r="AA3785" s="71"/>
      <c r="AB3785" s="70"/>
      <c r="AC3785" s="70"/>
      <c r="AD3785" s="53"/>
      <c r="AE3785" s="53"/>
      <c r="AF3785" s="72"/>
      <c r="AG3785" s="70"/>
      <c r="AH3785" s="70"/>
      <c r="AI3785" s="70"/>
    </row>
    <row r="3786" spans="1:35" ht="12.75" customHeight="1" x14ac:dyDescent="0.2">
      <c r="A3786" s="64" t="s">
        <v>630</v>
      </c>
      <c r="B3786" s="65" t="s">
        <v>629</v>
      </c>
      <c r="C3786" s="65">
        <v>3375070</v>
      </c>
      <c r="D3786" s="66">
        <f>VLOOKUP(A3786,'2.1 Termination Charges'!$B$4:$F$904,5,0)</f>
        <v>1.098E-2</v>
      </c>
      <c r="G3786" s="67"/>
      <c r="H3786" s="67"/>
      <c r="J3786" s="67"/>
      <c r="P3786" s="68"/>
      <c r="Q3786" s="69"/>
      <c r="R3786" s="69"/>
      <c r="Z3786" s="70"/>
      <c r="AA3786" s="71"/>
      <c r="AB3786" s="70"/>
      <c r="AC3786" s="70"/>
      <c r="AD3786" s="53"/>
      <c r="AE3786" s="53"/>
      <c r="AF3786" s="72"/>
      <c r="AG3786" s="70"/>
      <c r="AH3786" s="70"/>
      <c r="AI3786" s="70"/>
    </row>
    <row r="3787" spans="1:35" ht="12.75" customHeight="1" x14ac:dyDescent="0.2">
      <c r="A3787" s="64" t="s">
        <v>630</v>
      </c>
      <c r="B3787" s="65" t="s">
        <v>629</v>
      </c>
      <c r="C3787" s="65">
        <v>3375071</v>
      </c>
      <c r="D3787" s="66">
        <f>VLOOKUP(A3787,'2.1 Termination Charges'!$B$4:$F$904,5,0)</f>
        <v>1.098E-2</v>
      </c>
      <c r="G3787" s="67"/>
      <c r="H3787" s="67"/>
      <c r="J3787" s="67"/>
      <c r="P3787" s="68"/>
      <c r="Q3787" s="69"/>
      <c r="R3787" s="69"/>
      <c r="Z3787" s="70"/>
      <c r="AA3787" s="71"/>
      <c r="AB3787" s="70"/>
      <c r="AC3787" s="70"/>
      <c r="AD3787" s="53"/>
      <c r="AE3787" s="53"/>
      <c r="AF3787" s="72"/>
      <c r="AG3787" s="70"/>
      <c r="AH3787" s="70"/>
      <c r="AI3787" s="70"/>
    </row>
    <row r="3788" spans="1:35" ht="12.75" customHeight="1" x14ac:dyDescent="0.2">
      <c r="A3788" s="64" t="s">
        <v>630</v>
      </c>
      <c r="B3788" s="65" t="s">
        <v>629</v>
      </c>
      <c r="C3788" s="65">
        <v>3375072</v>
      </c>
      <c r="D3788" s="66">
        <f>VLOOKUP(A3788,'2.1 Termination Charges'!$B$4:$F$904,5,0)</f>
        <v>1.098E-2</v>
      </c>
      <c r="G3788" s="67"/>
      <c r="H3788" s="67"/>
      <c r="J3788" s="67"/>
      <c r="P3788" s="68"/>
      <c r="Q3788" s="69"/>
      <c r="R3788" s="69"/>
      <c r="Z3788" s="70"/>
      <c r="AA3788" s="71"/>
      <c r="AB3788" s="70"/>
      <c r="AC3788" s="70"/>
      <c r="AD3788" s="53"/>
      <c r="AE3788" s="53"/>
      <c r="AF3788" s="72"/>
      <c r="AG3788" s="70"/>
      <c r="AH3788" s="70"/>
      <c r="AI3788" s="70"/>
    </row>
    <row r="3789" spans="1:35" ht="12.75" customHeight="1" x14ac:dyDescent="0.2">
      <c r="A3789" s="64" t="s">
        <v>630</v>
      </c>
      <c r="B3789" s="65" t="s">
        <v>629</v>
      </c>
      <c r="C3789" s="65">
        <v>3375073</v>
      </c>
      <c r="D3789" s="66">
        <f>VLOOKUP(A3789,'2.1 Termination Charges'!$B$4:$F$904,5,0)</f>
        <v>1.098E-2</v>
      </c>
      <c r="G3789" s="67"/>
      <c r="H3789" s="67"/>
      <c r="J3789" s="67"/>
      <c r="P3789" s="68"/>
      <c r="Q3789" s="69"/>
      <c r="R3789" s="69"/>
      <c r="Z3789" s="70"/>
      <c r="AA3789" s="71"/>
      <c r="AB3789" s="70"/>
      <c r="AC3789" s="70"/>
      <c r="AD3789" s="53"/>
      <c r="AE3789" s="53"/>
      <c r="AF3789" s="72"/>
      <c r="AG3789" s="70"/>
      <c r="AH3789" s="70"/>
      <c r="AI3789" s="70"/>
    </row>
    <row r="3790" spans="1:35" ht="12.75" customHeight="1" x14ac:dyDescent="0.2">
      <c r="A3790" s="64" t="s">
        <v>630</v>
      </c>
      <c r="B3790" s="65" t="s">
        <v>629</v>
      </c>
      <c r="C3790" s="65">
        <v>3375202</v>
      </c>
      <c r="D3790" s="66">
        <f>VLOOKUP(A3790,'2.1 Termination Charges'!$B$4:$F$904,5,0)</f>
        <v>1.098E-2</v>
      </c>
      <c r="G3790" s="67"/>
      <c r="H3790" s="67"/>
      <c r="J3790" s="67"/>
      <c r="P3790" s="68"/>
      <c r="Q3790" s="69"/>
      <c r="R3790" s="69"/>
      <c r="Z3790" s="70"/>
      <c r="AA3790" s="71"/>
      <c r="AB3790" s="70"/>
      <c r="AC3790" s="70"/>
      <c r="AD3790" s="53"/>
      <c r="AE3790" s="53"/>
      <c r="AF3790" s="72"/>
      <c r="AG3790" s="70"/>
      <c r="AH3790" s="70"/>
      <c r="AI3790" s="70"/>
    </row>
    <row r="3791" spans="1:35" ht="12.75" customHeight="1" x14ac:dyDescent="0.2">
      <c r="A3791" s="64" t="s">
        <v>630</v>
      </c>
      <c r="B3791" s="65" t="s">
        <v>629</v>
      </c>
      <c r="C3791" s="65">
        <v>3375203</v>
      </c>
      <c r="D3791" s="66">
        <f>VLOOKUP(A3791,'2.1 Termination Charges'!$B$4:$F$904,5,0)</f>
        <v>1.098E-2</v>
      </c>
      <c r="G3791" s="67"/>
      <c r="H3791" s="67"/>
      <c r="J3791" s="67"/>
      <c r="P3791" s="68"/>
      <c r="Q3791" s="69"/>
      <c r="R3791" s="69"/>
      <c r="Z3791" s="70"/>
      <c r="AA3791" s="71"/>
      <c r="AB3791" s="70"/>
      <c r="AC3791" s="70"/>
      <c r="AD3791" s="53"/>
      <c r="AE3791" s="53"/>
      <c r="AF3791" s="72"/>
      <c r="AG3791" s="70"/>
      <c r="AH3791" s="70"/>
      <c r="AI3791" s="70"/>
    </row>
    <row r="3792" spans="1:35" ht="12.75" customHeight="1" x14ac:dyDescent="0.2">
      <c r="A3792" s="64" t="s">
        <v>630</v>
      </c>
      <c r="B3792" s="65" t="s">
        <v>629</v>
      </c>
      <c r="C3792" s="65">
        <v>3375204</v>
      </c>
      <c r="D3792" s="66">
        <f>VLOOKUP(A3792,'2.1 Termination Charges'!$B$4:$F$904,5,0)</f>
        <v>1.098E-2</v>
      </c>
      <c r="G3792" s="67"/>
      <c r="H3792" s="67"/>
      <c r="J3792" s="67"/>
      <c r="P3792" s="68"/>
      <c r="Q3792" s="69"/>
      <c r="R3792" s="69"/>
      <c r="Z3792" s="70"/>
      <c r="AA3792" s="71"/>
      <c r="AB3792" s="70"/>
      <c r="AC3792" s="70"/>
      <c r="AD3792" s="53"/>
      <c r="AE3792" s="53"/>
      <c r="AF3792" s="72"/>
      <c r="AG3792" s="70"/>
      <c r="AH3792" s="70"/>
      <c r="AI3792" s="70"/>
    </row>
    <row r="3793" spans="1:35" ht="12.75" customHeight="1" x14ac:dyDescent="0.2">
      <c r="A3793" s="64" t="s">
        <v>630</v>
      </c>
      <c r="B3793" s="65" t="s">
        <v>629</v>
      </c>
      <c r="C3793" s="65">
        <v>3375205</v>
      </c>
      <c r="D3793" s="66">
        <f>VLOOKUP(A3793,'2.1 Termination Charges'!$B$4:$F$904,5,0)</f>
        <v>1.098E-2</v>
      </c>
      <c r="G3793" s="67"/>
      <c r="H3793" s="67"/>
      <c r="J3793" s="67"/>
      <c r="P3793" s="68"/>
      <c r="Q3793" s="69"/>
      <c r="R3793" s="69"/>
      <c r="Z3793" s="70"/>
      <c r="AA3793" s="71"/>
      <c r="AB3793" s="70"/>
      <c r="AC3793" s="70"/>
      <c r="AD3793" s="53"/>
      <c r="AE3793" s="53"/>
      <c r="AF3793" s="72"/>
      <c r="AG3793" s="70"/>
      <c r="AH3793" s="70"/>
      <c r="AI3793" s="70"/>
    </row>
    <row r="3794" spans="1:35" ht="12.75" customHeight="1" x14ac:dyDescent="0.2">
      <c r="A3794" s="64" t="s">
        <v>630</v>
      </c>
      <c r="B3794" s="65" t="s">
        <v>629</v>
      </c>
      <c r="C3794" s="65">
        <v>3375206</v>
      </c>
      <c r="D3794" s="66">
        <f>VLOOKUP(A3794,'2.1 Termination Charges'!$B$4:$F$904,5,0)</f>
        <v>1.098E-2</v>
      </c>
      <c r="G3794" s="67"/>
      <c r="H3794" s="67"/>
      <c r="J3794" s="67"/>
      <c r="P3794" s="68"/>
      <c r="Q3794" s="69"/>
      <c r="R3794" s="69"/>
      <c r="Z3794" s="70"/>
      <c r="AA3794" s="71"/>
      <c r="AB3794" s="70"/>
      <c r="AC3794" s="70"/>
      <c r="AD3794" s="53"/>
      <c r="AE3794" s="53"/>
      <c r="AF3794" s="72"/>
      <c r="AG3794" s="70"/>
      <c r="AH3794" s="70"/>
      <c r="AI3794" s="70"/>
    </row>
    <row r="3795" spans="1:35" ht="12.75" customHeight="1" x14ac:dyDescent="0.2">
      <c r="A3795" s="64" t="s">
        <v>630</v>
      </c>
      <c r="B3795" s="65" t="s">
        <v>629</v>
      </c>
      <c r="C3795" s="65">
        <v>3375207</v>
      </c>
      <c r="D3795" s="66">
        <f>VLOOKUP(A3795,'2.1 Termination Charges'!$B$4:$F$904,5,0)</f>
        <v>1.098E-2</v>
      </c>
      <c r="G3795" s="67"/>
      <c r="H3795" s="67"/>
      <c r="J3795" s="67"/>
      <c r="P3795" s="68"/>
      <c r="Q3795" s="69"/>
      <c r="R3795" s="69"/>
      <c r="Z3795" s="70"/>
      <c r="AA3795" s="71"/>
      <c r="AB3795" s="70"/>
      <c r="AC3795" s="70"/>
      <c r="AD3795" s="53"/>
      <c r="AE3795" s="53"/>
      <c r="AF3795" s="72"/>
      <c r="AG3795" s="70"/>
      <c r="AH3795" s="70"/>
      <c r="AI3795" s="70"/>
    </row>
    <row r="3796" spans="1:35" ht="12.75" customHeight="1" x14ac:dyDescent="0.2">
      <c r="A3796" s="64" t="s">
        <v>630</v>
      </c>
      <c r="B3796" s="65" t="s">
        <v>629</v>
      </c>
      <c r="C3796" s="65">
        <v>3375208</v>
      </c>
      <c r="D3796" s="66">
        <f>VLOOKUP(A3796,'2.1 Termination Charges'!$B$4:$F$904,5,0)</f>
        <v>1.098E-2</v>
      </c>
      <c r="G3796" s="67"/>
      <c r="H3796" s="67"/>
      <c r="J3796" s="67"/>
      <c r="P3796" s="68"/>
      <c r="Q3796" s="69"/>
      <c r="R3796" s="69"/>
      <c r="Z3796" s="70"/>
      <c r="AA3796" s="71"/>
      <c r="AB3796" s="70"/>
      <c r="AC3796" s="70"/>
      <c r="AD3796" s="53"/>
      <c r="AE3796" s="53"/>
      <c r="AF3796" s="72"/>
      <c r="AG3796" s="70"/>
      <c r="AH3796" s="70"/>
      <c r="AI3796" s="70"/>
    </row>
    <row r="3797" spans="1:35" ht="12.75" customHeight="1" x14ac:dyDescent="0.2">
      <c r="A3797" s="64" t="s">
        <v>630</v>
      </c>
      <c r="B3797" s="65" t="s">
        <v>629</v>
      </c>
      <c r="C3797" s="65">
        <v>3375209</v>
      </c>
      <c r="D3797" s="66">
        <f>VLOOKUP(A3797,'2.1 Termination Charges'!$B$4:$F$904,5,0)</f>
        <v>1.098E-2</v>
      </c>
      <c r="G3797" s="67"/>
      <c r="H3797" s="67"/>
      <c r="J3797" s="67"/>
      <c r="P3797" s="68"/>
      <c r="Q3797" s="69"/>
      <c r="R3797" s="69"/>
      <c r="Z3797" s="70"/>
      <c r="AA3797" s="71"/>
      <c r="AB3797" s="70"/>
      <c r="AC3797" s="70"/>
      <c r="AD3797" s="53"/>
      <c r="AE3797" s="53"/>
      <c r="AF3797" s="72"/>
      <c r="AG3797" s="70"/>
      <c r="AH3797" s="70"/>
      <c r="AI3797" s="70"/>
    </row>
    <row r="3798" spans="1:35" ht="12.75" customHeight="1" x14ac:dyDescent="0.2">
      <c r="A3798" s="64" t="s">
        <v>630</v>
      </c>
      <c r="B3798" s="65" t="s">
        <v>629</v>
      </c>
      <c r="C3798" s="65">
        <v>337526</v>
      </c>
      <c r="D3798" s="66">
        <f>VLOOKUP(A3798,'2.1 Termination Charges'!$B$4:$F$904,5,0)</f>
        <v>1.098E-2</v>
      </c>
      <c r="G3798" s="67"/>
      <c r="H3798" s="67"/>
      <c r="J3798" s="67"/>
      <c r="P3798" s="68"/>
      <c r="Q3798" s="69"/>
      <c r="R3798" s="69"/>
      <c r="Z3798" s="70"/>
      <c r="AA3798" s="71"/>
      <c r="AB3798" s="70"/>
      <c r="AC3798" s="70"/>
      <c r="AD3798" s="53"/>
      <c r="AE3798" s="53"/>
      <c r="AF3798" s="72"/>
      <c r="AG3798" s="70"/>
      <c r="AH3798" s="70"/>
      <c r="AI3798" s="70"/>
    </row>
    <row r="3799" spans="1:35" ht="12.75" customHeight="1" x14ac:dyDescent="0.2">
      <c r="A3799" s="64" t="s">
        <v>630</v>
      </c>
      <c r="B3799" s="65" t="s">
        <v>629</v>
      </c>
      <c r="C3799" s="65">
        <v>3375432</v>
      </c>
      <c r="D3799" s="66">
        <f>VLOOKUP(A3799,'2.1 Termination Charges'!$B$4:$F$904,5,0)</f>
        <v>1.098E-2</v>
      </c>
      <c r="G3799" s="67"/>
      <c r="H3799" s="67"/>
      <c r="J3799" s="67"/>
      <c r="P3799" s="68"/>
      <c r="Q3799" s="69"/>
      <c r="R3799" s="69"/>
      <c r="Z3799" s="70"/>
      <c r="AA3799" s="71"/>
      <c r="AB3799" s="70"/>
      <c r="AC3799" s="70"/>
      <c r="AD3799" s="53"/>
      <c r="AE3799" s="53"/>
      <c r="AF3799" s="72"/>
      <c r="AG3799" s="70"/>
      <c r="AH3799" s="70"/>
      <c r="AI3799" s="70"/>
    </row>
    <row r="3800" spans="1:35" ht="12.75" customHeight="1" x14ac:dyDescent="0.2">
      <c r="A3800" s="64" t="s">
        <v>630</v>
      </c>
      <c r="B3800" s="65" t="s">
        <v>629</v>
      </c>
      <c r="C3800" s="65">
        <v>3375433</v>
      </c>
      <c r="D3800" s="66">
        <f>VLOOKUP(A3800,'2.1 Termination Charges'!$B$4:$F$904,5,0)</f>
        <v>1.098E-2</v>
      </c>
      <c r="G3800" s="67"/>
      <c r="H3800" s="67"/>
      <c r="J3800" s="67"/>
      <c r="P3800" s="68"/>
      <c r="Q3800" s="69"/>
      <c r="R3800" s="69"/>
      <c r="Z3800" s="70"/>
      <c r="AA3800" s="71"/>
      <c r="AB3800" s="70"/>
      <c r="AC3800" s="70"/>
      <c r="AD3800" s="53"/>
      <c r="AE3800" s="53"/>
      <c r="AF3800" s="72"/>
      <c r="AG3800" s="70"/>
      <c r="AH3800" s="70"/>
      <c r="AI3800" s="70"/>
    </row>
    <row r="3801" spans="1:35" ht="12.75" customHeight="1" x14ac:dyDescent="0.2">
      <c r="A3801" s="64" t="s">
        <v>630</v>
      </c>
      <c r="B3801" s="65" t="s">
        <v>629</v>
      </c>
      <c r="C3801" s="65">
        <v>3375434</v>
      </c>
      <c r="D3801" s="66">
        <f>VLOOKUP(A3801,'2.1 Termination Charges'!$B$4:$F$904,5,0)</f>
        <v>1.098E-2</v>
      </c>
      <c r="G3801" s="67"/>
      <c r="H3801" s="67"/>
      <c r="J3801" s="67"/>
      <c r="P3801" s="68"/>
      <c r="Q3801" s="69"/>
      <c r="R3801" s="69"/>
      <c r="Z3801" s="70"/>
      <c r="AA3801" s="71"/>
      <c r="AB3801" s="70"/>
      <c r="AC3801" s="70"/>
      <c r="AD3801" s="53"/>
      <c r="AE3801" s="53"/>
      <c r="AF3801" s="72"/>
      <c r="AG3801" s="70"/>
      <c r="AH3801" s="70"/>
      <c r="AI3801" s="70"/>
    </row>
    <row r="3802" spans="1:35" ht="12.75" customHeight="1" x14ac:dyDescent="0.2">
      <c r="A3802" s="64" t="s">
        <v>630</v>
      </c>
      <c r="B3802" s="65" t="s">
        <v>629</v>
      </c>
      <c r="C3802" s="65">
        <v>337547</v>
      </c>
      <c r="D3802" s="66">
        <f>VLOOKUP(A3802,'2.1 Termination Charges'!$B$4:$F$904,5,0)</f>
        <v>1.098E-2</v>
      </c>
      <c r="G3802" s="67"/>
      <c r="H3802" s="67"/>
      <c r="J3802" s="67"/>
      <c r="P3802" s="68"/>
      <c r="Q3802" s="69"/>
      <c r="R3802" s="69"/>
      <c r="Z3802" s="70"/>
      <c r="AA3802" s="71"/>
      <c r="AB3802" s="70"/>
      <c r="AC3802" s="70"/>
      <c r="AD3802" s="53"/>
      <c r="AE3802" s="53"/>
      <c r="AF3802" s="72"/>
      <c r="AG3802" s="70"/>
      <c r="AH3802" s="70"/>
      <c r="AI3802" s="70"/>
    </row>
    <row r="3803" spans="1:35" ht="12.75" customHeight="1" x14ac:dyDescent="0.2">
      <c r="A3803" s="64" t="s">
        <v>630</v>
      </c>
      <c r="B3803" s="65" t="s">
        <v>629</v>
      </c>
      <c r="C3803" s="65">
        <v>337548</v>
      </c>
      <c r="D3803" s="66">
        <f>VLOOKUP(A3803,'2.1 Termination Charges'!$B$4:$F$904,5,0)</f>
        <v>1.098E-2</v>
      </c>
      <c r="G3803" s="67"/>
      <c r="H3803" s="67"/>
      <c r="J3803" s="67"/>
      <c r="P3803" s="68"/>
      <c r="Q3803" s="69"/>
      <c r="R3803" s="69"/>
      <c r="Z3803" s="70"/>
      <c r="AA3803" s="71"/>
      <c r="AB3803" s="70"/>
      <c r="AC3803" s="70"/>
      <c r="AD3803" s="53"/>
      <c r="AE3803" s="53"/>
      <c r="AF3803" s="72"/>
      <c r="AG3803" s="70"/>
      <c r="AH3803" s="70"/>
      <c r="AI3803" s="70"/>
    </row>
    <row r="3804" spans="1:35" ht="12.75" customHeight="1" x14ac:dyDescent="0.2">
      <c r="A3804" s="64" t="s">
        <v>630</v>
      </c>
      <c r="B3804" s="65" t="s">
        <v>629</v>
      </c>
      <c r="C3804" s="65">
        <v>337549</v>
      </c>
      <c r="D3804" s="66">
        <f>VLOOKUP(A3804,'2.1 Termination Charges'!$B$4:$F$904,5,0)</f>
        <v>1.098E-2</v>
      </c>
      <c r="G3804" s="67"/>
      <c r="H3804" s="67"/>
      <c r="J3804" s="67"/>
      <c r="P3804" s="68"/>
      <c r="Q3804" s="69"/>
      <c r="R3804" s="69"/>
      <c r="Z3804" s="70"/>
      <c r="AA3804" s="71"/>
      <c r="AB3804" s="70"/>
      <c r="AC3804" s="70"/>
      <c r="AD3804" s="53"/>
      <c r="AE3804" s="53"/>
      <c r="AF3804" s="72"/>
      <c r="AG3804" s="70"/>
      <c r="AH3804" s="70"/>
      <c r="AI3804" s="70"/>
    </row>
    <row r="3805" spans="1:35" ht="12.75" customHeight="1" x14ac:dyDescent="0.2">
      <c r="A3805" s="64" t="s">
        <v>630</v>
      </c>
      <c r="B3805" s="65" t="s">
        <v>629</v>
      </c>
      <c r="C3805" s="65">
        <v>337550</v>
      </c>
      <c r="D3805" s="66">
        <f>VLOOKUP(A3805,'2.1 Termination Charges'!$B$4:$F$904,5,0)</f>
        <v>1.098E-2</v>
      </c>
      <c r="G3805" s="67"/>
      <c r="H3805" s="67"/>
      <c r="J3805" s="67"/>
      <c r="P3805" s="68"/>
      <c r="Q3805" s="69"/>
      <c r="R3805" s="69"/>
      <c r="Z3805" s="70"/>
      <c r="AA3805" s="71"/>
      <c r="AB3805" s="70"/>
      <c r="AC3805" s="70"/>
      <c r="AD3805" s="53"/>
      <c r="AE3805" s="53"/>
      <c r="AF3805" s="72"/>
      <c r="AG3805" s="70"/>
      <c r="AH3805" s="70"/>
      <c r="AI3805" s="70"/>
    </row>
    <row r="3806" spans="1:35" ht="12.75" customHeight="1" x14ac:dyDescent="0.2">
      <c r="A3806" s="64" t="s">
        <v>630</v>
      </c>
      <c r="B3806" s="65" t="s">
        <v>629</v>
      </c>
      <c r="C3806" s="65">
        <v>337551</v>
      </c>
      <c r="D3806" s="66">
        <f>VLOOKUP(A3806,'2.1 Termination Charges'!$B$4:$F$904,5,0)</f>
        <v>1.098E-2</v>
      </c>
      <c r="G3806" s="67"/>
      <c r="H3806" s="67"/>
      <c r="J3806" s="67"/>
      <c r="P3806" s="68"/>
      <c r="Q3806" s="69"/>
      <c r="R3806" s="69"/>
      <c r="Z3806" s="70"/>
      <c r="AA3806" s="71"/>
      <c r="AB3806" s="70"/>
      <c r="AC3806" s="70"/>
      <c r="AD3806" s="53"/>
      <c r="AE3806" s="53"/>
      <c r="AF3806" s="72"/>
      <c r="AG3806" s="70"/>
      <c r="AH3806" s="70"/>
      <c r="AI3806" s="70"/>
    </row>
    <row r="3807" spans="1:35" ht="12.75" customHeight="1" x14ac:dyDescent="0.2">
      <c r="A3807" s="64" t="s">
        <v>630</v>
      </c>
      <c r="B3807" s="65" t="s">
        <v>629</v>
      </c>
      <c r="C3807" s="65">
        <v>337552</v>
      </c>
      <c r="D3807" s="66">
        <f>VLOOKUP(A3807,'2.1 Termination Charges'!$B$4:$F$904,5,0)</f>
        <v>1.098E-2</v>
      </c>
      <c r="G3807" s="67"/>
      <c r="H3807" s="67"/>
      <c r="J3807" s="67"/>
      <c r="P3807" s="68"/>
      <c r="Q3807" s="69"/>
      <c r="R3807" s="69"/>
      <c r="Z3807" s="70"/>
      <c r="AA3807" s="71"/>
      <c r="AB3807" s="70"/>
      <c r="AC3807" s="70"/>
      <c r="AD3807" s="53"/>
      <c r="AE3807" s="53"/>
      <c r="AF3807" s="72"/>
      <c r="AG3807" s="70"/>
      <c r="AH3807" s="70"/>
      <c r="AI3807" s="70"/>
    </row>
    <row r="3808" spans="1:35" ht="12.75" customHeight="1" x14ac:dyDescent="0.2">
      <c r="A3808" s="64" t="s">
        <v>630</v>
      </c>
      <c r="B3808" s="65" t="s">
        <v>629</v>
      </c>
      <c r="C3808" s="65">
        <v>337553</v>
      </c>
      <c r="D3808" s="66">
        <f>VLOOKUP(A3808,'2.1 Termination Charges'!$B$4:$F$904,5,0)</f>
        <v>1.098E-2</v>
      </c>
      <c r="G3808" s="67"/>
      <c r="H3808" s="67"/>
      <c r="J3808" s="67"/>
      <c r="P3808" s="68"/>
      <c r="Q3808" s="69"/>
      <c r="R3808" s="69"/>
      <c r="Z3808" s="70"/>
      <c r="AA3808" s="71"/>
      <c r="AB3808" s="70"/>
      <c r="AC3808" s="70"/>
      <c r="AD3808" s="53"/>
      <c r="AE3808" s="53"/>
      <c r="AF3808" s="72"/>
      <c r="AG3808" s="70"/>
      <c r="AH3808" s="70"/>
      <c r="AI3808" s="70"/>
    </row>
    <row r="3809" spans="1:35" ht="12.75" customHeight="1" x14ac:dyDescent="0.2">
      <c r="A3809" s="64" t="s">
        <v>630</v>
      </c>
      <c r="B3809" s="65" t="s">
        <v>629</v>
      </c>
      <c r="C3809" s="65">
        <v>337554</v>
      </c>
      <c r="D3809" s="66">
        <f>VLOOKUP(A3809,'2.1 Termination Charges'!$B$4:$F$904,5,0)</f>
        <v>1.098E-2</v>
      </c>
      <c r="G3809" s="67"/>
      <c r="H3809" s="67"/>
      <c r="J3809" s="67"/>
      <c r="P3809" s="68"/>
      <c r="Q3809" s="69"/>
      <c r="R3809" s="69"/>
      <c r="Z3809" s="70"/>
      <c r="AA3809" s="71"/>
      <c r="AB3809" s="70"/>
      <c r="AC3809" s="70"/>
      <c r="AD3809" s="53"/>
      <c r="AE3809" s="53"/>
      <c r="AF3809" s="72"/>
      <c r="AG3809" s="70"/>
      <c r="AH3809" s="70"/>
      <c r="AI3809" s="70"/>
    </row>
    <row r="3810" spans="1:35" ht="12.75" customHeight="1" x14ac:dyDescent="0.2">
      <c r="A3810" s="64" t="s">
        <v>630</v>
      </c>
      <c r="B3810" s="65" t="s">
        <v>629</v>
      </c>
      <c r="C3810" s="65">
        <v>3375555</v>
      </c>
      <c r="D3810" s="66">
        <f>VLOOKUP(A3810,'2.1 Termination Charges'!$B$4:$F$904,5,0)</f>
        <v>1.098E-2</v>
      </c>
      <c r="G3810" s="67"/>
      <c r="H3810" s="67"/>
      <c r="J3810" s="67"/>
      <c r="P3810" s="68"/>
      <c r="Q3810" s="69"/>
      <c r="R3810" s="69"/>
      <c r="Z3810" s="70"/>
      <c r="AA3810" s="71"/>
      <c r="AB3810" s="70"/>
      <c r="AC3810" s="70"/>
      <c r="AD3810" s="53"/>
      <c r="AE3810" s="53"/>
      <c r="AF3810" s="72"/>
      <c r="AG3810" s="70"/>
      <c r="AH3810" s="70"/>
      <c r="AI3810" s="70"/>
    </row>
    <row r="3811" spans="1:35" ht="12.75" customHeight="1" x14ac:dyDescent="0.2">
      <c r="A3811" s="64" t="s">
        <v>630</v>
      </c>
      <c r="B3811" s="65" t="s">
        <v>629</v>
      </c>
      <c r="C3811" s="65">
        <v>3375556</v>
      </c>
      <c r="D3811" s="66">
        <f>VLOOKUP(A3811,'2.1 Termination Charges'!$B$4:$F$904,5,0)</f>
        <v>1.098E-2</v>
      </c>
      <c r="G3811" s="67"/>
      <c r="H3811" s="67"/>
      <c r="J3811" s="67"/>
      <c r="P3811" s="68"/>
      <c r="Q3811" s="69"/>
      <c r="R3811" s="69"/>
      <c r="Z3811" s="70"/>
      <c r="AA3811" s="71"/>
      <c r="AB3811" s="70"/>
      <c r="AC3811" s="70"/>
      <c r="AD3811" s="53"/>
      <c r="AE3811" s="53"/>
      <c r="AF3811" s="72"/>
      <c r="AG3811" s="70"/>
      <c r="AH3811" s="70"/>
      <c r="AI3811" s="70"/>
    </row>
    <row r="3812" spans="1:35" ht="12.75" customHeight="1" x14ac:dyDescent="0.2">
      <c r="A3812" s="64" t="s">
        <v>630</v>
      </c>
      <c r="B3812" s="65" t="s">
        <v>629</v>
      </c>
      <c r="C3812" s="65">
        <v>3375557</v>
      </c>
      <c r="D3812" s="66">
        <f>VLOOKUP(A3812,'2.1 Termination Charges'!$B$4:$F$904,5,0)</f>
        <v>1.098E-2</v>
      </c>
      <c r="G3812" s="67"/>
      <c r="H3812" s="67"/>
      <c r="J3812" s="67"/>
      <c r="P3812" s="68"/>
      <c r="Q3812" s="69"/>
      <c r="R3812" s="69"/>
      <c r="Z3812" s="70"/>
      <c r="AA3812" s="71"/>
      <c r="AB3812" s="70"/>
      <c r="AC3812" s="70"/>
      <c r="AD3812" s="53"/>
      <c r="AE3812" s="53"/>
      <c r="AF3812" s="72"/>
      <c r="AG3812" s="70"/>
      <c r="AH3812" s="70"/>
      <c r="AI3812" s="70"/>
    </row>
    <row r="3813" spans="1:35" ht="12.75" customHeight="1" x14ac:dyDescent="0.2">
      <c r="A3813" s="64" t="s">
        <v>630</v>
      </c>
      <c r="B3813" s="65" t="s">
        <v>629</v>
      </c>
      <c r="C3813" s="65">
        <v>3375566</v>
      </c>
      <c r="D3813" s="66">
        <f>VLOOKUP(A3813,'2.1 Termination Charges'!$B$4:$F$904,5,0)</f>
        <v>1.098E-2</v>
      </c>
      <c r="G3813" s="67"/>
      <c r="H3813" s="67"/>
      <c r="J3813" s="67"/>
      <c r="P3813" s="68"/>
      <c r="Q3813" s="69"/>
      <c r="R3813" s="69"/>
      <c r="Z3813" s="70"/>
      <c r="AA3813" s="71"/>
      <c r="AB3813" s="70"/>
      <c r="AC3813" s="70"/>
      <c r="AD3813" s="53"/>
      <c r="AE3813" s="53"/>
      <c r="AF3813" s="72"/>
      <c r="AG3813" s="70"/>
      <c r="AH3813" s="70"/>
      <c r="AI3813" s="70"/>
    </row>
    <row r="3814" spans="1:35" ht="12.75" customHeight="1" x14ac:dyDescent="0.2">
      <c r="A3814" s="64" t="s">
        <v>630</v>
      </c>
      <c r="B3814" s="65" t="s">
        <v>629</v>
      </c>
      <c r="C3814" s="65">
        <v>3375567</v>
      </c>
      <c r="D3814" s="66">
        <f>VLOOKUP(A3814,'2.1 Termination Charges'!$B$4:$F$904,5,0)</f>
        <v>1.098E-2</v>
      </c>
      <c r="G3814" s="67"/>
      <c r="H3814" s="67"/>
      <c r="J3814" s="67"/>
      <c r="P3814" s="68"/>
      <c r="Q3814" s="69"/>
      <c r="R3814" s="69"/>
      <c r="Z3814" s="70"/>
      <c r="AA3814" s="71"/>
      <c r="AB3814" s="70"/>
      <c r="AC3814" s="70"/>
      <c r="AD3814" s="53"/>
      <c r="AE3814" s="53"/>
      <c r="AF3814" s="72"/>
      <c r="AG3814" s="70"/>
      <c r="AH3814" s="70"/>
      <c r="AI3814" s="70"/>
    </row>
    <row r="3815" spans="1:35" ht="12.75" customHeight="1" x14ac:dyDescent="0.2">
      <c r="A3815" s="64" t="s">
        <v>630</v>
      </c>
      <c r="B3815" s="65" t="s">
        <v>629</v>
      </c>
      <c r="C3815" s="65">
        <v>3375568</v>
      </c>
      <c r="D3815" s="66">
        <f>VLOOKUP(A3815,'2.1 Termination Charges'!$B$4:$F$904,5,0)</f>
        <v>1.098E-2</v>
      </c>
      <c r="G3815" s="67"/>
      <c r="H3815" s="67"/>
      <c r="J3815" s="67"/>
      <c r="P3815" s="68"/>
      <c r="Q3815" s="69"/>
      <c r="R3815" s="69"/>
      <c r="Z3815" s="70"/>
      <c r="AA3815" s="71"/>
      <c r="AB3815" s="70"/>
      <c r="AC3815" s="70"/>
      <c r="AD3815" s="53"/>
      <c r="AE3815" s="53"/>
      <c r="AF3815" s="72"/>
      <c r="AG3815" s="70"/>
      <c r="AH3815" s="70"/>
      <c r="AI3815" s="70"/>
    </row>
    <row r="3816" spans="1:35" ht="12.75" customHeight="1" x14ac:dyDescent="0.2">
      <c r="A3816" s="64" t="s">
        <v>630</v>
      </c>
      <c r="B3816" s="65" t="s">
        <v>629</v>
      </c>
      <c r="C3816" s="65">
        <v>3375750</v>
      </c>
      <c r="D3816" s="66">
        <f>VLOOKUP(A3816,'2.1 Termination Charges'!$B$4:$F$904,5,0)</f>
        <v>1.098E-2</v>
      </c>
      <c r="G3816" s="67"/>
      <c r="H3816" s="67"/>
      <c r="J3816" s="67"/>
      <c r="P3816" s="68"/>
      <c r="Q3816" s="69"/>
      <c r="R3816" s="69"/>
      <c r="Z3816" s="70"/>
      <c r="AA3816" s="71"/>
      <c r="AB3816" s="70"/>
      <c r="AC3816" s="70"/>
      <c r="AD3816" s="53"/>
      <c r="AE3816" s="53"/>
      <c r="AF3816" s="72"/>
      <c r="AG3816" s="70"/>
      <c r="AH3816" s="70"/>
      <c r="AI3816" s="70"/>
    </row>
    <row r="3817" spans="1:35" ht="12.75" customHeight="1" x14ac:dyDescent="0.2">
      <c r="A3817" s="64" t="s">
        <v>630</v>
      </c>
      <c r="B3817" s="65" t="s">
        <v>629</v>
      </c>
      <c r="C3817" s="65">
        <v>3375751</v>
      </c>
      <c r="D3817" s="66">
        <f>VLOOKUP(A3817,'2.1 Termination Charges'!$B$4:$F$904,5,0)</f>
        <v>1.098E-2</v>
      </c>
      <c r="G3817" s="67"/>
      <c r="H3817" s="67"/>
      <c r="J3817" s="67"/>
      <c r="P3817" s="68"/>
      <c r="Q3817" s="69"/>
      <c r="R3817" s="69"/>
      <c r="Z3817" s="70"/>
      <c r="AA3817" s="71"/>
      <c r="AB3817" s="70"/>
      <c r="AC3817" s="70"/>
      <c r="AD3817" s="53"/>
      <c r="AE3817" s="53"/>
      <c r="AF3817" s="72"/>
      <c r="AG3817" s="70"/>
      <c r="AH3817" s="70"/>
      <c r="AI3817" s="70"/>
    </row>
    <row r="3818" spans="1:35" ht="12.75" customHeight="1" x14ac:dyDescent="0.2">
      <c r="A3818" s="64" t="s">
        <v>630</v>
      </c>
      <c r="B3818" s="65" t="s">
        <v>629</v>
      </c>
      <c r="C3818" s="65">
        <v>3375752</v>
      </c>
      <c r="D3818" s="66">
        <f>VLOOKUP(A3818,'2.1 Termination Charges'!$B$4:$F$904,5,0)</f>
        <v>1.098E-2</v>
      </c>
      <c r="G3818" s="67"/>
      <c r="H3818" s="67"/>
      <c r="J3818" s="67"/>
      <c r="P3818" s="68"/>
      <c r="Q3818" s="69"/>
      <c r="R3818" s="69"/>
      <c r="Z3818" s="70"/>
      <c r="AA3818" s="71"/>
      <c r="AB3818" s="70"/>
      <c r="AC3818" s="70"/>
      <c r="AD3818" s="53"/>
      <c r="AE3818" s="53"/>
      <c r="AF3818" s="72"/>
      <c r="AG3818" s="70"/>
      <c r="AH3818" s="70"/>
      <c r="AI3818" s="70"/>
    </row>
    <row r="3819" spans="1:35" ht="12.75" customHeight="1" x14ac:dyDescent="0.2">
      <c r="A3819" s="64" t="s">
        <v>630</v>
      </c>
      <c r="B3819" s="65" t="s">
        <v>629</v>
      </c>
      <c r="C3819" s="65">
        <v>3375753</v>
      </c>
      <c r="D3819" s="66">
        <f>VLOOKUP(A3819,'2.1 Termination Charges'!$B$4:$F$904,5,0)</f>
        <v>1.098E-2</v>
      </c>
      <c r="G3819" s="67"/>
      <c r="H3819" s="67"/>
      <c r="J3819" s="67"/>
      <c r="P3819" s="68"/>
      <c r="Q3819" s="69"/>
      <c r="R3819" s="69"/>
      <c r="Z3819" s="70"/>
      <c r="AA3819" s="71"/>
      <c r="AB3819" s="70"/>
      <c r="AC3819" s="70"/>
      <c r="AD3819" s="53"/>
      <c r="AE3819" s="53"/>
      <c r="AF3819" s="72"/>
      <c r="AG3819" s="70"/>
      <c r="AH3819" s="70"/>
      <c r="AI3819" s="70"/>
    </row>
    <row r="3820" spans="1:35" ht="12.75" customHeight="1" x14ac:dyDescent="0.2">
      <c r="A3820" s="64" t="s">
        <v>630</v>
      </c>
      <c r="B3820" s="65" t="s">
        <v>629</v>
      </c>
      <c r="C3820" s="65">
        <v>3375754</v>
      </c>
      <c r="D3820" s="66">
        <f>VLOOKUP(A3820,'2.1 Termination Charges'!$B$4:$F$904,5,0)</f>
        <v>1.098E-2</v>
      </c>
      <c r="G3820" s="67"/>
      <c r="H3820" s="67"/>
      <c r="J3820" s="67"/>
      <c r="P3820" s="68"/>
      <c r="Q3820" s="69"/>
      <c r="R3820" s="69"/>
      <c r="Z3820" s="70"/>
      <c r="AA3820" s="71"/>
      <c r="AB3820" s="70"/>
      <c r="AC3820" s="70"/>
      <c r="AD3820" s="53"/>
      <c r="AE3820" s="53"/>
      <c r="AF3820" s="72"/>
      <c r="AG3820" s="70"/>
      <c r="AH3820" s="70"/>
      <c r="AI3820" s="70"/>
    </row>
    <row r="3821" spans="1:35" ht="12.75" customHeight="1" x14ac:dyDescent="0.2">
      <c r="A3821" s="64" t="s">
        <v>630</v>
      </c>
      <c r="B3821" s="65" t="s">
        <v>629</v>
      </c>
      <c r="C3821" s="65">
        <v>3375755</v>
      </c>
      <c r="D3821" s="66">
        <f>VLOOKUP(A3821,'2.1 Termination Charges'!$B$4:$F$904,5,0)</f>
        <v>1.098E-2</v>
      </c>
      <c r="G3821" s="67"/>
      <c r="H3821" s="67"/>
      <c r="J3821" s="67"/>
      <c r="P3821" s="68"/>
      <c r="Q3821" s="69"/>
      <c r="R3821" s="69"/>
      <c r="Z3821" s="70"/>
      <c r="AA3821" s="71"/>
      <c r="AB3821" s="70"/>
      <c r="AC3821" s="70"/>
      <c r="AD3821" s="53"/>
      <c r="AE3821" s="53"/>
      <c r="AF3821" s="72"/>
      <c r="AG3821" s="70"/>
      <c r="AH3821" s="70"/>
      <c r="AI3821" s="70"/>
    </row>
    <row r="3822" spans="1:35" ht="12.75" customHeight="1" x14ac:dyDescent="0.2">
      <c r="A3822" s="64" t="s">
        <v>630</v>
      </c>
      <c r="B3822" s="65" t="s">
        <v>629</v>
      </c>
      <c r="C3822" s="65">
        <v>3375756</v>
      </c>
      <c r="D3822" s="66">
        <f>VLOOKUP(A3822,'2.1 Termination Charges'!$B$4:$F$904,5,0)</f>
        <v>1.098E-2</v>
      </c>
      <c r="G3822" s="67"/>
      <c r="H3822" s="67"/>
      <c r="J3822" s="67"/>
      <c r="P3822" s="68"/>
      <c r="Q3822" s="69"/>
      <c r="R3822" s="69"/>
      <c r="Z3822" s="70"/>
      <c r="AA3822" s="71"/>
      <c r="AB3822" s="70"/>
      <c r="AC3822" s="70"/>
      <c r="AD3822" s="53"/>
      <c r="AE3822" s="53"/>
      <c r="AF3822" s="72"/>
      <c r="AG3822" s="70"/>
      <c r="AH3822" s="70"/>
      <c r="AI3822" s="70"/>
    </row>
    <row r="3823" spans="1:35" ht="12.75" customHeight="1" x14ac:dyDescent="0.2">
      <c r="A3823" s="64" t="s">
        <v>630</v>
      </c>
      <c r="B3823" s="65" t="s">
        <v>629</v>
      </c>
      <c r="C3823" s="65">
        <v>3375757</v>
      </c>
      <c r="D3823" s="66">
        <f>VLOOKUP(A3823,'2.1 Termination Charges'!$B$4:$F$904,5,0)</f>
        <v>1.098E-2</v>
      </c>
      <c r="G3823" s="67"/>
      <c r="H3823" s="67"/>
      <c r="J3823" s="67"/>
      <c r="P3823" s="68"/>
      <c r="Q3823" s="69"/>
      <c r="R3823" s="69"/>
      <c r="Z3823" s="70"/>
      <c r="AA3823" s="71"/>
      <c r="AB3823" s="70"/>
      <c r="AC3823" s="70"/>
      <c r="AD3823" s="53"/>
      <c r="AE3823" s="53"/>
      <c r="AF3823" s="72"/>
      <c r="AG3823" s="70"/>
      <c r="AH3823" s="70"/>
      <c r="AI3823" s="70"/>
    </row>
    <row r="3824" spans="1:35" ht="12.75" customHeight="1" x14ac:dyDescent="0.2">
      <c r="A3824" s="64" t="s">
        <v>630</v>
      </c>
      <c r="B3824" s="65" t="s">
        <v>629</v>
      </c>
      <c r="C3824" s="65">
        <v>3375758</v>
      </c>
      <c r="D3824" s="66">
        <f>VLOOKUP(A3824,'2.1 Termination Charges'!$B$4:$F$904,5,0)</f>
        <v>1.098E-2</v>
      </c>
      <c r="G3824" s="67"/>
      <c r="H3824" s="67"/>
      <c r="J3824" s="67"/>
      <c r="P3824" s="68"/>
      <c r="Q3824" s="69"/>
      <c r="R3824" s="69"/>
      <c r="Z3824" s="70"/>
      <c r="AA3824" s="71"/>
      <c r="AB3824" s="70"/>
      <c r="AC3824" s="70"/>
      <c r="AD3824" s="53"/>
      <c r="AE3824" s="53"/>
      <c r="AF3824" s="72"/>
      <c r="AG3824" s="70"/>
      <c r="AH3824" s="70"/>
      <c r="AI3824" s="70"/>
    </row>
    <row r="3825" spans="1:35" ht="12.75" customHeight="1" x14ac:dyDescent="0.2">
      <c r="A3825" s="64" t="s">
        <v>630</v>
      </c>
      <c r="B3825" s="65" t="s">
        <v>629</v>
      </c>
      <c r="C3825" s="65">
        <v>337576</v>
      </c>
      <c r="D3825" s="66">
        <f>VLOOKUP(A3825,'2.1 Termination Charges'!$B$4:$F$904,5,0)</f>
        <v>1.098E-2</v>
      </c>
      <c r="G3825" s="67"/>
      <c r="H3825" s="67"/>
      <c r="J3825" s="67"/>
      <c r="P3825" s="68"/>
      <c r="Q3825" s="69"/>
      <c r="R3825" s="69"/>
      <c r="Z3825" s="70"/>
      <c r="AA3825" s="71"/>
      <c r="AB3825" s="70"/>
      <c r="AC3825" s="70"/>
      <c r="AD3825" s="53"/>
      <c r="AE3825" s="53"/>
      <c r="AF3825" s="72"/>
      <c r="AG3825" s="70"/>
      <c r="AH3825" s="70"/>
      <c r="AI3825" s="70"/>
    </row>
    <row r="3826" spans="1:35" ht="12.75" customHeight="1" x14ac:dyDescent="0.2">
      <c r="A3826" s="64" t="s">
        <v>630</v>
      </c>
      <c r="B3826" s="65" t="s">
        <v>629</v>
      </c>
      <c r="C3826" s="65">
        <v>3375770</v>
      </c>
      <c r="D3826" s="66">
        <f>VLOOKUP(A3826,'2.1 Termination Charges'!$B$4:$F$904,5,0)</f>
        <v>1.098E-2</v>
      </c>
      <c r="G3826" s="67"/>
      <c r="H3826" s="67"/>
      <c r="J3826" s="67"/>
      <c r="P3826" s="68"/>
      <c r="Q3826" s="69"/>
      <c r="R3826" s="69"/>
      <c r="Z3826" s="70"/>
      <c r="AA3826" s="71"/>
      <c r="AB3826" s="70"/>
      <c r="AC3826" s="70"/>
      <c r="AD3826" s="53"/>
      <c r="AE3826" s="53"/>
      <c r="AF3826" s="72"/>
      <c r="AG3826" s="70"/>
      <c r="AH3826" s="70"/>
      <c r="AI3826" s="70"/>
    </row>
    <row r="3827" spans="1:35" ht="12.75" customHeight="1" x14ac:dyDescent="0.2">
      <c r="A3827" s="64" t="s">
        <v>630</v>
      </c>
      <c r="B3827" s="65" t="s">
        <v>629</v>
      </c>
      <c r="C3827" s="65">
        <v>3375771</v>
      </c>
      <c r="D3827" s="66">
        <f>VLOOKUP(A3827,'2.1 Termination Charges'!$B$4:$F$904,5,0)</f>
        <v>1.098E-2</v>
      </c>
      <c r="G3827" s="67"/>
      <c r="H3827" s="67"/>
      <c r="J3827" s="67"/>
      <c r="P3827" s="68"/>
      <c r="Q3827" s="69"/>
      <c r="R3827" s="69"/>
      <c r="Z3827" s="70"/>
      <c r="AA3827" s="71"/>
      <c r="AB3827" s="70"/>
      <c r="AC3827" s="70"/>
      <c r="AD3827" s="53"/>
      <c r="AE3827" s="53"/>
      <c r="AF3827" s="72"/>
      <c r="AG3827" s="70"/>
      <c r="AH3827" s="70"/>
      <c r="AI3827" s="70"/>
    </row>
    <row r="3828" spans="1:35" ht="12.75" customHeight="1" x14ac:dyDescent="0.2">
      <c r="A3828" s="64" t="s">
        <v>630</v>
      </c>
      <c r="B3828" s="65" t="s">
        <v>629</v>
      </c>
      <c r="C3828" s="65">
        <v>3375772</v>
      </c>
      <c r="D3828" s="66">
        <f>VLOOKUP(A3828,'2.1 Termination Charges'!$B$4:$F$904,5,0)</f>
        <v>1.098E-2</v>
      </c>
      <c r="G3828" s="67"/>
      <c r="H3828" s="67"/>
      <c r="J3828" s="67"/>
      <c r="P3828" s="68"/>
      <c r="Q3828" s="69"/>
      <c r="R3828" s="69"/>
      <c r="Z3828" s="70"/>
      <c r="AA3828" s="71"/>
      <c r="AB3828" s="70"/>
      <c r="AC3828" s="70"/>
      <c r="AD3828" s="53"/>
      <c r="AE3828" s="53"/>
      <c r="AF3828" s="72"/>
      <c r="AG3828" s="70"/>
      <c r="AH3828" s="70"/>
      <c r="AI3828" s="70"/>
    </row>
    <row r="3829" spans="1:35" ht="12.75" customHeight="1" x14ac:dyDescent="0.2">
      <c r="A3829" s="64" t="s">
        <v>630</v>
      </c>
      <c r="B3829" s="65" t="s">
        <v>629</v>
      </c>
      <c r="C3829" s="65">
        <v>3375773</v>
      </c>
      <c r="D3829" s="66">
        <f>VLOOKUP(A3829,'2.1 Termination Charges'!$B$4:$F$904,5,0)</f>
        <v>1.098E-2</v>
      </c>
      <c r="G3829" s="67"/>
      <c r="H3829" s="67"/>
      <c r="J3829" s="67"/>
      <c r="P3829" s="68"/>
      <c r="Q3829" s="69"/>
      <c r="R3829" s="69"/>
      <c r="Z3829" s="70"/>
      <c r="AA3829" s="71"/>
      <c r="AB3829" s="70"/>
      <c r="AC3829" s="70"/>
      <c r="AD3829" s="53"/>
      <c r="AE3829" s="53"/>
      <c r="AF3829" s="72"/>
      <c r="AG3829" s="70"/>
      <c r="AH3829" s="70"/>
      <c r="AI3829" s="70"/>
    </row>
    <row r="3830" spans="1:35" ht="12.75" customHeight="1" x14ac:dyDescent="0.2">
      <c r="A3830" s="64" t="s">
        <v>630</v>
      </c>
      <c r="B3830" s="65" t="s">
        <v>629</v>
      </c>
      <c r="C3830" s="65">
        <v>3375774</v>
      </c>
      <c r="D3830" s="66">
        <f>VLOOKUP(A3830,'2.1 Termination Charges'!$B$4:$F$904,5,0)</f>
        <v>1.098E-2</v>
      </c>
      <c r="G3830" s="67"/>
      <c r="H3830" s="67"/>
      <c r="J3830" s="67"/>
      <c r="P3830" s="68"/>
      <c r="Q3830" s="69"/>
      <c r="R3830" s="69"/>
      <c r="Z3830" s="70"/>
      <c r="AA3830" s="71"/>
      <c r="AB3830" s="70"/>
      <c r="AC3830" s="70"/>
      <c r="AD3830" s="53"/>
      <c r="AE3830" s="53"/>
      <c r="AF3830" s="72"/>
      <c r="AG3830" s="70"/>
      <c r="AH3830" s="70"/>
      <c r="AI3830" s="70"/>
    </row>
    <row r="3831" spans="1:35" ht="12.75" customHeight="1" x14ac:dyDescent="0.2">
      <c r="A3831" s="64" t="s">
        <v>630</v>
      </c>
      <c r="B3831" s="65" t="s">
        <v>629</v>
      </c>
      <c r="C3831" s="65">
        <v>3375777</v>
      </c>
      <c r="D3831" s="66">
        <f>VLOOKUP(A3831,'2.1 Termination Charges'!$B$4:$F$904,5,0)</f>
        <v>1.098E-2</v>
      </c>
      <c r="G3831" s="67"/>
      <c r="H3831" s="67"/>
      <c r="J3831" s="67"/>
      <c r="P3831" s="68"/>
      <c r="Q3831" s="69"/>
      <c r="R3831" s="69"/>
      <c r="Z3831" s="70"/>
      <c r="AA3831" s="71"/>
      <c r="AB3831" s="70"/>
      <c r="AC3831" s="70"/>
      <c r="AD3831" s="53"/>
      <c r="AE3831" s="53"/>
      <c r="AF3831" s="72"/>
      <c r="AG3831" s="70"/>
      <c r="AH3831" s="70"/>
      <c r="AI3831" s="70"/>
    </row>
    <row r="3832" spans="1:35" ht="12.75" customHeight="1" x14ac:dyDescent="0.2">
      <c r="A3832" s="64" t="s">
        <v>630</v>
      </c>
      <c r="B3832" s="65" t="s">
        <v>629</v>
      </c>
      <c r="C3832" s="65">
        <v>3375787</v>
      </c>
      <c r="D3832" s="66">
        <f>VLOOKUP(A3832,'2.1 Termination Charges'!$B$4:$F$904,5,0)</f>
        <v>1.098E-2</v>
      </c>
      <c r="G3832" s="67"/>
      <c r="H3832" s="67"/>
      <c r="J3832" s="67"/>
      <c r="P3832" s="68"/>
      <c r="Q3832" s="69"/>
      <c r="R3832" s="69"/>
      <c r="Z3832" s="70"/>
      <c r="AA3832" s="71"/>
      <c r="AB3832" s="70"/>
      <c r="AC3832" s="70"/>
      <c r="AD3832" s="53"/>
      <c r="AE3832" s="53"/>
      <c r="AF3832" s="72"/>
      <c r="AG3832" s="70"/>
      <c r="AH3832" s="70"/>
      <c r="AI3832" s="70"/>
    </row>
    <row r="3833" spans="1:35" ht="12.75" customHeight="1" x14ac:dyDescent="0.2">
      <c r="A3833" s="64" t="s">
        <v>630</v>
      </c>
      <c r="B3833" s="65" t="s">
        <v>629</v>
      </c>
      <c r="C3833" s="65">
        <v>33759</v>
      </c>
      <c r="D3833" s="66">
        <f>VLOOKUP(A3833,'2.1 Termination Charges'!$B$4:$F$904,5,0)</f>
        <v>1.098E-2</v>
      </c>
      <c r="G3833" s="67"/>
      <c r="H3833" s="67"/>
      <c r="J3833" s="67"/>
      <c r="P3833" s="68"/>
      <c r="Q3833" s="69"/>
      <c r="R3833" s="69"/>
      <c r="Z3833" s="70"/>
      <c r="AA3833" s="71"/>
      <c r="AB3833" s="70"/>
      <c r="AC3833" s="70"/>
      <c r="AD3833" s="53"/>
      <c r="AE3833" s="53"/>
      <c r="AF3833" s="72"/>
      <c r="AG3833" s="70"/>
      <c r="AH3833" s="70"/>
      <c r="AI3833" s="70"/>
    </row>
    <row r="3834" spans="1:35" ht="12.75" customHeight="1" x14ac:dyDescent="0.2">
      <c r="A3834" s="64" t="s">
        <v>630</v>
      </c>
      <c r="B3834" s="65" t="s">
        <v>629</v>
      </c>
      <c r="C3834" s="65">
        <v>337713</v>
      </c>
      <c r="D3834" s="66">
        <f>VLOOKUP(A3834,'2.1 Termination Charges'!$B$4:$F$904,5,0)</f>
        <v>1.098E-2</v>
      </c>
      <c r="G3834" s="67"/>
      <c r="H3834" s="67"/>
      <c r="J3834" s="67"/>
      <c r="P3834" s="68"/>
      <c r="Q3834" s="69"/>
      <c r="R3834" s="69"/>
      <c r="Z3834" s="70"/>
      <c r="AA3834" s="71"/>
      <c r="AB3834" s="70"/>
      <c r="AC3834" s="70"/>
      <c r="AD3834" s="53"/>
      <c r="AE3834" s="53"/>
      <c r="AF3834" s="72"/>
      <c r="AG3834" s="70"/>
      <c r="AH3834" s="70"/>
      <c r="AI3834" s="70"/>
    </row>
    <row r="3835" spans="1:35" ht="12.75" customHeight="1" x14ac:dyDescent="0.2">
      <c r="A3835" s="64" t="s">
        <v>630</v>
      </c>
      <c r="B3835" s="65" t="s">
        <v>629</v>
      </c>
      <c r="C3835" s="65">
        <v>337714</v>
      </c>
      <c r="D3835" s="66">
        <f>VLOOKUP(A3835,'2.1 Termination Charges'!$B$4:$F$904,5,0)</f>
        <v>1.098E-2</v>
      </c>
      <c r="G3835" s="67"/>
      <c r="H3835" s="67"/>
      <c r="J3835" s="67"/>
      <c r="P3835" s="68"/>
      <c r="Q3835" s="69"/>
      <c r="R3835" s="69"/>
      <c r="Z3835" s="70"/>
      <c r="AA3835" s="71"/>
      <c r="AB3835" s="70"/>
      <c r="AC3835" s="70"/>
      <c r="AD3835" s="53"/>
      <c r="AE3835" s="53"/>
      <c r="AF3835" s="72"/>
      <c r="AG3835" s="70"/>
      <c r="AH3835" s="70"/>
      <c r="AI3835" s="70"/>
    </row>
    <row r="3836" spans="1:35" ht="12.75" customHeight="1" x14ac:dyDescent="0.2">
      <c r="A3836" s="64" t="s">
        <v>630</v>
      </c>
      <c r="B3836" s="65" t="s">
        <v>629</v>
      </c>
      <c r="C3836" s="65">
        <v>3377150</v>
      </c>
      <c r="D3836" s="66">
        <f>VLOOKUP(A3836,'2.1 Termination Charges'!$B$4:$F$904,5,0)</f>
        <v>1.098E-2</v>
      </c>
      <c r="G3836" s="67"/>
      <c r="H3836" s="67"/>
      <c r="J3836" s="67"/>
      <c r="P3836" s="68"/>
      <c r="Q3836" s="69"/>
      <c r="R3836" s="69"/>
      <c r="Z3836" s="70"/>
      <c r="AA3836" s="71"/>
      <c r="AB3836" s="70"/>
      <c r="AC3836" s="70"/>
      <c r="AD3836" s="53"/>
      <c r="AE3836" s="53"/>
      <c r="AF3836" s="72"/>
      <c r="AG3836" s="70"/>
      <c r="AH3836" s="70"/>
      <c r="AI3836" s="70"/>
    </row>
    <row r="3837" spans="1:35" ht="12.75" customHeight="1" x14ac:dyDescent="0.2">
      <c r="A3837" s="64" t="s">
        <v>630</v>
      </c>
      <c r="B3837" s="65" t="s">
        <v>629</v>
      </c>
      <c r="C3837" s="65">
        <v>3377151</v>
      </c>
      <c r="D3837" s="66">
        <f>VLOOKUP(A3837,'2.1 Termination Charges'!$B$4:$F$904,5,0)</f>
        <v>1.098E-2</v>
      </c>
      <c r="G3837" s="67"/>
      <c r="H3837" s="67"/>
      <c r="J3837" s="67"/>
      <c r="P3837" s="68"/>
      <c r="Q3837" s="69"/>
      <c r="R3837" s="69"/>
      <c r="Z3837" s="70"/>
      <c r="AA3837" s="71"/>
      <c r="AB3837" s="70"/>
      <c r="AC3837" s="70"/>
      <c r="AD3837" s="53"/>
      <c r="AE3837" s="53"/>
      <c r="AF3837" s="72"/>
      <c r="AG3837" s="70"/>
      <c r="AH3837" s="70"/>
      <c r="AI3837" s="70"/>
    </row>
    <row r="3838" spans="1:35" ht="12.75" customHeight="1" x14ac:dyDescent="0.2">
      <c r="A3838" s="64" t="s">
        <v>630</v>
      </c>
      <c r="B3838" s="65" t="s">
        <v>629</v>
      </c>
      <c r="C3838" s="65">
        <v>3377152</v>
      </c>
      <c r="D3838" s="66">
        <f>VLOOKUP(A3838,'2.1 Termination Charges'!$B$4:$F$904,5,0)</f>
        <v>1.098E-2</v>
      </c>
      <c r="G3838" s="67"/>
      <c r="H3838" s="67"/>
      <c r="J3838" s="67"/>
      <c r="P3838" s="68"/>
      <c r="Q3838" s="69"/>
      <c r="R3838" s="69"/>
      <c r="Z3838" s="70"/>
      <c r="AA3838" s="71"/>
      <c r="AB3838" s="70"/>
      <c r="AC3838" s="70"/>
      <c r="AD3838" s="53"/>
      <c r="AE3838" s="53"/>
      <c r="AF3838" s="72"/>
      <c r="AG3838" s="70"/>
      <c r="AH3838" s="70"/>
      <c r="AI3838" s="70"/>
    </row>
    <row r="3839" spans="1:35" ht="12.75" customHeight="1" x14ac:dyDescent="0.2">
      <c r="A3839" s="64" t="s">
        <v>630</v>
      </c>
      <c r="B3839" s="65" t="s">
        <v>629</v>
      </c>
      <c r="C3839" s="65">
        <v>3377153</v>
      </c>
      <c r="D3839" s="66">
        <f>VLOOKUP(A3839,'2.1 Termination Charges'!$B$4:$F$904,5,0)</f>
        <v>1.098E-2</v>
      </c>
      <c r="G3839" s="67"/>
      <c r="H3839" s="67"/>
      <c r="J3839" s="67"/>
      <c r="P3839" s="68"/>
      <c r="Q3839" s="69"/>
      <c r="R3839" s="69"/>
      <c r="Z3839" s="70"/>
      <c r="AA3839" s="71"/>
      <c r="AB3839" s="70"/>
      <c r="AC3839" s="70"/>
      <c r="AD3839" s="53"/>
      <c r="AE3839" s="53"/>
      <c r="AF3839" s="72"/>
      <c r="AG3839" s="70"/>
      <c r="AH3839" s="70"/>
      <c r="AI3839" s="70"/>
    </row>
    <row r="3840" spans="1:35" ht="12.75" customHeight="1" x14ac:dyDescent="0.2">
      <c r="A3840" s="64" t="s">
        <v>630</v>
      </c>
      <c r="B3840" s="65" t="s">
        <v>629</v>
      </c>
      <c r="C3840" s="65">
        <v>3377154</v>
      </c>
      <c r="D3840" s="66">
        <f>VLOOKUP(A3840,'2.1 Termination Charges'!$B$4:$F$904,5,0)</f>
        <v>1.098E-2</v>
      </c>
      <c r="G3840" s="67"/>
      <c r="H3840" s="67"/>
      <c r="J3840" s="67"/>
      <c r="P3840" s="68"/>
      <c r="Q3840" s="69"/>
      <c r="R3840" s="69"/>
      <c r="Z3840" s="70"/>
      <c r="AA3840" s="71"/>
      <c r="AB3840" s="70"/>
      <c r="AC3840" s="70"/>
      <c r="AD3840" s="53"/>
      <c r="AE3840" s="53"/>
      <c r="AF3840" s="72"/>
      <c r="AG3840" s="70"/>
      <c r="AH3840" s="70"/>
      <c r="AI3840" s="70"/>
    </row>
    <row r="3841" spans="1:35" ht="12.75" customHeight="1" x14ac:dyDescent="0.2">
      <c r="A3841" s="64" t="s">
        <v>630</v>
      </c>
      <c r="B3841" s="65" t="s">
        <v>629</v>
      </c>
      <c r="C3841" s="65">
        <v>337750</v>
      </c>
      <c r="D3841" s="66">
        <f>VLOOKUP(A3841,'2.1 Termination Charges'!$B$4:$F$904,5,0)</f>
        <v>1.098E-2</v>
      </c>
      <c r="G3841" s="67"/>
      <c r="H3841" s="67"/>
      <c r="J3841" s="67"/>
      <c r="P3841" s="68"/>
      <c r="Q3841" s="69"/>
      <c r="R3841" s="69"/>
      <c r="Z3841" s="70"/>
      <c r="AA3841" s="71"/>
      <c r="AB3841" s="70"/>
      <c r="AC3841" s="70"/>
      <c r="AD3841" s="53"/>
      <c r="AE3841" s="53"/>
      <c r="AF3841" s="72"/>
      <c r="AG3841" s="70"/>
      <c r="AH3841" s="70"/>
      <c r="AI3841" s="70"/>
    </row>
    <row r="3842" spans="1:35" ht="12.75" customHeight="1" x14ac:dyDescent="0.2">
      <c r="A3842" s="64" t="s">
        <v>630</v>
      </c>
      <c r="B3842" s="65" t="s">
        <v>629</v>
      </c>
      <c r="C3842" s="65">
        <v>337751</v>
      </c>
      <c r="D3842" s="66">
        <f>VLOOKUP(A3842,'2.1 Termination Charges'!$B$4:$F$904,5,0)</f>
        <v>1.098E-2</v>
      </c>
      <c r="G3842" s="67"/>
      <c r="H3842" s="67"/>
      <c r="J3842" s="67"/>
      <c r="P3842" s="68"/>
      <c r="Q3842" s="69"/>
      <c r="R3842" s="69"/>
      <c r="Z3842" s="70"/>
      <c r="AA3842" s="71"/>
      <c r="AB3842" s="70"/>
      <c r="AC3842" s="70"/>
      <c r="AD3842" s="53"/>
      <c r="AE3842" s="53"/>
      <c r="AF3842" s="72"/>
      <c r="AG3842" s="70"/>
      <c r="AH3842" s="70"/>
      <c r="AI3842" s="70"/>
    </row>
    <row r="3843" spans="1:35" ht="12.75" customHeight="1" x14ac:dyDescent="0.2">
      <c r="A3843" s="64" t="s">
        <v>630</v>
      </c>
      <c r="B3843" s="65" t="s">
        <v>629</v>
      </c>
      <c r="C3843" s="65">
        <v>337752</v>
      </c>
      <c r="D3843" s="66">
        <f>VLOOKUP(A3843,'2.1 Termination Charges'!$B$4:$F$904,5,0)</f>
        <v>1.098E-2</v>
      </c>
      <c r="G3843" s="67"/>
      <c r="H3843" s="67"/>
      <c r="J3843" s="67"/>
      <c r="P3843" s="68"/>
      <c r="Q3843" s="69"/>
      <c r="R3843" s="69"/>
      <c r="Z3843" s="70"/>
      <c r="AA3843" s="71"/>
      <c r="AB3843" s="70"/>
      <c r="AC3843" s="70"/>
      <c r="AD3843" s="53"/>
      <c r="AE3843" s="53"/>
      <c r="AF3843" s="72"/>
      <c r="AG3843" s="70"/>
      <c r="AH3843" s="70"/>
      <c r="AI3843" s="70"/>
    </row>
    <row r="3844" spans="1:35" ht="12.75" customHeight="1" x14ac:dyDescent="0.2">
      <c r="A3844" s="64" t="s">
        <v>630</v>
      </c>
      <c r="B3844" s="65" t="s">
        <v>629</v>
      </c>
      <c r="C3844" s="65">
        <v>337753</v>
      </c>
      <c r="D3844" s="66">
        <f>VLOOKUP(A3844,'2.1 Termination Charges'!$B$4:$F$904,5,0)</f>
        <v>1.098E-2</v>
      </c>
      <c r="G3844" s="67"/>
      <c r="H3844" s="67"/>
      <c r="J3844" s="67"/>
      <c r="P3844" s="68"/>
      <c r="Q3844" s="69"/>
      <c r="R3844" s="69"/>
      <c r="Z3844" s="70"/>
      <c r="AA3844" s="71"/>
      <c r="AB3844" s="70"/>
      <c r="AC3844" s="70"/>
      <c r="AD3844" s="53"/>
      <c r="AE3844" s="53"/>
      <c r="AF3844" s="72"/>
      <c r="AG3844" s="70"/>
      <c r="AH3844" s="70"/>
      <c r="AI3844" s="70"/>
    </row>
    <row r="3845" spans="1:35" ht="12.75" customHeight="1" x14ac:dyDescent="0.2">
      <c r="A3845" s="64" t="s">
        <v>630</v>
      </c>
      <c r="B3845" s="65" t="s">
        <v>629</v>
      </c>
      <c r="C3845" s="65">
        <v>337754</v>
      </c>
      <c r="D3845" s="66">
        <f>VLOOKUP(A3845,'2.1 Termination Charges'!$B$4:$F$904,5,0)</f>
        <v>1.098E-2</v>
      </c>
      <c r="G3845" s="67"/>
      <c r="H3845" s="67"/>
      <c r="J3845" s="67"/>
      <c r="P3845" s="68"/>
      <c r="Q3845" s="69"/>
      <c r="R3845" s="69"/>
      <c r="Z3845" s="70"/>
      <c r="AA3845" s="71"/>
      <c r="AB3845" s="70"/>
      <c r="AC3845" s="70"/>
      <c r="AD3845" s="53"/>
      <c r="AE3845" s="53"/>
      <c r="AF3845" s="72"/>
      <c r="AG3845" s="70"/>
      <c r="AH3845" s="70"/>
      <c r="AI3845" s="70"/>
    </row>
    <row r="3846" spans="1:35" ht="12.75" customHeight="1" x14ac:dyDescent="0.2">
      <c r="A3846" s="64" t="s">
        <v>630</v>
      </c>
      <c r="B3846" s="65" t="s">
        <v>629</v>
      </c>
      <c r="C3846" s="65">
        <v>337758</v>
      </c>
      <c r="D3846" s="66">
        <f>VLOOKUP(A3846,'2.1 Termination Charges'!$B$4:$F$904,5,0)</f>
        <v>1.098E-2</v>
      </c>
      <c r="G3846" s="67"/>
      <c r="H3846" s="67"/>
      <c r="J3846" s="67"/>
      <c r="P3846" s="68"/>
      <c r="Q3846" s="69"/>
      <c r="R3846" s="69"/>
      <c r="Z3846" s="70"/>
      <c r="AA3846" s="71"/>
      <c r="AB3846" s="70"/>
      <c r="AC3846" s="70"/>
      <c r="AD3846" s="53"/>
      <c r="AE3846" s="53"/>
      <c r="AF3846" s="72"/>
      <c r="AG3846" s="70"/>
      <c r="AH3846" s="70"/>
      <c r="AI3846" s="70"/>
    </row>
    <row r="3847" spans="1:35" ht="12.75" customHeight="1" x14ac:dyDescent="0.2">
      <c r="A3847" s="64" t="s">
        <v>630</v>
      </c>
      <c r="B3847" s="65" t="s">
        <v>629</v>
      </c>
      <c r="C3847" s="65">
        <v>337759</v>
      </c>
      <c r="D3847" s="66">
        <f>VLOOKUP(A3847,'2.1 Termination Charges'!$B$4:$F$904,5,0)</f>
        <v>1.098E-2</v>
      </c>
      <c r="G3847" s="67"/>
      <c r="H3847" s="67"/>
      <c r="J3847" s="67"/>
      <c r="P3847" s="68"/>
      <c r="Q3847" s="69"/>
      <c r="R3847" s="69"/>
      <c r="Z3847" s="70"/>
      <c r="AA3847" s="71"/>
      <c r="AB3847" s="70"/>
      <c r="AC3847" s="70"/>
      <c r="AD3847" s="53"/>
      <c r="AE3847" s="53"/>
      <c r="AF3847" s="72"/>
      <c r="AG3847" s="70"/>
      <c r="AH3847" s="70"/>
      <c r="AI3847" s="70"/>
    </row>
    <row r="3848" spans="1:35" ht="12.75" customHeight="1" x14ac:dyDescent="0.2">
      <c r="A3848" s="64" t="s">
        <v>630</v>
      </c>
      <c r="B3848" s="65" t="s">
        <v>629</v>
      </c>
      <c r="C3848" s="65">
        <v>33776</v>
      </c>
      <c r="D3848" s="66">
        <f>VLOOKUP(A3848,'2.1 Termination Charges'!$B$4:$F$904,5,0)</f>
        <v>1.098E-2</v>
      </c>
      <c r="G3848" s="67"/>
      <c r="H3848" s="67"/>
      <c r="J3848" s="67"/>
      <c r="P3848" s="68"/>
      <c r="Q3848" s="69"/>
      <c r="R3848" s="69"/>
      <c r="Z3848" s="70"/>
      <c r="AA3848" s="71"/>
      <c r="AB3848" s="70"/>
      <c r="AC3848" s="70"/>
      <c r="AD3848" s="53"/>
      <c r="AE3848" s="53"/>
      <c r="AF3848" s="72"/>
      <c r="AG3848" s="70"/>
      <c r="AH3848" s="70"/>
      <c r="AI3848" s="70"/>
    </row>
    <row r="3849" spans="1:35" ht="12.75" customHeight="1" x14ac:dyDescent="0.2">
      <c r="A3849" s="64" t="s">
        <v>630</v>
      </c>
      <c r="B3849" s="65" t="s">
        <v>629</v>
      </c>
      <c r="C3849" s="65">
        <v>33777</v>
      </c>
      <c r="D3849" s="66">
        <f>VLOOKUP(A3849,'2.1 Termination Charges'!$B$4:$F$904,5,0)</f>
        <v>1.098E-2</v>
      </c>
      <c r="G3849" s="67"/>
      <c r="H3849" s="67"/>
      <c r="J3849" s="67"/>
      <c r="P3849" s="68"/>
      <c r="Q3849" s="69"/>
      <c r="R3849" s="69"/>
      <c r="Z3849" s="70"/>
      <c r="AA3849" s="71"/>
      <c r="AB3849" s="70"/>
      <c r="AC3849" s="70"/>
      <c r="AD3849" s="53"/>
      <c r="AE3849" s="53"/>
      <c r="AF3849" s="72"/>
      <c r="AG3849" s="70"/>
      <c r="AH3849" s="70"/>
      <c r="AI3849" s="70"/>
    </row>
    <row r="3850" spans="1:35" ht="12.75" customHeight="1" x14ac:dyDescent="0.2">
      <c r="A3850" s="64" t="s">
        <v>630</v>
      </c>
      <c r="B3850" s="65" t="s">
        <v>629</v>
      </c>
      <c r="C3850" s="65">
        <v>33778</v>
      </c>
      <c r="D3850" s="66">
        <f>VLOOKUP(A3850,'2.1 Termination Charges'!$B$4:$F$904,5,0)</f>
        <v>1.098E-2</v>
      </c>
      <c r="G3850" s="67"/>
      <c r="H3850" s="67"/>
      <c r="J3850" s="67"/>
      <c r="P3850" s="68"/>
      <c r="Q3850" s="69"/>
      <c r="R3850" s="69"/>
      <c r="Z3850" s="70"/>
      <c r="AA3850" s="71"/>
      <c r="AB3850" s="70"/>
      <c r="AC3850" s="70"/>
      <c r="AD3850" s="53"/>
      <c r="AE3850" s="53"/>
      <c r="AF3850" s="72"/>
      <c r="AG3850" s="70"/>
      <c r="AH3850" s="70"/>
      <c r="AI3850" s="70"/>
    </row>
    <row r="3851" spans="1:35" ht="12.75" customHeight="1" x14ac:dyDescent="0.2">
      <c r="A3851" s="64" t="s">
        <v>630</v>
      </c>
      <c r="B3851" s="65" t="s">
        <v>629</v>
      </c>
      <c r="C3851" s="65">
        <v>33779</v>
      </c>
      <c r="D3851" s="66">
        <f>VLOOKUP(A3851,'2.1 Termination Charges'!$B$4:$F$904,5,0)</f>
        <v>1.098E-2</v>
      </c>
      <c r="G3851" s="67"/>
      <c r="H3851" s="67"/>
      <c r="J3851" s="67"/>
      <c r="P3851" s="68"/>
      <c r="Q3851" s="69"/>
      <c r="R3851" s="69"/>
      <c r="Z3851" s="70"/>
      <c r="AA3851" s="71"/>
      <c r="AB3851" s="70"/>
      <c r="AC3851" s="70"/>
      <c r="AD3851" s="53"/>
      <c r="AE3851" s="53"/>
      <c r="AF3851" s="72"/>
      <c r="AG3851" s="70"/>
      <c r="AH3851" s="70"/>
      <c r="AI3851" s="70"/>
    </row>
    <row r="3852" spans="1:35" ht="12.75" customHeight="1" x14ac:dyDescent="0.2">
      <c r="A3852" s="64" t="s">
        <v>630</v>
      </c>
      <c r="B3852" s="65" t="s">
        <v>629</v>
      </c>
      <c r="C3852" s="65">
        <v>337800</v>
      </c>
      <c r="D3852" s="66">
        <f>VLOOKUP(A3852,'2.1 Termination Charges'!$B$4:$F$904,5,0)</f>
        <v>1.098E-2</v>
      </c>
      <c r="G3852" s="67"/>
      <c r="H3852" s="67"/>
      <c r="J3852" s="67"/>
      <c r="P3852" s="68"/>
      <c r="Q3852" s="69"/>
      <c r="R3852" s="69"/>
      <c r="Z3852" s="70"/>
      <c r="AA3852" s="71"/>
      <c r="AB3852" s="70"/>
      <c r="AC3852" s="70"/>
      <c r="AD3852" s="53"/>
      <c r="AE3852" s="53"/>
      <c r="AF3852" s="72"/>
      <c r="AG3852" s="70"/>
      <c r="AH3852" s="70"/>
      <c r="AI3852" s="70"/>
    </row>
    <row r="3853" spans="1:35" ht="12.75" customHeight="1" x14ac:dyDescent="0.2">
      <c r="A3853" s="64" t="s">
        <v>630</v>
      </c>
      <c r="B3853" s="65" t="s">
        <v>629</v>
      </c>
      <c r="C3853" s="65">
        <v>337801</v>
      </c>
      <c r="D3853" s="66">
        <f>VLOOKUP(A3853,'2.1 Termination Charges'!$B$4:$F$904,5,0)</f>
        <v>1.098E-2</v>
      </c>
      <c r="G3853" s="67"/>
      <c r="H3853" s="67"/>
      <c r="J3853" s="67"/>
      <c r="P3853" s="68"/>
      <c r="Q3853" s="69"/>
      <c r="R3853" s="69"/>
      <c r="Z3853" s="70"/>
      <c r="AA3853" s="71"/>
      <c r="AB3853" s="70"/>
      <c r="AC3853" s="70"/>
      <c r="AD3853" s="53"/>
      <c r="AE3853" s="53"/>
      <c r="AF3853" s="72"/>
      <c r="AG3853" s="70"/>
      <c r="AH3853" s="70"/>
      <c r="AI3853" s="70"/>
    </row>
    <row r="3854" spans="1:35" ht="12.75" customHeight="1" x14ac:dyDescent="0.2">
      <c r="A3854" s="64" t="s">
        <v>630</v>
      </c>
      <c r="B3854" s="65" t="s">
        <v>629</v>
      </c>
      <c r="C3854" s="65">
        <v>337802</v>
      </c>
      <c r="D3854" s="66">
        <f>VLOOKUP(A3854,'2.1 Termination Charges'!$B$4:$F$904,5,0)</f>
        <v>1.098E-2</v>
      </c>
      <c r="G3854" s="67"/>
      <c r="H3854" s="67"/>
      <c r="J3854" s="67"/>
      <c r="P3854" s="68"/>
      <c r="Q3854" s="69"/>
      <c r="R3854" s="69"/>
      <c r="Z3854" s="70"/>
      <c r="AA3854" s="71"/>
      <c r="AB3854" s="70"/>
      <c r="AC3854" s="70"/>
      <c r="AD3854" s="53"/>
      <c r="AE3854" s="53"/>
      <c r="AF3854" s="72"/>
      <c r="AG3854" s="70"/>
      <c r="AH3854" s="70"/>
      <c r="AI3854" s="70"/>
    </row>
    <row r="3855" spans="1:35" ht="12.75" customHeight="1" x14ac:dyDescent="0.2">
      <c r="A3855" s="64" t="s">
        <v>630</v>
      </c>
      <c r="B3855" s="65" t="s">
        <v>629</v>
      </c>
      <c r="C3855" s="65">
        <v>337803</v>
      </c>
      <c r="D3855" s="66">
        <f>VLOOKUP(A3855,'2.1 Termination Charges'!$B$4:$F$904,5,0)</f>
        <v>1.098E-2</v>
      </c>
      <c r="G3855" s="67"/>
      <c r="H3855" s="67"/>
      <c r="J3855" s="67"/>
      <c r="P3855" s="68"/>
      <c r="Q3855" s="69"/>
      <c r="R3855" s="69"/>
      <c r="Z3855" s="70"/>
      <c r="AA3855" s="71"/>
      <c r="AB3855" s="70"/>
      <c r="AC3855" s="70"/>
      <c r="AD3855" s="53"/>
      <c r="AE3855" s="53"/>
      <c r="AF3855" s="72"/>
      <c r="AG3855" s="70"/>
      <c r="AH3855" s="70"/>
      <c r="AI3855" s="70"/>
    </row>
    <row r="3856" spans="1:35" ht="12.75" customHeight="1" x14ac:dyDescent="0.2">
      <c r="A3856" s="64" t="s">
        <v>630</v>
      </c>
      <c r="B3856" s="65" t="s">
        <v>629</v>
      </c>
      <c r="C3856" s="65">
        <v>337804</v>
      </c>
      <c r="D3856" s="66">
        <f>VLOOKUP(A3856,'2.1 Termination Charges'!$B$4:$F$904,5,0)</f>
        <v>1.098E-2</v>
      </c>
      <c r="G3856" s="67"/>
      <c r="H3856" s="67"/>
      <c r="J3856" s="67"/>
      <c r="P3856" s="68"/>
      <c r="Q3856" s="69"/>
      <c r="R3856" s="69"/>
      <c r="Z3856" s="70"/>
      <c r="AA3856" s="71"/>
      <c r="AB3856" s="70"/>
      <c r="AC3856" s="70"/>
      <c r="AD3856" s="53"/>
      <c r="AE3856" s="53"/>
      <c r="AF3856" s="72"/>
      <c r="AG3856" s="70"/>
      <c r="AH3856" s="70"/>
      <c r="AI3856" s="70"/>
    </row>
    <row r="3857" spans="1:35" ht="12.75" customHeight="1" x14ac:dyDescent="0.2">
      <c r="A3857" s="64" t="s">
        <v>630</v>
      </c>
      <c r="B3857" s="65" t="s">
        <v>629</v>
      </c>
      <c r="C3857" s="65">
        <v>337805</v>
      </c>
      <c r="D3857" s="66">
        <f>VLOOKUP(A3857,'2.1 Termination Charges'!$B$4:$F$904,5,0)</f>
        <v>1.098E-2</v>
      </c>
      <c r="G3857" s="67"/>
      <c r="H3857" s="67"/>
      <c r="J3857" s="67"/>
      <c r="P3857" s="68"/>
      <c r="Q3857" s="69"/>
      <c r="R3857" s="69"/>
      <c r="Z3857" s="70"/>
      <c r="AA3857" s="71"/>
      <c r="AB3857" s="70"/>
      <c r="AC3857" s="70"/>
      <c r="AD3857" s="53"/>
      <c r="AE3857" s="53"/>
      <c r="AF3857" s="72"/>
      <c r="AG3857" s="70"/>
      <c r="AH3857" s="70"/>
      <c r="AI3857" s="70"/>
    </row>
    <row r="3858" spans="1:35" ht="12.75" customHeight="1" x14ac:dyDescent="0.2">
      <c r="A3858" s="64" t="s">
        <v>630</v>
      </c>
      <c r="B3858" s="65" t="s">
        <v>629</v>
      </c>
      <c r="C3858" s="65">
        <v>337806</v>
      </c>
      <c r="D3858" s="66">
        <f>VLOOKUP(A3858,'2.1 Termination Charges'!$B$4:$F$904,5,0)</f>
        <v>1.098E-2</v>
      </c>
      <c r="G3858" s="67"/>
      <c r="H3858" s="67"/>
      <c r="J3858" s="67"/>
      <c r="P3858" s="68"/>
      <c r="Q3858" s="69"/>
      <c r="R3858" s="69"/>
      <c r="Z3858" s="70"/>
      <c r="AA3858" s="71"/>
      <c r="AB3858" s="70"/>
      <c r="AC3858" s="70"/>
      <c r="AD3858" s="53"/>
      <c r="AE3858" s="53"/>
      <c r="AF3858" s="72"/>
      <c r="AG3858" s="70"/>
      <c r="AH3858" s="70"/>
      <c r="AI3858" s="70"/>
    </row>
    <row r="3859" spans="1:35" ht="12.75" customHeight="1" x14ac:dyDescent="0.2">
      <c r="A3859" s="64" t="s">
        <v>632</v>
      </c>
      <c r="B3859" s="65" t="s">
        <v>631</v>
      </c>
      <c r="C3859" s="65">
        <v>336</v>
      </c>
      <c r="D3859" s="66">
        <f>VLOOKUP(A3859,'2.1 Termination Charges'!$B$4:$F$904,5,0)</f>
        <v>1.797E-2</v>
      </c>
      <c r="G3859" s="67"/>
      <c r="H3859" s="67"/>
      <c r="J3859" s="67"/>
      <c r="P3859" s="68"/>
      <c r="Q3859" s="69"/>
      <c r="R3859" s="69"/>
      <c r="Z3859" s="70"/>
      <c r="AA3859" s="71"/>
      <c r="AB3859" s="70"/>
      <c r="AC3859" s="70"/>
      <c r="AD3859" s="53"/>
      <c r="AE3859" s="53"/>
      <c r="AF3859" s="72"/>
      <c r="AG3859" s="70"/>
      <c r="AH3859" s="70"/>
      <c r="AI3859" s="70"/>
    </row>
    <row r="3860" spans="1:35" ht="12.75" customHeight="1" x14ac:dyDescent="0.2">
      <c r="A3860" s="64" t="s">
        <v>632</v>
      </c>
      <c r="B3860" s="65" t="s">
        <v>631</v>
      </c>
      <c r="C3860" s="65">
        <v>336566</v>
      </c>
      <c r="D3860" s="66">
        <f>VLOOKUP(A3860,'2.1 Termination Charges'!$B$4:$F$904,5,0)</f>
        <v>1.797E-2</v>
      </c>
      <c r="G3860" s="67"/>
      <c r="H3860" s="67"/>
      <c r="J3860" s="67"/>
      <c r="P3860" s="68"/>
      <c r="Q3860" s="69"/>
      <c r="R3860" s="69"/>
      <c r="Z3860" s="70"/>
      <c r="AA3860" s="71"/>
      <c r="AB3860" s="70"/>
      <c r="AC3860" s="70"/>
      <c r="AD3860" s="53"/>
      <c r="AE3860" s="53"/>
      <c r="AF3860" s="72"/>
      <c r="AG3860" s="70"/>
      <c r="AH3860" s="70"/>
      <c r="AI3860" s="70"/>
    </row>
    <row r="3861" spans="1:35" ht="12.75" customHeight="1" x14ac:dyDescent="0.2">
      <c r="A3861" s="64" t="s">
        <v>632</v>
      </c>
      <c r="B3861" s="65" t="s">
        <v>631</v>
      </c>
      <c r="C3861" s="65">
        <v>3370</v>
      </c>
      <c r="D3861" s="66">
        <f>VLOOKUP(A3861,'2.1 Termination Charges'!$B$4:$F$904,5,0)</f>
        <v>1.797E-2</v>
      </c>
      <c r="G3861" s="67"/>
      <c r="H3861" s="67"/>
      <c r="J3861" s="67"/>
      <c r="P3861" s="68"/>
      <c r="Q3861" s="69"/>
      <c r="R3861" s="69"/>
      <c r="Z3861" s="70"/>
      <c r="AA3861" s="71"/>
      <c r="AB3861" s="70"/>
      <c r="AC3861" s="70"/>
      <c r="AD3861" s="53"/>
      <c r="AE3861" s="53"/>
      <c r="AF3861" s="72"/>
      <c r="AG3861" s="70"/>
      <c r="AH3861" s="70"/>
      <c r="AI3861" s="70"/>
    </row>
    <row r="3862" spans="1:35" ht="12.75" customHeight="1" x14ac:dyDescent="0.2">
      <c r="A3862" s="64" t="s">
        <v>632</v>
      </c>
      <c r="B3862" s="65" t="s">
        <v>631</v>
      </c>
      <c r="C3862" s="65">
        <v>33700002</v>
      </c>
      <c r="D3862" s="66">
        <f>VLOOKUP(A3862,'2.1 Termination Charges'!$B$4:$F$904,5,0)</f>
        <v>1.797E-2</v>
      </c>
      <c r="G3862" s="67"/>
      <c r="H3862" s="67"/>
      <c r="J3862" s="67"/>
      <c r="P3862" s="68"/>
      <c r="Q3862" s="69"/>
      <c r="R3862" s="69"/>
      <c r="Z3862" s="70"/>
      <c r="AA3862" s="71"/>
      <c r="AB3862" s="70"/>
      <c r="AC3862" s="70"/>
      <c r="AD3862" s="53"/>
      <c r="AE3862" s="53"/>
      <c r="AF3862" s="72"/>
      <c r="AG3862" s="70"/>
      <c r="AH3862" s="70"/>
      <c r="AI3862" s="70"/>
    </row>
    <row r="3863" spans="1:35" ht="12.75" customHeight="1" x14ac:dyDescent="0.2">
      <c r="A3863" s="64" t="s">
        <v>632</v>
      </c>
      <c r="B3863" s="65" t="s">
        <v>631</v>
      </c>
      <c r="C3863" s="65">
        <v>33700006</v>
      </c>
      <c r="D3863" s="66">
        <f>VLOOKUP(A3863,'2.1 Termination Charges'!$B$4:$F$904,5,0)</f>
        <v>1.797E-2</v>
      </c>
      <c r="G3863" s="67"/>
      <c r="H3863" s="67"/>
      <c r="J3863" s="67"/>
      <c r="P3863" s="68"/>
      <c r="Q3863" s="69"/>
      <c r="R3863" s="69"/>
      <c r="Z3863" s="70"/>
      <c r="AA3863" s="71"/>
      <c r="AB3863" s="70"/>
      <c r="AC3863" s="70"/>
      <c r="AD3863" s="53"/>
      <c r="AE3863" s="53"/>
      <c r="AF3863" s="72"/>
      <c r="AG3863" s="70"/>
      <c r="AH3863" s="70"/>
      <c r="AI3863" s="70"/>
    </row>
    <row r="3864" spans="1:35" ht="12.75" customHeight="1" x14ac:dyDescent="0.2">
      <c r="A3864" s="64" t="s">
        <v>632</v>
      </c>
      <c r="B3864" s="65" t="s">
        <v>631</v>
      </c>
      <c r="C3864" s="65">
        <v>33700007</v>
      </c>
      <c r="D3864" s="66">
        <f>VLOOKUP(A3864,'2.1 Termination Charges'!$B$4:$F$904,5,0)</f>
        <v>1.797E-2</v>
      </c>
      <c r="G3864" s="67"/>
      <c r="H3864" s="67"/>
      <c r="J3864" s="67"/>
      <c r="P3864" s="68"/>
      <c r="Q3864" s="69"/>
      <c r="R3864" s="69"/>
      <c r="Z3864" s="70"/>
      <c r="AA3864" s="71"/>
      <c r="AB3864" s="70"/>
      <c r="AC3864" s="70"/>
      <c r="AD3864" s="53"/>
      <c r="AE3864" s="53"/>
      <c r="AF3864" s="72"/>
      <c r="AG3864" s="70"/>
      <c r="AH3864" s="70"/>
      <c r="AI3864" s="70"/>
    </row>
    <row r="3865" spans="1:35" ht="12.75" customHeight="1" x14ac:dyDescent="0.2">
      <c r="A3865" s="64" t="s">
        <v>632</v>
      </c>
      <c r="B3865" s="65" t="s">
        <v>631</v>
      </c>
      <c r="C3865" s="65">
        <v>33700008</v>
      </c>
      <c r="D3865" s="66">
        <f>VLOOKUP(A3865,'2.1 Termination Charges'!$B$4:$F$904,5,0)</f>
        <v>1.797E-2</v>
      </c>
      <c r="G3865" s="67"/>
      <c r="H3865" s="67"/>
      <c r="J3865" s="67"/>
      <c r="P3865" s="68"/>
      <c r="Q3865" s="69"/>
      <c r="R3865" s="69"/>
      <c r="Z3865" s="70"/>
      <c r="AA3865" s="71"/>
      <c r="AB3865" s="70"/>
      <c r="AC3865" s="70"/>
      <c r="AD3865" s="53"/>
      <c r="AE3865" s="53"/>
      <c r="AF3865" s="72"/>
      <c r="AG3865" s="70"/>
      <c r="AH3865" s="70"/>
      <c r="AI3865" s="70"/>
    </row>
    <row r="3866" spans="1:35" ht="12.75" customHeight="1" x14ac:dyDescent="0.2">
      <c r="A3866" s="64" t="s">
        <v>632</v>
      </c>
      <c r="B3866" s="65" t="s">
        <v>631</v>
      </c>
      <c r="C3866" s="65">
        <v>33700011</v>
      </c>
      <c r="D3866" s="66">
        <f>VLOOKUP(A3866,'2.1 Termination Charges'!$B$4:$F$904,5,0)</f>
        <v>1.797E-2</v>
      </c>
      <c r="G3866" s="67"/>
      <c r="H3866" s="67"/>
      <c r="J3866" s="67"/>
      <c r="P3866" s="68"/>
      <c r="Q3866" s="69"/>
      <c r="R3866" s="69"/>
      <c r="Z3866" s="70"/>
      <c r="AA3866" s="71"/>
      <c r="AB3866" s="70"/>
      <c r="AC3866" s="70"/>
      <c r="AD3866" s="53"/>
      <c r="AE3866" s="53"/>
      <c r="AF3866" s="72"/>
      <c r="AG3866" s="70"/>
      <c r="AH3866" s="70"/>
      <c r="AI3866" s="70"/>
    </row>
    <row r="3867" spans="1:35" ht="12.75" customHeight="1" x14ac:dyDescent="0.2">
      <c r="A3867" s="64" t="s">
        <v>632</v>
      </c>
      <c r="B3867" s="65" t="s">
        <v>631</v>
      </c>
      <c r="C3867" s="65">
        <v>3374</v>
      </c>
      <c r="D3867" s="66">
        <f>VLOOKUP(A3867,'2.1 Termination Charges'!$B$4:$F$904,5,0)</f>
        <v>1.797E-2</v>
      </c>
      <c r="G3867" s="67"/>
      <c r="H3867" s="67"/>
      <c r="J3867" s="67"/>
      <c r="P3867" s="68"/>
      <c r="Q3867" s="69"/>
      <c r="R3867" s="69"/>
      <c r="Z3867" s="70"/>
      <c r="AA3867" s="71"/>
      <c r="AB3867" s="70"/>
      <c r="AC3867" s="70"/>
      <c r="AD3867" s="53"/>
      <c r="AE3867" s="53"/>
      <c r="AF3867" s="72"/>
      <c r="AG3867" s="70"/>
      <c r="AH3867" s="70"/>
      <c r="AI3867" s="70"/>
    </row>
    <row r="3868" spans="1:35" ht="12.75" customHeight="1" x14ac:dyDescent="0.2">
      <c r="A3868" s="64" t="s">
        <v>632</v>
      </c>
      <c r="B3868" s="65" t="s">
        <v>631</v>
      </c>
      <c r="C3868" s="65">
        <v>3375</v>
      </c>
      <c r="D3868" s="66">
        <f>VLOOKUP(A3868,'2.1 Termination Charges'!$B$4:$F$904,5,0)</f>
        <v>1.797E-2</v>
      </c>
      <c r="G3868" s="67"/>
      <c r="H3868" s="67"/>
      <c r="J3868" s="67"/>
      <c r="P3868" s="68"/>
      <c r="Q3868" s="69"/>
      <c r="R3868" s="69"/>
      <c r="Z3868" s="70"/>
      <c r="AA3868" s="71"/>
      <c r="AB3868" s="70"/>
      <c r="AC3868" s="70"/>
      <c r="AD3868" s="53"/>
      <c r="AE3868" s="53"/>
      <c r="AF3868" s="72"/>
      <c r="AG3868" s="70"/>
      <c r="AH3868" s="70"/>
      <c r="AI3868" s="70"/>
    </row>
    <row r="3869" spans="1:35" ht="12.75" customHeight="1" x14ac:dyDescent="0.2">
      <c r="A3869" s="64" t="s">
        <v>632</v>
      </c>
      <c r="B3869" s="65" t="s">
        <v>631</v>
      </c>
      <c r="C3869" s="65">
        <v>337546</v>
      </c>
      <c r="D3869" s="66">
        <f>VLOOKUP(A3869,'2.1 Termination Charges'!$B$4:$F$904,5,0)</f>
        <v>1.797E-2</v>
      </c>
      <c r="G3869" s="67"/>
      <c r="H3869" s="67"/>
      <c r="J3869" s="67"/>
      <c r="P3869" s="68"/>
      <c r="Q3869" s="69"/>
      <c r="R3869" s="69"/>
      <c r="Z3869" s="70"/>
      <c r="AA3869" s="71"/>
      <c r="AB3869" s="70"/>
      <c r="AC3869" s="70"/>
      <c r="AD3869" s="53"/>
      <c r="AE3869" s="53"/>
      <c r="AF3869" s="72"/>
      <c r="AG3869" s="70"/>
      <c r="AH3869" s="70"/>
      <c r="AI3869" s="70"/>
    </row>
    <row r="3870" spans="1:35" ht="12.75" customHeight="1" x14ac:dyDescent="0.2">
      <c r="A3870" s="64" t="s">
        <v>632</v>
      </c>
      <c r="B3870" s="65" t="s">
        <v>631</v>
      </c>
      <c r="C3870" s="65">
        <v>337560</v>
      </c>
      <c r="D3870" s="66">
        <f>VLOOKUP(A3870,'2.1 Termination Charges'!$B$4:$F$904,5,0)</f>
        <v>1.797E-2</v>
      </c>
      <c r="G3870" s="67"/>
      <c r="H3870" s="67"/>
      <c r="J3870" s="67"/>
      <c r="P3870" s="68"/>
      <c r="Q3870" s="69"/>
      <c r="R3870" s="69"/>
      <c r="Z3870" s="70"/>
      <c r="AA3870" s="71"/>
      <c r="AB3870" s="70"/>
      <c r="AC3870" s="70"/>
      <c r="AD3870" s="53"/>
      <c r="AE3870" s="53"/>
      <c r="AF3870" s="72"/>
      <c r="AG3870" s="70"/>
      <c r="AH3870" s="70"/>
      <c r="AI3870" s="70"/>
    </row>
    <row r="3871" spans="1:35" ht="12.75" customHeight="1" x14ac:dyDescent="0.2">
      <c r="A3871" s="64" t="s">
        <v>632</v>
      </c>
      <c r="B3871" s="65" t="s">
        <v>631</v>
      </c>
      <c r="C3871" s="65">
        <v>337561</v>
      </c>
      <c r="D3871" s="66">
        <f>VLOOKUP(A3871,'2.1 Termination Charges'!$B$4:$F$904,5,0)</f>
        <v>1.797E-2</v>
      </c>
      <c r="G3871" s="67"/>
      <c r="H3871" s="67"/>
      <c r="J3871" s="67"/>
      <c r="P3871" s="68"/>
      <c r="Q3871" s="69"/>
      <c r="R3871" s="69"/>
      <c r="Z3871" s="70"/>
      <c r="AA3871" s="71"/>
      <c r="AB3871" s="70"/>
      <c r="AC3871" s="70"/>
      <c r="AD3871" s="53"/>
      <c r="AE3871" s="53"/>
      <c r="AF3871" s="72"/>
      <c r="AG3871" s="70"/>
      <c r="AH3871" s="70"/>
      <c r="AI3871" s="70"/>
    </row>
    <row r="3872" spans="1:35" ht="12.75" customHeight="1" x14ac:dyDescent="0.2">
      <c r="A3872" s="64" t="s">
        <v>632</v>
      </c>
      <c r="B3872" s="65" t="s">
        <v>631</v>
      </c>
      <c r="C3872" s="65">
        <v>337562</v>
      </c>
      <c r="D3872" s="66">
        <f>VLOOKUP(A3872,'2.1 Termination Charges'!$B$4:$F$904,5,0)</f>
        <v>1.797E-2</v>
      </c>
      <c r="G3872" s="67"/>
      <c r="H3872" s="67"/>
      <c r="J3872" s="67"/>
      <c r="P3872" s="68"/>
      <c r="Q3872" s="69"/>
      <c r="R3872" s="69"/>
      <c r="Z3872" s="70"/>
      <c r="AA3872" s="71"/>
      <c r="AB3872" s="70"/>
      <c r="AC3872" s="70"/>
      <c r="AD3872" s="53"/>
      <c r="AE3872" s="53"/>
      <c r="AF3872" s="72"/>
      <c r="AG3872" s="70"/>
      <c r="AH3872" s="70"/>
      <c r="AI3872" s="70"/>
    </row>
    <row r="3873" spans="1:35" ht="12.75" customHeight="1" x14ac:dyDescent="0.2">
      <c r="A3873" s="64" t="s">
        <v>632</v>
      </c>
      <c r="B3873" s="65" t="s">
        <v>631</v>
      </c>
      <c r="C3873" s="65">
        <v>3375630</v>
      </c>
      <c r="D3873" s="66">
        <f>VLOOKUP(A3873,'2.1 Termination Charges'!$B$4:$F$904,5,0)</f>
        <v>1.797E-2</v>
      </c>
      <c r="G3873" s="67"/>
      <c r="H3873" s="67"/>
      <c r="J3873" s="67"/>
      <c r="P3873" s="68"/>
      <c r="Q3873" s="69"/>
      <c r="R3873" s="69"/>
      <c r="Z3873" s="70"/>
      <c r="AA3873" s="71"/>
      <c r="AB3873" s="70"/>
      <c r="AC3873" s="70"/>
      <c r="AD3873" s="53"/>
      <c r="AE3873" s="53"/>
      <c r="AF3873" s="72"/>
      <c r="AG3873" s="70"/>
      <c r="AH3873" s="70"/>
      <c r="AI3873" s="70"/>
    </row>
    <row r="3874" spans="1:35" ht="12.75" customHeight="1" x14ac:dyDescent="0.2">
      <c r="A3874" s="64" t="s">
        <v>632</v>
      </c>
      <c r="B3874" s="65" t="s">
        <v>631</v>
      </c>
      <c r="C3874" s="65">
        <v>3375631</v>
      </c>
      <c r="D3874" s="66">
        <f>VLOOKUP(A3874,'2.1 Termination Charges'!$B$4:$F$904,5,0)</f>
        <v>1.797E-2</v>
      </c>
      <c r="G3874" s="67"/>
      <c r="H3874" s="67"/>
      <c r="J3874" s="67"/>
      <c r="P3874" s="68"/>
      <c r="Q3874" s="69"/>
      <c r="R3874" s="69"/>
      <c r="Z3874" s="70"/>
      <c r="AA3874" s="71"/>
      <c r="AB3874" s="70"/>
      <c r="AC3874" s="70"/>
      <c r="AD3874" s="53"/>
      <c r="AE3874" s="53"/>
      <c r="AF3874" s="72"/>
      <c r="AG3874" s="70"/>
      <c r="AH3874" s="70"/>
      <c r="AI3874" s="70"/>
    </row>
    <row r="3875" spans="1:35" ht="12.75" customHeight="1" x14ac:dyDescent="0.2">
      <c r="A3875" s="64" t="s">
        <v>632</v>
      </c>
      <c r="B3875" s="65" t="s">
        <v>631</v>
      </c>
      <c r="C3875" s="65">
        <v>3375632</v>
      </c>
      <c r="D3875" s="66">
        <f>VLOOKUP(A3875,'2.1 Termination Charges'!$B$4:$F$904,5,0)</f>
        <v>1.797E-2</v>
      </c>
      <c r="G3875" s="67"/>
      <c r="H3875" s="67"/>
      <c r="J3875" s="67"/>
      <c r="P3875" s="68"/>
      <c r="Q3875" s="69"/>
      <c r="R3875" s="69"/>
      <c r="Z3875" s="70"/>
      <c r="AA3875" s="71"/>
      <c r="AB3875" s="70"/>
      <c r="AC3875" s="70"/>
      <c r="AD3875" s="53"/>
      <c r="AE3875" s="53"/>
      <c r="AF3875" s="72"/>
      <c r="AG3875" s="70"/>
      <c r="AH3875" s="70"/>
      <c r="AI3875" s="70"/>
    </row>
    <row r="3876" spans="1:35" ht="12.75" customHeight="1" x14ac:dyDescent="0.2">
      <c r="A3876" s="64" t="s">
        <v>632</v>
      </c>
      <c r="B3876" s="65" t="s">
        <v>631</v>
      </c>
      <c r="C3876" s="65">
        <v>3375633</v>
      </c>
      <c r="D3876" s="66">
        <f>VLOOKUP(A3876,'2.1 Termination Charges'!$B$4:$F$904,5,0)</f>
        <v>1.797E-2</v>
      </c>
      <c r="G3876" s="67"/>
      <c r="H3876" s="67"/>
      <c r="J3876" s="67"/>
      <c r="P3876" s="68"/>
      <c r="Q3876" s="69"/>
      <c r="R3876" s="69"/>
      <c r="Z3876" s="70"/>
      <c r="AA3876" s="71"/>
      <c r="AB3876" s="70"/>
      <c r="AC3876" s="70"/>
      <c r="AD3876" s="53"/>
      <c r="AE3876" s="53"/>
      <c r="AF3876" s="72"/>
      <c r="AG3876" s="70"/>
      <c r="AH3876" s="70"/>
      <c r="AI3876" s="70"/>
    </row>
    <row r="3877" spans="1:35" ht="12.75" customHeight="1" x14ac:dyDescent="0.2">
      <c r="A3877" s="64" t="s">
        <v>632</v>
      </c>
      <c r="B3877" s="65" t="s">
        <v>631</v>
      </c>
      <c r="C3877" s="65">
        <v>3375634</v>
      </c>
      <c r="D3877" s="66">
        <f>VLOOKUP(A3877,'2.1 Termination Charges'!$B$4:$F$904,5,0)</f>
        <v>1.797E-2</v>
      </c>
      <c r="G3877" s="67"/>
      <c r="H3877" s="67"/>
      <c r="J3877" s="67"/>
      <c r="P3877" s="68"/>
      <c r="Q3877" s="69"/>
      <c r="R3877" s="69"/>
      <c r="Z3877" s="70"/>
      <c r="AA3877" s="71"/>
      <c r="AB3877" s="70"/>
      <c r="AC3877" s="70"/>
      <c r="AD3877" s="53"/>
      <c r="AE3877" s="53"/>
      <c r="AF3877" s="72"/>
      <c r="AG3877" s="70"/>
      <c r="AH3877" s="70"/>
      <c r="AI3877" s="70"/>
    </row>
    <row r="3878" spans="1:35" ht="12.75" customHeight="1" x14ac:dyDescent="0.2">
      <c r="A3878" s="64" t="s">
        <v>632</v>
      </c>
      <c r="B3878" s="65" t="s">
        <v>631</v>
      </c>
      <c r="C3878" s="65">
        <v>337565</v>
      </c>
      <c r="D3878" s="66">
        <f>VLOOKUP(A3878,'2.1 Termination Charges'!$B$4:$F$904,5,0)</f>
        <v>1.797E-2</v>
      </c>
      <c r="G3878" s="67"/>
      <c r="H3878" s="67"/>
      <c r="J3878" s="67"/>
      <c r="P3878" s="68"/>
      <c r="Q3878" s="69"/>
      <c r="R3878" s="69"/>
      <c r="Z3878" s="70"/>
      <c r="AA3878" s="71"/>
      <c r="AB3878" s="70"/>
      <c r="AC3878" s="70"/>
      <c r="AD3878" s="53"/>
      <c r="AE3878" s="53"/>
      <c r="AF3878" s="72"/>
      <c r="AG3878" s="70"/>
      <c r="AH3878" s="70"/>
      <c r="AI3878" s="70"/>
    </row>
    <row r="3879" spans="1:35" ht="12.75" customHeight="1" x14ac:dyDescent="0.2">
      <c r="A3879" s="64" t="s">
        <v>632</v>
      </c>
      <c r="B3879" s="65" t="s">
        <v>631</v>
      </c>
      <c r="C3879" s="65">
        <v>337566</v>
      </c>
      <c r="D3879" s="66">
        <f>VLOOKUP(A3879,'2.1 Termination Charges'!$B$4:$F$904,5,0)</f>
        <v>1.797E-2</v>
      </c>
      <c r="G3879" s="67"/>
      <c r="H3879" s="67"/>
      <c r="J3879" s="67"/>
      <c r="P3879" s="68"/>
      <c r="Q3879" s="69"/>
      <c r="R3879" s="69"/>
      <c r="Z3879" s="70"/>
      <c r="AA3879" s="71"/>
      <c r="AB3879" s="70"/>
      <c r="AC3879" s="70"/>
      <c r="AD3879" s="53"/>
      <c r="AE3879" s="53"/>
      <c r="AF3879" s="72"/>
      <c r="AG3879" s="70"/>
      <c r="AH3879" s="70"/>
      <c r="AI3879" s="70"/>
    </row>
    <row r="3880" spans="1:35" ht="12.75" customHeight="1" x14ac:dyDescent="0.2">
      <c r="A3880" s="64" t="s">
        <v>632</v>
      </c>
      <c r="B3880" s="65" t="s">
        <v>631</v>
      </c>
      <c r="C3880" s="65">
        <v>337567</v>
      </c>
      <c r="D3880" s="66">
        <f>VLOOKUP(A3880,'2.1 Termination Charges'!$B$4:$F$904,5,0)</f>
        <v>1.797E-2</v>
      </c>
      <c r="G3880" s="67"/>
      <c r="H3880" s="67"/>
      <c r="J3880" s="67"/>
      <c r="P3880" s="68"/>
      <c r="Q3880" s="69"/>
      <c r="R3880" s="69"/>
      <c r="Z3880" s="70"/>
      <c r="AA3880" s="71"/>
      <c r="AB3880" s="70"/>
      <c r="AC3880" s="70"/>
      <c r="AD3880" s="53"/>
      <c r="AE3880" s="53"/>
      <c r="AF3880" s="72"/>
      <c r="AG3880" s="70"/>
      <c r="AH3880" s="70"/>
      <c r="AI3880" s="70"/>
    </row>
    <row r="3881" spans="1:35" ht="12.75" customHeight="1" x14ac:dyDescent="0.2">
      <c r="A3881" s="64" t="s">
        <v>632</v>
      </c>
      <c r="B3881" s="65" t="s">
        <v>631</v>
      </c>
      <c r="C3881" s="65">
        <v>337568</v>
      </c>
      <c r="D3881" s="66">
        <f>VLOOKUP(A3881,'2.1 Termination Charges'!$B$4:$F$904,5,0)</f>
        <v>1.797E-2</v>
      </c>
      <c r="G3881" s="67"/>
      <c r="H3881" s="67"/>
      <c r="J3881" s="67"/>
      <c r="P3881" s="68"/>
      <c r="Q3881" s="69"/>
      <c r="R3881" s="69"/>
      <c r="Z3881" s="70"/>
      <c r="AA3881" s="71"/>
      <c r="AB3881" s="70"/>
      <c r="AC3881" s="70"/>
      <c r="AD3881" s="53"/>
      <c r="AE3881" s="53"/>
      <c r="AF3881" s="72"/>
      <c r="AG3881" s="70"/>
      <c r="AH3881" s="70"/>
      <c r="AI3881" s="70"/>
    </row>
    <row r="3882" spans="1:35" ht="12.75" customHeight="1" x14ac:dyDescent="0.2">
      <c r="A3882" s="64" t="s">
        <v>632</v>
      </c>
      <c r="B3882" s="65" t="s">
        <v>631</v>
      </c>
      <c r="C3882" s="65">
        <v>337569</v>
      </c>
      <c r="D3882" s="66">
        <f>VLOOKUP(A3882,'2.1 Termination Charges'!$B$4:$F$904,5,0)</f>
        <v>1.797E-2</v>
      </c>
      <c r="G3882" s="67"/>
      <c r="H3882" s="67"/>
      <c r="J3882" s="67"/>
      <c r="P3882" s="68"/>
      <c r="Q3882" s="69"/>
      <c r="R3882" s="69"/>
      <c r="Z3882" s="70"/>
      <c r="AA3882" s="71"/>
      <c r="AB3882" s="70"/>
      <c r="AC3882" s="70"/>
      <c r="AD3882" s="53"/>
      <c r="AE3882" s="53"/>
      <c r="AF3882" s="72"/>
      <c r="AG3882" s="70"/>
      <c r="AH3882" s="70"/>
      <c r="AI3882" s="70"/>
    </row>
    <row r="3883" spans="1:35" ht="12.75" customHeight="1" x14ac:dyDescent="0.2">
      <c r="A3883" s="64" t="s">
        <v>632</v>
      </c>
      <c r="B3883" s="65" t="s">
        <v>631</v>
      </c>
      <c r="C3883" s="65">
        <v>337572</v>
      </c>
      <c r="D3883" s="66">
        <f>VLOOKUP(A3883,'2.1 Termination Charges'!$B$4:$F$904,5,0)</f>
        <v>1.797E-2</v>
      </c>
      <c r="G3883" s="67"/>
      <c r="H3883" s="67"/>
      <c r="J3883" s="67"/>
      <c r="P3883" s="68"/>
      <c r="Q3883" s="69"/>
      <c r="R3883" s="69"/>
      <c r="Z3883" s="70"/>
      <c r="AA3883" s="71"/>
      <c r="AB3883" s="70"/>
      <c r="AC3883" s="70"/>
      <c r="AD3883" s="53"/>
      <c r="AE3883" s="53"/>
      <c r="AF3883" s="72"/>
      <c r="AG3883" s="70"/>
      <c r="AH3883" s="70"/>
      <c r="AI3883" s="70"/>
    </row>
    <row r="3884" spans="1:35" ht="12.75" customHeight="1" x14ac:dyDescent="0.2">
      <c r="A3884" s="64" t="s">
        <v>632</v>
      </c>
      <c r="B3884" s="65" t="s">
        <v>631</v>
      </c>
      <c r="C3884" s="65">
        <v>337573</v>
      </c>
      <c r="D3884" s="66">
        <f>VLOOKUP(A3884,'2.1 Termination Charges'!$B$4:$F$904,5,0)</f>
        <v>1.797E-2</v>
      </c>
      <c r="G3884" s="67"/>
      <c r="H3884" s="67"/>
      <c r="J3884" s="67"/>
      <c r="P3884" s="68"/>
      <c r="Q3884" s="69"/>
      <c r="R3884" s="69"/>
      <c r="Z3884" s="70"/>
      <c r="AA3884" s="71"/>
      <c r="AB3884" s="70"/>
      <c r="AC3884" s="70"/>
      <c r="AD3884" s="53"/>
      <c r="AE3884" s="53"/>
      <c r="AF3884" s="72"/>
      <c r="AG3884" s="70"/>
      <c r="AH3884" s="70"/>
      <c r="AI3884" s="70"/>
    </row>
    <row r="3885" spans="1:35" ht="12.75" customHeight="1" x14ac:dyDescent="0.2">
      <c r="A3885" s="64" t="s">
        <v>632</v>
      </c>
      <c r="B3885" s="65" t="s">
        <v>631</v>
      </c>
      <c r="C3885" s="65">
        <v>3375760</v>
      </c>
      <c r="D3885" s="66">
        <f>VLOOKUP(A3885,'2.1 Termination Charges'!$B$4:$F$904,5,0)</f>
        <v>1.797E-2</v>
      </c>
      <c r="G3885" s="67"/>
      <c r="H3885" s="67"/>
      <c r="J3885" s="67"/>
      <c r="P3885" s="68"/>
      <c r="Q3885" s="69"/>
      <c r="R3885" s="69"/>
      <c r="Z3885" s="70"/>
      <c r="AA3885" s="71"/>
      <c r="AB3885" s="70"/>
      <c r="AC3885" s="70"/>
      <c r="AD3885" s="53"/>
      <c r="AE3885" s="53"/>
      <c r="AF3885" s="72"/>
      <c r="AG3885" s="70"/>
      <c r="AH3885" s="70"/>
      <c r="AI3885" s="70"/>
    </row>
    <row r="3886" spans="1:35" ht="12.75" customHeight="1" x14ac:dyDescent="0.2">
      <c r="A3886" s="64" t="s">
        <v>632</v>
      </c>
      <c r="B3886" s="65" t="s">
        <v>631</v>
      </c>
      <c r="C3886" s="65">
        <v>3375779</v>
      </c>
      <c r="D3886" s="66">
        <f>VLOOKUP(A3886,'2.1 Termination Charges'!$B$4:$F$904,5,0)</f>
        <v>1.797E-2</v>
      </c>
      <c r="G3886" s="67"/>
      <c r="H3886" s="67"/>
      <c r="J3886" s="67"/>
      <c r="P3886" s="68"/>
      <c r="Q3886" s="69"/>
      <c r="R3886" s="69"/>
      <c r="Z3886" s="70"/>
      <c r="AA3886" s="71"/>
      <c r="AB3886" s="70"/>
      <c r="AC3886" s="70"/>
      <c r="AD3886" s="53"/>
      <c r="AE3886" s="53"/>
      <c r="AF3886" s="72"/>
      <c r="AG3886" s="70"/>
      <c r="AH3886" s="70"/>
      <c r="AI3886" s="70"/>
    </row>
    <row r="3887" spans="1:35" ht="12.75" customHeight="1" x14ac:dyDescent="0.2">
      <c r="A3887" s="64" t="s">
        <v>632</v>
      </c>
      <c r="B3887" s="65" t="s">
        <v>631</v>
      </c>
      <c r="C3887" s="65">
        <v>337579</v>
      </c>
      <c r="D3887" s="66">
        <f>VLOOKUP(A3887,'2.1 Termination Charges'!$B$4:$F$904,5,0)</f>
        <v>1.797E-2</v>
      </c>
      <c r="G3887" s="67"/>
      <c r="H3887" s="67"/>
      <c r="J3887" s="67"/>
      <c r="P3887" s="68"/>
      <c r="Q3887" s="69"/>
      <c r="R3887" s="69"/>
      <c r="Z3887" s="70"/>
      <c r="AA3887" s="71"/>
      <c r="AB3887" s="70"/>
      <c r="AC3887" s="70"/>
      <c r="AD3887" s="53"/>
      <c r="AE3887" s="53"/>
      <c r="AF3887" s="72"/>
      <c r="AG3887" s="70"/>
      <c r="AH3887" s="70"/>
      <c r="AI3887" s="70"/>
    </row>
    <row r="3888" spans="1:35" ht="12.75" customHeight="1" x14ac:dyDescent="0.2">
      <c r="A3888" s="64" t="s">
        <v>632</v>
      </c>
      <c r="B3888" s="65" t="s">
        <v>631</v>
      </c>
      <c r="C3888" s="65">
        <v>3376</v>
      </c>
      <c r="D3888" s="66">
        <f>VLOOKUP(A3888,'2.1 Termination Charges'!$B$4:$F$904,5,0)</f>
        <v>1.797E-2</v>
      </c>
      <c r="G3888" s="67"/>
      <c r="H3888" s="67"/>
      <c r="J3888" s="67"/>
      <c r="P3888" s="68"/>
      <c r="Q3888" s="69"/>
      <c r="R3888" s="69"/>
      <c r="Z3888" s="70"/>
      <c r="AA3888" s="71"/>
      <c r="AB3888" s="70"/>
      <c r="AC3888" s="70"/>
      <c r="AD3888" s="53"/>
      <c r="AE3888" s="53"/>
      <c r="AF3888" s="72"/>
      <c r="AG3888" s="70"/>
      <c r="AH3888" s="70"/>
      <c r="AI3888" s="70"/>
    </row>
    <row r="3889" spans="1:35" ht="12.75" customHeight="1" x14ac:dyDescent="0.2">
      <c r="A3889" s="64" t="s">
        <v>632</v>
      </c>
      <c r="B3889" s="65" t="s">
        <v>631</v>
      </c>
      <c r="C3889" s="65">
        <v>3377</v>
      </c>
      <c r="D3889" s="66">
        <f>VLOOKUP(A3889,'2.1 Termination Charges'!$B$4:$F$904,5,0)</f>
        <v>1.797E-2</v>
      </c>
      <c r="G3889" s="67"/>
      <c r="H3889" s="67"/>
      <c r="J3889" s="67"/>
      <c r="P3889" s="68"/>
      <c r="Q3889" s="69"/>
      <c r="R3889" s="69"/>
      <c r="Z3889" s="70"/>
      <c r="AA3889" s="71"/>
      <c r="AB3889" s="70"/>
      <c r="AC3889" s="70"/>
      <c r="AD3889" s="53"/>
      <c r="AE3889" s="53"/>
      <c r="AF3889" s="72"/>
      <c r="AG3889" s="70"/>
      <c r="AH3889" s="70"/>
      <c r="AI3889" s="70"/>
    </row>
    <row r="3890" spans="1:35" ht="12.75" customHeight="1" x14ac:dyDescent="0.2">
      <c r="A3890" s="64" t="s">
        <v>632</v>
      </c>
      <c r="B3890" s="65" t="s">
        <v>631</v>
      </c>
      <c r="C3890" s="65">
        <v>337716</v>
      </c>
      <c r="D3890" s="66">
        <f>VLOOKUP(A3890,'2.1 Termination Charges'!$B$4:$F$904,5,0)</f>
        <v>1.797E-2</v>
      </c>
      <c r="G3890" s="67"/>
      <c r="H3890" s="67"/>
      <c r="J3890" s="67"/>
      <c r="P3890" s="68"/>
      <c r="Q3890" s="69"/>
      <c r="R3890" s="69"/>
      <c r="Z3890" s="70"/>
      <c r="AA3890" s="71"/>
      <c r="AB3890" s="70"/>
      <c r="AC3890" s="70"/>
      <c r="AD3890" s="53"/>
      <c r="AE3890" s="53"/>
      <c r="AF3890" s="72"/>
      <c r="AG3890" s="70"/>
      <c r="AH3890" s="70"/>
      <c r="AI3890" s="70"/>
    </row>
    <row r="3891" spans="1:35" ht="12.75" customHeight="1" x14ac:dyDescent="0.2">
      <c r="A3891" s="64" t="s">
        <v>632</v>
      </c>
      <c r="B3891" s="65" t="s">
        <v>631</v>
      </c>
      <c r="C3891" s="65">
        <v>337717</v>
      </c>
      <c r="D3891" s="66">
        <f>VLOOKUP(A3891,'2.1 Termination Charges'!$B$4:$F$904,5,0)</f>
        <v>1.797E-2</v>
      </c>
      <c r="G3891" s="67"/>
      <c r="H3891" s="67"/>
      <c r="J3891" s="67"/>
      <c r="P3891" s="68"/>
      <c r="Q3891" s="69"/>
      <c r="R3891" s="69"/>
      <c r="Z3891" s="70"/>
      <c r="AA3891" s="71"/>
      <c r="AB3891" s="70"/>
      <c r="AC3891" s="70"/>
      <c r="AD3891" s="53"/>
      <c r="AE3891" s="53"/>
      <c r="AF3891" s="72"/>
      <c r="AG3891" s="70"/>
      <c r="AH3891" s="70"/>
      <c r="AI3891" s="70"/>
    </row>
    <row r="3892" spans="1:35" ht="12.75" customHeight="1" x14ac:dyDescent="0.2">
      <c r="A3892" s="64" t="s">
        <v>632</v>
      </c>
      <c r="B3892" s="65" t="s">
        <v>631</v>
      </c>
      <c r="C3892" s="65">
        <v>337718</v>
      </c>
      <c r="D3892" s="66">
        <f>VLOOKUP(A3892,'2.1 Termination Charges'!$B$4:$F$904,5,0)</f>
        <v>1.797E-2</v>
      </c>
      <c r="G3892" s="67"/>
      <c r="H3892" s="67"/>
      <c r="J3892" s="67"/>
      <c r="P3892" s="68"/>
      <c r="Q3892" s="69"/>
      <c r="R3892" s="69"/>
      <c r="Z3892" s="70"/>
      <c r="AA3892" s="71"/>
      <c r="AB3892" s="70"/>
      <c r="AC3892" s="70"/>
      <c r="AD3892" s="53"/>
      <c r="AE3892" s="53"/>
      <c r="AF3892" s="72"/>
      <c r="AG3892" s="70"/>
      <c r="AH3892" s="70"/>
      <c r="AI3892" s="70"/>
    </row>
    <row r="3893" spans="1:35" ht="12.75" customHeight="1" x14ac:dyDescent="0.2">
      <c r="A3893" s="64" t="s">
        <v>632</v>
      </c>
      <c r="B3893" s="65" t="s">
        <v>631</v>
      </c>
      <c r="C3893" s="65">
        <v>337755</v>
      </c>
      <c r="D3893" s="66">
        <f>VLOOKUP(A3893,'2.1 Termination Charges'!$B$4:$F$904,5,0)</f>
        <v>1.797E-2</v>
      </c>
      <c r="G3893" s="67"/>
      <c r="H3893" s="67"/>
      <c r="J3893" s="67"/>
      <c r="P3893" s="68"/>
      <c r="Q3893" s="69"/>
      <c r="R3893" s="69"/>
      <c r="Z3893" s="70"/>
      <c r="AA3893" s="71"/>
      <c r="AB3893" s="70"/>
      <c r="AC3893" s="70"/>
      <c r="AD3893" s="53"/>
      <c r="AE3893" s="53"/>
      <c r="AF3893" s="72"/>
      <c r="AG3893" s="70"/>
      <c r="AH3893" s="70"/>
      <c r="AI3893" s="70"/>
    </row>
    <row r="3894" spans="1:35" ht="12.75" customHeight="1" x14ac:dyDescent="0.2">
      <c r="A3894" s="64" t="s">
        <v>632</v>
      </c>
      <c r="B3894" s="65" t="s">
        <v>631</v>
      </c>
      <c r="C3894" s="65">
        <v>337756</v>
      </c>
      <c r="D3894" s="66">
        <f>VLOOKUP(A3894,'2.1 Termination Charges'!$B$4:$F$904,5,0)</f>
        <v>1.797E-2</v>
      </c>
      <c r="G3894" s="67"/>
      <c r="H3894" s="67"/>
      <c r="J3894" s="67"/>
      <c r="P3894" s="68"/>
      <c r="Q3894" s="69"/>
      <c r="R3894" s="69"/>
      <c r="Z3894" s="70"/>
      <c r="AA3894" s="71"/>
      <c r="AB3894" s="70"/>
      <c r="AC3894" s="70"/>
      <c r="AD3894" s="53"/>
      <c r="AE3894" s="53"/>
      <c r="AF3894" s="72"/>
      <c r="AG3894" s="70"/>
      <c r="AH3894" s="70"/>
      <c r="AI3894" s="70"/>
    </row>
    <row r="3895" spans="1:35" ht="12.75" customHeight="1" x14ac:dyDescent="0.2">
      <c r="A3895" s="64" t="s">
        <v>632</v>
      </c>
      <c r="B3895" s="65" t="s">
        <v>631</v>
      </c>
      <c r="C3895" s="65">
        <v>3378</v>
      </c>
      <c r="D3895" s="66">
        <f>VLOOKUP(A3895,'2.1 Termination Charges'!$B$4:$F$904,5,0)</f>
        <v>1.797E-2</v>
      </c>
      <c r="G3895" s="67"/>
      <c r="H3895" s="67"/>
      <c r="J3895" s="67"/>
      <c r="P3895" s="68"/>
      <c r="Q3895" s="69"/>
      <c r="R3895" s="69"/>
      <c r="Z3895" s="70"/>
      <c r="AA3895" s="71"/>
      <c r="AB3895" s="70"/>
      <c r="AC3895" s="70"/>
      <c r="AD3895" s="53"/>
      <c r="AE3895" s="53"/>
      <c r="AF3895" s="72"/>
      <c r="AG3895" s="70"/>
      <c r="AH3895" s="70"/>
      <c r="AI3895" s="70"/>
    </row>
    <row r="3896" spans="1:35" ht="12.75" customHeight="1" x14ac:dyDescent="0.2">
      <c r="A3896" s="64" t="s">
        <v>632</v>
      </c>
      <c r="B3896" s="65" t="s">
        <v>631</v>
      </c>
      <c r="C3896" s="65">
        <v>337809</v>
      </c>
      <c r="D3896" s="66">
        <f>VLOOKUP(A3896,'2.1 Termination Charges'!$B$4:$F$904,5,0)</f>
        <v>1.797E-2</v>
      </c>
      <c r="G3896" s="67"/>
      <c r="H3896" s="67"/>
      <c r="J3896" s="67"/>
      <c r="P3896" s="68"/>
      <c r="Q3896" s="69"/>
      <c r="R3896" s="69"/>
      <c r="Z3896" s="70"/>
      <c r="AA3896" s="71"/>
      <c r="AB3896" s="70"/>
      <c r="AC3896" s="70"/>
      <c r="AD3896" s="53"/>
      <c r="AE3896" s="53"/>
      <c r="AF3896" s="72"/>
      <c r="AG3896" s="70"/>
      <c r="AH3896" s="70"/>
      <c r="AI3896" s="70"/>
    </row>
    <row r="3897" spans="1:35" ht="12.75" customHeight="1" x14ac:dyDescent="0.2">
      <c r="A3897" s="64" t="s">
        <v>632</v>
      </c>
      <c r="B3897" s="65" t="s">
        <v>631</v>
      </c>
      <c r="C3897" s="65">
        <v>337849</v>
      </c>
      <c r="D3897" s="66">
        <f>VLOOKUP(A3897,'2.1 Termination Charges'!$B$4:$F$904,5,0)</f>
        <v>1.797E-2</v>
      </c>
      <c r="G3897" s="67"/>
      <c r="H3897" s="67"/>
      <c r="J3897" s="67"/>
      <c r="P3897" s="68"/>
      <c r="Q3897" s="69"/>
      <c r="R3897" s="69"/>
      <c r="Z3897" s="70"/>
      <c r="AA3897" s="71"/>
      <c r="AB3897" s="70"/>
      <c r="AC3897" s="70"/>
      <c r="AD3897" s="53"/>
      <c r="AE3897" s="53"/>
      <c r="AF3897" s="72"/>
      <c r="AG3897" s="70"/>
      <c r="AH3897" s="70"/>
      <c r="AI3897" s="70"/>
    </row>
    <row r="3898" spans="1:35" ht="12.75" customHeight="1" x14ac:dyDescent="0.2">
      <c r="A3898" s="64" t="s">
        <v>632</v>
      </c>
      <c r="B3898" s="65" t="s">
        <v>631</v>
      </c>
      <c r="C3898" s="65">
        <v>3379</v>
      </c>
      <c r="D3898" s="66">
        <f>VLOOKUP(A3898,'2.1 Termination Charges'!$B$4:$F$904,5,0)</f>
        <v>1.797E-2</v>
      </c>
      <c r="G3898" s="67"/>
      <c r="H3898" s="67"/>
      <c r="J3898" s="67"/>
      <c r="P3898" s="68"/>
      <c r="Q3898" s="69"/>
      <c r="R3898" s="69"/>
      <c r="Z3898" s="70"/>
      <c r="AA3898" s="71"/>
      <c r="AB3898" s="70"/>
      <c r="AC3898" s="70"/>
      <c r="AD3898" s="53"/>
      <c r="AE3898" s="53"/>
      <c r="AF3898" s="72"/>
      <c r="AG3898" s="70"/>
      <c r="AH3898" s="70"/>
      <c r="AI3898" s="70"/>
    </row>
    <row r="3899" spans="1:35" ht="12.75" customHeight="1" x14ac:dyDescent="0.2">
      <c r="A3899" s="64" t="s">
        <v>634</v>
      </c>
      <c r="B3899" s="65" t="s">
        <v>633</v>
      </c>
      <c r="C3899" s="65">
        <v>689</v>
      </c>
      <c r="D3899" s="66">
        <f>VLOOKUP(A3899,'2.1 Termination Charges'!$B$4:$F$904,5,0)</f>
        <v>0.42665999999999998</v>
      </c>
      <c r="G3899" s="67"/>
      <c r="H3899" s="67"/>
      <c r="J3899" s="67"/>
      <c r="P3899" s="68"/>
      <c r="Q3899" s="69"/>
      <c r="R3899" s="69"/>
      <c r="Z3899" s="70"/>
      <c r="AA3899" s="71"/>
      <c r="AB3899" s="70"/>
      <c r="AC3899" s="70"/>
      <c r="AD3899" s="53"/>
      <c r="AE3899" s="53"/>
      <c r="AF3899" s="72"/>
      <c r="AG3899" s="70"/>
      <c r="AH3899" s="70"/>
      <c r="AI3899" s="70"/>
    </row>
    <row r="3900" spans="1:35" ht="12.75" customHeight="1" x14ac:dyDescent="0.2">
      <c r="A3900" s="64" t="s">
        <v>636</v>
      </c>
      <c r="B3900" s="65" t="s">
        <v>635</v>
      </c>
      <c r="C3900" s="65">
        <v>241</v>
      </c>
      <c r="D3900" s="66">
        <f>VLOOKUP(A3900,'2.1 Termination Charges'!$B$4:$F$904,5,0)</f>
        <v>0.72580999999999996</v>
      </c>
      <c r="G3900" s="67"/>
      <c r="H3900" s="67"/>
      <c r="J3900" s="67"/>
      <c r="P3900" s="68"/>
      <c r="Q3900" s="69"/>
      <c r="R3900" s="69"/>
      <c r="Z3900" s="70"/>
      <c r="AA3900" s="71"/>
      <c r="AB3900" s="70"/>
      <c r="AC3900" s="70"/>
      <c r="AD3900" s="53"/>
      <c r="AE3900" s="53"/>
      <c r="AF3900" s="72"/>
      <c r="AG3900" s="70"/>
      <c r="AH3900" s="70"/>
      <c r="AI3900" s="70"/>
    </row>
    <row r="3901" spans="1:35" ht="12.75" customHeight="1" x14ac:dyDescent="0.2">
      <c r="A3901" s="64" t="s">
        <v>638</v>
      </c>
      <c r="B3901" s="65" t="s">
        <v>637</v>
      </c>
      <c r="C3901" s="65">
        <v>24103</v>
      </c>
      <c r="D3901" s="66">
        <f>VLOOKUP(A3901,'2.1 Termination Charges'!$B$4:$F$904,5,0)</f>
        <v>0.83635000000000004</v>
      </c>
      <c r="G3901" s="67"/>
      <c r="H3901" s="67"/>
      <c r="J3901" s="67"/>
      <c r="P3901" s="68"/>
      <c r="Q3901" s="69"/>
      <c r="R3901" s="69"/>
      <c r="Z3901" s="70"/>
      <c r="AA3901" s="71"/>
      <c r="AB3901" s="70"/>
      <c r="AC3901" s="70"/>
      <c r="AD3901" s="53"/>
      <c r="AE3901" s="53"/>
      <c r="AF3901" s="72"/>
      <c r="AG3901" s="70"/>
      <c r="AH3901" s="70"/>
      <c r="AI3901" s="70"/>
    </row>
    <row r="3902" spans="1:35" ht="12.75" customHeight="1" x14ac:dyDescent="0.2">
      <c r="A3902" s="64" t="s">
        <v>638</v>
      </c>
      <c r="B3902" s="65" t="s">
        <v>637</v>
      </c>
      <c r="C3902" s="65">
        <v>2413</v>
      </c>
      <c r="D3902" s="66">
        <f>VLOOKUP(A3902,'2.1 Termination Charges'!$B$4:$F$904,5,0)</f>
        <v>0.83635000000000004</v>
      </c>
      <c r="G3902" s="67"/>
      <c r="H3902" s="67"/>
      <c r="J3902" s="67"/>
      <c r="P3902" s="68"/>
      <c r="Q3902" s="69"/>
      <c r="R3902" s="69"/>
      <c r="Z3902" s="70"/>
      <c r="AA3902" s="71"/>
      <c r="AB3902" s="70"/>
      <c r="AC3902" s="70"/>
      <c r="AD3902" s="53"/>
      <c r="AE3902" s="53"/>
      <c r="AF3902" s="72"/>
      <c r="AG3902" s="70"/>
      <c r="AH3902" s="70"/>
      <c r="AI3902" s="70"/>
    </row>
    <row r="3903" spans="1:35" ht="12.75" customHeight="1" x14ac:dyDescent="0.2">
      <c r="A3903" s="64" t="s">
        <v>640</v>
      </c>
      <c r="B3903" s="65" t="s">
        <v>639</v>
      </c>
      <c r="C3903" s="65">
        <v>24104</v>
      </c>
      <c r="D3903" s="66">
        <f>VLOOKUP(A3903,'2.1 Termination Charges'!$B$4:$F$904,5,0)</f>
        <v>0.83635000000000004</v>
      </c>
      <c r="G3903" s="67"/>
      <c r="H3903" s="67"/>
      <c r="J3903" s="67"/>
      <c r="P3903" s="68"/>
      <c r="Q3903" s="69"/>
      <c r="R3903" s="69"/>
      <c r="Z3903" s="70"/>
      <c r="AA3903" s="71"/>
      <c r="AB3903" s="70"/>
      <c r="AC3903" s="70"/>
      <c r="AD3903" s="53"/>
      <c r="AE3903" s="53"/>
      <c r="AF3903" s="72"/>
      <c r="AG3903" s="70"/>
      <c r="AH3903" s="70"/>
      <c r="AI3903" s="70"/>
    </row>
    <row r="3904" spans="1:35" ht="12.75" customHeight="1" x14ac:dyDescent="0.2">
      <c r="A3904" s="64" t="s">
        <v>640</v>
      </c>
      <c r="B3904" s="65" t="s">
        <v>639</v>
      </c>
      <c r="C3904" s="65">
        <v>24107</v>
      </c>
      <c r="D3904" s="66">
        <f>VLOOKUP(A3904,'2.1 Termination Charges'!$B$4:$F$904,5,0)</f>
        <v>0.83635000000000004</v>
      </c>
      <c r="G3904" s="67"/>
      <c r="H3904" s="67"/>
      <c r="J3904" s="67"/>
      <c r="P3904" s="68"/>
      <c r="Q3904" s="69"/>
      <c r="R3904" s="69"/>
      <c r="Z3904" s="70"/>
      <c r="AA3904" s="71"/>
      <c r="AB3904" s="70"/>
      <c r="AC3904" s="70"/>
      <c r="AD3904" s="53"/>
      <c r="AE3904" s="53"/>
      <c r="AF3904" s="72"/>
      <c r="AG3904" s="70"/>
      <c r="AH3904" s="70"/>
      <c r="AI3904" s="70"/>
    </row>
    <row r="3905" spans="1:35" ht="12.75" customHeight="1" x14ac:dyDescent="0.2">
      <c r="A3905" s="64" t="s">
        <v>640</v>
      </c>
      <c r="B3905" s="65" t="s">
        <v>639</v>
      </c>
      <c r="C3905" s="65">
        <v>2414</v>
      </c>
      <c r="D3905" s="66">
        <f>VLOOKUP(A3905,'2.1 Termination Charges'!$B$4:$F$904,5,0)</f>
        <v>0.83635000000000004</v>
      </c>
      <c r="G3905" s="67"/>
      <c r="H3905" s="67"/>
      <c r="J3905" s="67"/>
      <c r="P3905" s="68"/>
      <c r="Q3905" s="69"/>
      <c r="R3905" s="69"/>
      <c r="Z3905" s="70"/>
      <c r="AA3905" s="71"/>
      <c r="AB3905" s="70"/>
      <c r="AC3905" s="70"/>
      <c r="AD3905" s="53"/>
      <c r="AE3905" s="53"/>
      <c r="AF3905" s="72"/>
      <c r="AG3905" s="70"/>
      <c r="AH3905" s="70"/>
      <c r="AI3905" s="70"/>
    </row>
    <row r="3906" spans="1:35" ht="12.75" customHeight="1" x14ac:dyDescent="0.2">
      <c r="A3906" s="64" t="s">
        <v>640</v>
      </c>
      <c r="B3906" s="65" t="s">
        <v>639</v>
      </c>
      <c r="C3906" s="65">
        <v>2417</v>
      </c>
      <c r="D3906" s="66">
        <f>VLOOKUP(A3906,'2.1 Termination Charges'!$B$4:$F$904,5,0)</f>
        <v>0.83635000000000004</v>
      </c>
      <c r="G3906" s="67"/>
      <c r="H3906" s="67"/>
      <c r="J3906" s="67"/>
      <c r="P3906" s="68"/>
      <c r="Q3906" s="69"/>
      <c r="R3906" s="69"/>
      <c r="Z3906" s="70"/>
      <c r="AA3906" s="71"/>
      <c r="AB3906" s="70"/>
      <c r="AC3906" s="70"/>
      <c r="AD3906" s="53"/>
      <c r="AE3906" s="53"/>
      <c r="AF3906" s="72"/>
      <c r="AG3906" s="70"/>
      <c r="AH3906" s="70"/>
      <c r="AI3906" s="70"/>
    </row>
    <row r="3907" spans="1:35" ht="12.75" customHeight="1" x14ac:dyDescent="0.2">
      <c r="A3907" s="64" t="s">
        <v>642</v>
      </c>
      <c r="B3907" s="65" t="s">
        <v>641</v>
      </c>
      <c r="C3907" s="65">
        <v>24102</v>
      </c>
      <c r="D3907" s="66">
        <f>VLOOKUP(A3907,'2.1 Termination Charges'!$B$4:$F$904,5,0)</f>
        <v>0.80313999999999997</v>
      </c>
      <c r="G3907" s="67"/>
      <c r="H3907" s="67"/>
      <c r="J3907" s="67"/>
      <c r="P3907" s="68"/>
      <c r="Q3907" s="69"/>
      <c r="R3907" s="69"/>
      <c r="Z3907" s="70"/>
      <c r="AA3907" s="71"/>
      <c r="AB3907" s="70"/>
      <c r="AC3907" s="70"/>
      <c r="AD3907" s="53"/>
      <c r="AE3907" s="53"/>
      <c r="AF3907" s="72"/>
      <c r="AG3907" s="70"/>
      <c r="AH3907" s="70"/>
      <c r="AI3907" s="70"/>
    </row>
    <row r="3908" spans="1:35" ht="12.75" customHeight="1" x14ac:dyDescent="0.2">
      <c r="A3908" s="64" t="s">
        <v>642</v>
      </c>
      <c r="B3908" s="65" t="s">
        <v>641</v>
      </c>
      <c r="C3908" s="65">
        <v>24106</v>
      </c>
      <c r="D3908" s="66">
        <f>VLOOKUP(A3908,'2.1 Termination Charges'!$B$4:$F$904,5,0)</f>
        <v>0.80313999999999997</v>
      </c>
      <c r="G3908" s="67"/>
      <c r="H3908" s="67"/>
      <c r="J3908" s="67"/>
      <c r="P3908" s="68"/>
      <c r="Q3908" s="69"/>
      <c r="R3908" s="69"/>
      <c r="Z3908" s="70"/>
      <c r="AA3908" s="71"/>
      <c r="AB3908" s="70"/>
      <c r="AC3908" s="70"/>
      <c r="AD3908" s="53"/>
      <c r="AE3908" s="53"/>
      <c r="AF3908" s="72"/>
      <c r="AG3908" s="70"/>
      <c r="AH3908" s="70"/>
      <c r="AI3908" s="70"/>
    </row>
    <row r="3909" spans="1:35" ht="12.75" customHeight="1" x14ac:dyDescent="0.2">
      <c r="A3909" s="64" t="s">
        <v>642</v>
      </c>
      <c r="B3909" s="65" t="s">
        <v>641</v>
      </c>
      <c r="C3909" s="65">
        <v>2412</v>
      </c>
      <c r="D3909" s="66">
        <f>VLOOKUP(A3909,'2.1 Termination Charges'!$B$4:$F$904,5,0)</f>
        <v>0.80313999999999997</v>
      </c>
      <c r="G3909" s="67"/>
      <c r="H3909" s="67"/>
      <c r="J3909" s="67"/>
      <c r="P3909" s="68"/>
      <c r="Q3909" s="69"/>
      <c r="R3909" s="69"/>
      <c r="Z3909" s="70"/>
      <c r="AA3909" s="71"/>
      <c r="AB3909" s="70"/>
      <c r="AC3909" s="70"/>
      <c r="AD3909" s="53"/>
      <c r="AE3909" s="53"/>
      <c r="AF3909" s="72"/>
      <c r="AG3909" s="70"/>
      <c r="AH3909" s="70"/>
      <c r="AI3909" s="70"/>
    </row>
    <row r="3910" spans="1:35" ht="12.75" customHeight="1" x14ac:dyDescent="0.2">
      <c r="A3910" s="64" t="s">
        <v>642</v>
      </c>
      <c r="B3910" s="65" t="s">
        <v>641</v>
      </c>
      <c r="C3910" s="65">
        <v>2416</v>
      </c>
      <c r="D3910" s="66">
        <f>VLOOKUP(A3910,'2.1 Termination Charges'!$B$4:$F$904,5,0)</f>
        <v>0.80313999999999997</v>
      </c>
      <c r="G3910" s="67"/>
      <c r="H3910" s="67"/>
      <c r="J3910" s="67"/>
      <c r="P3910" s="68"/>
      <c r="Q3910" s="69"/>
      <c r="R3910" s="69"/>
      <c r="Z3910" s="70"/>
      <c r="AA3910" s="71"/>
      <c r="AB3910" s="70"/>
      <c r="AC3910" s="70"/>
      <c r="AD3910" s="53"/>
      <c r="AE3910" s="53"/>
      <c r="AF3910" s="72"/>
      <c r="AG3910" s="70"/>
      <c r="AH3910" s="70"/>
      <c r="AI3910" s="70"/>
    </row>
    <row r="3911" spans="1:35" ht="12.75" customHeight="1" x14ac:dyDescent="0.2">
      <c r="A3911" s="64" t="s">
        <v>644</v>
      </c>
      <c r="B3911" s="65" t="s">
        <v>643</v>
      </c>
      <c r="C3911" s="65">
        <v>24105</v>
      </c>
      <c r="D3911" s="66">
        <f>VLOOKUP(A3911,'2.1 Termination Charges'!$B$4:$F$904,5,0)</f>
        <v>0.80289999999999995</v>
      </c>
      <c r="G3911" s="67"/>
      <c r="H3911" s="67"/>
      <c r="J3911" s="67"/>
      <c r="P3911" s="68"/>
      <c r="Q3911" s="69"/>
      <c r="R3911" s="69"/>
      <c r="Z3911" s="70"/>
      <c r="AA3911" s="71"/>
      <c r="AB3911" s="70"/>
      <c r="AC3911" s="70"/>
      <c r="AD3911" s="53"/>
      <c r="AE3911" s="53"/>
      <c r="AF3911" s="72"/>
      <c r="AG3911" s="70"/>
      <c r="AH3911" s="70"/>
      <c r="AI3911" s="70"/>
    </row>
    <row r="3912" spans="1:35" ht="12.75" customHeight="1" x14ac:dyDescent="0.2">
      <c r="A3912" s="64" t="s">
        <v>644</v>
      </c>
      <c r="B3912" s="65" t="s">
        <v>643</v>
      </c>
      <c r="C3912" s="65">
        <v>2415</v>
      </c>
      <c r="D3912" s="66">
        <f>VLOOKUP(A3912,'2.1 Termination Charges'!$B$4:$F$904,5,0)</f>
        <v>0.80289999999999995</v>
      </c>
      <c r="G3912" s="67"/>
      <c r="H3912" s="67"/>
      <c r="J3912" s="67"/>
      <c r="P3912" s="68"/>
      <c r="Q3912" s="69"/>
      <c r="R3912" s="69"/>
      <c r="Z3912" s="70"/>
      <c r="AA3912" s="71"/>
      <c r="AB3912" s="70"/>
      <c r="AC3912" s="70"/>
      <c r="AD3912" s="53"/>
      <c r="AE3912" s="53"/>
      <c r="AF3912" s="72"/>
      <c r="AG3912" s="70"/>
      <c r="AH3912" s="70"/>
      <c r="AI3912" s="70"/>
    </row>
    <row r="3913" spans="1:35" ht="12.75" customHeight="1" x14ac:dyDescent="0.2">
      <c r="A3913" s="64" t="s">
        <v>646</v>
      </c>
      <c r="B3913" s="65" t="s">
        <v>645</v>
      </c>
      <c r="C3913" s="65">
        <v>220</v>
      </c>
      <c r="D3913" s="66">
        <f>VLOOKUP(A3913,'2.1 Termination Charges'!$B$4:$F$904,5,0)</f>
        <v>1.00119</v>
      </c>
      <c r="G3913" s="67"/>
      <c r="H3913" s="67"/>
      <c r="J3913" s="67"/>
      <c r="P3913" s="68"/>
      <c r="Q3913" s="69"/>
      <c r="R3913" s="69"/>
      <c r="Z3913" s="70"/>
      <c r="AA3913" s="71"/>
      <c r="AB3913" s="70"/>
      <c r="AC3913" s="70"/>
      <c r="AD3913" s="53"/>
      <c r="AE3913" s="53"/>
      <c r="AF3913" s="72"/>
      <c r="AG3913" s="70"/>
      <c r="AH3913" s="70"/>
      <c r="AI3913" s="70"/>
    </row>
    <row r="3914" spans="1:35" ht="12.75" customHeight="1" x14ac:dyDescent="0.2">
      <c r="A3914" s="64" t="s">
        <v>648</v>
      </c>
      <c r="B3914" s="65" t="s">
        <v>647</v>
      </c>
      <c r="C3914" s="65">
        <v>2202</v>
      </c>
      <c r="D3914" s="66">
        <f>VLOOKUP(A3914,'2.1 Termination Charges'!$B$4:$F$904,5,0)</f>
        <v>1.00119</v>
      </c>
      <c r="G3914" s="67"/>
      <c r="H3914" s="67"/>
      <c r="J3914" s="67"/>
      <c r="P3914" s="68"/>
      <c r="Q3914" s="69"/>
      <c r="R3914" s="69"/>
      <c r="Z3914" s="70"/>
      <c r="AA3914" s="71"/>
      <c r="AB3914" s="70"/>
      <c r="AC3914" s="70"/>
      <c r="AD3914" s="53"/>
      <c r="AE3914" s="53"/>
      <c r="AF3914" s="72"/>
      <c r="AG3914" s="70"/>
      <c r="AH3914" s="70"/>
      <c r="AI3914" s="70"/>
    </row>
    <row r="3915" spans="1:35" ht="12.75" customHeight="1" x14ac:dyDescent="0.2">
      <c r="A3915" s="64" t="s">
        <v>648</v>
      </c>
      <c r="B3915" s="65" t="s">
        <v>647</v>
      </c>
      <c r="C3915" s="65">
        <v>2207</v>
      </c>
      <c r="D3915" s="66">
        <f>VLOOKUP(A3915,'2.1 Termination Charges'!$B$4:$F$904,5,0)</f>
        <v>1.00119</v>
      </c>
      <c r="G3915" s="67"/>
      <c r="H3915" s="67"/>
      <c r="J3915" s="67"/>
      <c r="P3915" s="68"/>
      <c r="Q3915" s="69"/>
      <c r="R3915" s="69"/>
      <c r="Z3915" s="70"/>
      <c r="AA3915" s="71"/>
      <c r="AB3915" s="70"/>
      <c r="AC3915" s="70"/>
      <c r="AD3915" s="53"/>
      <c r="AE3915" s="53"/>
      <c r="AF3915" s="72"/>
      <c r="AG3915" s="70"/>
      <c r="AH3915" s="70"/>
      <c r="AI3915" s="70"/>
    </row>
    <row r="3916" spans="1:35" ht="12.75" customHeight="1" x14ac:dyDescent="0.2">
      <c r="A3916" s="64" t="s">
        <v>650</v>
      </c>
      <c r="B3916" s="65" t="s">
        <v>649</v>
      </c>
      <c r="C3916" s="65">
        <v>2206</v>
      </c>
      <c r="D3916" s="66">
        <f>VLOOKUP(A3916,'2.1 Termination Charges'!$B$4:$F$904,5,0)</f>
        <v>1.00119</v>
      </c>
      <c r="G3916" s="67"/>
      <c r="H3916" s="67"/>
      <c r="J3916" s="67"/>
      <c r="P3916" s="68"/>
      <c r="Q3916" s="69"/>
      <c r="R3916" s="69"/>
      <c r="Z3916" s="70"/>
      <c r="AA3916" s="71"/>
      <c r="AB3916" s="70"/>
      <c r="AC3916" s="70"/>
      <c r="AD3916" s="53"/>
      <c r="AE3916" s="53"/>
      <c r="AF3916" s="72"/>
      <c r="AG3916" s="70"/>
      <c r="AH3916" s="70"/>
      <c r="AI3916" s="70"/>
    </row>
    <row r="3917" spans="1:35" ht="12.75" customHeight="1" x14ac:dyDescent="0.2">
      <c r="A3917" s="64" t="s">
        <v>652</v>
      </c>
      <c r="B3917" s="65" t="s">
        <v>651</v>
      </c>
      <c r="C3917" s="65">
        <v>2209</v>
      </c>
      <c r="D3917" s="66">
        <f>VLOOKUP(A3917,'2.1 Termination Charges'!$B$4:$F$904,5,0)</f>
        <v>1.00119</v>
      </c>
      <c r="G3917" s="67"/>
      <c r="H3917" s="67"/>
      <c r="J3917" s="67"/>
      <c r="P3917" s="68"/>
      <c r="Q3917" s="69"/>
      <c r="R3917" s="69"/>
      <c r="Z3917" s="70"/>
      <c r="AA3917" s="71"/>
      <c r="AB3917" s="70"/>
      <c r="AC3917" s="70"/>
      <c r="AD3917" s="53"/>
      <c r="AE3917" s="53"/>
      <c r="AF3917" s="72"/>
      <c r="AG3917" s="70"/>
      <c r="AH3917" s="70"/>
      <c r="AI3917" s="70"/>
    </row>
    <row r="3918" spans="1:35" ht="12.75" customHeight="1" x14ac:dyDescent="0.2">
      <c r="A3918" s="64" t="s">
        <v>654</v>
      </c>
      <c r="B3918" s="65" t="s">
        <v>653</v>
      </c>
      <c r="C3918" s="65">
        <v>2203</v>
      </c>
      <c r="D3918" s="66">
        <f>VLOOKUP(A3918,'2.1 Termination Charges'!$B$4:$F$904,5,0)</f>
        <v>1.00119</v>
      </c>
      <c r="G3918" s="67"/>
      <c r="H3918" s="67"/>
      <c r="J3918" s="67"/>
      <c r="P3918" s="68"/>
      <c r="Q3918" s="69"/>
      <c r="R3918" s="69"/>
      <c r="Z3918" s="70"/>
      <c r="AA3918" s="71"/>
      <c r="AB3918" s="70"/>
      <c r="AC3918" s="70"/>
      <c r="AD3918" s="53"/>
      <c r="AE3918" s="53"/>
      <c r="AF3918" s="72"/>
      <c r="AG3918" s="70"/>
      <c r="AH3918" s="70"/>
      <c r="AI3918" s="70"/>
    </row>
    <row r="3919" spans="1:35" ht="12.75" customHeight="1" x14ac:dyDescent="0.2">
      <c r="A3919" s="64" t="s">
        <v>654</v>
      </c>
      <c r="B3919" s="65" t="s">
        <v>653</v>
      </c>
      <c r="C3919" s="65">
        <v>22050</v>
      </c>
      <c r="D3919" s="66">
        <f>VLOOKUP(A3919,'2.1 Termination Charges'!$B$4:$F$904,5,0)</f>
        <v>1.00119</v>
      </c>
      <c r="G3919" s="67"/>
      <c r="H3919" s="67"/>
      <c r="J3919" s="67"/>
      <c r="P3919" s="68"/>
      <c r="Q3919" s="69"/>
      <c r="R3919" s="69"/>
      <c r="Z3919" s="70"/>
      <c r="AA3919" s="71"/>
      <c r="AB3919" s="70"/>
      <c r="AC3919" s="70"/>
      <c r="AD3919" s="53"/>
      <c r="AE3919" s="53"/>
      <c r="AF3919" s="72"/>
      <c r="AG3919" s="70"/>
      <c r="AH3919" s="70"/>
      <c r="AI3919" s="70"/>
    </row>
    <row r="3920" spans="1:35" ht="12.75" customHeight="1" x14ac:dyDescent="0.2">
      <c r="A3920" s="64" t="s">
        <v>654</v>
      </c>
      <c r="B3920" s="65" t="s">
        <v>653</v>
      </c>
      <c r="C3920" s="65">
        <v>22051</v>
      </c>
      <c r="D3920" s="66">
        <f>VLOOKUP(A3920,'2.1 Termination Charges'!$B$4:$F$904,5,0)</f>
        <v>1.00119</v>
      </c>
      <c r="G3920" s="67"/>
      <c r="H3920" s="67"/>
      <c r="J3920" s="67"/>
      <c r="P3920" s="68"/>
      <c r="Q3920" s="69"/>
      <c r="R3920" s="69"/>
      <c r="Z3920" s="70"/>
      <c r="AA3920" s="71"/>
      <c r="AB3920" s="70"/>
      <c r="AC3920" s="70"/>
      <c r="AD3920" s="53"/>
      <c r="AE3920" s="53"/>
      <c r="AF3920" s="72"/>
      <c r="AG3920" s="70"/>
      <c r="AH3920" s="70"/>
      <c r="AI3920" s="70"/>
    </row>
    <row r="3921" spans="1:35" ht="12.75" customHeight="1" x14ac:dyDescent="0.2">
      <c r="A3921" s="64" t="s">
        <v>654</v>
      </c>
      <c r="B3921" s="65" t="s">
        <v>653</v>
      </c>
      <c r="C3921" s="65">
        <v>22052</v>
      </c>
      <c r="D3921" s="66">
        <f>VLOOKUP(A3921,'2.1 Termination Charges'!$B$4:$F$904,5,0)</f>
        <v>1.00119</v>
      </c>
      <c r="G3921" s="67"/>
      <c r="H3921" s="67"/>
      <c r="J3921" s="67"/>
      <c r="P3921" s="68"/>
      <c r="Q3921" s="69"/>
      <c r="R3921" s="69"/>
      <c r="Z3921" s="70"/>
      <c r="AA3921" s="71"/>
      <c r="AB3921" s="70"/>
      <c r="AC3921" s="70"/>
      <c r="AD3921" s="53"/>
      <c r="AE3921" s="53"/>
      <c r="AF3921" s="72"/>
      <c r="AG3921" s="70"/>
      <c r="AH3921" s="70"/>
      <c r="AI3921" s="70"/>
    </row>
    <row r="3922" spans="1:35" ht="12.75" customHeight="1" x14ac:dyDescent="0.2">
      <c r="A3922" s="64" t="s">
        <v>654</v>
      </c>
      <c r="B3922" s="65" t="s">
        <v>653</v>
      </c>
      <c r="C3922" s="65">
        <v>22053</v>
      </c>
      <c r="D3922" s="66">
        <f>VLOOKUP(A3922,'2.1 Termination Charges'!$B$4:$F$904,5,0)</f>
        <v>1.00119</v>
      </c>
      <c r="G3922" s="67"/>
      <c r="H3922" s="67"/>
      <c r="J3922" s="67"/>
      <c r="P3922" s="68"/>
      <c r="Q3922" s="69"/>
      <c r="R3922" s="69"/>
      <c r="Z3922" s="70"/>
      <c r="AA3922" s="71"/>
      <c r="AB3922" s="70"/>
      <c r="AC3922" s="70"/>
      <c r="AD3922" s="53"/>
      <c r="AE3922" s="53"/>
      <c r="AF3922" s="72"/>
      <c r="AG3922" s="70"/>
      <c r="AH3922" s="70"/>
      <c r="AI3922" s="70"/>
    </row>
    <row r="3923" spans="1:35" ht="12.75" customHeight="1" x14ac:dyDescent="0.2">
      <c r="A3923" s="64" t="s">
        <v>654</v>
      </c>
      <c r="B3923" s="65" t="s">
        <v>653</v>
      </c>
      <c r="C3923" s="65">
        <v>22058</v>
      </c>
      <c r="D3923" s="66">
        <f>VLOOKUP(A3923,'2.1 Termination Charges'!$B$4:$F$904,5,0)</f>
        <v>1.00119</v>
      </c>
      <c r="G3923" s="67"/>
      <c r="H3923" s="67"/>
      <c r="J3923" s="67"/>
      <c r="P3923" s="68"/>
      <c r="Q3923" s="69"/>
      <c r="R3923" s="69"/>
      <c r="Z3923" s="70"/>
      <c r="AA3923" s="71"/>
      <c r="AB3923" s="70"/>
      <c r="AC3923" s="70"/>
      <c r="AD3923" s="53"/>
      <c r="AE3923" s="53"/>
      <c r="AF3923" s="72"/>
      <c r="AG3923" s="70"/>
      <c r="AH3923" s="70"/>
      <c r="AI3923" s="70"/>
    </row>
    <row r="3924" spans="1:35" ht="12.75" customHeight="1" x14ac:dyDescent="0.2">
      <c r="A3924" s="64" t="s">
        <v>654</v>
      </c>
      <c r="B3924" s="65" t="s">
        <v>653</v>
      </c>
      <c r="C3924" s="65">
        <v>22059</v>
      </c>
      <c r="D3924" s="66">
        <f>VLOOKUP(A3924,'2.1 Termination Charges'!$B$4:$F$904,5,0)</f>
        <v>1.00119</v>
      </c>
      <c r="G3924" s="67"/>
      <c r="H3924" s="67"/>
      <c r="J3924" s="67"/>
      <c r="P3924" s="68"/>
      <c r="Q3924" s="69"/>
      <c r="R3924" s="69"/>
      <c r="Z3924" s="70"/>
      <c r="AA3924" s="71"/>
      <c r="AB3924" s="70"/>
      <c r="AC3924" s="70"/>
      <c r="AD3924" s="53"/>
      <c r="AE3924" s="53"/>
      <c r="AF3924" s="72"/>
      <c r="AG3924" s="70"/>
      <c r="AH3924" s="70"/>
      <c r="AI3924" s="70"/>
    </row>
    <row r="3925" spans="1:35" ht="12.75" customHeight="1" x14ac:dyDescent="0.2">
      <c r="A3925" s="64" t="s">
        <v>656</v>
      </c>
      <c r="B3925" s="65" t="s">
        <v>655</v>
      </c>
      <c r="C3925" s="65">
        <v>2208</v>
      </c>
      <c r="D3925" s="66">
        <f>VLOOKUP(A3925,'2.1 Termination Charges'!$B$4:$F$904,5,0)</f>
        <v>1.01004</v>
      </c>
      <c r="G3925" s="67"/>
      <c r="H3925" s="67"/>
      <c r="J3925" s="67"/>
      <c r="P3925" s="68"/>
      <c r="Q3925" s="69"/>
      <c r="R3925" s="69"/>
      <c r="Z3925" s="70"/>
      <c r="AA3925" s="71"/>
      <c r="AB3925" s="70"/>
      <c r="AC3925" s="70"/>
      <c r="AD3925" s="53"/>
      <c r="AE3925" s="53"/>
      <c r="AF3925" s="72"/>
      <c r="AG3925" s="70"/>
      <c r="AH3925" s="70"/>
      <c r="AI3925" s="70"/>
    </row>
    <row r="3926" spans="1:35" ht="12.75" customHeight="1" x14ac:dyDescent="0.2">
      <c r="A3926" s="64" t="s">
        <v>658</v>
      </c>
      <c r="B3926" s="65" t="s">
        <v>657</v>
      </c>
      <c r="C3926" s="65">
        <v>995</v>
      </c>
      <c r="D3926" s="66">
        <f>VLOOKUP(A3926,'2.1 Termination Charges'!$B$4:$F$904,5,0)</f>
        <v>0.29430000000000001</v>
      </c>
      <c r="G3926" s="67"/>
      <c r="H3926" s="67"/>
      <c r="J3926" s="67"/>
      <c r="P3926" s="68"/>
      <c r="Q3926" s="69"/>
      <c r="R3926" s="69"/>
      <c r="Z3926" s="70"/>
      <c r="AA3926" s="71"/>
      <c r="AB3926" s="70"/>
      <c r="AC3926" s="70"/>
      <c r="AD3926" s="53"/>
      <c r="AE3926" s="53"/>
      <c r="AF3926" s="72"/>
      <c r="AG3926" s="70"/>
      <c r="AH3926" s="70"/>
      <c r="AI3926" s="70"/>
    </row>
    <row r="3927" spans="1:35" ht="12.75" customHeight="1" x14ac:dyDescent="0.2">
      <c r="A3927" s="64" t="s">
        <v>660</v>
      </c>
      <c r="B3927" s="65" t="s">
        <v>659</v>
      </c>
      <c r="C3927" s="65">
        <v>99544</v>
      </c>
      <c r="D3927" s="66">
        <f>VLOOKUP(A3927,'2.1 Termination Charges'!$B$4:$F$904,5,0)</f>
        <v>0.29430000000000001</v>
      </c>
      <c r="G3927" s="67"/>
      <c r="H3927" s="67"/>
      <c r="J3927" s="67"/>
      <c r="P3927" s="68"/>
      <c r="Q3927" s="69"/>
      <c r="R3927" s="69"/>
      <c r="Z3927" s="70"/>
      <c r="AA3927" s="71"/>
      <c r="AB3927" s="70"/>
      <c r="AC3927" s="70"/>
      <c r="AD3927" s="53"/>
      <c r="AE3927" s="53"/>
      <c r="AF3927" s="72"/>
      <c r="AG3927" s="70"/>
      <c r="AH3927" s="70"/>
      <c r="AI3927" s="70"/>
    </row>
    <row r="3928" spans="1:35" ht="12.75" customHeight="1" x14ac:dyDescent="0.2">
      <c r="A3928" s="64" t="s">
        <v>662</v>
      </c>
      <c r="B3928" s="65" t="s">
        <v>661</v>
      </c>
      <c r="C3928" s="65">
        <v>99532</v>
      </c>
      <c r="D3928" s="66">
        <f>VLOOKUP(A3928,'2.1 Termination Charges'!$B$4:$F$904,5,0)</f>
        <v>0.27611999999999998</v>
      </c>
      <c r="G3928" s="67"/>
      <c r="H3928" s="67"/>
      <c r="J3928" s="67"/>
      <c r="P3928" s="68"/>
      <c r="Q3928" s="69"/>
      <c r="R3928" s="69"/>
      <c r="Z3928" s="70"/>
      <c r="AA3928" s="71"/>
      <c r="AB3928" s="70"/>
      <c r="AC3928" s="70"/>
      <c r="AD3928" s="53"/>
      <c r="AE3928" s="53"/>
      <c r="AF3928" s="72"/>
      <c r="AG3928" s="70"/>
      <c r="AH3928" s="70"/>
      <c r="AI3928" s="70"/>
    </row>
    <row r="3929" spans="1:35" ht="12.75" customHeight="1" x14ac:dyDescent="0.2">
      <c r="A3929" s="64" t="s">
        <v>664</v>
      </c>
      <c r="B3929" s="65" t="s">
        <v>663</v>
      </c>
      <c r="C3929" s="65">
        <v>995514</v>
      </c>
      <c r="D3929" s="66">
        <f>VLOOKUP(A3929,'2.1 Termination Charges'!$B$4:$F$904,5,0)</f>
        <v>0.48677999999999999</v>
      </c>
      <c r="G3929" s="67"/>
      <c r="H3929" s="67"/>
      <c r="J3929" s="67"/>
      <c r="P3929" s="68"/>
      <c r="Q3929" s="69"/>
      <c r="R3929" s="69"/>
      <c r="Z3929" s="70"/>
      <c r="AA3929" s="71"/>
      <c r="AB3929" s="70"/>
      <c r="AC3929" s="70"/>
      <c r="AD3929" s="53"/>
      <c r="AE3929" s="53"/>
      <c r="AF3929" s="72"/>
      <c r="AG3929" s="70"/>
      <c r="AH3929" s="70"/>
      <c r="AI3929" s="70"/>
    </row>
    <row r="3930" spans="1:35" ht="12.75" customHeight="1" x14ac:dyDescent="0.2">
      <c r="A3930" s="64" t="s">
        <v>664</v>
      </c>
      <c r="B3930" s="65" t="s">
        <v>663</v>
      </c>
      <c r="C3930" s="65">
        <v>995555</v>
      </c>
      <c r="D3930" s="66">
        <f>VLOOKUP(A3930,'2.1 Termination Charges'!$B$4:$F$904,5,0)</f>
        <v>0.48677999999999999</v>
      </c>
      <c r="G3930" s="67"/>
      <c r="H3930" s="67"/>
      <c r="J3930" s="67"/>
      <c r="P3930" s="68"/>
      <c r="Q3930" s="69"/>
      <c r="R3930" s="69"/>
      <c r="Z3930" s="70"/>
      <c r="AA3930" s="71"/>
      <c r="AB3930" s="70"/>
      <c r="AC3930" s="70"/>
      <c r="AD3930" s="53"/>
      <c r="AE3930" s="53"/>
      <c r="AF3930" s="72"/>
      <c r="AG3930" s="70"/>
      <c r="AH3930" s="70"/>
      <c r="AI3930" s="70"/>
    </row>
    <row r="3931" spans="1:35" ht="12.75" customHeight="1" x14ac:dyDescent="0.2">
      <c r="A3931" s="64" t="s">
        <v>664</v>
      </c>
      <c r="B3931" s="65" t="s">
        <v>663</v>
      </c>
      <c r="C3931" s="65">
        <v>995557</v>
      </c>
      <c r="D3931" s="66">
        <f>VLOOKUP(A3931,'2.1 Termination Charges'!$B$4:$F$904,5,0)</f>
        <v>0.48677999999999999</v>
      </c>
      <c r="G3931" s="67"/>
      <c r="H3931" s="67"/>
      <c r="J3931" s="67"/>
      <c r="P3931" s="68"/>
      <c r="Q3931" s="69"/>
      <c r="R3931" s="69"/>
      <c r="Z3931" s="70"/>
      <c r="AA3931" s="71"/>
      <c r="AB3931" s="70"/>
      <c r="AC3931" s="70"/>
      <c r="AD3931" s="53"/>
      <c r="AE3931" s="53"/>
      <c r="AF3931" s="72"/>
      <c r="AG3931" s="70"/>
      <c r="AH3931" s="70"/>
      <c r="AI3931" s="70"/>
    </row>
    <row r="3932" spans="1:35" ht="12.75" customHeight="1" x14ac:dyDescent="0.2">
      <c r="A3932" s="64" t="s">
        <v>664</v>
      </c>
      <c r="B3932" s="65" t="s">
        <v>663</v>
      </c>
      <c r="C3932" s="65">
        <v>995558</v>
      </c>
      <c r="D3932" s="66">
        <f>VLOOKUP(A3932,'2.1 Termination Charges'!$B$4:$F$904,5,0)</f>
        <v>0.48677999999999999</v>
      </c>
      <c r="G3932" s="67"/>
      <c r="H3932" s="67"/>
      <c r="J3932" s="67"/>
      <c r="P3932" s="68"/>
      <c r="Q3932" s="69"/>
      <c r="R3932" s="69"/>
      <c r="Z3932" s="70"/>
      <c r="AA3932" s="71"/>
      <c r="AB3932" s="70"/>
      <c r="AC3932" s="70"/>
      <c r="AD3932" s="53"/>
      <c r="AE3932" s="53"/>
      <c r="AF3932" s="72"/>
      <c r="AG3932" s="70"/>
      <c r="AH3932" s="70"/>
      <c r="AI3932" s="70"/>
    </row>
    <row r="3933" spans="1:35" ht="12.75" customHeight="1" x14ac:dyDescent="0.2">
      <c r="A3933" s="64" t="s">
        <v>664</v>
      </c>
      <c r="B3933" s="65" t="s">
        <v>663</v>
      </c>
      <c r="C3933" s="65">
        <v>995577</v>
      </c>
      <c r="D3933" s="66">
        <f>VLOOKUP(A3933,'2.1 Termination Charges'!$B$4:$F$904,5,0)</f>
        <v>0.48677999999999999</v>
      </c>
      <c r="G3933" s="67"/>
      <c r="H3933" s="67"/>
      <c r="J3933" s="67"/>
      <c r="P3933" s="68"/>
      <c r="Q3933" s="69"/>
      <c r="R3933" s="69"/>
      <c r="Z3933" s="70"/>
      <c r="AA3933" s="71"/>
      <c r="AB3933" s="70"/>
      <c r="AC3933" s="70"/>
      <c r="AD3933" s="53"/>
      <c r="AE3933" s="53"/>
      <c r="AF3933" s="72"/>
      <c r="AG3933" s="70"/>
      <c r="AH3933" s="70"/>
      <c r="AI3933" s="70"/>
    </row>
    <row r="3934" spans="1:35" ht="12.75" customHeight="1" x14ac:dyDescent="0.2">
      <c r="A3934" s="64" t="s">
        <v>664</v>
      </c>
      <c r="B3934" s="65" t="s">
        <v>663</v>
      </c>
      <c r="C3934" s="65">
        <v>995593</v>
      </c>
      <c r="D3934" s="66">
        <f>VLOOKUP(A3934,'2.1 Termination Charges'!$B$4:$F$904,5,0)</f>
        <v>0.48677999999999999</v>
      </c>
      <c r="G3934" s="67"/>
      <c r="H3934" s="67"/>
      <c r="J3934" s="67"/>
      <c r="P3934" s="68"/>
      <c r="Q3934" s="69"/>
      <c r="R3934" s="69"/>
      <c r="Z3934" s="70"/>
      <c r="AA3934" s="71"/>
      <c r="AB3934" s="70"/>
      <c r="AC3934" s="70"/>
      <c r="AD3934" s="53"/>
      <c r="AE3934" s="53"/>
      <c r="AF3934" s="72"/>
      <c r="AG3934" s="70"/>
      <c r="AH3934" s="70"/>
      <c r="AI3934" s="70"/>
    </row>
    <row r="3935" spans="1:35" ht="12.75" customHeight="1" x14ac:dyDescent="0.2">
      <c r="A3935" s="64" t="s">
        <v>666</v>
      </c>
      <c r="B3935" s="65" t="s">
        <v>665</v>
      </c>
      <c r="C3935" s="65">
        <v>995551</v>
      </c>
      <c r="D3935" s="66">
        <f>VLOOKUP(A3935,'2.1 Termination Charges'!$B$4:$F$904,5,0)</f>
        <v>0.49998999999999999</v>
      </c>
      <c r="G3935" s="67"/>
      <c r="H3935" s="67"/>
      <c r="J3935" s="67"/>
      <c r="P3935" s="68"/>
      <c r="Q3935" s="69"/>
      <c r="R3935" s="69"/>
      <c r="Z3935" s="70"/>
      <c r="AA3935" s="71"/>
      <c r="AB3935" s="70"/>
      <c r="AC3935" s="70"/>
      <c r="AD3935" s="53"/>
      <c r="AE3935" s="53"/>
      <c r="AF3935" s="72"/>
      <c r="AG3935" s="70"/>
      <c r="AH3935" s="70"/>
      <c r="AI3935" s="70"/>
    </row>
    <row r="3936" spans="1:35" ht="12.75" customHeight="1" x14ac:dyDescent="0.2">
      <c r="A3936" s="64" t="s">
        <v>666</v>
      </c>
      <c r="B3936" s="65" t="s">
        <v>665</v>
      </c>
      <c r="C3936" s="65">
        <v>995591</v>
      </c>
      <c r="D3936" s="66">
        <f>VLOOKUP(A3936,'2.1 Termination Charges'!$B$4:$F$904,5,0)</f>
        <v>0.49998999999999999</v>
      </c>
      <c r="G3936" s="67"/>
      <c r="H3936" s="67"/>
      <c r="J3936" s="67"/>
      <c r="P3936" s="68"/>
      <c r="Q3936" s="69"/>
      <c r="R3936" s="69"/>
      <c r="Z3936" s="70"/>
      <c r="AA3936" s="71"/>
      <c r="AB3936" s="70"/>
      <c r="AC3936" s="70"/>
      <c r="AD3936" s="53"/>
      <c r="AE3936" s="53"/>
      <c r="AF3936" s="72"/>
      <c r="AG3936" s="70"/>
      <c r="AH3936" s="70"/>
      <c r="AI3936" s="70"/>
    </row>
    <row r="3937" spans="1:35" ht="12.75" customHeight="1" x14ac:dyDescent="0.2">
      <c r="A3937" s="64" t="s">
        <v>666</v>
      </c>
      <c r="B3937" s="65" t="s">
        <v>665</v>
      </c>
      <c r="C3937" s="65">
        <v>995595</v>
      </c>
      <c r="D3937" s="66">
        <f>VLOOKUP(A3937,'2.1 Termination Charges'!$B$4:$F$904,5,0)</f>
        <v>0.49998999999999999</v>
      </c>
      <c r="G3937" s="67"/>
      <c r="H3937" s="67"/>
      <c r="J3937" s="67"/>
      <c r="P3937" s="68"/>
      <c r="Q3937" s="69"/>
      <c r="R3937" s="69"/>
      <c r="Z3937" s="70"/>
      <c r="AA3937" s="71"/>
      <c r="AB3937" s="70"/>
      <c r="AC3937" s="70"/>
      <c r="AD3937" s="53"/>
      <c r="AE3937" s="53"/>
      <c r="AF3937" s="72"/>
      <c r="AG3937" s="70"/>
      <c r="AH3937" s="70"/>
      <c r="AI3937" s="70"/>
    </row>
    <row r="3938" spans="1:35" ht="12.75" customHeight="1" x14ac:dyDescent="0.2">
      <c r="A3938" s="64" t="s">
        <v>666</v>
      </c>
      <c r="B3938" s="65" t="s">
        <v>665</v>
      </c>
      <c r="C3938" s="65">
        <v>995596</v>
      </c>
      <c r="D3938" s="66">
        <f>VLOOKUP(A3938,'2.1 Termination Charges'!$B$4:$F$904,5,0)</f>
        <v>0.49998999999999999</v>
      </c>
      <c r="G3938" s="67"/>
      <c r="H3938" s="67"/>
      <c r="J3938" s="67"/>
      <c r="P3938" s="68"/>
      <c r="Q3938" s="69"/>
      <c r="R3938" s="69"/>
      <c r="Z3938" s="70"/>
      <c r="AA3938" s="71"/>
      <c r="AB3938" s="70"/>
      <c r="AC3938" s="70"/>
      <c r="AD3938" s="53"/>
      <c r="AE3938" s="53"/>
      <c r="AF3938" s="72"/>
      <c r="AG3938" s="70"/>
      <c r="AH3938" s="70"/>
      <c r="AI3938" s="70"/>
    </row>
    <row r="3939" spans="1:35" ht="12.75" customHeight="1" x14ac:dyDescent="0.2">
      <c r="A3939" s="64" t="s">
        <v>666</v>
      </c>
      <c r="B3939" s="65" t="s">
        <v>665</v>
      </c>
      <c r="C3939" s="65">
        <v>995598</v>
      </c>
      <c r="D3939" s="66">
        <f>VLOOKUP(A3939,'2.1 Termination Charges'!$B$4:$F$904,5,0)</f>
        <v>0.49998999999999999</v>
      </c>
      <c r="G3939" s="67"/>
      <c r="H3939" s="67"/>
      <c r="J3939" s="67"/>
      <c r="P3939" s="68"/>
      <c r="Q3939" s="69"/>
      <c r="R3939" s="69"/>
      <c r="Z3939" s="70"/>
      <c r="AA3939" s="71"/>
      <c r="AB3939" s="70"/>
      <c r="AC3939" s="70"/>
      <c r="AD3939" s="53"/>
      <c r="AE3939" s="53"/>
      <c r="AF3939" s="72"/>
      <c r="AG3939" s="70"/>
      <c r="AH3939" s="70"/>
      <c r="AI3939" s="70"/>
    </row>
    <row r="3940" spans="1:35" ht="12.75" customHeight="1" x14ac:dyDescent="0.2">
      <c r="A3940" s="64" t="s">
        <v>666</v>
      </c>
      <c r="B3940" s="65" t="s">
        <v>665</v>
      </c>
      <c r="C3940" s="65">
        <v>995599</v>
      </c>
      <c r="D3940" s="66">
        <f>VLOOKUP(A3940,'2.1 Termination Charges'!$B$4:$F$904,5,0)</f>
        <v>0.49998999999999999</v>
      </c>
      <c r="G3940" s="67"/>
      <c r="H3940" s="67"/>
      <c r="J3940" s="67"/>
      <c r="P3940" s="68"/>
      <c r="Q3940" s="69"/>
      <c r="R3940" s="69"/>
      <c r="Z3940" s="70"/>
      <c r="AA3940" s="71"/>
      <c r="AB3940" s="70"/>
      <c r="AC3940" s="70"/>
      <c r="AD3940" s="53"/>
      <c r="AE3940" s="53"/>
      <c r="AF3940" s="72"/>
      <c r="AG3940" s="70"/>
      <c r="AH3940" s="70"/>
      <c r="AI3940" s="70"/>
    </row>
    <row r="3941" spans="1:35" ht="12.75" customHeight="1" x14ac:dyDescent="0.2">
      <c r="A3941" s="64" t="s">
        <v>668</v>
      </c>
      <c r="B3941" s="65" t="s">
        <v>667</v>
      </c>
      <c r="C3941" s="65">
        <v>995568</v>
      </c>
      <c r="D3941" s="66">
        <f>VLOOKUP(A3941,'2.1 Termination Charges'!$B$4:$F$904,5,0)</f>
        <v>0.49998999999999999</v>
      </c>
      <c r="G3941" s="67"/>
      <c r="H3941" s="67"/>
      <c r="J3941" s="67"/>
      <c r="P3941" s="68"/>
      <c r="Q3941" s="69"/>
      <c r="R3941" s="69"/>
      <c r="Z3941" s="70"/>
      <c r="AA3941" s="71"/>
      <c r="AB3941" s="70"/>
      <c r="AC3941" s="70"/>
      <c r="AD3941" s="53"/>
      <c r="AE3941" s="53"/>
      <c r="AF3941" s="72"/>
      <c r="AG3941" s="70"/>
      <c r="AH3941" s="70"/>
      <c r="AI3941" s="70"/>
    </row>
    <row r="3942" spans="1:35" ht="12.75" customHeight="1" x14ac:dyDescent="0.2">
      <c r="A3942" s="64" t="s">
        <v>668</v>
      </c>
      <c r="B3942" s="65" t="s">
        <v>667</v>
      </c>
      <c r="C3942" s="65">
        <v>995570</v>
      </c>
      <c r="D3942" s="66">
        <f>VLOOKUP(A3942,'2.1 Termination Charges'!$B$4:$F$904,5,0)</f>
        <v>0.49998999999999999</v>
      </c>
      <c r="G3942" s="67"/>
      <c r="H3942" s="67"/>
      <c r="J3942" s="67"/>
      <c r="P3942" s="68"/>
      <c r="Q3942" s="69"/>
      <c r="R3942" s="69"/>
      <c r="Z3942" s="70"/>
      <c r="AA3942" s="71"/>
      <c r="AB3942" s="70"/>
      <c r="AC3942" s="70"/>
      <c r="AD3942" s="53"/>
      <c r="AE3942" s="53"/>
      <c r="AF3942" s="72"/>
      <c r="AG3942" s="70"/>
      <c r="AH3942" s="70"/>
      <c r="AI3942" s="70"/>
    </row>
    <row r="3943" spans="1:35" ht="12.75" customHeight="1" x14ac:dyDescent="0.2">
      <c r="A3943" s="64" t="s">
        <v>668</v>
      </c>
      <c r="B3943" s="65" t="s">
        <v>667</v>
      </c>
      <c r="C3943" s="65">
        <v>995571</v>
      </c>
      <c r="D3943" s="66">
        <f>VLOOKUP(A3943,'2.1 Termination Charges'!$B$4:$F$904,5,0)</f>
        <v>0.49998999999999999</v>
      </c>
      <c r="G3943" s="67"/>
      <c r="H3943" s="67"/>
      <c r="J3943" s="67"/>
      <c r="P3943" s="68"/>
      <c r="Q3943" s="69"/>
      <c r="R3943" s="69"/>
      <c r="Z3943" s="70"/>
      <c r="AA3943" s="71"/>
      <c r="AB3943" s="70"/>
      <c r="AC3943" s="70"/>
      <c r="AD3943" s="53"/>
      <c r="AE3943" s="53"/>
      <c r="AF3943" s="72"/>
      <c r="AG3943" s="70"/>
      <c r="AH3943" s="70"/>
      <c r="AI3943" s="70"/>
    </row>
    <row r="3944" spans="1:35" ht="12.75" customHeight="1" x14ac:dyDescent="0.2">
      <c r="A3944" s="64" t="s">
        <v>668</v>
      </c>
      <c r="B3944" s="65" t="s">
        <v>667</v>
      </c>
      <c r="C3944" s="65">
        <v>995574</v>
      </c>
      <c r="D3944" s="66">
        <f>VLOOKUP(A3944,'2.1 Termination Charges'!$B$4:$F$904,5,0)</f>
        <v>0.49998999999999999</v>
      </c>
      <c r="G3944" s="67"/>
      <c r="H3944" s="67"/>
      <c r="J3944" s="67"/>
      <c r="P3944" s="68"/>
      <c r="Q3944" s="69"/>
      <c r="R3944" s="69"/>
      <c r="Z3944" s="70"/>
      <c r="AA3944" s="71"/>
      <c r="AB3944" s="70"/>
      <c r="AC3944" s="70"/>
      <c r="AD3944" s="53"/>
      <c r="AE3944" s="53"/>
      <c r="AF3944" s="72"/>
      <c r="AG3944" s="70"/>
      <c r="AH3944" s="70"/>
      <c r="AI3944" s="70"/>
    </row>
    <row r="3945" spans="1:35" ht="12.75" customHeight="1" x14ac:dyDescent="0.2">
      <c r="A3945" s="64" t="s">
        <v>668</v>
      </c>
      <c r="B3945" s="65" t="s">
        <v>667</v>
      </c>
      <c r="C3945" s="65">
        <v>995579</v>
      </c>
      <c r="D3945" s="66">
        <f>VLOOKUP(A3945,'2.1 Termination Charges'!$B$4:$F$904,5,0)</f>
        <v>0.49998999999999999</v>
      </c>
      <c r="G3945" s="67"/>
      <c r="H3945" s="67"/>
      <c r="J3945" s="67"/>
      <c r="P3945" s="68"/>
      <c r="Q3945" s="69"/>
      <c r="R3945" s="69"/>
      <c r="Z3945" s="70"/>
      <c r="AA3945" s="71"/>
      <c r="AB3945" s="70"/>
      <c r="AC3945" s="70"/>
      <c r="AD3945" s="53"/>
      <c r="AE3945" s="53"/>
      <c r="AF3945" s="72"/>
      <c r="AG3945" s="70"/>
      <c r="AH3945" s="70"/>
      <c r="AI3945" s="70"/>
    </row>
    <row r="3946" spans="1:35" ht="12.75" customHeight="1" x14ac:dyDescent="0.2">
      <c r="A3946" s="64" t="s">
        <v>668</v>
      </c>
      <c r="B3946" s="65" t="s">
        <v>667</v>
      </c>
      <c r="C3946" s="65">
        <v>995592</v>
      </c>
      <c r="D3946" s="66">
        <f>VLOOKUP(A3946,'2.1 Termination Charges'!$B$4:$F$904,5,0)</f>
        <v>0.49998999999999999</v>
      </c>
      <c r="G3946" s="67"/>
      <c r="H3946" s="67"/>
      <c r="J3946" s="67"/>
      <c r="P3946" s="68"/>
      <c r="Q3946" s="69"/>
      <c r="R3946" s="69"/>
      <c r="Z3946" s="70"/>
      <c r="AA3946" s="71"/>
      <c r="AB3946" s="70"/>
      <c r="AC3946" s="70"/>
      <c r="AD3946" s="53"/>
      <c r="AE3946" s="53"/>
      <c r="AF3946" s="72"/>
      <c r="AG3946" s="70"/>
      <c r="AH3946" s="70"/>
      <c r="AI3946" s="70"/>
    </row>
    <row r="3947" spans="1:35" ht="12.75" customHeight="1" x14ac:dyDescent="0.2">
      <c r="A3947" s="64" t="s">
        <v>668</v>
      </c>
      <c r="B3947" s="65" t="s">
        <v>667</v>
      </c>
      <c r="C3947" s="65">
        <v>995597</v>
      </c>
      <c r="D3947" s="66">
        <f>VLOOKUP(A3947,'2.1 Termination Charges'!$B$4:$F$904,5,0)</f>
        <v>0.49998999999999999</v>
      </c>
      <c r="G3947" s="67"/>
      <c r="H3947" s="67"/>
      <c r="J3947" s="67"/>
      <c r="P3947" s="68"/>
      <c r="Q3947" s="69"/>
      <c r="R3947" s="69"/>
      <c r="Z3947" s="70"/>
      <c r="AA3947" s="71"/>
      <c r="AB3947" s="70"/>
      <c r="AC3947" s="70"/>
      <c r="AD3947" s="53"/>
      <c r="AE3947" s="53"/>
      <c r="AF3947" s="72"/>
      <c r="AG3947" s="70"/>
      <c r="AH3947" s="70"/>
      <c r="AI3947" s="70"/>
    </row>
    <row r="3948" spans="1:35" ht="12.75" customHeight="1" x14ac:dyDescent="0.2">
      <c r="A3948" s="64" t="s">
        <v>670</v>
      </c>
      <c r="B3948" s="65" t="s">
        <v>669</v>
      </c>
      <c r="C3948" s="65">
        <v>9955</v>
      </c>
      <c r="D3948" s="66">
        <f>VLOOKUP(A3948,'2.1 Termination Charges'!$B$4:$F$904,5,0)</f>
        <v>0.48242000000000002</v>
      </c>
      <c r="G3948" s="67"/>
      <c r="H3948" s="67"/>
      <c r="J3948" s="67"/>
      <c r="P3948" s="68"/>
      <c r="Q3948" s="69"/>
      <c r="R3948" s="69"/>
      <c r="Z3948" s="70"/>
      <c r="AA3948" s="71"/>
      <c r="AB3948" s="70"/>
      <c r="AC3948" s="70"/>
      <c r="AD3948" s="53"/>
      <c r="AE3948" s="53"/>
      <c r="AF3948" s="72"/>
      <c r="AG3948" s="70"/>
      <c r="AH3948" s="70"/>
      <c r="AI3948" s="70"/>
    </row>
    <row r="3949" spans="1:35" ht="12.75" customHeight="1" x14ac:dyDescent="0.2">
      <c r="A3949" s="64" t="s">
        <v>670</v>
      </c>
      <c r="B3949" s="65" t="s">
        <v>669</v>
      </c>
      <c r="C3949" s="65">
        <v>995790</v>
      </c>
      <c r="D3949" s="66">
        <f>VLOOKUP(A3949,'2.1 Termination Charges'!$B$4:$F$904,5,0)</f>
        <v>0.48242000000000002</v>
      </c>
      <c r="G3949" s="67"/>
      <c r="H3949" s="67"/>
      <c r="J3949" s="67"/>
      <c r="P3949" s="68"/>
      <c r="Q3949" s="69"/>
      <c r="R3949" s="69"/>
      <c r="Z3949" s="70"/>
      <c r="AA3949" s="71"/>
      <c r="AB3949" s="70"/>
      <c r="AC3949" s="70"/>
      <c r="AD3949" s="53"/>
      <c r="AE3949" s="53"/>
      <c r="AF3949" s="72"/>
      <c r="AG3949" s="70"/>
      <c r="AH3949" s="70"/>
      <c r="AI3949" s="70"/>
    </row>
    <row r="3950" spans="1:35" ht="12.75" customHeight="1" x14ac:dyDescent="0.2">
      <c r="A3950" s="64" t="s">
        <v>135</v>
      </c>
      <c r="B3950" s="65" t="s">
        <v>21</v>
      </c>
      <c r="C3950" s="65">
        <v>49</v>
      </c>
      <c r="D3950" s="66">
        <f>VLOOKUP(A3950,'2.1 Termination Charges'!$B$4:$F$904,5,0)</f>
        <v>1.82E-3</v>
      </c>
      <c r="G3950" s="67"/>
      <c r="H3950" s="67"/>
      <c r="J3950" s="67"/>
      <c r="P3950" s="68"/>
      <c r="Q3950" s="69"/>
      <c r="R3950" s="69"/>
      <c r="Z3950" s="70"/>
      <c r="AA3950" s="71"/>
      <c r="AB3950" s="70"/>
      <c r="AC3950" s="70"/>
      <c r="AD3950" s="53"/>
      <c r="AE3950" s="53"/>
      <c r="AF3950" s="72"/>
      <c r="AG3950" s="70"/>
      <c r="AH3950" s="70"/>
      <c r="AI3950" s="70"/>
    </row>
    <row r="3951" spans="1:35" ht="12.75" customHeight="1" x14ac:dyDescent="0.2">
      <c r="A3951" s="64" t="s">
        <v>672</v>
      </c>
      <c r="B3951" s="65" t="s">
        <v>671</v>
      </c>
      <c r="C3951" s="65">
        <v>4915678</v>
      </c>
      <c r="D3951" s="66">
        <f>VLOOKUP(A3951,'2.1 Termination Charges'!$B$4:$F$904,5,0)</f>
        <v>1.383E-2</v>
      </c>
      <c r="G3951" s="67"/>
      <c r="H3951" s="67"/>
      <c r="J3951" s="67"/>
      <c r="P3951" s="68"/>
      <c r="Q3951" s="69"/>
      <c r="R3951" s="69"/>
      <c r="Z3951" s="70"/>
      <c r="AA3951" s="71"/>
      <c r="AB3951" s="70"/>
      <c r="AC3951" s="70"/>
      <c r="AD3951" s="53"/>
      <c r="AE3951" s="53"/>
      <c r="AF3951" s="72"/>
      <c r="AG3951" s="70"/>
      <c r="AH3951" s="70"/>
      <c r="AI3951" s="70"/>
    </row>
    <row r="3952" spans="1:35" ht="12.75" customHeight="1" x14ac:dyDescent="0.2">
      <c r="A3952" s="64" t="s">
        <v>674</v>
      </c>
      <c r="B3952" s="65" t="s">
        <v>673</v>
      </c>
      <c r="C3952" s="65">
        <v>491521</v>
      </c>
      <c r="D3952" s="66">
        <f>VLOOKUP(A3952,'2.1 Termination Charges'!$B$4:$F$904,5,0)</f>
        <v>1.383E-2</v>
      </c>
      <c r="G3952" s="67"/>
      <c r="H3952" s="67"/>
      <c r="J3952" s="67"/>
      <c r="P3952" s="68"/>
      <c r="Q3952" s="69"/>
      <c r="R3952" s="69"/>
      <c r="Z3952" s="70"/>
      <c r="AA3952" s="71"/>
      <c r="AB3952" s="70"/>
      <c r="AC3952" s="70"/>
      <c r="AD3952" s="53"/>
      <c r="AE3952" s="53"/>
      <c r="AF3952" s="72"/>
      <c r="AG3952" s="70"/>
      <c r="AH3952" s="70"/>
      <c r="AI3952" s="70"/>
    </row>
    <row r="3953" spans="1:35" ht="12.75" customHeight="1" x14ac:dyDescent="0.2">
      <c r="A3953" s="64" t="s">
        <v>676</v>
      </c>
      <c r="B3953" s="65" t="s">
        <v>675</v>
      </c>
      <c r="C3953" s="65">
        <v>49155</v>
      </c>
      <c r="D3953" s="66">
        <f>VLOOKUP(A3953,'2.1 Termination Charges'!$B$4:$F$904,5,0)</f>
        <v>1.141E-2</v>
      </c>
      <c r="G3953" s="67"/>
      <c r="H3953" s="67"/>
      <c r="J3953" s="67"/>
      <c r="P3953" s="68"/>
      <c r="Q3953" s="69"/>
      <c r="R3953" s="69"/>
      <c r="Z3953" s="70"/>
      <c r="AA3953" s="71"/>
      <c r="AB3953" s="70"/>
      <c r="AC3953" s="70"/>
      <c r="AD3953" s="53"/>
      <c r="AE3953" s="53"/>
      <c r="AF3953" s="72"/>
      <c r="AG3953" s="70"/>
      <c r="AH3953" s="70"/>
      <c r="AI3953" s="70"/>
    </row>
    <row r="3954" spans="1:35" ht="12.75" customHeight="1" x14ac:dyDescent="0.2">
      <c r="A3954" s="64" t="s">
        <v>676</v>
      </c>
      <c r="B3954" s="65" t="s">
        <v>675</v>
      </c>
      <c r="C3954" s="65">
        <v>49157</v>
      </c>
      <c r="D3954" s="66">
        <f>VLOOKUP(A3954,'2.1 Termination Charges'!$B$4:$F$904,5,0)</f>
        <v>1.141E-2</v>
      </c>
      <c r="G3954" s="67"/>
      <c r="H3954" s="67"/>
      <c r="J3954" s="67"/>
      <c r="P3954" s="68"/>
      <c r="Q3954" s="69"/>
      <c r="R3954" s="69"/>
      <c r="Z3954" s="70"/>
      <c r="AA3954" s="71"/>
      <c r="AB3954" s="70"/>
      <c r="AC3954" s="70"/>
      <c r="AD3954" s="53"/>
      <c r="AE3954" s="53"/>
      <c r="AF3954" s="72"/>
      <c r="AG3954" s="70"/>
      <c r="AH3954" s="70"/>
      <c r="AI3954" s="70"/>
    </row>
    <row r="3955" spans="1:35" ht="12.75" customHeight="1" x14ac:dyDescent="0.2">
      <c r="A3955" s="64" t="s">
        <v>676</v>
      </c>
      <c r="B3955" s="65" t="s">
        <v>675</v>
      </c>
      <c r="C3955" s="65">
        <v>49159</v>
      </c>
      <c r="D3955" s="66">
        <f>VLOOKUP(A3955,'2.1 Termination Charges'!$B$4:$F$904,5,0)</f>
        <v>1.141E-2</v>
      </c>
      <c r="G3955" s="67"/>
      <c r="H3955" s="67"/>
      <c r="J3955" s="67"/>
      <c r="P3955" s="68"/>
      <c r="Q3955" s="69"/>
      <c r="R3955" s="69"/>
      <c r="Z3955" s="70"/>
      <c r="AA3955" s="71"/>
      <c r="AB3955" s="70"/>
      <c r="AC3955" s="70"/>
      <c r="AD3955" s="53"/>
      <c r="AE3955" s="53"/>
      <c r="AF3955" s="72"/>
      <c r="AG3955" s="70"/>
      <c r="AH3955" s="70"/>
      <c r="AI3955" s="70"/>
    </row>
    <row r="3956" spans="1:35" ht="12.75" customHeight="1" x14ac:dyDescent="0.2">
      <c r="A3956" s="64" t="s">
        <v>676</v>
      </c>
      <c r="B3956" s="65" t="s">
        <v>675</v>
      </c>
      <c r="C3956" s="65">
        <v>49163</v>
      </c>
      <c r="D3956" s="66">
        <f>VLOOKUP(A3956,'2.1 Termination Charges'!$B$4:$F$904,5,0)</f>
        <v>1.141E-2</v>
      </c>
      <c r="G3956" s="67"/>
      <c r="H3956" s="67"/>
      <c r="J3956" s="67"/>
      <c r="P3956" s="68"/>
      <c r="Q3956" s="69"/>
      <c r="R3956" s="69"/>
      <c r="Z3956" s="70"/>
      <c r="AA3956" s="71"/>
      <c r="AB3956" s="70"/>
      <c r="AC3956" s="70"/>
      <c r="AD3956" s="53"/>
      <c r="AE3956" s="53"/>
      <c r="AF3956" s="72"/>
      <c r="AG3956" s="70"/>
      <c r="AH3956" s="70"/>
      <c r="AI3956" s="70"/>
    </row>
    <row r="3957" spans="1:35" ht="12.75" customHeight="1" x14ac:dyDescent="0.2">
      <c r="A3957" s="64" t="s">
        <v>676</v>
      </c>
      <c r="B3957" s="65" t="s">
        <v>675</v>
      </c>
      <c r="C3957" s="65">
        <v>49176</v>
      </c>
      <c r="D3957" s="66">
        <f>VLOOKUP(A3957,'2.1 Termination Charges'!$B$4:$F$904,5,0)</f>
        <v>1.141E-2</v>
      </c>
      <c r="G3957" s="67"/>
      <c r="H3957" s="67"/>
      <c r="J3957" s="67"/>
      <c r="P3957" s="68"/>
      <c r="Q3957" s="69"/>
      <c r="R3957" s="69"/>
      <c r="Z3957" s="70"/>
      <c r="AA3957" s="71"/>
      <c r="AB3957" s="70"/>
      <c r="AC3957" s="70"/>
      <c r="AD3957" s="53"/>
      <c r="AE3957" s="53"/>
      <c r="AF3957" s="72"/>
      <c r="AG3957" s="70"/>
      <c r="AH3957" s="70"/>
      <c r="AI3957" s="70"/>
    </row>
    <row r="3958" spans="1:35" ht="12.75" customHeight="1" x14ac:dyDescent="0.2">
      <c r="A3958" s="64" t="s">
        <v>676</v>
      </c>
      <c r="B3958" s="65" t="s">
        <v>675</v>
      </c>
      <c r="C3958" s="65">
        <v>49177</v>
      </c>
      <c r="D3958" s="66">
        <f>VLOOKUP(A3958,'2.1 Termination Charges'!$B$4:$F$904,5,0)</f>
        <v>1.141E-2</v>
      </c>
      <c r="G3958" s="67"/>
      <c r="H3958" s="67"/>
      <c r="J3958" s="67"/>
      <c r="P3958" s="68"/>
      <c r="Q3958" s="69"/>
      <c r="R3958" s="69"/>
      <c r="Z3958" s="70"/>
      <c r="AA3958" s="71"/>
      <c r="AB3958" s="70"/>
      <c r="AC3958" s="70"/>
      <c r="AD3958" s="53"/>
      <c r="AE3958" s="53"/>
      <c r="AF3958" s="72"/>
      <c r="AG3958" s="70"/>
      <c r="AH3958" s="70"/>
      <c r="AI3958" s="70"/>
    </row>
    <row r="3959" spans="1:35" ht="12.75" customHeight="1" x14ac:dyDescent="0.2">
      <c r="A3959" s="64" t="s">
        <v>676</v>
      </c>
      <c r="B3959" s="65" t="s">
        <v>675</v>
      </c>
      <c r="C3959" s="65">
        <v>49178</v>
      </c>
      <c r="D3959" s="66">
        <f>VLOOKUP(A3959,'2.1 Termination Charges'!$B$4:$F$904,5,0)</f>
        <v>1.141E-2</v>
      </c>
      <c r="G3959" s="67"/>
      <c r="H3959" s="67"/>
      <c r="J3959" s="67"/>
      <c r="P3959" s="68"/>
      <c r="Q3959" s="69"/>
      <c r="R3959" s="69"/>
      <c r="Z3959" s="70"/>
      <c r="AA3959" s="71"/>
      <c r="AB3959" s="70"/>
      <c r="AC3959" s="70"/>
      <c r="AD3959" s="53"/>
      <c r="AE3959" s="53"/>
      <c r="AF3959" s="72"/>
      <c r="AG3959" s="70"/>
      <c r="AH3959" s="70"/>
      <c r="AI3959" s="70"/>
    </row>
    <row r="3960" spans="1:35" ht="12.75" customHeight="1" x14ac:dyDescent="0.2">
      <c r="A3960" s="64" t="s">
        <v>676</v>
      </c>
      <c r="B3960" s="65" t="s">
        <v>675</v>
      </c>
      <c r="C3960" s="65">
        <v>49179</v>
      </c>
      <c r="D3960" s="66">
        <f>VLOOKUP(A3960,'2.1 Termination Charges'!$B$4:$F$904,5,0)</f>
        <v>1.141E-2</v>
      </c>
      <c r="G3960" s="67"/>
      <c r="H3960" s="67"/>
      <c r="J3960" s="67"/>
      <c r="P3960" s="68"/>
      <c r="Q3960" s="69"/>
      <c r="R3960" s="69"/>
      <c r="Z3960" s="70"/>
      <c r="AA3960" s="71"/>
      <c r="AB3960" s="70"/>
      <c r="AC3960" s="70"/>
      <c r="AD3960" s="53"/>
      <c r="AE3960" s="53"/>
      <c r="AF3960" s="72"/>
      <c r="AG3960" s="70"/>
      <c r="AH3960" s="70"/>
      <c r="AI3960" s="70"/>
    </row>
    <row r="3961" spans="1:35" ht="12.75" customHeight="1" x14ac:dyDescent="0.2">
      <c r="A3961" s="64" t="s">
        <v>678</v>
      </c>
      <c r="B3961" s="65" t="s">
        <v>677</v>
      </c>
      <c r="C3961" s="65">
        <v>491579</v>
      </c>
      <c r="D3961" s="66">
        <f>VLOOKUP(A3961,'2.1 Termination Charges'!$B$4:$F$904,5,0)</f>
        <v>2.5530000000000001E-2</v>
      </c>
      <c r="G3961" s="67"/>
      <c r="H3961" s="67"/>
      <c r="J3961" s="67"/>
      <c r="P3961" s="68"/>
      <c r="Q3961" s="69"/>
      <c r="R3961" s="69"/>
      <c r="Z3961" s="70"/>
      <c r="AA3961" s="71"/>
      <c r="AB3961" s="70"/>
      <c r="AC3961" s="70"/>
      <c r="AD3961" s="53"/>
      <c r="AE3961" s="53"/>
      <c r="AF3961" s="72"/>
      <c r="AG3961" s="70"/>
      <c r="AH3961" s="70"/>
      <c r="AI3961" s="70"/>
    </row>
    <row r="3962" spans="1:35" ht="12.75" customHeight="1" x14ac:dyDescent="0.2">
      <c r="A3962" s="64" t="s">
        <v>680</v>
      </c>
      <c r="B3962" s="65" t="s">
        <v>679</v>
      </c>
      <c r="C3962" s="65">
        <v>49151</v>
      </c>
      <c r="D3962" s="66">
        <f>VLOOKUP(A3962,'2.1 Termination Charges'!$B$4:$F$904,5,0)</f>
        <v>1.1690000000000001E-2</v>
      </c>
      <c r="G3962" s="67"/>
      <c r="H3962" s="67"/>
      <c r="J3962" s="67"/>
      <c r="P3962" s="68"/>
      <c r="Q3962" s="69"/>
      <c r="R3962" s="69"/>
      <c r="Z3962" s="70"/>
      <c r="AA3962" s="71"/>
      <c r="AB3962" s="70"/>
      <c r="AC3962" s="70"/>
      <c r="AD3962" s="53"/>
      <c r="AE3962" s="53"/>
      <c r="AF3962" s="72"/>
      <c r="AG3962" s="70"/>
      <c r="AH3962" s="70"/>
      <c r="AI3962" s="70"/>
    </row>
    <row r="3963" spans="1:35" ht="12.75" customHeight="1" x14ac:dyDescent="0.2">
      <c r="A3963" s="64" t="s">
        <v>680</v>
      </c>
      <c r="B3963" s="65" t="s">
        <v>679</v>
      </c>
      <c r="C3963" s="65">
        <v>49160</v>
      </c>
      <c r="D3963" s="66">
        <f>VLOOKUP(A3963,'2.1 Termination Charges'!$B$4:$F$904,5,0)</f>
        <v>1.1690000000000001E-2</v>
      </c>
      <c r="G3963" s="67"/>
      <c r="H3963" s="67"/>
      <c r="J3963" s="67"/>
      <c r="P3963" s="68"/>
      <c r="Q3963" s="69"/>
      <c r="R3963" s="69"/>
      <c r="Z3963" s="70"/>
      <c r="AA3963" s="71"/>
      <c r="AB3963" s="70"/>
      <c r="AC3963" s="70"/>
      <c r="AD3963" s="53"/>
      <c r="AE3963" s="53"/>
      <c r="AF3963" s="72"/>
      <c r="AG3963" s="70"/>
      <c r="AH3963" s="70"/>
      <c r="AI3963" s="70"/>
    </row>
    <row r="3964" spans="1:35" ht="12.75" customHeight="1" x14ac:dyDescent="0.2">
      <c r="A3964" s="64" t="s">
        <v>680</v>
      </c>
      <c r="B3964" s="65" t="s">
        <v>679</v>
      </c>
      <c r="C3964" s="65">
        <v>49170</v>
      </c>
      <c r="D3964" s="66">
        <f>VLOOKUP(A3964,'2.1 Termination Charges'!$B$4:$F$904,5,0)</f>
        <v>1.1690000000000001E-2</v>
      </c>
      <c r="G3964" s="67"/>
      <c r="H3964" s="67"/>
      <c r="J3964" s="67"/>
      <c r="P3964" s="68"/>
      <c r="Q3964" s="69"/>
      <c r="R3964" s="69"/>
      <c r="Z3964" s="70"/>
      <c r="AA3964" s="71"/>
      <c r="AB3964" s="70"/>
      <c r="AC3964" s="70"/>
      <c r="AD3964" s="53"/>
      <c r="AE3964" s="53"/>
      <c r="AF3964" s="72"/>
      <c r="AG3964" s="70"/>
      <c r="AH3964" s="70"/>
      <c r="AI3964" s="70"/>
    </row>
    <row r="3965" spans="1:35" ht="12.75" customHeight="1" x14ac:dyDescent="0.2">
      <c r="A3965" s="64" t="s">
        <v>680</v>
      </c>
      <c r="B3965" s="65" t="s">
        <v>679</v>
      </c>
      <c r="C3965" s="65">
        <v>49171</v>
      </c>
      <c r="D3965" s="66">
        <f>VLOOKUP(A3965,'2.1 Termination Charges'!$B$4:$F$904,5,0)</f>
        <v>1.1690000000000001E-2</v>
      </c>
      <c r="G3965" s="67"/>
      <c r="H3965" s="67"/>
      <c r="J3965" s="67"/>
      <c r="P3965" s="68"/>
      <c r="Q3965" s="69"/>
      <c r="R3965" s="69"/>
      <c r="Z3965" s="70"/>
      <c r="AA3965" s="71"/>
      <c r="AB3965" s="70"/>
      <c r="AC3965" s="70"/>
      <c r="AD3965" s="53"/>
      <c r="AE3965" s="53"/>
      <c r="AF3965" s="72"/>
      <c r="AG3965" s="70"/>
      <c r="AH3965" s="70"/>
      <c r="AI3965" s="70"/>
    </row>
    <row r="3966" spans="1:35" ht="12.75" customHeight="1" x14ac:dyDescent="0.2">
      <c r="A3966" s="64" t="s">
        <v>680</v>
      </c>
      <c r="B3966" s="65" t="s">
        <v>679</v>
      </c>
      <c r="C3966" s="65">
        <v>49175</v>
      </c>
      <c r="D3966" s="66">
        <f>VLOOKUP(A3966,'2.1 Termination Charges'!$B$4:$F$904,5,0)</f>
        <v>1.1690000000000001E-2</v>
      </c>
      <c r="G3966" s="67"/>
      <c r="H3966" s="67"/>
      <c r="J3966" s="67"/>
      <c r="P3966" s="68"/>
      <c r="Q3966" s="69"/>
      <c r="R3966" s="69"/>
      <c r="Z3966" s="70"/>
      <c r="AA3966" s="71"/>
      <c r="AB3966" s="70"/>
      <c r="AC3966" s="70"/>
      <c r="AD3966" s="53"/>
      <c r="AE3966" s="53"/>
      <c r="AF3966" s="72"/>
      <c r="AG3966" s="70"/>
      <c r="AH3966" s="70"/>
      <c r="AI3966" s="70"/>
    </row>
    <row r="3967" spans="1:35" ht="12.75" customHeight="1" x14ac:dyDescent="0.2">
      <c r="A3967" s="64" t="s">
        <v>682</v>
      </c>
      <c r="B3967" s="65" t="s">
        <v>681</v>
      </c>
      <c r="C3967" s="65">
        <v>491529</v>
      </c>
      <c r="D3967" s="66">
        <f>VLOOKUP(A3967,'2.1 Termination Charges'!$B$4:$F$904,5,0)</f>
        <v>2.5530000000000001E-2</v>
      </c>
      <c r="G3967" s="67"/>
      <c r="H3967" s="67"/>
      <c r="J3967" s="67"/>
      <c r="P3967" s="68"/>
      <c r="Q3967" s="69"/>
      <c r="R3967" s="69"/>
      <c r="Z3967" s="70"/>
      <c r="AA3967" s="71"/>
      <c r="AB3967" s="70"/>
      <c r="AC3967" s="70"/>
      <c r="AD3967" s="53"/>
      <c r="AE3967" s="53"/>
      <c r="AF3967" s="72"/>
      <c r="AG3967" s="70"/>
      <c r="AH3967" s="70"/>
      <c r="AI3967" s="70"/>
    </row>
    <row r="3968" spans="1:35" ht="12.75" customHeight="1" x14ac:dyDescent="0.2">
      <c r="A3968" s="64" t="s">
        <v>684</v>
      </c>
      <c r="B3968" s="65" t="s">
        <v>683</v>
      </c>
      <c r="C3968" s="65">
        <v>49152</v>
      </c>
      <c r="D3968" s="66">
        <f>VLOOKUP(A3968,'2.1 Termination Charges'!$B$4:$F$904,5,0)</f>
        <v>1.155E-2</v>
      </c>
      <c r="G3968" s="67"/>
      <c r="H3968" s="67"/>
      <c r="J3968" s="67"/>
      <c r="P3968" s="68"/>
      <c r="Q3968" s="69"/>
      <c r="R3968" s="69"/>
      <c r="Z3968" s="70"/>
      <c r="AA3968" s="71"/>
      <c r="AB3968" s="70"/>
      <c r="AC3968" s="70"/>
      <c r="AD3968" s="53"/>
      <c r="AE3968" s="53"/>
      <c r="AF3968" s="72"/>
      <c r="AG3968" s="70"/>
      <c r="AH3968" s="70"/>
      <c r="AI3968" s="70"/>
    </row>
    <row r="3969" spans="1:35" ht="12.75" customHeight="1" x14ac:dyDescent="0.2">
      <c r="A3969" s="64" t="s">
        <v>684</v>
      </c>
      <c r="B3969" s="65" t="s">
        <v>683</v>
      </c>
      <c r="C3969" s="65">
        <v>49162</v>
      </c>
      <c r="D3969" s="66">
        <f>VLOOKUP(A3969,'2.1 Termination Charges'!$B$4:$F$904,5,0)</f>
        <v>1.155E-2</v>
      </c>
      <c r="G3969" s="67"/>
      <c r="H3969" s="67"/>
      <c r="J3969" s="67"/>
      <c r="P3969" s="68"/>
      <c r="Q3969" s="69"/>
      <c r="R3969" s="69"/>
      <c r="Z3969" s="70"/>
      <c r="AA3969" s="71"/>
      <c r="AB3969" s="70"/>
      <c r="AC3969" s="70"/>
      <c r="AD3969" s="53"/>
      <c r="AE3969" s="53"/>
      <c r="AF3969" s="72"/>
      <c r="AG3969" s="70"/>
      <c r="AH3969" s="70"/>
      <c r="AI3969" s="70"/>
    </row>
    <row r="3970" spans="1:35" ht="12.75" customHeight="1" x14ac:dyDescent="0.2">
      <c r="A3970" s="64" t="s">
        <v>684</v>
      </c>
      <c r="B3970" s="65" t="s">
        <v>683</v>
      </c>
      <c r="C3970" s="65">
        <v>49172</v>
      </c>
      <c r="D3970" s="66">
        <f>VLOOKUP(A3970,'2.1 Termination Charges'!$B$4:$F$904,5,0)</f>
        <v>1.155E-2</v>
      </c>
      <c r="G3970" s="67"/>
      <c r="H3970" s="67"/>
      <c r="J3970" s="67"/>
      <c r="P3970" s="68"/>
      <c r="Q3970" s="69"/>
      <c r="R3970" s="69"/>
      <c r="Z3970" s="70"/>
      <c r="AA3970" s="71"/>
      <c r="AB3970" s="70"/>
      <c r="AC3970" s="70"/>
      <c r="AD3970" s="53"/>
      <c r="AE3970" s="53"/>
      <c r="AF3970" s="72"/>
      <c r="AG3970" s="70"/>
      <c r="AH3970" s="70"/>
      <c r="AI3970" s="70"/>
    </row>
    <row r="3971" spans="1:35" ht="12.75" customHeight="1" x14ac:dyDescent="0.2">
      <c r="A3971" s="64" t="s">
        <v>684</v>
      </c>
      <c r="B3971" s="65" t="s">
        <v>683</v>
      </c>
      <c r="C3971" s="65">
        <v>49173</v>
      </c>
      <c r="D3971" s="66">
        <f>VLOOKUP(A3971,'2.1 Termination Charges'!$B$4:$F$904,5,0)</f>
        <v>1.155E-2</v>
      </c>
      <c r="G3971" s="67"/>
      <c r="H3971" s="67"/>
      <c r="J3971" s="67"/>
      <c r="P3971" s="68"/>
      <c r="Q3971" s="69"/>
      <c r="R3971" s="69"/>
      <c r="Z3971" s="70"/>
      <c r="AA3971" s="71"/>
      <c r="AB3971" s="70"/>
      <c r="AC3971" s="70"/>
      <c r="AD3971" s="53"/>
      <c r="AE3971" s="53"/>
      <c r="AF3971" s="72"/>
      <c r="AG3971" s="70"/>
      <c r="AH3971" s="70"/>
      <c r="AI3971" s="70"/>
    </row>
    <row r="3972" spans="1:35" ht="12.75" customHeight="1" x14ac:dyDescent="0.2">
      <c r="A3972" s="64" t="s">
        <v>684</v>
      </c>
      <c r="B3972" s="65" t="s">
        <v>683</v>
      </c>
      <c r="C3972" s="65">
        <v>49174</v>
      </c>
      <c r="D3972" s="66">
        <f>VLOOKUP(A3972,'2.1 Termination Charges'!$B$4:$F$904,5,0)</f>
        <v>1.155E-2</v>
      </c>
      <c r="G3972" s="67"/>
      <c r="H3972" s="67"/>
      <c r="J3972" s="67"/>
      <c r="P3972" s="68"/>
      <c r="Q3972" s="69"/>
      <c r="R3972" s="69"/>
      <c r="Z3972" s="70"/>
      <c r="AA3972" s="71"/>
      <c r="AB3972" s="70"/>
      <c r="AC3972" s="70"/>
      <c r="AD3972" s="53"/>
      <c r="AE3972" s="53"/>
      <c r="AF3972" s="72"/>
      <c r="AG3972" s="70"/>
      <c r="AH3972" s="70"/>
      <c r="AI3972" s="70"/>
    </row>
    <row r="3973" spans="1:35" ht="12.75" customHeight="1" x14ac:dyDescent="0.2">
      <c r="A3973" s="64" t="s">
        <v>686</v>
      </c>
      <c r="B3973" s="65" t="s">
        <v>685</v>
      </c>
      <c r="C3973" s="65">
        <v>4915</v>
      </c>
      <c r="D3973" s="66">
        <f>VLOOKUP(A3973,'2.1 Termination Charges'!$B$4:$F$904,5,0)</f>
        <v>5.704E-2</v>
      </c>
      <c r="G3973" s="67"/>
      <c r="H3973" s="67"/>
      <c r="J3973" s="67"/>
      <c r="P3973" s="68"/>
      <c r="Q3973" s="69"/>
      <c r="R3973" s="69"/>
      <c r="Z3973" s="70"/>
      <c r="AA3973" s="71"/>
      <c r="AB3973" s="70"/>
      <c r="AC3973" s="70"/>
      <c r="AD3973" s="53"/>
      <c r="AE3973" s="53"/>
      <c r="AF3973" s="72"/>
      <c r="AG3973" s="70"/>
      <c r="AH3973" s="70"/>
      <c r="AI3973" s="70"/>
    </row>
    <row r="3974" spans="1:35" ht="12.75" customHeight="1" x14ac:dyDescent="0.2">
      <c r="A3974" s="64" t="s">
        <v>686</v>
      </c>
      <c r="B3974" s="65" t="s">
        <v>685</v>
      </c>
      <c r="C3974" s="65">
        <v>4916</v>
      </c>
      <c r="D3974" s="66">
        <f>VLOOKUP(A3974,'2.1 Termination Charges'!$B$4:$F$904,5,0)</f>
        <v>5.704E-2</v>
      </c>
      <c r="G3974" s="67"/>
      <c r="H3974" s="67"/>
      <c r="J3974" s="67"/>
      <c r="P3974" s="68"/>
      <c r="Q3974" s="69"/>
      <c r="R3974" s="69"/>
      <c r="Z3974" s="70"/>
      <c r="AA3974" s="71"/>
      <c r="AB3974" s="70"/>
      <c r="AC3974" s="70"/>
      <c r="AD3974" s="53"/>
      <c r="AE3974" s="53"/>
      <c r="AF3974" s="72"/>
      <c r="AG3974" s="70"/>
      <c r="AH3974" s="70"/>
      <c r="AI3974" s="70"/>
    </row>
    <row r="3975" spans="1:35" ht="12.75" customHeight="1" x14ac:dyDescent="0.2">
      <c r="A3975" s="64" t="s">
        <v>690</v>
      </c>
      <c r="B3975" s="65" t="s">
        <v>689</v>
      </c>
      <c r="C3975" s="65">
        <v>233</v>
      </c>
      <c r="D3975" s="66">
        <f>VLOOKUP(A3975,'2.1 Termination Charges'!$B$4:$F$904,5,0)</f>
        <v>0.53671999999999997</v>
      </c>
      <c r="G3975" s="67"/>
      <c r="H3975" s="67"/>
      <c r="J3975" s="67"/>
      <c r="P3975" s="68"/>
      <c r="Q3975" s="69"/>
      <c r="R3975" s="69"/>
      <c r="Z3975" s="70"/>
      <c r="AA3975" s="71"/>
      <c r="AB3975" s="70"/>
      <c r="AC3975" s="70"/>
      <c r="AD3975" s="53"/>
      <c r="AE3975" s="53"/>
      <c r="AF3975" s="72"/>
      <c r="AG3975" s="70"/>
      <c r="AH3975" s="70"/>
      <c r="AI3975" s="70"/>
    </row>
    <row r="3976" spans="1:35" ht="12.75" customHeight="1" x14ac:dyDescent="0.2">
      <c r="A3976" s="64" t="s">
        <v>692</v>
      </c>
      <c r="B3976" s="65" t="s">
        <v>691</v>
      </c>
      <c r="C3976" s="65">
        <v>23327</v>
      </c>
      <c r="D3976" s="66">
        <f>VLOOKUP(A3976,'2.1 Termination Charges'!$B$4:$F$904,5,0)</f>
        <v>0.51587000000000005</v>
      </c>
      <c r="G3976" s="67"/>
      <c r="H3976" s="67"/>
      <c r="J3976" s="67"/>
      <c r="P3976" s="68"/>
      <c r="Q3976" s="69"/>
      <c r="R3976" s="69"/>
      <c r="Z3976" s="70"/>
      <c r="AA3976" s="71"/>
      <c r="AB3976" s="70"/>
      <c r="AC3976" s="70"/>
      <c r="AD3976" s="53"/>
      <c r="AE3976" s="53"/>
      <c r="AF3976" s="72"/>
      <c r="AG3976" s="70"/>
      <c r="AH3976" s="70"/>
      <c r="AI3976" s="70"/>
    </row>
    <row r="3977" spans="1:35" ht="12.75" customHeight="1" x14ac:dyDescent="0.2">
      <c r="A3977" s="64" t="s">
        <v>692</v>
      </c>
      <c r="B3977" s="65" t="s">
        <v>691</v>
      </c>
      <c r="C3977" s="65">
        <v>23357</v>
      </c>
      <c r="D3977" s="66">
        <f>VLOOKUP(A3977,'2.1 Termination Charges'!$B$4:$F$904,5,0)</f>
        <v>0.51587000000000005</v>
      </c>
      <c r="G3977" s="67"/>
      <c r="H3977" s="67"/>
      <c r="J3977" s="67"/>
      <c r="P3977" s="68"/>
      <c r="Q3977" s="69"/>
      <c r="R3977" s="69"/>
      <c r="Z3977" s="70"/>
      <c r="AA3977" s="71"/>
      <c r="AB3977" s="70"/>
      <c r="AC3977" s="70"/>
      <c r="AD3977" s="53"/>
      <c r="AE3977" s="53"/>
      <c r="AF3977" s="72"/>
      <c r="AG3977" s="70"/>
      <c r="AH3977" s="70"/>
      <c r="AI3977" s="70"/>
    </row>
    <row r="3978" spans="1:35" ht="12.75" customHeight="1" x14ac:dyDescent="0.2">
      <c r="A3978" s="64" t="s">
        <v>694</v>
      </c>
      <c r="B3978" s="65" t="s">
        <v>693</v>
      </c>
      <c r="C3978" s="65">
        <v>23324</v>
      </c>
      <c r="D3978" s="66">
        <f>VLOOKUP(A3978,'2.1 Termination Charges'!$B$4:$F$904,5,0)</f>
        <v>0.48483999999999999</v>
      </c>
      <c r="G3978" s="67"/>
      <c r="H3978" s="67"/>
      <c r="J3978" s="67"/>
      <c r="P3978" s="68"/>
      <c r="Q3978" s="69"/>
      <c r="R3978" s="69"/>
      <c r="Z3978" s="70"/>
      <c r="AA3978" s="71"/>
      <c r="AB3978" s="70"/>
      <c r="AC3978" s="70"/>
      <c r="AD3978" s="53"/>
      <c r="AE3978" s="53"/>
      <c r="AF3978" s="72"/>
      <c r="AG3978" s="70"/>
      <c r="AH3978" s="70"/>
      <c r="AI3978" s="70"/>
    </row>
    <row r="3979" spans="1:35" ht="12.75" customHeight="1" x14ac:dyDescent="0.2">
      <c r="A3979" s="64" t="s">
        <v>694</v>
      </c>
      <c r="B3979" s="65" t="s">
        <v>693</v>
      </c>
      <c r="C3979" s="65">
        <v>23354</v>
      </c>
      <c r="D3979" s="66">
        <f>VLOOKUP(A3979,'2.1 Termination Charges'!$B$4:$F$904,5,0)</f>
        <v>0.48483999999999999</v>
      </c>
      <c r="G3979" s="67"/>
      <c r="H3979" s="67"/>
      <c r="J3979" s="67"/>
      <c r="P3979" s="68"/>
      <c r="Q3979" s="69"/>
      <c r="R3979" s="69"/>
      <c r="Z3979" s="70"/>
      <c r="AA3979" s="71"/>
      <c r="AB3979" s="70"/>
      <c r="AC3979" s="70"/>
      <c r="AD3979" s="53"/>
      <c r="AE3979" s="53"/>
      <c r="AF3979" s="72"/>
      <c r="AG3979" s="70"/>
      <c r="AH3979" s="70"/>
      <c r="AI3979" s="70"/>
    </row>
    <row r="3980" spans="1:35" ht="12.75" customHeight="1" x14ac:dyDescent="0.2">
      <c r="A3980" s="64" t="s">
        <v>694</v>
      </c>
      <c r="B3980" s="65" t="s">
        <v>693</v>
      </c>
      <c r="C3980" s="65">
        <v>233553</v>
      </c>
      <c r="D3980" s="66">
        <f>VLOOKUP(A3980,'2.1 Termination Charges'!$B$4:$F$904,5,0)</f>
        <v>0.48483999999999999</v>
      </c>
      <c r="G3980" s="67"/>
      <c r="H3980" s="67"/>
      <c r="J3980" s="67"/>
      <c r="P3980" s="68"/>
      <c r="Q3980" s="69"/>
      <c r="R3980" s="69"/>
      <c r="Z3980" s="70"/>
      <c r="AA3980" s="71"/>
      <c r="AB3980" s="70"/>
      <c r="AC3980" s="70"/>
      <c r="AD3980" s="53"/>
      <c r="AE3980" s="53"/>
      <c r="AF3980" s="72"/>
      <c r="AG3980" s="70"/>
      <c r="AH3980" s="70"/>
      <c r="AI3980" s="70"/>
    </row>
    <row r="3981" spans="1:35" ht="12.75" customHeight="1" x14ac:dyDescent="0.2">
      <c r="A3981" s="64" t="s">
        <v>694</v>
      </c>
      <c r="B3981" s="65" t="s">
        <v>693</v>
      </c>
      <c r="C3981" s="65">
        <v>233554</v>
      </c>
      <c r="D3981" s="66">
        <f>VLOOKUP(A3981,'2.1 Termination Charges'!$B$4:$F$904,5,0)</f>
        <v>0.48483999999999999</v>
      </c>
      <c r="G3981" s="67"/>
      <c r="H3981" s="67"/>
      <c r="J3981" s="67"/>
      <c r="P3981" s="68"/>
      <c r="Q3981" s="69"/>
      <c r="R3981" s="69"/>
      <c r="Z3981" s="70"/>
      <c r="AA3981" s="71"/>
      <c r="AB3981" s="70"/>
      <c r="AC3981" s="70"/>
      <c r="AD3981" s="53"/>
      <c r="AE3981" s="53"/>
      <c r="AF3981" s="72"/>
      <c r="AG3981" s="70"/>
      <c r="AH3981" s="70"/>
      <c r="AI3981" s="70"/>
    </row>
    <row r="3982" spans="1:35" ht="12.75" customHeight="1" x14ac:dyDescent="0.2">
      <c r="A3982" s="64" t="s">
        <v>694</v>
      </c>
      <c r="B3982" s="65" t="s">
        <v>693</v>
      </c>
      <c r="C3982" s="65">
        <v>233555</v>
      </c>
      <c r="D3982" s="66">
        <f>VLOOKUP(A3982,'2.1 Termination Charges'!$B$4:$F$904,5,0)</f>
        <v>0.48483999999999999</v>
      </c>
      <c r="G3982" s="67"/>
      <c r="H3982" s="67"/>
      <c r="J3982" s="67"/>
      <c r="P3982" s="68"/>
      <c r="Q3982" s="69"/>
      <c r="R3982" s="69"/>
      <c r="Z3982" s="70"/>
      <c r="AA3982" s="71"/>
      <c r="AB3982" s="70"/>
      <c r="AC3982" s="70"/>
      <c r="AD3982" s="53"/>
      <c r="AE3982" s="53"/>
      <c r="AF3982" s="72"/>
      <c r="AG3982" s="70"/>
      <c r="AH3982" s="70"/>
      <c r="AI3982" s="70"/>
    </row>
    <row r="3983" spans="1:35" ht="12.75" customHeight="1" x14ac:dyDescent="0.2">
      <c r="A3983" s="64" t="s">
        <v>694</v>
      </c>
      <c r="B3983" s="65" t="s">
        <v>693</v>
      </c>
      <c r="C3983" s="65">
        <v>233556</v>
      </c>
      <c r="D3983" s="66">
        <f>VLOOKUP(A3983,'2.1 Termination Charges'!$B$4:$F$904,5,0)</f>
        <v>0.48483999999999999</v>
      </c>
      <c r="G3983" s="67"/>
      <c r="H3983" s="67"/>
      <c r="J3983" s="67"/>
      <c r="P3983" s="68"/>
      <c r="Q3983" s="69"/>
      <c r="R3983" s="69"/>
      <c r="Z3983" s="70"/>
      <c r="AA3983" s="71"/>
      <c r="AB3983" s="70"/>
      <c r="AC3983" s="70"/>
      <c r="AD3983" s="53"/>
      <c r="AE3983" s="53"/>
      <c r="AF3983" s="72"/>
      <c r="AG3983" s="70"/>
      <c r="AH3983" s="70"/>
      <c r="AI3983" s="70"/>
    </row>
    <row r="3984" spans="1:35" ht="12.75" customHeight="1" x14ac:dyDescent="0.2">
      <c r="A3984" s="64" t="s">
        <v>696</v>
      </c>
      <c r="B3984" s="65" t="s">
        <v>695</v>
      </c>
      <c r="C3984" s="65">
        <v>23320</v>
      </c>
      <c r="D3984" s="66">
        <f>VLOOKUP(A3984,'2.1 Termination Charges'!$B$4:$F$904,5,0)</f>
        <v>0.49065999999999999</v>
      </c>
      <c r="G3984" s="67"/>
      <c r="H3984" s="67"/>
      <c r="J3984" s="67"/>
      <c r="P3984" s="68"/>
      <c r="Q3984" s="69"/>
      <c r="R3984" s="69"/>
      <c r="Z3984" s="70"/>
      <c r="AA3984" s="71"/>
      <c r="AB3984" s="70"/>
      <c r="AC3984" s="70"/>
      <c r="AD3984" s="53"/>
      <c r="AE3984" s="53"/>
      <c r="AF3984" s="72"/>
      <c r="AG3984" s="70"/>
      <c r="AH3984" s="70"/>
      <c r="AI3984" s="70"/>
    </row>
    <row r="3985" spans="1:35" ht="12.75" customHeight="1" x14ac:dyDescent="0.2">
      <c r="A3985" s="64" t="s">
        <v>696</v>
      </c>
      <c r="B3985" s="65" t="s">
        <v>695</v>
      </c>
      <c r="C3985" s="65">
        <v>23350</v>
      </c>
      <c r="D3985" s="66">
        <f>VLOOKUP(A3985,'2.1 Termination Charges'!$B$4:$F$904,5,0)</f>
        <v>0.49065999999999999</v>
      </c>
      <c r="G3985" s="67"/>
      <c r="H3985" s="67"/>
      <c r="J3985" s="67"/>
      <c r="P3985" s="68"/>
      <c r="Q3985" s="69"/>
      <c r="R3985" s="69"/>
      <c r="Z3985" s="70"/>
      <c r="AA3985" s="71"/>
      <c r="AB3985" s="70"/>
      <c r="AC3985" s="70"/>
      <c r="AD3985" s="53"/>
      <c r="AE3985" s="53"/>
      <c r="AF3985" s="72"/>
      <c r="AG3985" s="70"/>
      <c r="AH3985" s="70"/>
      <c r="AI3985" s="70"/>
    </row>
    <row r="3986" spans="1:35" ht="12.75" customHeight="1" x14ac:dyDescent="0.2">
      <c r="A3986" s="64" t="s">
        <v>698</v>
      </c>
      <c r="B3986" s="65" t="s">
        <v>697</v>
      </c>
      <c r="C3986" s="65">
        <v>23323</v>
      </c>
      <c r="D3986" s="66">
        <f>VLOOKUP(A3986,'2.1 Termination Charges'!$B$4:$F$904,5,0)</f>
        <v>0.48363</v>
      </c>
      <c r="G3986" s="67"/>
      <c r="H3986" s="67"/>
      <c r="J3986" s="67"/>
      <c r="P3986" s="68"/>
      <c r="Q3986" s="69"/>
      <c r="R3986" s="69"/>
      <c r="Z3986" s="70"/>
      <c r="AA3986" s="71"/>
      <c r="AB3986" s="70"/>
      <c r="AC3986" s="70"/>
      <c r="AD3986" s="53"/>
      <c r="AE3986" s="53"/>
      <c r="AF3986" s="72"/>
      <c r="AG3986" s="70"/>
      <c r="AH3986" s="70"/>
      <c r="AI3986" s="70"/>
    </row>
    <row r="3987" spans="1:35" ht="12.75" customHeight="1" x14ac:dyDescent="0.2">
      <c r="A3987" s="64" t="s">
        <v>698</v>
      </c>
      <c r="B3987" s="65" t="s">
        <v>697</v>
      </c>
      <c r="C3987" s="65">
        <v>2332540</v>
      </c>
      <c r="D3987" s="66">
        <f>VLOOKUP(A3987,'2.1 Termination Charges'!$B$4:$F$904,5,0)</f>
        <v>0.48363</v>
      </c>
      <c r="G3987" s="67"/>
      <c r="H3987" s="67"/>
      <c r="J3987" s="67"/>
      <c r="P3987" s="68"/>
      <c r="Q3987" s="69"/>
      <c r="R3987" s="69"/>
      <c r="Z3987" s="70"/>
      <c r="AA3987" s="71"/>
      <c r="AB3987" s="70"/>
      <c r="AC3987" s="70"/>
      <c r="AD3987" s="53"/>
      <c r="AE3987" s="53"/>
      <c r="AF3987" s="72"/>
      <c r="AG3987" s="70"/>
      <c r="AH3987" s="70"/>
      <c r="AI3987" s="70"/>
    </row>
    <row r="3988" spans="1:35" ht="12.75" customHeight="1" x14ac:dyDescent="0.2">
      <c r="A3988" s="64" t="s">
        <v>698</v>
      </c>
      <c r="B3988" s="65" t="s">
        <v>697</v>
      </c>
      <c r="C3988" s="65">
        <v>233255</v>
      </c>
      <c r="D3988" s="66">
        <f>VLOOKUP(A3988,'2.1 Termination Charges'!$B$4:$F$904,5,0)</f>
        <v>0.48363</v>
      </c>
      <c r="G3988" s="67"/>
      <c r="H3988" s="67"/>
      <c r="J3988" s="67"/>
      <c r="P3988" s="68"/>
      <c r="Q3988" s="69"/>
      <c r="R3988" s="69"/>
      <c r="Z3988" s="70"/>
      <c r="AA3988" s="71"/>
      <c r="AB3988" s="70"/>
      <c r="AC3988" s="70"/>
      <c r="AD3988" s="53"/>
      <c r="AE3988" s="53"/>
      <c r="AF3988" s="72"/>
      <c r="AG3988" s="70"/>
      <c r="AH3988" s="70"/>
      <c r="AI3988" s="70"/>
    </row>
    <row r="3989" spans="1:35" ht="12.75" customHeight="1" x14ac:dyDescent="0.2">
      <c r="A3989" s="64" t="s">
        <v>698</v>
      </c>
      <c r="B3989" s="65" t="s">
        <v>697</v>
      </c>
      <c r="C3989" s="65">
        <v>233256</v>
      </c>
      <c r="D3989" s="66">
        <f>VLOOKUP(A3989,'2.1 Termination Charges'!$B$4:$F$904,5,0)</f>
        <v>0.48363</v>
      </c>
      <c r="G3989" s="67"/>
      <c r="H3989" s="67"/>
      <c r="J3989" s="67"/>
      <c r="P3989" s="68"/>
      <c r="Q3989" s="69"/>
      <c r="R3989" s="69"/>
      <c r="Z3989" s="70"/>
      <c r="AA3989" s="71"/>
      <c r="AB3989" s="70"/>
      <c r="AC3989" s="70"/>
      <c r="AD3989" s="53"/>
      <c r="AE3989" s="53"/>
      <c r="AF3989" s="72"/>
      <c r="AG3989" s="70"/>
      <c r="AH3989" s="70"/>
      <c r="AI3989" s="70"/>
    </row>
    <row r="3990" spans="1:35" ht="12.75" customHeight="1" x14ac:dyDescent="0.2">
      <c r="A3990" s="64" t="s">
        <v>698</v>
      </c>
      <c r="B3990" s="65" t="s">
        <v>697</v>
      </c>
      <c r="C3990" s="65">
        <v>233257</v>
      </c>
      <c r="D3990" s="66">
        <f>VLOOKUP(A3990,'2.1 Termination Charges'!$B$4:$F$904,5,0)</f>
        <v>0.48363</v>
      </c>
      <c r="G3990" s="67"/>
      <c r="H3990" s="67"/>
      <c r="J3990" s="67"/>
      <c r="P3990" s="68"/>
      <c r="Q3990" s="69"/>
      <c r="R3990" s="69"/>
      <c r="Z3990" s="70"/>
      <c r="AA3990" s="71"/>
      <c r="AB3990" s="70"/>
      <c r="AC3990" s="70"/>
      <c r="AD3990" s="53"/>
      <c r="AE3990" s="53"/>
      <c r="AF3990" s="72"/>
      <c r="AG3990" s="70"/>
      <c r="AH3990" s="70"/>
      <c r="AI3990" s="70"/>
    </row>
    <row r="3991" spans="1:35" ht="12.75" customHeight="1" x14ac:dyDescent="0.2">
      <c r="A3991" s="64" t="s">
        <v>698</v>
      </c>
      <c r="B3991" s="65" t="s">
        <v>697</v>
      </c>
      <c r="C3991" s="65">
        <v>23326</v>
      </c>
      <c r="D3991" s="66">
        <f>VLOOKUP(A3991,'2.1 Termination Charges'!$B$4:$F$904,5,0)</f>
        <v>0.48363</v>
      </c>
      <c r="G3991" s="67"/>
      <c r="H3991" s="67"/>
      <c r="J3991" s="67"/>
      <c r="P3991" s="68"/>
      <c r="Q3991" s="69"/>
      <c r="R3991" s="69"/>
      <c r="Z3991" s="70"/>
      <c r="AA3991" s="71"/>
      <c r="AB3991" s="70"/>
      <c r="AC3991" s="70"/>
      <c r="AD3991" s="53"/>
      <c r="AE3991" s="53"/>
      <c r="AF3991" s="72"/>
      <c r="AG3991" s="70"/>
      <c r="AH3991" s="70"/>
      <c r="AI3991" s="70"/>
    </row>
    <row r="3992" spans="1:35" ht="12.75" customHeight="1" x14ac:dyDescent="0.2">
      <c r="A3992" s="64" t="s">
        <v>698</v>
      </c>
      <c r="B3992" s="65" t="s">
        <v>697</v>
      </c>
      <c r="C3992" s="65">
        <v>23328</v>
      </c>
      <c r="D3992" s="66">
        <f>VLOOKUP(A3992,'2.1 Termination Charges'!$B$4:$F$904,5,0)</f>
        <v>0.48363</v>
      </c>
      <c r="G3992" s="67"/>
      <c r="H3992" s="67"/>
      <c r="J3992" s="67"/>
      <c r="P3992" s="68"/>
      <c r="Q3992" s="69"/>
      <c r="R3992" s="69"/>
      <c r="Z3992" s="70"/>
      <c r="AA3992" s="71"/>
      <c r="AB3992" s="70"/>
      <c r="AC3992" s="70"/>
      <c r="AD3992" s="53"/>
      <c r="AE3992" s="53"/>
      <c r="AF3992" s="72"/>
      <c r="AG3992" s="70"/>
      <c r="AH3992" s="70"/>
      <c r="AI3992" s="70"/>
    </row>
    <row r="3993" spans="1:35" ht="12.75" customHeight="1" x14ac:dyDescent="0.2">
      <c r="A3993" s="64" t="s">
        <v>698</v>
      </c>
      <c r="B3993" s="65" t="s">
        <v>697</v>
      </c>
      <c r="C3993" s="65">
        <v>23329</v>
      </c>
      <c r="D3993" s="66">
        <f>VLOOKUP(A3993,'2.1 Termination Charges'!$B$4:$F$904,5,0)</f>
        <v>0.48363</v>
      </c>
      <c r="G3993" s="67"/>
      <c r="H3993" s="67"/>
      <c r="J3993" s="67"/>
      <c r="P3993" s="68"/>
      <c r="Q3993" s="69"/>
      <c r="R3993" s="69"/>
      <c r="Z3993" s="70"/>
      <c r="AA3993" s="71"/>
      <c r="AB3993" s="70"/>
      <c r="AC3993" s="70"/>
      <c r="AD3993" s="53"/>
      <c r="AE3993" s="53"/>
      <c r="AF3993" s="72"/>
      <c r="AG3993" s="70"/>
      <c r="AH3993" s="70"/>
      <c r="AI3993" s="70"/>
    </row>
    <row r="3994" spans="1:35" ht="12.75" customHeight="1" x14ac:dyDescent="0.2">
      <c r="A3994" s="64" t="s">
        <v>698</v>
      </c>
      <c r="B3994" s="65" t="s">
        <v>697</v>
      </c>
      <c r="C3994" s="65">
        <v>233557</v>
      </c>
      <c r="D3994" s="66">
        <f>VLOOKUP(A3994,'2.1 Termination Charges'!$B$4:$F$904,5,0)</f>
        <v>0.48363</v>
      </c>
      <c r="G3994" s="67"/>
      <c r="H3994" s="67"/>
      <c r="J3994" s="67"/>
      <c r="P3994" s="68"/>
      <c r="Q3994" s="69"/>
      <c r="R3994" s="69"/>
      <c r="Z3994" s="70"/>
      <c r="AA3994" s="71"/>
      <c r="AB3994" s="70"/>
      <c r="AC3994" s="70"/>
      <c r="AD3994" s="53"/>
      <c r="AE3994" s="53"/>
      <c r="AF3994" s="72"/>
      <c r="AG3994" s="70"/>
      <c r="AH3994" s="70"/>
      <c r="AI3994" s="70"/>
    </row>
    <row r="3995" spans="1:35" ht="12.75" customHeight="1" x14ac:dyDescent="0.2">
      <c r="A3995" s="64" t="s">
        <v>698</v>
      </c>
      <c r="B3995" s="65" t="s">
        <v>697</v>
      </c>
      <c r="C3995" s="65">
        <v>233558</v>
      </c>
      <c r="D3995" s="66">
        <f>VLOOKUP(A3995,'2.1 Termination Charges'!$B$4:$F$904,5,0)</f>
        <v>0.48363</v>
      </c>
      <c r="G3995" s="67"/>
      <c r="H3995" s="67"/>
      <c r="J3995" s="67"/>
      <c r="P3995" s="68"/>
      <c r="Q3995" s="69"/>
      <c r="R3995" s="69"/>
      <c r="Z3995" s="70"/>
      <c r="AA3995" s="71"/>
      <c r="AB3995" s="70"/>
      <c r="AC3995" s="70"/>
      <c r="AD3995" s="53"/>
      <c r="AE3995" s="53"/>
      <c r="AF3995" s="72"/>
      <c r="AG3995" s="70"/>
      <c r="AH3995" s="70"/>
      <c r="AI3995" s="70"/>
    </row>
    <row r="3996" spans="1:35" ht="12.75" customHeight="1" x14ac:dyDescent="0.2">
      <c r="A3996" s="64" t="s">
        <v>698</v>
      </c>
      <c r="B3996" s="65" t="s">
        <v>697</v>
      </c>
      <c r="C3996" s="65">
        <v>233560</v>
      </c>
      <c r="D3996" s="66">
        <f>VLOOKUP(A3996,'2.1 Termination Charges'!$B$4:$F$904,5,0)</f>
        <v>0.48363</v>
      </c>
      <c r="G3996" s="67"/>
      <c r="H3996" s="67"/>
      <c r="J3996" s="67"/>
      <c r="P3996" s="68"/>
      <c r="Q3996" s="69"/>
      <c r="R3996" s="69"/>
      <c r="Z3996" s="70"/>
      <c r="AA3996" s="71"/>
      <c r="AB3996" s="70"/>
      <c r="AC3996" s="70"/>
      <c r="AD3996" s="53"/>
      <c r="AE3996" s="53"/>
      <c r="AF3996" s="72"/>
      <c r="AG3996" s="70"/>
      <c r="AH3996" s="70"/>
      <c r="AI3996" s="70"/>
    </row>
    <row r="3997" spans="1:35" ht="12.75" customHeight="1" x14ac:dyDescent="0.2">
      <c r="A3997" s="64" t="s">
        <v>698</v>
      </c>
      <c r="B3997" s="65" t="s">
        <v>697</v>
      </c>
      <c r="C3997" s="65">
        <v>233561</v>
      </c>
      <c r="D3997" s="66">
        <f>VLOOKUP(A3997,'2.1 Termination Charges'!$B$4:$F$904,5,0)</f>
        <v>0.48363</v>
      </c>
      <c r="G3997" s="67"/>
      <c r="H3997" s="67"/>
      <c r="J3997" s="67"/>
      <c r="P3997" s="68"/>
      <c r="Q3997" s="69"/>
      <c r="R3997" s="69"/>
      <c r="Z3997" s="70"/>
      <c r="AA3997" s="71"/>
      <c r="AB3997" s="70"/>
      <c r="AC3997" s="70"/>
      <c r="AD3997" s="53"/>
      <c r="AE3997" s="53"/>
      <c r="AF3997" s="72"/>
      <c r="AG3997" s="70"/>
      <c r="AH3997" s="70"/>
      <c r="AI3997" s="70"/>
    </row>
    <row r="3998" spans="1:35" ht="12.75" customHeight="1" x14ac:dyDescent="0.2">
      <c r="A3998" s="64" t="s">
        <v>698</v>
      </c>
      <c r="B3998" s="65" t="s">
        <v>697</v>
      </c>
      <c r="C3998" s="65">
        <v>233591</v>
      </c>
      <c r="D3998" s="66">
        <f>VLOOKUP(A3998,'2.1 Termination Charges'!$B$4:$F$904,5,0)</f>
        <v>0.48363</v>
      </c>
      <c r="G3998" s="67"/>
      <c r="H3998" s="67"/>
      <c r="J3998" s="67"/>
      <c r="P3998" s="68"/>
      <c r="Q3998" s="69"/>
      <c r="R3998" s="69"/>
      <c r="Z3998" s="70"/>
      <c r="AA3998" s="71"/>
      <c r="AB3998" s="70"/>
      <c r="AC3998" s="70"/>
      <c r="AD3998" s="53"/>
      <c r="AE3998" s="53"/>
      <c r="AF3998" s="72"/>
      <c r="AG3998" s="70"/>
      <c r="AH3998" s="70"/>
      <c r="AI3998" s="70"/>
    </row>
    <row r="3999" spans="1:35" ht="12.75" customHeight="1" x14ac:dyDescent="0.2">
      <c r="A3999" s="64" t="s">
        <v>698</v>
      </c>
      <c r="B3999" s="65" t="s">
        <v>697</v>
      </c>
      <c r="C3999" s="65">
        <v>233592</v>
      </c>
      <c r="D3999" s="66">
        <f>VLOOKUP(A3999,'2.1 Termination Charges'!$B$4:$F$904,5,0)</f>
        <v>0.48363</v>
      </c>
      <c r="G3999" s="67"/>
      <c r="H3999" s="67"/>
      <c r="J3999" s="67"/>
      <c r="P3999" s="68"/>
      <c r="Q3999" s="69"/>
      <c r="R3999" s="69"/>
      <c r="Z3999" s="70"/>
      <c r="AA3999" s="71"/>
      <c r="AB3999" s="70"/>
      <c r="AC3999" s="70"/>
      <c r="AD3999" s="53"/>
      <c r="AE3999" s="53"/>
      <c r="AF3999" s="72"/>
      <c r="AG3999" s="70"/>
      <c r="AH3999" s="70"/>
      <c r="AI3999" s="70"/>
    </row>
    <row r="4000" spans="1:35" ht="12.75" customHeight="1" x14ac:dyDescent="0.2">
      <c r="A4000" s="64" t="s">
        <v>698</v>
      </c>
      <c r="B4000" s="65" t="s">
        <v>697</v>
      </c>
      <c r="C4000" s="65">
        <v>233593</v>
      </c>
      <c r="D4000" s="66">
        <f>VLOOKUP(A4000,'2.1 Termination Charges'!$B$4:$F$904,5,0)</f>
        <v>0.48363</v>
      </c>
      <c r="G4000" s="67"/>
      <c r="H4000" s="67"/>
      <c r="J4000" s="67"/>
      <c r="P4000" s="68"/>
      <c r="Q4000" s="69"/>
      <c r="R4000" s="69"/>
      <c r="Z4000" s="70"/>
      <c r="AA4000" s="71"/>
      <c r="AB4000" s="70"/>
      <c r="AC4000" s="70"/>
      <c r="AD4000" s="53"/>
      <c r="AE4000" s="53"/>
      <c r="AF4000" s="72"/>
      <c r="AG4000" s="70"/>
      <c r="AH4000" s="70"/>
      <c r="AI4000" s="70"/>
    </row>
    <row r="4001" spans="1:35" ht="12.75" customHeight="1" x14ac:dyDescent="0.2">
      <c r="A4001" s="64" t="s">
        <v>698</v>
      </c>
      <c r="B4001" s="65" t="s">
        <v>697</v>
      </c>
      <c r="C4001" s="65">
        <v>233594</v>
      </c>
      <c r="D4001" s="66">
        <f>VLOOKUP(A4001,'2.1 Termination Charges'!$B$4:$F$904,5,0)</f>
        <v>0.48363</v>
      </c>
      <c r="G4001" s="67"/>
      <c r="H4001" s="67"/>
      <c r="J4001" s="67"/>
      <c r="P4001" s="68"/>
      <c r="Q4001" s="69"/>
      <c r="R4001" s="69"/>
      <c r="Z4001" s="70"/>
      <c r="AA4001" s="71"/>
      <c r="AB4001" s="70"/>
      <c r="AC4001" s="70"/>
      <c r="AD4001" s="53"/>
      <c r="AE4001" s="53"/>
      <c r="AF4001" s="72"/>
      <c r="AG4001" s="70"/>
      <c r="AH4001" s="70"/>
      <c r="AI4001" s="70"/>
    </row>
    <row r="4002" spans="1:35" ht="12.75" customHeight="1" x14ac:dyDescent="0.2">
      <c r="A4002" s="64" t="s">
        <v>698</v>
      </c>
      <c r="B4002" s="65" t="s">
        <v>697</v>
      </c>
      <c r="C4002" s="65">
        <v>233595</v>
      </c>
      <c r="D4002" s="66">
        <f>VLOOKUP(A4002,'2.1 Termination Charges'!$B$4:$F$904,5,0)</f>
        <v>0.48363</v>
      </c>
      <c r="G4002" s="67"/>
      <c r="H4002" s="67"/>
      <c r="J4002" s="67"/>
      <c r="P4002" s="68"/>
      <c r="Q4002" s="69"/>
      <c r="R4002" s="69"/>
      <c r="Z4002" s="70"/>
      <c r="AA4002" s="71"/>
      <c r="AB4002" s="70"/>
      <c r="AC4002" s="70"/>
      <c r="AD4002" s="53"/>
      <c r="AE4002" s="53"/>
      <c r="AF4002" s="72"/>
      <c r="AG4002" s="70"/>
      <c r="AH4002" s="70"/>
      <c r="AI4002" s="70"/>
    </row>
    <row r="4003" spans="1:35" ht="12.75" customHeight="1" x14ac:dyDescent="0.2">
      <c r="A4003" s="64" t="s">
        <v>698</v>
      </c>
      <c r="B4003" s="65" t="s">
        <v>697</v>
      </c>
      <c r="C4003" s="65">
        <v>233596</v>
      </c>
      <c r="D4003" s="66">
        <f>VLOOKUP(A4003,'2.1 Termination Charges'!$B$4:$F$904,5,0)</f>
        <v>0.48363</v>
      </c>
      <c r="G4003" s="67"/>
      <c r="H4003" s="67"/>
      <c r="J4003" s="67"/>
      <c r="P4003" s="68"/>
      <c r="Q4003" s="69"/>
      <c r="R4003" s="69"/>
      <c r="Z4003" s="70"/>
      <c r="AA4003" s="71"/>
      <c r="AB4003" s="70"/>
      <c r="AC4003" s="70"/>
      <c r="AD4003" s="53"/>
      <c r="AE4003" s="53"/>
      <c r="AF4003" s="72"/>
      <c r="AG4003" s="70"/>
      <c r="AH4003" s="70"/>
      <c r="AI4003" s="70"/>
    </row>
    <row r="4004" spans="1:35" ht="12.75" customHeight="1" x14ac:dyDescent="0.2">
      <c r="A4004" s="64" t="s">
        <v>698</v>
      </c>
      <c r="B4004" s="65" t="s">
        <v>697</v>
      </c>
      <c r="C4004" s="65">
        <v>233597</v>
      </c>
      <c r="D4004" s="66">
        <f>VLOOKUP(A4004,'2.1 Termination Charges'!$B$4:$F$904,5,0)</f>
        <v>0.48363</v>
      </c>
      <c r="G4004" s="67"/>
      <c r="H4004" s="67"/>
      <c r="J4004" s="67"/>
      <c r="P4004" s="68"/>
      <c r="Q4004" s="69"/>
      <c r="R4004" s="69"/>
      <c r="Z4004" s="70"/>
      <c r="AA4004" s="71"/>
      <c r="AB4004" s="70"/>
      <c r="AC4004" s="70"/>
      <c r="AD4004" s="53"/>
      <c r="AE4004" s="53"/>
      <c r="AF4004" s="72"/>
      <c r="AG4004" s="70"/>
      <c r="AH4004" s="70"/>
      <c r="AI4004" s="70"/>
    </row>
    <row r="4005" spans="1:35" ht="12.75" customHeight="1" x14ac:dyDescent="0.2">
      <c r="A4005" s="64" t="s">
        <v>698</v>
      </c>
      <c r="B4005" s="65" t="s">
        <v>697</v>
      </c>
      <c r="C4005" s="65">
        <v>233598</v>
      </c>
      <c r="D4005" s="66">
        <f>VLOOKUP(A4005,'2.1 Termination Charges'!$B$4:$F$904,5,0)</f>
        <v>0.48363</v>
      </c>
      <c r="G4005" s="67"/>
      <c r="H4005" s="67"/>
      <c r="J4005" s="67"/>
      <c r="P4005" s="68"/>
      <c r="Q4005" s="69"/>
      <c r="R4005" s="69"/>
      <c r="Z4005" s="70"/>
      <c r="AA4005" s="71"/>
      <c r="AB4005" s="70"/>
      <c r="AC4005" s="70"/>
      <c r="AD4005" s="53"/>
      <c r="AE4005" s="53"/>
      <c r="AF4005" s="72"/>
      <c r="AG4005" s="70"/>
      <c r="AH4005" s="70"/>
      <c r="AI4005" s="70"/>
    </row>
    <row r="4006" spans="1:35" ht="12.75" customHeight="1" x14ac:dyDescent="0.2">
      <c r="A4006" s="64" t="s">
        <v>698</v>
      </c>
      <c r="B4006" s="65" t="s">
        <v>697</v>
      </c>
      <c r="C4006" s="65">
        <v>233599</v>
      </c>
      <c r="D4006" s="66">
        <f>VLOOKUP(A4006,'2.1 Termination Charges'!$B$4:$F$904,5,0)</f>
        <v>0.48363</v>
      </c>
      <c r="G4006" s="67"/>
      <c r="H4006" s="67"/>
      <c r="J4006" s="67"/>
      <c r="P4006" s="68"/>
      <c r="Q4006" s="69"/>
      <c r="R4006" s="69"/>
      <c r="Z4006" s="70"/>
      <c r="AA4006" s="71"/>
      <c r="AB4006" s="70"/>
      <c r="AC4006" s="70"/>
      <c r="AD4006" s="53"/>
      <c r="AE4006" s="53"/>
      <c r="AF4006" s="72"/>
      <c r="AG4006" s="70"/>
      <c r="AH4006" s="70"/>
      <c r="AI4006" s="70"/>
    </row>
    <row r="4007" spans="1:35" ht="12.75" customHeight="1" x14ac:dyDescent="0.2">
      <c r="A4007" s="64" t="s">
        <v>700</v>
      </c>
      <c r="B4007" s="65" t="s">
        <v>699</v>
      </c>
      <c r="C4007" s="65">
        <v>350</v>
      </c>
      <c r="D4007" s="66">
        <f>VLOOKUP(A4007,'2.1 Termination Charges'!$B$4:$F$904,5,0)</f>
        <v>5.527E-2</v>
      </c>
      <c r="G4007" s="67"/>
      <c r="H4007" s="67"/>
      <c r="J4007" s="67"/>
      <c r="P4007" s="68"/>
      <c r="Q4007" s="69"/>
      <c r="R4007" s="69"/>
      <c r="Z4007" s="70"/>
      <c r="AA4007" s="71"/>
      <c r="AB4007" s="70"/>
      <c r="AC4007" s="70"/>
      <c r="AD4007" s="53"/>
      <c r="AE4007" s="53"/>
      <c r="AF4007" s="72"/>
      <c r="AG4007" s="70"/>
      <c r="AH4007" s="70"/>
      <c r="AI4007" s="70"/>
    </row>
    <row r="4008" spans="1:35" ht="12.75" customHeight="1" x14ac:dyDescent="0.2">
      <c r="A4008" s="64" t="s">
        <v>702</v>
      </c>
      <c r="B4008" s="65" t="s">
        <v>701</v>
      </c>
      <c r="C4008" s="65">
        <v>3505</v>
      </c>
      <c r="D4008" s="66">
        <f>VLOOKUP(A4008,'2.1 Termination Charges'!$B$4:$F$904,5,0)</f>
        <v>0.23635999999999999</v>
      </c>
      <c r="G4008" s="67"/>
      <c r="H4008" s="67"/>
      <c r="J4008" s="67"/>
      <c r="P4008" s="68"/>
      <c r="Q4008" s="69"/>
      <c r="R4008" s="69"/>
      <c r="Z4008" s="70"/>
      <c r="AA4008" s="71"/>
      <c r="AB4008" s="70"/>
      <c r="AC4008" s="70"/>
      <c r="AD4008" s="53"/>
      <c r="AE4008" s="53"/>
      <c r="AF4008" s="72"/>
      <c r="AG4008" s="70"/>
      <c r="AH4008" s="70"/>
      <c r="AI4008" s="70"/>
    </row>
    <row r="4009" spans="1:35" ht="12.75" customHeight="1" x14ac:dyDescent="0.2">
      <c r="A4009" s="64" t="s">
        <v>704</v>
      </c>
      <c r="B4009" s="65" t="s">
        <v>703</v>
      </c>
      <c r="C4009" s="65">
        <v>881</v>
      </c>
      <c r="D4009" s="66">
        <f>VLOOKUP(A4009,'2.1 Termination Charges'!$B$4:$F$904,5,0)</f>
        <v>6.5453400000000004</v>
      </c>
      <c r="G4009" s="67"/>
      <c r="H4009" s="67"/>
      <c r="J4009" s="67"/>
      <c r="P4009" s="68"/>
      <c r="Q4009" s="69"/>
      <c r="R4009" s="69"/>
      <c r="Z4009" s="70"/>
      <c r="AA4009" s="71"/>
      <c r="AB4009" s="70"/>
      <c r="AC4009" s="70"/>
      <c r="AD4009" s="53"/>
      <c r="AE4009" s="53"/>
      <c r="AF4009" s="72"/>
      <c r="AG4009" s="70"/>
      <c r="AH4009" s="70"/>
      <c r="AI4009" s="70"/>
    </row>
    <row r="4010" spans="1:35" ht="12.75" customHeight="1" x14ac:dyDescent="0.2">
      <c r="A4010" s="64" t="s">
        <v>706</v>
      </c>
      <c r="B4010" s="65" t="s">
        <v>705</v>
      </c>
      <c r="C4010" s="65">
        <v>8816</v>
      </c>
      <c r="D4010" s="66">
        <f>VLOOKUP(A4010,'2.1 Termination Charges'!$B$4:$F$904,5,0)</f>
        <v>7.3459300000000001</v>
      </c>
      <c r="G4010" s="67"/>
      <c r="H4010" s="67"/>
      <c r="J4010" s="67"/>
      <c r="P4010" s="68"/>
      <c r="Q4010" s="69"/>
      <c r="R4010" s="69"/>
      <c r="Z4010" s="70"/>
      <c r="AA4010" s="71"/>
      <c r="AB4010" s="70"/>
      <c r="AC4010" s="70"/>
      <c r="AD4010" s="53"/>
      <c r="AE4010" s="53"/>
      <c r="AF4010" s="72"/>
      <c r="AG4010" s="70"/>
      <c r="AH4010" s="70"/>
      <c r="AI4010" s="70"/>
    </row>
    <row r="4011" spans="1:35" ht="12.75" customHeight="1" x14ac:dyDescent="0.2">
      <c r="A4011" s="64" t="s">
        <v>706</v>
      </c>
      <c r="B4011" s="65" t="s">
        <v>705</v>
      </c>
      <c r="C4011" s="65">
        <v>8817</v>
      </c>
      <c r="D4011" s="66">
        <f>VLOOKUP(A4011,'2.1 Termination Charges'!$B$4:$F$904,5,0)</f>
        <v>7.3459300000000001</v>
      </c>
      <c r="G4011" s="67"/>
      <c r="H4011" s="67"/>
      <c r="J4011" s="67"/>
      <c r="P4011" s="68"/>
      <c r="Q4011" s="69"/>
      <c r="R4011" s="69"/>
      <c r="Z4011" s="70"/>
      <c r="AA4011" s="71"/>
      <c r="AB4011" s="70"/>
      <c r="AC4011" s="70"/>
      <c r="AD4011" s="53"/>
      <c r="AE4011" s="53"/>
      <c r="AF4011" s="72"/>
      <c r="AG4011" s="70"/>
      <c r="AH4011" s="70"/>
      <c r="AI4011" s="70"/>
    </row>
    <row r="4012" spans="1:35" ht="12.75" customHeight="1" x14ac:dyDescent="0.2">
      <c r="A4012" s="64" t="s">
        <v>708</v>
      </c>
      <c r="B4012" s="65" t="s">
        <v>707</v>
      </c>
      <c r="C4012" s="65">
        <v>30</v>
      </c>
      <c r="D4012" s="66">
        <f>VLOOKUP(A4012,'2.1 Termination Charges'!$B$4:$F$904,5,0)</f>
        <v>1.37E-2</v>
      </c>
      <c r="G4012" s="67"/>
      <c r="H4012" s="67"/>
      <c r="J4012" s="67"/>
      <c r="P4012" s="68"/>
      <c r="Q4012" s="69"/>
      <c r="R4012" s="69"/>
      <c r="Z4012" s="70"/>
      <c r="AA4012" s="71"/>
      <c r="AB4012" s="70"/>
      <c r="AC4012" s="70"/>
      <c r="AD4012" s="53"/>
      <c r="AE4012" s="53"/>
      <c r="AF4012" s="72"/>
      <c r="AG4012" s="70"/>
      <c r="AH4012" s="70"/>
      <c r="AI4012" s="70"/>
    </row>
    <row r="4013" spans="1:35" ht="12.75" customHeight="1" x14ac:dyDescent="0.2">
      <c r="A4013" s="64" t="s">
        <v>710</v>
      </c>
      <c r="B4013" s="65" t="s">
        <v>709</v>
      </c>
      <c r="C4013" s="65">
        <v>30697</v>
      </c>
      <c r="D4013" s="66">
        <f>VLOOKUP(A4013,'2.1 Termination Charges'!$B$4:$F$904,5,0)</f>
        <v>1.9390000000000001E-2</v>
      </c>
      <c r="G4013" s="67"/>
      <c r="H4013" s="67"/>
      <c r="J4013" s="67"/>
      <c r="P4013" s="68"/>
      <c r="Q4013" s="69"/>
      <c r="R4013" s="69"/>
      <c r="Z4013" s="70"/>
      <c r="AA4013" s="71"/>
      <c r="AB4013" s="70"/>
      <c r="AC4013" s="70"/>
      <c r="AD4013" s="53"/>
      <c r="AE4013" s="53"/>
      <c r="AF4013" s="72"/>
      <c r="AG4013" s="70"/>
      <c r="AH4013" s="70"/>
      <c r="AI4013" s="70"/>
    </row>
    <row r="4014" spans="1:35" ht="12.75" customHeight="1" x14ac:dyDescent="0.2">
      <c r="A4014" s="64" t="s">
        <v>710</v>
      </c>
      <c r="B4014" s="65" t="s">
        <v>709</v>
      </c>
      <c r="C4014" s="65">
        <v>30698</v>
      </c>
      <c r="D4014" s="66">
        <f>VLOOKUP(A4014,'2.1 Termination Charges'!$B$4:$F$904,5,0)</f>
        <v>1.9390000000000001E-2</v>
      </c>
      <c r="G4014" s="67"/>
      <c r="H4014" s="67"/>
      <c r="J4014" s="67"/>
      <c r="P4014" s="68"/>
      <c r="Q4014" s="69"/>
      <c r="R4014" s="69"/>
      <c r="Z4014" s="70"/>
      <c r="AA4014" s="71"/>
      <c r="AB4014" s="70"/>
      <c r="AC4014" s="70"/>
      <c r="AD4014" s="53"/>
      <c r="AE4014" s="53"/>
      <c r="AF4014" s="72"/>
      <c r="AG4014" s="70"/>
      <c r="AH4014" s="70"/>
      <c r="AI4014" s="70"/>
    </row>
    <row r="4015" spans="1:35" ht="12.75" customHeight="1" x14ac:dyDescent="0.2">
      <c r="A4015" s="64" t="s">
        <v>712</v>
      </c>
      <c r="B4015" s="65" t="s">
        <v>711</v>
      </c>
      <c r="C4015" s="65">
        <v>30694</v>
      </c>
      <c r="D4015" s="66">
        <f>VLOOKUP(A4015,'2.1 Termination Charges'!$B$4:$F$904,5,0)</f>
        <v>1.9390000000000001E-2</v>
      </c>
      <c r="G4015" s="67"/>
      <c r="H4015" s="67"/>
      <c r="J4015" s="67"/>
      <c r="P4015" s="68"/>
      <c r="Q4015" s="69"/>
      <c r="R4015" s="69"/>
      <c r="Z4015" s="70"/>
      <c r="AA4015" s="71"/>
      <c r="AB4015" s="70"/>
      <c r="AC4015" s="70"/>
      <c r="AD4015" s="53"/>
      <c r="AE4015" s="53"/>
      <c r="AF4015" s="72"/>
      <c r="AG4015" s="70"/>
      <c r="AH4015" s="70"/>
      <c r="AI4015" s="70"/>
    </row>
    <row r="4016" spans="1:35" ht="12.75" customHeight="1" x14ac:dyDescent="0.2">
      <c r="A4016" s="64" t="s">
        <v>712</v>
      </c>
      <c r="B4016" s="65" t="s">
        <v>711</v>
      </c>
      <c r="C4016" s="65">
        <v>30695</v>
      </c>
      <c r="D4016" s="66">
        <f>VLOOKUP(A4016,'2.1 Termination Charges'!$B$4:$F$904,5,0)</f>
        <v>1.9390000000000001E-2</v>
      </c>
      <c r="G4016" s="67"/>
      <c r="H4016" s="67"/>
      <c r="J4016" s="67"/>
      <c r="P4016" s="68"/>
      <c r="Q4016" s="69"/>
      <c r="R4016" s="69"/>
      <c r="Z4016" s="70"/>
      <c r="AA4016" s="71"/>
      <c r="AB4016" s="70"/>
      <c r="AC4016" s="70"/>
      <c r="AD4016" s="53"/>
      <c r="AE4016" s="53"/>
      <c r="AF4016" s="72"/>
      <c r="AG4016" s="70"/>
      <c r="AH4016" s="70"/>
      <c r="AI4016" s="70"/>
    </row>
    <row r="4017" spans="1:35" ht="12.75" customHeight="1" x14ac:dyDescent="0.2">
      <c r="A4017" s="64" t="s">
        <v>714</v>
      </c>
      <c r="B4017" s="65" t="s">
        <v>713</v>
      </c>
      <c r="C4017" s="65">
        <v>30693</v>
      </c>
      <c r="D4017" s="66">
        <f>VLOOKUP(A4017,'2.1 Termination Charges'!$B$4:$F$904,5,0)</f>
        <v>1.9390000000000001E-2</v>
      </c>
      <c r="G4017" s="67"/>
      <c r="H4017" s="67"/>
      <c r="J4017" s="67"/>
      <c r="P4017" s="68"/>
      <c r="Q4017" s="69"/>
      <c r="R4017" s="69"/>
      <c r="Z4017" s="70"/>
      <c r="AA4017" s="71"/>
      <c r="AB4017" s="70"/>
      <c r="AC4017" s="70"/>
      <c r="AD4017" s="53"/>
      <c r="AE4017" s="53"/>
      <c r="AF4017" s="72"/>
      <c r="AG4017" s="70"/>
      <c r="AH4017" s="70"/>
      <c r="AI4017" s="70"/>
    </row>
    <row r="4018" spans="1:35" ht="12.75" customHeight="1" x14ac:dyDescent="0.2">
      <c r="A4018" s="64" t="s">
        <v>714</v>
      </c>
      <c r="B4018" s="65" t="s">
        <v>713</v>
      </c>
      <c r="C4018" s="65">
        <v>30699</v>
      </c>
      <c r="D4018" s="66">
        <f>VLOOKUP(A4018,'2.1 Termination Charges'!$B$4:$F$904,5,0)</f>
        <v>1.9390000000000001E-2</v>
      </c>
      <c r="G4018" s="67"/>
      <c r="H4018" s="67"/>
      <c r="J4018" s="67"/>
      <c r="P4018" s="68"/>
      <c r="Q4018" s="69"/>
      <c r="R4018" s="69"/>
      <c r="Z4018" s="70"/>
      <c r="AA4018" s="71"/>
      <c r="AB4018" s="70"/>
      <c r="AC4018" s="70"/>
      <c r="AD4018" s="53"/>
      <c r="AE4018" s="53"/>
      <c r="AF4018" s="72"/>
      <c r="AG4018" s="70"/>
      <c r="AH4018" s="70"/>
      <c r="AI4018" s="70"/>
    </row>
    <row r="4019" spans="1:35" ht="12.75" customHeight="1" x14ac:dyDescent="0.2">
      <c r="A4019" s="64" t="s">
        <v>716</v>
      </c>
      <c r="B4019" s="65" t="s">
        <v>715</v>
      </c>
      <c r="C4019" s="65">
        <v>30690</v>
      </c>
      <c r="D4019" s="66">
        <f>VLOOKUP(A4019,'2.1 Termination Charges'!$B$4:$F$904,5,0)</f>
        <v>1.9390000000000001E-2</v>
      </c>
      <c r="G4019" s="67"/>
      <c r="H4019" s="67"/>
      <c r="J4019" s="67"/>
      <c r="P4019" s="68"/>
      <c r="Q4019" s="69"/>
      <c r="R4019" s="69"/>
      <c r="Z4019" s="70"/>
      <c r="AA4019" s="71"/>
      <c r="AB4019" s="70"/>
      <c r="AC4019" s="70"/>
      <c r="AD4019" s="53"/>
      <c r="AE4019" s="53"/>
      <c r="AF4019" s="72"/>
      <c r="AG4019" s="70"/>
      <c r="AH4019" s="70"/>
      <c r="AI4019" s="70"/>
    </row>
    <row r="4020" spans="1:35" ht="12.75" customHeight="1" x14ac:dyDescent="0.2">
      <c r="A4020" s="64" t="s">
        <v>716</v>
      </c>
      <c r="B4020" s="65" t="s">
        <v>715</v>
      </c>
      <c r="C4020" s="65">
        <v>30691</v>
      </c>
      <c r="D4020" s="66">
        <f>VLOOKUP(A4020,'2.1 Termination Charges'!$B$4:$F$904,5,0)</f>
        <v>1.9390000000000001E-2</v>
      </c>
      <c r="G4020" s="67"/>
      <c r="H4020" s="67"/>
      <c r="J4020" s="67"/>
      <c r="P4020" s="68"/>
      <c r="Q4020" s="69"/>
      <c r="R4020" s="69"/>
      <c r="Z4020" s="70"/>
      <c r="AA4020" s="71"/>
      <c r="AB4020" s="70"/>
      <c r="AC4020" s="70"/>
      <c r="AD4020" s="53"/>
      <c r="AE4020" s="53"/>
      <c r="AF4020" s="72"/>
      <c r="AG4020" s="70"/>
      <c r="AH4020" s="70"/>
      <c r="AI4020" s="70"/>
    </row>
    <row r="4021" spans="1:35" ht="12.75" customHeight="1" x14ac:dyDescent="0.2">
      <c r="A4021" s="64" t="s">
        <v>716</v>
      </c>
      <c r="B4021" s="65" t="s">
        <v>715</v>
      </c>
      <c r="C4021" s="65">
        <v>30692</v>
      </c>
      <c r="D4021" s="66">
        <f>VLOOKUP(A4021,'2.1 Termination Charges'!$B$4:$F$904,5,0)</f>
        <v>1.9390000000000001E-2</v>
      </c>
      <c r="G4021" s="67"/>
      <c r="H4021" s="67"/>
      <c r="J4021" s="67"/>
      <c r="P4021" s="68"/>
      <c r="Q4021" s="69"/>
      <c r="R4021" s="69"/>
      <c r="Z4021" s="70"/>
      <c r="AA4021" s="71"/>
      <c r="AB4021" s="70"/>
      <c r="AC4021" s="70"/>
      <c r="AD4021" s="53"/>
      <c r="AE4021" s="53"/>
      <c r="AF4021" s="72"/>
      <c r="AG4021" s="70"/>
      <c r="AH4021" s="70"/>
      <c r="AI4021" s="70"/>
    </row>
    <row r="4022" spans="1:35" ht="12.75" customHeight="1" x14ac:dyDescent="0.2">
      <c r="A4022" s="64" t="s">
        <v>716</v>
      </c>
      <c r="B4022" s="65" t="s">
        <v>715</v>
      </c>
      <c r="C4022" s="65">
        <v>30696</v>
      </c>
      <c r="D4022" s="66">
        <f>VLOOKUP(A4022,'2.1 Termination Charges'!$B$4:$F$904,5,0)</f>
        <v>1.9390000000000001E-2</v>
      </c>
      <c r="G4022" s="67"/>
      <c r="H4022" s="67"/>
      <c r="J4022" s="67"/>
      <c r="P4022" s="68"/>
      <c r="Q4022" s="69"/>
      <c r="R4022" s="69"/>
      <c r="Z4022" s="70"/>
      <c r="AA4022" s="71"/>
      <c r="AB4022" s="70"/>
      <c r="AC4022" s="70"/>
      <c r="AD4022" s="53"/>
      <c r="AE4022" s="53"/>
      <c r="AF4022" s="72"/>
      <c r="AG4022" s="70"/>
      <c r="AH4022" s="70"/>
      <c r="AI4022" s="70"/>
    </row>
    <row r="4023" spans="1:35" ht="12.75" customHeight="1" x14ac:dyDescent="0.2">
      <c r="A4023" s="64" t="s">
        <v>718</v>
      </c>
      <c r="B4023" s="65" t="s">
        <v>717</v>
      </c>
      <c r="C4023" s="65">
        <v>299</v>
      </c>
      <c r="D4023" s="66">
        <f>VLOOKUP(A4023,'2.1 Termination Charges'!$B$4:$F$904,5,0)</f>
        <v>0.10909000000000001</v>
      </c>
      <c r="G4023" s="67"/>
      <c r="H4023" s="67"/>
      <c r="J4023" s="67"/>
      <c r="P4023" s="68"/>
      <c r="Q4023" s="69"/>
      <c r="R4023" s="69"/>
      <c r="Z4023" s="70"/>
      <c r="AA4023" s="71"/>
      <c r="AB4023" s="70"/>
      <c r="AC4023" s="70"/>
      <c r="AD4023" s="53"/>
      <c r="AE4023" s="53"/>
      <c r="AF4023" s="72"/>
      <c r="AG4023" s="70"/>
      <c r="AH4023" s="70"/>
      <c r="AI4023" s="70"/>
    </row>
    <row r="4024" spans="1:35" ht="12.75" customHeight="1" x14ac:dyDescent="0.2">
      <c r="A4024" s="64" t="s">
        <v>720</v>
      </c>
      <c r="B4024" s="65" t="s">
        <v>719</v>
      </c>
      <c r="C4024" s="65">
        <v>2992</v>
      </c>
      <c r="D4024" s="66">
        <f>VLOOKUP(A4024,'2.1 Termination Charges'!$B$4:$F$904,5,0)</f>
        <v>0.1143</v>
      </c>
      <c r="G4024" s="67"/>
      <c r="H4024" s="67"/>
      <c r="J4024" s="67"/>
      <c r="P4024" s="68"/>
      <c r="Q4024" s="69"/>
      <c r="R4024" s="69"/>
      <c r="Z4024" s="70"/>
      <c r="AA4024" s="71"/>
      <c r="AB4024" s="70"/>
      <c r="AC4024" s="70"/>
      <c r="AD4024" s="53"/>
      <c r="AE4024" s="53"/>
      <c r="AF4024" s="72"/>
      <c r="AG4024" s="70"/>
      <c r="AH4024" s="70"/>
      <c r="AI4024" s="70"/>
    </row>
    <row r="4025" spans="1:35" ht="12.75" customHeight="1" x14ac:dyDescent="0.2">
      <c r="A4025" s="64" t="s">
        <v>720</v>
      </c>
      <c r="B4025" s="65" t="s">
        <v>719</v>
      </c>
      <c r="C4025" s="65">
        <v>2994</v>
      </c>
      <c r="D4025" s="66">
        <f>VLOOKUP(A4025,'2.1 Termination Charges'!$B$4:$F$904,5,0)</f>
        <v>0.1143</v>
      </c>
      <c r="G4025" s="67"/>
      <c r="H4025" s="67"/>
      <c r="J4025" s="67"/>
      <c r="P4025" s="68"/>
      <c r="Q4025" s="69"/>
      <c r="R4025" s="69"/>
      <c r="Z4025" s="70"/>
      <c r="AA4025" s="71"/>
      <c r="AB4025" s="70"/>
      <c r="AC4025" s="70"/>
      <c r="AD4025" s="53"/>
      <c r="AE4025" s="53"/>
      <c r="AF4025" s="72"/>
      <c r="AG4025" s="70"/>
      <c r="AH4025" s="70"/>
      <c r="AI4025" s="70"/>
    </row>
    <row r="4026" spans="1:35" ht="12.75" customHeight="1" x14ac:dyDescent="0.2">
      <c r="A4026" s="64" t="s">
        <v>720</v>
      </c>
      <c r="B4026" s="65" t="s">
        <v>719</v>
      </c>
      <c r="C4026" s="65">
        <v>2995</v>
      </c>
      <c r="D4026" s="66">
        <f>VLOOKUP(A4026,'2.1 Termination Charges'!$B$4:$F$904,5,0)</f>
        <v>0.1143</v>
      </c>
      <c r="G4026" s="67"/>
      <c r="H4026" s="67"/>
      <c r="J4026" s="67"/>
      <c r="P4026" s="68"/>
      <c r="Q4026" s="69"/>
      <c r="R4026" s="69"/>
      <c r="Z4026" s="70"/>
      <c r="AA4026" s="71"/>
      <c r="AB4026" s="70"/>
      <c r="AC4026" s="70"/>
      <c r="AD4026" s="53"/>
      <c r="AE4026" s="53"/>
      <c r="AF4026" s="72"/>
      <c r="AG4026" s="70"/>
      <c r="AH4026" s="70"/>
      <c r="AI4026" s="70"/>
    </row>
    <row r="4027" spans="1:35" ht="12.75" customHeight="1" x14ac:dyDescent="0.2">
      <c r="A4027" s="64" t="s">
        <v>722</v>
      </c>
      <c r="B4027" s="65" t="s">
        <v>721</v>
      </c>
      <c r="C4027" s="65">
        <v>1473</v>
      </c>
      <c r="D4027" s="66">
        <f>VLOOKUP(A4027,'2.1 Termination Charges'!$B$4:$F$904,5,0)</f>
        <v>0.35150999999999999</v>
      </c>
      <c r="G4027" s="67"/>
      <c r="H4027" s="67"/>
      <c r="J4027" s="67"/>
      <c r="P4027" s="68"/>
      <c r="Q4027" s="69"/>
      <c r="R4027" s="69"/>
      <c r="Z4027" s="70"/>
      <c r="AA4027" s="71"/>
      <c r="AB4027" s="70"/>
      <c r="AC4027" s="70"/>
      <c r="AD4027" s="53"/>
      <c r="AE4027" s="53"/>
      <c r="AF4027" s="72"/>
      <c r="AG4027" s="70"/>
      <c r="AH4027" s="70"/>
      <c r="AI4027" s="70"/>
    </row>
    <row r="4028" spans="1:35" ht="12.75" customHeight="1" x14ac:dyDescent="0.2">
      <c r="A4028" s="64" t="s">
        <v>724</v>
      </c>
      <c r="B4028" s="65" t="s">
        <v>723</v>
      </c>
      <c r="C4028" s="65">
        <v>1473402</v>
      </c>
      <c r="D4028" s="66">
        <f>VLOOKUP(A4028,'2.1 Termination Charges'!$B$4:$F$904,5,0)</f>
        <v>0.47150999999999998</v>
      </c>
      <c r="G4028" s="67"/>
      <c r="H4028" s="67"/>
      <c r="J4028" s="67"/>
      <c r="P4028" s="68"/>
      <c r="Q4028" s="69"/>
      <c r="R4028" s="69"/>
      <c r="Z4028" s="70"/>
      <c r="AA4028" s="71"/>
      <c r="AB4028" s="70"/>
      <c r="AC4028" s="70"/>
      <c r="AD4028" s="53"/>
      <c r="AE4028" s="53"/>
      <c r="AF4028" s="72"/>
      <c r="AG4028" s="70"/>
      <c r="AH4028" s="70"/>
      <c r="AI4028" s="70"/>
    </row>
    <row r="4029" spans="1:35" ht="12.75" customHeight="1" x14ac:dyDescent="0.2">
      <c r="A4029" s="64" t="s">
        <v>724</v>
      </c>
      <c r="B4029" s="65" t="s">
        <v>723</v>
      </c>
      <c r="C4029" s="65">
        <v>1473403</v>
      </c>
      <c r="D4029" s="66">
        <f>VLOOKUP(A4029,'2.1 Termination Charges'!$B$4:$F$904,5,0)</f>
        <v>0.47150999999999998</v>
      </c>
      <c r="G4029" s="67"/>
      <c r="H4029" s="67"/>
      <c r="J4029" s="67"/>
      <c r="P4029" s="68"/>
      <c r="Q4029" s="69"/>
      <c r="R4029" s="69"/>
      <c r="Z4029" s="70"/>
      <c r="AA4029" s="71"/>
      <c r="AB4029" s="70"/>
      <c r="AC4029" s="70"/>
      <c r="AD4029" s="53"/>
      <c r="AE4029" s="53"/>
      <c r="AF4029" s="72"/>
      <c r="AG4029" s="70"/>
      <c r="AH4029" s="70"/>
      <c r="AI4029" s="70"/>
    </row>
    <row r="4030" spans="1:35" ht="12.75" customHeight="1" x14ac:dyDescent="0.2">
      <c r="A4030" s="64" t="s">
        <v>724</v>
      </c>
      <c r="B4030" s="65" t="s">
        <v>723</v>
      </c>
      <c r="C4030" s="65">
        <v>1473404</v>
      </c>
      <c r="D4030" s="66">
        <f>VLOOKUP(A4030,'2.1 Termination Charges'!$B$4:$F$904,5,0)</f>
        <v>0.47150999999999998</v>
      </c>
      <c r="G4030" s="67"/>
      <c r="H4030" s="67"/>
      <c r="J4030" s="67"/>
      <c r="P4030" s="68"/>
      <c r="Q4030" s="69"/>
      <c r="R4030" s="69"/>
      <c r="Z4030" s="70"/>
      <c r="AA4030" s="71"/>
      <c r="AB4030" s="70"/>
      <c r="AC4030" s="70"/>
      <c r="AD4030" s="53"/>
      <c r="AE4030" s="53"/>
      <c r="AF4030" s="72"/>
      <c r="AG4030" s="70"/>
      <c r="AH4030" s="70"/>
      <c r="AI4030" s="70"/>
    </row>
    <row r="4031" spans="1:35" ht="12.75" customHeight="1" x14ac:dyDescent="0.2">
      <c r="A4031" s="64" t="s">
        <v>724</v>
      </c>
      <c r="B4031" s="65" t="s">
        <v>723</v>
      </c>
      <c r="C4031" s="65">
        <v>1473405</v>
      </c>
      <c r="D4031" s="66">
        <f>VLOOKUP(A4031,'2.1 Termination Charges'!$B$4:$F$904,5,0)</f>
        <v>0.47150999999999998</v>
      </c>
      <c r="G4031" s="67"/>
      <c r="H4031" s="67"/>
      <c r="J4031" s="67"/>
      <c r="P4031" s="68"/>
      <c r="Q4031" s="69"/>
      <c r="R4031" s="69"/>
      <c r="Z4031" s="70"/>
      <c r="AA4031" s="71"/>
      <c r="AB4031" s="70"/>
      <c r="AC4031" s="70"/>
      <c r="AD4031" s="53"/>
      <c r="AE4031" s="53"/>
      <c r="AF4031" s="72"/>
      <c r="AG4031" s="70"/>
      <c r="AH4031" s="70"/>
      <c r="AI4031" s="70"/>
    </row>
    <row r="4032" spans="1:35" ht="12.75" customHeight="1" x14ac:dyDescent="0.2">
      <c r="A4032" s="64" t="s">
        <v>724</v>
      </c>
      <c r="B4032" s="65" t="s">
        <v>723</v>
      </c>
      <c r="C4032" s="65">
        <v>1473406</v>
      </c>
      <c r="D4032" s="66">
        <f>VLOOKUP(A4032,'2.1 Termination Charges'!$B$4:$F$904,5,0)</f>
        <v>0.47150999999999998</v>
      </c>
      <c r="G4032" s="67"/>
      <c r="H4032" s="67"/>
      <c r="J4032" s="67"/>
      <c r="P4032" s="68"/>
      <c r="Q4032" s="69"/>
      <c r="R4032" s="69"/>
      <c r="Z4032" s="70"/>
      <c r="AA4032" s="71"/>
      <c r="AB4032" s="70"/>
      <c r="AC4032" s="70"/>
      <c r="AD4032" s="53"/>
      <c r="AE4032" s="53"/>
      <c r="AF4032" s="72"/>
      <c r="AG4032" s="70"/>
      <c r="AH4032" s="70"/>
      <c r="AI4032" s="70"/>
    </row>
    <row r="4033" spans="1:35" ht="12.75" customHeight="1" x14ac:dyDescent="0.2">
      <c r="A4033" s="64" t="s">
        <v>724</v>
      </c>
      <c r="B4033" s="65" t="s">
        <v>723</v>
      </c>
      <c r="C4033" s="65">
        <v>1473407</v>
      </c>
      <c r="D4033" s="66">
        <f>VLOOKUP(A4033,'2.1 Termination Charges'!$B$4:$F$904,5,0)</f>
        <v>0.47150999999999998</v>
      </c>
      <c r="G4033" s="67"/>
      <c r="H4033" s="67"/>
      <c r="J4033" s="67"/>
      <c r="P4033" s="68"/>
      <c r="Q4033" s="69"/>
      <c r="R4033" s="69"/>
      <c r="Z4033" s="70"/>
      <c r="AA4033" s="71"/>
      <c r="AB4033" s="70"/>
      <c r="AC4033" s="70"/>
      <c r="AD4033" s="53"/>
      <c r="AE4033" s="53"/>
      <c r="AF4033" s="72"/>
      <c r="AG4033" s="70"/>
      <c r="AH4033" s="70"/>
      <c r="AI4033" s="70"/>
    </row>
    <row r="4034" spans="1:35" ht="12.75" customHeight="1" x14ac:dyDescent="0.2">
      <c r="A4034" s="64" t="s">
        <v>724</v>
      </c>
      <c r="B4034" s="65" t="s">
        <v>723</v>
      </c>
      <c r="C4034" s="65">
        <v>1473409</v>
      </c>
      <c r="D4034" s="66">
        <f>VLOOKUP(A4034,'2.1 Termination Charges'!$B$4:$F$904,5,0)</f>
        <v>0.47150999999999998</v>
      </c>
      <c r="G4034" s="67"/>
      <c r="H4034" s="67"/>
      <c r="J4034" s="67"/>
      <c r="P4034" s="68"/>
      <c r="Q4034" s="69"/>
      <c r="R4034" s="69"/>
      <c r="Z4034" s="70"/>
      <c r="AA4034" s="71"/>
      <c r="AB4034" s="70"/>
      <c r="AC4034" s="70"/>
      <c r="AD4034" s="53"/>
      <c r="AE4034" s="53"/>
      <c r="AF4034" s="72"/>
      <c r="AG4034" s="70"/>
      <c r="AH4034" s="70"/>
      <c r="AI4034" s="70"/>
    </row>
    <row r="4035" spans="1:35" ht="12.75" customHeight="1" x14ac:dyDescent="0.2">
      <c r="A4035" s="64" t="s">
        <v>724</v>
      </c>
      <c r="B4035" s="65" t="s">
        <v>723</v>
      </c>
      <c r="C4035" s="65">
        <v>1473410</v>
      </c>
      <c r="D4035" s="66">
        <f>VLOOKUP(A4035,'2.1 Termination Charges'!$B$4:$F$904,5,0)</f>
        <v>0.47150999999999998</v>
      </c>
      <c r="G4035" s="67"/>
      <c r="H4035" s="67"/>
      <c r="J4035" s="67"/>
      <c r="P4035" s="68"/>
      <c r="Q4035" s="69"/>
      <c r="R4035" s="69"/>
      <c r="Z4035" s="70"/>
      <c r="AA4035" s="71"/>
      <c r="AB4035" s="70"/>
      <c r="AC4035" s="70"/>
      <c r="AD4035" s="53"/>
      <c r="AE4035" s="53"/>
      <c r="AF4035" s="72"/>
      <c r="AG4035" s="70"/>
      <c r="AH4035" s="70"/>
      <c r="AI4035" s="70"/>
    </row>
    <row r="4036" spans="1:35" ht="12.75" customHeight="1" x14ac:dyDescent="0.2">
      <c r="A4036" s="64" t="s">
        <v>724</v>
      </c>
      <c r="B4036" s="65" t="s">
        <v>723</v>
      </c>
      <c r="C4036" s="65">
        <v>1473414</v>
      </c>
      <c r="D4036" s="66">
        <f>VLOOKUP(A4036,'2.1 Termination Charges'!$B$4:$F$904,5,0)</f>
        <v>0.47150999999999998</v>
      </c>
      <c r="G4036" s="67"/>
      <c r="H4036" s="67"/>
      <c r="J4036" s="67"/>
      <c r="P4036" s="68"/>
      <c r="Q4036" s="69"/>
      <c r="R4036" s="69"/>
      <c r="Z4036" s="70"/>
      <c r="AA4036" s="71"/>
      <c r="AB4036" s="70"/>
      <c r="AC4036" s="70"/>
      <c r="AD4036" s="53"/>
      <c r="AE4036" s="53"/>
      <c r="AF4036" s="72"/>
      <c r="AG4036" s="70"/>
      <c r="AH4036" s="70"/>
      <c r="AI4036" s="70"/>
    </row>
    <row r="4037" spans="1:35" ht="12.75" customHeight="1" x14ac:dyDescent="0.2">
      <c r="A4037" s="64" t="s">
        <v>724</v>
      </c>
      <c r="B4037" s="65" t="s">
        <v>723</v>
      </c>
      <c r="C4037" s="65">
        <v>1473415</v>
      </c>
      <c r="D4037" s="66">
        <f>VLOOKUP(A4037,'2.1 Termination Charges'!$B$4:$F$904,5,0)</f>
        <v>0.47150999999999998</v>
      </c>
      <c r="G4037" s="67"/>
      <c r="H4037" s="67"/>
      <c r="J4037" s="67"/>
      <c r="P4037" s="68"/>
      <c r="Q4037" s="69"/>
      <c r="R4037" s="69"/>
      <c r="Z4037" s="70"/>
      <c r="AA4037" s="71"/>
      <c r="AB4037" s="70"/>
      <c r="AC4037" s="70"/>
      <c r="AD4037" s="53"/>
      <c r="AE4037" s="53"/>
      <c r="AF4037" s="72"/>
      <c r="AG4037" s="70"/>
      <c r="AH4037" s="70"/>
      <c r="AI4037" s="70"/>
    </row>
    <row r="4038" spans="1:35" ht="12.75" customHeight="1" x14ac:dyDescent="0.2">
      <c r="A4038" s="64" t="s">
        <v>724</v>
      </c>
      <c r="B4038" s="65" t="s">
        <v>723</v>
      </c>
      <c r="C4038" s="65">
        <v>1473416</v>
      </c>
      <c r="D4038" s="66">
        <f>VLOOKUP(A4038,'2.1 Termination Charges'!$B$4:$F$904,5,0)</f>
        <v>0.47150999999999998</v>
      </c>
      <c r="G4038" s="67"/>
      <c r="H4038" s="67"/>
      <c r="J4038" s="67"/>
      <c r="P4038" s="68"/>
      <c r="Q4038" s="69"/>
      <c r="R4038" s="69"/>
      <c r="Z4038" s="70"/>
      <c r="AA4038" s="71"/>
      <c r="AB4038" s="70"/>
      <c r="AC4038" s="70"/>
      <c r="AD4038" s="53"/>
      <c r="AE4038" s="53"/>
      <c r="AF4038" s="72"/>
      <c r="AG4038" s="70"/>
      <c r="AH4038" s="70"/>
      <c r="AI4038" s="70"/>
    </row>
    <row r="4039" spans="1:35" ht="12.75" customHeight="1" x14ac:dyDescent="0.2">
      <c r="A4039" s="64" t="s">
        <v>724</v>
      </c>
      <c r="B4039" s="65" t="s">
        <v>723</v>
      </c>
      <c r="C4039" s="65">
        <v>1473417</v>
      </c>
      <c r="D4039" s="66">
        <f>VLOOKUP(A4039,'2.1 Termination Charges'!$B$4:$F$904,5,0)</f>
        <v>0.47150999999999998</v>
      </c>
      <c r="G4039" s="67"/>
      <c r="H4039" s="67"/>
      <c r="J4039" s="67"/>
      <c r="P4039" s="68"/>
      <c r="Q4039" s="69"/>
      <c r="R4039" s="69"/>
      <c r="Z4039" s="70"/>
      <c r="AA4039" s="71"/>
      <c r="AB4039" s="70"/>
      <c r="AC4039" s="70"/>
      <c r="AD4039" s="53"/>
      <c r="AE4039" s="53"/>
      <c r="AF4039" s="72"/>
      <c r="AG4039" s="70"/>
      <c r="AH4039" s="70"/>
      <c r="AI4039" s="70"/>
    </row>
    <row r="4040" spans="1:35" ht="12.75" customHeight="1" x14ac:dyDescent="0.2">
      <c r="A4040" s="64" t="s">
        <v>724</v>
      </c>
      <c r="B4040" s="65" t="s">
        <v>723</v>
      </c>
      <c r="C4040" s="65">
        <v>1473418</v>
      </c>
      <c r="D4040" s="66">
        <f>VLOOKUP(A4040,'2.1 Termination Charges'!$B$4:$F$904,5,0)</f>
        <v>0.47150999999999998</v>
      </c>
      <c r="G4040" s="67"/>
      <c r="H4040" s="67"/>
      <c r="J4040" s="67"/>
      <c r="P4040" s="68"/>
      <c r="Q4040" s="69"/>
      <c r="R4040" s="69"/>
      <c r="Z4040" s="70"/>
      <c r="AA4040" s="71"/>
      <c r="AB4040" s="70"/>
      <c r="AC4040" s="70"/>
      <c r="AD4040" s="53"/>
      <c r="AE4040" s="53"/>
      <c r="AF4040" s="72"/>
      <c r="AG4040" s="70"/>
      <c r="AH4040" s="70"/>
      <c r="AI4040" s="70"/>
    </row>
    <row r="4041" spans="1:35" ht="12.75" customHeight="1" x14ac:dyDescent="0.2">
      <c r="A4041" s="64" t="s">
        <v>724</v>
      </c>
      <c r="B4041" s="65" t="s">
        <v>723</v>
      </c>
      <c r="C4041" s="65">
        <v>1473419</v>
      </c>
      <c r="D4041" s="66">
        <f>VLOOKUP(A4041,'2.1 Termination Charges'!$B$4:$F$904,5,0)</f>
        <v>0.47150999999999998</v>
      </c>
      <c r="G4041" s="67"/>
      <c r="H4041" s="67"/>
      <c r="J4041" s="67"/>
      <c r="P4041" s="68"/>
      <c r="Q4041" s="69"/>
      <c r="R4041" s="69"/>
      <c r="Z4041" s="70"/>
      <c r="AA4041" s="71"/>
      <c r="AB4041" s="70"/>
      <c r="AC4041" s="70"/>
      <c r="AD4041" s="53"/>
      <c r="AE4041" s="53"/>
      <c r="AF4041" s="72"/>
      <c r="AG4041" s="70"/>
      <c r="AH4041" s="70"/>
      <c r="AI4041" s="70"/>
    </row>
    <row r="4042" spans="1:35" ht="12.75" customHeight="1" x14ac:dyDescent="0.2">
      <c r="A4042" s="64" t="s">
        <v>724</v>
      </c>
      <c r="B4042" s="65" t="s">
        <v>723</v>
      </c>
      <c r="C4042" s="65">
        <v>1473420</v>
      </c>
      <c r="D4042" s="66">
        <f>VLOOKUP(A4042,'2.1 Termination Charges'!$B$4:$F$904,5,0)</f>
        <v>0.47150999999999998</v>
      </c>
      <c r="G4042" s="67"/>
      <c r="H4042" s="67"/>
      <c r="J4042" s="67"/>
      <c r="P4042" s="68"/>
      <c r="Q4042" s="69"/>
      <c r="R4042" s="69"/>
      <c r="Z4042" s="70"/>
      <c r="AA4042" s="71"/>
      <c r="AB4042" s="70"/>
      <c r="AC4042" s="70"/>
      <c r="AD4042" s="53"/>
      <c r="AE4042" s="53"/>
      <c r="AF4042" s="72"/>
      <c r="AG4042" s="70"/>
      <c r="AH4042" s="70"/>
      <c r="AI4042" s="70"/>
    </row>
    <row r="4043" spans="1:35" ht="12.75" customHeight="1" x14ac:dyDescent="0.2">
      <c r="A4043" s="64" t="s">
        <v>724</v>
      </c>
      <c r="B4043" s="65" t="s">
        <v>723</v>
      </c>
      <c r="C4043" s="65">
        <v>1473421</v>
      </c>
      <c r="D4043" s="66">
        <f>VLOOKUP(A4043,'2.1 Termination Charges'!$B$4:$F$904,5,0)</f>
        <v>0.47150999999999998</v>
      </c>
      <c r="G4043" s="67"/>
      <c r="H4043" s="67"/>
      <c r="J4043" s="67"/>
      <c r="P4043" s="68"/>
      <c r="Q4043" s="69"/>
      <c r="R4043" s="69"/>
      <c r="Z4043" s="70"/>
      <c r="AA4043" s="71"/>
      <c r="AB4043" s="70"/>
      <c r="AC4043" s="70"/>
      <c r="AD4043" s="53"/>
      <c r="AE4043" s="53"/>
      <c r="AF4043" s="72"/>
      <c r="AG4043" s="70"/>
      <c r="AH4043" s="70"/>
      <c r="AI4043" s="70"/>
    </row>
    <row r="4044" spans="1:35" ht="12.75" customHeight="1" x14ac:dyDescent="0.2">
      <c r="A4044" s="64" t="s">
        <v>724</v>
      </c>
      <c r="B4044" s="65" t="s">
        <v>723</v>
      </c>
      <c r="C4044" s="65">
        <v>1473422</v>
      </c>
      <c r="D4044" s="66">
        <f>VLOOKUP(A4044,'2.1 Termination Charges'!$B$4:$F$904,5,0)</f>
        <v>0.47150999999999998</v>
      </c>
      <c r="G4044" s="67"/>
      <c r="H4044" s="67"/>
      <c r="J4044" s="67"/>
      <c r="P4044" s="68"/>
      <c r="Q4044" s="69"/>
      <c r="R4044" s="69"/>
      <c r="Z4044" s="70"/>
      <c r="AA4044" s="71"/>
      <c r="AB4044" s="70"/>
      <c r="AC4044" s="70"/>
      <c r="AD4044" s="53"/>
      <c r="AE4044" s="53"/>
      <c r="AF4044" s="72"/>
      <c r="AG4044" s="70"/>
      <c r="AH4044" s="70"/>
      <c r="AI4044" s="70"/>
    </row>
    <row r="4045" spans="1:35" ht="12.75" customHeight="1" x14ac:dyDescent="0.2">
      <c r="A4045" s="64" t="s">
        <v>724</v>
      </c>
      <c r="B4045" s="65" t="s">
        <v>723</v>
      </c>
      <c r="C4045" s="65">
        <v>1473423</v>
      </c>
      <c r="D4045" s="66">
        <f>VLOOKUP(A4045,'2.1 Termination Charges'!$B$4:$F$904,5,0)</f>
        <v>0.47150999999999998</v>
      </c>
      <c r="G4045" s="67"/>
      <c r="H4045" s="67"/>
      <c r="J4045" s="67"/>
      <c r="P4045" s="68"/>
      <c r="Q4045" s="69"/>
      <c r="R4045" s="69"/>
      <c r="Z4045" s="70"/>
      <c r="AA4045" s="71"/>
      <c r="AB4045" s="70"/>
      <c r="AC4045" s="70"/>
      <c r="AD4045" s="53"/>
      <c r="AE4045" s="53"/>
      <c r="AF4045" s="72"/>
      <c r="AG4045" s="70"/>
      <c r="AH4045" s="70"/>
      <c r="AI4045" s="70"/>
    </row>
    <row r="4046" spans="1:35" ht="12.75" customHeight="1" x14ac:dyDescent="0.2">
      <c r="A4046" s="64" t="s">
        <v>724</v>
      </c>
      <c r="B4046" s="65" t="s">
        <v>723</v>
      </c>
      <c r="C4046" s="65">
        <v>1473441</v>
      </c>
      <c r="D4046" s="66">
        <f>VLOOKUP(A4046,'2.1 Termination Charges'!$B$4:$F$904,5,0)</f>
        <v>0.47150999999999998</v>
      </c>
      <c r="G4046" s="67"/>
      <c r="H4046" s="67"/>
      <c r="J4046" s="67"/>
      <c r="P4046" s="68"/>
      <c r="Q4046" s="69"/>
      <c r="R4046" s="69"/>
      <c r="Z4046" s="70"/>
      <c r="AA4046" s="71"/>
      <c r="AB4046" s="70"/>
      <c r="AC4046" s="70"/>
      <c r="AD4046" s="53"/>
      <c r="AE4046" s="53"/>
      <c r="AF4046" s="72"/>
      <c r="AG4046" s="70"/>
      <c r="AH4046" s="70"/>
      <c r="AI4046" s="70"/>
    </row>
    <row r="4047" spans="1:35" ht="12.75" customHeight="1" x14ac:dyDescent="0.2">
      <c r="A4047" s="64" t="s">
        <v>724</v>
      </c>
      <c r="B4047" s="65" t="s">
        <v>723</v>
      </c>
      <c r="C4047" s="65">
        <v>1473449</v>
      </c>
      <c r="D4047" s="66">
        <f>VLOOKUP(A4047,'2.1 Termination Charges'!$B$4:$F$904,5,0)</f>
        <v>0.47150999999999998</v>
      </c>
      <c r="G4047" s="67"/>
      <c r="H4047" s="67"/>
      <c r="J4047" s="67"/>
      <c r="P4047" s="68"/>
      <c r="Q4047" s="69"/>
      <c r="R4047" s="69"/>
      <c r="Z4047" s="70"/>
      <c r="AA4047" s="71"/>
      <c r="AB4047" s="70"/>
      <c r="AC4047" s="70"/>
      <c r="AD4047" s="53"/>
      <c r="AE4047" s="53"/>
      <c r="AF4047" s="72"/>
      <c r="AG4047" s="70"/>
      <c r="AH4047" s="70"/>
      <c r="AI4047" s="70"/>
    </row>
    <row r="4048" spans="1:35" ht="12.75" customHeight="1" x14ac:dyDescent="0.2">
      <c r="A4048" s="64" t="s">
        <v>724</v>
      </c>
      <c r="B4048" s="65" t="s">
        <v>723</v>
      </c>
      <c r="C4048" s="65">
        <v>1473456</v>
      </c>
      <c r="D4048" s="66">
        <f>VLOOKUP(A4048,'2.1 Termination Charges'!$B$4:$F$904,5,0)</f>
        <v>0.47150999999999998</v>
      </c>
      <c r="G4048" s="67"/>
      <c r="H4048" s="67"/>
      <c r="J4048" s="67"/>
      <c r="P4048" s="68"/>
      <c r="Q4048" s="69"/>
      <c r="R4048" s="69"/>
      <c r="Z4048" s="70"/>
      <c r="AA4048" s="71"/>
      <c r="AB4048" s="70"/>
      <c r="AC4048" s="70"/>
      <c r="AD4048" s="53"/>
      <c r="AE4048" s="53"/>
      <c r="AF4048" s="72"/>
      <c r="AG4048" s="70"/>
      <c r="AH4048" s="70"/>
      <c r="AI4048" s="70"/>
    </row>
    <row r="4049" spans="1:35" ht="12.75" customHeight="1" x14ac:dyDescent="0.2">
      <c r="A4049" s="64" t="s">
        <v>724</v>
      </c>
      <c r="B4049" s="65" t="s">
        <v>723</v>
      </c>
      <c r="C4049" s="65">
        <v>1473457</v>
      </c>
      <c r="D4049" s="66">
        <f>VLOOKUP(A4049,'2.1 Termination Charges'!$B$4:$F$904,5,0)</f>
        <v>0.47150999999999998</v>
      </c>
      <c r="G4049" s="67"/>
      <c r="H4049" s="67"/>
      <c r="J4049" s="67"/>
      <c r="P4049" s="68"/>
      <c r="Q4049" s="69"/>
      <c r="R4049" s="69"/>
      <c r="Z4049" s="70"/>
      <c r="AA4049" s="71"/>
      <c r="AB4049" s="70"/>
      <c r="AC4049" s="70"/>
      <c r="AD4049" s="53"/>
      <c r="AE4049" s="53"/>
      <c r="AF4049" s="72"/>
      <c r="AG4049" s="70"/>
      <c r="AH4049" s="70"/>
      <c r="AI4049" s="70"/>
    </row>
    <row r="4050" spans="1:35" ht="12.75" customHeight="1" x14ac:dyDescent="0.2">
      <c r="A4050" s="64" t="s">
        <v>724</v>
      </c>
      <c r="B4050" s="65" t="s">
        <v>723</v>
      </c>
      <c r="C4050" s="65">
        <v>1473458</v>
      </c>
      <c r="D4050" s="66">
        <f>VLOOKUP(A4050,'2.1 Termination Charges'!$B$4:$F$904,5,0)</f>
        <v>0.47150999999999998</v>
      </c>
      <c r="G4050" s="67"/>
      <c r="H4050" s="67"/>
      <c r="J4050" s="67"/>
      <c r="P4050" s="68"/>
      <c r="Q4050" s="69"/>
      <c r="R4050" s="69"/>
      <c r="Z4050" s="70"/>
      <c r="AA4050" s="71"/>
      <c r="AB4050" s="70"/>
      <c r="AC4050" s="70"/>
      <c r="AD4050" s="53"/>
      <c r="AE4050" s="53"/>
      <c r="AF4050" s="72"/>
      <c r="AG4050" s="70"/>
      <c r="AH4050" s="70"/>
      <c r="AI4050" s="70"/>
    </row>
    <row r="4051" spans="1:35" ht="12.75" customHeight="1" x14ac:dyDescent="0.2">
      <c r="A4051" s="64" t="s">
        <v>724</v>
      </c>
      <c r="B4051" s="65" t="s">
        <v>723</v>
      </c>
      <c r="C4051" s="65">
        <v>1473459</v>
      </c>
      <c r="D4051" s="66">
        <f>VLOOKUP(A4051,'2.1 Termination Charges'!$B$4:$F$904,5,0)</f>
        <v>0.47150999999999998</v>
      </c>
      <c r="G4051" s="67"/>
      <c r="H4051" s="67"/>
      <c r="J4051" s="67"/>
      <c r="P4051" s="68"/>
      <c r="Q4051" s="69"/>
      <c r="R4051" s="69"/>
      <c r="Z4051" s="70"/>
      <c r="AA4051" s="71"/>
      <c r="AB4051" s="70"/>
      <c r="AC4051" s="70"/>
      <c r="AD4051" s="53"/>
      <c r="AE4051" s="53"/>
      <c r="AF4051" s="72"/>
      <c r="AG4051" s="70"/>
      <c r="AH4051" s="70"/>
      <c r="AI4051" s="70"/>
    </row>
    <row r="4052" spans="1:35" ht="12.75" customHeight="1" x14ac:dyDescent="0.2">
      <c r="A4052" s="64" t="s">
        <v>724</v>
      </c>
      <c r="B4052" s="65" t="s">
        <v>723</v>
      </c>
      <c r="C4052" s="65">
        <v>1473520</v>
      </c>
      <c r="D4052" s="66">
        <f>VLOOKUP(A4052,'2.1 Termination Charges'!$B$4:$F$904,5,0)</f>
        <v>0.47150999999999998</v>
      </c>
      <c r="G4052" s="67"/>
      <c r="H4052" s="67"/>
      <c r="J4052" s="67"/>
      <c r="P4052" s="68"/>
      <c r="Q4052" s="69"/>
      <c r="R4052" s="69"/>
      <c r="Z4052" s="70"/>
      <c r="AA4052" s="71"/>
      <c r="AB4052" s="70"/>
      <c r="AC4052" s="70"/>
      <c r="AD4052" s="53"/>
      <c r="AE4052" s="53"/>
      <c r="AF4052" s="72"/>
      <c r="AG4052" s="70"/>
      <c r="AH4052" s="70"/>
      <c r="AI4052" s="70"/>
    </row>
    <row r="4053" spans="1:35" ht="12.75" customHeight="1" x14ac:dyDescent="0.2">
      <c r="A4053" s="64" t="s">
        <v>724</v>
      </c>
      <c r="B4053" s="65" t="s">
        <v>723</v>
      </c>
      <c r="C4053" s="65">
        <v>1473521</v>
      </c>
      <c r="D4053" s="66">
        <f>VLOOKUP(A4053,'2.1 Termination Charges'!$B$4:$F$904,5,0)</f>
        <v>0.47150999999999998</v>
      </c>
      <c r="G4053" s="67"/>
      <c r="H4053" s="67"/>
      <c r="J4053" s="67"/>
      <c r="P4053" s="68"/>
      <c r="Q4053" s="69"/>
      <c r="R4053" s="69"/>
      <c r="Z4053" s="70"/>
      <c r="AA4053" s="71"/>
      <c r="AB4053" s="70"/>
      <c r="AC4053" s="70"/>
      <c r="AD4053" s="53"/>
      <c r="AE4053" s="53"/>
      <c r="AF4053" s="72"/>
      <c r="AG4053" s="70"/>
      <c r="AH4053" s="70"/>
      <c r="AI4053" s="70"/>
    </row>
    <row r="4054" spans="1:35" ht="12.75" customHeight="1" x14ac:dyDescent="0.2">
      <c r="A4054" s="64" t="s">
        <v>724</v>
      </c>
      <c r="B4054" s="65" t="s">
        <v>723</v>
      </c>
      <c r="C4054" s="65">
        <v>1473533</v>
      </c>
      <c r="D4054" s="66">
        <f>VLOOKUP(A4054,'2.1 Termination Charges'!$B$4:$F$904,5,0)</f>
        <v>0.47150999999999998</v>
      </c>
      <c r="G4054" s="67"/>
      <c r="H4054" s="67"/>
      <c r="J4054" s="67"/>
      <c r="P4054" s="68"/>
      <c r="Q4054" s="69"/>
      <c r="R4054" s="69"/>
      <c r="Z4054" s="70"/>
      <c r="AA4054" s="71"/>
      <c r="AB4054" s="70"/>
      <c r="AC4054" s="70"/>
      <c r="AD4054" s="53"/>
      <c r="AE4054" s="53"/>
      <c r="AF4054" s="72"/>
      <c r="AG4054" s="70"/>
      <c r="AH4054" s="70"/>
      <c r="AI4054" s="70"/>
    </row>
    <row r="4055" spans="1:35" ht="12.75" customHeight="1" x14ac:dyDescent="0.2">
      <c r="A4055" s="64" t="s">
        <v>724</v>
      </c>
      <c r="B4055" s="65" t="s">
        <v>723</v>
      </c>
      <c r="C4055" s="65">
        <v>1473534</v>
      </c>
      <c r="D4055" s="66">
        <f>VLOOKUP(A4055,'2.1 Termination Charges'!$B$4:$F$904,5,0)</f>
        <v>0.47150999999999998</v>
      </c>
      <c r="G4055" s="67"/>
      <c r="H4055" s="67"/>
      <c r="J4055" s="67"/>
      <c r="P4055" s="68"/>
      <c r="Q4055" s="69"/>
      <c r="R4055" s="69"/>
      <c r="Z4055" s="70"/>
      <c r="AA4055" s="71"/>
      <c r="AB4055" s="70"/>
      <c r="AC4055" s="70"/>
      <c r="AD4055" s="53"/>
      <c r="AE4055" s="53"/>
      <c r="AF4055" s="72"/>
      <c r="AG4055" s="70"/>
      <c r="AH4055" s="70"/>
      <c r="AI4055" s="70"/>
    </row>
    <row r="4056" spans="1:35" ht="12.75" customHeight="1" x14ac:dyDescent="0.2">
      <c r="A4056" s="64" t="s">
        <v>724</v>
      </c>
      <c r="B4056" s="65" t="s">
        <v>723</v>
      </c>
      <c r="C4056" s="65">
        <v>1473535</v>
      </c>
      <c r="D4056" s="66">
        <f>VLOOKUP(A4056,'2.1 Termination Charges'!$B$4:$F$904,5,0)</f>
        <v>0.47150999999999998</v>
      </c>
      <c r="G4056" s="67"/>
      <c r="H4056" s="67"/>
      <c r="J4056" s="67"/>
      <c r="P4056" s="68"/>
      <c r="Q4056" s="69"/>
      <c r="R4056" s="69"/>
      <c r="Z4056" s="70"/>
      <c r="AA4056" s="71"/>
      <c r="AB4056" s="70"/>
      <c r="AC4056" s="70"/>
      <c r="AD4056" s="53"/>
      <c r="AE4056" s="53"/>
      <c r="AF4056" s="72"/>
      <c r="AG4056" s="70"/>
      <c r="AH4056" s="70"/>
      <c r="AI4056" s="70"/>
    </row>
    <row r="4057" spans="1:35" ht="12.75" customHeight="1" x14ac:dyDescent="0.2">
      <c r="A4057" s="64" t="s">
        <v>724</v>
      </c>
      <c r="B4057" s="65" t="s">
        <v>723</v>
      </c>
      <c r="C4057" s="65">
        <v>1473536</v>
      </c>
      <c r="D4057" s="66">
        <f>VLOOKUP(A4057,'2.1 Termination Charges'!$B$4:$F$904,5,0)</f>
        <v>0.47150999999999998</v>
      </c>
      <c r="G4057" s="67"/>
      <c r="H4057" s="67"/>
      <c r="J4057" s="67"/>
      <c r="P4057" s="68"/>
      <c r="Q4057" s="69"/>
      <c r="R4057" s="69"/>
      <c r="Z4057" s="70"/>
      <c r="AA4057" s="71"/>
      <c r="AB4057" s="70"/>
      <c r="AC4057" s="70"/>
      <c r="AD4057" s="53"/>
      <c r="AE4057" s="53"/>
      <c r="AF4057" s="72"/>
      <c r="AG4057" s="70"/>
      <c r="AH4057" s="70"/>
      <c r="AI4057" s="70"/>
    </row>
    <row r="4058" spans="1:35" ht="12.75" customHeight="1" x14ac:dyDescent="0.2">
      <c r="A4058" s="64" t="s">
        <v>724</v>
      </c>
      <c r="B4058" s="65" t="s">
        <v>723</v>
      </c>
      <c r="C4058" s="65">
        <v>1473537</v>
      </c>
      <c r="D4058" s="66">
        <f>VLOOKUP(A4058,'2.1 Termination Charges'!$B$4:$F$904,5,0)</f>
        <v>0.47150999999999998</v>
      </c>
      <c r="G4058" s="67"/>
      <c r="H4058" s="67"/>
      <c r="J4058" s="67"/>
      <c r="P4058" s="68"/>
      <c r="Q4058" s="69"/>
      <c r="R4058" s="69"/>
      <c r="Z4058" s="70"/>
      <c r="AA4058" s="71"/>
      <c r="AB4058" s="70"/>
      <c r="AC4058" s="70"/>
      <c r="AD4058" s="53"/>
      <c r="AE4058" s="53"/>
      <c r="AF4058" s="72"/>
      <c r="AG4058" s="70"/>
      <c r="AH4058" s="70"/>
      <c r="AI4058" s="70"/>
    </row>
    <row r="4059" spans="1:35" ht="12.75" customHeight="1" x14ac:dyDescent="0.2">
      <c r="A4059" s="64" t="s">
        <v>724</v>
      </c>
      <c r="B4059" s="65" t="s">
        <v>723</v>
      </c>
      <c r="C4059" s="65">
        <v>1473538</v>
      </c>
      <c r="D4059" s="66">
        <f>VLOOKUP(A4059,'2.1 Termination Charges'!$B$4:$F$904,5,0)</f>
        <v>0.47150999999999998</v>
      </c>
      <c r="G4059" s="67"/>
      <c r="H4059" s="67"/>
      <c r="J4059" s="67"/>
      <c r="P4059" s="68"/>
      <c r="Q4059" s="69"/>
      <c r="R4059" s="69"/>
      <c r="Z4059" s="70"/>
      <c r="AA4059" s="71"/>
      <c r="AB4059" s="70"/>
      <c r="AC4059" s="70"/>
      <c r="AD4059" s="53"/>
      <c r="AE4059" s="53"/>
      <c r="AF4059" s="72"/>
      <c r="AG4059" s="70"/>
      <c r="AH4059" s="70"/>
      <c r="AI4059" s="70"/>
    </row>
    <row r="4060" spans="1:35" ht="12.75" customHeight="1" x14ac:dyDescent="0.2">
      <c r="A4060" s="64" t="s">
        <v>724</v>
      </c>
      <c r="B4060" s="65" t="s">
        <v>723</v>
      </c>
      <c r="C4060" s="65">
        <v>1473901</v>
      </c>
      <c r="D4060" s="66">
        <f>VLOOKUP(A4060,'2.1 Termination Charges'!$B$4:$F$904,5,0)</f>
        <v>0.47150999999999998</v>
      </c>
      <c r="G4060" s="67"/>
      <c r="H4060" s="67"/>
      <c r="J4060" s="67"/>
      <c r="P4060" s="68"/>
      <c r="Q4060" s="69"/>
      <c r="R4060" s="69"/>
      <c r="Z4060" s="70"/>
      <c r="AA4060" s="71"/>
      <c r="AB4060" s="70"/>
      <c r="AC4060" s="70"/>
      <c r="AD4060" s="53"/>
      <c r="AE4060" s="53"/>
      <c r="AF4060" s="72"/>
      <c r="AG4060" s="70"/>
      <c r="AH4060" s="70"/>
      <c r="AI4060" s="70"/>
    </row>
    <row r="4061" spans="1:35" ht="12.75" customHeight="1" x14ac:dyDescent="0.2">
      <c r="A4061" s="64" t="s">
        <v>726</v>
      </c>
      <c r="B4061" s="65" t="s">
        <v>725</v>
      </c>
      <c r="C4061" s="65">
        <v>590</v>
      </c>
      <c r="D4061" s="66">
        <f>VLOOKUP(A4061,'2.1 Termination Charges'!$B$4:$F$904,5,0)</f>
        <v>1.3089999999999999E-2</v>
      </c>
      <c r="G4061" s="67"/>
      <c r="H4061" s="67"/>
      <c r="J4061" s="67"/>
      <c r="P4061" s="68"/>
      <c r="Q4061" s="69"/>
      <c r="R4061" s="69"/>
      <c r="Z4061" s="70"/>
      <c r="AA4061" s="71"/>
      <c r="AB4061" s="70"/>
      <c r="AC4061" s="70"/>
      <c r="AD4061" s="53"/>
      <c r="AE4061" s="53"/>
      <c r="AF4061" s="72"/>
      <c r="AG4061" s="70"/>
      <c r="AH4061" s="70"/>
      <c r="AI4061" s="70"/>
    </row>
    <row r="4062" spans="1:35" ht="12.75" customHeight="1" x14ac:dyDescent="0.2">
      <c r="A4062" s="64" t="s">
        <v>728</v>
      </c>
      <c r="B4062" s="65" t="s">
        <v>727</v>
      </c>
      <c r="C4062" s="65">
        <v>59069022</v>
      </c>
      <c r="D4062" s="66">
        <f>VLOOKUP(A4062,'2.1 Termination Charges'!$B$4:$F$904,5,0)</f>
        <v>7.1510000000000004E-2</v>
      </c>
      <c r="G4062" s="67"/>
      <c r="H4062" s="67"/>
      <c r="J4062" s="67"/>
      <c r="P4062" s="68"/>
      <c r="Q4062" s="69"/>
      <c r="R4062" s="69"/>
      <c r="Z4062" s="70"/>
      <c r="AA4062" s="71"/>
      <c r="AB4062" s="70"/>
      <c r="AC4062" s="70"/>
      <c r="AD4062" s="53"/>
      <c r="AE4062" s="53"/>
      <c r="AF4062" s="72"/>
      <c r="AG4062" s="70"/>
      <c r="AH4062" s="70"/>
      <c r="AI4062" s="70"/>
    </row>
    <row r="4063" spans="1:35" ht="12.75" customHeight="1" x14ac:dyDescent="0.2">
      <c r="A4063" s="64" t="s">
        <v>728</v>
      </c>
      <c r="B4063" s="65" t="s">
        <v>727</v>
      </c>
      <c r="C4063" s="65">
        <v>59069066</v>
      </c>
      <c r="D4063" s="66">
        <f>VLOOKUP(A4063,'2.1 Termination Charges'!$B$4:$F$904,5,0)</f>
        <v>7.1510000000000004E-2</v>
      </c>
      <c r="G4063" s="67"/>
      <c r="H4063" s="67"/>
      <c r="J4063" s="67"/>
      <c r="P4063" s="68"/>
      <c r="Q4063" s="69"/>
      <c r="R4063" s="69"/>
      <c r="Z4063" s="70"/>
      <c r="AA4063" s="71"/>
      <c r="AB4063" s="70"/>
      <c r="AC4063" s="70"/>
      <c r="AD4063" s="53"/>
      <c r="AE4063" s="53"/>
      <c r="AF4063" s="72"/>
      <c r="AG4063" s="70"/>
      <c r="AH4063" s="70"/>
      <c r="AI4063" s="70"/>
    </row>
    <row r="4064" spans="1:35" ht="12.75" customHeight="1" x14ac:dyDescent="0.2">
      <c r="A4064" s="64" t="s">
        <v>728</v>
      </c>
      <c r="B4064" s="65" t="s">
        <v>727</v>
      </c>
      <c r="C4064" s="65">
        <v>59069077</v>
      </c>
      <c r="D4064" s="66">
        <f>VLOOKUP(A4064,'2.1 Termination Charges'!$B$4:$F$904,5,0)</f>
        <v>7.1510000000000004E-2</v>
      </c>
      <c r="G4064" s="67"/>
      <c r="H4064" s="67"/>
      <c r="J4064" s="67"/>
      <c r="P4064" s="68"/>
      <c r="Q4064" s="69"/>
      <c r="R4064" s="69"/>
      <c r="Z4064" s="70"/>
      <c r="AA4064" s="71"/>
      <c r="AB4064" s="70"/>
      <c r="AC4064" s="70"/>
      <c r="AD4064" s="53"/>
      <c r="AE4064" s="53"/>
      <c r="AF4064" s="72"/>
      <c r="AG4064" s="70"/>
      <c r="AH4064" s="70"/>
      <c r="AI4064" s="70"/>
    </row>
    <row r="4065" spans="1:35" ht="12.75" customHeight="1" x14ac:dyDescent="0.2">
      <c r="A4065" s="64" t="s">
        <v>728</v>
      </c>
      <c r="B4065" s="65" t="s">
        <v>727</v>
      </c>
      <c r="C4065" s="65">
        <v>59069088</v>
      </c>
      <c r="D4065" s="66">
        <f>VLOOKUP(A4065,'2.1 Termination Charges'!$B$4:$F$904,5,0)</f>
        <v>7.1510000000000004E-2</v>
      </c>
      <c r="G4065" s="67"/>
      <c r="H4065" s="67"/>
      <c r="J4065" s="67"/>
      <c r="P4065" s="68"/>
      <c r="Q4065" s="69"/>
      <c r="R4065" s="69"/>
      <c r="Z4065" s="70"/>
      <c r="AA4065" s="71"/>
      <c r="AB4065" s="70"/>
      <c r="AC4065" s="70"/>
      <c r="AD4065" s="53"/>
      <c r="AE4065" s="53"/>
      <c r="AF4065" s="72"/>
      <c r="AG4065" s="70"/>
      <c r="AH4065" s="70"/>
      <c r="AI4065" s="70"/>
    </row>
    <row r="4066" spans="1:35" ht="12.75" customHeight="1" x14ac:dyDescent="0.2">
      <c r="A4066" s="64" t="s">
        <v>730</v>
      </c>
      <c r="B4066" s="65" t="s">
        <v>729</v>
      </c>
      <c r="C4066" s="65">
        <v>59069006</v>
      </c>
      <c r="D4066" s="66">
        <f>VLOOKUP(A4066,'2.1 Termination Charges'!$B$4:$F$904,5,0)</f>
        <v>0.10630000000000001</v>
      </c>
      <c r="G4066" s="67"/>
      <c r="H4066" s="67"/>
      <c r="J4066" s="67"/>
      <c r="P4066" s="68"/>
      <c r="Q4066" s="69"/>
      <c r="R4066" s="69"/>
      <c r="Z4066" s="70"/>
      <c r="AA4066" s="71"/>
      <c r="AB4066" s="70"/>
      <c r="AC4066" s="70"/>
      <c r="AD4066" s="53"/>
      <c r="AE4066" s="53"/>
      <c r="AF4066" s="72"/>
      <c r="AG4066" s="70"/>
      <c r="AH4066" s="70"/>
      <c r="AI4066" s="70"/>
    </row>
    <row r="4067" spans="1:35" ht="12.75" customHeight="1" x14ac:dyDescent="0.2">
      <c r="A4067" s="64" t="s">
        <v>730</v>
      </c>
      <c r="B4067" s="65" t="s">
        <v>729</v>
      </c>
      <c r="C4067" s="65">
        <v>59069007</v>
      </c>
      <c r="D4067" s="66">
        <f>VLOOKUP(A4067,'2.1 Termination Charges'!$B$4:$F$904,5,0)</f>
        <v>0.10630000000000001</v>
      </c>
      <c r="G4067" s="67"/>
      <c r="H4067" s="67"/>
      <c r="J4067" s="67"/>
      <c r="P4067" s="68"/>
      <c r="Q4067" s="69"/>
      <c r="R4067" s="69"/>
      <c r="Z4067" s="70"/>
      <c r="AA4067" s="71"/>
      <c r="AB4067" s="70"/>
      <c r="AC4067" s="70"/>
      <c r="AD4067" s="53"/>
      <c r="AE4067" s="53"/>
      <c r="AF4067" s="72"/>
      <c r="AG4067" s="70"/>
      <c r="AH4067" s="70"/>
      <c r="AI4067" s="70"/>
    </row>
    <row r="4068" spans="1:35" ht="12.75" customHeight="1" x14ac:dyDescent="0.2">
      <c r="A4068" s="64" t="s">
        <v>730</v>
      </c>
      <c r="B4068" s="65" t="s">
        <v>729</v>
      </c>
      <c r="C4068" s="65">
        <v>59069011</v>
      </c>
      <c r="D4068" s="66">
        <f>VLOOKUP(A4068,'2.1 Termination Charges'!$B$4:$F$904,5,0)</f>
        <v>0.10630000000000001</v>
      </c>
      <c r="G4068" s="67"/>
      <c r="H4068" s="67"/>
      <c r="J4068" s="67"/>
      <c r="P4068" s="68"/>
      <c r="Q4068" s="69"/>
      <c r="R4068" s="69"/>
      <c r="Z4068" s="70"/>
      <c r="AA4068" s="71"/>
      <c r="AB4068" s="70"/>
      <c r="AC4068" s="70"/>
      <c r="AD4068" s="53"/>
      <c r="AE4068" s="53"/>
      <c r="AF4068" s="72"/>
      <c r="AG4068" s="70"/>
      <c r="AH4068" s="70"/>
      <c r="AI4068" s="70"/>
    </row>
    <row r="4069" spans="1:35" ht="12.75" customHeight="1" x14ac:dyDescent="0.2">
      <c r="A4069" s="64" t="s">
        <v>730</v>
      </c>
      <c r="B4069" s="65" t="s">
        <v>729</v>
      </c>
      <c r="C4069" s="65">
        <v>59069012</v>
      </c>
      <c r="D4069" s="66">
        <f>VLOOKUP(A4069,'2.1 Termination Charges'!$B$4:$F$904,5,0)</f>
        <v>0.10630000000000001</v>
      </c>
      <c r="G4069" s="67"/>
      <c r="H4069" s="67"/>
      <c r="J4069" s="67"/>
      <c r="P4069" s="68"/>
      <c r="Q4069" s="69"/>
      <c r="R4069" s="69"/>
      <c r="Z4069" s="70"/>
      <c r="AA4069" s="71"/>
      <c r="AB4069" s="70"/>
      <c r="AC4069" s="70"/>
      <c r="AD4069" s="53"/>
      <c r="AE4069" s="53"/>
      <c r="AF4069" s="72"/>
      <c r="AG4069" s="70"/>
      <c r="AH4069" s="70"/>
      <c r="AI4069" s="70"/>
    </row>
    <row r="4070" spans="1:35" ht="12.75" customHeight="1" x14ac:dyDescent="0.2">
      <c r="A4070" s="64" t="s">
        <v>730</v>
      </c>
      <c r="B4070" s="65" t="s">
        <v>729</v>
      </c>
      <c r="C4070" s="65">
        <v>59069013</v>
      </c>
      <c r="D4070" s="66">
        <f>VLOOKUP(A4070,'2.1 Termination Charges'!$B$4:$F$904,5,0)</f>
        <v>0.10630000000000001</v>
      </c>
      <c r="G4070" s="67"/>
      <c r="H4070" s="67"/>
      <c r="J4070" s="67"/>
      <c r="P4070" s="68"/>
      <c r="Q4070" s="69"/>
      <c r="R4070" s="69"/>
      <c r="Z4070" s="70"/>
      <c r="AA4070" s="71"/>
      <c r="AB4070" s="70"/>
      <c r="AC4070" s="70"/>
      <c r="AD4070" s="53"/>
      <c r="AE4070" s="53"/>
      <c r="AF4070" s="72"/>
      <c r="AG4070" s="70"/>
      <c r="AH4070" s="70"/>
      <c r="AI4070" s="70"/>
    </row>
    <row r="4071" spans="1:35" ht="12.75" customHeight="1" x14ac:dyDescent="0.2">
      <c r="A4071" s="64" t="s">
        <v>730</v>
      </c>
      <c r="B4071" s="65" t="s">
        <v>729</v>
      </c>
      <c r="C4071" s="65">
        <v>59069014</v>
      </c>
      <c r="D4071" s="66">
        <f>VLOOKUP(A4071,'2.1 Termination Charges'!$B$4:$F$904,5,0)</f>
        <v>0.10630000000000001</v>
      </c>
      <c r="G4071" s="67"/>
      <c r="H4071" s="67"/>
      <c r="J4071" s="67"/>
      <c r="P4071" s="68"/>
      <c r="Q4071" s="69"/>
      <c r="R4071" s="69"/>
      <c r="Z4071" s="70"/>
      <c r="AA4071" s="71"/>
      <c r="AB4071" s="70"/>
      <c r="AC4071" s="70"/>
      <c r="AD4071" s="53"/>
      <c r="AE4071" s="53"/>
      <c r="AF4071" s="72"/>
      <c r="AG4071" s="70"/>
      <c r="AH4071" s="70"/>
      <c r="AI4071" s="70"/>
    </row>
    <row r="4072" spans="1:35" ht="12.75" customHeight="1" x14ac:dyDescent="0.2">
      <c r="A4072" s="64" t="s">
        <v>730</v>
      </c>
      <c r="B4072" s="65" t="s">
        <v>729</v>
      </c>
      <c r="C4072" s="65">
        <v>59069015</v>
      </c>
      <c r="D4072" s="66">
        <f>VLOOKUP(A4072,'2.1 Termination Charges'!$B$4:$F$904,5,0)</f>
        <v>0.10630000000000001</v>
      </c>
      <c r="G4072" s="67"/>
      <c r="H4072" s="67"/>
      <c r="J4072" s="67"/>
      <c r="P4072" s="68"/>
      <c r="Q4072" s="69"/>
      <c r="R4072" s="69"/>
      <c r="Z4072" s="70"/>
      <c r="AA4072" s="71"/>
      <c r="AB4072" s="70"/>
      <c r="AC4072" s="70"/>
      <c r="AD4072" s="53"/>
      <c r="AE4072" s="53"/>
      <c r="AF4072" s="72"/>
      <c r="AG4072" s="70"/>
      <c r="AH4072" s="70"/>
      <c r="AI4072" s="70"/>
    </row>
    <row r="4073" spans="1:35" ht="12.75" customHeight="1" x14ac:dyDescent="0.2">
      <c r="A4073" s="64" t="s">
        <v>730</v>
      </c>
      <c r="B4073" s="65" t="s">
        <v>729</v>
      </c>
      <c r="C4073" s="65">
        <v>59069016</v>
      </c>
      <c r="D4073" s="66">
        <f>VLOOKUP(A4073,'2.1 Termination Charges'!$B$4:$F$904,5,0)</f>
        <v>0.10630000000000001</v>
      </c>
      <c r="G4073" s="67"/>
      <c r="H4073" s="67"/>
      <c r="J4073" s="67"/>
      <c r="P4073" s="68"/>
      <c r="Q4073" s="69"/>
      <c r="R4073" s="69"/>
      <c r="Z4073" s="70"/>
      <c r="AA4073" s="71"/>
      <c r="AB4073" s="70"/>
      <c r="AC4073" s="70"/>
      <c r="AD4073" s="53"/>
      <c r="AE4073" s="53"/>
      <c r="AF4073" s="72"/>
      <c r="AG4073" s="70"/>
      <c r="AH4073" s="70"/>
      <c r="AI4073" s="70"/>
    </row>
    <row r="4074" spans="1:35" ht="12.75" customHeight="1" x14ac:dyDescent="0.2">
      <c r="A4074" s="64" t="s">
        <v>730</v>
      </c>
      <c r="B4074" s="65" t="s">
        <v>729</v>
      </c>
      <c r="C4074" s="65">
        <v>59069017</v>
      </c>
      <c r="D4074" s="66">
        <f>VLOOKUP(A4074,'2.1 Termination Charges'!$B$4:$F$904,5,0)</f>
        <v>0.10630000000000001</v>
      </c>
      <c r="G4074" s="67"/>
      <c r="H4074" s="67"/>
      <c r="J4074" s="67"/>
      <c r="P4074" s="68"/>
      <c r="Q4074" s="69"/>
      <c r="R4074" s="69"/>
      <c r="Z4074" s="70"/>
      <c r="AA4074" s="71"/>
      <c r="AB4074" s="70"/>
      <c r="AC4074" s="70"/>
      <c r="AD4074" s="53"/>
      <c r="AE4074" s="53"/>
      <c r="AF4074" s="72"/>
      <c r="AG4074" s="70"/>
      <c r="AH4074" s="70"/>
      <c r="AI4074" s="70"/>
    </row>
    <row r="4075" spans="1:35" ht="12.75" customHeight="1" x14ac:dyDescent="0.2">
      <c r="A4075" s="64" t="s">
        <v>730</v>
      </c>
      <c r="B4075" s="65" t="s">
        <v>729</v>
      </c>
      <c r="C4075" s="65">
        <v>59069018</v>
      </c>
      <c r="D4075" s="66">
        <f>VLOOKUP(A4075,'2.1 Termination Charges'!$B$4:$F$904,5,0)</f>
        <v>0.10630000000000001</v>
      </c>
      <c r="G4075" s="67"/>
      <c r="H4075" s="67"/>
      <c r="J4075" s="67"/>
      <c r="P4075" s="68"/>
      <c r="Q4075" s="69"/>
      <c r="R4075" s="69"/>
      <c r="Z4075" s="70"/>
      <c r="AA4075" s="71"/>
      <c r="AB4075" s="70"/>
      <c r="AC4075" s="70"/>
      <c r="AD4075" s="53"/>
      <c r="AE4075" s="53"/>
      <c r="AF4075" s="72"/>
      <c r="AG4075" s="70"/>
      <c r="AH4075" s="70"/>
      <c r="AI4075" s="70"/>
    </row>
    <row r="4076" spans="1:35" ht="12.75" customHeight="1" x14ac:dyDescent="0.2">
      <c r="A4076" s="64" t="s">
        <v>730</v>
      </c>
      <c r="B4076" s="65" t="s">
        <v>729</v>
      </c>
      <c r="C4076" s="65">
        <v>59069019</v>
      </c>
      <c r="D4076" s="66">
        <f>VLOOKUP(A4076,'2.1 Termination Charges'!$B$4:$F$904,5,0)</f>
        <v>0.10630000000000001</v>
      </c>
      <c r="G4076" s="67"/>
      <c r="H4076" s="67"/>
      <c r="J4076" s="67"/>
      <c r="P4076" s="68"/>
      <c r="Q4076" s="69"/>
      <c r="R4076" s="69"/>
      <c r="Z4076" s="70"/>
      <c r="AA4076" s="71"/>
      <c r="AB4076" s="70"/>
      <c r="AC4076" s="70"/>
      <c r="AD4076" s="53"/>
      <c r="AE4076" s="53"/>
      <c r="AF4076" s="72"/>
      <c r="AG4076" s="70"/>
      <c r="AH4076" s="70"/>
      <c r="AI4076" s="70"/>
    </row>
    <row r="4077" spans="1:35" ht="12.75" customHeight="1" x14ac:dyDescent="0.2">
      <c r="A4077" s="64" t="s">
        <v>730</v>
      </c>
      <c r="B4077" s="65" t="s">
        <v>729</v>
      </c>
      <c r="C4077" s="65">
        <v>59069020</v>
      </c>
      <c r="D4077" s="66">
        <f>VLOOKUP(A4077,'2.1 Termination Charges'!$B$4:$F$904,5,0)</f>
        <v>0.10630000000000001</v>
      </c>
      <c r="G4077" s="67"/>
      <c r="H4077" s="67"/>
      <c r="J4077" s="67"/>
      <c r="P4077" s="68"/>
      <c r="Q4077" s="69"/>
      <c r="R4077" s="69"/>
      <c r="Z4077" s="70"/>
      <c r="AA4077" s="71"/>
      <c r="AB4077" s="70"/>
      <c r="AC4077" s="70"/>
      <c r="AD4077" s="53"/>
      <c r="AE4077" s="53"/>
      <c r="AF4077" s="72"/>
      <c r="AG4077" s="70"/>
      <c r="AH4077" s="70"/>
      <c r="AI4077" s="70"/>
    </row>
    <row r="4078" spans="1:35" ht="12.75" customHeight="1" x14ac:dyDescent="0.2">
      <c r="A4078" s="64" t="s">
        <v>730</v>
      </c>
      <c r="B4078" s="65" t="s">
        <v>729</v>
      </c>
      <c r="C4078" s="65">
        <v>59069021</v>
      </c>
      <c r="D4078" s="66">
        <f>VLOOKUP(A4078,'2.1 Termination Charges'!$B$4:$F$904,5,0)</f>
        <v>0.10630000000000001</v>
      </c>
      <c r="G4078" s="67"/>
      <c r="H4078" s="67"/>
      <c r="J4078" s="67"/>
      <c r="P4078" s="68"/>
      <c r="Q4078" s="69"/>
      <c r="R4078" s="69"/>
      <c r="Z4078" s="70"/>
      <c r="AA4078" s="71"/>
      <c r="AB4078" s="70"/>
      <c r="AC4078" s="70"/>
      <c r="AD4078" s="53"/>
      <c r="AE4078" s="53"/>
      <c r="AF4078" s="72"/>
      <c r="AG4078" s="70"/>
      <c r="AH4078" s="70"/>
      <c r="AI4078" s="70"/>
    </row>
    <row r="4079" spans="1:35" ht="12.75" customHeight="1" x14ac:dyDescent="0.2">
      <c r="A4079" s="64" t="s">
        <v>730</v>
      </c>
      <c r="B4079" s="65" t="s">
        <v>729</v>
      </c>
      <c r="C4079" s="65">
        <v>59069023</v>
      </c>
      <c r="D4079" s="66">
        <f>VLOOKUP(A4079,'2.1 Termination Charges'!$B$4:$F$904,5,0)</f>
        <v>0.10630000000000001</v>
      </c>
      <c r="G4079" s="67"/>
      <c r="H4079" s="67"/>
      <c r="J4079" s="67"/>
      <c r="P4079" s="68"/>
      <c r="Q4079" s="69"/>
      <c r="R4079" s="69"/>
      <c r="Z4079" s="70"/>
      <c r="AA4079" s="71"/>
      <c r="AB4079" s="70"/>
      <c r="AC4079" s="70"/>
      <c r="AD4079" s="53"/>
      <c r="AE4079" s="53"/>
      <c r="AF4079" s="72"/>
      <c r="AG4079" s="70"/>
      <c r="AH4079" s="70"/>
      <c r="AI4079" s="70"/>
    </row>
    <row r="4080" spans="1:35" ht="12.75" customHeight="1" x14ac:dyDescent="0.2">
      <c r="A4080" s="64" t="s">
        <v>730</v>
      </c>
      <c r="B4080" s="65" t="s">
        <v>729</v>
      </c>
      <c r="C4080" s="65">
        <v>59069024</v>
      </c>
      <c r="D4080" s="66">
        <f>VLOOKUP(A4080,'2.1 Termination Charges'!$B$4:$F$904,5,0)</f>
        <v>0.10630000000000001</v>
      </c>
      <c r="G4080" s="67"/>
      <c r="H4080" s="67"/>
      <c r="J4080" s="67"/>
      <c r="P4080" s="68"/>
      <c r="Q4080" s="69"/>
      <c r="R4080" s="69"/>
      <c r="Z4080" s="70"/>
      <c r="AA4080" s="71"/>
      <c r="AB4080" s="70"/>
      <c r="AC4080" s="70"/>
      <c r="AD4080" s="53"/>
      <c r="AE4080" s="53"/>
      <c r="AF4080" s="72"/>
      <c r="AG4080" s="70"/>
      <c r="AH4080" s="70"/>
      <c r="AI4080" s="70"/>
    </row>
    <row r="4081" spans="1:35" ht="12.75" customHeight="1" x14ac:dyDescent="0.2">
      <c r="A4081" s="64" t="s">
        <v>730</v>
      </c>
      <c r="B4081" s="65" t="s">
        <v>729</v>
      </c>
      <c r="C4081" s="65">
        <v>59069025</v>
      </c>
      <c r="D4081" s="66">
        <f>VLOOKUP(A4081,'2.1 Termination Charges'!$B$4:$F$904,5,0)</f>
        <v>0.10630000000000001</v>
      </c>
      <c r="G4081" s="67"/>
      <c r="H4081" s="67"/>
      <c r="J4081" s="67"/>
      <c r="P4081" s="68"/>
      <c r="Q4081" s="69"/>
      <c r="R4081" s="69"/>
      <c r="Z4081" s="70"/>
      <c r="AA4081" s="71"/>
      <c r="AB4081" s="70"/>
      <c r="AC4081" s="70"/>
      <c r="AD4081" s="53"/>
      <c r="AE4081" s="53"/>
      <c r="AF4081" s="72"/>
      <c r="AG4081" s="70"/>
      <c r="AH4081" s="70"/>
      <c r="AI4081" s="70"/>
    </row>
    <row r="4082" spans="1:35" ht="12.75" customHeight="1" x14ac:dyDescent="0.2">
      <c r="A4082" s="64" t="s">
        <v>730</v>
      </c>
      <c r="B4082" s="65" t="s">
        <v>729</v>
      </c>
      <c r="C4082" s="65">
        <v>59069036</v>
      </c>
      <c r="D4082" s="66">
        <f>VLOOKUP(A4082,'2.1 Termination Charges'!$B$4:$F$904,5,0)</f>
        <v>0.10630000000000001</v>
      </c>
      <c r="G4082" s="67"/>
      <c r="H4082" s="67"/>
      <c r="J4082" s="67"/>
      <c r="P4082" s="68"/>
      <c r="Q4082" s="69"/>
      <c r="R4082" s="69"/>
      <c r="Z4082" s="70"/>
      <c r="AA4082" s="71"/>
      <c r="AB4082" s="70"/>
      <c r="AC4082" s="70"/>
      <c r="AD4082" s="53"/>
      <c r="AE4082" s="53"/>
      <c r="AF4082" s="72"/>
      <c r="AG4082" s="70"/>
      <c r="AH4082" s="70"/>
      <c r="AI4082" s="70"/>
    </row>
    <row r="4083" spans="1:35" ht="12.75" customHeight="1" x14ac:dyDescent="0.2">
      <c r="A4083" s="64" t="s">
        <v>730</v>
      </c>
      <c r="B4083" s="65" t="s">
        <v>729</v>
      </c>
      <c r="C4083" s="65">
        <v>59069042</v>
      </c>
      <c r="D4083" s="66">
        <f>VLOOKUP(A4083,'2.1 Termination Charges'!$B$4:$F$904,5,0)</f>
        <v>0.10630000000000001</v>
      </c>
      <c r="G4083" s="67"/>
      <c r="H4083" s="67"/>
      <c r="J4083" s="67"/>
      <c r="P4083" s="68"/>
      <c r="Q4083" s="69"/>
      <c r="R4083" s="69"/>
      <c r="Z4083" s="70"/>
      <c r="AA4083" s="71"/>
      <c r="AB4083" s="70"/>
      <c r="AC4083" s="70"/>
      <c r="AD4083" s="53"/>
      <c r="AE4083" s="53"/>
      <c r="AF4083" s="72"/>
      <c r="AG4083" s="70"/>
      <c r="AH4083" s="70"/>
      <c r="AI4083" s="70"/>
    </row>
    <row r="4084" spans="1:35" ht="12.75" customHeight="1" x14ac:dyDescent="0.2">
      <c r="A4084" s="64" t="s">
        <v>730</v>
      </c>
      <c r="B4084" s="65" t="s">
        <v>729</v>
      </c>
      <c r="C4084" s="65">
        <v>59069043</v>
      </c>
      <c r="D4084" s="66">
        <f>VLOOKUP(A4084,'2.1 Termination Charges'!$B$4:$F$904,5,0)</f>
        <v>0.10630000000000001</v>
      </c>
      <c r="G4084" s="67"/>
      <c r="H4084" s="67"/>
      <c r="J4084" s="67"/>
      <c r="P4084" s="68"/>
      <c r="Q4084" s="69"/>
      <c r="R4084" s="69"/>
      <c r="Z4084" s="70"/>
      <c r="AA4084" s="71"/>
      <c r="AB4084" s="70"/>
      <c r="AC4084" s="70"/>
      <c r="AD4084" s="53"/>
      <c r="AE4084" s="53"/>
      <c r="AF4084" s="72"/>
      <c r="AG4084" s="70"/>
      <c r="AH4084" s="70"/>
      <c r="AI4084" s="70"/>
    </row>
    <row r="4085" spans="1:35" ht="12.75" customHeight="1" x14ac:dyDescent="0.2">
      <c r="A4085" s="64" t="s">
        <v>730</v>
      </c>
      <c r="B4085" s="65" t="s">
        <v>729</v>
      </c>
      <c r="C4085" s="65">
        <v>59069044</v>
      </c>
      <c r="D4085" s="66">
        <f>VLOOKUP(A4085,'2.1 Termination Charges'!$B$4:$F$904,5,0)</f>
        <v>0.10630000000000001</v>
      </c>
      <c r="G4085" s="67"/>
      <c r="H4085" s="67"/>
      <c r="J4085" s="67"/>
      <c r="P4085" s="68"/>
      <c r="Q4085" s="69"/>
      <c r="R4085" s="69"/>
      <c r="Z4085" s="70"/>
      <c r="AA4085" s="71"/>
      <c r="AB4085" s="70"/>
      <c r="AC4085" s="70"/>
      <c r="AD4085" s="53"/>
      <c r="AE4085" s="53"/>
      <c r="AF4085" s="72"/>
      <c r="AG4085" s="70"/>
      <c r="AH4085" s="70"/>
      <c r="AI4085" s="70"/>
    </row>
    <row r="4086" spans="1:35" ht="12.75" customHeight="1" x14ac:dyDescent="0.2">
      <c r="A4086" s="64" t="s">
        <v>730</v>
      </c>
      <c r="B4086" s="65" t="s">
        <v>729</v>
      </c>
      <c r="C4086" s="65">
        <v>59069045</v>
      </c>
      <c r="D4086" s="66">
        <f>VLOOKUP(A4086,'2.1 Termination Charges'!$B$4:$F$904,5,0)</f>
        <v>0.10630000000000001</v>
      </c>
      <c r="G4086" s="67"/>
      <c r="H4086" s="67"/>
      <c r="J4086" s="67"/>
      <c r="P4086" s="68"/>
      <c r="Q4086" s="69"/>
      <c r="R4086" s="69"/>
      <c r="Z4086" s="70"/>
      <c r="AA4086" s="71"/>
      <c r="AB4086" s="70"/>
      <c r="AC4086" s="70"/>
      <c r="AD4086" s="53"/>
      <c r="AE4086" s="53"/>
      <c r="AF4086" s="72"/>
      <c r="AG4086" s="70"/>
      <c r="AH4086" s="70"/>
      <c r="AI4086" s="70"/>
    </row>
    <row r="4087" spans="1:35" ht="12.75" customHeight="1" x14ac:dyDescent="0.2">
      <c r="A4087" s="64" t="s">
        <v>730</v>
      </c>
      <c r="B4087" s="65" t="s">
        <v>729</v>
      </c>
      <c r="C4087" s="65">
        <v>59069046</v>
      </c>
      <c r="D4087" s="66">
        <f>VLOOKUP(A4087,'2.1 Termination Charges'!$B$4:$F$904,5,0)</f>
        <v>0.10630000000000001</v>
      </c>
      <c r="G4087" s="67"/>
      <c r="H4087" s="67"/>
      <c r="J4087" s="67"/>
      <c r="P4087" s="68"/>
      <c r="Q4087" s="69"/>
      <c r="R4087" s="69"/>
      <c r="Z4087" s="70"/>
      <c r="AA4087" s="71"/>
      <c r="AB4087" s="70"/>
      <c r="AC4087" s="70"/>
      <c r="AD4087" s="53"/>
      <c r="AE4087" s="53"/>
      <c r="AF4087" s="72"/>
      <c r="AG4087" s="70"/>
      <c r="AH4087" s="70"/>
      <c r="AI4087" s="70"/>
    </row>
    <row r="4088" spans="1:35" ht="12.75" customHeight="1" x14ac:dyDescent="0.2">
      <c r="A4088" s="64" t="s">
        <v>730</v>
      </c>
      <c r="B4088" s="65" t="s">
        <v>729</v>
      </c>
      <c r="C4088" s="65">
        <v>59069069</v>
      </c>
      <c r="D4088" s="66">
        <f>VLOOKUP(A4088,'2.1 Termination Charges'!$B$4:$F$904,5,0)</f>
        <v>0.10630000000000001</v>
      </c>
      <c r="G4088" s="67"/>
      <c r="H4088" s="67"/>
      <c r="J4088" s="67"/>
      <c r="P4088" s="68"/>
      <c r="Q4088" s="69"/>
      <c r="R4088" s="69"/>
      <c r="Z4088" s="70"/>
      <c r="AA4088" s="71"/>
      <c r="AB4088" s="70"/>
      <c r="AC4088" s="70"/>
      <c r="AD4088" s="53"/>
      <c r="AE4088" s="53"/>
      <c r="AF4088" s="72"/>
      <c r="AG4088" s="70"/>
      <c r="AH4088" s="70"/>
      <c r="AI4088" s="70"/>
    </row>
    <row r="4089" spans="1:35" ht="12.75" customHeight="1" x14ac:dyDescent="0.2">
      <c r="A4089" s="64" t="s">
        <v>730</v>
      </c>
      <c r="B4089" s="65" t="s">
        <v>729</v>
      </c>
      <c r="C4089" s="65">
        <v>59069080</v>
      </c>
      <c r="D4089" s="66">
        <f>VLOOKUP(A4089,'2.1 Termination Charges'!$B$4:$F$904,5,0)</f>
        <v>0.10630000000000001</v>
      </c>
      <c r="G4089" s="67"/>
      <c r="H4089" s="67"/>
      <c r="J4089" s="67"/>
      <c r="P4089" s="68"/>
      <c r="Q4089" s="69"/>
      <c r="R4089" s="69"/>
      <c r="Z4089" s="70"/>
      <c r="AA4089" s="71"/>
      <c r="AB4089" s="70"/>
      <c r="AC4089" s="70"/>
      <c r="AD4089" s="53"/>
      <c r="AE4089" s="53"/>
      <c r="AF4089" s="72"/>
      <c r="AG4089" s="70"/>
      <c r="AH4089" s="70"/>
      <c r="AI4089" s="70"/>
    </row>
    <row r="4090" spans="1:35" ht="12.75" customHeight="1" x14ac:dyDescent="0.2">
      <c r="A4090" s="64" t="s">
        <v>730</v>
      </c>
      <c r="B4090" s="65" t="s">
        <v>729</v>
      </c>
      <c r="C4090" s="65">
        <v>59069081</v>
      </c>
      <c r="D4090" s="66">
        <f>VLOOKUP(A4090,'2.1 Termination Charges'!$B$4:$F$904,5,0)</f>
        <v>0.10630000000000001</v>
      </c>
      <c r="G4090" s="67"/>
      <c r="H4090" s="67"/>
      <c r="J4090" s="67"/>
      <c r="P4090" s="68"/>
      <c r="Q4090" s="69"/>
      <c r="R4090" s="69"/>
      <c r="Z4090" s="70"/>
      <c r="AA4090" s="71"/>
      <c r="AB4090" s="70"/>
      <c r="AC4090" s="70"/>
      <c r="AD4090" s="53"/>
      <c r="AE4090" s="53"/>
      <c r="AF4090" s="72"/>
      <c r="AG4090" s="70"/>
      <c r="AH4090" s="70"/>
      <c r="AI4090" s="70"/>
    </row>
    <row r="4091" spans="1:35" ht="12.75" customHeight="1" x14ac:dyDescent="0.2">
      <c r="A4091" s="64" t="s">
        <v>730</v>
      </c>
      <c r="B4091" s="65" t="s">
        <v>729</v>
      </c>
      <c r="C4091" s="65">
        <v>59069082</v>
      </c>
      <c r="D4091" s="66">
        <f>VLOOKUP(A4091,'2.1 Termination Charges'!$B$4:$F$904,5,0)</f>
        <v>0.10630000000000001</v>
      </c>
      <c r="G4091" s="67"/>
      <c r="H4091" s="67"/>
      <c r="J4091" s="67"/>
      <c r="P4091" s="68"/>
      <c r="Q4091" s="69"/>
      <c r="R4091" s="69"/>
      <c r="Z4091" s="70"/>
      <c r="AA4091" s="71"/>
      <c r="AB4091" s="70"/>
      <c r="AC4091" s="70"/>
      <c r="AD4091" s="53"/>
      <c r="AE4091" s="53"/>
      <c r="AF4091" s="72"/>
      <c r="AG4091" s="70"/>
      <c r="AH4091" s="70"/>
      <c r="AI4091" s="70"/>
    </row>
    <row r="4092" spans="1:35" ht="12.75" customHeight="1" x14ac:dyDescent="0.2">
      <c r="A4092" s="64" t="s">
        <v>730</v>
      </c>
      <c r="B4092" s="65" t="s">
        <v>729</v>
      </c>
      <c r="C4092" s="65">
        <v>59069083</v>
      </c>
      <c r="D4092" s="66">
        <f>VLOOKUP(A4092,'2.1 Termination Charges'!$B$4:$F$904,5,0)</f>
        <v>0.10630000000000001</v>
      </c>
      <c r="G4092" s="67"/>
      <c r="H4092" s="67"/>
      <c r="J4092" s="67"/>
      <c r="P4092" s="68"/>
      <c r="Q4092" s="69"/>
      <c r="R4092" s="69"/>
      <c r="Z4092" s="70"/>
      <c r="AA4092" s="71"/>
      <c r="AB4092" s="70"/>
      <c r="AC4092" s="70"/>
      <c r="AD4092" s="53"/>
      <c r="AE4092" s="53"/>
      <c r="AF4092" s="72"/>
      <c r="AG4092" s="70"/>
      <c r="AH4092" s="70"/>
      <c r="AI4092" s="70"/>
    </row>
    <row r="4093" spans="1:35" ht="12.75" customHeight="1" x14ac:dyDescent="0.2">
      <c r="A4093" s="64" t="s">
        <v>730</v>
      </c>
      <c r="B4093" s="65" t="s">
        <v>729</v>
      </c>
      <c r="C4093" s="65">
        <v>59069084</v>
      </c>
      <c r="D4093" s="66">
        <f>VLOOKUP(A4093,'2.1 Termination Charges'!$B$4:$F$904,5,0)</f>
        <v>0.10630000000000001</v>
      </c>
      <c r="G4093" s="67"/>
      <c r="H4093" s="67"/>
      <c r="J4093" s="67"/>
      <c r="P4093" s="68"/>
      <c r="Q4093" s="69"/>
      <c r="R4093" s="69"/>
      <c r="Z4093" s="70"/>
      <c r="AA4093" s="71"/>
      <c r="AB4093" s="70"/>
      <c r="AC4093" s="70"/>
      <c r="AD4093" s="53"/>
      <c r="AE4093" s="53"/>
      <c r="AF4093" s="72"/>
      <c r="AG4093" s="70"/>
      <c r="AH4093" s="70"/>
      <c r="AI4093" s="70"/>
    </row>
    <row r="4094" spans="1:35" ht="12.75" customHeight="1" x14ac:dyDescent="0.2">
      <c r="A4094" s="64" t="s">
        <v>730</v>
      </c>
      <c r="B4094" s="65" t="s">
        <v>729</v>
      </c>
      <c r="C4094" s="65">
        <v>59069085</v>
      </c>
      <c r="D4094" s="66">
        <f>VLOOKUP(A4094,'2.1 Termination Charges'!$B$4:$F$904,5,0)</f>
        <v>0.10630000000000001</v>
      </c>
      <c r="G4094" s="67"/>
      <c r="H4094" s="67"/>
      <c r="J4094" s="67"/>
      <c r="P4094" s="68"/>
      <c r="Q4094" s="69"/>
      <c r="R4094" s="69"/>
      <c r="Z4094" s="70"/>
      <c r="AA4094" s="71"/>
      <c r="AB4094" s="70"/>
      <c r="AC4094" s="70"/>
      <c r="AD4094" s="53"/>
      <c r="AE4094" s="53"/>
      <c r="AF4094" s="72"/>
      <c r="AG4094" s="70"/>
      <c r="AH4094" s="70"/>
      <c r="AI4094" s="70"/>
    </row>
    <row r="4095" spans="1:35" ht="12.75" customHeight="1" x14ac:dyDescent="0.2">
      <c r="A4095" s="64" t="s">
        <v>730</v>
      </c>
      <c r="B4095" s="65" t="s">
        <v>729</v>
      </c>
      <c r="C4095" s="65">
        <v>59069086</v>
      </c>
      <c r="D4095" s="66">
        <f>VLOOKUP(A4095,'2.1 Termination Charges'!$B$4:$F$904,5,0)</f>
        <v>0.10630000000000001</v>
      </c>
      <c r="G4095" s="67"/>
      <c r="H4095" s="67"/>
      <c r="J4095" s="67"/>
      <c r="P4095" s="68"/>
      <c r="Q4095" s="69"/>
      <c r="R4095" s="69"/>
      <c r="Z4095" s="70"/>
      <c r="AA4095" s="71"/>
      <c r="AB4095" s="70"/>
      <c r="AC4095" s="70"/>
      <c r="AD4095" s="53"/>
      <c r="AE4095" s="53"/>
      <c r="AF4095" s="72"/>
      <c r="AG4095" s="70"/>
      <c r="AH4095" s="70"/>
      <c r="AI4095" s="70"/>
    </row>
    <row r="4096" spans="1:35" ht="12.75" customHeight="1" x14ac:dyDescent="0.2">
      <c r="A4096" s="64" t="s">
        <v>730</v>
      </c>
      <c r="B4096" s="65" t="s">
        <v>729</v>
      </c>
      <c r="C4096" s="65">
        <v>59069129</v>
      </c>
      <c r="D4096" s="66">
        <f>VLOOKUP(A4096,'2.1 Termination Charges'!$B$4:$F$904,5,0)</f>
        <v>0.10630000000000001</v>
      </c>
      <c r="G4096" s="67"/>
      <c r="H4096" s="67"/>
      <c r="J4096" s="67"/>
      <c r="P4096" s="68"/>
      <c r="Q4096" s="69"/>
      <c r="R4096" s="69"/>
      <c r="Z4096" s="70"/>
      <c r="AA4096" s="71"/>
      <c r="AB4096" s="70"/>
      <c r="AC4096" s="70"/>
      <c r="AD4096" s="53"/>
      <c r="AE4096" s="53"/>
      <c r="AF4096" s="72"/>
      <c r="AG4096" s="70"/>
      <c r="AH4096" s="70"/>
      <c r="AI4096" s="70"/>
    </row>
    <row r="4097" spans="1:35" ht="12.75" customHeight="1" x14ac:dyDescent="0.2">
      <c r="A4097" s="64" t="s">
        <v>730</v>
      </c>
      <c r="B4097" s="65" t="s">
        <v>729</v>
      </c>
      <c r="C4097" s="65">
        <v>59069130</v>
      </c>
      <c r="D4097" s="66">
        <f>VLOOKUP(A4097,'2.1 Termination Charges'!$B$4:$F$904,5,0)</f>
        <v>0.10630000000000001</v>
      </c>
      <c r="G4097" s="67"/>
      <c r="H4097" s="67"/>
      <c r="J4097" s="67"/>
      <c r="P4097" s="68"/>
      <c r="Q4097" s="69"/>
      <c r="R4097" s="69"/>
      <c r="Z4097" s="70"/>
      <c r="AA4097" s="71"/>
      <c r="AB4097" s="70"/>
      <c r="AC4097" s="70"/>
      <c r="AD4097" s="53"/>
      <c r="AE4097" s="53"/>
      <c r="AF4097" s="72"/>
      <c r="AG4097" s="70"/>
      <c r="AH4097" s="70"/>
      <c r="AI4097" s="70"/>
    </row>
    <row r="4098" spans="1:35" ht="12.75" customHeight="1" x14ac:dyDescent="0.2">
      <c r="A4098" s="64" t="s">
        <v>732</v>
      </c>
      <c r="B4098" s="65" t="s">
        <v>731</v>
      </c>
      <c r="C4098" s="65">
        <v>59069026</v>
      </c>
      <c r="D4098" s="66">
        <f>VLOOKUP(A4098,'2.1 Termination Charges'!$B$4:$F$904,5,0)</f>
        <v>0.10630000000000001</v>
      </c>
      <c r="G4098" s="67"/>
      <c r="H4098" s="67"/>
      <c r="J4098" s="67"/>
      <c r="P4098" s="68"/>
      <c r="Q4098" s="69"/>
      <c r="R4098" s="69"/>
      <c r="Z4098" s="70"/>
      <c r="AA4098" s="71"/>
      <c r="AB4098" s="70"/>
      <c r="AC4098" s="70"/>
      <c r="AD4098" s="53"/>
      <c r="AE4098" s="53"/>
      <c r="AF4098" s="72"/>
      <c r="AG4098" s="70"/>
      <c r="AH4098" s="70"/>
      <c r="AI4098" s="70"/>
    </row>
    <row r="4099" spans="1:35" ht="12.75" customHeight="1" x14ac:dyDescent="0.2">
      <c r="A4099" s="64" t="s">
        <v>732</v>
      </c>
      <c r="B4099" s="65" t="s">
        <v>731</v>
      </c>
      <c r="C4099" s="65">
        <v>59069027</v>
      </c>
      <c r="D4099" s="66">
        <f>VLOOKUP(A4099,'2.1 Termination Charges'!$B$4:$F$904,5,0)</f>
        <v>0.10630000000000001</v>
      </c>
      <c r="G4099" s="67"/>
      <c r="H4099" s="67"/>
      <c r="J4099" s="67"/>
      <c r="P4099" s="68"/>
      <c r="Q4099" s="69"/>
      <c r="R4099" s="69"/>
      <c r="Z4099" s="70"/>
      <c r="AA4099" s="71"/>
      <c r="AB4099" s="70"/>
      <c r="AC4099" s="70"/>
      <c r="AD4099" s="53"/>
      <c r="AE4099" s="53"/>
      <c r="AF4099" s="72"/>
      <c r="AG4099" s="70"/>
      <c r="AH4099" s="70"/>
      <c r="AI4099" s="70"/>
    </row>
    <row r="4100" spans="1:35" ht="12.75" customHeight="1" x14ac:dyDescent="0.2">
      <c r="A4100" s="64" t="s">
        <v>732</v>
      </c>
      <c r="B4100" s="65" t="s">
        <v>731</v>
      </c>
      <c r="C4100" s="65">
        <v>59069028</v>
      </c>
      <c r="D4100" s="66">
        <f>VLOOKUP(A4100,'2.1 Termination Charges'!$B$4:$F$904,5,0)</f>
        <v>0.10630000000000001</v>
      </c>
      <c r="G4100" s="67"/>
      <c r="H4100" s="67"/>
      <c r="J4100" s="67"/>
      <c r="P4100" s="68"/>
      <c r="Q4100" s="69"/>
      <c r="R4100" s="69"/>
      <c r="Z4100" s="70"/>
      <c r="AA4100" s="71"/>
      <c r="AB4100" s="70"/>
      <c r="AC4100" s="70"/>
      <c r="AD4100" s="53"/>
      <c r="AE4100" s="53"/>
      <c r="AF4100" s="72"/>
      <c r="AG4100" s="70"/>
      <c r="AH4100" s="70"/>
      <c r="AI4100" s="70"/>
    </row>
    <row r="4101" spans="1:35" ht="12.75" customHeight="1" x14ac:dyDescent="0.2">
      <c r="A4101" s="64" t="s">
        <v>732</v>
      </c>
      <c r="B4101" s="65" t="s">
        <v>731</v>
      </c>
      <c r="C4101" s="65">
        <v>59069029</v>
      </c>
      <c r="D4101" s="66">
        <f>VLOOKUP(A4101,'2.1 Termination Charges'!$B$4:$F$904,5,0)</f>
        <v>0.10630000000000001</v>
      </c>
      <c r="G4101" s="67"/>
      <c r="H4101" s="67"/>
      <c r="J4101" s="67"/>
      <c r="P4101" s="68"/>
      <c r="Q4101" s="69"/>
      <c r="R4101" s="69"/>
      <c r="Z4101" s="70"/>
      <c r="AA4101" s="71"/>
      <c r="AB4101" s="70"/>
      <c r="AC4101" s="70"/>
      <c r="AD4101" s="53"/>
      <c r="AE4101" s="53"/>
      <c r="AF4101" s="72"/>
      <c r="AG4101" s="70"/>
      <c r="AH4101" s="70"/>
      <c r="AI4101" s="70"/>
    </row>
    <row r="4102" spans="1:35" ht="12.75" customHeight="1" x14ac:dyDescent="0.2">
      <c r="A4102" s="64" t="s">
        <v>732</v>
      </c>
      <c r="B4102" s="65" t="s">
        <v>731</v>
      </c>
      <c r="C4102" s="65">
        <v>59069030</v>
      </c>
      <c r="D4102" s="66">
        <f>VLOOKUP(A4102,'2.1 Termination Charges'!$B$4:$F$904,5,0)</f>
        <v>0.10630000000000001</v>
      </c>
      <c r="G4102" s="67"/>
      <c r="H4102" s="67"/>
      <c r="J4102" s="67"/>
      <c r="P4102" s="68"/>
      <c r="Q4102" s="69"/>
      <c r="R4102" s="69"/>
      <c r="Z4102" s="70"/>
      <c r="AA4102" s="71"/>
      <c r="AB4102" s="70"/>
      <c r="AC4102" s="70"/>
      <c r="AD4102" s="53"/>
      <c r="AE4102" s="53"/>
      <c r="AF4102" s="72"/>
      <c r="AG4102" s="70"/>
      <c r="AH4102" s="70"/>
      <c r="AI4102" s="70"/>
    </row>
    <row r="4103" spans="1:35" ht="12.75" customHeight="1" x14ac:dyDescent="0.2">
      <c r="A4103" s="64" t="s">
        <v>732</v>
      </c>
      <c r="B4103" s="65" t="s">
        <v>731</v>
      </c>
      <c r="C4103" s="65">
        <v>59069031</v>
      </c>
      <c r="D4103" s="66">
        <f>VLOOKUP(A4103,'2.1 Termination Charges'!$B$4:$F$904,5,0)</f>
        <v>0.10630000000000001</v>
      </c>
      <c r="G4103" s="67"/>
      <c r="H4103" s="67"/>
      <c r="J4103" s="67"/>
      <c r="P4103" s="68"/>
      <c r="Q4103" s="69"/>
      <c r="R4103" s="69"/>
      <c r="Z4103" s="70"/>
      <c r="AA4103" s="71"/>
      <c r="AB4103" s="70"/>
      <c r="AC4103" s="70"/>
      <c r="AD4103" s="53"/>
      <c r="AE4103" s="53"/>
      <c r="AF4103" s="72"/>
      <c r="AG4103" s="70"/>
      <c r="AH4103" s="70"/>
      <c r="AI4103" s="70"/>
    </row>
    <row r="4104" spans="1:35" ht="12.75" customHeight="1" x14ac:dyDescent="0.2">
      <c r="A4104" s="64" t="s">
        <v>732</v>
      </c>
      <c r="B4104" s="65" t="s">
        <v>731</v>
      </c>
      <c r="C4104" s="65">
        <v>59069032</v>
      </c>
      <c r="D4104" s="66">
        <f>VLOOKUP(A4104,'2.1 Termination Charges'!$B$4:$F$904,5,0)</f>
        <v>0.10630000000000001</v>
      </c>
      <c r="G4104" s="67"/>
      <c r="H4104" s="67"/>
      <c r="J4104" s="67"/>
      <c r="P4104" s="68"/>
      <c r="Q4104" s="69"/>
      <c r="R4104" s="69"/>
      <c r="Z4104" s="70"/>
      <c r="AA4104" s="71"/>
      <c r="AB4104" s="70"/>
      <c r="AC4104" s="70"/>
      <c r="AD4104" s="53"/>
      <c r="AE4104" s="53"/>
      <c r="AF4104" s="72"/>
      <c r="AG4104" s="70"/>
      <c r="AH4104" s="70"/>
      <c r="AI4104" s="70"/>
    </row>
    <row r="4105" spans="1:35" ht="12.75" customHeight="1" x14ac:dyDescent="0.2">
      <c r="A4105" s="64" t="s">
        <v>732</v>
      </c>
      <c r="B4105" s="65" t="s">
        <v>731</v>
      </c>
      <c r="C4105" s="65">
        <v>59069033</v>
      </c>
      <c r="D4105" s="66">
        <f>VLOOKUP(A4105,'2.1 Termination Charges'!$B$4:$F$904,5,0)</f>
        <v>0.10630000000000001</v>
      </c>
      <c r="G4105" s="67"/>
      <c r="H4105" s="67"/>
      <c r="J4105" s="67"/>
      <c r="P4105" s="68"/>
      <c r="Q4105" s="69"/>
      <c r="R4105" s="69"/>
      <c r="Z4105" s="70"/>
      <c r="AA4105" s="71"/>
      <c r="AB4105" s="70"/>
      <c r="AC4105" s="70"/>
      <c r="AD4105" s="53"/>
      <c r="AE4105" s="53"/>
      <c r="AF4105" s="72"/>
      <c r="AG4105" s="70"/>
      <c r="AH4105" s="70"/>
      <c r="AI4105" s="70"/>
    </row>
    <row r="4106" spans="1:35" ht="12.75" customHeight="1" x14ac:dyDescent="0.2">
      <c r="A4106" s="64" t="s">
        <v>732</v>
      </c>
      <c r="B4106" s="65" t="s">
        <v>731</v>
      </c>
      <c r="C4106" s="65">
        <v>59069034</v>
      </c>
      <c r="D4106" s="66">
        <f>VLOOKUP(A4106,'2.1 Termination Charges'!$B$4:$F$904,5,0)</f>
        <v>0.10630000000000001</v>
      </c>
      <c r="G4106" s="67"/>
      <c r="H4106" s="67"/>
      <c r="J4106" s="67"/>
      <c r="P4106" s="68"/>
      <c r="Q4106" s="69"/>
      <c r="R4106" s="69"/>
      <c r="Z4106" s="70"/>
      <c r="AA4106" s="71"/>
      <c r="AB4106" s="70"/>
      <c r="AC4106" s="70"/>
      <c r="AD4106" s="53"/>
      <c r="AE4106" s="53"/>
      <c r="AF4106" s="72"/>
      <c r="AG4106" s="70"/>
      <c r="AH4106" s="70"/>
      <c r="AI4106" s="70"/>
    </row>
    <row r="4107" spans="1:35" ht="12.75" customHeight="1" x14ac:dyDescent="0.2">
      <c r="A4107" s="64" t="s">
        <v>732</v>
      </c>
      <c r="B4107" s="65" t="s">
        <v>731</v>
      </c>
      <c r="C4107" s="65">
        <v>59069035</v>
      </c>
      <c r="D4107" s="66">
        <f>VLOOKUP(A4107,'2.1 Termination Charges'!$B$4:$F$904,5,0)</f>
        <v>0.10630000000000001</v>
      </c>
      <c r="G4107" s="67"/>
      <c r="H4107" s="67"/>
      <c r="J4107" s="67"/>
      <c r="P4107" s="68"/>
      <c r="Q4107" s="69"/>
      <c r="R4107" s="69"/>
      <c r="Z4107" s="70"/>
      <c r="AA4107" s="71"/>
      <c r="AB4107" s="70"/>
      <c r="AC4107" s="70"/>
      <c r="AD4107" s="53"/>
      <c r="AE4107" s="53"/>
      <c r="AF4107" s="72"/>
      <c r="AG4107" s="70"/>
      <c r="AH4107" s="70"/>
      <c r="AI4107" s="70"/>
    </row>
    <row r="4108" spans="1:35" ht="12.75" customHeight="1" x14ac:dyDescent="0.2">
      <c r="A4108" s="64" t="s">
        <v>732</v>
      </c>
      <c r="B4108" s="65" t="s">
        <v>731</v>
      </c>
      <c r="C4108" s="65">
        <v>59069037</v>
      </c>
      <c r="D4108" s="66">
        <f>VLOOKUP(A4108,'2.1 Termination Charges'!$B$4:$F$904,5,0)</f>
        <v>0.10630000000000001</v>
      </c>
      <c r="G4108" s="67"/>
      <c r="H4108" s="67"/>
      <c r="J4108" s="67"/>
      <c r="P4108" s="68"/>
      <c r="Q4108" s="69"/>
      <c r="R4108" s="69"/>
      <c r="Z4108" s="70"/>
      <c r="AA4108" s="71"/>
      <c r="AB4108" s="70"/>
      <c r="AC4108" s="70"/>
      <c r="AD4108" s="53"/>
      <c r="AE4108" s="53"/>
      <c r="AF4108" s="72"/>
      <c r="AG4108" s="70"/>
      <c r="AH4108" s="70"/>
      <c r="AI4108" s="70"/>
    </row>
    <row r="4109" spans="1:35" ht="12.75" customHeight="1" x14ac:dyDescent="0.2">
      <c r="A4109" s="64" t="s">
        <v>732</v>
      </c>
      <c r="B4109" s="65" t="s">
        <v>731</v>
      </c>
      <c r="C4109" s="65">
        <v>59069038</v>
      </c>
      <c r="D4109" s="66">
        <f>VLOOKUP(A4109,'2.1 Termination Charges'!$B$4:$F$904,5,0)</f>
        <v>0.10630000000000001</v>
      </c>
      <c r="G4109" s="67"/>
      <c r="H4109" s="67"/>
      <c r="J4109" s="67"/>
      <c r="P4109" s="68"/>
      <c r="Q4109" s="69"/>
      <c r="R4109" s="69"/>
      <c r="Z4109" s="70"/>
      <c r="AA4109" s="71"/>
      <c r="AB4109" s="70"/>
      <c r="AC4109" s="70"/>
      <c r="AD4109" s="53"/>
      <c r="AE4109" s="53"/>
      <c r="AF4109" s="72"/>
      <c r="AG4109" s="70"/>
      <c r="AH4109" s="70"/>
      <c r="AI4109" s="70"/>
    </row>
    <row r="4110" spans="1:35" ht="12.75" customHeight="1" x14ac:dyDescent="0.2">
      <c r="A4110" s="64" t="s">
        <v>732</v>
      </c>
      <c r="B4110" s="65" t="s">
        <v>731</v>
      </c>
      <c r="C4110" s="65">
        <v>59069039</v>
      </c>
      <c r="D4110" s="66">
        <f>VLOOKUP(A4110,'2.1 Termination Charges'!$B$4:$F$904,5,0)</f>
        <v>0.10630000000000001</v>
      </c>
      <c r="G4110" s="67"/>
      <c r="H4110" s="67"/>
      <c r="J4110" s="67"/>
      <c r="P4110" s="68"/>
      <c r="Q4110" s="69"/>
      <c r="R4110" s="69"/>
      <c r="Z4110" s="70"/>
      <c r="AA4110" s="71"/>
      <c r="AB4110" s="70"/>
      <c r="AC4110" s="70"/>
      <c r="AD4110" s="53"/>
      <c r="AE4110" s="53"/>
      <c r="AF4110" s="72"/>
      <c r="AG4110" s="70"/>
      <c r="AH4110" s="70"/>
      <c r="AI4110" s="70"/>
    </row>
    <row r="4111" spans="1:35" ht="12.75" customHeight="1" x14ac:dyDescent="0.2">
      <c r="A4111" s="64" t="s">
        <v>732</v>
      </c>
      <c r="B4111" s="65" t="s">
        <v>731</v>
      </c>
      <c r="C4111" s="65">
        <v>59069040</v>
      </c>
      <c r="D4111" s="66">
        <f>VLOOKUP(A4111,'2.1 Termination Charges'!$B$4:$F$904,5,0)</f>
        <v>0.10630000000000001</v>
      </c>
      <c r="G4111" s="67"/>
      <c r="H4111" s="67"/>
      <c r="J4111" s="67"/>
      <c r="P4111" s="68"/>
      <c r="Q4111" s="69"/>
      <c r="R4111" s="69"/>
      <c r="Z4111" s="70"/>
      <c r="AA4111" s="71"/>
      <c r="AB4111" s="70"/>
      <c r="AC4111" s="70"/>
      <c r="AD4111" s="53"/>
      <c r="AE4111" s="53"/>
      <c r="AF4111" s="72"/>
      <c r="AG4111" s="70"/>
      <c r="AH4111" s="70"/>
      <c r="AI4111" s="70"/>
    </row>
    <row r="4112" spans="1:35" ht="12.75" customHeight="1" x14ac:dyDescent="0.2">
      <c r="A4112" s="64" t="s">
        <v>732</v>
      </c>
      <c r="B4112" s="65" t="s">
        <v>731</v>
      </c>
      <c r="C4112" s="65">
        <v>59069041</v>
      </c>
      <c r="D4112" s="66">
        <f>VLOOKUP(A4112,'2.1 Termination Charges'!$B$4:$F$904,5,0)</f>
        <v>0.10630000000000001</v>
      </c>
      <c r="G4112" s="67"/>
      <c r="H4112" s="67"/>
      <c r="J4112" s="67"/>
      <c r="P4112" s="68"/>
      <c r="Q4112" s="69"/>
      <c r="R4112" s="69"/>
      <c r="Z4112" s="70"/>
      <c r="AA4112" s="71"/>
      <c r="AB4112" s="70"/>
      <c r="AC4112" s="70"/>
      <c r="AD4112" s="53"/>
      <c r="AE4112" s="53"/>
      <c r="AF4112" s="72"/>
      <c r="AG4112" s="70"/>
      <c r="AH4112" s="70"/>
      <c r="AI4112" s="70"/>
    </row>
    <row r="4113" spans="1:35" ht="12.75" customHeight="1" x14ac:dyDescent="0.2">
      <c r="A4113" s="64" t="s">
        <v>732</v>
      </c>
      <c r="B4113" s="65" t="s">
        <v>731</v>
      </c>
      <c r="C4113" s="65">
        <v>59069047</v>
      </c>
      <c r="D4113" s="66">
        <f>VLOOKUP(A4113,'2.1 Termination Charges'!$B$4:$F$904,5,0)</f>
        <v>0.10630000000000001</v>
      </c>
      <c r="G4113" s="67"/>
      <c r="H4113" s="67"/>
      <c r="J4113" s="67"/>
      <c r="P4113" s="68"/>
      <c r="Q4113" s="69"/>
      <c r="R4113" s="69"/>
      <c r="Z4113" s="70"/>
      <c r="AA4113" s="71"/>
      <c r="AB4113" s="70"/>
      <c r="AC4113" s="70"/>
      <c r="AD4113" s="53"/>
      <c r="AE4113" s="53"/>
      <c r="AF4113" s="72"/>
      <c r="AG4113" s="70"/>
      <c r="AH4113" s="70"/>
      <c r="AI4113" s="70"/>
    </row>
    <row r="4114" spans="1:35" ht="12.75" customHeight="1" x14ac:dyDescent="0.2">
      <c r="A4114" s="64" t="s">
        <v>732</v>
      </c>
      <c r="B4114" s="65" t="s">
        <v>731</v>
      </c>
      <c r="C4114" s="65">
        <v>59069048</v>
      </c>
      <c r="D4114" s="66">
        <f>VLOOKUP(A4114,'2.1 Termination Charges'!$B$4:$F$904,5,0)</f>
        <v>0.10630000000000001</v>
      </c>
      <c r="G4114" s="67"/>
      <c r="H4114" s="67"/>
      <c r="J4114" s="67"/>
      <c r="P4114" s="68"/>
      <c r="Q4114" s="69"/>
      <c r="R4114" s="69"/>
      <c r="Z4114" s="70"/>
      <c r="AA4114" s="71"/>
      <c r="AB4114" s="70"/>
      <c r="AC4114" s="70"/>
      <c r="AD4114" s="53"/>
      <c r="AE4114" s="53"/>
      <c r="AF4114" s="72"/>
      <c r="AG4114" s="70"/>
      <c r="AH4114" s="70"/>
      <c r="AI4114" s="70"/>
    </row>
    <row r="4115" spans="1:35" ht="12.75" customHeight="1" x14ac:dyDescent="0.2">
      <c r="A4115" s="64" t="s">
        <v>732</v>
      </c>
      <c r="B4115" s="65" t="s">
        <v>731</v>
      </c>
      <c r="C4115" s="65">
        <v>59069049</v>
      </c>
      <c r="D4115" s="66">
        <f>VLOOKUP(A4115,'2.1 Termination Charges'!$B$4:$F$904,5,0)</f>
        <v>0.10630000000000001</v>
      </c>
      <c r="G4115" s="67"/>
      <c r="H4115" s="67"/>
      <c r="J4115" s="67"/>
      <c r="P4115" s="68"/>
      <c r="Q4115" s="69"/>
      <c r="R4115" s="69"/>
      <c r="Z4115" s="70"/>
      <c r="AA4115" s="71"/>
      <c r="AB4115" s="70"/>
      <c r="AC4115" s="70"/>
      <c r="AD4115" s="53"/>
      <c r="AE4115" s="53"/>
      <c r="AF4115" s="72"/>
      <c r="AG4115" s="70"/>
      <c r="AH4115" s="70"/>
      <c r="AI4115" s="70"/>
    </row>
    <row r="4116" spans="1:35" ht="12.75" customHeight="1" x14ac:dyDescent="0.2">
      <c r="A4116" s="64" t="s">
        <v>732</v>
      </c>
      <c r="B4116" s="65" t="s">
        <v>731</v>
      </c>
      <c r="C4116" s="65">
        <v>5906905</v>
      </c>
      <c r="D4116" s="66">
        <f>VLOOKUP(A4116,'2.1 Termination Charges'!$B$4:$F$904,5,0)</f>
        <v>0.10630000000000001</v>
      </c>
      <c r="G4116" s="67"/>
      <c r="H4116" s="67"/>
      <c r="J4116" s="67"/>
      <c r="P4116" s="68"/>
      <c r="Q4116" s="69"/>
      <c r="R4116" s="69"/>
      <c r="Z4116" s="70"/>
      <c r="AA4116" s="71"/>
      <c r="AB4116" s="70"/>
      <c r="AC4116" s="70"/>
      <c r="AD4116" s="53"/>
      <c r="AE4116" s="53"/>
      <c r="AF4116" s="72"/>
      <c r="AG4116" s="70"/>
      <c r="AH4116" s="70"/>
      <c r="AI4116" s="70"/>
    </row>
    <row r="4117" spans="1:35" ht="12.75" customHeight="1" x14ac:dyDescent="0.2">
      <c r="A4117" s="64" t="s">
        <v>732</v>
      </c>
      <c r="B4117" s="65" t="s">
        <v>731</v>
      </c>
      <c r="C4117" s="65">
        <v>59069060</v>
      </c>
      <c r="D4117" s="66">
        <f>VLOOKUP(A4117,'2.1 Termination Charges'!$B$4:$F$904,5,0)</f>
        <v>0.10630000000000001</v>
      </c>
      <c r="G4117" s="67"/>
      <c r="H4117" s="67"/>
      <c r="J4117" s="67"/>
      <c r="P4117" s="68"/>
      <c r="Q4117" s="69"/>
      <c r="R4117" s="69"/>
      <c r="Z4117" s="70"/>
      <c r="AA4117" s="71"/>
      <c r="AB4117" s="70"/>
      <c r="AC4117" s="70"/>
      <c r="AD4117" s="53"/>
      <c r="AE4117" s="53"/>
      <c r="AF4117" s="72"/>
      <c r="AG4117" s="70"/>
      <c r="AH4117" s="70"/>
      <c r="AI4117" s="70"/>
    </row>
    <row r="4118" spans="1:35" ht="12.75" customHeight="1" x14ac:dyDescent="0.2">
      <c r="A4118" s="64" t="s">
        <v>732</v>
      </c>
      <c r="B4118" s="65" t="s">
        <v>731</v>
      </c>
      <c r="C4118" s="65">
        <v>59069061</v>
      </c>
      <c r="D4118" s="66">
        <f>VLOOKUP(A4118,'2.1 Termination Charges'!$B$4:$F$904,5,0)</f>
        <v>0.10630000000000001</v>
      </c>
      <c r="G4118" s="67"/>
      <c r="H4118" s="67"/>
      <c r="J4118" s="67"/>
      <c r="P4118" s="68"/>
      <c r="Q4118" s="69"/>
      <c r="R4118" s="69"/>
      <c r="Z4118" s="70"/>
      <c r="AA4118" s="71"/>
      <c r="AB4118" s="70"/>
      <c r="AC4118" s="70"/>
      <c r="AD4118" s="53"/>
      <c r="AE4118" s="53"/>
      <c r="AF4118" s="72"/>
      <c r="AG4118" s="70"/>
      <c r="AH4118" s="70"/>
      <c r="AI4118" s="70"/>
    </row>
    <row r="4119" spans="1:35" ht="12.75" customHeight="1" x14ac:dyDescent="0.2">
      <c r="A4119" s="64" t="s">
        <v>732</v>
      </c>
      <c r="B4119" s="65" t="s">
        <v>731</v>
      </c>
      <c r="C4119" s="65">
        <v>59069062</v>
      </c>
      <c r="D4119" s="66">
        <f>VLOOKUP(A4119,'2.1 Termination Charges'!$B$4:$F$904,5,0)</f>
        <v>0.10630000000000001</v>
      </c>
      <c r="G4119" s="67"/>
      <c r="H4119" s="67"/>
      <c r="J4119" s="67"/>
      <c r="P4119" s="68"/>
      <c r="Q4119" s="69"/>
      <c r="R4119" s="69"/>
      <c r="Z4119" s="70"/>
      <c r="AA4119" s="71"/>
      <c r="AB4119" s="70"/>
      <c r="AC4119" s="70"/>
      <c r="AD4119" s="53"/>
      <c r="AE4119" s="53"/>
      <c r="AF4119" s="72"/>
      <c r="AG4119" s="70"/>
      <c r="AH4119" s="70"/>
      <c r="AI4119" s="70"/>
    </row>
    <row r="4120" spans="1:35" ht="12.75" customHeight="1" x14ac:dyDescent="0.2">
      <c r="A4120" s="64" t="s">
        <v>732</v>
      </c>
      <c r="B4120" s="65" t="s">
        <v>731</v>
      </c>
      <c r="C4120" s="65">
        <v>59069063</v>
      </c>
      <c r="D4120" s="66">
        <f>VLOOKUP(A4120,'2.1 Termination Charges'!$B$4:$F$904,5,0)</f>
        <v>0.10630000000000001</v>
      </c>
      <c r="G4120" s="67"/>
      <c r="H4120" s="67"/>
      <c r="J4120" s="67"/>
      <c r="P4120" s="68"/>
      <c r="Q4120" s="69"/>
      <c r="R4120" s="69"/>
      <c r="Z4120" s="70"/>
      <c r="AA4120" s="71"/>
      <c r="AB4120" s="70"/>
      <c r="AC4120" s="70"/>
      <c r="AD4120" s="53"/>
      <c r="AE4120" s="53"/>
      <c r="AF4120" s="72"/>
      <c r="AG4120" s="70"/>
      <c r="AH4120" s="70"/>
      <c r="AI4120" s="70"/>
    </row>
    <row r="4121" spans="1:35" ht="12.75" customHeight="1" x14ac:dyDescent="0.2">
      <c r="A4121" s="64" t="s">
        <v>732</v>
      </c>
      <c r="B4121" s="65" t="s">
        <v>731</v>
      </c>
      <c r="C4121" s="65">
        <v>59069064</v>
      </c>
      <c r="D4121" s="66">
        <f>VLOOKUP(A4121,'2.1 Termination Charges'!$B$4:$F$904,5,0)</f>
        <v>0.10630000000000001</v>
      </c>
      <c r="G4121" s="67"/>
      <c r="H4121" s="67"/>
      <c r="J4121" s="67"/>
      <c r="P4121" s="68"/>
      <c r="Q4121" s="69"/>
      <c r="R4121" s="69"/>
      <c r="Z4121" s="70"/>
      <c r="AA4121" s="71"/>
      <c r="AB4121" s="70"/>
      <c r="AC4121" s="70"/>
      <c r="AD4121" s="53"/>
      <c r="AE4121" s="53"/>
      <c r="AF4121" s="72"/>
      <c r="AG4121" s="70"/>
      <c r="AH4121" s="70"/>
      <c r="AI4121" s="70"/>
    </row>
    <row r="4122" spans="1:35" ht="12.75" customHeight="1" x14ac:dyDescent="0.2">
      <c r="A4122" s="64" t="s">
        <v>732</v>
      </c>
      <c r="B4122" s="65" t="s">
        <v>731</v>
      </c>
      <c r="C4122" s="65">
        <v>59069065</v>
      </c>
      <c r="D4122" s="66">
        <f>VLOOKUP(A4122,'2.1 Termination Charges'!$B$4:$F$904,5,0)</f>
        <v>0.10630000000000001</v>
      </c>
      <c r="G4122" s="67"/>
      <c r="H4122" s="67"/>
      <c r="J4122" s="67"/>
      <c r="P4122" s="68"/>
      <c r="Q4122" s="69"/>
      <c r="R4122" s="69"/>
      <c r="Z4122" s="70"/>
      <c r="AA4122" s="71"/>
      <c r="AB4122" s="70"/>
      <c r="AC4122" s="70"/>
      <c r="AD4122" s="53"/>
      <c r="AE4122" s="53"/>
      <c r="AF4122" s="72"/>
      <c r="AG4122" s="70"/>
      <c r="AH4122" s="70"/>
      <c r="AI4122" s="70"/>
    </row>
    <row r="4123" spans="1:35" ht="12.75" customHeight="1" x14ac:dyDescent="0.2">
      <c r="A4123" s="64" t="s">
        <v>732</v>
      </c>
      <c r="B4123" s="65" t="s">
        <v>731</v>
      </c>
      <c r="C4123" s="65">
        <v>59069067</v>
      </c>
      <c r="D4123" s="66">
        <f>VLOOKUP(A4123,'2.1 Termination Charges'!$B$4:$F$904,5,0)</f>
        <v>0.10630000000000001</v>
      </c>
      <c r="G4123" s="67"/>
      <c r="H4123" s="67"/>
      <c r="J4123" s="67"/>
      <c r="P4123" s="68"/>
      <c r="Q4123" s="69"/>
      <c r="R4123" s="69"/>
      <c r="Z4123" s="70"/>
      <c r="AA4123" s="71"/>
      <c r="AB4123" s="70"/>
      <c r="AC4123" s="70"/>
      <c r="AD4123" s="53"/>
      <c r="AE4123" s="53"/>
      <c r="AF4123" s="72"/>
      <c r="AG4123" s="70"/>
      <c r="AH4123" s="70"/>
      <c r="AI4123" s="70"/>
    </row>
    <row r="4124" spans="1:35" ht="12.75" customHeight="1" x14ac:dyDescent="0.2">
      <c r="A4124" s="64" t="s">
        <v>732</v>
      </c>
      <c r="B4124" s="65" t="s">
        <v>731</v>
      </c>
      <c r="C4124" s="65">
        <v>59069068</v>
      </c>
      <c r="D4124" s="66">
        <f>VLOOKUP(A4124,'2.1 Termination Charges'!$B$4:$F$904,5,0)</f>
        <v>0.10630000000000001</v>
      </c>
      <c r="G4124" s="67"/>
      <c r="H4124" s="67"/>
      <c r="J4124" s="67"/>
      <c r="P4124" s="68"/>
      <c r="Q4124" s="69"/>
      <c r="R4124" s="69"/>
      <c r="Z4124" s="70"/>
      <c r="AA4124" s="71"/>
      <c r="AB4124" s="70"/>
      <c r="AC4124" s="70"/>
      <c r="AD4124" s="53"/>
      <c r="AE4124" s="53"/>
      <c r="AF4124" s="72"/>
      <c r="AG4124" s="70"/>
      <c r="AH4124" s="70"/>
      <c r="AI4124" s="70"/>
    </row>
    <row r="4125" spans="1:35" ht="12.75" customHeight="1" x14ac:dyDescent="0.2">
      <c r="A4125" s="64" t="s">
        <v>732</v>
      </c>
      <c r="B4125" s="65" t="s">
        <v>731</v>
      </c>
      <c r="C4125" s="65">
        <v>59069070</v>
      </c>
      <c r="D4125" s="66">
        <f>VLOOKUP(A4125,'2.1 Termination Charges'!$B$4:$F$904,5,0)</f>
        <v>0.10630000000000001</v>
      </c>
      <c r="G4125" s="67"/>
      <c r="H4125" s="67"/>
      <c r="J4125" s="67"/>
      <c r="P4125" s="68"/>
      <c r="Q4125" s="69"/>
      <c r="R4125" s="69"/>
      <c r="Z4125" s="70"/>
      <c r="AA4125" s="71"/>
      <c r="AB4125" s="70"/>
      <c r="AC4125" s="70"/>
      <c r="AD4125" s="53"/>
      <c r="AE4125" s="53"/>
      <c r="AF4125" s="72"/>
      <c r="AG4125" s="70"/>
      <c r="AH4125" s="70"/>
      <c r="AI4125" s="70"/>
    </row>
    <row r="4126" spans="1:35" ht="12.75" customHeight="1" x14ac:dyDescent="0.2">
      <c r="A4126" s="64" t="s">
        <v>732</v>
      </c>
      <c r="B4126" s="65" t="s">
        <v>731</v>
      </c>
      <c r="C4126" s="65">
        <v>59069071</v>
      </c>
      <c r="D4126" s="66">
        <f>VLOOKUP(A4126,'2.1 Termination Charges'!$B$4:$F$904,5,0)</f>
        <v>0.10630000000000001</v>
      </c>
      <c r="G4126" s="67"/>
      <c r="H4126" s="67"/>
      <c r="J4126" s="67"/>
      <c r="P4126" s="68"/>
      <c r="Q4126" s="69"/>
      <c r="R4126" s="69"/>
      <c r="Z4126" s="70"/>
      <c r="AA4126" s="71"/>
      <c r="AB4126" s="70"/>
      <c r="AC4126" s="70"/>
      <c r="AD4126" s="53"/>
      <c r="AE4126" s="53"/>
      <c r="AF4126" s="72"/>
      <c r="AG4126" s="70"/>
      <c r="AH4126" s="70"/>
      <c r="AI4126" s="70"/>
    </row>
    <row r="4127" spans="1:35" ht="12.75" customHeight="1" x14ac:dyDescent="0.2">
      <c r="A4127" s="64" t="s">
        <v>732</v>
      </c>
      <c r="B4127" s="65" t="s">
        <v>731</v>
      </c>
      <c r="C4127" s="65">
        <v>59069072</v>
      </c>
      <c r="D4127" s="66">
        <f>VLOOKUP(A4127,'2.1 Termination Charges'!$B$4:$F$904,5,0)</f>
        <v>0.10630000000000001</v>
      </c>
      <c r="G4127" s="67"/>
      <c r="H4127" s="67"/>
      <c r="J4127" s="67"/>
      <c r="P4127" s="68"/>
      <c r="Q4127" s="69"/>
      <c r="R4127" s="69"/>
      <c r="Z4127" s="70"/>
      <c r="AA4127" s="71"/>
      <c r="AB4127" s="70"/>
      <c r="AC4127" s="70"/>
      <c r="AD4127" s="53"/>
      <c r="AE4127" s="53"/>
      <c r="AF4127" s="72"/>
      <c r="AG4127" s="70"/>
      <c r="AH4127" s="70"/>
      <c r="AI4127" s="70"/>
    </row>
    <row r="4128" spans="1:35" ht="12.75" customHeight="1" x14ac:dyDescent="0.2">
      <c r="A4128" s="64" t="s">
        <v>732</v>
      </c>
      <c r="B4128" s="65" t="s">
        <v>731</v>
      </c>
      <c r="C4128" s="65">
        <v>59069073</v>
      </c>
      <c r="D4128" s="66">
        <f>VLOOKUP(A4128,'2.1 Termination Charges'!$B$4:$F$904,5,0)</f>
        <v>0.10630000000000001</v>
      </c>
      <c r="G4128" s="67"/>
      <c r="H4128" s="67"/>
      <c r="J4128" s="67"/>
      <c r="P4128" s="68"/>
      <c r="Q4128" s="69"/>
      <c r="R4128" s="69"/>
      <c r="Z4128" s="70"/>
      <c r="AA4128" s="71"/>
      <c r="AB4128" s="70"/>
      <c r="AC4128" s="70"/>
      <c r="AD4128" s="53"/>
      <c r="AE4128" s="53"/>
      <c r="AF4128" s="72"/>
      <c r="AG4128" s="70"/>
      <c r="AH4128" s="70"/>
      <c r="AI4128" s="70"/>
    </row>
    <row r="4129" spans="1:35" ht="12.75" customHeight="1" x14ac:dyDescent="0.2">
      <c r="A4129" s="64" t="s">
        <v>732</v>
      </c>
      <c r="B4129" s="65" t="s">
        <v>731</v>
      </c>
      <c r="C4129" s="65">
        <v>59069074</v>
      </c>
      <c r="D4129" s="66">
        <f>VLOOKUP(A4129,'2.1 Termination Charges'!$B$4:$F$904,5,0)</f>
        <v>0.10630000000000001</v>
      </c>
      <c r="G4129" s="67"/>
      <c r="H4129" s="67"/>
      <c r="J4129" s="67"/>
      <c r="P4129" s="68"/>
      <c r="Q4129" s="69"/>
      <c r="R4129" s="69"/>
      <c r="Z4129" s="70"/>
      <c r="AA4129" s="71"/>
      <c r="AB4129" s="70"/>
      <c r="AC4129" s="70"/>
      <c r="AD4129" s="53"/>
      <c r="AE4129" s="53"/>
      <c r="AF4129" s="72"/>
      <c r="AG4129" s="70"/>
      <c r="AH4129" s="70"/>
      <c r="AI4129" s="70"/>
    </row>
    <row r="4130" spans="1:35" ht="12.75" customHeight="1" x14ac:dyDescent="0.2">
      <c r="A4130" s="64" t="s">
        <v>732</v>
      </c>
      <c r="B4130" s="65" t="s">
        <v>731</v>
      </c>
      <c r="C4130" s="65">
        <v>59069075</v>
      </c>
      <c r="D4130" s="66">
        <f>VLOOKUP(A4130,'2.1 Termination Charges'!$B$4:$F$904,5,0)</f>
        <v>0.10630000000000001</v>
      </c>
      <c r="G4130" s="67"/>
      <c r="H4130" s="67"/>
      <c r="J4130" s="67"/>
      <c r="P4130" s="68"/>
      <c r="Q4130" s="69"/>
      <c r="R4130" s="69"/>
      <c r="Z4130" s="70"/>
      <c r="AA4130" s="71"/>
      <c r="AB4130" s="70"/>
      <c r="AC4130" s="70"/>
      <c r="AD4130" s="53"/>
      <c r="AE4130" s="53"/>
      <c r="AF4130" s="72"/>
      <c r="AG4130" s="70"/>
      <c r="AH4130" s="70"/>
      <c r="AI4130" s="70"/>
    </row>
    <row r="4131" spans="1:35" ht="12.75" customHeight="1" x14ac:dyDescent="0.2">
      <c r="A4131" s="64" t="s">
        <v>732</v>
      </c>
      <c r="B4131" s="65" t="s">
        <v>731</v>
      </c>
      <c r="C4131" s="65">
        <v>59069076</v>
      </c>
      <c r="D4131" s="66">
        <f>VLOOKUP(A4131,'2.1 Termination Charges'!$B$4:$F$904,5,0)</f>
        <v>0.10630000000000001</v>
      </c>
      <c r="G4131" s="67"/>
      <c r="H4131" s="67"/>
      <c r="J4131" s="67"/>
      <c r="P4131" s="68"/>
      <c r="Q4131" s="69"/>
      <c r="R4131" s="69"/>
      <c r="Z4131" s="70"/>
      <c r="AA4131" s="71"/>
      <c r="AB4131" s="70"/>
      <c r="AC4131" s="70"/>
      <c r="AD4131" s="53"/>
      <c r="AE4131" s="53"/>
      <c r="AF4131" s="72"/>
      <c r="AG4131" s="70"/>
      <c r="AH4131" s="70"/>
      <c r="AI4131" s="70"/>
    </row>
    <row r="4132" spans="1:35" ht="12.75" customHeight="1" x14ac:dyDescent="0.2">
      <c r="A4132" s="64" t="s">
        <v>732</v>
      </c>
      <c r="B4132" s="65" t="s">
        <v>731</v>
      </c>
      <c r="C4132" s="65">
        <v>59069131</v>
      </c>
      <c r="D4132" s="66">
        <f>VLOOKUP(A4132,'2.1 Termination Charges'!$B$4:$F$904,5,0)</f>
        <v>0.10630000000000001</v>
      </c>
      <c r="G4132" s="67"/>
      <c r="H4132" s="67"/>
      <c r="J4132" s="67"/>
      <c r="P4132" s="68"/>
      <c r="Q4132" s="69"/>
      <c r="R4132" s="69"/>
      <c r="Z4132" s="70"/>
      <c r="AA4132" s="71"/>
      <c r="AB4132" s="70"/>
      <c r="AC4132" s="70"/>
      <c r="AD4132" s="53"/>
      <c r="AE4132" s="53"/>
      <c r="AF4132" s="72"/>
      <c r="AG4132" s="70"/>
      <c r="AH4132" s="70"/>
      <c r="AI4132" s="70"/>
    </row>
    <row r="4133" spans="1:35" ht="12.75" customHeight="1" x14ac:dyDescent="0.2">
      <c r="A4133" s="64" t="s">
        <v>732</v>
      </c>
      <c r="B4133" s="65" t="s">
        <v>731</v>
      </c>
      <c r="C4133" s="65">
        <v>59069132</v>
      </c>
      <c r="D4133" s="66">
        <f>VLOOKUP(A4133,'2.1 Termination Charges'!$B$4:$F$904,5,0)</f>
        <v>0.10630000000000001</v>
      </c>
      <c r="G4133" s="67"/>
      <c r="H4133" s="67"/>
      <c r="J4133" s="67"/>
      <c r="P4133" s="68"/>
      <c r="Q4133" s="69"/>
      <c r="R4133" s="69"/>
      <c r="Z4133" s="70"/>
      <c r="AA4133" s="71"/>
      <c r="AB4133" s="70"/>
      <c r="AC4133" s="70"/>
      <c r="AD4133" s="53"/>
      <c r="AE4133" s="53"/>
      <c r="AF4133" s="72"/>
      <c r="AG4133" s="70"/>
      <c r="AH4133" s="70"/>
      <c r="AI4133" s="70"/>
    </row>
    <row r="4134" spans="1:35" ht="12.75" customHeight="1" x14ac:dyDescent="0.2">
      <c r="A4134" s="64" t="s">
        <v>732</v>
      </c>
      <c r="B4134" s="65" t="s">
        <v>731</v>
      </c>
      <c r="C4134" s="65">
        <v>59069133</v>
      </c>
      <c r="D4134" s="66">
        <f>VLOOKUP(A4134,'2.1 Termination Charges'!$B$4:$F$904,5,0)</f>
        <v>0.10630000000000001</v>
      </c>
      <c r="G4134" s="67"/>
      <c r="H4134" s="67"/>
      <c r="J4134" s="67"/>
      <c r="P4134" s="68"/>
      <c r="Q4134" s="69"/>
      <c r="R4134" s="69"/>
      <c r="Z4134" s="70"/>
      <c r="AA4134" s="71"/>
      <c r="AB4134" s="70"/>
      <c r="AC4134" s="70"/>
      <c r="AD4134" s="53"/>
      <c r="AE4134" s="53"/>
      <c r="AF4134" s="72"/>
      <c r="AG4134" s="70"/>
      <c r="AH4134" s="70"/>
      <c r="AI4134" s="70"/>
    </row>
    <row r="4135" spans="1:35" ht="12.75" customHeight="1" x14ac:dyDescent="0.2">
      <c r="A4135" s="64" t="s">
        <v>732</v>
      </c>
      <c r="B4135" s="65" t="s">
        <v>731</v>
      </c>
      <c r="C4135" s="65">
        <v>59069134</v>
      </c>
      <c r="D4135" s="66">
        <f>VLOOKUP(A4135,'2.1 Termination Charges'!$B$4:$F$904,5,0)</f>
        <v>0.10630000000000001</v>
      </c>
      <c r="G4135" s="67"/>
      <c r="H4135" s="67"/>
      <c r="J4135" s="67"/>
      <c r="P4135" s="68"/>
      <c r="Q4135" s="69"/>
      <c r="R4135" s="69"/>
      <c r="Z4135" s="70"/>
      <c r="AA4135" s="71"/>
      <c r="AB4135" s="70"/>
      <c r="AC4135" s="70"/>
      <c r="AD4135" s="53"/>
      <c r="AE4135" s="53"/>
      <c r="AF4135" s="72"/>
      <c r="AG4135" s="70"/>
      <c r="AH4135" s="70"/>
      <c r="AI4135" s="70"/>
    </row>
    <row r="4136" spans="1:35" ht="12.75" customHeight="1" x14ac:dyDescent="0.2">
      <c r="A4136" s="64" t="s">
        <v>732</v>
      </c>
      <c r="B4136" s="65" t="s">
        <v>731</v>
      </c>
      <c r="C4136" s="65">
        <v>59069135</v>
      </c>
      <c r="D4136" s="66">
        <f>VLOOKUP(A4136,'2.1 Termination Charges'!$B$4:$F$904,5,0)</f>
        <v>0.10630000000000001</v>
      </c>
      <c r="G4136" s="67"/>
      <c r="H4136" s="67"/>
      <c r="J4136" s="67"/>
      <c r="P4136" s="68"/>
      <c r="Q4136" s="69"/>
      <c r="R4136" s="69"/>
      <c r="Z4136" s="70"/>
      <c r="AA4136" s="71"/>
      <c r="AB4136" s="70"/>
      <c r="AC4136" s="70"/>
      <c r="AD4136" s="53"/>
      <c r="AE4136" s="53"/>
      <c r="AF4136" s="72"/>
      <c r="AG4136" s="70"/>
      <c r="AH4136" s="70"/>
      <c r="AI4136" s="70"/>
    </row>
    <row r="4137" spans="1:35" ht="12.75" customHeight="1" x14ac:dyDescent="0.2">
      <c r="A4137" s="64" t="s">
        <v>734</v>
      </c>
      <c r="B4137" s="65" t="s">
        <v>733</v>
      </c>
      <c r="C4137" s="65">
        <v>59069000</v>
      </c>
      <c r="D4137" s="66">
        <f>VLOOKUP(A4137,'2.1 Termination Charges'!$B$4:$F$904,5,0)</f>
        <v>0.10630000000000001</v>
      </c>
      <c r="G4137" s="67"/>
      <c r="H4137" s="67"/>
      <c r="J4137" s="67"/>
      <c r="P4137" s="68"/>
      <c r="Q4137" s="69"/>
      <c r="R4137" s="69"/>
      <c r="Z4137" s="70"/>
      <c r="AA4137" s="71"/>
      <c r="AB4137" s="70"/>
      <c r="AC4137" s="70"/>
      <c r="AD4137" s="53"/>
      <c r="AE4137" s="53"/>
      <c r="AF4137" s="72"/>
      <c r="AG4137" s="70"/>
      <c r="AH4137" s="70"/>
      <c r="AI4137" s="70"/>
    </row>
    <row r="4138" spans="1:35" ht="12.75" customHeight="1" x14ac:dyDescent="0.2">
      <c r="A4138" s="64" t="s">
        <v>734</v>
      </c>
      <c r="B4138" s="65" t="s">
        <v>733</v>
      </c>
      <c r="C4138" s="65">
        <v>59069005</v>
      </c>
      <c r="D4138" s="66">
        <f>VLOOKUP(A4138,'2.1 Termination Charges'!$B$4:$F$904,5,0)</f>
        <v>0.10630000000000001</v>
      </c>
      <c r="G4138" s="67"/>
      <c r="H4138" s="67"/>
      <c r="J4138" s="67"/>
      <c r="P4138" s="68"/>
      <c r="Q4138" s="69"/>
      <c r="R4138" s="69"/>
      <c r="Z4138" s="70"/>
      <c r="AA4138" s="71"/>
      <c r="AB4138" s="70"/>
      <c r="AC4138" s="70"/>
      <c r="AD4138" s="53"/>
      <c r="AE4138" s="53"/>
      <c r="AF4138" s="72"/>
      <c r="AG4138" s="70"/>
      <c r="AH4138" s="70"/>
      <c r="AI4138" s="70"/>
    </row>
    <row r="4139" spans="1:35" ht="12.75" customHeight="1" x14ac:dyDescent="0.2">
      <c r="A4139" s="64" t="s">
        <v>734</v>
      </c>
      <c r="B4139" s="65" t="s">
        <v>733</v>
      </c>
      <c r="C4139" s="65">
        <v>5906909</v>
      </c>
      <c r="D4139" s="66">
        <f>VLOOKUP(A4139,'2.1 Termination Charges'!$B$4:$F$904,5,0)</f>
        <v>0.10630000000000001</v>
      </c>
      <c r="G4139" s="67"/>
      <c r="H4139" s="67"/>
      <c r="J4139" s="67"/>
      <c r="P4139" s="68"/>
      <c r="Q4139" s="69"/>
      <c r="R4139" s="69"/>
      <c r="Z4139" s="70"/>
      <c r="AA4139" s="71"/>
      <c r="AB4139" s="70"/>
      <c r="AC4139" s="70"/>
      <c r="AD4139" s="53"/>
      <c r="AE4139" s="53"/>
      <c r="AF4139" s="72"/>
      <c r="AG4139" s="70"/>
      <c r="AH4139" s="70"/>
      <c r="AI4139" s="70"/>
    </row>
    <row r="4140" spans="1:35" ht="12.75" customHeight="1" x14ac:dyDescent="0.2">
      <c r="A4140" s="64" t="s">
        <v>736</v>
      </c>
      <c r="B4140" s="65" t="s">
        <v>735</v>
      </c>
      <c r="C4140" s="65">
        <v>590690</v>
      </c>
      <c r="D4140" s="66">
        <f>VLOOKUP(A4140,'2.1 Termination Charges'!$B$4:$F$904,5,0)</f>
        <v>0.10630000000000001</v>
      </c>
      <c r="G4140" s="67"/>
      <c r="H4140" s="67"/>
      <c r="J4140" s="67"/>
      <c r="P4140" s="68"/>
      <c r="Q4140" s="69"/>
      <c r="R4140" s="69"/>
      <c r="Z4140" s="70"/>
      <c r="AA4140" s="71"/>
      <c r="AB4140" s="70"/>
      <c r="AC4140" s="70"/>
      <c r="AD4140" s="53"/>
      <c r="AE4140" s="53"/>
      <c r="AF4140" s="72"/>
      <c r="AG4140" s="70"/>
      <c r="AH4140" s="70"/>
      <c r="AI4140" s="70"/>
    </row>
    <row r="4141" spans="1:35" ht="12.75" customHeight="1" x14ac:dyDescent="0.2">
      <c r="A4141" s="64" t="s">
        <v>738</v>
      </c>
      <c r="B4141" s="65" t="s">
        <v>737</v>
      </c>
      <c r="C4141" s="65">
        <v>1671</v>
      </c>
      <c r="D4141" s="66">
        <f>VLOOKUP(A4141,'2.1 Termination Charges'!$B$4:$F$904,5,0)</f>
        <v>3.0300000000000001E-2</v>
      </c>
      <c r="G4141" s="67"/>
      <c r="H4141" s="67"/>
      <c r="J4141" s="67"/>
      <c r="P4141" s="68"/>
      <c r="Q4141" s="69"/>
      <c r="R4141" s="69"/>
      <c r="Z4141" s="70"/>
      <c r="AA4141" s="71"/>
      <c r="AB4141" s="70"/>
      <c r="AC4141" s="70"/>
      <c r="AD4141" s="53"/>
      <c r="AE4141" s="53"/>
      <c r="AF4141" s="72"/>
      <c r="AG4141" s="70"/>
      <c r="AH4141" s="70"/>
      <c r="AI4141" s="70"/>
    </row>
    <row r="4142" spans="1:35" ht="12.75" customHeight="1" x14ac:dyDescent="0.2">
      <c r="A4142" s="64" t="s">
        <v>740</v>
      </c>
      <c r="B4142" s="65" t="s">
        <v>739</v>
      </c>
      <c r="C4142" s="65">
        <v>502</v>
      </c>
      <c r="D4142" s="66">
        <f>VLOOKUP(A4142,'2.1 Termination Charges'!$B$4:$F$904,5,0)</f>
        <v>0.2606</v>
      </c>
      <c r="G4142" s="67"/>
      <c r="H4142" s="67"/>
      <c r="J4142" s="67"/>
      <c r="P4142" s="68"/>
      <c r="Q4142" s="69"/>
      <c r="R4142" s="69"/>
      <c r="Z4142" s="70"/>
      <c r="AA4142" s="71"/>
      <c r="AB4142" s="70"/>
      <c r="AC4142" s="70"/>
      <c r="AD4142" s="53"/>
      <c r="AE4142" s="53"/>
      <c r="AF4142" s="72"/>
      <c r="AG4142" s="70"/>
      <c r="AH4142" s="70"/>
      <c r="AI4142" s="70"/>
    </row>
    <row r="4143" spans="1:35" ht="12.75" customHeight="1" x14ac:dyDescent="0.2">
      <c r="A4143" s="64" t="s">
        <v>742</v>
      </c>
      <c r="B4143" s="65" t="s">
        <v>741</v>
      </c>
      <c r="C4143" s="65">
        <v>5022200</v>
      </c>
      <c r="D4143" s="66">
        <f>VLOOKUP(A4143,'2.1 Termination Charges'!$B$4:$F$904,5,0)</f>
        <v>0.14593999999999999</v>
      </c>
      <c r="G4143" s="67"/>
      <c r="H4143" s="67"/>
      <c r="J4143" s="67"/>
      <c r="P4143" s="68"/>
      <c r="Q4143" s="69"/>
      <c r="R4143" s="69"/>
      <c r="Z4143" s="70"/>
      <c r="AA4143" s="71"/>
      <c r="AB4143" s="70"/>
      <c r="AC4143" s="70"/>
      <c r="AD4143" s="53"/>
      <c r="AE4143" s="53"/>
      <c r="AF4143" s="72"/>
      <c r="AG4143" s="70"/>
      <c r="AH4143" s="70"/>
      <c r="AI4143" s="70"/>
    </row>
    <row r="4144" spans="1:35" ht="12.75" customHeight="1" x14ac:dyDescent="0.2">
      <c r="A4144" s="64" t="s">
        <v>742</v>
      </c>
      <c r="B4144" s="65" t="s">
        <v>741</v>
      </c>
      <c r="C4144" s="65">
        <v>5022201</v>
      </c>
      <c r="D4144" s="66">
        <f>VLOOKUP(A4144,'2.1 Termination Charges'!$B$4:$F$904,5,0)</f>
        <v>0.14593999999999999</v>
      </c>
      <c r="G4144" s="67"/>
      <c r="H4144" s="67"/>
      <c r="J4144" s="67"/>
      <c r="P4144" s="68"/>
      <c r="Q4144" s="69"/>
      <c r="R4144" s="69"/>
      <c r="Z4144" s="70"/>
      <c r="AA4144" s="71"/>
      <c r="AB4144" s="70"/>
      <c r="AC4144" s="70"/>
      <c r="AD4144" s="53"/>
      <c r="AE4144" s="53"/>
      <c r="AF4144" s="72"/>
      <c r="AG4144" s="70"/>
      <c r="AH4144" s="70"/>
      <c r="AI4144" s="70"/>
    </row>
    <row r="4145" spans="1:35" ht="12.75" customHeight="1" x14ac:dyDescent="0.2">
      <c r="A4145" s="64" t="s">
        <v>742</v>
      </c>
      <c r="B4145" s="65" t="s">
        <v>741</v>
      </c>
      <c r="C4145" s="65">
        <v>5022202</v>
      </c>
      <c r="D4145" s="66">
        <f>VLOOKUP(A4145,'2.1 Termination Charges'!$B$4:$F$904,5,0)</f>
        <v>0.14593999999999999</v>
      </c>
      <c r="G4145" s="67"/>
      <c r="H4145" s="67"/>
      <c r="J4145" s="67"/>
      <c r="P4145" s="68"/>
      <c r="Q4145" s="69"/>
      <c r="R4145" s="69"/>
      <c r="Z4145" s="70"/>
      <c r="AA4145" s="71"/>
      <c r="AB4145" s="70"/>
      <c r="AC4145" s="70"/>
      <c r="AD4145" s="53"/>
      <c r="AE4145" s="53"/>
      <c r="AF4145" s="72"/>
      <c r="AG4145" s="70"/>
      <c r="AH4145" s="70"/>
      <c r="AI4145" s="70"/>
    </row>
    <row r="4146" spans="1:35" ht="12.75" customHeight="1" x14ac:dyDescent="0.2">
      <c r="A4146" s="64" t="s">
        <v>742</v>
      </c>
      <c r="B4146" s="65" t="s">
        <v>741</v>
      </c>
      <c r="C4146" s="65">
        <v>5022203</v>
      </c>
      <c r="D4146" s="66">
        <f>VLOOKUP(A4146,'2.1 Termination Charges'!$B$4:$F$904,5,0)</f>
        <v>0.14593999999999999</v>
      </c>
      <c r="G4146" s="67"/>
      <c r="H4146" s="67"/>
      <c r="J4146" s="67"/>
      <c r="P4146" s="68"/>
      <c r="Q4146" s="69"/>
      <c r="R4146" s="69"/>
      <c r="Z4146" s="70"/>
      <c r="AA4146" s="71"/>
      <c r="AB4146" s="70"/>
      <c r="AC4146" s="70"/>
      <c r="AD4146" s="53"/>
      <c r="AE4146" s="53"/>
      <c r="AF4146" s="72"/>
      <c r="AG4146" s="70"/>
      <c r="AH4146" s="70"/>
      <c r="AI4146" s="70"/>
    </row>
    <row r="4147" spans="1:35" ht="12.75" customHeight="1" x14ac:dyDescent="0.2">
      <c r="A4147" s="64" t="s">
        <v>742</v>
      </c>
      <c r="B4147" s="65" t="s">
        <v>741</v>
      </c>
      <c r="C4147" s="65">
        <v>5022204</v>
      </c>
      <c r="D4147" s="66">
        <f>VLOOKUP(A4147,'2.1 Termination Charges'!$B$4:$F$904,5,0)</f>
        <v>0.14593999999999999</v>
      </c>
      <c r="G4147" s="67"/>
      <c r="H4147" s="67"/>
      <c r="J4147" s="67"/>
      <c r="P4147" s="68"/>
      <c r="Q4147" s="69"/>
      <c r="R4147" s="69"/>
      <c r="Z4147" s="70"/>
      <c r="AA4147" s="71"/>
      <c r="AB4147" s="70"/>
      <c r="AC4147" s="70"/>
      <c r="AD4147" s="53"/>
      <c r="AE4147" s="53"/>
      <c r="AF4147" s="72"/>
      <c r="AG4147" s="70"/>
      <c r="AH4147" s="70"/>
      <c r="AI4147" s="70"/>
    </row>
    <row r="4148" spans="1:35" ht="12.75" customHeight="1" x14ac:dyDescent="0.2">
      <c r="A4148" s="64" t="s">
        <v>742</v>
      </c>
      <c r="B4148" s="65" t="s">
        <v>741</v>
      </c>
      <c r="C4148" s="65">
        <v>5022205</v>
      </c>
      <c r="D4148" s="66">
        <f>VLOOKUP(A4148,'2.1 Termination Charges'!$B$4:$F$904,5,0)</f>
        <v>0.14593999999999999</v>
      </c>
      <c r="G4148" s="67"/>
      <c r="H4148" s="67"/>
      <c r="J4148" s="67"/>
      <c r="P4148" s="68"/>
      <c r="Q4148" s="69"/>
      <c r="R4148" s="69"/>
      <c r="Z4148" s="70"/>
      <c r="AA4148" s="71"/>
      <c r="AB4148" s="70"/>
      <c r="AC4148" s="70"/>
      <c r="AD4148" s="53"/>
      <c r="AE4148" s="53"/>
      <c r="AF4148" s="72"/>
      <c r="AG4148" s="70"/>
      <c r="AH4148" s="70"/>
      <c r="AI4148" s="70"/>
    </row>
    <row r="4149" spans="1:35" ht="12.75" customHeight="1" x14ac:dyDescent="0.2">
      <c r="A4149" s="64" t="s">
        <v>742</v>
      </c>
      <c r="B4149" s="65" t="s">
        <v>741</v>
      </c>
      <c r="C4149" s="65">
        <v>5022206</v>
      </c>
      <c r="D4149" s="66">
        <f>VLOOKUP(A4149,'2.1 Termination Charges'!$B$4:$F$904,5,0)</f>
        <v>0.14593999999999999</v>
      </c>
      <c r="G4149" s="67"/>
      <c r="H4149" s="67"/>
      <c r="J4149" s="67"/>
      <c r="P4149" s="68"/>
      <c r="Q4149" s="69"/>
      <c r="R4149" s="69"/>
      <c r="Z4149" s="70"/>
      <c r="AA4149" s="71"/>
      <c r="AB4149" s="70"/>
      <c r="AC4149" s="70"/>
      <c r="AD4149" s="53"/>
      <c r="AE4149" s="53"/>
      <c r="AF4149" s="72"/>
      <c r="AG4149" s="70"/>
      <c r="AH4149" s="70"/>
      <c r="AI4149" s="70"/>
    </row>
    <row r="4150" spans="1:35" ht="12.75" customHeight="1" x14ac:dyDescent="0.2">
      <c r="A4150" s="64" t="s">
        <v>742</v>
      </c>
      <c r="B4150" s="65" t="s">
        <v>741</v>
      </c>
      <c r="C4150" s="65">
        <v>5022207</v>
      </c>
      <c r="D4150" s="66">
        <f>VLOOKUP(A4150,'2.1 Termination Charges'!$B$4:$F$904,5,0)</f>
        <v>0.14593999999999999</v>
      </c>
      <c r="G4150" s="67"/>
      <c r="H4150" s="67"/>
      <c r="J4150" s="67"/>
      <c r="P4150" s="68"/>
      <c r="Q4150" s="69"/>
      <c r="R4150" s="69"/>
      <c r="Z4150" s="70"/>
      <c r="AA4150" s="71"/>
      <c r="AB4150" s="70"/>
      <c r="AC4150" s="70"/>
      <c r="AD4150" s="53"/>
      <c r="AE4150" s="53"/>
      <c r="AF4150" s="72"/>
      <c r="AG4150" s="70"/>
      <c r="AH4150" s="70"/>
      <c r="AI4150" s="70"/>
    </row>
    <row r="4151" spans="1:35" ht="12.75" customHeight="1" x14ac:dyDescent="0.2">
      <c r="A4151" s="64" t="s">
        <v>742</v>
      </c>
      <c r="B4151" s="65" t="s">
        <v>741</v>
      </c>
      <c r="C4151" s="65">
        <v>5022220</v>
      </c>
      <c r="D4151" s="66">
        <f>VLOOKUP(A4151,'2.1 Termination Charges'!$B$4:$F$904,5,0)</f>
        <v>0.14593999999999999</v>
      </c>
      <c r="G4151" s="67"/>
      <c r="H4151" s="67"/>
      <c r="J4151" s="67"/>
      <c r="P4151" s="68"/>
      <c r="Q4151" s="69"/>
      <c r="R4151" s="69"/>
      <c r="Z4151" s="70"/>
      <c r="AA4151" s="71"/>
      <c r="AB4151" s="70"/>
      <c r="AC4151" s="70"/>
      <c r="AD4151" s="53"/>
      <c r="AE4151" s="53"/>
      <c r="AF4151" s="72"/>
      <c r="AG4151" s="70"/>
      <c r="AH4151" s="70"/>
      <c r="AI4151" s="70"/>
    </row>
    <row r="4152" spans="1:35" ht="12.75" customHeight="1" x14ac:dyDescent="0.2">
      <c r="A4152" s="64" t="s">
        <v>742</v>
      </c>
      <c r="B4152" s="65" t="s">
        <v>741</v>
      </c>
      <c r="C4152" s="65">
        <v>5022221</v>
      </c>
      <c r="D4152" s="66">
        <f>VLOOKUP(A4152,'2.1 Termination Charges'!$B$4:$F$904,5,0)</f>
        <v>0.14593999999999999</v>
      </c>
      <c r="G4152" s="67"/>
      <c r="H4152" s="67"/>
      <c r="J4152" s="67"/>
      <c r="P4152" s="68"/>
      <c r="Q4152" s="69"/>
      <c r="R4152" s="69"/>
      <c r="Z4152" s="70"/>
      <c r="AA4152" s="71"/>
      <c r="AB4152" s="70"/>
      <c r="AC4152" s="70"/>
      <c r="AD4152" s="53"/>
      <c r="AE4152" s="53"/>
      <c r="AF4152" s="72"/>
      <c r="AG4152" s="70"/>
      <c r="AH4152" s="70"/>
      <c r="AI4152" s="70"/>
    </row>
    <row r="4153" spans="1:35" ht="12.75" customHeight="1" x14ac:dyDescent="0.2">
      <c r="A4153" s="64" t="s">
        <v>742</v>
      </c>
      <c r="B4153" s="65" t="s">
        <v>741</v>
      </c>
      <c r="C4153" s="65">
        <v>5022230</v>
      </c>
      <c r="D4153" s="66">
        <f>VLOOKUP(A4153,'2.1 Termination Charges'!$B$4:$F$904,5,0)</f>
        <v>0.14593999999999999</v>
      </c>
      <c r="G4153" s="67"/>
      <c r="H4153" s="67"/>
      <c r="J4153" s="67"/>
      <c r="P4153" s="68"/>
      <c r="Q4153" s="69"/>
      <c r="R4153" s="69"/>
      <c r="Z4153" s="70"/>
      <c r="AA4153" s="71"/>
      <c r="AB4153" s="70"/>
      <c r="AC4153" s="70"/>
      <c r="AD4153" s="53"/>
      <c r="AE4153" s="53"/>
      <c r="AF4153" s="72"/>
      <c r="AG4153" s="70"/>
      <c r="AH4153" s="70"/>
      <c r="AI4153" s="70"/>
    </row>
    <row r="4154" spans="1:35" ht="12.75" customHeight="1" x14ac:dyDescent="0.2">
      <c r="A4154" s="64" t="s">
        <v>742</v>
      </c>
      <c r="B4154" s="65" t="s">
        <v>741</v>
      </c>
      <c r="C4154" s="65">
        <v>5022232</v>
      </c>
      <c r="D4154" s="66">
        <f>VLOOKUP(A4154,'2.1 Termination Charges'!$B$4:$F$904,5,0)</f>
        <v>0.14593999999999999</v>
      </c>
      <c r="G4154" s="67"/>
      <c r="H4154" s="67"/>
      <c r="J4154" s="67"/>
      <c r="P4154" s="68"/>
      <c r="Q4154" s="69"/>
      <c r="R4154" s="69"/>
      <c r="Z4154" s="70"/>
      <c r="AA4154" s="71"/>
      <c r="AB4154" s="70"/>
      <c r="AC4154" s="70"/>
      <c r="AD4154" s="53"/>
      <c r="AE4154" s="53"/>
      <c r="AF4154" s="72"/>
      <c r="AG4154" s="70"/>
      <c r="AH4154" s="70"/>
      <c r="AI4154" s="70"/>
    </row>
    <row r="4155" spans="1:35" ht="12.75" customHeight="1" x14ac:dyDescent="0.2">
      <c r="A4155" s="64" t="s">
        <v>742</v>
      </c>
      <c r="B4155" s="65" t="s">
        <v>741</v>
      </c>
      <c r="C4155" s="65">
        <v>5022238</v>
      </c>
      <c r="D4155" s="66">
        <f>VLOOKUP(A4155,'2.1 Termination Charges'!$B$4:$F$904,5,0)</f>
        <v>0.14593999999999999</v>
      </c>
      <c r="G4155" s="67"/>
      <c r="H4155" s="67"/>
      <c r="J4155" s="67"/>
      <c r="P4155" s="68"/>
      <c r="Q4155" s="69"/>
      <c r="R4155" s="69"/>
      <c r="Z4155" s="70"/>
      <c r="AA4155" s="71"/>
      <c r="AB4155" s="70"/>
      <c r="AC4155" s="70"/>
      <c r="AD4155" s="53"/>
      <c r="AE4155" s="53"/>
      <c r="AF4155" s="72"/>
      <c r="AG4155" s="70"/>
      <c r="AH4155" s="70"/>
      <c r="AI4155" s="70"/>
    </row>
    <row r="4156" spans="1:35" ht="12.75" customHeight="1" x14ac:dyDescent="0.2">
      <c r="A4156" s="64" t="s">
        <v>742</v>
      </c>
      <c r="B4156" s="65" t="s">
        <v>741</v>
      </c>
      <c r="C4156" s="65">
        <v>5022242</v>
      </c>
      <c r="D4156" s="66">
        <f>VLOOKUP(A4156,'2.1 Termination Charges'!$B$4:$F$904,5,0)</f>
        <v>0.14593999999999999</v>
      </c>
      <c r="G4156" s="67"/>
      <c r="H4156" s="67"/>
      <c r="J4156" s="67"/>
      <c r="P4156" s="68"/>
      <c r="Q4156" s="69"/>
      <c r="R4156" s="69"/>
      <c r="Z4156" s="70"/>
      <c r="AA4156" s="71"/>
      <c r="AB4156" s="70"/>
      <c r="AC4156" s="70"/>
      <c r="AD4156" s="53"/>
      <c r="AE4156" s="53"/>
      <c r="AF4156" s="72"/>
      <c r="AG4156" s="70"/>
      <c r="AH4156" s="70"/>
      <c r="AI4156" s="70"/>
    </row>
    <row r="4157" spans="1:35" ht="12.75" customHeight="1" x14ac:dyDescent="0.2">
      <c r="A4157" s="64" t="s">
        <v>742</v>
      </c>
      <c r="B4157" s="65" t="s">
        <v>741</v>
      </c>
      <c r="C4157" s="65">
        <v>5022250</v>
      </c>
      <c r="D4157" s="66">
        <f>VLOOKUP(A4157,'2.1 Termination Charges'!$B$4:$F$904,5,0)</f>
        <v>0.14593999999999999</v>
      </c>
      <c r="G4157" s="67"/>
      <c r="H4157" s="67"/>
      <c r="J4157" s="67"/>
      <c r="P4157" s="68"/>
      <c r="Q4157" s="69"/>
      <c r="R4157" s="69"/>
      <c r="Z4157" s="70"/>
      <c r="AA4157" s="71"/>
      <c r="AB4157" s="70"/>
      <c r="AC4157" s="70"/>
      <c r="AD4157" s="53"/>
      <c r="AE4157" s="53"/>
      <c r="AF4157" s="72"/>
      <c r="AG4157" s="70"/>
      <c r="AH4157" s="70"/>
      <c r="AI4157" s="70"/>
    </row>
    <row r="4158" spans="1:35" ht="12.75" customHeight="1" x14ac:dyDescent="0.2">
      <c r="A4158" s="64" t="s">
        <v>742</v>
      </c>
      <c r="B4158" s="65" t="s">
        <v>741</v>
      </c>
      <c r="C4158" s="65">
        <v>5022251</v>
      </c>
      <c r="D4158" s="66">
        <f>VLOOKUP(A4158,'2.1 Termination Charges'!$B$4:$F$904,5,0)</f>
        <v>0.14593999999999999</v>
      </c>
      <c r="G4158" s="67"/>
      <c r="H4158" s="67"/>
      <c r="J4158" s="67"/>
      <c r="P4158" s="68"/>
      <c r="Q4158" s="69"/>
      <c r="R4158" s="69"/>
      <c r="Z4158" s="70"/>
      <c r="AA4158" s="71"/>
      <c r="AB4158" s="70"/>
      <c r="AC4158" s="70"/>
      <c r="AD4158" s="53"/>
      <c r="AE4158" s="53"/>
      <c r="AF4158" s="72"/>
      <c r="AG4158" s="70"/>
      <c r="AH4158" s="70"/>
      <c r="AI4158" s="70"/>
    </row>
    <row r="4159" spans="1:35" ht="12.75" customHeight="1" x14ac:dyDescent="0.2">
      <c r="A4159" s="64" t="s">
        <v>742</v>
      </c>
      <c r="B4159" s="65" t="s">
        <v>741</v>
      </c>
      <c r="C4159" s="65">
        <v>5022253</v>
      </c>
      <c r="D4159" s="66">
        <f>VLOOKUP(A4159,'2.1 Termination Charges'!$B$4:$F$904,5,0)</f>
        <v>0.14593999999999999</v>
      </c>
      <c r="G4159" s="67"/>
      <c r="H4159" s="67"/>
      <c r="J4159" s="67"/>
      <c r="P4159" s="68"/>
      <c r="Q4159" s="69"/>
      <c r="R4159" s="69"/>
      <c r="Z4159" s="70"/>
      <c r="AA4159" s="71"/>
      <c r="AB4159" s="70"/>
      <c r="AC4159" s="70"/>
      <c r="AD4159" s="53"/>
      <c r="AE4159" s="53"/>
      <c r="AF4159" s="72"/>
      <c r="AG4159" s="70"/>
      <c r="AH4159" s="70"/>
      <c r="AI4159" s="70"/>
    </row>
    <row r="4160" spans="1:35" ht="12.75" customHeight="1" x14ac:dyDescent="0.2">
      <c r="A4160" s="64" t="s">
        <v>742</v>
      </c>
      <c r="B4160" s="65" t="s">
        <v>741</v>
      </c>
      <c r="C4160" s="65">
        <v>5022254</v>
      </c>
      <c r="D4160" s="66">
        <f>VLOOKUP(A4160,'2.1 Termination Charges'!$B$4:$F$904,5,0)</f>
        <v>0.14593999999999999</v>
      </c>
      <c r="G4160" s="67"/>
      <c r="H4160" s="67"/>
      <c r="J4160" s="67"/>
      <c r="P4160" s="68"/>
      <c r="Q4160" s="69"/>
      <c r="R4160" s="69"/>
      <c r="Z4160" s="70"/>
      <c r="AA4160" s="71"/>
      <c r="AB4160" s="70"/>
      <c r="AC4160" s="70"/>
      <c r="AD4160" s="53"/>
      <c r="AE4160" s="53"/>
      <c r="AF4160" s="72"/>
      <c r="AG4160" s="70"/>
      <c r="AH4160" s="70"/>
      <c r="AI4160" s="70"/>
    </row>
    <row r="4161" spans="1:35" ht="12.75" customHeight="1" x14ac:dyDescent="0.2">
      <c r="A4161" s="64" t="s">
        <v>742</v>
      </c>
      <c r="B4161" s="65" t="s">
        <v>741</v>
      </c>
      <c r="C4161" s="65">
        <v>5022255</v>
      </c>
      <c r="D4161" s="66">
        <f>VLOOKUP(A4161,'2.1 Termination Charges'!$B$4:$F$904,5,0)</f>
        <v>0.14593999999999999</v>
      </c>
      <c r="G4161" s="67"/>
      <c r="H4161" s="67"/>
      <c r="J4161" s="67"/>
      <c r="P4161" s="68"/>
      <c r="Q4161" s="69"/>
      <c r="R4161" s="69"/>
      <c r="Z4161" s="70"/>
      <c r="AA4161" s="71"/>
      <c r="AB4161" s="70"/>
      <c r="AC4161" s="70"/>
      <c r="AD4161" s="53"/>
      <c r="AE4161" s="53"/>
      <c r="AF4161" s="72"/>
      <c r="AG4161" s="70"/>
      <c r="AH4161" s="70"/>
      <c r="AI4161" s="70"/>
    </row>
    <row r="4162" spans="1:35" ht="12.75" customHeight="1" x14ac:dyDescent="0.2">
      <c r="A4162" s="64" t="s">
        <v>742</v>
      </c>
      <c r="B4162" s="65" t="s">
        <v>741</v>
      </c>
      <c r="C4162" s="65">
        <v>5022256</v>
      </c>
      <c r="D4162" s="66">
        <f>VLOOKUP(A4162,'2.1 Termination Charges'!$B$4:$F$904,5,0)</f>
        <v>0.14593999999999999</v>
      </c>
      <c r="G4162" s="67"/>
      <c r="H4162" s="67"/>
      <c r="J4162" s="67"/>
      <c r="P4162" s="68"/>
      <c r="Q4162" s="69"/>
      <c r="R4162" s="69"/>
      <c r="Z4162" s="70"/>
      <c r="AA4162" s="71"/>
      <c r="AB4162" s="70"/>
      <c r="AC4162" s="70"/>
      <c r="AD4162" s="53"/>
      <c r="AE4162" s="53"/>
      <c r="AF4162" s="72"/>
      <c r="AG4162" s="70"/>
      <c r="AH4162" s="70"/>
      <c r="AI4162" s="70"/>
    </row>
    <row r="4163" spans="1:35" ht="12.75" customHeight="1" x14ac:dyDescent="0.2">
      <c r="A4163" s="64" t="s">
        <v>742</v>
      </c>
      <c r="B4163" s="65" t="s">
        <v>741</v>
      </c>
      <c r="C4163" s="65">
        <v>5022257</v>
      </c>
      <c r="D4163" s="66">
        <f>VLOOKUP(A4163,'2.1 Termination Charges'!$B$4:$F$904,5,0)</f>
        <v>0.14593999999999999</v>
      </c>
      <c r="G4163" s="67"/>
      <c r="H4163" s="67"/>
      <c r="J4163" s="67"/>
      <c r="P4163" s="68"/>
      <c r="Q4163" s="69"/>
      <c r="R4163" s="69"/>
      <c r="Z4163" s="70"/>
      <c r="AA4163" s="71"/>
      <c r="AB4163" s="70"/>
      <c r="AC4163" s="70"/>
      <c r="AD4163" s="53"/>
      <c r="AE4163" s="53"/>
      <c r="AF4163" s="72"/>
      <c r="AG4163" s="70"/>
      <c r="AH4163" s="70"/>
      <c r="AI4163" s="70"/>
    </row>
    <row r="4164" spans="1:35" ht="12.75" customHeight="1" x14ac:dyDescent="0.2">
      <c r="A4164" s="64" t="s">
        <v>742</v>
      </c>
      <c r="B4164" s="65" t="s">
        <v>741</v>
      </c>
      <c r="C4164" s="65">
        <v>5022258</v>
      </c>
      <c r="D4164" s="66">
        <f>VLOOKUP(A4164,'2.1 Termination Charges'!$B$4:$F$904,5,0)</f>
        <v>0.14593999999999999</v>
      </c>
      <c r="G4164" s="67"/>
      <c r="H4164" s="67"/>
      <c r="J4164" s="67"/>
      <c r="P4164" s="68"/>
      <c r="Q4164" s="69"/>
      <c r="R4164" s="69"/>
      <c r="Z4164" s="70"/>
      <c r="AA4164" s="71"/>
      <c r="AB4164" s="70"/>
      <c r="AC4164" s="70"/>
      <c r="AD4164" s="53"/>
      <c r="AE4164" s="53"/>
      <c r="AF4164" s="72"/>
      <c r="AG4164" s="70"/>
      <c r="AH4164" s="70"/>
      <c r="AI4164" s="70"/>
    </row>
    <row r="4165" spans="1:35" ht="12.75" customHeight="1" x14ac:dyDescent="0.2">
      <c r="A4165" s="64" t="s">
        <v>742</v>
      </c>
      <c r="B4165" s="65" t="s">
        <v>741</v>
      </c>
      <c r="C4165" s="65">
        <v>5022259</v>
      </c>
      <c r="D4165" s="66">
        <f>VLOOKUP(A4165,'2.1 Termination Charges'!$B$4:$F$904,5,0)</f>
        <v>0.14593999999999999</v>
      </c>
      <c r="G4165" s="67"/>
      <c r="H4165" s="67"/>
      <c r="J4165" s="67"/>
      <c r="P4165" s="68"/>
      <c r="Q4165" s="69"/>
      <c r="R4165" s="69"/>
      <c r="Z4165" s="70"/>
      <c r="AA4165" s="71"/>
      <c r="AB4165" s="70"/>
      <c r="AC4165" s="70"/>
      <c r="AD4165" s="53"/>
      <c r="AE4165" s="53"/>
      <c r="AF4165" s="72"/>
      <c r="AG4165" s="70"/>
      <c r="AH4165" s="70"/>
      <c r="AI4165" s="70"/>
    </row>
    <row r="4166" spans="1:35" ht="12.75" customHeight="1" x14ac:dyDescent="0.2">
      <c r="A4166" s="64" t="s">
        <v>742</v>
      </c>
      <c r="B4166" s="65" t="s">
        <v>741</v>
      </c>
      <c r="C4166" s="65">
        <v>5022260</v>
      </c>
      <c r="D4166" s="66">
        <f>VLOOKUP(A4166,'2.1 Termination Charges'!$B$4:$F$904,5,0)</f>
        <v>0.14593999999999999</v>
      </c>
      <c r="G4166" s="67"/>
      <c r="H4166" s="67"/>
      <c r="J4166" s="67"/>
      <c r="P4166" s="68"/>
      <c r="Q4166" s="69"/>
      <c r="R4166" s="69"/>
      <c r="Z4166" s="70"/>
      <c r="AA4166" s="71"/>
      <c r="AB4166" s="70"/>
      <c r="AC4166" s="70"/>
      <c r="AD4166" s="53"/>
      <c r="AE4166" s="53"/>
      <c r="AF4166" s="72"/>
      <c r="AG4166" s="70"/>
      <c r="AH4166" s="70"/>
      <c r="AI4166" s="70"/>
    </row>
    <row r="4167" spans="1:35" ht="12.75" customHeight="1" x14ac:dyDescent="0.2">
      <c r="A4167" s="64" t="s">
        <v>742</v>
      </c>
      <c r="B4167" s="65" t="s">
        <v>741</v>
      </c>
      <c r="C4167" s="65">
        <v>5022261</v>
      </c>
      <c r="D4167" s="66">
        <f>VLOOKUP(A4167,'2.1 Termination Charges'!$B$4:$F$904,5,0)</f>
        <v>0.14593999999999999</v>
      </c>
      <c r="G4167" s="67"/>
      <c r="H4167" s="67"/>
      <c r="J4167" s="67"/>
      <c r="P4167" s="68"/>
      <c r="Q4167" s="69"/>
      <c r="R4167" s="69"/>
      <c r="Z4167" s="70"/>
      <c r="AA4167" s="71"/>
      <c r="AB4167" s="70"/>
      <c r="AC4167" s="70"/>
      <c r="AD4167" s="53"/>
      <c r="AE4167" s="53"/>
      <c r="AF4167" s="72"/>
      <c r="AG4167" s="70"/>
      <c r="AH4167" s="70"/>
      <c r="AI4167" s="70"/>
    </row>
    <row r="4168" spans="1:35" ht="12.75" customHeight="1" x14ac:dyDescent="0.2">
      <c r="A4168" s="64" t="s">
        <v>742</v>
      </c>
      <c r="B4168" s="65" t="s">
        <v>741</v>
      </c>
      <c r="C4168" s="65">
        <v>5022270</v>
      </c>
      <c r="D4168" s="66">
        <f>VLOOKUP(A4168,'2.1 Termination Charges'!$B$4:$F$904,5,0)</f>
        <v>0.14593999999999999</v>
      </c>
      <c r="G4168" s="67"/>
      <c r="H4168" s="67"/>
      <c r="J4168" s="67"/>
      <c r="P4168" s="68"/>
      <c r="Q4168" s="69"/>
      <c r="R4168" s="69"/>
      <c r="Z4168" s="70"/>
      <c r="AA4168" s="71"/>
      <c r="AB4168" s="70"/>
      <c r="AC4168" s="70"/>
      <c r="AD4168" s="53"/>
      <c r="AE4168" s="53"/>
      <c r="AF4168" s="72"/>
      <c r="AG4168" s="70"/>
      <c r="AH4168" s="70"/>
      <c r="AI4168" s="70"/>
    </row>
    <row r="4169" spans="1:35" ht="12.75" customHeight="1" x14ac:dyDescent="0.2">
      <c r="A4169" s="64" t="s">
        <v>742</v>
      </c>
      <c r="B4169" s="65" t="s">
        <v>741</v>
      </c>
      <c r="C4169" s="65">
        <v>5022286</v>
      </c>
      <c r="D4169" s="66">
        <f>VLOOKUP(A4169,'2.1 Termination Charges'!$B$4:$F$904,5,0)</f>
        <v>0.14593999999999999</v>
      </c>
      <c r="G4169" s="67"/>
      <c r="H4169" s="67"/>
      <c r="J4169" s="67"/>
      <c r="P4169" s="68"/>
      <c r="Q4169" s="69"/>
      <c r="R4169" s="69"/>
      <c r="Z4169" s="70"/>
      <c r="AA4169" s="71"/>
      <c r="AB4169" s="70"/>
      <c r="AC4169" s="70"/>
      <c r="AD4169" s="53"/>
      <c r="AE4169" s="53"/>
      <c r="AF4169" s="72"/>
      <c r="AG4169" s="70"/>
      <c r="AH4169" s="70"/>
      <c r="AI4169" s="70"/>
    </row>
    <row r="4170" spans="1:35" ht="12.75" customHeight="1" x14ac:dyDescent="0.2">
      <c r="A4170" s="64" t="s">
        <v>742</v>
      </c>
      <c r="B4170" s="65" t="s">
        <v>741</v>
      </c>
      <c r="C4170" s="65">
        <v>5022288</v>
      </c>
      <c r="D4170" s="66">
        <f>VLOOKUP(A4170,'2.1 Termination Charges'!$B$4:$F$904,5,0)</f>
        <v>0.14593999999999999</v>
      </c>
      <c r="G4170" s="67"/>
      <c r="H4170" s="67"/>
      <c r="J4170" s="67"/>
      <c r="P4170" s="68"/>
      <c r="Q4170" s="69"/>
      <c r="R4170" s="69"/>
      <c r="Z4170" s="70"/>
      <c r="AA4170" s="71"/>
      <c r="AB4170" s="70"/>
      <c r="AC4170" s="70"/>
      <c r="AD4170" s="53"/>
      <c r="AE4170" s="53"/>
      <c r="AF4170" s="72"/>
      <c r="AG4170" s="70"/>
      <c r="AH4170" s="70"/>
      <c r="AI4170" s="70"/>
    </row>
    <row r="4171" spans="1:35" ht="12.75" customHeight="1" x14ac:dyDescent="0.2">
      <c r="A4171" s="64" t="s">
        <v>742</v>
      </c>
      <c r="B4171" s="65" t="s">
        <v>741</v>
      </c>
      <c r="C4171" s="65">
        <v>5022289</v>
      </c>
      <c r="D4171" s="66">
        <f>VLOOKUP(A4171,'2.1 Termination Charges'!$B$4:$F$904,5,0)</f>
        <v>0.14593999999999999</v>
      </c>
      <c r="G4171" s="67"/>
      <c r="H4171" s="67"/>
      <c r="J4171" s="67"/>
      <c r="P4171" s="68"/>
      <c r="Q4171" s="69"/>
      <c r="R4171" s="69"/>
      <c r="Z4171" s="70"/>
      <c r="AA4171" s="71"/>
      <c r="AB4171" s="70"/>
      <c r="AC4171" s="70"/>
      <c r="AD4171" s="53"/>
      <c r="AE4171" s="53"/>
      <c r="AF4171" s="72"/>
      <c r="AG4171" s="70"/>
      <c r="AH4171" s="70"/>
      <c r="AI4171" s="70"/>
    </row>
    <row r="4172" spans="1:35" ht="12.75" customHeight="1" x14ac:dyDescent="0.2">
      <c r="A4172" s="64" t="s">
        <v>742</v>
      </c>
      <c r="B4172" s="65" t="s">
        <v>741</v>
      </c>
      <c r="C4172" s="65">
        <v>5022331</v>
      </c>
      <c r="D4172" s="66">
        <f>VLOOKUP(A4172,'2.1 Termination Charges'!$B$4:$F$904,5,0)</f>
        <v>0.14593999999999999</v>
      </c>
      <c r="G4172" s="67"/>
      <c r="H4172" s="67"/>
      <c r="J4172" s="67"/>
      <c r="P4172" s="68"/>
      <c r="Q4172" s="69"/>
      <c r="R4172" s="69"/>
      <c r="Z4172" s="70"/>
      <c r="AA4172" s="71"/>
      <c r="AB4172" s="70"/>
      <c r="AC4172" s="70"/>
      <c r="AD4172" s="53"/>
      <c r="AE4172" s="53"/>
      <c r="AF4172" s="72"/>
      <c r="AG4172" s="70"/>
      <c r="AH4172" s="70"/>
      <c r="AI4172" s="70"/>
    </row>
    <row r="4173" spans="1:35" ht="12.75" customHeight="1" x14ac:dyDescent="0.2">
      <c r="A4173" s="64" t="s">
        <v>742</v>
      </c>
      <c r="B4173" s="65" t="s">
        <v>741</v>
      </c>
      <c r="C4173" s="65">
        <v>5022332</v>
      </c>
      <c r="D4173" s="66">
        <f>VLOOKUP(A4173,'2.1 Termination Charges'!$B$4:$F$904,5,0)</f>
        <v>0.14593999999999999</v>
      </c>
      <c r="G4173" s="67"/>
      <c r="H4173" s="67"/>
      <c r="J4173" s="67"/>
      <c r="P4173" s="68"/>
      <c r="Q4173" s="69"/>
      <c r="R4173" s="69"/>
      <c r="Z4173" s="70"/>
      <c r="AA4173" s="71"/>
      <c r="AB4173" s="70"/>
      <c r="AC4173" s="70"/>
      <c r="AD4173" s="53"/>
      <c r="AE4173" s="53"/>
      <c r="AF4173" s="72"/>
      <c r="AG4173" s="70"/>
      <c r="AH4173" s="70"/>
      <c r="AI4173" s="70"/>
    </row>
    <row r="4174" spans="1:35" ht="12.75" customHeight="1" x14ac:dyDescent="0.2">
      <c r="A4174" s="64" t="s">
        <v>742</v>
      </c>
      <c r="B4174" s="65" t="s">
        <v>741</v>
      </c>
      <c r="C4174" s="65">
        <v>5022333</v>
      </c>
      <c r="D4174" s="66">
        <f>VLOOKUP(A4174,'2.1 Termination Charges'!$B$4:$F$904,5,0)</f>
        <v>0.14593999999999999</v>
      </c>
      <c r="G4174" s="67"/>
      <c r="H4174" s="67"/>
      <c r="J4174" s="67"/>
      <c r="P4174" s="68"/>
      <c r="Q4174" s="69"/>
      <c r="R4174" s="69"/>
      <c r="Z4174" s="70"/>
      <c r="AA4174" s="71"/>
      <c r="AB4174" s="70"/>
      <c r="AC4174" s="70"/>
      <c r="AD4174" s="53"/>
      <c r="AE4174" s="53"/>
      <c r="AF4174" s="72"/>
      <c r="AG4174" s="70"/>
      <c r="AH4174" s="70"/>
      <c r="AI4174" s="70"/>
    </row>
    <row r="4175" spans="1:35" ht="12.75" customHeight="1" x14ac:dyDescent="0.2">
      <c r="A4175" s="64" t="s">
        <v>742</v>
      </c>
      <c r="B4175" s="65" t="s">
        <v>741</v>
      </c>
      <c r="C4175" s="65">
        <v>5022334</v>
      </c>
      <c r="D4175" s="66">
        <f>VLOOKUP(A4175,'2.1 Termination Charges'!$B$4:$F$904,5,0)</f>
        <v>0.14593999999999999</v>
      </c>
      <c r="G4175" s="67"/>
      <c r="H4175" s="67"/>
      <c r="J4175" s="67"/>
      <c r="P4175" s="68"/>
      <c r="Q4175" s="69"/>
      <c r="R4175" s="69"/>
      <c r="Z4175" s="70"/>
      <c r="AA4175" s="71"/>
      <c r="AB4175" s="70"/>
      <c r="AC4175" s="70"/>
      <c r="AD4175" s="53"/>
      <c r="AE4175" s="53"/>
      <c r="AF4175" s="72"/>
      <c r="AG4175" s="70"/>
      <c r="AH4175" s="70"/>
      <c r="AI4175" s="70"/>
    </row>
    <row r="4176" spans="1:35" ht="12.75" customHeight="1" x14ac:dyDescent="0.2">
      <c r="A4176" s="64" t="s">
        <v>742</v>
      </c>
      <c r="B4176" s="65" t="s">
        <v>741</v>
      </c>
      <c r="C4176" s="65">
        <v>5022335</v>
      </c>
      <c r="D4176" s="66">
        <f>VLOOKUP(A4176,'2.1 Termination Charges'!$B$4:$F$904,5,0)</f>
        <v>0.14593999999999999</v>
      </c>
      <c r="G4176" s="67"/>
      <c r="H4176" s="67"/>
      <c r="J4176" s="67"/>
      <c r="P4176" s="68"/>
      <c r="Q4176" s="69"/>
      <c r="R4176" s="69"/>
      <c r="Z4176" s="70"/>
      <c r="AA4176" s="71"/>
      <c r="AB4176" s="70"/>
      <c r="AC4176" s="70"/>
      <c r="AD4176" s="53"/>
      <c r="AE4176" s="53"/>
      <c r="AF4176" s="72"/>
      <c r="AG4176" s="70"/>
      <c r="AH4176" s="70"/>
      <c r="AI4176" s="70"/>
    </row>
    <row r="4177" spans="1:35" ht="12.75" customHeight="1" x14ac:dyDescent="0.2">
      <c r="A4177" s="64" t="s">
        <v>742</v>
      </c>
      <c r="B4177" s="65" t="s">
        <v>741</v>
      </c>
      <c r="C4177" s="65">
        <v>5022336</v>
      </c>
      <c r="D4177" s="66">
        <f>VLOOKUP(A4177,'2.1 Termination Charges'!$B$4:$F$904,5,0)</f>
        <v>0.14593999999999999</v>
      </c>
      <c r="G4177" s="67"/>
      <c r="H4177" s="67"/>
      <c r="J4177" s="67"/>
      <c r="P4177" s="68"/>
      <c r="Q4177" s="69"/>
      <c r="R4177" s="69"/>
      <c r="Z4177" s="70"/>
      <c r="AA4177" s="71"/>
      <c r="AB4177" s="70"/>
      <c r="AC4177" s="70"/>
      <c r="AD4177" s="53"/>
      <c r="AE4177" s="53"/>
      <c r="AF4177" s="72"/>
      <c r="AG4177" s="70"/>
      <c r="AH4177" s="70"/>
      <c r="AI4177" s="70"/>
    </row>
    <row r="4178" spans="1:35" ht="12.75" customHeight="1" x14ac:dyDescent="0.2">
      <c r="A4178" s="64" t="s">
        <v>742</v>
      </c>
      <c r="B4178" s="65" t="s">
        <v>741</v>
      </c>
      <c r="C4178" s="65">
        <v>5022337</v>
      </c>
      <c r="D4178" s="66">
        <f>VLOOKUP(A4178,'2.1 Termination Charges'!$B$4:$F$904,5,0)</f>
        <v>0.14593999999999999</v>
      </c>
      <c r="G4178" s="67"/>
      <c r="H4178" s="67"/>
      <c r="J4178" s="67"/>
      <c r="P4178" s="68"/>
      <c r="Q4178" s="69"/>
      <c r="R4178" s="69"/>
      <c r="Z4178" s="70"/>
      <c r="AA4178" s="71"/>
      <c r="AB4178" s="70"/>
      <c r="AC4178" s="70"/>
      <c r="AD4178" s="53"/>
      <c r="AE4178" s="53"/>
      <c r="AF4178" s="72"/>
      <c r="AG4178" s="70"/>
      <c r="AH4178" s="70"/>
      <c r="AI4178" s="70"/>
    </row>
    <row r="4179" spans="1:35" ht="12.75" customHeight="1" x14ac:dyDescent="0.2">
      <c r="A4179" s="64" t="s">
        <v>742</v>
      </c>
      <c r="B4179" s="65" t="s">
        <v>741</v>
      </c>
      <c r="C4179" s="65">
        <v>5022338</v>
      </c>
      <c r="D4179" s="66">
        <f>VLOOKUP(A4179,'2.1 Termination Charges'!$B$4:$F$904,5,0)</f>
        <v>0.14593999999999999</v>
      </c>
      <c r="G4179" s="67"/>
      <c r="H4179" s="67"/>
      <c r="J4179" s="67"/>
      <c r="P4179" s="68"/>
      <c r="Q4179" s="69"/>
      <c r="R4179" s="69"/>
      <c r="Z4179" s="70"/>
      <c r="AA4179" s="71"/>
      <c r="AB4179" s="70"/>
      <c r="AC4179" s="70"/>
      <c r="AD4179" s="53"/>
      <c r="AE4179" s="53"/>
      <c r="AF4179" s="72"/>
      <c r="AG4179" s="70"/>
      <c r="AH4179" s="70"/>
      <c r="AI4179" s="70"/>
    </row>
    <row r="4180" spans="1:35" ht="12.75" customHeight="1" x14ac:dyDescent="0.2">
      <c r="A4180" s="64" t="s">
        <v>742</v>
      </c>
      <c r="B4180" s="65" t="s">
        <v>741</v>
      </c>
      <c r="C4180" s="65">
        <v>5022339</v>
      </c>
      <c r="D4180" s="66">
        <f>VLOOKUP(A4180,'2.1 Termination Charges'!$B$4:$F$904,5,0)</f>
        <v>0.14593999999999999</v>
      </c>
      <c r="G4180" s="67"/>
      <c r="H4180" s="67"/>
      <c r="J4180" s="67"/>
      <c r="P4180" s="68"/>
      <c r="Q4180" s="69"/>
      <c r="R4180" s="69"/>
      <c r="Z4180" s="70"/>
      <c r="AA4180" s="71"/>
      <c r="AB4180" s="70"/>
      <c r="AC4180" s="70"/>
      <c r="AD4180" s="53"/>
      <c r="AE4180" s="53"/>
      <c r="AF4180" s="72"/>
      <c r="AG4180" s="70"/>
      <c r="AH4180" s="70"/>
      <c r="AI4180" s="70"/>
    </row>
    <row r="4181" spans="1:35" ht="12.75" customHeight="1" x14ac:dyDescent="0.2">
      <c r="A4181" s="64" t="s">
        <v>742</v>
      </c>
      <c r="B4181" s="65" t="s">
        <v>741</v>
      </c>
      <c r="C4181" s="65">
        <v>502236</v>
      </c>
      <c r="D4181" s="66">
        <f>VLOOKUP(A4181,'2.1 Termination Charges'!$B$4:$F$904,5,0)</f>
        <v>0.14593999999999999</v>
      </c>
      <c r="G4181" s="67"/>
      <c r="H4181" s="67"/>
      <c r="J4181" s="67"/>
      <c r="P4181" s="68"/>
      <c r="Q4181" s="69"/>
      <c r="R4181" s="69"/>
      <c r="Z4181" s="70"/>
      <c r="AA4181" s="71"/>
      <c r="AB4181" s="70"/>
      <c r="AC4181" s="70"/>
      <c r="AD4181" s="53"/>
      <c r="AE4181" s="53"/>
      <c r="AF4181" s="72"/>
      <c r="AG4181" s="70"/>
      <c r="AH4181" s="70"/>
      <c r="AI4181" s="70"/>
    </row>
    <row r="4182" spans="1:35" ht="12.75" customHeight="1" x14ac:dyDescent="0.2">
      <c r="A4182" s="64" t="s">
        <v>742</v>
      </c>
      <c r="B4182" s="65" t="s">
        <v>741</v>
      </c>
      <c r="C4182" s="65">
        <v>5022431</v>
      </c>
      <c r="D4182" s="66">
        <f>VLOOKUP(A4182,'2.1 Termination Charges'!$B$4:$F$904,5,0)</f>
        <v>0.14593999999999999</v>
      </c>
      <c r="G4182" s="67"/>
      <c r="H4182" s="67"/>
      <c r="J4182" s="67"/>
      <c r="P4182" s="68"/>
      <c r="Q4182" s="69"/>
      <c r="R4182" s="69"/>
      <c r="Z4182" s="70"/>
      <c r="AA4182" s="71"/>
      <c r="AB4182" s="70"/>
      <c r="AC4182" s="70"/>
      <c r="AD4182" s="53"/>
      <c r="AE4182" s="53"/>
      <c r="AF4182" s="72"/>
      <c r="AG4182" s="70"/>
      <c r="AH4182" s="70"/>
      <c r="AI4182" s="70"/>
    </row>
    <row r="4183" spans="1:35" ht="12.75" customHeight="1" x14ac:dyDescent="0.2">
      <c r="A4183" s="64" t="s">
        <v>742</v>
      </c>
      <c r="B4183" s="65" t="s">
        <v>741</v>
      </c>
      <c r="C4183" s="65">
        <v>5022432</v>
      </c>
      <c r="D4183" s="66">
        <f>VLOOKUP(A4183,'2.1 Termination Charges'!$B$4:$F$904,5,0)</f>
        <v>0.14593999999999999</v>
      </c>
      <c r="G4183" s="67"/>
      <c r="H4183" s="67"/>
      <c r="J4183" s="67"/>
      <c r="P4183" s="68"/>
      <c r="Q4183" s="69"/>
      <c r="R4183" s="69"/>
      <c r="Z4183" s="70"/>
      <c r="AA4183" s="71"/>
      <c r="AB4183" s="70"/>
      <c r="AC4183" s="70"/>
      <c r="AD4183" s="53"/>
      <c r="AE4183" s="53"/>
      <c r="AF4183" s="72"/>
      <c r="AG4183" s="70"/>
      <c r="AH4183" s="70"/>
      <c r="AI4183" s="70"/>
    </row>
    <row r="4184" spans="1:35" ht="12.75" customHeight="1" x14ac:dyDescent="0.2">
      <c r="A4184" s="64" t="s">
        <v>742</v>
      </c>
      <c r="B4184" s="65" t="s">
        <v>741</v>
      </c>
      <c r="C4184" s="65">
        <v>5022433</v>
      </c>
      <c r="D4184" s="66">
        <f>VLOOKUP(A4184,'2.1 Termination Charges'!$B$4:$F$904,5,0)</f>
        <v>0.14593999999999999</v>
      </c>
      <c r="G4184" s="67"/>
      <c r="H4184" s="67"/>
      <c r="J4184" s="67"/>
      <c r="P4184" s="68"/>
      <c r="Q4184" s="69"/>
      <c r="R4184" s="69"/>
      <c r="Z4184" s="70"/>
      <c r="AA4184" s="71"/>
      <c r="AB4184" s="70"/>
      <c r="AC4184" s="70"/>
      <c r="AD4184" s="53"/>
      <c r="AE4184" s="53"/>
      <c r="AF4184" s="72"/>
      <c r="AG4184" s="70"/>
      <c r="AH4184" s="70"/>
      <c r="AI4184" s="70"/>
    </row>
    <row r="4185" spans="1:35" ht="12.75" customHeight="1" x14ac:dyDescent="0.2">
      <c r="A4185" s="64" t="s">
        <v>742</v>
      </c>
      <c r="B4185" s="65" t="s">
        <v>741</v>
      </c>
      <c r="C4185" s="65">
        <v>5022434</v>
      </c>
      <c r="D4185" s="66">
        <f>VLOOKUP(A4185,'2.1 Termination Charges'!$B$4:$F$904,5,0)</f>
        <v>0.14593999999999999</v>
      </c>
      <c r="G4185" s="67"/>
      <c r="H4185" s="67"/>
      <c r="J4185" s="67"/>
      <c r="P4185" s="68"/>
      <c r="Q4185" s="69"/>
      <c r="R4185" s="69"/>
      <c r="Z4185" s="70"/>
      <c r="AA4185" s="71"/>
      <c r="AB4185" s="70"/>
      <c r="AC4185" s="70"/>
      <c r="AD4185" s="53"/>
      <c r="AE4185" s="53"/>
      <c r="AF4185" s="72"/>
      <c r="AG4185" s="70"/>
      <c r="AH4185" s="70"/>
      <c r="AI4185" s="70"/>
    </row>
    <row r="4186" spans="1:35" ht="12.75" customHeight="1" x14ac:dyDescent="0.2">
      <c r="A4186" s="64" t="s">
        <v>742</v>
      </c>
      <c r="B4186" s="65" t="s">
        <v>741</v>
      </c>
      <c r="C4186" s="65">
        <v>5022435</v>
      </c>
      <c r="D4186" s="66">
        <f>VLOOKUP(A4186,'2.1 Termination Charges'!$B$4:$F$904,5,0)</f>
        <v>0.14593999999999999</v>
      </c>
      <c r="G4186" s="67"/>
      <c r="H4186" s="67"/>
      <c r="J4186" s="67"/>
      <c r="P4186" s="68"/>
      <c r="Q4186" s="69"/>
      <c r="R4186" s="69"/>
      <c r="Z4186" s="70"/>
      <c r="AA4186" s="71"/>
      <c r="AB4186" s="70"/>
      <c r="AC4186" s="70"/>
      <c r="AD4186" s="53"/>
      <c r="AE4186" s="53"/>
      <c r="AF4186" s="72"/>
      <c r="AG4186" s="70"/>
      <c r="AH4186" s="70"/>
      <c r="AI4186" s="70"/>
    </row>
    <row r="4187" spans="1:35" ht="12.75" customHeight="1" x14ac:dyDescent="0.2">
      <c r="A4187" s="64" t="s">
        <v>742</v>
      </c>
      <c r="B4187" s="65" t="s">
        <v>741</v>
      </c>
      <c r="C4187" s="65">
        <v>5022436</v>
      </c>
      <c r="D4187" s="66">
        <f>VLOOKUP(A4187,'2.1 Termination Charges'!$B$4:$F$904,5,0)</f>
        <v>0.14593999999999999</v>
      </c>
      <c r="G4187" s="67"/>
      <c r="H4187" s="67"/>
      <c r="J4187" s="67"/>
      <c r="P4187" s="68"/>
      <c r="Q4187" s="69"/>
      <c r="R4187" s="69"/>
      <c r="Z4187" s="70"/>
      <c r="AA4187" s="71"/>
      <c r="AB4187" s="70"/>
      <c r="AC4187" s="70"/>
      <c r="AD4187" s="53"/>
      <c r="AE4187" s="53"/>
      <c r="AF4187" s="72"/>
      <c r="AG4187" s="70"/>
      <c r="AH4187" s="70"/>
      <c r="AI4187" s="70"/>
    </row>
    <row r="4188" spans="1:35" ht="12.75" customHeight="1" x14ac:dyDescent="0.2">
      <c r="A4188" s="64" t="s">
        <v>742</v>
      </c>
      <c r="B4188" s="65" t="s">
        <v>741</v>
      </c>
      <c r="C4188" s="65">
        <v>5022437</v>
      </c>
      <c r="D4188" s="66">
        <f>VLOOKUP(A4188,'2.1 Termination Charges'!$B$4:$F$904,5,0)</f>
        <v>0.14593999999999999</v>
      </c>
      <c r="G4188" s="67"/>
      <c r="H4188" s="67"/>
      <c r="J4188" s="67"/>
      <c r="P4188" s="68"/>
      <c r="Q4188" s="69"/>
      <c r="R4188" s="69"/>
      <c r="Z4188" s="70"/>
      <c r="AA4188" s="71"/>
      <c r="AB4188" s="70"/>
      <c r="AC4188" s="70"/>
      <c r="AD4188" s="53"/>
      <c r="AE4188" s="53"/>
      <c r="AF4188" s="72"/>
      <c r="AG4188" s="70"/>
      <c r="AH4188" s="70"/>
      <c r="AI4188" s="70"/>
    </row>
    <row r="4189" spans="1:35" ht="12.75" customHeight="1" x14ac:dyDescent="0.2">
      <c r="A4189" s="64" t="s">
        <v>742</v>
      </c>
      <c r="B4189" s="65" t="s">
        <v>741</v>
      </c>
      <c r="C4189" s="65">
        <v>5022438</v>
      </c>
      <c r="D4189" s="66">
        <f>VLOOKUP(A4189,'2.1 Termination Charges'!$B$4:$F$904,5,0)</f>
        <v>0.14593999999999999</v>
      </c>
      <c r="G4189" s="67"/>
      <c r="H4189" s="67"/>
      <c r="J4189" s="67"/>
      <c r="P4189" s="68"/>
      <c r="Q4189" s="69"/>
      <c r="R4189" s="69"/>
      <c r="Z4189" s="70"/>
      <c r="AA4189" s="71"/>
      <c r="AB4189" s="70"/>
      <c r="AC4189" s="70"/>
      <c r="AD4189" s="53"/>
      <c r="AE4189" s="53"/>
      <c r="AF4189" s="72"/>
      <c r="AG4189" s="70"/>
      <c r="AH4189" s="70"/>
      <c r="AI4189" s="70"/>
    </row>
    <row r="4190" spans="1:35" ht="12.75" customHeight="1" x14ac:dyDescent="0.2">
      <c r="A4190" s="64" t="s">
        <v>742</v>
      </c>
      <c r="B4190" s="65" t="s">
        <v>741</v>
      </c>
      <c r="C4190" s="65">
        <v>5022439</v>
      </c>
      <c r="D4190" s="66">
        <f>VLOOKUP(A4190,'2.1 Termination Charges'!$B$4:$F$904,5,0)</f>
        <v>0.14593999999999999</v>
      </c>
      <c r="G4190" s="67"/>
      <c r="H4190" s="67"/>
      <c r="J4190" s="67"/>
      <c r="P4190" s="68"/>
      <c r="Q4190" s="69"/>
      <c r="R4190" s="69"/>
      <c r="Z4190" s="70"/>
      <c r="AA4190" s="71"/>
      <c r="AB4190" s="70"/>
      <c r="AC4190" s="70"/>
      <c r="AD4190" s="53"/>
      <c r="AE4190" s="53"/>
      <c r="AF4190" s="72"/>
      <c r="AG4190" s="70"/>
      <c r="AH4190" s="70"/>
      <c r="AI4190" s="70"/>
    </row>
    <row r="4191" spans="1:35" ht="12.75" customHeight="1" x14ac:dyDescent="0.2">
      <c r="A4191" s="64" t="s">
        <v>742</v>
      </c>
      <c r="B4191" s="65" t="s">
        <v>741</v>
      </c>
      <c r="C4191" s="65">
        <v>5022440</v>
      </c>
      <c r="D4191" s="66">
        <f>VLOOKUP(A4191,'2.1 Termination Charges'!$B$4:$F$904,5,0)</f>
        <v>0.14593999999999999</v>
      </c>
      <c r="G4191" s="67"/>
      <c r="H4191" s="67"/>
      <c r="J4191" s="67"/>
      <c r="P4191" s="68"/>
      <c r="Q4191" s="69"/>
      <c r="R4191" s="69"/>
      <c r="Z4191" s="70"/>
      <c r="AA4191" s="71"/>
      <c r="AB4191" s="70"/>
      <c r="AC4191" s="70"/>
      <c r="AD4191" s="53"/>
      <c r="AE4191" s="53"/>
      <c r="AF4191" s="72"/>
      <c r="AG4191" s="70"/>
      <c r="AH4191" s="70"/>
      <c r="AI4191" s="70"/>
    </row>
    <row r="4192" spans="1:35" ht="12.75" customHeight="1" x14ac:dyDescent="0.2">
      <c r="A4192" s="64" t="s">
        <v>742</v>
      </c>
      <c r="B4192" s="65" t="s">
        <v>741</v>
      </c>
      <c r="C4192" s="65">
        <v>5022441</v>
      </c>
      <c r="D4192" s="66">
        <f>VLOOKUP(A4192,'2.1 Termination Charges'!$B$4:$F$904,5,0)</f>
        <v>0.14593999999999999</v>
      </c>
      <c r="G4192" s="67"/>
      <c r="H4192" s="67"/>
      <c r="J4192" s="67"/>
      <c r="P4192" s="68"/>
      <c r="Q4192" s="69"/>
      <c r="R4192" s="69"/>
      <c r="Z4192" s="70"/>
      <c r="AA4192" s="71"/>
      <c r="AB4192" s="70"/>
      <c r="AC4192" s="70"/>
      <c r="AD4192" s="53"/>
      <c r="AE4192" s="53"/>
      <c r="AF4192" s="72"/>
      <c r="AG4192" s="70"/>
      <c r="AH4192" s="70"/>
      <c r="AI4192" s="70"/>
    </row>
    <row r="4193" spans="1:35" ht="12.75" customHeight="1" x14ac:dyDescent="0.2">
      <c r="A4193" s="64" t="s">
        <v>742</v>
      </c>
      <c r="B4193" s="65" t="s">
        <v>741</v>
      </c>
      <c r="C4193" s="65">
        <v>5022442</v>
      </c>
      <c r="D4193" s="66">
        <f>VLOOKUP(A4193,'2.1 Termination Charges'!$B$4:$F$904,5,0)</f>
        <v>0.14593999999999999</v>
      </c>
      <c r="G4193" s="67"/>
      <c r="H4193" s="67"/>
      <c r="J4193" s="67"/>
      <c r="P4193" s="68"/>
      <c r="Q4193" s="69"/>
      <c r="R4193" s="69"/>
      <c r="Z4193" s="70"/>
      <c r="AA4193" s="71"/>
      <c r="AB4193" s="70"/>
      <c r="AC4193" s="70"/>
      <c r="AD4193" s="53"/>
      <c r="AE4193" s="53"/>
      <c r="AF4193" s="72"/>
      <c r="AG4193" s="70"/>
      <c r="AH4193" s="70"/>
      <c r="AI4193" s="70"/>
    </row>
    <row r="4194" spans="1:35" ht="12.75" customHeight="1" x14ac:dyDescent="0.2">
      <c r="A4194" s="64" t="s">
        <v>742</v>
      </c>
      <c r="B4194" s="65" t="s">
        <v>741</v>
      </c>
      <c r="C4194" s="65">
        <v>5022443</v>
      </c>
      <c r="D4194" s="66">
        <f>VLOOKUP(A4194,'2.1 Termination Charges'!$B$4:$F$904,5,0)</f>
        <v>0.14593999999999999</v>
      </c>
      <c r="G4194" s="67"/>
      <c r="H4194" s="67"/>
      <c r="J4194" s="67"/>
      <c r="P4194" s="68"/>
      <c r="Q4194" s="69"/>
      <c r="R4194" s="69"/>
      <c r="Z4194" s="70"/>
      <c r="AA4194" s="71"/>
      <c r="AB4194" s="70"/>
      <c r="AC4194" s="70"/>
      <c r="AD4194" s="53"/>
      <c r="AE4194" s="53"/>
      <c r="AF4194" s="72"/>
      <c r="AG4194" s="70"/>
      <c r="AH4194" s="70"/>
      <c r="AI4194" s="70"/>
    </row>
    <row r="4195" spans="1:35" ht="12.75" customHeight="1" x14ac:dyDescent="0.2">
      <c r="A4195" s="64" t="s">
        <v>742</v>
      </c>
      <c r="B4195" s="65" t="s">
        <v>741</v>
      </c>
      <c r="C4195" s="65">
        <v>5022444</v>
      </c>
      <c r="D4195" s="66">
        <f>VLOOKUP(A4195,'2.1 Termination Charges'!$B$4:$F$904,5,0)</f>
        <v>0.14593999999999999</v>
      </c>
      <c r="G4195" s="67"/>
      <c r="H4195" s="67"/>
      <c r="J4195" s="67"/>
      <c r="P4195" s="68"/>
      <c r="Q4195" s="69"/>
      <c r="R4195" s="69"/>
      <c r="Z4195" s="70"/>
      <c r="AA4195" s="71"/>
      <c r="AB4195" s="70"/>
      <c r="AC4195" s="70"/>
      <c r="AD4195" s="53"/>
      <c r="AE4195" s="53"/>
      <c r="AF4195" s="72"/>
      <c r="AG4195" s="70"/>
      <c r="AH4195" s="70"/>
      <c r="AI4195" s="70"/>
    </row>
    <row r="4196" spans="1:35" ht="12.75" customHeight="1" x14ac:dyDescent="0.2">
      <c r="A4196" s="64" t="s">
        <v>742</v>
      </c>
      <c r="B4196" s="65" t="s">
        <v>741</v>
      </c>
      <c r="C4196" s="65">
        <v>5022445</v>
      </c>
      <c r="D4196" s="66">
        <f>VLOOKUP(A4196,'2.1 Termination Charges'!$B$4:$F$904,5,0)</f>
        <v>0.14593999999999999</v>
      </c>
      <c r="G4196" s="67"/>
      <c r="H4196" s="67"/>
      <c r="J4196" s="67"/>
      <c r="P4196" s="68"/>
      <c r="Q4196" s="69"/>
      <c r="R4196" s="69"/>
      <c r="Z4196" s="70"/>
      <c r="AA4196" s="71"/>
      <c r="AB4196" s="70"/>
      <c r="AC4196" s="70"/>
      <c r="AD4196" s="53"/>
      <c r="AE4196" s="53"/>
      <c r="AF4196" s="72"/>
      <c r="AG4196" s="70"/>
      <c r="AH4196" s="70"/>
      <c r="AI4196" s="70"/>
    </row>
    <row r="4197" spans="1:35" ht="12.75" customHeight="1" x14ac:dyDescent="0.2">
      <c r="A4197" s="64" t="s">
        <v>742</v>
      </c>
      <c r="B4197" s="65" t="s">
        <v>741</v>
      </c>
      <c r="C4197" s="65">
        <v>5022448</v>
      </c>
      <c r="D4197" s="66">
        <f>VLOOKUP(A4197,'2.1 Termination Charges'!$B$4:$F$904,5,0)</f>
        <v>0.14593999999999999</v>
      </c>
      <c r="G4197" s="67"/>
      <c r="H4197" s="67"/>
      <c r="J4197" s="67"/>
      <c r="P4197" s="68"/>
      <c r="Q4197" s="69"/>
      <c r="R4197" s="69"/>
      <c r="Z4197" s="70"/>
      <c r="AA4197" s="71"/>
      <c r="AB4197" s="70"/>
      <c r="AC4197" s="70"/>
      <c r="AD4197" s="53"/>
      <c r="AE4197" s="53"/>
      <c r="AF4197" s="72"/>
      <c r="AG4197" s="70"/>
      <c r="AH4197" s="70"/>
      <c r="AI4197" s="70"/>
    </row>
    <row r="4198" spans="1:35" ht="12.75" customHeight="1" x14ac:dyDescent="0.2">
      <c r="A4198" s="64" t="s">
        <v>742</v>
      </c>
      <c r="B4198" s="65" t="s">
        <v>741</v>
      </c>
      <c r="C4198" s="65">
        <v>5022449</v>
      </c>
      <c r="D4198" s="66">
        <f>VLOOKUP(A4198,'2.1 Termination Charges'!$B$4:$F$904,5,0)</f>
        <v>0.14593999999999999</v>
      </c>
      <c r="G4198" s="67"/>
      <c r="H4198" s="67"/>
      <c r="J4198" s="67"/>
      <c r="P4198" s="68"/>
      <c r="Q4198" s="69"/>
      <c r="R4198" s="69"/>
      <c r="Z4198" s="70"/>
      <c r="AA4198" s="71"/>
      <c r="AB4198" s="70"/>
      <c r="AC4198" s="70"/>
      <c r="AD4198" s="53"/>
      <c r="AE4198" s="53"/>
      <c r="AF4198" s="72"/>
      <c r="AG4198" s="70"/>
      <c r="AH4198" s="70"/>
      <c r="AI4198" s="70"/>
    </row>
    <row r="4199" spans="1:35" ht="12.75" customHeight="1" x14ac:dyDescent="0.2">
      <c r="A4199" s="64" t="s">
        <v>742</v>
      </c>
      <c r="B4199" s="65" t="s">
        <v>741</v>
      </c>
      <c r="C4199" s="65">
        <v>5022460</v>
      </c>
      <c r="D4199" s="66">
        <f>VLOOKUP(A4199,'2.1 Termination Charges'!$B$4:$F$904,5,0)</f>
        <v>0.14593999999999999</v>
      </c>
      <c r="G4199" s="67"/>
      <c r="H4199" s="67"/>
      <c r="J4199" s="67"/>
      <c r="P4199" s="68"/>
      <c r="Q4199" s="69"/>
      <c r="R4199" s="69"/>
      <c r="Z4199" s="70"/>
      <c r="AA4199" s="71"/>
      <c r="AB4199" s="70"/>
      <c r="AC4199" s="70"/>
      <c r="AD4199" s="53"/>
      <c r="AE4199" s="53"/>
      <c r="AF4199" s="72"/>
      <c r="AG4199" s="70"/>
      <c r="AH4199" s="70"/>
      <c r="AI4199" s="70"/>
    </row>
    <row r="4200" spans="1:35" ht="12.75" customHeight="1" x14ac:dyDescent="0.2">
      <c r="A4200" s="64" t="s">
        <v>742</v>
      </c>
      <c r="B4200" s="65" t="s">
        <v>741</v>
      </c>
      <c r="C4200" s="65">
        <v>5022461</v>
      </c>
      <c r="D4200" s="66">
        <f>VLOOKUP(A4200,'2.1 Termination Charges'!$B$4:$F$904,5,0)</f>
        <v>0.14593999999999999</v>
      </c>
      <c r="G4200" s="67"/>
      <c r="H4200" s="67"/>
      <c r="J4200" s="67"/>
      <c r="P4200" s="68"/>
      <c r="Q4200" s="69"/>
      <c r="R4200" s="69"/>
      <c r="Z4200" s="70"/>
      <c r="AA4200" s="71"/>
      <c r="AB4200" s="70"/>
      <c r="AC4200" s="70"/>
      <c r="AD4200" s="53"/>
      <c r="AE4200" s="53"/>
      <c r="AF4200" s="72"/>
      <c r="AG4200" s="70"/>
      <c r="AH4200" s="70"/>
      <c r="AI4200" s="70"/>
    </row>
    <row r="4201" spans="1:35" ht="12.75" customHeight="1" x14ac:dyDescent="0.2">
      <c r="A4201" s="64" t="s">
        <v>742</v>
      </c>
      <c r="B4201" s="65" t="s">
        <v>741</v>
      </c>
      <c r="C4201" s="65">
        <v>5022462</v>
      </c>
      <c r="D4201" s="66">
        <f>VLOOKUP(A4201,'2.1 Termination Charges'!$B$4:$F$904,5,0)</f>
        <v>0.14593999999999999</v>
      </c>
      <c r="G4201" s="67"/>
      <c r="H4201" s="67"/>
      <c r="J4201" s="67"/>
      <c r="P4201" s="68"/>
      <c r="Q4201" s="69"/>
      <c r="R4201" s="69"/>
      <c r="Z4201" s="70"/>
      <c r="AA4201" s="71"/>
      <c r="AB4201" s="70"/>
      <c r="AC4201" s="70"/>
      <c r="AD4201" s="53"/>
      <c r="AE4201" s="53"/>
      <c r="AF4201" s="72"/>
      <c r="AG4201" s="70"/>
      <c r="AH4201" s="70"/>
      <c r="AI4201" s="70"/>
    </row>
    <row r="4202" spans="1:35" ht="12.75" customHeight="1" x14ac:dyDescent="0.2">
      <c r="A4202" s="64" t="s">
        <v>742</v>
      </c>
      <c r="B4202" s="65" t="s">
        <v>741</v>
      </c>
      <c r="C4202" s="65">
        <v>5022463</v>
      </c>
      <c r="D4202" s="66">
        <f>VLOOKUP(A4202,'2.1 Termination Charges'!$B$4:$F$904,5,0)</f>
        <v>0.14593999999999999</v>
      </c>
      <c r="G4202" s="67"/>
      <c r="H4202" s="67"/>
      <c r="J4202" s="67"/>
      <c r="P4202" s="68"/>
      <c r="Q4202" s="69"/>
      <c r="R4202" s="69"/>
      <c r="Z4202" s="70"/>
      <c r="AA4202" s="71"/>
      <c r="AB4202" s="70"/>
      <c r="AC4202" s="70"/>
      <c r="AD4202" s="53"/>
      <c r="AE4202" s="53"/>
      <c r="AF4202" s="72"/>
      <c r="AG4202" s="70"/>
      <c r="AH4202" s="70"/>
      <c r="AI4202" s="70"/>
    </row>
    <row r="4203" spans="1:35" ht="12.75" customHeight="1" x14ac:dyDescent="0.2">
      <c r="A4203" s="64" t="s">
        <v>742</v>
      </c>
      <c r="B4203" s="65" t="s">
        <v>741</v>
      </c>
      <c r="C4203" s="65">
        <v>5022464</v>
      </c>
      <c r="D4203" s="66">
        <f>VLOOKUP(A4203,'2.1 Termination Charges'!$B$4:$F$904,5,0)</f>
        <v>0.14593999999999999</v>
      </c>
      <c r="G4203" s="67"/>
      <c r="H4203" s="67"/>
      <c r="J4203" s="67"/>
      <c r="P4203" s="68"/>
      <c r="Q4203" s="69"/>
      <c r="R4203" s="69"/>
      <c r="Z4203" s="70"/>
      <c r="AA4203" s="71"/>
      <c r="AB4203" s="70"/>
      <c r="AC4203" s="70"/>
      <c r="AD4203" s="53"/>
      <c r="AE4203" s="53"/>
      <c r="AF4203" s="72"/>
      <c r="AG4203" s="70"/>
      <c r="AH4203" s="70"/>
      <c r="AI4203" s="70"/>
    </row>
    <row r="4204" spans="1:35" ht="12.75" customHeight="1" x14ac:dyDescent="0.2">
      <c r="A4204" s="64" t="s">
        <v>742</v>
      </c>
      <c r="B4204" s="65" t="s">
        <v>741</v>
      </c>
      <c r="C4204" s="65">
        <v>5022471</v>
      </c>
      <c r="D4204" s="66">
        <f>VLOOKUP(A4204,'2.1 Termination Charges'!$B$4:$F$904,5,0)</f>
        <v>0.14593999999999999</v>
      </c>
      <c r="G4204" s="67"/>
      <c r="H4204" s="67"/>
      <c r="J4204" s="67"/>
      <c r="P4204" s="68"/>
      <c r="Q4204" s="69"/>
      <c r="R4204" s="69"/>
      <c r="Z4204" s="70"/>
      <c r="AA4204" s="71"/>
      <c r="AB4204" s="70"/>
      <c r="AC4204" s="70"/>
      <c r="AD4204" s="53"/>
      <c r="AE4204" s="53"/>
      <c r="AF4204" s="72"/>
      <c r="AG4204" s="70"/>
      <c r="AH4204" s="70"/>
      <c r="AI4204" s="70"/>
    </row>
    <row r="4205" spans="1:35" ht="12.75" customHeight="1" x14ac:dyDescent="0.2">
      <c r="A4205" s="64" t="s">
        <v>742</v>
      </c>
      <c r="B4205" s="65" t="s">
        <v>741</v>
      </c>
      <c r="C4205" s="65">
        <v>5022472</v>
      </c>
      <c r="D4205" s="66">
        <f>VLOOKUP(A4205,'2.1 Termination Charges'!$B$4:$F$904,5,0)</f>
        <v>0.14593999999999999</v>
      </c>
      <c r="G4205" s="67"/>
      <c r="H4205" s="67"/>
      <c r="J4205" s="67"/>
      <c r="P4205" s="68"/>
      <c r="Q4205" s="69"/>
      <c r="R4205" s="69"/>
      <c r="Z4205" s="70"/>
      <c r="AA4205" s="71"/>
      <c r="AB4205" s="70"/>
      <c r="AC4205" s="70"/>
      <c r="AD4205" s="53"/>
      <c r="AE4205" s="53"/>
      <c r="AF4205" s="72"/>
      <c r="AG4205" s="70"/>
      <c r="AH4205" s="70"/>
      <c r="AI4205" s="70"/>
    </row>
    <row r="4206" spans="1:35" ht="12.75" customHeight="1" x14ac:dyDescent="0.2">
      <c r="A4206" s="64" t="s">
        <v>742</v>
      </c>
      <c r="B4206" s="65" t="s">
        <v>741</v>
      </c>
      <c r="C4206" s="65">
        <v>5022473</v>
      </c>
      <c r="D4206" s="66">
        <f>VLOOKUP(A4206,'2.1 Termination Charges'!$B$4:$F$904,5,0)</f>
        <v>0.14593999999999999</v>
      </c>
      <c r="G4206" s="67"/>
      <c r="H4206" s="67"/>
      <c r="J4206" s="67"/>
      <c r="P4206" s="68"/>
      <c r="Q4206" s="69"/>
      <c r="R4206" s="69"/>
      <c r="Z4206" s="70"/>
      <c r="AA4206" s="71"/>
      <c r="AB4206" s="70"/>
      <c r="AC4206" s="70"/>
      <c r="AD4206" s="53"/>
      <c r="AE4206" s="53"/>
      <c r="AF4206" s="72"/>
      <c r="AG4206" s="70"/>
      <c r="AH4206" s="70"/>
      <c r="AI4206" s="70"/>
    </row>
    <row r="4207" spans="1:35" ht="12.75" customHeight="1" x14ac:dyDescent="0.2">
      <c r="A4207" s="64" t="s">
        <v>742</v>
      </c>
      <c r="B4207" s="65" t="s">
        <v>741</v>
      </c>
      <c r="C4207" s="65">
        <v>5022474</v>
      </c>
      <c r="D4207" s="66">
        <f>VLOOKUP(A4207,'2.1 Termination Charges'!$B$4:$F$904,5,0)</f>
        <v>0.14593999999999999</v>
      </c>
      <c r="G4207" s="67"/>
      <c r="H4207" s="67"/>
      <c r="J4207" s="67"/>
      <c r="P4207" s="68"/>
      <c r="Q4207" s="69"/>
      <c r="R4207" s="69"/>
      <c r="Z4207" s="70"/>
      <c r="AA4207" s="71"/>
      <c r="AB4207" s="70"/>
      <c r="AC4207" s="70"/>
      <c r="AD4207" s="53"/>
      <c r="AE4207" s="53"/>
      <c r="AF4207" s="72"/>
      <c r="AG4207" s="70"/>
      <c r="AH4207" s="70"/>
      <c r="AI4207" s="70"/>
    </row>
    <row r="4208" spans="1:35" ht="12.75" customHeight="1" x14ac:dyDescent="0.2">
      <c r="A4208" s="64" t="s">
        <v>742</v>
      </c>
      <c r="B4208" s="65" t="s">
        <v>741</v>
      </c>
      <c r="C4208" s="65">
        <v>5022475</v>
      </c>
      <c r="D4208" s="66">
        <f>VLOOKUP(A4208,'2.1 Termination Charges'!$B$4:$F$904,5,0)</f>
        <v>0.14593999999999999</v>
      </c>
      <c r="G4208" s="67"/>
      <c r="H4208" s="67"/>
      <c r="J4208" s="67"/>
      <c r="P4208" s="68"/>
      <c r="Q4208" s="69"/>
      <c r="R4208" s="69"/>
      <c r="Z4208" s="70"/>
      <c r="AA4208" s="71"/>
      <c r="AB4208" s="70"/>
      <c r="AC4208" s="70"/>
      <c r="AD4208" s="53"/>
      <c r="AE4208" s="53"/>
      <c r="AF4208" s="72"/>
      <c r="AG4208" s="70"/>
      <c r="AH4208" s="70"/>
      <c r="AI4208" s="70"/>
    </row>
    <row r="4209" spans="1:35" ht="12.75" customHeight="1" x14ac:dyDescent="0.2">
      <c r="A4209" s="64" t="s">
        <v>742</v>
      </c>
      <c r="B4209" s="65" t="s">
        <v>741</v>
      </c>
      <c r="C4209" s="65">
        <v>5022476</v>
      </c>
      <c r="D4209" s="66">
        <f>VLOOKUP(A4209,'2.1 Termination Charges'!$B$4:$F$904,5,0)</f>
        <v>0.14593999999999999</v>
      </c>
      <c r="G4209" s="67"/>
      <c r="H4209" s="67"/>
      <c r="J4209" s="67"/>
      <c r="P4209" s="68"/>
      <c r="Q4209" s="69"/>
      <c r="R4209" s="69"/>
      <c r="Z4209" s="70"/>
      <c r="AA4209" s="71"/>
      <c r="AB4209" s="70"/>
      <c r="AC4209" s="70"/>
      <c r="AD4209" s="53"/>
      <c r="AE4209" s="53"/>
      <c r="AF4209" s="72"/>
      <c r="AG4209" s="70"/>
      <c r="AH4209" s="70"/>
      <c r="AI4209" s="70"/>
    </row>
    <row r="4210" spans="1:35" ht="12.75" customHeight="1" x14ac:dyDescent="0.2">
      <c r="A4210" s="64" t="s">
        <v>742</v>
      </c>
      <c r="B4210" s="65" t="s">
        <v>741</v>
      </c>
      <c r="C4210" s="65">
        <v>5022477</v>
      </c>
      <c r="D4210" s="66">
        <f>VLOOKUP(A4210,'2.1 Termination Charges'!$B$4:$F$904,5,0)</f>
        <v>0.14593999999999999</v>
      </c>
      <c r="G4210" s="67"/>
      <c r="H4210" s="67"/>
      <c r="J4210" s="67"/>
      <c r="P4210" s="68"/>
      <c r="Q4210" s="69"/>
      <c r="R4210" s="69"/>
      <c r="Z4210" s="70"/>
      <c r="AA4210" s="71"/>
      <c r="AB4210" s="70"/>
      <c r="AC4210" s="70"/>
      <c r="AD4210" s="53"/>
      <c r="AE4210" s="53"/>
      <c r="AF4210" s="72"/>
      <c r="AG4210" s="70"/>
      <c r="AH4210" s="70"/>
      <c r="AI4210" s="70"/>
    </row>
    <row r="4211" spans="1:35" ht="12.75" customHeight="1" x14ac:dyDescent="0.2">
      <c r="A4211" s="64" t="s">
        <v>742</v>
      </c>
      <c r="B4211" s="65" t="s">
        <v>741</v>
      </c>
      <c r="C4211" s="65">
        <v>5022478</v>
      </c>
      <c r="D4211" s="66">
        <f>VLOOKUP(A4211,'2.1 Termination Charges'!$B$4:$F$904,5,0)</f>
        <v>0.14593999999999999</v>
      </c>
      <c r="G4211" s="67"/>
      <c r="H4211" s="67"/>
      <c r="J4211" s="67"/>
      <c r="P4211" s="68"/>
      <c r="Q4211" s="69"/>
      <c r="R4211" s="69"/>
      <c r="Z4211" s="70"/>
      <c r="AA4211" s="71"/>
      <c r="AB4211" s="70"/>
      <c r="AC4211" s="70"/>
      <c r="AD4211" s="53"/>
      <c r="AE4211" s="53"/>
      <c r="AF4211" s="72"/>
      <c r="AG4211" s="70"/>
      <c r="AH4211" s="70"/>
      <c r="AI4211" s="70"/>
    </row>
    <row r="4212" spans="1:35" ht="12.75" customHeight="1" x14ac:dyDescent="0.2">
      <c r="A4212" s="64" t="s">
        <v>742</v>
      </c>
      <c r="B4212" s="65" t="s">
        <v>741</v>
      </c>
      <c r="C4212" s="65">
        <v>5022479</v>
      </c>
      <c r="D4212" s="66">
        <f>VLOOKUP(A4212,'2.1 Termination Charges'!$B$4:$F$904,5,0)</f>
        <v>0.14593999999999999</v>
      </c>
      <c r="G4212" s="67"/>
      <c r="H4212" s="67"/>
      <c r="J4212" s="67"/>
      <c r="P4212" s="68"/>
      <c r="Q4212" s="69"/>
      <c r="R4212" s="69"/>
      <c r="Z4212" s="70"/>
      <c r="AA4212" s="71"/>
      <c r="AB4212" s="70"/>
      <c r="AC4212" s="70"/>
      <c r="AD4212" s="53"/>
      <c r="AE4212" s="53"/>
      <c r="AF4212" s="72"/>
      <c r="AG4212" s="70"/>
      <c r="AH4212" s="70"/>
      <c r="AI4212" s="70"/>
    </row>
    <row r="4213" spans="1:35" ht="12.75" customHeight="1" x14ac:dyDescent="0.2">
      <c r="A4213" s="64" t="s">
        <v>742</v>
      </c>
      <c r="B4213" s="65" t="s">
        <v>741</v>
      </c>
      <c r="C4213" s="65">
        <v>5022480</v>
      </c>
      <c r="D4213" s="66">
        <f>VLOOKUP(A4213,'2.1 Termination Charges'!$B$4:$F$904,5,0)</f>
        <v>0.14593999999999999</v>
      </c>
      <c r="G4213" s="67"/>
      <c r="H4213" s="67"/>
      <c r="J4213" s="67"/>
      <c r="P4213" s="68"/>
      <c r="Q4213" s="69"/>
      <c r="R4213" s="69"/>
      <c r="Z4213" s="70"/>
      <c r="AA4213" s="71"/>
      <c r="AB4213" s="70"/>
      <c r="AC4213" s="70"/>
      <c r="AD4213" s="53"/>
      <c r="AE4213" s="53"/>
      <c r="AF4213" s="72"/>
      <c r="AG4213" s="70"/>
      <c r="AH4213" s="70"/>
      <c r="AI4213" s="70"/>
    </row>
    <row r="4214" spans="1:35" ht="12.75" customHeight="1" x14ac:dyDescent="0.2">
      <c r="A4214" s="64" t="s">
        <v>742</v>
      </c>
      <c r="B4214" s="65" t="s">
        <v>741</v>
      </c>
      <c r="C4214" s="65">
        <v>5022483</v>
      </c>
      <c r="D4214" s="66">
        <f>VLOOKUP(A4214,'2.1 Termination Charges'!$B$4:$F$904,5,0)</f>
        <v>0.14593999999999999</v>
      </c>
      <c r="G4214" s="67"/>
      <c r="H4214" s="67"/>
      <c r="J4214" s="67"/>
      <c r="P4214" s="68"/>
      <c r="Q4214" s="69"/>
      <c r="R4214" s="69"/>
      <c r="Z4214" s="70"/>
      <c r="AA4214" s="71"/>
      <c r="AB4214" s="70"/>
      <c r="AC4214" s="70"/>
      <c r="AD4214" s="53"/>
      <c r="AE4214" s="53"/>
      <c r="AF4214" s="72"/>
      <c r="AG4214" s="70"/>
      <c r="AH4214" s="70"/>
      <c r="AI4214" s="70"/>
    </row>
    <row r="4215" spans="1:35" ht="12.75" customHeight="1" x14ac:dyDescent="0.2">
      <c r="A4215" s="64" t="s">
        <v>742</v>
      </c>
      <c r="B4215" s="65" t="s">
        <v>741</v>
      </c>
      <c r="C4215" s="65">
        <v>5022484</v>
      </c>
      <c r="D4215" s="66">
        <f>VLOOKUP(A4215,'2.1 Termination Charges'!$B$4:$F$904,5,0)</f>
        <v>0.14593999999999999</v>
      </c>
      <c r="G4215" s="67"/>
      <c r="H4215" s="67"/>
      <c r="J4215" s="67"/>
      <c r="P4215" s="68"/>
      <c r="Q4215" s="69"/>
      <c r="R4215" s="69"/>
      <c r="Z4215" s="70"/>
      <c r="AA4215" s="71"/>
      <c r="AB4215" s="70"/>
      <c r="AC4215" s="70"/>
      <c r="AD4215" s="53"/>
      <c r="AE4215" s="53"/>
      <c r="AF4215" s="72"/>
      <c r="AG4215" s="70"/>
      <c r="AH4215" s="70"/>
      <c r="AI4215" s="70"/>
    </row>
    <row r="4216" spans="1:35" ht="12.75" customHeight="1" x14ac:dyDescent="0.2">
      <c r="A4216" s="64" t="s">
        <v>742</v>
      </c>
      <c r="B4216" s="65" t="s">
        <v>741</v>
      </c>
      <c r="C4216" s="65">
        <v>502249</v>
      </c>
      <c r="D4216" s="66">
        <f>VLOOKUP(A4216,'2.1 Termination Charges'!$B$4:$F$904,5,0)</f>
        <v>0.14593999999999999</v>
      </c>
      <c r="G4216" s="67"/>
      <c r="H4216" s="67"/>
      <c r="J4216" s="67"/>
      <c r="P4216" s="68"/>
      <c r="Q4216" s="69"/>
      <c r="R4216" s="69"/>
      <c r="Z4216" s="70"/>
      <c r="AA4216" s="71"/>
      <c r="AB4216" s="70"/>
      <c r="AC4216" s="70"/>
      <c r="AD4216" s="53"/>
      <c r="AE4216" s="53"/>
      <c r="AF4216" s="72"/>
      <c r="AG4216" s="70"/>
      <c r="AH4216" s="70"/>
      <c r="AI4216" s="70"/>
    </row>
    <row r="4217" spans="1:35" ht="12.75" customHeight="1" x14ac:dyDescent="0.2">
      <c r="A4217" s="64" t="s">
        <v>742</v>
      </c>
      <c r="B4217" s="65" t="s">
        <v>741</v>
      </c>
      <c r="C4217" s="65">
        <v>502250</v>
      </c>
      <c r="D4217" s="66">
        <f>VLOOKUP(A4217,'2.1 Termination Charges'!$B$4:$F$904,5,0)</f>
        <v>0.14593999999999999</v>
      </c>
      <c r="G4217" s="67"/>
      <c r="H4217" s="67"/>
      <c r="J4217" s="67"/>
      <c r="P4217" s="68"/>
      <c r="Q4217" s="69"/>
      <c r="R4217" s="69"/>
      <c r="Z4217" s="70"/>
      <c r="AA4217" s="71"/>
      <c r="AB4217" s="70"/>
      <c r="AC4217" s="70"/>
      <c r="AD4217" s="53"/>
      <c r="AE4217" s="53"/>
      <c r="AF4217" s="72"/>
      <c r="AG4217" s="70"/>
      <c r="AH4217" s="70"/>
      <c r="AI4217" s="70"/>
    </row>
    <row r="4218" spans="1:35" ht="12.75" customHeight="1" x14ac:dyDescent="0.2">
      <c r="A4218" s="64" t="s">
        <v>742</v>
      </c>
      <c r="B4218" s="65" t="s">
        <v>741</v>
      </c>
      <c r="C4218" s="65">
        <v>5025961</v>
      </c>
      <c r="D4218" s="66">
        <f>VLOOKUP(A4218,'2.1 Termination Charges'!$B$4:$F$904,5,0)</f>
        <v>0.14593999999999999</v>
      </c>
      <c r="G4218" s="67"/>
      <c r="H4218" s="67"/>
      <c r="J4218" s="67"/>
      <c r="P4218" s="68"/>
      <c r="Q4218" s="69"/>
      <c r="R4218" s="69"/>
      <c r="Z4218" s="70"/>
      <c r="AA4218" s="71"/>
      <c r="AB4218" s="70"/>
      <c r="AC4218" s="70"/>
      <c r="AD4218" s="53"/>
      <c r="AE4218" s="53"/>
      <c r="AF4218" s="72"/>
      <c r="AG4218" s="70"/>
      <c r="AH4218" s="70"/>
      <c r="AI4218" s="70"/>
    </row>
    <row r="4219" spans="1:35" ht="12.75" customHeight="1" x14ac:dyDescent="0.2">
      <c r="A4219" s="64" t="s">
        <v>742</v>
      </c>
      <c r="B4219" s="65" t="s">
        <v>741</v>
      </c>
      <c r="C4219" s="65">
        <v>5026629</v>
      </c>
      <c r="D4219" s="66">
        <f>VLOOKUP(A4219,'2.1 Termination Charges'!$B$4:$F$904,5,0)</f>
        <v>0.14593999999999999</v>
      </c>
      <c r="G4219" s="67"/>
      <c r="H4219" s="67"/>
      <c r="J4219" s="67"/>
      <c r="P4219" s="68"/>
      <c r="Q4219" s="69"/>
      <c r="R4219" s="69"/>
      <c r="Z4219" s="70"/>
      <c r="AA4219" s="71"/>
      <c r="AB4219" s="70"/>
      <c r="AC4219" s="70"/>
      <c r="AD4219" s="53"/>
      <c r="AE4219" s="53"/>
      <c r="AF4219" s="72"/>
      <c r="AG4219" s="70"/>
      <c r="AH4219" s="70"/>
      <c r="AI4219" s="70"/>
    </row>
    <row r="4220" spans="1:35" ht="12.75" customHeight="1" x14ac:dyDescent="0.2">
      <c r="A4220" s="64" t="s">
        <v>742</v>
      </c>
      <c r="B4220" s="65" t="s">
        <v>741</v>
      </c>
      <c r="C4220" s="65">
        <v>5026630</v>
      </c>
      <c r="D4220" s="66">
        <f>VLOOKUP(A4220,'2.1 Termination Charges'!$B$4:$F$904,5,0)</f>
        <v>0.14593999999999999</v>
      </c>
      <c r="G4220" s="67"/>
      <c r="H4220" s="67"/>
      <c r="J4220" s="67"/>
      <c r="P4220" s="68"/>
      <c r="Q4220" s="69"/>
      <c r="R4220" s="69"/>
      <c r="Z4220" s="70"/>
      <c r="AA4220" s="71"/>
      <c r="AB4220" s="70"/>
      <c r="AC4220" s="70"/>
      <c r="AD4220" s="53"/>
      <c r="AE4220" s="53"/>
      <c r="AF4220" s="72"/>
      <c r="AG4220" s="70"/>
      <c r="AH4220" s="70"/>
      <c r="AI4220" s="70"/>
    </row>
    <row r="4221" spans="1:35" ht="12.75" customHeight="1" x14ac:dyDescent="0.2">
      <c r="A4221" s="64" t="s">
        <v>742</v>
      </c>
      <c r="B4221" s="65" t="s">
        <v>741</v>
      </c>
      <c r="C4221" s="65">
        <v>5026631</v>
      </c>
      <c r="D4221" s="66">
        <f>VLOOKUP(A4221,'2.1 Termination Charges'!$B$4:$F$904,5,0)</f>
        <v>0.14593999999999999</v>
      </c>
      <c r="G4221" s="67"/>
      <c r="H4221" s="67"/>
      <c r="J4221" s="67"/>
      <c r="P4221" s="68"/>
      <c r="Q4221" s="69"/>
      <c r="R4221" s="69"/>
      <c r="Z4221" s="70"/>
      <c r="AA4221" s="71"/>
      <c r="AB4221" s="70"/>
      <c r="AC4221" s="70"/>
      <c r="AD4221" s="53"/>
      <c r="AE4221" s="53"/>
      <c r="AF4221" s="72"/>
      <c r="AG4221" s="70"/>
      <c r="AH4221" s="70"/>
      <c r="AI4221" s="70"/>
    </row>
    <row r="4222" spans="1:35" ht="12.75" customHeight="1" x14ac:dyDescent="0.2">
      <c r="A4222" s="64" t="s">
        <v>742</v>
      </c>
      <c r="B4222" s="65" t="s">
        <v>741</v>
      </c>
      <c r="C4222" s="65">
        <v>5026632</v>
      </c>
      <c r="D4222" s="66">
        <f>VLOOKUP(A4222,'2.1 Termination Charges'!$B$4:$F$904,5,0)</f>
        <v>0.14593999999999999</v>
      </c>
      <c r="G4222" s="67"/>
      <c r="H4222" s="67"/>
      <c r="J4222" s="67"/>
      <c r="P4222" s="68"/>
      <c r="Q4222" s="69"/>
      <c r="R4222" s="69"/>
      <c r="Z4222" s="70"/>
      <c r="AA4222" s="71"/>
      <c r="AB4222" s="70"/>
      <c r="AC4222" s="70"/>
      <c r="AD4222" s="53"/>
      <c r="AE4222" s="53"/>
      <c r="AF4222" s="72"/>
      <c r="AG4222" s="70"/>
      <c r="AH4222" s="70"/>
      <c r="AI4222" s="70"/>
    </row>
    <row r="4223" spans="1:35" ht="12.75" customHeight="1" x14ac:dyDescent="0.2">
      <c r="A4223" s="64" t="s">
        <v>742</v>
      </c>
      <c r="B4223" s="65" t="s">
        <v>741</v>
      </c>
      <c r="C4223" s="65">
        <v>5026633</v>
      </c>
      <c r="D4223" s="66">
        <f>VLOOKUP(A4223,'2.1 Termination Charges'!$B$4:$F$904,5,0)</f>
        <v>0.14593999999999999</v>
      </c>
      <c r="G4223" s="67"/>
      <c r="H4223" s="67"/>
      <c r="J4223" s="67"/>
      <c r="P4223" s="68"/>
      <c r="Q4223" s="69"/>
      <c r="R4223" s="69"/>
      <c r="Z4223" s="70"/>
      <c r="AA4223" s="71"/>
      <c r="AB4223" s="70"/>
      <c r="AC4223" s="70"/>
      <c r="AD4223" s="53"/>
      <c r="AE4223" s="53"/>
      <c r="AF4223" s="72"/>
      <c r="AG4223" s="70"/>
      <c r="AH4223" s="70"/>
      <c r="AI4223" s="70"/>
    </row>
    <row r="4224" spans="1:35" ht="12.75" customHeight="1" x14ac:dyDescent="0.2">
      <c r="A4224" s="64" t="s">
        <v>742</v>
      </c>
      <c r="B4224" s="65" t="s">
        <v>741</v>
      </c>
      <c r="C4224" s="65">
        <v>5026634</v>
      </c>
      <c r="D4224" s="66">
        <f>VLOOKUP(A4224,'2.1 Termination Charges'!$B$4:$F$904,5,0)</f>
        <v>0.14593999999999999</v>
      </c>
      <c r="G4224" s="67"/>
      <c r="H4224" s="67"/>
      <c r="J4224" s="67"/>
      <c r="P4224" s="68"/>
      <c r="Q4224" s="69"/>
      <c r="R4224" s="69"/>
      <c r="Z4224" s="70"/>
      <c r="AA4224" s="71"/>
      <c r="AB4224" s="70"/>
      <c r="AC4224" s="70"/>
      <c r="AD4224" s="53"/>
      <c r="AE4224" s="53"/>
      <c r="AF4224" s="72"/>
      <c r="AG4224" s="70"/>
      <c r="AH4224" s="70"/>
      <c r="AI4224" s="70"/>
    </row>
    <row r="4225" spans="1:35" ht="12.75" customHeight="1" x14ac:dyDescent="0.2">
      <c r="A4225" s="64" t="s">
        <v>742</v>
      </c>
      <c r="B4225" s="65" t="s">
        <v>741</v>
      </c>
      <c r="C4225" s="65">
        <v>5026635</v>
      </c>
      <c r="D4225" s="66">
        <f>VLOOKUP(A4225,'2.1 Termination Charges'!$B$4:$F$904,5,0)</f>
        <v>0.14593999999999999</v>
      </c>
      <c r="G4225" s="67"/>
      <c r="H4225" s="67"/>
      <c r="J4225" s="67"/>
      <c r="P4225" s="68"/>
      <c r="Q4225" s="69"/>
      <c r="R4225" s="69"/>
      <c r="Z4225" s="70"/>
      <c r="AA4225" s="71"/>
      <c r="AB4225" s="70"/>
      <c r="AC4225" s="70"/>
      <c r="AD4225" s="53"/>
      <c r="AE4225" s="53"/>
      <c r="AF4225" s="72"/>
      <c r="AG4225" s="70"/>
      <c r="AH4225" s="70"/>
      <c r="AI4225" s="70"/>
    </row>
    <row r="4226" spans="1:35" ht="12.75" customHeight="1" x14ac:dyDescent="0.2">
      <c r="A4226" s="64" t="s">
        <v>742</v>
      </c>
      <c r="B4226" s="65" t="s">
        <v>741</v>
      </c>
      <c r="C4226" s="65">
        <v>5026636</v>
      </c>
      <c r="D4226" s="66">
        <f>VLOOKUP(A4226,'2.1 Termination Charges'!$B$4:$F$904,5,0)</f>
        <v>0.14593999999999999</v>
      </c>
      <c r="G4226" s="67"/>
      <c r="H4226" s="67"/>
      <c r="J4226" s="67"/>
      <c r="P4226" s="68"/>
      <c r="Q4226" s="69"/>
      <c r="R4226" s="69"/>
      <c r="Z4226" s="70"/>
      <c r="AA4226" s="71"/>
      <c r="AB4226" s="70"/>
      <c r="AC4226" s="70"/>
      <c r="AD4226" s="53"/>
      <c r="AE4226" s="53"/>
      <c r="AF4226" s="72"/>
      <c r="AG4226" s="70"/>
      <c r="AH4226" s="70"/>
      <c r="AI4226" s="70"/>
    </row>
    <row r="4227" spans="1:35" ht="12.75" customHeight="1" x14ac:dyDescent="0.2">
      <c r="A4227" s="64" t="s">
        <v>742</v>
      </c>
      <c r="B4227" s="65" t="s">
        <v>741</v>
      </c>
      <c r="C4227" s="65">
        <v>5026637</v>
      </c>
      <c r="D4227" s="66">
        <f>VLOOKUP(A4227,'2.1 Termination Charges'!$B$4:$F$904,5,0)</f>
        <v>0.14593999999999999</v>
      </c>
      <c r="G4227" s="67"/>
      <c r="H4227" s="67"/>
      <c r="J4227" s="67"/>
      <c r="P4227" s="68"/>
      <c r="Q4227" s="69"/>
      <c r="R4227" s="69"/>
      <c r="Z4227" s="70"/>
      <c r="AA4227" s="71"/>
      <c r="AB4227" s="70"/>
      <c r="AC4227" s="70"/>
      <c r="AD4227" s="53"/>
      <c r="AE4227" s="53"/>
      <c r="AF4227" s="72"/>
      <c r="AG4227" s="70"/>
      <c r="AH4227" s="70"/>
      <c r="AI4227" s="70"/>
    </row>
    <row r="4228" spans="1:35" ht="12.75" customHeight="1" x14ac:dyDescent="0.2">
      <c r="A4228" s="64" t="s">
        <v>742</v>
      </c>
      <c r="B4228" s="65" t="s">
        <v>741</v>
      </c>
      <c r="C4228" s="65">
        <v>5026640</v>
      </c>
      <c r="D4228" s="66">
        <f>VLOOKUP(A4228,'2.1 Termination Charges'!$B$4:$F$904,5,0)</f>
        <v>0.14593999999999999</v>
      </c>
      <c r="G4228" s="67"/>
      <c r="H4228" s="67"/>
      <c r="J4228" s="67"/>
      <c r="P4228" s="68"/>
      <c r="Q4228" s="69"/>
      <c r="R4228" s="69"/>
      <c r="Z4228" s="70"/>
      <c r="AA4228" s="71"/>
      <c r="AB4228" s="70"/>
      <c r="AC4228" s="70"/>
      <c r="AD4228" s="53"/>
      <c r="AE4228" s="53"/>
      <c r="AF4228" s="72"/>
      <c r="AG4228" s="70"/>
      <c r="AH4228" s="70"/>
      <c r="AI4228" s="70"/>
    </row>
    <row r="4229" spans="1:35" ht="12.75" customHeight="1" x14ac:dyDescent="0.2">
      <c r="A4229" s="64" t="s">
        <v>742</v>
      </c>
      <c r="B4229" s="65" t="s">
        <v>741</v>
      </c>
      <c r="C4229" s="65">
        <v>5026641</v>
      </c>
      <c r="D4229" s="66">
        <f>VLOOKUP(A4229,'2.1 Termination Charges'!$B$4:$F$904,5,0)</f>
        <v>0.14593999999999999</v>
      </c>
      <c r="G4229" s="67"/>
      <c r="H4229" s="67"/>
      <c r="J4229" s="67"/>
      <c r="P4229" s="68"/>
      <c r="Q4229" s="69"/>
      <c r="R4229" s="69"/>
      <c r="Z4229" s="70"/>
      <c r="AA4229" s="71"/>
      <c r="AB4229" s="70"/>
      <c r="AC4229" s="70"/>
      <c r="AD4229" s="53"/>
      <c r="AE4229" s="53"/>
      <c r="AF4229" s="72"/>
      <c r="AG4229" s="70"/>
      <c r="AH4229" s="70"/>
      <c r="AI4229" s="70"/>
    </row>
    <row r="4230" spans="1:35" ht="12.75" customHeight="1" x14ac:dyDescent="0.2">
      <c r="A4230" s="64" t="s">
        <v>742</v>
      </c>
      <c r="B4230" s="65" t="s">
        <v>741</v>
      </c>
      <c r="C4230" s="65">
        <v>5026642</v>
      </c>
      <c r="D4230" s="66">
        <f>VLOOKUP(A4230,'2.1 Termination Charges'!$B$4:$F$904,5,0)</f>
        <v>0.14593999999999999</v>
      </c>
      <c r="G4230" s="67"/>
      <c r="H4230" s="67"/>
      <c r="J4230" s="67"/>
      <c r="P4230" s="68"/>
      <c r="Q4230" s="69"/>
      <c r="R4230" s="69"/>
      <c r="Z4230" s="70"/>
      <c r="AA4230" s="71"/>
      <c r="AB4230" s="70"/>
      <c r="AC4230" s="70"/>
      <c r="AD4230" s="53"/>
      <c r="AE4230" s="53"/>
      <c r="AF4230" s="72"/>
      <c r="AG4230" s="70"/>
      <c r="AH4230" s="70"/>
      <c r="AI4230" s="70"/>
    </row>
    <row r="4231" spans="1:35" ht="12.75" customHeight="1" x14ac:dyDescent="0.2">
      <c r="A4231" s="64" t="s">
        <v>742</v>
      </c>
      <c r="B4231" s="65" t="s">
        <v>741</v>
      </c>
      <c r="C4231" s="65">
        <v>5026643</v>
      </c>
      <c r="D4231" s="66">
        <f>VLOOKUP(A4231,'2.1 Termination Charges'!$B$4:$F$904,5,0)</f>
        <v>0.14593999999999999</v>
      </c>
      <c r="G4231" s="67"/>
      <c r="H4231" s="67"/>
      <c r="J4231" s="67"/>
      <c r="P4231" s="68"/>
      <c r="Q4231" s="69"/>
      <c r="R4231" s="69"/>
      <c r="Z4231" s="70"/>
      <c r="AA4231" s="71"/>
      <c r="AB4231" s="70"/>
      <c r="AC4231" s="70"/>
      <c r="AD4231" s="53"/>
      <c r="AE4231" s="53"/>
      <c r="AF4231" s="72"/>
      <c r="AG4231" s="70"/>
      <c r="AH4231" s="70"/>
      <c r="AI4231" s="70"/>
    </row>
    <row r="4232" spans="1:35" ht="12.75" customHeight="1" x14ac:dyDescent="0.2">
      <c r="A4232" s="64" t="s">
        <v>742</v>
      </c>
      <c r="B4232" s="65" t="s">
        <v>741</v>
      </c>
      <c r="C4232" s="65">
        <v>5026644</v>
      </c>
      <c r="D4232" s="66">
        <f>VLOOKUP(A4232,'2.1 Termination Charges'!$B$4:$F$904,5,0)</f>
        <v>0.14593999999999999</v>
      </c>
      <c r="G4232" s="67"/>
      <c r="H4232" s="67"/>
      <c r="J4232" s="67"/>
      <c r="P4232" s="68"/>
      <c r="Q4232" s="69"/>
      <c r="R4232" s="69"/>
      <c r="Z4232" s="70"/>
      <c r="AA4232" s="71"/>
      <c r="AB4232" s="70"/>
      <c r="AC4232" s="70"/>
      <c r="AD4232" s="53"/>
      <c r="AE4232" s="53"/>
      <c r="AF4232" s="72"/>
      <c r="AG4232" s="70"/>
      <c r="AH4232" s="70"/>
      <c r="AI4232" s="70"/>
    </row>
    <row r="4233" spans="1:35" ht="12.75" customHeight="1" x14ac:dyDescent="0.2">
      <c r="A4233" s="64" t="s">
        <v>742</v>
      </c>
      <c r="B4233" s="65" t="s">
        <v>741</v>
      </c>
      <c r="C4233" s="65">
        <v>5026645</v>
      </c>
      <c r="D4233" s="66">
        <f>VLOOKUP(A4233,'2.1 Termination Charges'!$B$4:$F$904,5,0)</f>
        <v>0.14593999999999999</v>
      </c>
      <c r="G4233" s="67"/>
      <c r="H4233" s="67"/>
      <c r="J4233" s="67"/>
      <c r="P4233" s="68"/>
      <c r="Q4233" s="69"/>
      <c r="R4233" s="69"/>
      <c r="Z4233" s="70"/>
      <c r="AA4233" s="71"/>
      <c r="AB4233" s="70"/>
      <c r="AC4233" s="70"/>
      <c r="AD4233" s="53"/>
      <c r="AE4233" s="53"/>
      <c r="AF4233" s="72"/>
      <c r="AG4233" s="70"/>
      <c r="AH4233" s="70"/>
      <c r="AI4233" s="70"/>
    </row>
    <row r="4234" spans="1:35" ht="12.75" customHeight="1" x14ac:dyDescent="0.2">
      <c r="A4234" s="64" t="s">
        <v>742</v>
      </c>
      <c r="B4234" s="65" t="s">
        <v>741</v>
      </c>
      <c r="C4234" s="65">
        <v>5026646</v>
      </c>
      <c r="D4234" s="66">
        <f>VLOOKUP(A4234,'2.1 Termination Charges'!$B$4:$F$904,5,0)</f>
        <v>0.14593999999999999</v>
      </c>
      <c r="G4234" s="67"/>
      <c r="H4234" s="67"/>
      <c r="J4234" s="67"/>
      <c r="P4234" s="68"/>
      <c r="Q4234" s="69"/>
      <c r="R4234" s="69"/>
      <c r="Z4234" s="70"/>
      <c r="AA4234" s="71"/>
      <c r="AB4234" s="70"/>
      <c r="AC4234" s="70"/>
      <c r="AD4234" s="53"/>
      <c r="AE4234" s="53"/>
      <c r="AF4234" s="72"/>
      <c r="AG4234" s="70"/>
      <c r="AH4234" s="70"/>
      <c r="AI4234" s="70"/>
    </row>
    <row r="4235" spans="1:35" ht="12.75" customHeight="1" x14ac:dyDescent="0.2">
      <c r="A4235" s="64" t="s">
        <v>742</v>
      </c>
      <c r="B4235" s="65" t="s">
        <v>741</v>
      </c>
      <c r="C4235" s="65">
        <v>5026650</v>
      </c>
      <c r="D4235" s="66">
        <f>VLOOKUP(A4235,'2.1 Termination Charges'!$B$4:$F$904,5,0)</f>
        <v>0.14593999999999999</v>
      </c>
      <c r="G4235" s="67"/>
      <c r="H4235" s="67"/>
      <c r="J4235" s="67"/>
      <c r="P4235" s="68"/>
      <c r="Q4235" s="69"/>
      <c r="R4235" s="69"/>
      <c r="Z4235" s="70"/>
      <c r="AA4235" s="71"/>
      <c r="AB4235" s="70"/>
      <c r="AC4235" s="70"/>
      <c r="AD4235" s="53"/>
      <c r="AE4235" s="53"/>
      <c r="AF4235" s="72"/>
      <c r="AG4235" s="70"/>
      <c r="AH4235" s="70"/>
      <c r="AI4235" s="70"/>
    </row>
    <row r="4236" spans="1:35" ht="12.75" customHeight="1" x14ac:dyDescent="0.2">
      <c r="A4236" s="64" t="s">
        <v>742</v>
      </c>
      <c r="B4236" s="65" t="s">
        <v>741</v>
      </c>
      <c r="C4236" s="65">
        <v>5026661</v>
      </c>
      <c r="D4236" s="66">
        <f>VLOOKUP(A4236,'2.1 Termination Charges'!$B$4:$F$904,5,0)</f>
        <v>0.14593999999999999</v>
      </c>
      <c r="G4236" s="67"/>
      <c r="H4236" s="67"/>
      <c r="J4236" s="67"/>
      <c r="P4236" s="68"/>
      <c r="Q4236" s="69"/>
      <c r="R4236" s="69"/>
      <c r="Z4236" s="70"/>
      <c r="AA4236" s="71"/>
      <c r="AB4236" s="70"/>
      <c r="AC4236" s="70"/>
      <c r="AD4236" s="53"/>
      <c r="AE4236" s="53"/>
      <c r="AF4236" s="72"/>
      <c r="AG4236" s="70"/>
      <c r="AH4236" s="70"/>
      <c r="AI4236" s="70"/>
    </row>
    <row r="4237" spans="1:35" ht="12.75" customHeight="1" x14ac:dyDescent="0.2">
      <c r="A4237" s="64" t="s">
        <v>742</v>
      </c>
      <c r="B4237" s="65" t="s">
        <v>741</v>
      </c>
      <c r="C4237" s="65">
        <v>5026662</v>
      </c>
      <c r="D4237" s="66">
        <f>VLOOKUP(A4237,'2.1 Termination Charges'!$B$4:$F$904,5,0)</f>
        <v>0.14593999999999999</v>
      </c>
      <c r="G4237" s="67"/>
      <c r="H4237" s="67"/>
      <c r="J4237" s="67"/>
      <c r="P4237" s="68"/>
      <c r="Q4237" s="69"/>
      <c r="R4237" s="69"/>
      <c r="Z4237" s="70"/>
      <c r="AA4237" s="71"/>
      <c r="AB4237" s="70"/>
      <c r="AC4237" s="70"/>
      <c r="AD4237" s="53"/>
      <c r="AE4237" s="53"/>
      <c r="AF4237" s="72"/>
      <c r="AG4237" s="70"/>
      <c r="AH4237" s="70"/>
      <c r="AI4237" s="70"/>
    </row>
    <row r="4238" spans="1:35" ht="12.75" customHeight="1" x14ac:dyDescent="0.2">
      <c r="A4238" s="64" t="s">
        <v>742</v>
      </c>
      <c r="B4238" s="65" t="s">
        <v>741</v>
      </c>
      <c r="C4238" s="65">
        <v>5026663</v>
      </c>
      <c r="D4238" s="66">
        <f>VLOOKUP(A4238,'2.1 Termination Charges'!$B$4:$F$904,5,0)</f>
        <v>0.14593999999999999</v>
      </c>
      <c r="G4238" s="67"/>
      <c r="H4238" s="67"/>
      <c r="J4238" s="67"/>
      <c r="P4238" s="68"/>
      <c r="Q4238" s="69"/>
      <c r="R4238" s="69"/>
      <c r="Z4238" s="70"/>
      <c r="AA4238" s="71"/>
      <c r="AB4238" s="70"/>
      <c r="AC4238" s="70"/>
      <c r="AD4238" s="53"/>
      <c r="AE4238" s="53"/>
      <c r="AF4238" s="72"/>
      <c r="AG4238" s="70"/>
      <c r="AH4238" s="70"/>
      <c r="AI4238" s="70"/>
    </row>
    <row r="4239" spans="1:35" ht="12.75" customHeight="1" x14ac:dyDescent="0.2">
      <c r="A4239" s="64" t="s">
        <v>742</v>
      </c>
      <c r="B4239" s="65" t="s">
        <v>741</v>
      </c>
      <c r="C4239" s="65">
        <v>5026664</v>
      </c>
      <c r="D4239" s="66">
        <f>VLOOKUP(A4239,'2.1 Termination Charges'!$B$4:$F$904,5,0)</f>
        <v>0.14593999999999999</v>
      </c>
      <c r="G4239" s="67"/>
      <c r="H4239" s="67"/>
      <c r="J4239" s="67"/>
      <c r="P4239" s="68"/>
      <c r="Q4239" s="69"/>
      <c r="R4239" s="69"/>
      <c r="Z4239" s="70"/>
      <c r="AA4239" s="71"/>
      <c r="AB4239" s="70"/>
      <c r="AC4239" s="70"/>
      <c r="AD4239" s="53"/>
      <c r="AE4239" s="53"/>
      <c r="AF4239" s="72"/>
      <c r="AG4239" s="70"/>
      <c r="AH4239" s="70"/>
      <c r="AI4239" s="70"/>
    </row>
    <row r="4240" spans="1:35" ht="12.75" customHeight="1" x14ac:dyDescent="0.2">
      <c r="A4240" s="64" t="s">
        <v>742</v>
      </c>
      <c r="B4240" s="65" t="s">
        <v>741</v>
      </c>
      <c r="C4240" s="65">
        <v>5026665</v>
      </c>
      <c r="D4240" s="66">
        <f>VLOOKUP(A4240,'2.1 Termination Charges'!$B$4:$F$904,5,0)</f>
        <v>0.14593999999999999</v>
      </c>
      <c r="G4240" s="67"/>
      <c r="H4240" s="67"/>
      <c r="J4240" s="67"/>
      <c r="P4240" s="68"/>
      <c r="Q4240" s="69"/>
      <c r="R4240" s="69"/>
      <c r="Z4240" s="70"/>
      <c r="AA4240" s="71"/>
      <c r="AB4240" s="70"/>
      <c r="AC4240" s="70"/>
      <c r="AD4240" s="53"/>
      <c r="AE4240" s="53"/>
      <c r="AF4240" s="72"/>
      <c r="AG4240" s="70"/>
      <c r="AH4240" s="70"/>
      <c r="AI4240" s="70"/>
    </row>
    <row r="4241" spans="1:35" ht="12.75" customHeight="1" x14ac:dyDescent="0.2">
      <c r="A4241" s="64" t="s">
        <v>742</v>
      </c>
      <c r="B4241" s="65" t="s">
        <v>741</v>
      </c>
      <c r="C4241" s="65">
        <v>5026666</v>
      </c>
      <c r="D4241" s="66">
        <f>VLOOKUP(A4241,'2.1 Termination Charges'!$B$4:$F$904,5,0)</f>
        <v>0.14593999999999999</v>
      </c>
      <c r="G4241" s="67"/>
      <c r="H4241" s="67"/>
      <c r="J4241" s="67"/>
      <c r="P4241" s="68"/>
      <c r="Q4241" s="69"/>
      <c r="R4241" s="69"/>
      <c r="Z4241" s="70"/>
      <c r="AA4241" s="71"/>
      <c r="AB4241" s="70"/>
      <c r="AC4241" s="70"/>
      <c r="AD4241" s="53"/>
      <c r="AE4241" s="53"/>
      <c r="AF4241" s="72"/>
      <c r="AG4241" s="70"/>
      <c r="AH4241" s="70"/>
      <c r="AI4241" s="70"/>
    </row>
    <row r="4242" spans="1:35" ht="12.75" customHeight="1" x14ac:dyDescent="0.2">
      <c r="A4242" s="64" t="s">
        <v>742</v>
      </c>
      <c r="B4242" s="65" t="s">
        <v>741</v>
      </c>
      <c r="C4242" s="65">
        <v>5026667</v>
      </c>
      <c r="D4242" s="66">
        <f>VLOOKUP(A4242,'2.1 Termination Charges'!$B$4:$F$904,5,0)</f>
        <v>0.14593999999999999</v>
      </c>
      <c r="G4242" s="67"/>
      <c r="H4242" s="67"/>
      <c r="J4242" s="67"/>
      <c r="P4242" s="68"/>
      <c r="Q4242" s="69"/>
      <c r="R4242" s="69"/>
      <c r="Z4242" s="70"/>
      <c r="AA4242" s="71"/>
      <c r="AB4242" s="70"/>
      <c r="AC4242" s="70"/>
      <c r="AD4242" s="53"/>
      <c r="AE4242" s="53"/>
      <c r="AF4242" s="72"/>
      <c r="AG4242" s="70"/>
      <c r="AH4242" s="70"/>
      <c r="AI4242" s="70"/>
    </row>
    <row r="4243" spans="1:35" ht="12.75" customHeight="1" x14ac:dyDescent="0.2">
      <c r="A4243" s="64" t="s">
        <v>742</v>
      </c>
      <c r="B4243" s="65" t="s">
        <v>741</v>
      </c>
      <c r="C4243" s="65">
        <v>5026668</v>
      </c>
      <c r="D4243" s="66">
        <f>VLOOKUP(A4243,'2.1 Termination Charges'!$B$4:$F$904,5,0)</f>
        <v>0.14593999999999999</v>
      </c>
      <c r="G4243" s="67"/>
      <c r="H4243" s="67"/>
      <c r="J4243" s="67"/>
      <c r="P4243" s="68"/>
      <c r="Q4243" s="69"/>
      <c r="R4243" s="69"/>
      <c r="Z4243" s="70"/>
      <c r="AA4243" s="71"/>
      <c r="AB4243" s="70"/>
      <c r="AC4243" s="70"/>
      <c r="AD4243" s="53"/>
      <c r="AE4243" s="53"/>
      <c r="AF4243" s="72"/>
      <c r="AG4243" s="70"/>
      <c r="AH4243" s="70"/>
      <c r="AI4243" s="70"/>
    </row>
    <row r="4244" spans="1:35" ht="12.75" customHeight="1" x14ac:dyDescent="0.2">
      <c r="A4244" s="64" t="s">
        <v>742</v>
      </c>
      <c r="B4244" s="65" t="s">
        <v>741</v>
      </c>
      <c r="C4244" s="65">
        <v>5027720</v>
      </c>
      <c r="D4244" s="66">
        <f>VLOOKUP(A4244,'2.1 Termination Charges'!$B$4:$F$904,5,0)</f>
        <v>0.14593999999999999</v>
      </c>
      <c r="G4244" s="67"/>
      <c r="H4244" s="67"/>
      <c r="J4244" s="67"/>
      <c r="P4244" s="68"/>
      <c r="Q4244" s="69"/>
      <c r="R4244" s="69"/>
      <c r="Z4244" s="70"/>
      <c r="AA4244" s="71"/>
      <c r="AB4244" s="70"/>
      <c r="AC4244" s="70"/>
      <c r="AD4244" s="53"/>
      <c r="AE4244" s="53"/>
      <c r="AF4244" s="72"/>
      <c r="AG4244" s="70"/>
      <c r="AH4244" s="70"/>
      <c r="AI4244" s="70"/>
    </row>
    <row r="4245" spans="1:35" ht="12.75" customHeight="1" x14ac:dyDescent="0.2">
      <c r="A4245" s="64" t="s">
        <v>742</v>
      </c>
      <c r="B4245" s="65" t="s">
        <v>741</v>
      </c>
      <c r="C4245" s="65">
        <v>5027721</v>
      </c>
      <c r="D4245" s="66">
        <f>VLOOKUP(A4245,'2.1 Termination Charges'!$B$4:$F$904,5,0)</f>
        <v>0.14593999999999999</v>
      </c>
      <c r="G4245" s="67"/>
      <c r="H4245" s="67"/>
      <c r="J4245" s="67"/>
      <c r="P4245" s="68"/>
      <c r="Q4245" s="69"/>
      <c r="R4245" s="69"/>
      <c r="Z4245" s="70"/>
      <c r="AA4245" s="71"/>
      <c r="AB4245" s="70"/>
      <c r="AC4245" s="70"/>
      <c r="AD4245" s="53"/>
      <c r="AE4245" s="53"/>
      <c r="AF4245" s="72"/>
      <c r="AG4245" s="70"/>
      <c r="AH4245" s="70"/>
      <c r="AI4245" s="70"/>
    </row>
    <row r="4246" spans="1:35" ht="12.75" customHeight="1" x14ac:dyDescent="0.2">
      <c r="A4246" s="64" t="s">
        <v>742</v>
      </c>
      <c r="B4246" s="65" t="s">
        <v>741</v>
      </c>
      <c r="C4246" s="65">
        <v>5027722</v>
      </c>
      <c r="D4246" s="66">
        <f>VLOOKUP(A4246,'2.1 Termination Charges'!$B$4:$F$904,5,0)</f>
        <v>0.14593999999999999</v>
      </c>
      <c r="G4246" s="67"/>
      <c r="H4246" s="67"/>
      <c r="J4246" s="67"/>
      <c r="P4246" s="68"/>
      <c r="Q4246" s="69"/>
      <c r="R4246" s="69"/>
      <c r="Z4246" s="70"/>
      <c r="AA4246" s="71"/>
      <c r="AB4246" s="70"/>
      <c r="AC4246" s="70"/>
      <c r="AD4246" s="53"/>
      <c r="AE4246" s="53"/>
      <c r="AF4246" s="72"/>
      <c r="AG4246" s="70"/>
      <c r="AH4246" s="70"/>
      <c r="AI4246" s="70"/>
    </row>
    <row r="4247" spans="1:35" ht="12.75" customHeight="1" x14ac:dyDescent="0.2">
      <c r="A4247" s="64" t="s">
        <v>742</v>
      </c>
      <c r="B4247" s="65" t="s">
        <v>741</v>
      </c>
      <c r="C4247" s="65">
        <v>5027736</v>
      </c>
      <c r="D4247" s="66">
        <f>VLOOKUP(A4247,'2.1 Termination Charges'!$B$4:$F$904,5,0)</f>
        <v>0.14593999999999999</v>
      </c>
      <c r="G4247" s="67"/>
      <c r="H4247" s="67"/>
      <c r="J4247" s="67"/>
      <c r="P4247" s="68"/>
      <c r="Q4247" s="69"/>
      <c r="R4247" s="69"/>
      <c r="Z4247" s="70"/>
      <c r="AA4247" s="71"/>
      <c r="AB4247" s="70"/>
      <c r="AC4247" s="70"/>
      <c r="AD4247" s="53"/>
      <c r="AE4247" s="53"/>
      <c r="AF4247" s="72"/>
      <c r="AG4247" s="70"/>
      <c r="AH4247" s="70"/>
      <c r="AI4247" s="70"/>
    </row>
    <row r="4248" spans="1:35" ht="12.75" customHeight="1" x14ac:dyDescent="0.2">
      <c r="A4248" s="64" t="s">
        <v>742</v>
      </c>
      <c r="B4248" s="65" t="s">
        <v>741</v>
      </c>
      <c r="C4248" s="65">
        <v>5027737</v>
      </c>
      <c r="D4248" s="66">
        <f>VLOOKUP(A4248,'2.1 Termination Charges'!$B$4:$F$904,5,0)</f>
        <v>0.14593999999999999</v>
      </c>
      <c r="G4248" s="67"/>
      <c r="H4248" s="67"/>
      <c r="J4248" s="67"/>
      <c r="P4248" s="68"/>
      <c r="Q4248" s="69"/>
      <c r="R4248" s="69"/>
      <c r="Z4248" s="70"/>
      <c r="AA4248" s="71"/>
      <c r="AB4248" s="70"/>
      <c r="AC4248" s="70"/>
      <c r="AD4248" s="53"/>
      <c r="AE4248" s="53"/>
      <c r="AF4248" s="72"/>
      <c r="AG4248" s="70"/>
      <c r="AH4248" s="70"/>
      <c r="AI4248" s="70"/>
    </row>
    <row r="4249" spans="1:35" ht="12.75" customHeight="1" x14ac:dyDescent="0.2">
      <c r="A4249" s="64" t="s">
        <v>742</v>
      </c>
      <c r="B4249" s="65" t="s">
        <v>741</v>
      </c>
      <c r="C4249" s="65">
        <v>5027738</v>
      </c>
      <c r="D4249" s="66">
        <f>VLOOKUP(A4249,'2.1 Termination Charges'!$B$4:$F$904,5,0)</f>
        <v>0.14593999999999999</v>
      </c>
      <c r="G4249" s="67"/>
      <c r="H4249" s="67"/>
      <c r="J4249" s="67"/>
      <c r="P4249" s="68"/>
      <c r="Q4249" s="69"/>
      <c r="R4249" s="69"/>
      <c r="Z4249" s="70"/>
      <c r="AA4249" s="71"/>
      <c r="AB4249" s="70"/>
      <c r="AC4249" s="70"/>
      <c r="AD4249" s="53"/>
      <c r="AE4249" s="53"/>
      <c r="AF4249" s="72"/>
      <c r="AG4249" s="70"/>
      <c r="AH4249" s="70"/>
      <c r="AI4249" s="70"/>
    </row>
    <row r="4250" spans="1:35" ht="12.75" customHeight="1" x14ac:dyDescent="0.2">
      <c r="A4250" s="64" t="s">
        <v>742</v>
      </c>
      <c r="B4250" s="65" t="s">
        <v>741</v>
      </c>
      <c r="C4250" s="65">
        <v>5027755</v>
      </c>
      <c r="D4250" s="66">
        <f>VLOOKUP(A4250,'2.1 Termination Charges'!$B$4:$F$904,5,0)</f>
        <v>0.14593999999999999</v>
      </c>
      <c r="G4250" s="67"/>
      <c r="H4250" s="67"/>
      <c r="J4250" s="67"/>
      <c r="P4250" s="68"/>
      <c r="Q4250" s="69"/>
      <c r="R4250" s="69"/>
      <c r="Z4250" s="70"/>
      <c r="AA4250" s="71"/>
      <c r="AB4250" s="70"/>
      <c r="AC4250" s="70"/>
      <c r="AD4250" s="53"/>
      <c r="AE4250" s="53"/>
      <c r="AF4250" s="72"/>
      <c r="AG4250" s="70"/>
      <c r="AH4250" s="70"/>
      <c r="AI4250" s="70"/>
    </row>
    <row r="4251" spans="1:35" ht="12.75" customHeight="1" x14ac:dyDescent="0.2">
      <c r="A4251" s="64" t="s">
        <v>742</v>
      </c>
      <c r="B4251" s="65" t="s">
        <v>741</v>
      </c>
      <c r="C4251" s="65">
        <v>5027756</v>
      </c>
      <c r="D4251" s="66">
        <f>VLOOKUP(A4251,'2.1 Termination Charges'!$B$4:$F$904,5,0)</f>
        <v>0.14593999999999999</v>
      </c>
      <c r="G4251" s="67"/>
      <c r="H4251" s="67"/>
      <c r="J4251" s="67"/>
      <c r="P4251" s="68"/>
      <c r="Q4251" s="69"/>
      <c r="R4251" s="69"/>
      <c r="Z4251" s="70"/>
      <c r="AA4251" s="71"/>
      <c r="AB4251" s="70"/>
      <c r="AC4251" s="70"/>
      <c r="AD4251" s="53"/>
      <c r="AE4251" s="53"/>
      <c r="AF4251" s="72"/>
      <c r="AG4251" s="70"/>
      <c r="AH4251" s="70"/>
      <c r="AI4251" s="70"/>
    </row>
    <row r="4252" spans="1:35" ht="12.75" customHeight="1" x14ac:dyDescent="0.2">
      <c r="A4252" s="64" t="s">
        <v>742</v>
      </c>
      <c r="B4252" s="65" t="s">
        <v>741</v>
      </c>
      <c r="C4252" s="65">
        <v>502776</v>
      </c>
      <c r="D4252" s="66">
        <f>VLOOKUP(A4252,'2.1 Termination Charges'!$B$4:$F$904,5,0)</f>
        <v>0.14593999999999999</v>
      </c>
      <c r="G4252" s="67"/>
      <c r="H4252" s="67"/>
      <c r="J4252" s="67"/>
      <c r="P4252" s="68"/>
      <c r="Q4252" s="69"/>
      <c r="R4252" s="69"/>
      <c r="Z4252" s="70"/>
      <c r="AA4252" s="71"/>
      <c r="AB4252" s="70"/>
      <c r="AC4252" s="70"/>
      <c r="AD4252" s="53"/>
      <c r="AE4252" s="53"/>
      <c r="AF4252" s="72"/>
      <c r="AG4252" s="70"/>
      <c r="AH4252" s="70"/>
      <c r="AI4252" s="70"/>
    </row>
    <row r="4253" spans="1:35" ht="12.75" customHeight="1" x14ac:dyDescent="0.2">
      <c r="A4253" s="64" t="s">
        <v>742</v>
      </c>
      <c r="B4253" s="65" t="s">
        <v>741</v>
      </c>
      <c r="C4253" s="65">
        <v>5027770</v>
      </c>
      <c r="D4253" s="66">
        <f>VLOOKUP(A4253,'2.1 Termination Charges'!$B$4:$F$904,5,0)</f>
        <v>0.14593999999999999</v>
      </c>
      <c r="G4253" s="67"/>
      <c r="H4253" s="67"/>
      <c r="J4253" s="67"/>
      <c r="P4253" s="68"/>
      <c r="Q4253" s="69"/>
      <c r="R4253" s="69"/>
      <c r="Z4253" s="70"/>
      <c r="AA4253" s="71"/>
      <c r="AB4253" s="70"/>
      <c r="AC4253" s="70"/>
      <c r="AD4253" s="53"/>
      <c r="AE4253" s="53"/>
      <c r="AF4253" s="72"/>
      <c r="AG4253" s="70"/>
      <c r="AH4253" s="70"/>
      <c r="AI4253" s="70"/>
    </row>
    <row r="4254" spans="1:35" ht="12.75" customHeight="1" x14ac:dyDescent="0.2">
      <c r="A4254" s="64" t="s">
        <v>742</v>
      </c>
      <c r="B4254" s="65" t="s">
        <v>741</v>
      </c>
      <c r="C4254" s="65">
        <v>5027771</v>
      </c>
      <c r="D4254" s="66">
        <f>VLOOKUP(A4254,'2.1 Termination Charges'!$B$4:$F$904,5,0)</f>
        <v>0.14593999999999999</v>
      </c>
      <c r="G4254" s="67"/>
      <c r="H4254" s="67"/>
      <c r="J4254" s="67"/>
      <c r="P4254" s="68"/>
      <c r="Q4254" s="69"/>
      <c r="R4254" s="69"/>
      <c r="Z4254" s="70"/>
      <c r="AA4254" s="71"/>
      <c r="AB4254" s="70"/>
      <c r="AC4254" s="70"/>
      <c r="AD4254" s="53"/>
      <c r="AE4254" s="53"/>
      <c r="AF4254" s="72"/>
      <c r="AG4254" s="70"/>
      <c r="AH4254" s="70"/>
      <c r="AI4254" s="70"/>
    </row>
    <row r="4255" spans="1:35" ht="12.75" customHeight="1" x14ac:dyDescent="0.2">
      <c r="A4255" s="64" t="s">
        <v>742</v>
      </c>
      <c r="B4255" s="65" t="s">
        <v>741</v>
      </c>
      <c r="C4255" s="65">
        <v>5027772</v>
      </c>
      <c r="D4255" s="66">
        <f>VLOOKUP(A4255,'2.1 Termination Charges'!$B$4:$F$904,5,0)</f>
        <v>0.14593999999999999</v>
      </c>
      <c r="G4255" s="67"/>
      <c r="H4255" s="67"/>
      <c r="J4255" s="67"/>
      <c r="P4255" s="68"/>
      <c r="Q4255" s="69"/>
      <c r="R4255" s="69"/>
      <c r="Z4255" s="70"/>
      <c r="AA4255" s="71"/>
      <c r="AB4255" s="70"/>
      <c r="AC4255" s="70"/>
      <c r="AD4255" s="53"/>
      <c r="AE4255" s="53"/>
      <c r="AF4255" s="72"/>
      <c r="AG4255" s="70"/>
      <c r="AH4255" s="70"/>
      <c r="AI4255" s="70"/>
    </row>
    <row r="4256" spans="1:35" ht="12.75" customHeight="1" x14ac:dyDescent="0.2">
      <c r="A4256" s="64" t="s">
        <v>742</v>
      </c>
      <c r="B4256" s="65" t="s">
        <v>741</v>
      </c>
      <c r="C4256" s="65">
        <v>5027773</v>
      </c>
      <c r="D4256" s="66">
        <f>VLOOKUP(A4256,'2.1 Termination Charges'!$B$4:$F$904,5,0)</f>
        <v>0.14593999999999999</v>
      </c>
      <c r="G4256" s="67"/>
      <c r="H4256" s="67"/>
      <c r="J4256" s="67"/>
      <c r="P4256" s="68"/>
      <c r="Q4256" s="69"/>
      <c r="R4256" s="69"/>
      <c r="Z4256" s="70"/>
      <c r="AA4256" s="71"/>
      <c r="AB4256" s="70"/>
      <c r="AC4256" s="70"/>
      <c r="AD4256" s="53"/>
      <c r="AE4256" s="53"/>
      <c r="AF4256" s="72"/>
      <c r="AG4256" s="70"/>
      <c r="AH4256" s="70"/>
      <c r="AI4256" s="70"/>
    </row>
    <row r="4257" spans="1:35" ht="12.75" customHeight="1" x14ac:dyDescent="0.2">
      <c r="A4257" s="64" t="s">
        <v>742</v>
      </c>
      <c r="B4257" s="65" t="s">
        <v>741</v>
      </c>
      <c r="C4257" s="65">
        <v>5027774</v>
      </c>
      <c r="D4257" s="66">
        <f>VLOOKUP(A4257,'2.1 Termination Charges'!$B$4:$F$904,5,0)</f>
        <v>0.14593999999999999</v>
      </c>
      <c r="G4257" s="67"/>
      <c r="H4257" s="67"/>
      <c r="J4257" s="67"/>
      <c r="P4257" s="68"/>
      <c r="Q4257" s="69"/>
      <c r="R4257" s="69"/>
      <c r="Z4257" s="70"/>
      <c r="AA4257" s="71"/>
      <c r="AB4257" s="70"/>
      <c r="AC4257" s="70"/>
      <c r="AD4257" s="53"/>
      <c r="AE4257" s="53"/>
      <c r="AF4257" s="72"/>
      <c r="AG4257" s="70"/>
      <c r="AH4257" s="70"/>
      <c r="AI4257" s="70"/>
    </row>
    <row r="4258" spans="1:35" ht="12.75" customHeight="1" x14ac:dyDescent="0.2">
      <c r="A4258" s="64" t="s">
        <v>742</v>
      </c>
      <c r="B4258" s="65" t="s">
        <v>741</v>
      </c>
      <c r="C4258" s="65">
        <v>5027775</v>
      </c>
      <c r="D4258" s="66">
        <f>VLOOKUP(A4258,'2.1 Termination Charges'!$B$4:$F$904,5,0)</f>
        <v>0.14593999999999999</v>
      </c>
      <c r="G4258" s="67"/>
      <c r="H4258" s="67"/>
      <c r="J4258" s="67"/>
      <c r="P4258" s="68"/>
      <c r="Q4258" s="69"/>
      <c r="R4258" s="69"/>
      <c r="Z4258" s="70"/>
      <c r="AA4258" s="71"/>
      <c r="AB4258" s="70"/>
      <c r="AC4258" s="70"/>
      <c r="AD4258" s="53"/>
      <c r="AE4258" s="53"/>
      <c r="AF4258" s="72"/>
      <c r="AG4258" s="70"/>
      <c r="AH4258" s="70"/>
      <c r="AI4258" s="70"/>
    </row>
    <row r="4259" spans="1:35" ht="12.75" customHeight="1" x14ac:dyDescent="0.2">
      <c r="A4259" s="64" t="s">
        <v>742</v>
      </c>
      <c r="B4259" s="65" t="s">
        <v>741</v>
      </c>
      <c r="C4259" s="65">
        <v>5027776</v>
      </c>
      <c r="D4259" s="66">
        <f>VLOOKUP(A4259,'2.1 Termination Charges'!$B$4:$F$904,5,0)</f>
        <v>0.14593999999999999</v>
      </c>
      <c r="G4259" s="67"/>
      <c r="H4259" s="67"/>
      <c r="J4259" s="67"/>
      <c r="P4259" s="68"/>
      <c r="Q4259" s="69"/>
      <c r="R4259" s="69"/>
      <c r="Z4259" s="70"/>
      <c r="AA4259" s="71"/>
      <c r="AB4259" s="70"/>
      <c r="AC4259" s="70"/>
      <c r="AD4259" s="53"/>
      <c r="AE4259" s="53"/>
      <c r="AF4259" s="72"/>
      <c r="AG4259" s="70"/>
      <c r="AH4259" s="70"/>
      <c r="AI4259" s="70"/>
    </row>
    <row r="4260" spans="1:35" ht="12.75" customHeight="1" x14ac:dyDescent="0.2">
      <c r="A4260" s="64" t="s">
        <v>742</v>
      </c>
      <c r="B4260" s="65" t="s">
        <v>741</v>
      </c>
      <c r="C4260" s="65">
        <v>5027777</v>
      </c>
      <c r="D4260" s="66">
        <f>VLOOKUP(A4260,'2.1 Termination Charges'!$B$4:$F$904,5,0)</f>
        <v>0.14593999999999999</v>
      </c>
      <c r="G4260" s="67"/>
      <c r="H4260" s="67"/>
      <c r="J4260" s="67"/>
      <c r="P4260" s="68"/>
      <c r="Q4260" s="69"/>
      <c r="R4260" s="69"/>
      <c r="Z4260" s="70"/>
      <c r="AA4260" s="71"/>
      <c r="AB4260" s="70"/>
      <c r="AC4260" s="70"/>
      <c r="AD4260" s="53"/>
      <c r="AE4260" s="53"/>
      <c r="AF4260" s="72"/>
      <c r="AG4260" s="70"/>
      <c r="AH4260" s="70"/>
      <c r="AI4260" s="70"/>
    </row>
    <row r="4261" spans="1:35" ht="12.75" customHeight="1" x14ac:dyDescent="0.2">
      <c r="A4261" s="64" t="s">
        <v>742</v>
      </c>
      <c r="B4261" s="65" t="s">
        <v>741</v>
      </c>
      <c r="C4261" s="65">
        <v>5027780</v>
      </c>
      <c r="D4261" s="66">
        <f>VLOOKUP(A4261,'2.1 Termination Charges'!$B$4:$F$904,5,0)</f>
        <v>0.14593999999999999</v>
      </c>
      <c r="G4261" s="67"/>
      <c r="H4261" s="67"/>
      <c r="J4261" s="67"/>
      <c r="P4261" s="68"/>
      <c r="Q4261" s="69"/>
      <c r="R4261" s="69"/>
      <c r="Z4261" s="70"/>
      <c r="AA4261" s="71"/>
      <c r="AB4261" s="70"/>
      <c r="AC4261" s="70"/>
      <c r="AD4261" s="53"/>
      <c r="AE4261" s="53"/>
      <c r="AF4261" s="72"/>
      <c r="AG4261" s="70"/>
      <c r="AH4261" s="70"/>
      <c r="AI4261" s="70"/>
    </row>
    <row r="4262" spans="1:35" ht="12.75" customHeight="1" x14ac:dyDescent="0.2">
      <c r="A4262" s="64" t="s">
        <v>742</v>
      </c>
      <c r="B4262" s="65" t="s">
        <v>741</v>
      </c>
      <c r="C4262" s="65">
        <v>5027830</v>
      </c>
      <c r="D4262" s="66">
        <f>VLOOKUP(A4262,'2.1 Termination Charges'!$B$4:$F$904,5,0)</f>
        <v>0.14593999999999999</v>
      </c>
      <c r="G4262" s="67"/>
      <c r="H4262" s="67"/>
      <c r="J4262" s="67"/>
      <c r="P4262" s="68"/>
      <c r="Q4262" s="69"/>
      <c r="R4262" s="69"/>
      <c r="Z4262" s="70"/>
      <c r="AA4262" s="71"/>
      <c r="AB4262" s="70"/>
      <c r="AC4262" s="70"/>
      <c r="AD4262" s="53"/>
      <c r="AE4262" s="53"/>
      <c r="AF4262" s="72"/>
      <c r="AG4262" s="70"/>
      <c r="AH4262" s="70"/>
      <c r="AI4262" s="70"/>
    </row>
    <row r="4263" spans="1:35" ht="12.75" customHeight="1" x14ac:dyDescent="0.2">
      <c r="A4263" s="64" t="s">
        <v>742</v>
      </c>
      <c r="B4263" s="65" t="s">
        <v>741</v>
      </c>
      <c r="C4263" s="65">
        <v>5027831</v>
      </c>
      <c r="D4263" s="66">
        <f>VLOOKUP(A4263,'2.1 Termination Charges'!$B$4:$F$904,5,0)</f>
        <v>0.14593999999999999</v>
      </c>
      <c r="G4263" s="67"/>
      <c r="H4263" s="67"/>
      <c r="J4263" s="67"/>
      <c r="P4263" s="68"/>
      <c r="Q4263" s="69"/>
      <c r="R4263" s="69"/>
      <c r="Z4263" s="70"/>
      <c r="AA4263" s="71"/>
      <c r="AB4263" s="70"/>
      <c r="AC4263" s="70"/>
      <c r="AD4263" s="53"/>
      <c r="AE4263" s="53"/>
      <c r="AF4263" s="72"/>
      <c r="AG4263" s="70"/>
      <c r="AH4263" s="70"/>
      <c r="AI4263" s="70"/>
    </row>
    <row r="4264" spans="1:35" ht="12.75" customHeight="1" x14ac:dyDescent="0.2">
      <c r="A4264" s="64" t="s">
        <v>742</v>
      </c>
      <c r="B4264" s="65" t="s">
        <v>741</v>
      </c>
      <c r="C4264" s="65">
        <v>5027832</v>
      </c>
      <c r="D4264" s="66">
        <f>VLOOKUP(A4264,'2.1 Termination Charges'!$B$4:$F$904,5,0)</f>
        <v>0.14593999999999999</v>
      </c>
      <c r="G4264" s="67"/>
      <c r="H4264" s="67"/>
      <c r="J4264" s="67"/>
      <c r="P4264" s="68"/>
      <c r="Q4264" s="69"/>
      <c r="R4264" s="69"/>
      <c r="Z4264" s="70"/>
      <c r="AA4264" s="71"/>
      <c r="AB4264" s="70"/>
      <c r="AC4264" s="70"/>
      <c r="AD4264" s="53"/>
      <c r="AE4264" s="53"/>
      <c r="AF4264" s="72"/>
      <c r="AG4264" s="70"/>
      <c r="AH4264" s="70"/>
      <c r="AI4264" s="70"/>
    </row>
    <row r="4265" spans="1:35" ht="12.75" customHeight="1" x14ac:dyDescent="0.2">
      <c r="A4265" s="64" t="s">
        <v>742</v>
      </c>
      <c r="B4265" s="65" t="s">
        <v>741</v>
      </c>
      <c r="C4265" s="65">
        <v>5027833</v>
      </c>
      <c r="D4265" s="66">
        <f>VLOOKUP(A4265,'2.1 Termination Charges'!$B$4:$F$904,5,0)</f>
        <v>0.14593999999999999</v>
      </c>
      <c r="G4265" s="67"/>
      <c r="H4265" s="67"/>
      <c r="J4265" s="67"/>
      <c r="P4265" s="68"/>
      <c r="Q4265" s="69"/>
      <c r="R4265" s="69"/>
      <c r="Z4265" s="70"/>
      <c r="AA4265" s="71"/>
      <c r="AB4265" s="70"/>
      <c r="AC4265" s="70"/>
      <c r="AD4265" s="53"/>
      <c r="AE4265" s="53"/>
      <c r="AF4265" s="72"/>
      <c r="AG4265" s="70"/>
      <c r="AH4265" s="70"/>
      <c r="AI4265" s="70"/>
    </row>
    <row r="4266" spans="1:35" ht="12.75" customHeight="1" x14ac:dyDescent="0.2">
      <c r="A4266" s="64" t="s">
        <v>742</v>
      </c>
      <c r="B4266" s="65" t="s">
        <v>741</v>
      </c>
      <c r="C4266" s="65">
        <v>5027834</v>
      </c>
      <c r="D4266" s="66">
        <f>VLOOKUP(A4266,'2.1 Termination Charges'!$B$4:$F$904,5,0)</f>
        <v>0.14593999999999999</v>
      </c>
      <c r="G4266" s="67"/>
      <c r="H4266" s="67"/>
      <c r="J4266" s="67"/>
      <c r="P4266" s="68"/>
      <c r="Q4266" s="69"/>
      <c r="R4266" s="69"/>
      <c r="Z4266" s="70"/>
      <c r="AA4266" s="71"/>
      <c r="AB4266" s="70"/>
      <c r="AC4266" s="70"/>
      <c r="AD4266" s="53"/>
      <c r="AE4266" s="53"/>
      <c r="AF4266" s="72"/>
      <c r="AG4266" s="70"/>
      <c r="AH4266" s="70"/>
      <c r="AI4266" s="70"/>
    </row>
    <row r="4267" spans="1:35" ht="12.75" customHeight="1" x14ac:dyDescent="0.2">
      <c r="A4267" s="64" t="s">
        <v>742</v>
      </c>
      <c r="B4267" s="65" t="s">
        <v>741</v>
      </c>
      <c r="C4267" s="65">
        <v>5027838</v>
      </c>
      <c r="D4267" s="66">
        <f>VLOOKUP(A4267,'2.1 Termination Charges'!$B$4:$F$904,5,0)</f>
        <v>0.14593999999999999</v>
      </c>
      <c r="G4267" s="67"/>
      <c r="H4267" s="67"/>
      <c r="J4267" s="67"/>
      <c r="P4267" s="68"/>
      <c r="Q4267" s="69"/>
      <c r="R4267" s="69"/>
      <c r="Z4267" s="70"/>
      <c r="AA4267" s="71"/>
      <c r="AB4267" s="70"/>
      <c r="AC4267" s="70"/>
      <c r="AD4267" s="53"/>
      <c r="AE4267" s="53"/>
      <c r="AF4267" s="72"/>
      <c r="AG4267" s="70"/>
      <c r="AH4267" s="70"/>
      <c r="AI4267" s="70"/>
    </row>
    <row r="4268" spans="1:35" ht="12.75" customHeight="1" x14ac:dyDescent="0.2">
      <c r="A4268" s="64" t="s">
        <v>742</v>
      </c>
      <c r="B4268" s="65" t="s">
        <v>741</v>
      </c>
      <c r="C4268" s="65">
        <v>5027839</v>
      </c>
      <c r="D4268" s="66">
        <f>VLOOKUP(A4268,'2.1 Termination Charges'!$B$4:$F$904,5,0)</f>
        <v>0.14593999999999999</v>
      </c>
      <c r="G4268" s="67"/>
      <c r="H4268" s="67"/>
      <c r="J4268" s="67"/>
      <c r="P4268" s="68"/>
      <c r="Q4268" s="69"/>
      <c r="R4268" s="69"/>
      <c r="Z4268" s="70"/>
      <c r="AA4268" s="71"/>
      <c r="AB4268" s="70"/>
      <c r="AC4268" s="70"/>
      <c r="AD4268" s="53"/>
      <c r="AE4268" s="53"/>
      <c r="AF4268" s="72"/>
      <c r="AG4268" s="70"/>
      <c r="AH4268" s="70"/>
      <c r="AI4268" s="70"/>
    </row>
    <row r="4269" spans="1:35" ht="12.75" customHeight="1" x14ac:dyDescent="0.2">
      <c r="A4269" s="64" t="s">
        <v>742</v>
      </c>
      <c r="B4269" s="65" t="s">
        <v>741</v>
      </c>
      <c r="C4269" s="65">
        <v>5027840</v>
      </c>
      <c r="D4269" s="66">
        <f>VLOOKUP(A4269,'2.1 Termination Charges'!$B$4:$F$904,5,0)</f>
        <v>0.14593999999999999</v>
      </c>
      <c r="G4269" s="67"/>
      <c r="H4269" s="67"/>
      <c r="J4269" s="67"/>
      <c r="P4269" s="68"/>
      <c r="Q4269" s="69"/>
      <c r="R4269" s="69"/>
      <c r="Z4269" s="70"/>
      <c r="AA4269" s="71"/>
      <c r="AB4269" s="70"/>
      <c r="AC4269" s="70"/>
      <c r="AD4269" s="53"/>
      <c r="AE4269" s="53"/>
      <c r="AF4269" s="72"/>
      <c r="AG4269" s="70"/>
      <c r="AH4269" s="70"/>
      <c r="AI4269" s="70"/>
    </row>
    <row r="4270" spans="1:35" ht="12.75" customHeight="1" x14ac:dyDescent="0.2">
      <c r="A4270" s="64" t="s">
        <v>742</v>
      </c>
      <c r="B4270" s="65" t="s">
        <v>741</v>
      </c>
      <c r="C4270" s="65">
        <v>5027841</v>
      </c>
      <c r="D4270" s="66">
        <f>VLOOKUP(A4270,'2.1 Termination Charges'!$B$4:$F$904,5,0)</f>
        <v>0.14593999999999999</v>
      </c>
      <c r="G4270" s="67"/>
      <c r="H4270" s="67"/>
      <c r="J4270" s="67"/>
      <c r="P4270" s="68"/>
      <c r="Q4270" s="69"/>
      <c r="R4270" s="69"/>
      <c r="Z4270" s="70"/>
      <c r="AA4270" s="71"/>
      <c r="AB4270" s="70"/>
      <c r="AC4270" s="70"/>
      <c r="AD4270" s="53"/>
      <c r="AE4270" s="53"/>
      <c r="AF4270" s="72"/>
      <c r="AG4270" s="70"/>
      <c r="AH4270" s="70"/>
      <c r="AI4270" s="70"/>
    </row>
    <row r="4271" spans="1:35" ht="12.75" customHeight="1" x14ac:dyDescent="0.2">
      <c r="A4271" s="64" t="s">
        <v>742</v>
      </c>
      <c r="B4271" s="65" t="s">
        <v>741</v>
      </c>
      <c r="C4271" s="65">
        <v>5027842</v>
      </c>
      <c r="D4271" s="66">
        <f>VLOOKUP(A4271,'2.1 Termination Charges'!$B$4:$F$904,5,0)</f>
        <v>0.14593999999999999</v>
      </c>
      <c r="G4271" s="67"/>
      <c r="H4271" s="67"/>
      <c r="J4271" s="67"/>
      <c r="P4271" s="68"/>
      <c r="Q4271" s="69"/>
      <c r="R4271" s="69"/>
      <c r="Z4271" s="70"/>
      <c r="AA4271" s="71"/>
      <c r="AB4271" s="70"/>
      <c r="AC4271" s="70"/>
      <c r="AD4271" s="53"/>
      <c r="AE4271" s="53"/>
      <c r="AF4271" s="72"/>
      <c r="AG4271" s="70"/>
      <c r="AH4271" s="70"/>
      <c r="AI4271" s="70"/>
    </row>
    <row r="4272" spans="1:35" ht="12.75" customHeight="1" x14ac:dyDescent="0.2">
      <c r="A4272" s="64" t="s">
        <v>742</v>
      </c>
      <c r="B4272" s="65" t="s">
        <v>741</v>
      </c>
      <c r="C4272" s="65">
        <v>5027843</v>
      </c>
      <c r="D4272" s="66">
        <f>VLOOKUP(A4272,'2.1 Termination Charges'!$B$4:$F$904,5,0)</f>
        <v>0.14593999999999999</v>
      </c>
      <c r="G4272" s="67"/>
      <c r="H4272" s="67"/>
      <c r="J4272" s="67"/>
      <c r="P4272" s="68"/>
      <c r="Q4272" s="69"/>
      <c r="R4272" s="69"/>
      <c r="Z4272" s="70"/>
      <c r="AA4272" s="71"/>
      <c r="AB4272" s="70"/>
      <c r="AC4272" s="70"/>
      <c r="AD4272" s="53"/>
      <c r="AE4272" s="53"/>
      <c r="AF4272" s="72"/>
      <c r="AG4272" s="70"/>
      <c r="AH4272" s="70"/>
      <c r="AI4272" s="70"/>
    </row>
    <row r="4273" spans="1:35" ht="12.75" customHeight="1" x14ac:dyDescent="0.2">
      <c r="A4273" s="64" t="s">
        <v>742</v>
      </c>
      <c r="B4273" s="65" t="s">
        <v>741</v>
      </c>
      <c r="C4273" s="65">
        <v>5027844</v>
      </c>
      <c r="D4273" s="66">
        <f>VLOOKUP(A4273,'2.1 Termination Charges'!$B$4:$F$904,5,0)</f>
        <v>0.14593999999999999</v>
      </c>
      <c r="G4273" s="67"/>
      <c r="H4273" s="67"/>
      <c r="J4273" s="67"/>
      <c r="P4273" s="68"/>
      <c r="Q4273" s="69"/>
      <c r="R4273" s="69"/>
      <c r="Z4273" s="70"/>
      <c r="AA4273" s="71"/>
      <c r="AB4273" s="70"/>
      <c r="AC4273" s="70"/>
      <c r="AD4273" s="53"/>
      <c r="AE4273" s="53"/>
      <c r="AF4273" s="72"/>
      <c r="AG4273" s="70"/>
      <c r="AH4273" s="70"/>
      <c r="AI4273" s="70"/>
    </row>
    <row r="4274" spans="1:35" ht="12.75" customHeight="1" x14ac:dyDescent="0.2">
      <c r="A4274" s="64" t="s">
        <v>742</v>
      </c>
      <c r="B4274" s="65" t="s">
        <v>741</v>
      </c>
      <c r="C4274" s="65">
        <v>5027845</v>
      </c>
      <c r="D4274" s="66">
        <f>VLOOKUP(A4274,'2.1 Termination Charges'!$B$4:$F$904,5,0)</f>
        <v>0.14593999999999999</v>
      </c>
      <c r="G4274" s="67"/>
      <c r="H4274" s="67"/>
      <c r="J4274" s="67"/>
      <c r="P4274" s="68"/>
      <c r="Q4274" s="69"/>
      <c r="R4274" s="69"/>
      <c r="Z4274" s="70"/>
      <c r="AA4274" s="71"/>
      <c r="AB4274" s="70"/>
      <c r="AC4274" s="70"/>
      <c r="AD4274" s="53"/>
      <c r="AE4274" s="53"/>
      <c r="AF4274" s="72"/>
      <c r="AG4274" s="70"/>
      <c r="AH4274" s="70"/>
      <c r="AI4274" s="70"/>
    </row>
    <row r="4275" spans="1:35" ht="12.75" customHeight="1" x14ac:dyDescent="0.2">
      <c r="A4275" s="64" t="s">
        <v>742</v>
      </c>
      <c r="B4275" s="65" t="s">
        <v>741</v>
      </c>
      <c r="C4275" s="65">
        <v>5027846</v>
      </c>
      <c r="D4275" s="66">
        <f>VLOOKUP(A4275,'2.1 Termination Charges'!$B$4:$F$904,5,0)</f>
        <v>0.14593999999999999</v>
      </c>
      <c r="G4275" s="67"/>
      <c r="H4275" s="67"/>
      <c r="J4275" s="67"/>
      <c r="P4275" s="68"/>
      <c r="Q4275" s="69"/>
      <c r="R4275" s="69"/>
      <c r="Z4275" s="70"/>
      <c r="AA4275" s="71"/>
      <c r="AB4275" s="70"/>
      <c r="AC4275" s="70"/>
      <c r="AD4275" s="53"/>
      <c r="AE4275" s="53"/>
      <c r="AF4275" s="72"/>
      <c r="AG4275" s="70"/>
      <c r="AH4275" s="70"/>
      <c r="AI4275" s="70"/>
    </row>
    <row r="4276" spans="1:35" ht="12.75" customHeight="1" x14ac:dyDescent="0.2">
      <c r="A4276" s="64" t="s">
        <v>742</v>
      </c>
      <c r="B4276" s="65" t="s">
        <v>741</v>
      </c>
      <c r="C4276" s="65">
        <v>5027849</v>
      </c>
      <c r="D4276" s="66">
        <f>VLOOKUP(A4276,'2.1 Termination Charges'!$B$4:$F$904,5,0)</f>
        <v>0.14593999999999999</v>
      </c>
      <c r="G4276" s="67"/>
      <c r="H4276" s="67"/>
      <c r="J4276" s="67"/>
      <c r="P4276" s="68"/>
      <c r="Q4276" s="69"/>
      <c r="R4276" s="69"/>
      <c r="Z4276" s="70"/>
      <c r="AA4276" s="71"/>
      <c r="AB4276" s="70"/>
      <c r="AC4276" s="70"/>
      <c r="AD4276" s="53"/>
      <c r="AE4276" s="53"/>
      <c r="AF4276" s="72"/>
      <c r="AG4276" s="70"/>
      <c r="AH4276" s="70"/>
      <c r="AI4276" s="70"/>
    </row>
    <row r="4277" spans="1:35" ht="12.75" customHeight="1" x14ac:dyDescent="0.2">
      <c r="A4277" s="64" t="s">
        <v>742</v>
      </c>
      <c r="B4277" s="65" t="s">
        <v>741</v>
      </c>
      <c r="C4277" s="65">
        <v>5027867</v>
      </c>
      <c r="D4277" s="66">
        <f>VLOOKUP(A4277,'2.1 Termination Charges'!$B$4:$F$904,5,0)</f>
        <v>0.14593999999999999</v>
      </c>
      <c r="G4277" s="67"/>
      <c r="H4277" s="67"/>
      <c r="J4277" s="67"/>
      <c r="P4277" s="68"/>
      <c r="Q4277" s="69"/>
      <c r="R4277" s="69"/>
      <c r="Z4277" s="70"/>
      <c r="AA4277" s="71"/>
      <c r="AB4277" s="70"/>
      <c r="AC4277" s="70"/>
      <c r="AD4277" s="53"/>
      <c r="AE4277" s="53"/>
      <c r="AF4277" s="72"/>
      <c r="AG4277" s="70"/>
      <c r="AH4277" s="70"/>
      <c r="AI4277" s="70"/>
    </row>
    <row r="4278" spans="1:35" ht="12.75" customHeight="1" x14ac:dyDescent="0.2">
      <c r="A4278" s="64" t="s">
        <v>742</v>
      </c>
      <c r="B4278" s="65" t="s">
        <v>741</v>
      </c>
      <c r="C4278" s="65">
        <v>5027868</v>
      </c>
      <c r="D4278" s="66">
        <f>VLOOKUP(A4278,'2.1 Termination Charges'!$B$4:$F$904,5,0)</f>
        <v>0.14593999999999999</v>
      </c>
      <c r="G4278" s="67"/>
      <c r="H4278" s="67"/>
      <c r="J4278" s="67"/>
      <c r="P4278" s="68"/>
      <c r="Q4278" s="69"/>
      <c r="R4278" s="69"/>
      <c r="Z4278" s="70"/>
      <c r="AA4278" s="71"/>
      <c r="AB4278" s="70"/>
      <c r="AC4278" s="70"/>
      <c r="AD4278" s="53"/>
      <c r="AE4278" s="53"/>
      <c r="AF4278" s="72"/>
      <c r="AG4278" s="70"/>
      <c r="AH4278" s="70"/>
      <c r="AI4278" s="70"/>
    </row>
    <row r="4279" spans="1:35" ht="12.75" customHeight="1" x14ac:dyDescent="0.2">
      <c r="A4279" s="64" t="s">
        <v>742</v>
      </c>
      <c r="B4279" s="65" t="s">
        <v>741</v>
      </c>
      <c r="C4279" s="65">
        <v>5027870</v>
      </c>
      <c r="D4279" s="66">
        <f>VLOOKUP(A4279,'2.1 Termination Charges'!$B$4:$F$904,5,0)</f>
        <v>0.14593999999999999</v>
      </c>
      <c r="G4279" s="67"/>
      <c r="H4279" s="67"/>
      <c r="J4279" s="67"/>
      <c r="P4279" s="68"/>
      <c r="Q4279" s="69"/>
      <c r="R4279" s="69"/>
      <c r="Z4279" s="70"/>
      <c r="AA4279" s="71"/>
      <c r="AB4279" s="70"/>
      <c r="AC4279" s="70"/>
      <c r="AD4279" s="53"/>
      <c r="AE4279" s="53"/>
      <c r="AF4279" s="72"/>
      <c r="AG4279" s="70"/>
      <c r="AH4279" s="70"/>
      <c r="AI4279" s="70"/>
    </row>
    <row r="4280" spans="1:35" ht="12.75" customHeight="1" x14ac:dyDescent="0.2">
      <c r="A4280" s="64" t="s">
        <v>742</v>
      </c>
      <c r="B4280" s="65" t="s">
        <v>741</v>
      </c>
      <c r="C4280" s="65">
        <v>5027871</v>
      </c>
      <c r="D4280" s="66">
        <f>VLOOKUP(A4280,'2.1 Termination Charges'!$B$4:$F$904,5,0)</f>
        <v>0.14593999999999999</v>
      </c>
      <c r="G4280" s="67"/>
      <c r="H4280" s="67"/>
      <c r="J4280" s="67"/>
      <c r="P4280" s="68"/>
      <c r="Q4280" s="69"/>
      <c r="R4280" s="69"/>
      <c r="Z4280" s="70"/>
      <c r="AA4280" s="71"/>
      <c r="AB4280" s="70"/>
      <c r="AC4280" s="70"/>
      <c r="AD4280" s="53"/>
      <c r="AE4280" s="53"/>
      <c r="AF4280" s="72"/>
      <c r="AG4280" s="70"/>
      <c r="AH4280" s="70"/>
      <c r="AI4280" s="70"/>
    </row>
    <row r="4281" spans="1:35" ht="12.75" customHeight="1" x14ac:dyDescent="0.2">
      <c r="A4281" s="64" t="s">
        <v>742</v>
      </c>
      <c r="B4281" s="65" t="s">
        <v>741</v>
      </c>
      <c r="C4281" s="65">
        <v>5027872</v>
      </c>
      <c r="D4281" s="66">
        <f>VLOOKUP(A4281,'2.1 Termination Charges'!$B$4:$F$904,5,0)</f>
        <v>0.14593999999999999</v>
      </c>
      <c r="G4281" s="67"/>
      <c r="H4281" s="67"/>
      <c r="J4281" s="67"/>
      <c r="P4281" s="68"/>
      <c r="Q4281" s="69"/>
      <c r="R4281" s="69"/>
      <c r="Z4281" s="70"/>
      <c r="AA4281" s="71"/>
      <c r="AB4281" s="70"/>
      <c r="AC4281" s="70"/>
      <c r="AD4281" s="53"/>
      <c r="AE4281" s="53"/>
      <c r="AF4281" s="72"/>
      <c r="AG4281" s="70"/>
      <c r="AH4281" s="70"/>
      <c r="AI4281" s="70"/>
    </row>
    <row r="4282" spans="1:35" ht="12.75" customHeight="1" x14ac:dyDescent="0.2">
      <c r="A4282" s="64" t="s">
        <v>742</v>
      </c>
      <c r="B4282" s="65" t="s">
        <v>741</v>
      </c>
      <c r="C4282" s="65">
        <v>5027873</v>
      </c>
      <c r="D4282" s="66">
        <f>VLOOKUP(A4282,'2.1 Termination Charges'!$B$4:$F$904,5,0)</f>
        <v>0.14593999999999999</v>
      </c>
      <c r="G4282" s="67"/>
      <c r="H4282" s="67"/>
      <c r="J4282" s="67"/>
      <c r="P4282" s="68"/>
      <c r="Q4282" s="69"/>
      <c r="R4282" s="69"/>
      <c r="Z4282" s="70"/>
      <c r="AA4282" s="71"/>
      <c r="AB4282" s="70"/>
      <c r="AC4282" s="70"/>
      <c r="AD4282" s="53"/>
      <c r="AE4282" s="53"/>
      <c r="AF4282" s="72"/>
      <c r="AG4282" s="70"/>
      <c r="AH4282" s="70"/>
      <c r="AI4282" s="70"/>
    </row>
    <row r="4283" spans="1:35" ht="12.75" customHeight="1" x14ac:dyDescent="0.2">
      <c r="A4283" s="64" t="s">
        <v>742</v>
      </c>
      <c r="B4283" s="65" t="s">
        <v>741</v>
      </c>
      <c r="C4283" s="65">
        <v>5027874</v>
      </c>
      <c r="D4283" s="66">
        <f>VLOOKUP(A4283,'2.1 Termination Charges'!$B$4:$F$904,5,0)</f>
        <v>0.14593999999999999</v>
      </c>
      <c r="G4283" s="67"/>
      <c r="H4283" s="67"/>
      <c r="J4283" s="67"/>
      <c r="P4283" s="68"/>
      <c r="Q4283" s="69"/>
      <c r="R4283" s="69"/>
      <c r="Z4283" s="70"/>
      <c r="AA4283" s="71"/>
      <c r="AB4283" s="70"/>
      <c r="AC4283" s="70"/>
      <c r="AD4283" s="53"/>
      <c r="AE4283" s="53"/>
      <c r="AF4283" s="72"/>
      <c r="AG4283" s="70"/>
      <c r="AH4283" s="70"/>
      <c r="AI4283" s="70"/>
    </row>
    <row r="4284" spans="1:35" ht="12.75" customHeight="1" x14ac:dyDescent="0.2">
      <c r="A4284" s="64" t="s">
        <v>742</v>
      </c>
      <c r="B4284" s="65" t="s">
        <v>741</v>
      </c>
      <c r="C4284" s="65">
        <v>5027880</v>
      </c>
      <c r="D4284" s="66">
        <f>VLOOKUP(A4284,'2.1 Termination Charges'!$B$4:$F$904,5,0)</f>
        <v>0.14593999999999999</v>
      </c>
      <c r="G4284" s="67"/>
      <c r="H4284" s="67"/>
      <c r="J4284" s="67"/>
      <c r="P4284" s="68"/>
      <c r="Q4284" s="69"/>
      <c r="R4284" s="69"/>
      <c r="Z4284" s="70"/>
      <c r="AA4284" s="71"/>
      <c r="AB4284" s="70"/>
      <c r="AC4284" s="70"/>
      <c r="AD4284" s="53"/>
      <c r="AE4284" s="53"/>
      <c r="AF4284" s="72"/>
      <c r="AG4284" s="70"/>
      <c r="AH4284" s="70"/>
      <c r="AI4284" s="70"/>
    </row>
    <row r="4285" spans="1:35" ht="12.75" customHeight="1" x14ac:dyDescent="0.2">
      <c r="A4285" s="64" t="s">
        <v>742</v>
      </c>
      <c r="B4285" s="65" t="s">
        <v>741</v>
      </c>
      <c r="C4285" s="65">
        <v>5027881</v>
      </c>
      <c r="D4285" s="66">
        <f>VLOOKUP(A4285,'2.1 Termination Charges'!$B$4:$F$904,5,0)</f>
        <v>0.14593999999999999</v>
      </c>
      <c r="G4285" s="67"/>
      <c r="H4285" s="67"/>
      <c r="J4285" s="67"/>
      <c r="P4285" s="68"/>
      <c r="Q4285" s="69"/>
      <c r="R4285" s="69"/>
      <c r="Z4285" s="70"/>
      <c r="AA4285" s="71"/>
      <c r="AB4285" s="70"/>
      <c r="AC4285" s="70"/>
      <c r="AD4285" s="53"/>
      <c r="AE4285" s="53"/>
      <c r="AF4285" s="72"/>
      <c r="AG4285" s="70"/>
      <c r="AH4285" s="70"/>
      <c r="AI4285" s="70"/>
    </row>
    <row r="4286" spans="1:35" ht="12.75" customHeight="1" x14ac:dyDescent="0.2">
      <c r="A4286" s="64" t="s">
        <v>742</v>
      </c>
      <c r="B4286" s="65" t="s">
        <v>741</v>
      </c>
      <c r="C4286" s="65">
        <v>5027882</v>
      </c>
      <c r="D4286" s="66">
        <f>VLOOKUP(A4286,'2.1 Termination Charges'!$B$4:$F$904,5,0)</f>
        <v>0.14593999999999999</v>
      </c>
      <c r="G4286" s="67"/>
      <c r="H4286" s="67"/>
      <c r="J4286" s="67"/>
      <c r="P4286" s="68"/>
      <c r="Q4286" s="69"/>
      <c r="R4286" s="69"/>
      <c r="Z4286" s="70"/>
      <c r="AA4286" s="71"/>
      <c r="AB4286" s="70"/>
      <c r="AC4286" s="70"/>
      <c r="AD4286" s="53"/>
      <c r="AE4286" s="53"/>
      <c r="AF4286" s="72"/>
      <c r="AG4286" s="70"/>
      <c r="AH4286" s="70"/>
      <c r="AI4286" s="70"/>
    </row>
    <row r="4287" spans="1:35" ht="12.75" customHeight="1" x14ac:dyDescent="0.2">
      <c r="A4287" s="64" t="s">
        <v>742</v>
      </c>
      <c r="B4287" s="65" t="s">
        <v>741</v>
      </c>
      <c r="C4287" s="65">
        <v>5027884</v>
      </c>
      <c r="D4287" s="66">
        <f>VLOOKUP(A4287,'2.1 Termination Charges'!$B$4:$F$904,5,0)</f>
        <v>0.14593999999999999</v>
      </c>
      <c r="G4287" s="67"/>
      <c r="H4287" s="67"/>
      <c r="J4287" s="67"/>
      <c r="P4287" s="68"/>
      <c r="Q4287" s="69"/>
      <c r="R4287" s="69"/>
      <c r="Z4287" s="70"/>
      <c r="AA4287" s="71"/>
      <c r="AB4287" s="70"/>
      <c r="AC4287" s="70"/>
      <c r="AD4287" s="53"/>
      <c r="AE4287" s="53"/>
      <c r="AF4287" s="72"/>
      <c r="AG4287" s="70"/>
      <c r="AH4287" s="70"/>
      <c r="AI4287" s="70"/>
    </row>
    <row r="4288" spans="1:35" ht="12.75" customHeight="1" x14ac:dyDescent="0.2">
      <c r="A4288" s="64" t="s">
        <v>742</v>
      </c>
      <c r="B4288" s="65" t="s">
        <v>741</v>
      </c>
      <c r="C4288" s="65">
        <v>5027885</v>
      </c>
      <c r="D4288" s="66">
        <f>VLOOKUP(A4288,'2.1 Termination Charges'!$B$4:$F$904,5,0)</f>
        <v>0.14593999999999999</v>
      </c>
      <c r="G4288" s="67"/>
      <c r="H4288" s="67"/>
      <c r="J4288" s="67"/>
      <c r="P4288" s="68"/>
      <c r="Q4288" s="69"/>
      <c r="R4288" s="69"/>
      <c r="Z4288" s="70"/>
      <c r="AA4288" s="71"/>
      <c r="AB4288" s="70"/>
      <c r="AC4288" s="70"/>
      <c r="AD4288" s="53"/>
      <c r="AE4288" s="53"/>
      <c r="AF4288" s="72"/>
      <c r="AG4288" s="70"/>
      <c r="AH4288" s="70"/>
      <c r="AI4288" s="70"/>
    </row>
    <row r="4289" spans="1:35" ht="12.75" customHeight="1" x14ac:dyDescent="0.2">
      <c r="A4289" s="64" t="s">
        <v>742</v>
      </c>
      <c r="B4289" s="65" t="s">
        <v>741</v>
      </c>
      <c r="C4289" s="65">
        <v>5027886</v>
      </c>
      <c r="D4289" s="66">
        <f>VLOOKUP(A4289,'2.1 Termination Charges'!$B$4:$F$904,5,0)</f>
        <v>0.14593999999999999</v>
      </c>
      <c r="G4289" s="67"/>
      <c r="H4289" s="67"/>
      <c r="J4289" s="67"/>
      <c r="P4289" s="68"/>
      <c r="Q4289" s="69"/>
      <c r="R4289" s="69"/>
      <c r="Z4289" s="70"/>
      <c r="AA4289" s="71"/>
      <c r="AB4289" s="70"/>
      <c r="AC4289" s="70"/>
      <c r="AD4289" s="53"/>
      <c r="AE4289" s="53"/>
      <c r="AF4289" s="72"/>
      <c r="AG4289" s="70"/>
      <c r="AH4289" s="70"/>
      <c r="AI4289" s="70"/>
    </row>
    <row r="4290" spans="1:35" ht="12.75" customHeight="1" x14ac:dyDescent="0.2">
      <c r="A4290" s="64" t="s">
        <v>742</v>
      </c>
      <c r="B4290" s="65" t="s">
        <v>741</v>
      </c>
      <c r="C4290" s="65">
        <v>5027887</v>
      </c>
      <c r="D4290" s="66">
        <f>VLOOKUP(A4290,'2.1 Termination Charges'!$B$4:$F$904,5,0)</f>
        <v>0.14593999999999999</v>
      </c>
      <c r="G4290" s="67"/>
      <c r="H4290" s="67"/>
      <c r="J4290" s="67"/>
      <c r="P4290" s="68"/>
      <c r="Q4290" s="69"/>
      <c r="R4290" s="69"/>
      <c r="Z4290" s="70"/>
      <c r="AA4290" s="71"/>
      <c r="AB4290" s="70"/>
      <c r="AC4290" s="70"/>
      <c r="AD4290" s="53"/>
      <c r="AE4290" s="53"/>
      <c r="AF4290" s="72"/>
      <c r="AG4290" s="70"/>
      <c r="AH4290" s="70"/>
      <c r="AI4290" s="70"/>
    </row>
    <row r="4291" spans="1:35" ht="12.75" customHeight="1" x14ac:dyDescent="0.2">
      <c r="A4291" s="64" t="s">
        <v>742</v>
      </c>
      <c r="B4291" s="65" t="s">
        <v>741</v>
      </c>
      <c r="C4291" s="65">
        <v>5027888</v>
      </c>
      <c r="D4291" s="66">
        <f>VLOOKUP(A4291,'2.1 Termination Charges'!$B$4:$F$904,5,0)</f>
        <v>0.14593999999999999</v>
      </c>
      <c r="G4291" s="67"/>
      <c r="H4291" s="67"/>
      <c r="J4291" s="67"/>
      <c r="P4291" s="68"/>
      <c r="Q4291" s="69"/>
      <c r="R4291" s="69"/>
      <c r="Z4291" s="70"/>
      <c r="AA4291" s="71"/>
      <c r="AB4291" s="70"/>
      <c r="AC4291" s="70"/>
      <c r="AD4291" s="53"/>
      <c r="AE4291" s="53"/>
      <c r="AF4291" s="72"/>
      <c r="AG4291" s="70"/>
      <c r="AH4291" s="70"/>
      <c r="AI4291" s="70"/>
    </row>
    <row r="4292" spans="1:35" ht="12.75" customHeight="1" x14ac:dyDescent="0.2">
      <c r="A4292" s="64" t="s">
        <v>742</v>
      </c>
      <c r="B4292" s="65" t="s">
        <v>741</v>
      </c>
      <c r="C4292" s="65">
        <v>5027889</v>
      </c>
      <c r="D4292" s="66">
        <f>VLOOKUP(A4292,'2.1 Termination Charges'!$B$4:$F$904,5,0)</f>
        <v>0.14593999999999999</v>
      </c>
      <c r="G4292" s="67"/>
      <c r="H4292" s="67"/>
      <c r="J4292" s="67"/>
      <c r="P4292" s="68"/>
      <c r="Q4292" s="69"/>
      <c r="R4292" s="69"/>
      <c r="Z4292" s="70"/>
      <c r="AA4292" s="71"/>
      <c r="AB4292" s="70"/>
      <c r="AC4292" s="70"/>
      <c r="AD4292" s="53"/>
      <c r="AE4292" s="53"/>
      <c r="AF4292" s="72"/>
      <c r="AG4292" s="70"/>
      <c r="AH4292" s="70"/>
      <c r="AI4292" s="70"/>
    </row>
    <row r="4293" spans="1:35" ht="12.75" customHeight="1" x14ac:dyDescent="0.2">
      <c r="A4293" s="64" t="s">
        <v>742</v>
      </c>
      <c r="B4293" s="65" t="s">
        <v>741</v>
      </c>
      <c r="C4293" s="65">
        <v>5027922</v>
      </c>
      <c r="D4293" s="66">
        <f>VLOOKUP(A4293,'2.1 Termination Charges'!$B$4:$F$904,5,0)</f>
        <v>0.14593999999999999</v>
      </c>
      <c r="G4293" s="67"/>
      <c r="H4293" s="67"/>
      <c r="J4293" s="67"/>
      <c r="P4293" s="68"/>
      <c r="Q4293" s="69"/>
      <c r="R4293" s="69"/>
      <c r="Z4293" s="70"/>
      <c r="AA4293" s="71"/>
      <c r="AB4293" s="70"/>
      <c r="AC4293" s="70"/>
      <c r="AD4293" s="53"/>
      <c r="AE4293" s="53"/>
      <c r="AF4293" s="72"/>
      <c r="AG4293" s="70"/>
      <c r="AH4293" s="70"/>
      <c r="AI4293" s="70"/>
    </row>
    <row r="4294" spans="1:35" ht="12.75" customHeight="1" x14ac:dyDescent="0.2">
      <c r="A4294" s="64" t="s">
        <v>742</v>
      </c>
      <c r="B4294" s="65" t="s">
        <v>741</v>
      </c>
      <c r="C4294" s="65">
        <v>5027923</v>
      </c>
      <c r="D4294" s="66">
        <f>VLOOKUP(A4294,'2.1 Termination Charges'!$B$4:$F$904,5,0)</f>
        <v>0.14593999999999999</v>
      </c>
      <c r="G4294" s="67"/>
      <c r="H4294" s="67"/>
      <c r="J4294" s="67"/>
      <c r="P4294" s="68"/>
      <c r="Q4294" s="69"/>
      <c r="R4294" s="69"/>
      <c r="Z4294" s="70"/>
      <c r="AA4294" s="71"/>
      <c r="AB4294" s="70"/>
      <c r="AC4294" s="70"/>
      <c r="AD4294" s="53"/>
      <c r="AE4294" s="53"/>
      <c r="AF4294" s="72"/>
      <c r="AG4294" s="70"/>
      <c r="AH4294" s="70"/>
      <c r="AI4294" s="70"/>
    </row>
    <row r="4295" spans="1:35" ht="12.75" customHeight="1" x14ac:dyDescent="0.2">
      <c r="A4295" s="64" t="s">
        <v>742</v>
      </c>
      <c r="B4295" s="65" t="s">
        <v>741</v>
      </c>
      <c r="C4295" s="65">
        <v>5027924</v>
      </c>
      <c r="D4295" s="66">
        <f>VLOOKUP(A4295,'2.1 Termination Charges'!$B$4:$F$904,5,0)</f>
        <v>0.14593999999999999</v>
      </c>
      <c r="G4295" s="67"/>
      <c r="H4295" s="67"/>
      <c r="J4295" s="67"/>
      <c r="P4295" s="68"/>
      <c r="Q4295" s="69"/>
      <c r="R4295" s="69"/>
      <c r="Z4295" s="70"/>
      <c r="AA4295" s="71"/>
      <c r="AB4295" s="70"/>
      <c r="AC4295" s="70"/>
      <c r="AD4295" s="53"/>
      <c r="AE4295" s="53"/>
      <c r="AF4295" s="72"/>
      <c r="AG4295" s="70"/>
      <c r="AH4295" s="70"/>
      <c r="AI4295" s="70"/>
    </row>
    <row r="4296" spans="1:35" ht="12.75" customHeight="1" x14ac:dyDescent="0.2">
      <c r="A4296" s="64" t="s">
        <v>742</v>
      </c>
      <c r="B4296" s="65" t="s">
        <v>741</v>
      </c>
      <c r="C4296" s="65">
        <v>5027925</v>
      </c>
      <c r="D4296" s="66">
        <f>VLOOKUP(A4296,'2.1 Termination Charges'!$B$4:$F$904,5,0)</f>
        <v>0.14593999999999999</v>
      </c>
      <c r="G4296" s="67"/>
      <c r="H4296" s="67"/>
      <c r="J4296" s="67"/>
      <c r="P4296" s="68"/>
      <c r="Q4296" s="69"/>
      <c r="R4296" s="69"/>
      <c r="Z4296" s="70"/>
      <c r="AA4296" s="71"/>
      <c r="AB4296" s="70"/>
      <c r="AC4296" s="70"/>
      <c r="AD4296" s="53"/>
      <c r="AE4296" s="53"/>
      <c r="AF4296" s="72"/>
      <c r="AG4296" s="70"/>
      <c r="AH4296" s="70"/>
      <c r="AI4296" s="70"/>
    </row>
    <row r="4297" spans="1:35" ht="12.75" customHeight="1" x14ac:dyDescent="0.2">
      <c r="A4297" s="64" t="s">
        <v>742</v>
      </c>
      <c r="B4297" s="65" t="s">
        <v>741</v>
      </c>
      <c r="C4297" s="65">
        <v>5027926</v>
      </c>
      <c r="D4297" s="66">
        <f>VLOOKUP(A4297,'2.1 Termination Charges'!$B$4:$F$904,5,0)</f>
        <v>0.14593999999999999</v>
      </c>
      <c r="G4297" s="67"/>
      <c r="H4297" s="67"/>
      <c r="J4297" s="67"/>
      <c r="P4297" s="68"/>
      <c r="Q4297" s="69"/>
      <c r="R4297" s="69"/>
      <c r="Z4297" s="70"/>
      <c r="AA4297" s="71"/>
      <c r="AB4297" s="70"/>
      <c r="AC4297" s="70"/>
      <c r="AD4297" s="53"/>
      <c r="AE4297" s="53"/>
      <c r="AF4297" s="72"/>
      <c r="AG4297" s="70"/>
      <c r="AH4297" s="70"/>
      <c r="AI4297" s="70"/>
    </row>
    <row r="4298" spans="1:35" ht="12.75" customHeight="1" x14ac:dyDescent="0.2">
      <c r="A4298" s="64" t="s">
        <v>742</v>
      </c>
      <c r="B4298" s="65" t="s">
        <v>741</v>
      </c>
      <c r="C4298" s="65">
        <v>5027927</v>
      </c>
      <c r="D4298" s="66">
        <f>VLOOKUP(A4298,'2.1 Termination Charges'!$B$4:$F$904,5,0)</f>
        <v>0.14593999999999999</v>
      </c>
      <c r="G4298" s="67"/>
      <c r="H4298" s="67"/>
      <c r="J4298" s="67"/>
      <c r="P4298" s="68"/>
      <c r="Q4298" s="69"/>
      <c r="R4298" s="69"/>
      <c r="Z4298" s="70"/>
      <c r="AA4298" s="71"/>
      <c r="AB4298" s="70"/>
      <c r="AC4298" s="70"/>
      <c r="AD4298" s="53"/>
      <c r="AE4298" s="53"/>
      <c r="AF4298" s="72"/>
      <c r="AG4298" s="70"/>
      <c r="AH4298" s="70"/>
      <c r="AI4298" s="70"/>
    </row>
    <row r="4299" spans="1:35" ht="12.75" customHeight="1" x14ac:dyDescent="0.2">
      <c r="A4299" s="64" t="s">
        <v>742</v>
      </c>
      <c r="B4299" s="65" t="s">
        <v>741</v>
      </c>
      <c r="C4299" s="65">
        <v>5027928</v>
      </c>
      <c r="D4299" s="66">
        <f>VLOOKUP(A4299,'2.1 Termination Charges'!$B$4:$F$904,5,0)</f>
        <v>0.14593999999999999</v>
      </c>
      <c r="G4299" s="67"/>
      <c r="H4299" s="67"/>
      <c r="J4299" s="67"/>
      <c r="P4299" s="68"/>
      <c r="Q4299" s="69"/>
      <c r="R4299" s="69"/>
      <c r="Z4299" s="70"/>
      <c r="AA4299" s="71"/>
      <c r="AB4299" s="70"/>
      <c r="AC4299" s="70"/>
      <c r="AD4299" s="53"/>
      <c r="AE4299" s="53"/>
      <c r="AF4299" s="72"/>
      <c r="AG4299" s="70"/>
      <c r="AH4299" s="70"/>
      <c r="AI4299" s="70"/>
    </row>
    <row r="4300" spans="1:35" ht="12.75" customHeight="1" x14ac:dyDescent="0.2">
      <c r="A4300" s="64" t="s">
        <v>742</v>
      </c>
      <c r="B4300" s="65" t="s">
        <v>741</v>
      </c>
      <c r="C4300" s="65">
        <v>5027930</v>
      </c>
      <c r="D4300" s="66">
        <f>VLOOKUP(A4300,'2.1 Termination Charges'!$B$4:$F$904,5,0)</f>
        <v>0.14593999999999999</v>
      </c>
      <c r="G4300" s="67"/>
      <c r="H4300" s="67"/>
      <c r="J4300" s="67"/>
      <c r="P4300" s="68"/>
      <c r="Q4300" s="69"/>
      <c r="R4300" s="69"/>
      <c r="Z4300" s="70"/>
      <c r="AA4300" s="71"/>
      <c r="AB4300" s="70"/>
      <c r="AC4300" s="70"/>
      <c r="AD4300" s="53"/>
      <c r="AE4300" s="53"/>
      <c r="AF4300" s="72"/>
      <c r="AG4300" s="70"/>
      <c r="AH4300" s="70"/>
      <c r="AI4300" s="70"/>
    </row>
    <row r="4301" spans="1:35" ht="12.75" customHeight="1" x14ac:dyDescent="0.2">
      <c r="A4301" s="64" t="s">
        <v>742</v>
      </c>
      <c r="B4301" s="65" t="s">
        <v>741</v>
      </c>
      <c r="C4301" s="65">
        <v>5027931</v>
      </c>
      <c r="D4301" s="66">
        <f>VLOOKUP(A4301,'2.1 Termination Charges'!$B$4:$F$904,5,0)</f>
        <v>0.14593999999999999</v>
      </c>
      <c r="G4301" s="67"/>
      <c r="H4301" s="67"/>
      <c r="J4301" s="67"/>
      <c r="P4301" s="68"/>
      <c r="Q4301" s="69"/>
      <c r="R4301" s="69"/>
      <c r="Z4301" s="70"/>
      <c r="AA4301" s="71"/>
      <c r="AB4301" s="70"/>
      <c r="AC4301" s="70"/>
      <c r="AD4301" s="53"/>
      <c r="AE4301" s="53"/>
      <c r="AF4301" s="72"/>
      <c r="AG4301" s="70"/>
      <c r="AH4301" s="70"/>
      <c r="AI4301" s="70"/>
    </row>
    <row r="4302" spans="1:35" ht="12.75" customHeight="1" x14ac:dyDescent="0.2">
      <c r="A4302" s="64" t="s">
        <v>742</v>
      </c>
      <c r="B4302" s="65" t="s">
        <v>741</v>
      </c>
      <c r="C4302" s="65">
        <v>5027932</v>
      </c>
      <c r="D4302" s="66">
        <f>VLOOKUP(A4302,'2.1 Termination Charges'!$B$4:$F$904,5,0)</f>
        <v>0.14593999999999999</v>
      </c>
      <c r="G4302" s="67"/>
      <c r="H4302" s="67"/>
      <c r="J4302" s="67"/>
      <c r="P4302" s="68"/>
      <c r="Q4302" s="69"/>
      <c r="R4302" s="69"/>
      <c r="Z4302" s="70"/>
      <c r="AA4302" s="71"/>
      <c r="AB4302" s="70"/>
      <c r="AC4302" s="70"/>
      <c r="AD4302" s="53"/>
      <c r="AE4302" s="53"/>
      <c r="AF4302" s="72"/>
      <c r="AG4302" s="70"/>
      <c r="AH4302" s="70"/>
      <c r="AI4302" s="70"/>
    </row>
    <row r="4303" spans="1:35" ht="12.75" customHeight="1" x14ac:dyDescent="0.2">
      <c r="A4303" s="64" t="s">
        <v>742</v>
      </c>
      <c r="B4303" s="65" t="s">
        <v>741</v>
      </c>
      <c r="C4303" s="65">
        <v>5027933</v>
      </c>
      <c r="D4303" s="66">
        <f>VLOOKUP(A4303,'2.1 Termination Charges'!$B$4:$F$904,5,0)</f>
        <v>0.14593999999999999</v>
      </c>
      <c r="G4303" s="67"/>
      <c r="H4303" s="67"/>
      <c r="J4303" s="67"/>
      <c r="P4303" s="68"/>
      <c r="Q4303" s="69"/>
      <c r="R4303" s="69"/>
      <c r="Z4303" s="70"/>
      <c r="AA4303" s="71"/>
      <c r="AB4303" s="70"/>
      <c r="AC4303" s="70"/>
      <c r="AD4303" s="53"/>
      <c r="AE4303" s="53"/>
      <c r="AF4303" s="72"/>
      <c r="AG4303" s="70"/>
      <c r="AH4303" s="70"/>
      <c r="AI4303" s="70"/>
    </row>
    <row r="4304" spans="1:35" ht="12.75" customHeight="1" x14ac:dyDescent="0.2">
      <c r="A4304" s="64" t="s">
        <v>742</v>
      </c>
      <c r="B4304" s="65" t="s">
        <v>741</v>
      </c>
      <c r="C4304" s="65">
        <v>5027934</v>
      </c>
      <c r="D4304" s="66">
        <f>VLOOKUP(A4304,'2.1 Termination Charges'!$B$4:$F$904,5,0)</f>
        <v>0.14593999999999999</v>
      </c>
      <c r="G4304" s="67"/>
      <c r="H4304" s="67"/>
      <c r="J4304" s="67"/>
      <c r="P4304" s="68"/>
      <c r="Q4304" s="69"/>
      <c r="R4304" s="69"/>
      <c r="Z4304" s="70"/>
      <c r="AA4304" s="71"/>
      <c r="AB4304" s="70"/>
      <c r="AC4304" s="70"/>
      <c r="AD4304" s="53"/>
      <c r="AE4304" s="53"/>
      <c r="AF4304" s="72"/>
      <c r="AG4304" s="70"/>
      <c r="AH4304" s="70"/>
      <c r="AI4304" s="70"/>
    </row>
    <row r="4305" spans="1:35" ht="12.75" customHeight="1" x14ac:dyDescent="0.2">
      <c r="A4305" s="64" t="s">
        <v>742</v>
      </c>
      <c r="B4305" s="65" t="s">
        <v>741</v>
      </c>
      <c r="C4305" s="65">
        <v>5027935</v>
      </c>
      <c r="D4305" s="66">
        <f>VLOOKUP(A4305,'2.1 Termination Charges'!$B$4:$F$904,5,0)</f>
        <v>0.14593999999999999</v>
      </c>
      <c r="G4305" s="67"/>
      <c r="H4305" s="67"/>
      <c r="J4305" s="67"/>
      <c r="P4305" s="68"/>
      <c r="Q4305" s="69"/>
      <c r="R4305" s="69"/>
      <c r="Z4305" s="70"/>
      <c r="AA4305" s="71"/>
      <c r="AB4305" s="70"/>
      <c r="AC4305" s="70"/>
      <c r="AD4305" s="53"/>
      <c r="AE4305" s="53"/>
      <c r="AF4305" s="72"/>
      <c r="AG4305" s="70"/>
      <c r="AH4305" s="70"/>
      <c r="AI4305" s="70"/>
    </row>
    <row r="4306" spans="1:35" ht="12.75" customHeight="1" x14ac:dyDescent="0.2">
      <c r="A4306" s="64" t="s">
        <v>742</v>
      </c>
      <c r="B4306" s="65" t="s">
        <v>741</v>
      </c>
      <c r="C4306" s="65">
        <v>5027936</v>
      </c>
      <c r="D4306" s="66">
        <f>VLOOKUP(A4306,'2.1 Termination Charges'!$B$4:$F$904,5,0)</f>
        <v>0.14593999999999999</v>
      </c>
      <c r="G4306" s="67"/>
      <c r="H4306" s="67"/>
      <c r="J4306" s="67"/>
      <c r="P4306" s="68"/>
      <c r="Q4306" s="69"/>
      <c r="R4306" s="69"/>
      <c r="Z4306" s="70"/>
      <c r="AA4306" s="71"/>
      <c r="AB4306" s="70"/>
      <c r="AC4306" s="70"/>
      <c r="AD4306" s="53"/>
      <c r="AE4306" s="53"/>
      <c r="AF4306" s="72"/>
      <c r="AG4306" s="70"/>
      <c r="AH4306" s="70"/>
      <c r="AI4306" s="70"/>
    </row>
    <row r="4307" spans="1:35" ht="12.75" customHeight="1" x14ac:dyDescent="0.2">
      <c r="A4307" s="64" t="s">
        <v>742</v>
      </c>
      <c r="B4307" s="65" t="s">
        <v>741</v>
      </c>
      <c r="C4307" s="65">
        <v>5027937</v>
      </c>
      <c r="D4307" s="66">
        <f>VLOOKUP(A4307,'2.1 Termination Charges'!$B$4:$F$904,5,0)</f>
        <v>0.14593999999999999</v>
      </c>
      <c r="G4307" s="67"/>
      <c r="H4307" s="67"/>
      <c r="J4307" s="67"/>
      <c r="P4307" s="68"/>
      <c r="Q4307" s="69"/>
      <c r="R4307" s="69"/>
      <c r="Z4307" s="70"/>
      <c r="AA4307" s="71"/>
      <c r="AB4307" s="70"/>
      <c r="AC4307" s="70"/>
      <c r="AD4307" s="53"/>
      <c r="AE4307" s="53"/>
      <c r="AF4307" s="72"/>
      <c r="AG4307" s="70"/>
      <c r="AH4307" s="70"/>
      <c r="AI4307" s="70"/>
    </row>
    <row r="4308" spans="1:35" ht="12.75" customHeight="1" x14ac:dyDescent="0.2">
      <c r="A4308" s="64" t="s">
        <v>742</v>
      </c>
      <c r="B4308" s="65" t="s">
        <v>741</v>
      </c>
      <c r="C4308" s="65">
        <v>5027938</v>
      </c>
      <c r="D4308" s="66">
        <f>VLOOKUP(A4308,'2.1 Termination Charges'!$B$4:$F$904,5,0)</f>
        <v>0.14593999999999999</v>
      </c>
      <c r="G4308" s="67"/>
      <c r="H4308" s="67"/>
      <c r="J4308" s="67"/>
      <c r="P4308" s="68"/>
      <c r="Q4308" s="69"/>
      <c r="R4308" s="69"/>
      <c r="Z4308" s="70"/>
      <c r="AA4308" s="71"/>
      <c r="AB4308" s="70"/>
      <c r="AC4308" s="70"/>
      <c r="AD4308" s="53"/>
      <c r="AE4308" s="53"/>
      <c r="AF4308" s="72"/>
      <c r="AG4308" s="70"/>
      <c r="AH4308" s="70"/>
      <c r="AI4308" s="70"/>
    </row>
    <row r="4309" spans="1:35" ht="12.75" customHeight="1" x14ac:dyDescent="0.2">
      <c r="A4309" s="64" t="s">
        <v>742</v>
      </c>
      <c r="B4309" s="65" t="s">
        <v>741</v>
      </c>
      <c r="C4309" s="65">
        <v>502794</v>
      </c>
      <c r="D4309" s="66">
        <f>VLOOKUP(A4309,'2.1 Termination Charges'!$B$4:$F$904,5,0)</f>
        <v>0.14593999999999999</v>
      </c>
      <c r="G4309" s="67"/>
      <c r="H4309" s="67"/>
      <c r="J4309" s="67"/>
      <c r="P4309" s="68"/>
      <c r="Q4309" s="69"/>
      <c r="R4309" s="69"/>
      <c r="Z4309" s="70"/>
      <c r="AA4309" s="71"/>
      <c r="AB4309" s="70"/>
      <c r="AC4309" s="70"/>
      <c r="AD4309" s="53"/>
      <c r="AE4309" s="53"/>
      <c r="AF4309" s="72"/>
      <c r="AG4309" s="70"/>
      <c r="AH4309" s="70"/>
      <c r="AI4309" s="70"/>
    </row>
    <row r="4310" spans="1:35" ht="12.75" customHeight="1" x14ac:dyDescent="0.2">
      <c r="A4310" s="64" t="s">
        <v>742</v>
      </c>
      <c r="B4310" s="65" t="s">
        <v>741</v>
      </c>
      <c r="C4310" s="65">
        <v>5027950</v>
      </c>
      <c r="D4310" s="66">
        <f>VLOOKUP(A4310,'2.1 Termination Charges'!$B$4:$F$904,5,0)</f>
        <v>0.14593999999999999</v>
      </c>
      <c r="G4310" s="67"/>
      <c r="H4310" s="67"/>
      <c r="J4310" s="67"/>
      <c r="P4310" s="68"/>
      <c r="Q4310" s="69"/>
      <c r="R4310" s="69"/>
      <c r="Z4310" s="70"/>
      <c r="AA4310" s="71"/>
      <c r="AB4310" s="70"/>
      <c r="AC4310" s="70"/>
      <c r="AD4310" s="53"/>
      <c r="AE4310" s="53"/>
      <c r="AF4310" s="72"/>
      <c r="AG4310" s="70"/>
      <c r="AH4310" s="70"/>
      <c r="AI4310" s="70"/>
    </row>
    <row r="4311" spans="1:35" ht="12.75" customHeight="1" x14ac:dyDescent="0.2">
      <c r="A4311" s="64" t="s">
        <v>742</v>
      </c>
      <c r="B4311" s="65" t="s">
        <v>741</v>
      </c>
      <c r="C4311" s="65">
        <v>5027951</v>
      </c>
      <c r="D4311" s="66">
        <f>VLOOKUP(A4311,'2.1 Termination Charges'!$B$4:$F$904,5,0)</f>
        <v>0.14593999999999999</v>
      </c>
      <c r="G4311" s="67"/>
      <c r="H4311" s="67"/>
      <c r="J4311" s="67"/>
      <c r="P4311" s="68"/>
      <c r="Q4311" s="69"/>
      <c r="R4311" s="69"/>
      <c r="Z4311" s="70"/>
      <c r="AA4311" s="71"/>
      <c r="AB4311" s="70"/>
      <c r="AC4311" s="70"/>
      <c r="AD4311" s="53"/>
      <c r="AE4311" s="53"/>
      <c r="AF4311" s="72"/>
      <c r="AG4311" s="70"/>
      <c r="AH4311" s="70"/>
      <c r="AI4311" s="70"/>
    </row>
    <row r="4312" spans="1:35" ht="12.75" customHeight="1" x14ac:dyDescent="0.2">
      <c r="A4312" s="64" t="s">
        <v>742</v>
      </c>
      <c r="B4312" s="65" t="s">
        <v>741</v>
      </c>
      <c r="C4312" s="65">
        <v>5027952</v>
      </c>
      <c r="D4312" s="66">
        <f>VLOOKUP(A4312,'2.1 Termination Charges'!$B$4:$F$904,5,0)</f>
        <v>0.14593999999999999</v>
      </c>
      <c r="G4312" s="67"/>
      <c r="H4312" s="67"/>
      <c r="J4312" s="67"/>
      <c r="P4312" s="68"/>
      <c r="Q4312" s="69"/>
      <c r="R4312" s="69"/>
      <c r="Z4312" s="70"/>
      <c r="AA4312" s="71"/>
      <c r="AB4312" s="70"/>
      <c r="AC4312" s="70"/>
      <c r="AD4312" s="53"/>
      <c r="AE4312" s="53"/>
      <c r="AF4312" s="72"/>
      <c r="AG4312" s="70"/>
      <c r="AH4312" s="70"/>
      <c r="AI4312" s="70"/>
    </row>
    <row r="4313" spans="1:35" ht="12.75" customHeight="1" x14ac:dyDescent="0.2">
      <c r="A4313" s="64" t="s">
        <v>742</v>
      </c>
      <c r="B4313" s="65" t="s">
        <v>741</v>
      </c>
      <c r="C4313" s="65">
        <v>5027953</v>
      </c>
      <c r="D4313" s="66">
        <f>VLOOKUP(A4313,'2.1 Termination Charges'!$B$4:$F$904,5,0)</f>
        <v>0.14593999999999999</v>
      </c>
      <c r="G4313" s="67"/>
      <c r="H4313" s="67"/>
      <c r="J4313" s="67"/>
      <c r="P4313" s="68"/>
      <c r="Q4313" s="69"/>
      <c r="R4313" s="69"/>
      <c r="Z4313" s="70"/>
      <c r="AA4313" s="71"/>
      <c r="AB4313" s="70"/>
      <c r="AC4313" s="70"/>
      <c r="AD4313" s="53"/>
      <c r="AE4313" s="53"/>
      <c r="AF4313" s="72"/>
      <c r="AG4313" s="70"/>
      <c r="AH4313" s="70"/>
      <c r="AI4313" s="70"/>
    </row>
    <row r="4314" spans="1:35" ht="12.75" customHeight="1" x14ac:dyDescent="0.2">
      <c r="A4314" s="64" t="s">
        <v>742</v>
      </c>
      <c r="B4314" s="65" t="s">
        <v>741</v>
      </c>
      <c r="C4314" s="65">
        <v>5027954</v>
      </c>
      <c r="D4314" s="66">
        <f>VLOOKUP(A4314,'2.1 Termination Charges'!$B$4:$F$904,5,0)</f>
        <v>0.14593999999999999</v>
      </c>
      <c r="G4314" s="67"/>
      <c r="H4314" s="67"/>
      <c r="J4314" s="67"/>
      <c r="P4314" s="68"/>
      <c r="Q4314" s="69"/>
      <c r="R4314" s="69"/>
      <c r="Z4314" s="70"/>
      <c r="AA4314" s="71"/>
      <c r="AB4314" s="70"/>
      <c r="AC4314" s="70"/>
      <c r="AD4314" s="53"/>
      <c r="AE4314" s="53"/>
      <c r="AF4314" s="72"/>
      <c r="AG4314" s="70"/>
      <c r="AH4314" s="70"/>
      <c r="AI4314" s="70"/>
    </row>
    <row r="4315" spans="1:35" ht="12.75" customHeight="1" x14ac:dyDescent="0.2">
      <c r="A4315" s="64" t="s">
        <v>742</v>
      </c>
      <c r="B4315" s="65" t="s">
        <v>741</v>
      </c>
      <c r="C4315" s="65">
        <v>5027955</v>
      </c>
      <c r="D4315" s="66">
        <f>VLOOKUP(A4315,'2.1 Termination Charges'!$B$4:$F$904,5,0)</f>
        <v>0.14593999999999999</v>
      </c>
      <c r="G4315" s="67"/>
      <c r="H4315" s="67"/>
      <c r="J4315" s="67"/>
      <c r="P4315" s="68"/>
      <c r="Q4315" s="69"/>
      <c r="R4315" s="69"/>
      <c r="Z4315" s="70"/>
      <c r="AA4315" s="71"/>
      <c r="AB4315" s="70"/>
      <c r="AC4315" s="70"/>
      <c r="AD4315" s="53"/>
      <c r="AE4315" s="53"/>
      <c r="AF4315" s="72"/>
      <c r="AG4315" s="70"/>
      <c r="AH4315" s="70"/>
      <c r="AI4315" s="70"/>
    </row>
    <row r="4316" spans="1:35" ht="12.75" customHeight="1" x14ac:dyDescent="0.2">
      <c r="A4316" s="64" t="s">
        <v>742</v>
      </c>
      <c r="B4316" s="65" t="s">
        <v>741</v>
      </c>
      <c r="C4316" s="65">
        <v>5027956</v>
      </c>
      <c r="D4316" s="66">
        <f>VLOOKUP(A4316,'2.1 Termination Charges'!$B$4:$F$904,5,0)</f>
        <v>0.14593999999999999</v>
      </c>
      <c r="G4316" s="67"/>
      <c r="H4316" s="67"/>
      <c r="J4316" s="67"/>
      <c r="P4316" s="68"/>
      <c r="Q4316" s="69"/>
      <c r="R4316" s="69"/>
      <c r="Z4316" s="70"/>
      <c r="AA4316" s="71"/>
      <c r="AB4316" s="70"/>
      <c r="AC4316" s="70"/>
      <c r="AD4316" s="53"/>
      <c r="AE4316" s="53"/>
      <c r="AF4316" s="72"/>
      <c r="AG4316" s="70"/>
      <c r="AH4316" s="70"/>
      <c r="AI4316" s="70"/>
    </row>
    <row r="4317" spans="1:35" ht="12.75" customHeight="1" x14ac:dyDescent="0.2">
      <c r="A4317" s="64" t="s">
        <v>742</v>
      </c>
      <c r="B4317" s="65" t="s">
        <v>741</v>
      </c>
      <c r="C4317" s="65">
        <v>5027957</v>
      </c>
      <c r="D4317" s="66">
        <f>VLOOKUP(A4317,'2.1 Termination Charges'!$B$4:$F$904,5,0)</f>
        <v>0.14593999999999999</v>
      </c>
      <c r="G4317" s="67"/>
      <c r="H4317" s="67"/>
      <c r="J4317" s="67"/>
      <c r="P4317" s="68"/>
      <c r="Q4317" s="69"/>
      <c r="R4317" s="69"/>
      <c r="Z4317" s="70"/>
      <c r="AA4317" s="71"/>
      <c r="AB4317" s="70"/>
      <c r="AC4317" s="70"/>
      <c r="AD4317" s="53"/>
      <c r="AE4317" s="53"/>
      <c r="AF4317" s="72"/>
      <c r="AG4317" s="70"/>
      <c r="AH4317" s="70"/>
      <c r="AI4317" s="70"/>
    </row>
    <row r="4318" spans="1:35" ht="12.75" customHeight="1" x14ac:dyDescent="0.2">
      <c r="A4318" s="64" t="s">
        <v>742</v>
      </c>
      <c r="B4318" s="65" t="s">
        <v>741</v>
      </c>
      <c r="C4318" s="65">
        <v>5027960</v>
      </c>
      <c r="D4318" s="66">
        <f>VLOOKUP(A4318,'2.1 Termination Charges'!$B$4:$F$904,5,0)</f>
        <v>0.14593999999999999</v>
      </c>
      <c r="G4318" s="67"/>
      <c r="H4318" s="67"/>
      <c r="J4318" s="67"/>
      <c r="P4318" s="68"/>
      <c r="Q4318" s="69"/>
      <c r="R4318" s="69"/>
      <c r="Z4318" s="70"/>
      <c r="AA4318" s="71"/>
      <c r="AB4318" s="70"/>
      <c r="AC4318" s="70"/>
      <c r="AD4318" s="53"/>
      <c r="AE4318" s="53"/>
      <c r="AF4318" s="72"/>
      <c r="AG4318" s="70"/>
      <c r="AH4318" s="70"/>
      <c r="AI4318" s="70"/>
    </row>
    <row r="4319" spans="1:35" ht="12.75" customHeight="1" x14ac:dyDescent="0.2">
      <c r="A4319" s="64" t="s">
        <v>742</v>
      </c>
      <c r="B4319" s="65" t="s">
        <v>741</v>
      </c>
      <c r="C4319" s="65">
        <v>5027962</v>
      </c>
      <c r="D4319" s="66">
        <f>VLOOKUP(A4319,'2.1 Termination Charges'!$B$4:$F$904,5,0)</f>
        <v>0.14593999999999999</v>
      </c>
      <c r="G4319" s="67"/>
      <c r="H4319" s="67"/>
      <c r="J4319" s="67"/>
      <c r="P4319" s="68"/>
      <c r="Q4319" s="69"/>
      <c r="R4319" s="69"/>
      <c r="Z4319" s="70"/>
      <c r="AA4319" s="71"/>
      <c r="AB4319" s="70"/>
      <c r="AC4319" s="70"/>
      <c r="AD4319" s="53"/>
      <c r="AE4319" s="53"/>
      <c r="AF4319" s="72"/>
      <c r="AG4319" s="70"/>
      <c r="AH4319" s="70"/>
      <c r="AI4319" s="70"/>
    </row>
    <row r="4320" spans="1:35" ht="12.75" customHeight="1" x14ac:dyDescent="0.2">
      <c r="A4320" s="64" t="s">
        <v>742</v>
      </c>
      <c r="B4320" s="65" t="s">
        <v>741</v>
      </c>
      <c r="C4320" s="65">
        <v>5027963</v>
      </c>
      <c r="D4320" s="66">
        <f>VLOOKUP(A4320,'2.1 Termination Charges'!$B$4:$F$904,5,0)</f>
        <v>0.14593999999999999</v>
      </c>
      <c r="G4320" s="67"/>
      <c r="H4320" s="67"/>
      <c r="J4320" s="67"/>
      <c r="P4320" s="68"/>
      <c r="Q4320" s="69"/>
      <c r="R4320" s="69"/>
      <c r="Z4320" s="70"/>
      <c r="AA4320" s="71"/>
      <c r="AB4320" s="70"/>
      <c r="AC4320" s="70"/>
      <c r="AD4320" s="53"/>
      <c r="AE4320" s="53"/>
      <c r="AF4320" s="72"/>
      <c r="AG4320" s="70"/>
      <c r="AH4320" s="70"/>
      <c r="AI4320" s="70"/>
    </row>
    <row r="4321" spans="1:35" ht="12.75" customHeight="1" x14ac:dyDescent="0.2">
      <c r="A4321" s="64" t="s">
        <v>742</v>
      </c>
      <c r="B4321" s="65" t="s">
        <v>741</v>
      </c>
      <c r="C4321" s="65">
        <v>5027964</v>
      </c>
      <c r="D4321" s="66">
        <f>VLOOKUP(A4321,'2.1 Termination Charges'!$B$4:$F$904,5,0)</f>
        <v>0.14593999999999999</v>
      </c>
      <c r="G4321" s="67"/>
      <c r="H4321" s="67"/>
      <c r="J4321" s="67"/>
      <c r="P4321" s="68"/>
      <c r="Q4321" s="69"/>
      <c r="R4321" s="69"/>
      <c r="Z4321" s="70"/>
      <c r="AA4321" s="71"/>
      <c r="AB4321" s="70"/>
      <c r="AC4321" s="70"/>
      <c r="AD4321" s="53"/>
      <c r="AE4321" s="53"/>
      <c r="AF4321" s="72"/>
      <c r="AG4321" s="70"/>
      <c r="AH4321" s="70"/>
      <c r="AI4321" s="70"/>
    </row>
    <row r="4322" spans="1:35" ht="12.75" customHeight="1" x14ac:dyDescent="0.2">
      <c r="A4322" s="64" t="s">
        <v>742</v>
      </c>
      <c r="B4322" s="65" t="s">
        <v>741</v>
      </c>
      <c r="C4322" s="65">
        <v>5027965</v>
      </c>
      <c r="D4322" s="66">
        <f>VLOOKUP(A4322,'2.1 Termination Charges'!$B$4:$F$904,5,0)</f>
        <v>0.14593999999999999</v>
      </c>
      <c r="G4322" s="67"/>
      <c r="H4322" s="67"/>
      <c r="J4322" s="67"/>
      <c r="P4322" s="68"/>
      <c r="Q4322" s="69"/>
      <c r="R4322" s="69"/>
      <c r="Z4322" s="70"/>
      <c r="AA4322" s="71"/>
      <c r="AB4322" s="70"/>
      <c r="AC4322" s="70"/>
      <c r="AD4322" s="53"/>
      <c r="AE4322" s="53"/>
      <c r="AF4322" s="72"/>
      <c r="AG4322" s="70"/>
      <c r="AH4322" s="70"/>
      <c r="AI4322" s="70"/>
    </row>
    <row r="4323" spans="1:35" ht="12.75" customHeight="1" x14ac:dyDescent="0.2">
      <c r="A4323" s="64" t="s">
        <v>744</v>
      </c>
      <c r="B4323" s="65" t="s">
        <v>743</v>
      </c>
      <c r="C4323" s="65">
        <v>502231</v>
      </c>
      <c r="D4323" s="66">
        <f>VLOOKUP(A4323,'2.1 Termination Charges'!$B$4:$F$904,5,0)</f>
        <v>0.23830000000000001</v>
      </c>
      <c r="G4323" s="67"/>
      <c r="H4323" s="67"/>
      <c r="J4323" s="67"/>
      <c r="P4323" s="68"/>
      <c r="Q4323" s="69"/>
      <c r="R4323" s="69"/>
      <c r="Z4323" s="70"/>
      <c r="AA4323" s="71"/>
      <c r="AB4323" s="70"/>
      <c r="AC4323" s="70"/>
      <c r="AD4323" s="53"/>
      <c r="AE4323" s="53"/>
      <c r="AF4323" s="72"/>
      <c r="AG4323" s="70"/>
      <c r="AH4323" s="70"/>
      <c r="AI4323" s="70"/>
    </row>
    <row r="4324" spans="1:35" ht="12.75" customHeight="1" x14ac:dyDescent="0.2">
      <c r="A4324" s="64" t="s">
        <v>744</v>
      </c>
      <c r="B4324" s="65" t="s">
        <v>743</v>
      </c>
      <c r="C4324" s="65">
        <v>5022326</v>
      </c>
      <c r="D4324" s="66">
        <f>VLOOKUP(A4324,'2.1 Termination Charges'!$B$4:$F$904,5,0)</f>
        <v>0.23830000000000001</v>
      </c>
      <c r="G4324" s="67"/>
      <c r="H4324" s="67"/>
      <c r="J4324" s="67"/>
      <c r="P4324" s="68"/>
      <c r="Q4324" s="69"/>
      <c r="R4324" s="69"/>
      <c r="Z4324" s="70"/>
      <c r="AA4324" s="71"/>
      <c r="AB4324" s="70"/>
      <c r="AC4324" s="70"/>
      <c r="AD4324" s="53"/>
      <c r="AE4324" s="53"/>
      <c r="AF4324" s="72"/>
      <c r="AG4324" s="70"/>
      <c r="AH4324" s="70"/>
      <c r="AI4324" s="70"/>
    </row>
    <row r="4325" spans="1:35" ht="12.75" customHeight="1" x14ac:dyDescent="0.2">
      <c r="A4325" s="64" t="s">
        <v>744</v>
      </c>
      <c r="B4325" s="65" t="s">
        <v>743</v>
      </c>
      <c r="C4325" s="65">
        <v>5022327</v>
      </c>
      <c r="D4325" s="66">
        <f>VLOOKUP(A4325,'2.1 Termination Charges'!$B$4:$F$904,5,0)</f>
        <v>0.23830000000000001</v>
      </c>
      <c r="G4325" s="67"/>
      <c r="H4325" s="67"/>
      <c r="J4325" s="67"/>
      <c r="P4325" s="68"/>
      <c r="Q4325" s="69"/>
      <c r="R4325" s="69"/>
      <c r="Z4325" s="70"/>
      <c r="AA4325" s="71"/>
      <c r="AB4325" s="70"/>
      <c r="AC4325" s="70"/>
      <c r="AD4325" s="53"/>
      <c r="AE4325" s="53"/>
      <c r="AF4325" s="72"/>
      <c r="AG4325" s="70"/>
      <c r="AH4325" s="70"/>
      <c r="AI4325" s="70"/>
    </row>
    <row r="4326" spans="1:35" ht="12.75" customHeight="1" x14ac:dyDescent="0.2">
      <c r="A4326" s="64" t="s">
        <v>744</v>
      </c>
      <c r="B4326" s="65" t="s">
        <v>743</v>
      </c>
      <c r="C4326" s="65">
        <v>5022328</v>
      </c>
      <c r="D4326" s="66">
        <f>VLOOKUP(A4326,'2.1 Termination Charges'!$B$4:$F$904,5,0)</f>
        <v>0.23830000000000001</v>
      </c>
      <c r="G4326" s="67"/>
      <c r="H4326" s="67"/>
      <c r="J4326" s="67"/>
      <c r="P4326" s="68"/>
      <c r="Q4326" s="69"/>
      <c r="R4326" s="69"/>
      <c r="Z4326" s="70"/>
      <c r="AA4326" s="71"/>
      <c r="AB4326" s="70"/>
      <c r="AC4326" s="70"/>
      <c r="AD4326" s="53"/>
      <c r="AE4326" s="53"/>
      <c r="AF4326" s="72"/>
      <c r="AG4326" s="70"/>
      <c r="AH4326" s="70"/>
      <c r="AI4326" s="70"/>
    </row>
    <row r="4327" spans="1:35" ht="12.75" customHeight="1" x14ac:dyDescent="0.2">
      <c r="A4327" s="64" t="s">
        <v>744</v>
      </c>
      <c r="B4327" s="65" t="s">
        <v>743</v>
      </c>
      <c r="C4327" s="65">
        <v>5022329</v>
      </c>
      <c r="D4327" s="66">
        <f>VLOOKUP(A4327,'2.1 Termination Charges'!$B$4:$F$904,5,0)</f>
        <v>0.23830000000000001</v>
      </c>
      <c r="G4327" s="67"/>
      <c r="H4327" s="67"/>
      <c r="J4327" s="67"/>
      <c r="P4327" s="68"/>
      <c r="Q4327" s="69"/>
      <c r="R4327" s="69"/>
      <c r="Z4327" s="70"/>
      <c r="AA4327" s="71"/>
      <c r="AB4327" s="70"/>
      <c r="AC4327" s="70"/>
      <c r="AD4327" s="53"/>
      <c r="AE4327" s="53"/>
      <c r="AF4327" s="72"/>
      <c r="AG4327" s="70"/>
      <c r="AH4327" s="70"/>
      <c r="AI4327" s="70"/>
    </row>
    <row r="4328" spans="1:35" ht="12.75" customHeight="1" x14ac:dyDescent="0.2">
      <c r="A4328" s="64" t="s">
        <v>744</v>
      </c>
      <c r="B4328" s="65" t="s">
        <v>743</v>
      </c>
      <c r="C4328" s="65">
        <v>5022427</v>
      </c>
      <c r="D4328" s="66">
        <f>VLOOKUP(A4328,'2.1 Termination Charges'!$B$4:$F$904,5,0)</f>
        <v>0.23830000000000001</v>
      </c>
      <c r="G4328" s="67"/>
      <c r="H4328" s="67"/>
      <c r="J4328" s="67"/>
      <c r="P4328" s="68"/>
      <c r="Q4328" s="69"/>
      <c r="R4328" s="69"/>
      <c r="Z4328" s="70"/>
      <c r="AA4328" s="71"/>
      <c r="AB4328" s="70"/>
      <c r="AC4328" s="70"/>
      <c r="AD4328" s="53"/>
      <c r="AE4328" s="53"/>
      <c r="AF4328" s="72"/>
      <c r="AG4328" s="70"/>
      <c r="AH4328" s="70"/>
      <c r="AI4328" s="70"/>
    </row>
    <row r="4329" spans="1:35" ht="12.75" customHeight="1" x14ac:dyDescent="0.2">
      <c r="A4329" s="64" t="s">
        <v>744</v>
      </c>
      <c r="B4329" s="65" t="s">
        <v>743</v>
      </c>
      <c r="C4329" s="65">
        <v>5022428</v>
      </c>
      <c r="D4329" s="66">
        <f>VLOOKUP(A4329,'2.1 Termination Charges'!$B$4:$F$904,5,0)</f>
        <v>0.23830000000000001</v>
      </c>
      <c r="G4329" s="67"/>
      <c r="H4329" s="67"/>
      <c r="J4329" s="67"/>
      <c r="P4329" s="68"/>
      <c r="Q4329" s="69"/>
      <c r="R4329" s="69"/>
      <c r="Z4329" s="70"/>
      <c r="AA4329" s="71"/>
      <c r="AB4329" s="70"/>
      <c r="AC4329" s="70"/>
      <c r="AD4329" s="53"/>
      <c r="AE4329" s="53"/>
      <c r="AF4329" s="72"/>
      <c r="AG4329" s="70"/>
      <c r="AH4329" s="70"/>
      <c r="AI4329" s="70"/>
    </row>
    <row r="4330" spans="1:35" ht="12.75" customHeight="1" x14ac:dyDescent="0.2">
      <c r="A4330" s="64" t="s">
        <v>744</v>
      </c>
      <c r="B4330" s="65" t="s">
        <v>743</v>
      </c>
      <c r="C4330" s="65">
        <v>5022429</v>
      </c>
      <c r="D4330" s="66">
        <f>VLOOKUP(A4330,'2.1 Termination Charges'!$B$4:$F$904,5,0)</f>
        <v>0.23830000000000001</v>
      </c>
      <c r="G4330" s="67"/>
      <c r="H4330" s="67"/>
      <c r="J4330" s="67"/>
      <c r="P4330" s="68"/>
      <c r="Q4330" s="69"/>
      <c r="R4330" s="69"/>
      <c r="Z4330" s="70"/>
      <c r="AA4330" s="71"/>
      <c r="AB4330" s="70"/>
      <c r="AC4330" s="70"/>
      <c r="AD4330" s="53"/>
      <c r="AE4330" s="53"/>
      <c r="AF4330" s="72"/>
      <c r="AG4330" s="70"/>
      <c r="AH4330" s="70"/>
      <c r="AI4330" s="70"/>
    </row>
    <row r="4331" spans="1:35" ht="12.75" customHeight="1" x14ac:dyDescent="0.2">
      <c r="A4331" s="64" t="s">
        <v>744</v>
      </c>
      <c r="B4331" s="65" t="s">
        <v>743</v>
      </c>
      <c r="C4331" s="65">
        <v>50230</v>
      </c>
      <c r="D4331" s="66">
        <f>VLOOKUP(A4331,'2.1 Termination Charges'!$B$4:$F$904,5,0)</f>
        <v>0.23830000000000001</v>
      </c>
      <c r="G4331" s="67"/>
      <c r="H4331" s="67"/>
      <c r="J4331" s="67"/>
      <c r="P4331" s="68"/>
      <c r="Q4331" s="69"/>
      <c r="R4331" s="69"/>
      <c r="Z4331" s="70"/>
      <c r="AA4331" s="71"/>
      <c r="AB4331" s="70"/>
      <c r="AC4331" s="70"/>
      <c r="AD4331" s="53"/>
      <c r="AE4331" s="53"/>
      <c r="AF4331" s="72"/>
      <c r="AG4331" s="70"/>
      <c r="AH4331" s="70"/>
      <c r="AI4331" s="70"/>
    </row>
    <row r="4332" spans="1:35" ht="12.75" customHeight="1" x14ac:dyDescent="0.2">
      <c r="A4332" s="64" t="s">
        <v>744</v>
      </c>
      <c r="B4332" s="65" t="s">
        <v>743</v>
      </c>
      <c r="C4332" s="65">
        <v>50231</v>
      </c>
      <c r="D4332" s="66">
        <f>VLOOKUP(A4332,'2.1 Termination Charges'!$B$4:$F$904,5,0)</f>
        <v>0.23830000000000001</v>
      </c>
      <c r="G4332" s="67"/>
      <c r="H4332" s="67"/>
      <c r="J4332" s="67"/>
      <c r="P4332" s="68"/>
      <c r="Q4332" s="69"/>
      <c r="R4332" s="69"/>
      <c r="Z4332" s="70"/>
      <c r="AA4332" s="71"/>
      <c r="AB4332" s="70"/>
      <c r="AC4332" s="70"/>
      <c r="AD4332" s="53"/>
      <c r="AE4332" s="53"/>
      <c r="AF4332" s="72"/>
      <c r="AG4332" s="70"/>
      <c r="AH4332" s="70"/>
      <c r="AI4332" s="70"/>
    </row>
    <row r="4333" spans="1:35" ht="12.75" customHeight="1" x14ac:dyDescent="0.2">
      <c r="A4333" s="64" t="s">
        <v>744</v>
      </c>
      <c r="B4333" s="65" t="s">
        <v>743</v>
      </c>
      <c r="C4333" s="65">
        <v>502320</v>
      </c>
      <c r="D4333" s="66">
        <f>VLOOKUP(A4333,'2.1 Termination Charges'!$B$4:$F$904,5,0)</f>
        <v>0.23830000000000001</v>
      </c>
      <c r="G4333" s="67"/>
      <c r="H4333" s="67"/>
      <c r="J4333" s="67"/>
      <c r="P4333" s="68"/>
      <c r="Q4333" s="69"/>
      <c r="R4333" s="69"/>
      <c r="Z4333" s="70"/>
      <c r="AA4333" s="71"/>
      <c r="AB4333" s="70"/>
      <c r="AC4333" s="70"/>
      <c r="AD4333" s="53"/>
      <c r="AE4333" s="53"/>
      <c r="AF4333" s="72"/>
      <c r="AG4333" s="70"/>
      <c r="AH4333" s="70"/>
      <c r="AI4333" s="70"/>
    </row>
    <row r="4334" spans="1:35" ht="12.75" customHeight="1" x14ac:dyDescent="0.2">
      <c r="A4334" s="64" t="s">
        <v>744</v>
      </c>
      <c r="B4334" s="65" t="s">
        <v>743</v>
      </c>
      <c r="C4334" s="65">
        <v>502321</v>
      </c>
      <c r="D4334" s="66">
        <f>VLOOKUP(A4334,'2.1 Termination Charges'!$B$4:$F$904,5,0)</f>
        <v>0.23830000000000001</v>
      </c>
      <c r="G4334" s="67"/>
      <c r="H4334" s="67"/>
      <c r="J4334" s="67"/>
      <c r="P4334" s="68"/>
      <c r="Q4334" s="69"/>
      <c r="R4334" s="69"/>
      <c r="Z4334" s="70"/>
      <c r="AA4334" s="71"/>
      <c r="AB4334" s="70"/>
      <c r="AC4334" s="70"/>
      <c r="AD4334" s="53"/>
      <c r="AE4334" s="53"/>
      <c r="AF4334" s="72"/>
      <c r="AG4334" s="70"/>
      <c r="AH4334" s="70"/>
      <c r="AI4334" s="70"/>
    </row>
    <row r="4335" spans="1:35" ht="12.75" customHeight="1" x14ac:dyDescent="0.2">
      <c r="A4335" s="64" t="s">
        <v>744</v>
      </c>
      <c r="B4335" s="65" t="s">
        <v>743</v>
      </c>
      <c r="C4335" s="65">
        <v>502322</v>
      </c>
      <c r="D4335" s="66">
        <f>VLOOKUP(A4335,'2.1 Termination Charges'!$B$4:$F$904,5,0)</f>
        <v>0.23830000000000001</v>
      </c>
      <c r="G4335" s="67"/>
      <c r="H4335" s="67"/>
      <c r="J4335" s="67"/>
      <c r="P4335" s="68"/>
      <c r="Q4335" s="69"/>
      <c r="R4335" s="69"/>
      <c r="Z4335" s="70"/>
      <c r="AA4335" s="71"/>
      <c r="AB4335" s="70"/>
      <c r="AC4335" s="70"/>
      <c r="AD4335" s="53"/>
      <c r="AE4335" s="53"/>
      <c r="AF4335" s="72"/>
      <c r="AG4335" s="70"/>
      <c r="AH4335" s="70"/>
      <c r="AI4335" s="70"/>
    </row>
    <row r="4336" spans="1:35" ht="12.75" customHeight="1" x14ac:dyDescent="0.2">
      <c r="A4336" s="64" t="s">
        <v>744</v>
      </c>
      <c r="B4336" s="65" t="s">
        <v>743</v>
      </c>
      <c r="C4336" s="65">
        <v>502323</v>
      </c>
      <c r="D4336" s="66">
        <f>VLOOKUP(A4336,'2.1 Termination Charges'!$B$4:$F$904,5,0)</f>
        <v>0.23830000000000001</v>
      </c>
      <c r="G4336" s="67"/>
      <c r="H4336" s="67"/>
      <c r="J4336" s="67"/>
      <c r="P4336" s="68"/>
      <c r="Q4336" s="69"/>
      <c r="R4336" s="69"/>
      <c r="Z4336" s="70"/>
      <c r="AA4336" s="71"/>
      <c r="AB4336" s="70"/>
      <c r="AC4336" s="70"/>
      <c r="AD4336" s="53"/>
      <c r="AE4336" s="53"/>
      <c r="AF4336" s="72"/>
      <c r="AG4336" s="70"/>
      <c r="AH4336" s="70"/>
      <c r="AI4336" s="70"/>
    </row>
    <row r="4337" spans="1:35" ht="12.75" customHeight="1" x14ac:dyDescent="0.2">
      <c r="A4337" s="64" t="s">
        <v>744</v>
      </c>
      <c r="B4337" s="65" t="s">
        <v>743</v>
      </c>
      <c r="C4337" s="65">
        <v>502324</v>
      </c>
      <c r="D4337" s="66">
        <f>VLOOKUP(A4337,'2.1 Termination Charges'!$B$4:$F$904,5,0)</f>
        <v>0.23830000000000001</v>
      </c>
      <c r="G4337" s="67"/>
      <c r="H4337" s="67"/>
      <c r="J4337" s="67"/>
      <c r="P4337" s="68"/>
      <c r="Q4337" s="69"/>
      <c r="R4337" s="69"/>
      <c r="Z4337" s="70"/>
      <c r="AA4337" s="71"/>
      <c r="AB4337" s="70"/>
      <c r="AC4337" s="70"/>
      <c r="AD4337" s="53"/>
      <c r="AE4337" s="53"/>
      <c r="AF4337" s="72"/>
      <c r="AG4337" s="70"/>
      <c r="AH4337" s="70"/>
      <c r="AI4337" s="70"/>
    </row>
    <row r="4338" spans="1:35" ht="12.75" customHeight="1" x14ac:dyDescent="0.2">
      <c r="A4338" s="64" t="s">
        <v>744</v>
      </c>
      <c r="B4338" s="65" t="s">
        <v>743</v>
      </c>
      <c r="C4338" s="65">
        <v>502325</v>
      </c>
      <c r="D4338" s="66">
        <f>VLOOKUP(A4338,'2.1 Termination Charges'!$B$4:$F$904,5,0)</f>
        <v>0.23830000000000001</v>
      </c>
      <c r="G4338" s="67"/>
      <c r="H4338" s="67"/>
      <c r="J4338" s="67"/>
      <c r="P4338" s="68"/>
      <c r="Q4338" s="69"/>
      <c r="R4338" s="69"/>
      <c r="Z4338" s="70"/>
      <c r="AA4338" s="71"/>
      <c r="AB4338" s="70"/>
      <c r="AC4338" s="70"/>
      <c r="AD4338" s="53"/>
      <c r="AE4338" s="53"/>
      <c r="AF4338" s="72"/>
      <c r="AG4338" s="70"/>
      <c r="AH4338" s="70"/>
      <c r="AI4338" s="70"/>
    </row>
    <row r="4339" spans="1:35" ht="12.75" customHeight="1" x14ac:dyDescent="0.2">
      <c r="A4339" s="64" t="s">
        <v>744</v>
      </c>
      <c r="B4339" s="65" t="s">
        <v>743</v>
      </c>
      <c r="C4339" s="65">
        <v>502326</v>
      </c>
      <c r="D4339" s="66">
        <f>VLOOKUP(A4339,'2.1 Termination Charges'!$B$4:$F$904,5,0)</f>
        <v>0.23830000000000001</v>
      </c>
      <c r="G4339" s="67"/>
      <c r="H4339" s="67"/>
      <c r="J4339" s="67"/>
      <c r="P4339" s="68"/>
      <c r="Q4339" s="69"/>
      <c r="R4339" s="69"/>
      <c r="Z4339" s="70"/>
      <c r="AA4339" s="71"/>
      <c r="AB4339" s="70"/>
      <c r="AC4339" s="70"/>
      <c r="AD4339" s="53"/>
      <c r="AE4339" s="53"/>
      <c r="AF4339" s="72"/>
      <c r="AG4339" s="70"/>
      <c r="AH4339" s="70"/>
      <c r="AI4339" s="70"/>
    </row>
    <row r="4340" spans="1:35" ht="12.75" customHeight="1" x14ac:dyDescent="0.2">
      <c r="A4340" s="64" t="s">
        <v>744</v>
      </c>
      <c r="B4340" s="65" t="s">
        <v>743</v>
      </c>
      <c r="C4340" s="65">
        <v>502327</v>
      </c>
      <c r="D4340" s="66">
        <f>VLOOKUP(A4340,'2.1 Termination Charges'!$B$4:$F$904,5,0)</f>
        <v>0.23830000000000001</v>
      </c>
      <c r="G4340" s="67"/>
      <c r="H4340" s="67"/>
      <c r="J4340" s="67"/>
      <c r="P4340" s="68"/>
      <c r="Q4340" s="69"/>
      <c r="R4340" s="69"/>
      <c r="Z4340" s="70"/>
      <c r="AA4340" s="71"/>
      <c r="AB4340" s="70"/>
      <c r="AC4340" s="70"/>
      <c r="AD4340" s="53"/>
      <c r="AE4340" s="53"/>
      <c r="AF4340" s="72"/>
      <c r="AG4340" s="70"/>
      <c r="AH4340" s="70"/>
      <c r="AI4340" s="70"/>
    </row>
    <row r="4341" spans="1:35" ht="12.75" customHeight="1" x14ac:dyDescent="0.2">
      <c r="A4341" s="64" t="s">
        <v>744</v>
      </c>
      <c r="B4341" s="65" t="s">
        <v>743</v>
      </c>
      <c r="C4341" s="65">
        <v>50240</v>
      </c>
      <c r="D4341" s="66">
        <f>VLOOKUP(A4341,'2.1 Termination Charges'!$B$4:$F$904,5,0)</f>
        <v>0.23830000000000001</v>
      </c>
      <c r="G4341" s="67"/>
      <c r="H4341" s="67"/>
      <c r="J4341" s="67"/>
      <c r="P4341" s="68"/>
      <c r="Q4341" s="69"/>
      <c r="R4341" s="69"/>
      <c r="Z4341" s="70"/>
      <c r="AA4341" s="71"/>
      <c r="AB4341" s="70"/>
      <c r="AC4341" s="70"/>
      <c r="AD4341" s="53"/>
      <c r="AE4341" s="53"/>
      <c r="AF4341" s="72"/>
      <c r="AG4341" s="70"/>
      <c r="AH4341" s="70"/>
      <c r="AI4341" s="70"/>
    </row>
    <row r="4342" spans="1:35" ht="12.75" customHeight="1" x14ac:dyDescent="0.2">
      <c r="A4342" s="64" t="s">
        <v>744</v>
      </c>
      <c r="B4342" s="65" t="s">
        <v>743</v>
      </c>
      <c r="C4342" s="65">
        <v>5024476</v>
      </c>
      <c r="D4342" s="66">
        <f>VLOOKUP(A4342,'2.1 Termination Charges'!$B$4:$F$904,5,0)</f>
        <v>0.23830000000000001</v>
      </c>
      <c r="G4342" s="67"/>
      <c r="H4342" s="67"/>
      <c r="J4342" s="67"/>
      <c r="P4342" s="68"/>
      <c r="Q4342" s="69"/>
      <c r="R4342" s="69"/>
      <c r="Z4342" s="70"/>
      <c r="AA4342" s="71"/>
      <c r="AB4342" s="70"/>
      <c r="AC4342" s="70"/>
      <c r="AD4342" s="53"/>
      <c r="AE4342" s="53"/>
      <c r="AF4342" s="72"/>
      <c r="AG4342" s="70"/>
      <c r="AH4342" s="70"/>
      <c r="AI4342" s="70"/>
    </row>
    <row r="4343" spans="1:35" ht="12.75" customHeight="1" x14ac:dyDescent="0.2">
      <c r="A4343" s="64" t="s">
        <v>744</v>
      </c>
      <c r="B4343" s="65" t="s">
        <v>743</v>
      </c>
      <c r="C4343" s="65">
        <v>5024477</v>
      </c>
      <c r="D4343" s="66">
        <f>VLOOKUP(A4343,'2.1 Termination Charges'!$B$4:$F$904,5,0)</f>
        <v>0.23830000000000001</v>
      </c>
      <c r="G4343" s="67"/>
      <c r="H4343" s="67"/>
      <c r="J4343" s="67"/>
      <c r="P4343" s="68"/>
      <c r="Q4343" s="69"/>
      <c r="R4343" s="69"/>
      <c r="Z4343" s="70"/>
      <c r="AA4343" s="71"/>
      <c r="AB4343" s="70"/>
      <c r="AC4343" s="70"/>
      <c r="AD4343" s="53"/>
      <c r="AE4343" s="53"/>
      <c r="AF4343" s="72"/>
      <c r="AG4343" s="70"/>
      <c r="AH4343" s="70"/>
      <c r="AI4343" s="70"/>
    </row>
    <row r="4344" spans="1:35" ht="12.75" customHeight="1" x14ac:dyDescent="0.2">
      <c r="A4344" s="64" t="s">
        <v>744</v>
      </c>
      <c r="B4344" s="65" t="s">
        <v>743</v>
      </c>
      <c r="C4344" s="65">
        <v>5024478</v>
      </c>
      <c r="D4344" s="66">
        <f>VLOOKUP(A4344,'2.1 Termination Charges'!$B$4:$F$904,5,0)</f>
        <v>0.23830000000000001</v>
      </c>
      <c r="G4344" s="67"/>
      <c r="H4344" s="67"/>
      <c r="J4344" s="67"/>
      <c r="P4344" s="68"/>
      <c r="Q4344" s="69"/>
      <c r="R4344" s="69"/>
      <c r="Z4344" s="70"/>
      <c r="AA4344" s="71"/>
      <c r="AB4344" s="70"/>
      <c r="AC4344" s="70"/>
      <c r="AD4344" s="53"/>
      <c r="AE4344" s="53"/>
      <c r="AF4344" s="72"/>
      <c r="AG4344" s="70"/>
      <c r="AH4344" s="70"/>
      <c r="AI4344" s="70"/>
    </row>
    <row r="4345" spans="1:35" ht="12.75" customHeight="1" x14ac:dyDescent="0.2">
      <c r="A4345" s="64" t="s">
        <v>744</v>
      </c>
      <c r="B4345" s="65" t="s">
        <v>743</v>
      </c>
      <c r="C4345" s="65">
        <v>5024479</v>
      </c>
      <c r="D4345" s="66">
        <f>VLOOKUP(A4345,'2.1 Termination Charges'!$B$4:$F$904,5,0)</f>
        <v>0.23830000000000001</v>
      </c>
      <c r="G4345" s="67"/>
      <c r="H4345" s="67"/>
      <c r="J4345" s="67"/>
      <c r="P4345" s="68"/>
      <c r="Q4345" s="69"/>
      <c r="R4345" s="69"/>
      <c r="Z4345" s="70"/>
      <c r="AA4345" s="71"/>
      <c r="AB4345" s="70"/>
      <c r="AC4345" s="70"/>
      <c r="AD4345" s="53"/>
      <c r="AE4345" s="53"/>
      <c r="AF4345" s="72"/>
      <c r="AG4345" s="70"/>
      <c r="AH4345" s="70"/>
      <c r="AI4345" s="70"/>
    </row>
    <row r="4346" spans="1:35" ht="12.75" customHeight="1" x14ac:dyDescent="0.2">
      <c r="A4346" s="64" t="s">
        <v>744</v>
      </c>
      <c r="B4346" s="65" t="s">
        <v>743</v>
      </c>
      <c r="C4346" s="65">
        <v>502448</v>
      </c>
      <c r="D4346" s="66">
        <f>VLOOKUP(A4346,'2.1 Termination Charges'!$B$4:$F$904,5,0)</f>
        <v>0.23830000000000001</v>
      </c>
      <c r="G4346" s="67"/>
      <c r="H4346" s="67"/>
      <c r="J4346" s="67"/>
      <c r="P4346" s="68"/>
      <c r="Q4346" s="69"/>
      <c r="R4346" s="69"/>
      <c r="Z4346" s="70"/>
      <c r="AA4346" s="71"/>
      <c r="AB4346" s="70"/>
      <c r="AC4346" s="70"/>
      <c r="AD4346" s="53"/>
      <c r="AE4346" s="53"/>
      <c r="AF4346" s="72"/>
      <c r="AG4346" s="70"/>
      <c r="AH4346" s="70"/>
      <c r="AI4346" s="70"/>
    </row>
    <row r="4347" spans="1:35" ht="12.75" customHeight="1" x14ac:dyDescent="0.2">
      <c r="A4347" s="64" t="s">
        <v>744</v>
      </c>
      <c r="B4347" s="65" t="s">
        <v>743</v>
      </c>
      <c r="C4347" s="65">
        <v>502449</v>
      </c>
      <c r="D4347" s="66">
        <f>VLOOKUP(A4347,'2.1 Termination Charges'!$B$4:$F$904,5,0)</f>
        <v>0.23830000000000001</v>
      </c>
      <c r="G4347" s="67"/>
      <c r="H4347" s="67"/>
      <c r="J4347" s="67"/>
      <c r="P4347" s="68"/>
      <c r="Q4347" s="69"/>
      <c r="R4347" s="69"/>
      <c r="Z4347" s="70"/>
      <c r="AA4347" s="71"/>
      <c r="AB4347" s="70"/>
      <c r="AC4347" s="70"/>
      <c r="AD4347" s="53"/>
      <c r="AE4347" s="53"/>
      <c r="AF4347" s="72"/>
      <c r="AG4347" s="70"/>
      <c r="AH4347" s="70"/>
      <c r="AI4347" s="70"/>
    </row>
    <row r="4348" spans="1:35" ht="12.75" customHeight="1" x14ac:dyDescent="0.2">
      <c r="A4348" s="64" t="s">
        <v>744</v>
      </c>
      <c r="B4348" s="65" t="s">
        <v>743</v>
      </c>
      <c r="C4348" s="65">
        <v>50245</v>
      </c>
      <c r="D4348" s="66">
        <f>VLOOKUP(A4348,'2.1 Termination Charges'!$B$4:$F$904,5,0)</f>
        <v>0.23830000000000001</v>
      </c>
      <c r="G4348" s="67"/>
      <c r="H4348" s="67"/>
      <c r="J4348" s="67"/>
      <c r="P4348" s="68"/>
      <c r="Q4348" s="69"/>
      <c r="R4348" s="69"/>
      <c r="Z4348" s="70"/>
      <c r="AA4348" s="71"/>
      <c r="AB4348" s="70"/>
      <c r="AC4348" s="70"/>
      <c r="AD4348" s="53"/>
      <c r="AE4348" s="53"/>
      <c r="AF4348" s="72"/>
      <c r="AG4348" s="70"/>
      <c r="AH4348" s="70"/>
      <c r="AI4348" s="70"/>
    </row>
    <row r="4349" spans="1:35" ht="12.75" customHeight="1" x14ac:dyDescent="0.2">
      <c r="A4349" s="64" t="s">
        <v>744</v>
      </c>
      <c r="B4349" s="65" t="s">
        <v>743</v>
      </c>
      <c r="C4349" s="65">
        <v>50246</v>
      </c>
      <c r="D4349" s="66">
        <f>VLOOKUP(A4349,'2.1 Termination Charges'!$B$4:$F$904,5,0)</f>
        <v>0.23830000000000001</v>
      </c>
      <c r="G4349" s="67"/>
      <c r="H4349" s="67"/>
      <c r="J4349" s="67"/>
      <c r="P4349" s="68"/>
      <c r="Q4349" s="69"/>
      <c r="R4349" s="69"/>
      <c r="Z4349" s="70"/>
      <c r="AA4349" s="71"/>
      <c r="AB4349" s="70"/>
      <c r="AC4349" s="70"/>
      <c r="AD4349" s="53"/>
      <c r="AE4349" s="53"/>
      <c r="AF4349" s="72"/>
      <c r="AG4349" s="70"/>
      <c r="AH4349" s="70"/>
      <c r="AI4349" s="70"/>
    </row>
    <row r="4350" spans="1:35" ht="12.75" customHeight="1" x14ac:dyDescent="0.2">
      <c r="A4350" s="64" t="s">
        <v>744</v>
      </c>
      <c r="B4350" s="65" t="s">
        <v>743</v>
      </c>
      <c r="C4350" s="65">
        <v>502460</v>
      </c>
      <c r="D4350" s="66">
        <f>VLOOKUP(A4350,'2.1 Termination Charges'!$B$4:$F$904,5,0)</f>
        <v>0.23830000000000001</v>
      </c>
      <c r="G4350" s="67"/>
      <c r="H4350" s="67"/>
      <c r="J4350" s="67"/>
      <c r="P4350" s="68"/>
      <c r="Q4350" s="69"/>
      <c r="R4350" s="69"/>
      <c r="Z4350" s="70"/>
      <c r="AA4350" s="71"/>
      <c r="AB4350" s="70"/>
      <c r="AC4350" s="70"/>
      <c r="AD4350" s="53"/>
      <c r="AE4350" s="53"/>
      <c r="AF4350" s="72"/>
      <c r="AG4350" s="70"/>
      <c r="AH4350" s="70"/>
      <c r="AI4350" s="70"/>
    </row>
    <row r="4351" spans="1:35" ht="12.75" customHeight="1" x14ac:dyDescent="0.2">
      <c r="A4351" s="64" t="s">
        <v>744</v>
      </c>
      <c r="B4351" s="65" t="s">
        <v>743</v>
      </c>
      <c r="C4351" s="65">
        <v>502461</v>
      </c>
      <c r="D4351" s="66">
        <f>VLOOKUP(A4351,'2.1 Termination Charges'!$B$4:$F$904,5,0)</f>
        <v>0.23830000000000001</v>
      </c>
      <c r="G4351" s="67"/>
      <c r="H4351" s="67"/>
      <c r="J4351" s="67"/>
      <c r="P4351" s="68"/>
      <c r="Q4351" s="69"/>
      <c r="R4351" s="69"/>
      <c r="Z4351" s="70"/>
      <c r="AA4351" s="71"/>
      <c r="AB4351" s="70"/>
      <c r="AC4351" s="70"/>
      <c r="AD4351" s="53"/>
      <c r="AE4351" s="53"/>
      <c r="AF4351" s="72"/>
      <c r="AG4351" s="70"/>
      <c r="AH4351" s="70"/>
      <c r="AI4351" s="70"/>
    </row>
    <row r="4352" spans="1:35" ht="12.75" customHeight="1" x14ac:dyDescent="0.2">
      <c r="A4352" s="64" t="s">
        <v>744</v>
      </c>
      <c r="B4352" s="65" t="s">
        <v>743</v>
      </c>
      <c r="C4352" s="65">
        <v>502462</v>
      </c>
      <c r="D4352" s="66">
        <f>VLOOKUP(A4352,'2.1 Termination Charges'!$B$4:$F$904,5,0)</f>
        <v>0.23830000000000001</v>
      </c>
      <c r="G4352" s="67"/>
      <c r="H4352" s="67"/>
      <c r="J4352" s="67"/>
      <c r="P4352" s="68"/>
      <c r="Q4352" s="69"/>
      <c r="R4352" s="69"/>
      <c r="Z4352" s="70"/>
      <c r="AA4352" s="71"/>
      <c r="AB4352" s="70"/>
      <c r="AC4352" s="70"/>
      <c r="AD4352" s="53"/>
      <c r="AE4352" s="53"/>
      <c r="AF4352" s="72"/>
      <c r="AG4352" s="70"/>
      <c r="AH4352" s="70"/>
      <c r="AI4352" s="70"/>
    </row>
    <row r="4353" spans="1:35" ht="12.75" customHeight="1" x14ac:dyDescent="0.2">
      <c r="A4353" s="64" t="s">
        <v>744</v>
      </c>
      <c r="B4353" s="65" t="s">
        <v>743</v>
      </c>
      <c r="C4353" s="65">
        <v>502463</v>
      </c>
      <c r="D4353" s="66">
        <f>VLOOKUP(A4353,'2.1 Termination Charges'!$B$4:$F$904,5,0)</f>
        <v>0.23830000000000001</v>
      </c>
      <c r="G4353" s="67"/>
      <c r="H4353" s="67"/>
      <c r="J4353" s="67"/>
      <c r="P4353" s="68"/>
      <c r="Q4353" s="69"/>
      <c r="R4353" s="69"/>
      <c r="Z4353" s="70"/>
      <c r="AA4353" s="71"/>
      <c r="AB4353" s="70"/>
      <c r="AC4353" s="70"/>
      <c r="AD4353" s="53"/>
      <c r="AE4353" s="53"/>
      <c r="AF4353" s="72"/>
      <c r="AG4353" s="70"/>
      <c r="AH4353" s="70"/>
      <c r="AI4353" s="70"/>
    </row>
    <row r="4354" spans="1:35" ht="12.75" customHeight="1" x14ac:dyDescent="0.2">
      <c r="A4354" s="64" t="s">
        <v>744</v>
      </c>
      <c r="B4354" s="65" t="s">
        <v>743</v>
      </c>
      <c r="C4354" s="65">
        <v>502464</v>
      </c>
      <c r="D4354" s="66">
        <f>VLOOKUP(A4354,'2.1 Termination Charges'!$B$4:$F$904,5,0)</f>
        <v>0.23830000000000001</v>
      </c>
      <c r="G4354" s="67"/>
      <c r="H4354" s="67"/>
      <c r="J4354" s="67"/>
      <c r="P4354" s="68"/>
      <c r="Q4354" s="69"/>
      <c r="R4354" s="69"/>
      <c r="Z4354" s="70"/>
      <c r="AA4354" s="71"/>
      <c r="AB4354" s="70"/>
      <c r="AC4354" s="70"/>
      <c r="AD4354" s="53"/>
      <c r="AE4354" s="53"/>
      <c r="AF4354" s="72"/>
      <c r="AG4354" s="70"/>
      <c r="AH4354" s="70"/>
      <c r="AI4354" s="70"/>
    </row>
    <row r="4355" spans="1:35" ht="12.75" customHeight="1" x14ac:dyDescent="0.2">
      <c r="A4355" s="64" t="s">
        <v>744</v>
      </c>
      <c r="B4355" s="65" t="s">
        <v>743</v>
      </c>
      <c r="C4355" s="65">
        <v>502465</v>
      </c>
      <c r="D4355" s="66">
        <f>VLOOKUP(A4355,'2.1 Termination Charges'!$B$4:$F$904,5,0)</f>
        <v>0.23830000000000001</v>
      </c>
      <c r="G4355" s="67"/>
      <c r="H4355" s="67"/>
      <c r="J4355" s="67"/>
      <c r="P4355" s="68"/>
      <c r="Q4355" s="69"/>
      <c r="R4355" s="69"/>
      <c r="Z4355" s="70"/>
      <c r="AA4355" s="71"/>
      <c r="AB4355" s="70"/>
      <c r="AC4355" s="70"/>
      <c r="AD4355" s="53"/>
      <c r="AE4355" s="53"/>
      <c r="AF4355" s="72"/>
      <c r="AG4355" s="70"/>
      <c r="AH4355" s="70"/>
      <c r="AI4355" s="70"/>
    </row>
    <row r="4356" spans="1:35" ht="12.75" customHeight="1" x14ac:dyDescent="0.2">
      <c r="A4356" s="64" t="s">
        <v>744</v>
      </c>
      <c r="B4356" s="65" t="s">
        <v>743</v>
      </c>
      <c r="C4356" s="65">
        <v>502466</v>
      </c>
      <c r="D4356" s="66">
        <f>VLOOKUP(A4356,'2.1 Termination Charges'!$B$4:$F$904,5,0)</f>
        <v>0.23830000000000001</v>
      </c>
      <c r="G4356" s="67"/>
      <c r="H4356" s="67"/>
      <c r="J4356" s="67"/>
      <c r="P4356" s="68"/>
      <c r="Q4356" s="69"/>
      <c r="R4356" s="69"/>
      <c r="Z4356" s="70"/>
      <c r="AA4356" s="71"/>
      <c r="AB4356" s="70"/>
      <c r="AC4356" s="70"/>
      <c r="AD4356" s="53"/>
      <c r="AE4356" s="53"/>
      <c r="AF4356" s="72"/>
      <c r="AG4356" s="70"/>
      <c r="AH4356" s="70"/>
      <c r="AI4356" s="70"/>
    </row>
    <row r="4357" spans="1:35" ht="12.75" customHeight="1" x14ac:dyDescent="0.2">
      <c r="A4357" s="64" t="s">
        <v>744</v>
      </c>
      <c r="B4357" s="65" t="s">
        <v>743</v>
      </c>
      <c r="C4357" s="65">
        <v>502467</v>
      </c>
      <c r="D4357" s="66">
        <f>VLOOKUP(A4357,'2.1 Termination Charges'!$B$4:$F$904,5,0)</f>
        <v>0.23830000000000001</v>
      </c>
      <c r="G4357" s="67"/>
      <c r="H4357" s="67"/>
      <c r="J4357" s="67"/>
      <c r="P4357" s="68"/>
      <c r="Q4357" s="69"/>
      <c r="R4357" s="69"/>
      <c r="Z4357" s="70"/>
      <c r="AA4357" s="71"/>
      <c r="AB4357" s="70"/>
      <c r="AC4357" s="70"/>
      <c r="AD4357" s="53"/>
      <c r="AE4357" s="53"/>
      <c r="AF4357" s="72"/>
      <c r="AG4357" s="70"/>
      <c r="AH4357" s="70"/>
      <c r="AI4357" s="70"/>
    </row>
    <row r="4358" spans="1:35" ht="12.75" customHeight="1" x14ac:dyDescent="0.2">
      <c r="A4358" s="64" t="s">
        <v>744</v>
      </c>
      <c r="B4358" s="65" t="s">
        <v>743</v>
      </c>
      <c r="C4358" s="65">
        <v>502468</v>
      </c>
      <c r="D4358" s="66">
        <f>VLOOKUP(A4358,'2.1 Termination Charges'!$B$4:$F$904,5,0)</f>
        <v>0.23830000000000001</v>
      </c>
      <c r="G4358" s="67"/>
      <c r="H4358" s="67"/>
      <c r="J4358" s="67"/>
      <c r="P4358" s="68"/>
      <c r="Q4358" s="69"/>
      <c r="R4358" s="69"/>
      <c r="Z4358" s="70"/>
      <c r="AA4358" s="71"/>
      <c r="AB4358" s="70"/>
      <c r="AC4358" s="70"/>
      <c r="AD4358" s="53"/>
      <c r="AE4358" s="53"/>
      <c r="AF4358" s="72"/>
      <c r="AG4358" s="70"/>
      <c r="AH4358" s="70"/>
      <c r="AI4358" s="70"/>
    </row>
    <row r="4359" spans="1:35" ht="12.75" customHeight="1" x14ac:dyDescent="0.2">
      <c r="A4359" s="64" t="s">
        <v>744</v>
      </c>
      <c r="B4359" s="65" t="s">
        <v>743</v>
      </c>
      <c r="C4359" s="65">
        <v>502469</v>
      </c>
      <c r="D4359" s="66">
        <f>VLOOKUP(A4359,'2.1 Termination Charges'!$B$4:$F$904,5,0)</f>
        <v>0.23830000000000001</v>
      </c>
      <c r="G4359" s="67"/>
      <c r="H4359" s="67"/>
      <c r="J4359" s="67"/>
      <c r="P4359" s="68"/>
      <c r="Q4359" s="69"/>
      <c r="R4359" s="69"/>
      <c r="Z4359" s="70"/>
      <c r="AA4359" s="71"/>
      <c r="AB4359" s="70"/>
      <c r="AC4359" s="70"/>
      <c r="AD4359" s="53"/>
      <c r="AE4359" s="53"/>
      <c r="AF4359" s="72"/>
      <c r="AG4359" s="70"/>
      <c r="AH4359" s="70"/>
      <c r="AI4359" s="70"/>
    </row>
    <row r="4360" spans="1:35" ht="12.75" customHeight="1" x14ac:dyDescent="0.2">
      <c r="A4360" s="64" t="s">
        <v>744</v>
      </c>
      <c r="B4360" s="65" t="s">
        <v>743</v>
      </c>
      <c r="C4360" s="65">
        <v>5024773</v>
      </c>
      <c r="D4360" s="66">
        <f>VLOOKUP(A4360,'2.1 Termination Charges'!$B$4:$F$904,5,0)</f>
        <v>0.23830000000000001</v>
      </c>
      <c r="G4360" s="67"/>
      <c r="H4360" s="67"/>
      <c r="J4360" s="67"/>
      <c r="P4360" s="68"/>
      <c r="Q4360" s="69"/>
      <c r="R4360" s="69"/>
      <c r="Z4360" s="70"/>
      <c r="AA4360" s="71"/>
      <c r="AB4360" s="70"/>
      <c r="AC4360" s="70"/>
      <c r="AD4360" s="53"/>
      <c r="AE4360" s="53"/>
      <c r="AF4360" s="72"/>
      <c r="AG4360" s="70"/>
      <c r="AH4360" s="70"/>
      <c r="AI4360" s="70"/>
    </row>
    <row r="4361" spans="1:35" ht="12.75" customHeight="1" x14ac:dyDescent="0.2">
      <c r="A4361" s="64" t="s">
        <v>744</v>
      </c>
      <c r="B4361" s="65" t="s">
        <v>743</v>
      </c>
      <c r="C4361" s="65">
        <v>5024774</v>
      </c>
      <c r="D4361" s="66">
        <f>VLOOKUP(A4361,'2.1 Termination Charges'!$B$4:$F$904,5,0)</f>
        <v>0.23830000000000001</v>
      </c>
      <c r="G4361" s="67"/>
      <c r="H4361" s="67"/>
      <c r="J4361" s="67"/>
      <c r="P4361" s="68"/>
      <c r="Q4361" s="69"/>
      <c r="R4361" s="69"/>
      <c r="Z4361" s="70"/>
      <c r="AA4361" s="71"/>
      <c r="AB4361" s="70"/>
      <c r="AC4361" s="70"/>
      <c r="AD4361" s="53"/>
      <c r="AE4361" s="53"/>
      <c r="AF4361" s="72"/>
      <c r="AG4361" s="70"/>
      <c r="AH4361" s="70"/>
      <c r="AI4361" s="70"/>
    </row>
    <row r="4362" spans="1:35" ht="12.75" customHeight="1" x14ac:dyDescent="0.2">
      <c r="A4362" s="64" t="s">
        <v>744</v>
      </c>
      <c r="B4362" s="65" t="s">
        <v>743</v>
      </c>
      <c r="C4362" s="65">
        <v>5024775</v>
      </c>
      <c r="D4362" s="66">
        <f>VLOOKUP(A4362,'2.1 Termination Charges'!$B$4:$F$904,5,0)</f>
        <v>0.23830000000000001</v>
      </c>
      <c r="G4362" s="67"/>
      <c r="H4362" s="67"/>
      <c r="J4362" s="67"/>
      <c r="P4362" s="68"/>
      <c r="Q4362" s="69"/>
      <c r="R4362" s="69"/>
      <c r="Z4362" s="70"/>
      <c r="AA4362" s="71"/>
      <c r="AB4362" s="70"/>
      <c r="AC4362" s="70"/>
      <c r="AD4362" s="53"/>
      <c r="AE4362" s="53"/>
      <c r="AF4362" s="72"/>
      <c r="AG4362" s="70"/>
      <c r="AH4362" s="70"/>
      <c r="AI4362" s="70"/>
    </row>
    <row r="4363" spans="1:35" ht="12.75" customHeight="1" x14ac:dyDescent="0.2">
      <c r="A4363" s="64" t="s">
        <v>744</v>
      </c>
      <c r="B4363" s="65" t="s">
        <v>743</v>
      </c>
      <c r="C4363" s="65">
        <v>5024776</v>
      </c>
      <c r="D4363" s="66">
        <f>VLOOKUP(A4363,'2.1 Termination Charges'!$B$4:$F$904,5,0)</f>
        <v>0.23830000000000001</v>
      </c>
      <c r="G4363" s="67"/>
      <c r="H4363" s="67"/>
      <c r="J4363" s="67"/>
      <c r="P4363" s="68"/>
      <c r="Q4363" s="69"/>
      <c r="R4363" s="69"/>
      <c r="Z4363" s="70"/>
      <c r="AA4363" s="71"/>
      <c r="AB4363" s="70"/>
      <c r="AC4363" s="70"/>
      <c r="AD4363" s="53"/>
      <c r="AE4363" s="53"/>
      <c r="AF4363" s="72"/>
      <c r="AG4363" s="70"/>
      <c r="AH4363" s="70"/>
      <c r="AI4363" s="70"/>
    </row>
    <row r="4364" spans="1:35" ht="12.75" customHeight="1" x14ac:dyDescent="0.2">
      <c r="A4364" s="64" t="s">
        <v>744</v>
      </c>
      <c r="B4364" s="65" t="s">
        <v>743</v>
      </c>
      <c r="C4364" s="65">
        <v>5024777</v>
      </c>
      <c r="D4364" s="66">
        <f>VLOOKUP(A4364,'2.1 Termination Charges'!$B$4:$F$904,5,0)</f>
        <v>0.23830000000000001</v>
      </c>
      <c r="G4364" s="67"/>
      <c r="H4364" s="67"/>
      <c r="J4364" s="67"/>
      <c r="P4364" s="68"/>
      <c r="Q4364" s="69"/>
      <c r="R4364" s="69"/>
      <c r="Z4364" s="70"/>
      <c r="AA4364" s="71"/>
      <c r="AB4364" s="70"/>
      <c r="AC4364" s="70"/>
      <c r="AD4364" s="53"/>
      <c r="AE4364" s="53"/>
      <c r="AF4364" s="72"/>
      <c r="AG4364" s="70"/>
      <c r="AH4364" s="70"/>
      <c r="AI4364" s="70"/>
    </row>
    <row r="4365" spans="1:35" ht="12.75" customHeight="1" x14ac:dyDescent="0.2">
      <c r="A4365" s="64" t="s">
        <v>744</v>
      </c>
      <c r="B4365" s="65" t="s">
        <v>743</v>
      </c>
      <c r="C4365" s="65">
        <v>5024778</v>
      </c>
      <c r="D4365" s="66">
        <f>VLOOKUP(A4365,'2.1 Termination Charges'!$B$4:$F$904,5,0)</f>
        <v>0.23830000000000001</v>
      </c>
      <c r="G4365" s="67"/>
      <c r="H4365" s="67"/>
      <c r="J4365" s="67"/>
      <c r="P4365" s="68"/>
      <c r="Q4365" s="69"/>
      <c r="R4365" s="69"/>
      <c r="Z4365" s="70"/>
      <c r="AA4365" s="71"/>
      <c r="AB4365" s="70"/>
      <c r="AC4365" s="70"/>
      <c r="AD4365" s="53"/>
      <c r="AE4365" s="53"/>
      <c r="AF4365" s="72"/>
      <c r="AG4365" s="70"/>
      <c r="AH4365" s="70"/>
      <c r="AI4365" s="70"/>
    </row>
    <row r="4366" spans="1:35" ht="12.75" customHeight="1" x14ac:dyDescent="0.2">
      <c r="A4366" s="64" t="s">
        <v>744</v>
      </c>
      <c r="B4366" s="65" t="s">
        <v>743</v>
      </c>
      <c r="C4366" s="65">
        <v>5024779</v>
      </c>
      <c r="D4366" s="66">
        <f>VLOOKUP(A4366,'2.1 Termination Charges'!$B$4:$F$904,5,0)</f>
        <v>0.23830000000000001</v>
      </c>
      <c r="G4366" s="67"/>
      <c r="H4366" s="67"/>
      <c r="J4366" s="67"/>
      <c r="P4366" s="68"/>
      <c r="Q4366" s="69"/>
      <c r="R4366" s="69"/>
      <c r="Z4366" s="70"/>
      <c r="AA4366" s="71"/>
      <c r="AB4366" s="70"/>
      <c r="AC4366" s="70"/>
      <c r="AD4366" s="53"/>
      <c r="AE4366" s="53"/>
      <c r="AF4366" s="72"/>
      <c r="AG4366" s="70"/>
      <c r="AH4366" s="70"/>
      <c r="AI4366" s="70"/>
    </row>
    <row r="4367" spans="1:35" ht="12.75" customHeight="1" x14ac:dyDescent="0.2">
      <c r="A4367" s="64" t="s">
        <v>744</v>
      </c>
      <c r="B4367" s="65" t="s">
        <v>743</v>
      </c>
      <c r="C4367" s="65">
        <v>502478</v>
      </c>
      <c r="D4367" s="66">
        <f>VLOOKUP(A4367,'2.1 Termination Charges'!$B$4:$F$904,5,0)</f>
        <v>0.23830000000000001</v>
      </c>
      <c r="G4367" s="67"/>
      <c r="H4367" s="67"/>
      <c r="J4367" s="67"/>
      <c r="P4367" s="68"/>
      <c r="Q4367" s="69"/>
      <c r="R4367" s="69"/>
      <c r="Z4367" s="70"/>
      <c r="AA4367" s="71"/>
      <c r="AB4367" s="70"/>
      <c r="AC4367" s="70"/>
      <c r="AD4367" s="53"/>
      <c r="AE4367" s="53"/>
      <c r="AF4367" s="72"/>
      <c r="AG4367" s="70"/>
      <c r="AH4367" s="70"/>
      <c r="AI4367" s="70"/>
    </row>
    <row r="4368" spans="1:35" ht="12.75" customHeight="1" x14ac:dyDescent="0.2">
      <c r="A4368" s="64" t="s">
        <v>744</v>
      </c>
      <c r="B4368" s="65" t="s">
        <v>743</v>
      </c>
      <c r="C4368" s="65">
        <v>502479</v>
      </c>
      <c r="D4368" s="66">
        <f>VLOOKUP(A4368,'2.1 Termination Charges'!$B$4:$F$904,5,0)</f>
        <v>0.23830000000000001</v>
      </c>
      <c r="G4368" s="67"/>
      <c r="H4368" s="67"/>
      <c r="J4368" s="67"/>
      <c r="P4368" s="68"/>
      <c r="Q4368" s="69"/>
      <c r="R4368" s="69"/>
      <c r="Z4368" s="70"/>
      <c r="AA4368" s="71"/>
      <c r="AB4368" s="70"/>
      <c r="AC4368" s="70"/>
      <c r="AD4368" s="53"/>
      <c r="AE4368" s="53"/>
      <c r="AF4368" s="72"/>
      <c r="AG4368" s="70"/>
      <c r="AH4368" s="70"/>
      <c r="AI4368" s="70"/>
    </row>
    <row r="4369" spans="1:35" ht="12.75" customHeight="1" x14ac:dyDescent="0.2">
      <c r="A4369" s="64" t="s">
        <v>744</v>
      </c>
      <c r="B4369" s="65" t="s">
        <v>743</v>
      </c>
      <c r="C4369" s="65">
        <v>502480</v>
      </c>
      <c r="D4369" s="66">
        <f>VLOOKUP(A4369,'2.1 Termination Charges'!$B$4:$F$904,5,0)</f>
        <v>0.23830000000000001</v>
      </c>
      <c r="G4369" s="67"/>
      <c r="H4369" s="67"/>
      <c r="J4369" s="67"/>
      <c r="P4369" s="68"/>
      <c r="Q4369" s="69"/>
      <c r="R4369" s="69"/>
      <c r="Z4369" s="70"/>
      <c r="AA4369" s="71"/>
      <c r="AB4369" s="70"/>
      <c r="AC4369" s="70"/>
      <c r="AD4369" s="53"/>
      <c r="AE4369" s="53"/>
      <c r="AF4369" s="72"/>
      <c r="AG4369" s="70"/>
      <c r="AH4369" s="70"/>
      <c r="AI4369" s="70"/>
    </row>
    <row r="4370" spans="1:35" ht="12.75" customHeight="1" x14ac:dyDescent="0.2">
      <c r="A4370" s="64" t="s">
        <v>744</v>
      </c>
      <c r="B4370" s="65" t="s">
        <v>743</v>
      </c>
      <c r="C4370" s="65">
        <v>502481</v>
      </c>
      <c r="D4370" s="66">
        <f>VLOOKUP(A4370,'2.1 Termination Charges'!$B$4:$F$904,5,0)</f>
        <v>0.23830000000000001</v>
      </c>
      <c r="G4370" s="67"/>
      <c r="H4370" s="67"/>
      <c r="J4370" s="67"/>
      <c r="P4370" s="68"/>
      <c r="Q4370" s="69"/>
      <c r="R4370" s="69"/>
      <c r="Z4370" s="70"/>
      <c r="AA4370" s="71"/>
      <c r="AB4370" s="70"/>
      <c r="AC4370" s="70"/>
      <c r="AD4370" s="53"/>
      <c r="AE4370" s="53"/>
      <c r="AF4370" s="72"/>
      <c r="AG4370" s="70"/>
      <c r="AH4370" s="70"/>
      <c r="AI4370" s="70"/>
    </row>
    <row r="4371" spans="1:35" ht="12.75" customHeight="1" x14ac:dyDescent="0.2">
      <c r="A4371" s="64" t="s">
        <v>744</v>
      </c>
      <c r="B4371" s="65" t="s">
        <v>743</v>
      </c>
      <c r="C4371" s="65">
        <v>5024822</v>
      </c>
      <c r="D4371" s="66">
        <f>VLOOKUP(A4371,'2.1 Termination Charges'!$B$4:$F$904,5,0)</f>
        <v>0.23830000000000001</v>
      </c>
      <c r="G4371" s="67"/>
      <c r="H4371" s="67"/>
      <c r="J4371" s="67"/>
      <c r="P4371" s="68"/>
      <c r="Q4371" s="69"/>
      <c r="R4371" s="69"/>
      <c r="Z4371" s="70"/>
      <c r="AA4371" s="71"/>
      <c r="AB4371" s="70"/>
      <c r="AC4371" s="70"/>
      <c r="AD4371" s="53"/>
      <c r="AE4371" s="53"/>
      <c r="AF4371" s="72"/>
      <c r="AG4371" s="70"/>
      <c r="AH4371" s="70"/>
      <c r="AI4371" s="70"/>
    </row>
    <row r="4372" spans="1:35" ht="12.75" customHeight="1" x14ac:dyDescent="0.2">
      <c r="A4372" s="64" t="s">
        <v>744</v>
      </c>
      <c r="B4372" s="65" t="s">
        <v>743</v>
      </c>
      <c r="C4372" s="65">
        <v>5024823</v>
      </c>
      <c r="D4372" s="66">
        <f>VLOOKUP(A4372,'2.1 Termination Charges'!$B$4:$F$904,5,0)</f>
        <v>0.23830000000000001</v>
      </c>
      <c r="G4372" s="67"/>
      <c r="H4372" s="67"/>
      <c r="J4372" s="67"/>
      <c r="P4372" s="68"/>
      <c r="Q4372" s="69"/>
      <c r="R4372" s="69"/>
      <c r="Z4372" s="70"/>
      <c r="AA4372" s="71"/>
      <c r="AB4372" s="70"/>
      <c r="AC4372" s="70"/>
      <c r="AD4372" s="53"/>
      <c r="AE4372" s="53"/>
      <c r="AF4372" s="72"/>
      <c r="AG4372" s="70"/>
      <c r="AH4372" s="70"/>
      <c r="AI4372" s="70"/>
    </row>
    <row r="4373" spans="1:35" ht="12.75" customHeight="1" x14ac:dyDescent="0.2">
      <c r="A4373" s="64" t="s">
        <v>744</v>
      </c>
      <c r="B4373" s="65" t="s">
        <v>743</v>
      </c>
      <c r="C4373" s="65">
        <v>5024824</v>
      </c>
      <c r="D4373" s="66">
        <f>VLOOKUP(A4373,'2.1 Termination Charges'!$B$4:$F$904,5,0)</f>
        <v>0.23830000000000001</v>
      </c>
      <c r="G4373" s="67"/>
      <c r="H4373" s="67"/>
      <c r="J4373" s="67"/>
      <c r="P4373" s="68"/>
      <c r="Q4373" s="69"/>
      <c r="R4373" s="69"/>
      <c r="Z4373" s="70"/>
      <c r="AA4373" s="71"/>
      <c r="AB4373" s="70"/>
      <c r="AC4373" s="70"/>
      <c r="AD4373" s="53"/>
      <c r="AE4373" s="53"/>
      <c r="AF4373" s="72"/>
      <c r="AG4373" s="70"/>
      <c r="AH4373" s="70"/>
      <c r="AI4373" s="70"/>
    </row>
    <row r="4374" spans="1:35" ht="12.75" customHeight="1" x14ac:dyDescent="0.2">
      <c r="A4374" s="64" t="s">
        <v>744</v>
      </c>
      <c r="B4374" s="65" t="s">
        <v>743</v>
      </c>
      <c r="C4374" s="65">
        <v>5024825</v>
      </c>
      <c r="D4374" s="66">
        <f>VLOOKUP(A4374,'2.1 Termination Charges'!$B$4:$F$904,5,0)</f>
        <v>0.23830000000000001</v>
      </c>
      <c r="G4374" s="67"/>
      <c r="H4374" s="67"/>
      <c r="J4374" s="67"/>
      <c r="P4374" s="68"/>
      <c r="Q4374" s="69"/>
      <c r="R4374" s="69"/>
      <c r="Z4374" s="70"/>
      <c r="AA4374" s="71"/>
      <c r="AB4374" s="70"/>
      <c r="AC4374" s="70"/>
      <c r="AD4374" s="53"/>
      <c r="AE4374" s="53"/>
      <c r="AF4374" s="72"/>
      <c r="AG4374" s="70"/>
      <c r="AH4374" s="70"/>
      <c r="AI4374" s="70"/>
    </row>
    <row r="4375" spans="1:35" ht="12.75" customHeight="1" x14ac:dyDescent="0.2">
      <c r="A4375" s="64" t="s">
        <v>744</v>
      </c>
      <c r="B4375" s="65" t="s">
        <v>743</v>
      </c>
      <c r="C4375" s="65">
        <v>5024826</v>
      </c>
      <c r="D4375" s="66">
        <f>VLOOKUP(A4375,'2.1 Termination Charges'!$B$4:$F$904,5,0)</f>
        <v>0.23830000000000001</v>
      </c>
      <c r="G4375" s="67"/>
      <c r="H4375" s="67"/>
      <c r="J4375" s="67"/>
      <c r="P4375" s="68"/>
      <c r="Q4375" s="69"/>
      <c r="R4375" s="69"/>
      <c r="Z4375" s="70"/>
      <c r="AA4375" s="71"/>
      <c r="AB4375" s="70"/>
      <c r="AC4375" s="70"/>
      <c r="AD4375" s="53"/>
      <c r="AE4375" s="53"/>
      <c r="AF4375" s="72"/>
      <c r="AG4375" s="70"/>
      <c r="AH4375" s="70"/>
      <c r="AI4375" s="70"/>
    </row>
    <row r="4376" spans="1:35" ht="12.75" customHeight="1" x14ac:dyDescent="0.2">
      <c r="A4376" s="64" t="s">
        <v>744</v>
      </c>
      <c r="B4376" s="65" t="s">
        <v>743</v>
      </c>
      <c r="C4376" s="65">
        <v>5024827</v>
      </c>
      <c r="D4376" s="66">
        <f>VLOOKUP(A4376,'2.1 Termination Charges'!$B$4:$F$904,5,0)</f>
        <v>0.23830000000000001</v>
      </c>
      <c r="G4376" s="67"/>
      <c r="H4376" s="67"/>
      <c r="J4376" s="67"/>
      <c r="P4376" s="68"/>
      <c r="Q4376" s="69"/>
      <c r="R4376" s="69"/>
      <c r="Z4376" s="70"/>
      <c r="AA4376" s="71"/>
      <c r="AB4376" s="70"/>
      <c r="AC4376" s="70"/>
      <c r="AD4376" s="53"/>
      <c r="AE4376" s="53"/>
      <c r="AF4376" s="72"/>
      <c r="AG4376" s="70"/>
      <c r="AH4376" s="70"/>
      <c r="AI4376" s="70"/>
    </row>
    <row r="4377" spans="1:35" ht="12.75" customHeight="1" x14ac:dyDescent="0.2">
      <c r="A4377" s="64" t="s">
        <v>744</v>
      </c>
      <c r="B4377" s="65" t="s">
        <v>743</v>
      </c>
      <c r="C4377" s="65">
        <v>5024828</v>
      </c>
      <c r="D4377" s="66">
        <f>VLOOKUP(A4377,'2.1 Termination Charges'!$B$4:$F$904,5,0)</f>
        <v>0.23830000000000001</v>
      </c>
      <c r="G4377" s="67"/>
      <c r="H4377" s="67"/>
      <c r="J4377" s="67"/>
      <c r="P4377" s="68"/>
      <c r="Q4377" s="69"/>
      <c r="R4377" s="69"/>
      <c r="Z4377" s="70"/>
      <c r="AA4377" s="71"/>
      <c r="AB4377" s="70"/>
      <c r="AC4377" s="70"/>
      <c r="AD4377" s="53"/>
      <c r="AE4377" s="53"/>
      <c r="AF4377" s="72"/>
      <c r="AG4377" s="70"/>
      <c r="AH4377" s="70"/>
      <c r="AI4377" s="70"/>
    </row>
    <row r="4378" spans="1:35" ht="12.75" customHeight="1" x14ac:dyDescent="0.2">
      <c r="A4378" s="64" t="s">
        <v>744</v>
      </c>
      <c r="B4378" s="65" t="s">
        <v>743</v>
      </c>
      <c r="C4378" s="65">
        <v>5024829</v>
      </c>
      <c r="D4378" s="66">
        <f>VLOOKUP(A4378,'2.1 Termination Charges'!$B$4:$F$904,5,0)</f>
        <v>0.23830000000000001</v>
      </c>
      <c r="G4378" s="67"/>
      <c r="H4378" s="67"/>
      <c r="J4378" s="67"/>
      <c r="P4378" s="68"/>
      <c r="Q4378" s="69"/>
      <c r="R4378" s="69"/>
      <c r="Z4378" s="70"/>
      <c r="AA4378" s="71"/>
      <c r="AB4378" s="70"/>
      <c r="AC4378" s="70"/>
      <c r="AD4378" s="53"/>
      <c r="AE4378" s="53"/>
      <c r="AF4378" s="72"/>
      <c r="AG4378" s="70"/>
      <c r="AH4378" s="70"/>
      <c r="AI4378" s="70"/>
    </row>
    <row r="4379" spans="1:35" ht="12.75" customHeight="1" x14ac:dyDescent="0.2">
      <c r="A4379" s="64" t="s">
        <v>744</v>
      </c>
      <c r="B4379" s="65" t="s">
        <v>743</v>
      </c>
      <c r="C4379" s="65">
        <v>502483</v>
      </c>
      <c r="D4379" s="66">
        <f>VLOOKUP(A4379,'2.1 Termination Charges'!$B$4:$F$904,5,0)</f>
        <v>0.23830000000000001</v>
      </c>
      <c r="G4379" s="67"/>
      <c r="H4379" s="67"/>
      <c r="J4379" s="67"/>
      <c r="P4379" s="68"/>
      <c r="Q4379" s="69"/>
      <c r="R4379" s="69"/>
      <c r="Z4379" s="70"/>
      <c r="AA4379" s="71"/>
      <c r="AB4379" s="70"/>
      <c r="AC4379" s="70"/>
      <c r="AD4379" s="53"/>
      <c r="AE4379" s="53"/>
      <c r="AF4379" s="72"/>
      <c r="AG4379" s="70"/>
      <c r="AH4379" s="70"/>
      <c r="AI4379" s="70"/>
    </row>
    <row r="4380" spans="1:35" ht="12.75" customHeight="1" x14ac:dyDescent="0.2">
      <c r="A4380" s="64" t="s">
        <v>744</v>
      </c>
      <c r="B4380" s="65" t="s">
        <v>743</v>
      </c>
      <c r="C4380" s="65">
        <v>502484</v>
      </c>
      <c r="D4380" s="66">
        <f>VLOOKUP(A4380,'2.1 Termination Charges'!$B$4:$F$904,5,0)</f>
        <v>0.23830000000000001</v>
      </c>
      <c r="G4380" s="67"/>
      <c r="H4380" s="67"/>
      <c r="J4380" s="67"/>
      <c r="P4380" s="68"/>
      <c r="Q4380" s="69"/>
      <c r="R4380" s="69"/>
      <c r="Z4380" s="70"/>
      <c r="AA4380" s="71"/>
      <c r="AB4380" s="70"/>
      <c r="AC4380" s="70"/>
      <c r="AD4380" s="53"/>
      <c r="AE4380" s="53"/>
      <c r="AF4380" s="72"/>
      <c r="AG4380" s="70"/>
      <c r="AH4380" s="70"/>
      <c r="AI4380" s="70"/>
    </row>
    <row r="4381" spans="1:35" ht="12.75" customHeight="1" x14ac:dyDescent="0.2">
      <c r="A4381" s="64" t="s">
        <v>744</v>
      </c>
      <c r="B4381" s="65" t="s">
        <v>743</v>
      </c>
      <c r="C4381" s="65">
        <v>502485</v>
      </c>
      <c r="D4381" s="66">
        <f>VLOOKUP(A4381,'2.1 Termination Charges'!$B$4:$F$904,5,0)</f>
        <v>0.23830000000000001</v>
      </c>
      <c r="G4381" s="67"/>
      <c r="H4381" s="67"/>
      <c r="J4381" s="67"/>
      <c r="P4381" s="68"/>
      <c r="Q4381" s="69"/>
      <c r="R4381" s="69"/>
      <c r="Z4381" s="70"/>
      <c r="AA4381" s="71"/>
      <c r="AB4381" s="70"/>
      <c r="AC4381" s="70"/>
      <c r="AD4381" s="53"/>
      <c r="AE4381" s="53"/>
      <c r="AF4381" s="72"/>
      <c r="AG4381" s="70"/>
      <c r="AH4381" s="70"/>
      <c r="AI4381" s="70"/>
    </row>
    <row r="4382" spans="1:35" ht="12.75" customHeight="1" x14ac:dyDescent="0.2">
      <c r="A4382" s="64" t="s">
        <v>744</v>
      </c>
      <c r="B4382" s="65" t="s">
        <v>743</v>
      </c>
      <c r="C4382" s="65">
        <v>502486</v>
      </c>
      <c r="D4382" s="66">
        <f>VLOOKUP(A4382,'2.1 Termination Charges'!$B$4:$F$904,5,0)</f>
        <v>0.23830000000000001</v>
      </c>
      <c r="G4382" s="67"/>
      <c r="H4382" s="67"/>
      <c r="J4382" s="67"/>
      <c r="P4382" s="68"/>
      <c r="Q4382" s="69"/>
      <c r="R4382" s="69"/>
      <c r="Z4382" s="70"/>
      <c r="AA4382" s="71"/>
      <c r="AB4382" s="70"/>
      <c r="AC4382" s="70"/>
      <c r="AD4382" s="53"/>
      <c r="AE4382" s="53"/>
      <c r="AF4382" s="72"/>
      <c r="AG4382" s="70"/>
      <c r="AH4382" s="70"/>
      <c r="AI4382" s="70"/>
    </row>
    <row r="4383" spans="1:35" ht="12.75" customHeight="1" x14ac:dyDescent="0.2">
      <c r="A4383" s="64" t="s">
        <v>744</v>
      </c>
      <c r="B4383" s="65" t="s">
        <v>743</v>
      </c>
      <c r="C4383" s="65">
        <v>502487</v>
      </c>
      <c r="D4383" s="66">
        <f>VLOOKUP(A4383,'2.1 Termination Charges'!$B$4:$F$904,5,0)</f>
        <v>0.23830000000000001</v>
      </c>
      <c r="G4383" s="67"/>
      <c r="H4383" s="67"/>
      <c r="J4383" s="67"/>
      <c r="P4383" s="68"/>
      <c r="Q4383" s="69"/>
      <c r="R4383" s="69"/>
      <c r="Z4383" s="70"/>
      <c r="AA4383" s="71"/>
      <c r="AB4383" s="70"/>
      <c r="AC4383" s="70"/>
      <c r="AD4383" s="53"/>
      <c r="AE4383" s="53"/>
      <c r="AF4383" s="72"/>
      <c r="AG4383" s="70"/>
      <c r="AH4383" s="70"/>
      <c r="AI4383" s="70"/>
    </row>
    <row r="4384" spans="1:35" ht="12.75" customHeight="1" x14ac:dyDescent="0.2">
      <c r="A4384" s="64" t="s">
        <v>744</v>
      </c>
      <c r="B4384" s="65" t="s">
        <v>743</v>
      </c>
      <c r="C4384" s="65">
        <v>502488</v>
      </c>
      <c r="D4384" s="66">
        <f>VLOOKUP(A4384,'2.1 Termination Charges'!$B$4:$F$904,5,0)</f>
        <v>0.23830000000000001</v>
      </c>
      <c r="G4384" s="67"/>
      <c r="H4384" s="67"/>
      <c r="J4384" s="67"/>
      <c r="P4384" s="68"/>
      <c r="Q4384" s="69"/>
      <c r="R4384" s="69"/>
      <c r="Z4384" s="70"/>
      <c r="AA4384" s="71"/>
      <c r="AB4384" s="70"/>
      <c r="AC4384" s="70"/>
      <c r="AD4384" s="53"/>
      <c r="AE4384" s="53"/>
      <c r="AF4384" s="72"/>
      <c r="AG4384" s="70"/>
      <c r="AH4384" s="70"/>
      <c r="AI4384" s="70"/>
    </row>
    <row r="4385" spans="1:35" ht="12.75" customHeight="1" x14ac:dyDescent="0.2">
      <c r="A4385" s="64" t="s">
        <v>744</v>
      </c>
      <c r="B4385" s="65" t="s">
        <v>743</v>
      </c>
      <c r="C4385" s="65">
        <v>502489</v>
      </c>
      <c r="D4385" s="66">
        <f>VLOOKUP(A4385,'2.1 Termination Charges'!$B$4:$F$904,5,0)</f>
        <v>0.23830000000000001</v>
      </c>
      <c r="G4385" s="67"/>
      <c r="H4385" s="67"/>
      <c r="J4385" s="67"/>
      <c r="P4385" s="68"/>
      <c r="Q4385" s="69"/>
      <c r="R4385" s="69"/>
      <c r="Z4385" s="70"/>
      <c r="AA4385" s="71"/>
      <c r="AB4385" s="70"/>
      <c r="AC4385" s="70"/>
      <c r="AD4385" s="53"/>
      <c r="AE4385" s="53"/>
      <c r="AF4385" s="72"/>
      <c r="AG4385" s="70"/>
      <c r="AH4385" s="70"/>
      <c r="AI4385" s="70"/>
    </row>
    <row r="4386" spans="1:35" ht="12.75" customHeight="1" x14ac:dyDescent="0.2">
      <c r="A4386" s="64" t="s">
        <v>744</v>
      </c>
      <c r="B4386" s="65" t="s">
        <v>743</v>
      </c>
      <c r="C4386" s="65">
        <v>50249</v>
      </c>
      <c r="D4386" s="66">
        <f>VLOOKUP(A4386,'2.1 Termination Charges'!$B$4:$F$904,5,0)</f>
        <v>0.23830000000000001</v>
      </c>
      <c r="G4386" s="67"/>
      <c r="H4386" s="67"/>
      <c r="J4386" s="67"/>
      <c r="P4386" s="68"/>
      <c r="Q4386" s="69"/>
      <c r="R4386" s="69"/>
      <c r="Z4386" s="70"/>
      <c r="AA4386" s="71"/>
      <c r="AB4386" s="70"/>
      <c r="AC4386" s="70"/>
      <c r="AD4386" s="53"/>
      <c r="AE4386" s="53"/>
      <c r="AF4386" s="72"/>
      <c r="AG4386" s="70"/>
      <c r="AH4386" s="70"/>
      <c r="AI4386" s="70"/>
    </row>
    <row r="4387" spans="1:35" ht="12.75" customHeight="1" x14ac:dyDescent="0.2">
      <c r="A4387" s="64" t="s">
        <v>744</v>
      </c>
      <c r="B4387" s="65" t="s">
        <v>743</v>
      </c>
      <c r="C4387" s="65">
        <v>502500</v>
      </c>
      <c r="D4387" s="66">
        <f>VLOOKUP(A4387,'2.1 Termination Charges'!$B$4:$F$904,5,0)</f>
        <v>0.23830000000000001</v>
      </c>
      <c r="G4387" s="67"/>
      <c r="H4387" s="67"/>
      <c r="J4387" s="67"/>
      <c r="P4387" s="68"/>
      <c r="Q4387" s="69"/>
      <c r="R4387" s="69"/>
      <c r="Z4387" s="70"/>
      <c r="AA4387" s="71"/>
      <c r="AB4387" s="70"/>
      <c r="AC4387" s="70"/>
      <c r="AD4387" s="53"/>
      <c r="AE4387" s="53"/>
      <c r="AF4387" s="72"/>
      <c r="AG4387" s="70"/>
      <c r="AH4387" s="70"/>
      <c r="AI4387" s="70"/>
    </row>
    <row r="4388" spans="1:35" ht="12.75" customHeight="1" x14ac:dyDescent="0.2">
      <c r="A4388" s="64" t="s">
        <v>744</v>
      </c>
      <c r="B4388" s="65" t="s">
        <v>743</v>
      </c>
      <c r="C4388" s="65">
        <v>502503</v>
      </c>
      <c r="D4388" s="66">
        <f>VLOOKUP(A4388,'2.1 Termination Charges'!$B$4:$F$904,5,0)</f>
        <v>0.23830000000000001</v>
      </c>
      <c r="G4388" s="67"/>
      <c r="H4388" s="67"/>
      <c r="J4388" s="67"/>
      <c r="P4388" s="68"/>
      <c r="Q4388" s="69"/>
      <c r="R4388" s="69"/>
      <c r="Z4388" s="70"/>
      <c r="AA4388" s="71"/>
      <c r="AB4388" s="70"/>
      <c r="AC4388" s="70"/>
      <c r="AD4388" s="53"/>
      <c r="AE4388" s="53"/>
      <c r="AF4388" s="72"/>
      <c r="AG4388" s="70"/>
      <c r="AH4388" s="70"/>
      <c r="AI4388" s="70"/>
    </row>
    <row r="4389" spans="1:35" ht="12.75" customHeight="1" x14ac:dyDescent="0.2">
      <c r="A4389" s="64" t="s">
        <v>744</v>
      </c>
      <c r="B4389" s="65" t="s">
        <v>743</v>
      </c>
      <c r="C4389" s="65">
        <v>502504</v>
      </c>
      <c r="D4389" s="66">
        <f>VLOOKUP(A4389,'2.1 Termination Charges'!$B$4:$F$904,5,0)</f>
        <v>0.23830000000000001</v>
      </c>
      <c r="G4389" s="67"/>
      <c r="H4389" s="67"/>
      <c r="J4389" s="67"/>
      <c r="P4389" s="68"/>
      <c r="Q4389" s="69"/>
      <c r="R4389" s="69"/>
      <c r="Z4389" s="70"/>
      <c r="AA4389" s="71"/>
      <c r="AB4389" s="70"/>
      <c r="AC4389" s="70"/>
      <c r="AD4389" s="53"/>
      <c r="AE4389" s="53"/>
      <c r="AF4389" s="72"/>
      <c r="AG4389" s="70"/>
      <c r="AH4389" s="70"/>
      <c r="AI4389" s="70"/>
    </row>
    <row r="4390" spans="1:35" ht="12.75" customHeight="1" x14ac:dyDescent="0.2">
      <c r="A4390" s="64" t="s">
        <v>744</v>
      </c>
      <c r="B4390" s="65" t="s">
        <v>743</v>
      </c>
      <c r="C4390" s="65">
        <v>502505</v>
      </c>
      <c r="D4390" s="66">
        <f>VLOOKUP(A4390,'2.1 Termination Charges'!$B$4:$F$904,5,0)</f>
        <v>0.23830000000000001</v>
      </c>
      <c r="G4390" s="67"/>
      <c r="H4390" s="67"/>
      <c r="J4390" s="67"/>
      <c r="P4390" s="68"/>
      <c r="Q4390" s="69"/>
      <c r="R4390" s="69"/>
      <c r="Z4390" s="70"/>
      <c r="AA4390" s="71"/>
      <c r="AB4390" s="70"/>
      <c r="AC4390" s="70"/>
      <c r="AD4390" s="53"/>
      <c r="AE4390" s="53"/>
      <c r="AF4390" s="72"/>
      <c r="AG4390" s="70"/>
      <c r="AH4390" s="70"/>
      <c r="AI4390" s="70"/>
    </row>
    <row r="4391" spans="1:35" ht="12.75" customHeight="1" x14ac:dyDescent="0.2">
      <c r="A4391" s="64" t="s">
        <v>744</v>
      </c>
      <c r="B4391" s="65" t="s">
        <v>743</v>
      </c>
      <c r="C4391" s="65">
        <v>502506</v>
      </c>
      <c r="D4391" s="66">
        <f>VLOOKUP(A4391,'2.1 Termination Charges'!$B$4:$F$904,5,0)</f>
        <v>0.23830000000000001</v>
      </c>
      <c r="G4391" s="67"/>
      <c r="H4391" s="67"/>
      <c r="J4391" s="67"/>
      <c r="P4391" s="68"/>
      <c r="Q4391" s="69"/>
      <c r="R4391" s="69"/>
      <c r="Z4391" s="70"/>
      <c r="AA4391" s="71"/>
      <c r="AB4391" s="70"/>
      <c r="AC4391" s="70"/>
      <c r="AD4391" s="53"/>
      <c r="AE4391" s="53"/>
      <c r="AF4391" s="72"/>
      <c r="AG4391" s="70"/>
      <c r="AH4391" s="70"/>
      <c r="AI4391" s="70"/>
    </row>
    <row r="4392" spans="1:35" ht="12.75" customHeight="1" x14ac:dyDescent="0.2">
      <c r="A4392" s="64" t="s">
        <v>744</v>
      </c>
      <c r="B4392" s="65" t="s">
        <v>743</v>
      </c>
      <c r="C4392" s="65">
        <v>502515</v>
      </c>
      <c r="D4392" s="66">
        <f>VLOOKUP(A4392,'2.1 Termination Charges'!$B$4:$F$904,5,0)</f>
        <v>0.23830000000000001</v>
      </c>
      <c r="G4392" s="67"/>
      <c r="H4392" s="67"/>
      <c r="J4392" s="67"/>
      <c r="P4392" s="68"/>
      <c r="Q4392" s="69"/>
      <c r="R4392" s="69"/>
      <c r="Z4392" s="70"/>
      <c r="AA4392" s="71"/>
      <c r="AB4392" s="70"/>
      <c r="AC4392" s="70"/>
      <c r="AD4392" s="53"/>
      <c r="AE4392" s="53"/>
      <c r="AF4392" s="72"/>
      <c r="AG4392" s="70"/>
      <c r="AH4392" s="70"/>
      <c r="AI4392" s="70"/>
    </row>
    <row r="4393" spans="1:35" ht="12.75" customHeight="1" x14ac:dyDescent="0.2">
      <c r="A4393" s="64" t="s">
        <v>744</v>
      </c>
      <c r="B4393" s="65" t="s">
        <v>743</v>
      </c>
      <c r="C4393" s="65">
        <v>502516</v>
      </c>
      <c r="D4393" s="66">
        <f>VLOOKUP(A4393,'2.1 Termination Charges'!$B$4:$F$904,5,0)</f>
        <v>0.23830000000000001</v>
      </c>
      <c r="G4393" s="67"/>
      <c r="H4393" s="67"/>
      <c r="J4393" s="67"/>
      <c r="P4393" s="68"/>
      <c r="Q4393" s="69"/>
      <c r="R4393" s="69"/>
      <c r="Z4393" s="70"/>
      <c r="AA4393" s="71"/>
      <c r="AB4393" s="70"/>
      <c r="AC4393" s="70"/>
      <c r="AD4393" s="53"/>
      <c r="AE4393" s="53"/>
      <c r="AF4393" s="72"/>
      <c r="AG4393" s="70"/>
      <c r="AH4393" s="70"/>
      <c r="AI4393" s="70"/>
    </row>
    <row r="4394" spans="1:35" ht="12.75" customHeight="1" x14ac:dyDescent="0.2">
      <c r="A4394" s="64" t="s">
        <v>744</v>
      </c>
      <c r="B4394" s="65" t="s">
        <v>743</v>
      </c>
      <c r="C4394" s="65">
        <v>502517</v>
      </c>
      <c r="D4394" s="66">
        <f>VLOOKUP(A4394,'2.1 Termination Charges'!$B$4:$F$904,5,0)</f>
        <v>0.23830000000000001</v>
      </c>
      <c r="G4394" s="67"/>
      <c r="H4394" s="67"/>
      <c r="J4394" s="67"/>
      <c r="P4394" s="68"/>
      <c r="Q4394" s="69"/>
      <c r="R4394" s="69"/>
      <c r="Z4394" s="70"/>
      <c r="AA4394" s="71"/>
      <c r="AB4394" s="70"/>
      <c r="AC4394" s="70"/>
      <c r="AD4394" s="53"/>
      <c r="AE4394" s="53"/>
      <c r="AF4394" s="72"/>
      <c r="AG4394" s="70"/>
      <c r="AH4394" s="70"/>
      <c r="AI4394" s="70"/>
    </row>
    <row r="4395" spans="1:35" ht="12.75" customHeight="1" x14ac:dyDescent="0.2">
      <c r="A4395" s="64" t="s">
        <v>744</v>
      </c>
      <c r="B4395" s="65" t="s">
        <v>743</v>
      </c>
      <c r="C4395" s="65">
        <v>502518</v>
      </c>
      <c r="D4395" s="66">
        <f>VLOOKUP(A4395,'2.1 Termination Charges'!$B$4:$F$904,5,0)</f>
        <v>0.23830000000000001</v>
      </c>
      <c r="G4395" s="67"/>
      <c r="H4395" s="67"/>
      <c r="J4395" s="67"/>
      <c r="P4395" s="68"/>
      <c r="Q4395" s="69"/>
      <c r="R4395" s="69"/>
      <c r="Z4395" s="70"/>
      <c r="AA4395" s="71"/>
      <c r="AB4395" s="70"/>
      <c r="AC4395" s="70"/>
      <c r="AD4395" s="53"/>
      <c r="AE4395" s="53"/>
      <c r="AF4395" s="72"/>
      <c r="AG4395" s="70"/>
      <c r="AH4395" s="70"/>
      <c r="AI4395" s="70"/>
    </row>
    <row r="4396" spans="1:35" ht="12.75" customHeight="1" x14ac:dyDescent="0.2">
      <c r="A4396" s="64" t="s">
        <v>744</v>
      </c>
      <c r="B4396" s="65" t="s">
        <v>743</v>
      </c>
      <c r="C4396" s="65">
        <v>502519</v>
      </c>
      <c r="D4396" s="66">
        <f>VLOOKUP(A4396,'2.1 Termination Charges'!$B$4:$F$904,5,0)</f>
        <v>0.23830000000000001</v>
      </c>
      <c r="G4396" s="67"/>
      <c r="H4396" s="67"/>
      <c r="J4396" s="67"/>
      <c r="P4396" s="68"/>
      <c r="Q4396" s="69"/>
      <c r="R4396" s="69"/>
      <c r="Z4396" s="70"/>
      <c r="AA4396" s="71"/>
      <c r="AB4396" s="70"/>
      <c r="AC4396" s="70"/>
      <c r="AD4396" s="53"/>
      <c r="AE4396" s="53"/>
      <c r="AF4396" s="72"/>
      <c r="AG4396" s="70"/>
      <c r="AH4396" s="70"/>
      <c r="AI4396" s="70"/>
    </row>
    <row r="4397" spans="1:35" ht="12.75" customHeight="1" x14ac:dyDescent="0.2">
      <c r="A4397" s="64" t="s">
        <v>744</v>
      </c>
      <c r="B4397" s="65" t="s">
        <v>743</v>
      </c>
      <c r="C4397" s="65">
        <v>502520</v>
      </c>
      <c r="D4397" s="66">
        <f>VLOOKUP(A4397,'2.1 Termination Charges'!$B$4:$F$904,5,0)</f>
        <v>0.23830000000000001</v>
      </c>
      <c r="G4397" s="67"/>
      <c r="H4397" s="67"/>
      <c r="J4397" s="67"/>
      <c r="P4397" s="68"/>
      <c r="Q4397" s="69"/>
      <c r="R4397" s="69"/>
      <c r="Z4397" s="70"/>
      <c r="AA4397" s="71"/>
      <c r="AB4397" s="70"/>
      <c r="AC4397" s="70"/>
      <c r="AD4397" s="53"/>
      <c r="AE4397" s="53"/>
      <c r="AF4397" s="72"/>
      <c r="AG4397" s="70"/>
      <c r="AH4397" s="70"/>
      <c r="AI4397" s="70"/>
    </row>
    <row r="4398" spans="1:35" ht="12.75" customHeight="1" x14ac:dyDescent="0.2">
      <c r="A4398" s="64" t="s">
        <v>744</v>
      </c>
      <c r="B4398" s="65" t="s">
        <v>743</v>
      </c>
      <c r="C4398" s="65">
        <v>502530</v>
      </c>
      <c r="D4398" s="66">
        <f>VLOOKUP(A4398,'2.1 Termination Charges'!$B$4:$F$904,5,0)</f>
        <v>0.23830000000000001</v>
      </c>
      <c r="G4398" s="67"/>
      <c r="H4398" s="67"/>
      <c r="J4398" s="67"/>
      <c r="P4398" s="68"/>
      <c r="Q4398" s="69"/>
      <c r="R4398" s="69"/>
      <c r="Z4398" s="70"/>
      <c r="AA4398" s="71"/>
      <c r="AB4398" s="70"/>
      <c r="AC4398" s="70"/>
      <c r="AD4398" s="53"/>
      <c r="AE4398" s="53"/>
      <c r="AF4398" s="72"/>
      <c r="AG4398" s="70"/>
      <c r="AH4398" s="70"/>
      <c r="AI4398" s="70"/>
    </row>
    <row r="4399" spans="1:35" ht="12.75" customHeight="1" x14ac:dyDescent="0.2">
      <c r="A4399" s="64" t="s">
        <v>744</v>
      </c>
      <c r="B4399" s="65" t="s">
        <v>743</v>
      </c>
      <c r="C4399" s="65">
        <v>5025314</v>
      </c>
      <c r="D4399" s="66">
        <f>VLOOKUP(A4399,'2.1 Termination Charges'!$B$4:$F$904,5,0)</f>
        <v>0.23830000000000001</v>
      </c>
      <c r="G4399" s="67"/>
      <c r="H4399" s="67"/>
      <c r="J4399" s="67"/>
      <c r="P4399" s="68"/>
      <c r="Q4399" s="69"/>
      <c r="R4399" s="69"/>
      <c r="Z4399" s="70"/>
      <c r="AA4399" s="71"/>
      <c r="AB4399" s="70"/>
      <c r="AC4399" s="70"/>
      <c r="AD4399" s="53"/>
      <c r="AE4399" s="53"/>
      <c r="AF4399" s="72"/>
      <c r="AG4399" s="70"/>
      <c r="AH4399" s="70"/>
      <c r="AI4399" s="70"/>
    </row>
    <row r="4400" spans="1:35" ht="12.75" customHeight="1" x14ac:dyDescent="0.2">
      <c r="A4400" s="64" t="s">
        <v>744</v>
      </c>
      <c r="B4400" s="65" t="s">
        <v>743</v>
      </c>
      <c r="C4400" s="65">
        <v>5025315</v>
      </c>
      <c r="D4400" s="66">
        <f>VLOOKUP(A4400,'2.1 Termination Charges'!$B$4:$F$904,5,0)</f>
        <v>0.23830000000000001</v>
      </c>
      <c r="G4400" s="67"/>
      <c r="H4400" s="67"/>
      <c r="J4400" s="67"/>
      <c r="P4400" s="68"/>
      <c r="Q4400" s="69"/>
      <c r="R4400" s="69"/>
      <c r="Z4400" s="70"/>
      <c r="AA4400" s="71"/>
      <c r="AB4400" s="70"/>
      <c r="AC4400" s="70"/>
      <c r="AD4400" s="53"/>
      <c r="AE4400" s="53"/>
      <c r="AF4400" s="72"/>
      <c r="AG4400" s="70"/>
      <c r="AH4400" s="70"/>
      <c r="AI4400" s="70"/>
    </row>
    <row r="4401" spans="1:35" ht="12.75" customHeight="1" x14ac:dyDescent="0.2">
      <c r="A4401" s="64" t="s">
        <v>744</v>
      </c>
      <c r="B4401" s="65" t="s">
        <v>743</v>
      </c>
      <c r="C4401" s="65">
        <v>5025316</v>
      </c>
      <c r="D4401" s="66">
        <f>VLOOKUP(A4401,'2.1 Termination Charges'!$B$4:$F$904,5,0)</f>
        <v>0.23830000000000001</v>
      </c>
      <c r="G4401" s="67"/>
      <c r="H4401" s="67"/>
      <c r="J4401" s="67"/>
      <c r="P4401" s="68"/>
      <c r="Q4401" s="69"/>
      <c r="R4401" s="69"/>
      <c r="Z4401" s="70"/>
      <c r="AA4401" s="71"/>
      <c r="AB4401" s="70"/>
      <c r="AC4401" s="70"/>
      <c r="AD4401" s="53"/>
      <c r="AE4401" s="53"/>
      <c r="AF4401" s="72"/>
      <c r="AG4401" s="70"/>
      <c r="AH4401" s="70"/>
      <c r="AI4401" s="70"/>
    </row>
    <row r="4402" spans="1:35" ht="12.75" customHeight="1" x14ac:dyDescent="0.2">
      <c r="A4402" s="64" t="s">
        <v>744</v>
      </c>
      <c r="B4402" s="65" t="s">
        <v>743</v>
      </c>
      <c r="C4402" s="65">
        <v>5025317</v>
      </c>
      <c r="D4402" s="66">
        <f>VLOOKUP(A4402,'2.1 Termination Charges'!$B$4:$F$904,5,0)</f>
        <v>0.23830000000000001</v>
      </c>
      <c r="G4402" s="67"/>
      <c r="H4402" s="67"/>
      <c r="J4402" s="67"/>
      <c r="P4402" s="68"/>
      <c r="Q4402" s="69"/>
      <c r="R4402" s="69"/>
      <c r="Z4402" s="70"/>
      <c r="AA4402" s="71"/>
      <c r="AB4402" s="70"/>
      <c r="AC4402" s="70"/>
      <c r="AD4402" s="53"/>
      <c r="AE4402" s="53"/>
      <c r="AF4402" s="72"/>
      <c r="AG4402" s="70"/>
      <c r="AH4402" s="70"/>
      <c r="AI4402" s="70"/>
    </row>
    <row r="4403" spans="1:35" ht="12.75" customHeight="1" x14ac:dyDescent="0.2">
      <c r="A4403" s="64" t="s">
        <v>744</v>
      </c>
      <c r="B4403" s="65" t="s">
        <v>743</v>
      </c>
      <c r="C4403" s="65">
        <v>5025318</v>
      </c>
      <c r="D4403" s="66">
        <f>VLOOKUP(A4403,'2.1 Termination Charges'!$B$4:$F$904,5,0)</f>
        <v>0.23830000000000001</v>
      </c>
      <c r="G4403" s="67"/>
      <c r="H4403" s="67"/>
      <c r="J4403" s="67"/>
      <c r="P4403" s="68"/>
      <c r="Q4403" s="69"/>
      <c r="R4403" s="69"/>
      <c r="Z4403" s="70"/>
      <c r="AA4403" s="71"/>
      <c r="AB4403" s="70"/>
      <c r="AC4403" s="70"/>
      <c r="AD4403" s="53"/>
      <c r="AE4403" s="53"/>
      <c r="AF4403" s="72"/>
      <c r="AG4403" s="70"/>
      <c r="AH4403" s="70"/>
      <c r="AI4403" s="70"/>
    </row>
    <row r="4404" spans="1:35" ht="12.75" customHeight="1" x14ac:dyDescent="0.2">
      <c r="A4404" s="64" t="s">
        <v>744</v>
      </c>
      <c r="B4404" s="65" t="s">
        <v>743</v>
      </c>
      <c r="C4404" s="65">
        <v>5025319</v>
      </c>
      <c r="D4404" s="66">
        <f>VLOOKUP(A4404,'2.1 Termination Charges'!$B$4:$F$904,5,0)</f>
        <v>0.23830000000000001</v>
      </c>
      <c r="G4404" s="67"/>
      <c r="H4404" s="67"/>
      <c r="J4404" s="67"/>
      <c r="P4404" s="68"/>
      <c r="Q4404" s="69"/>
      <c r="R4404" s="69"/>
      <c r="Z4404" s="70"/>
      <c r="AA4404" s="71"/>
      <c r="AB4404" s="70"/>
      <c r="AC4404" s="70"/>
      <c r="AD4404" s="53"/>
      <c r="AE4404" s="53"/>
      <c r="AF4404" s="72"/>
      <c r="AG4404" s="70"/>
      <c r="AH4404" s="70"/>
      <c r="AI4404" s="70"/>
    </row>
    <row r="4405" spans="1:35" ht="12.75" customHeight="1" x14ac:dyDescent="0.2">
      <c r="A4405" s="64" t="s">
        <v>744</v>
      </c>
      <c r="B4405" s="65" t="s">
        <v>743</v>
      </c>
      <c r="C4405" s="65">
        <v>502532</v>
      </c>
      <c r="D4405" s="66">
        <f>VLOOKUP(A4405,'2.1 Termination Charges'!$B$4:$F$904,5,0)</f>
        <v>0.23830000000000001</v>
      </c>
      <c r="G4405" s="67"/>
      <c r="H4405" s="67"/>
      <c r="J4405" s="67"/>
      <c r="P4405" s="68"/>
      <c r="Q4405" s="69"/>
      <c r="R4405" s="69"/>
      <c r="Z4405" s="70"/>
      <c r="AA4405" s="71"/>
      <c r="AB4405" s="70"/>
      <c r="AC4405" s="70"/>
      <c r="AD4405" s="53"/>
      <c r="AE4405" s="53"/>
      <c r="AF4405" s="72"/>
      <c r="AG4405" s="70"/>
      <c r="AH4405" s="70"/>
      <c r="AI4405" s="70"/>
    </row>
    <row r="4406" spans="1:35" ht="12.75" customHeight="1" x14ac:dyDescent="0.2">
      <c r="A4406" s="64" t="s">
        <v>744</v>
      </c>
      <c r="B4406" s="65" t="s">
        <v>743</v>
      </c>
      <c r="C4406" s="65">
        <v>502533</v>
      </c>
      <c r="D4406" s="66">
        <f>VLOOKUP(A4406,'2.1 Termination Charges'!$B$4:$F$904,5,0)</f>
        <v>0.23830000000000001</v>
      </c>
      <c r="G4406" s="67"/>
      <c r="H4406" s="67"/>
      <c r="J4406" s="67"/>
      <c r="P4406" s="68"/>
      <c r="Q4406" s="69"/>
      <c r="R4406" s="69"/>
      <c r="Z4406" s="70"/>
      <c r="AA4406" s="71"/>
      <c r="AB4406" s="70"/>
      <c r="AC4406" s="70"/>
      <c r="AD4406" s="53"/>
      <c r="AE4406" s="53"/>
      <c r="AF4406" s="72"/>
      <c r="AG4406" s="70"/>
      <c r="AH4406" s="70"/>
      <c r="AI4406" s="70"/>
    </row>
    <row r="4407" spans="1:35" ht="12.75" customHeight="1" x14ac:dyDescent="0.2">
      <c r="A4407" s="64" t="s">
        <v>744</v>
      </c>
      <c r="B4407" s="65" t="s">
        <v>743</v>
      </c>
      <c r="C4407" s="65">
        <v>502534</v>
      </c>
      <c r="D4407" s="66">
        <f>VLOOKUP(A4407,'2.1 Termination Charges'!$B$4:$F$904,5,0)</f>
        <v>0.23830000000000001</v>
      </c>
      <c r="G4407" s="67"/>
      <c r="H4407" s="67"/>
      <c r="J4407" s="67"/>
      <c r="P4407" s="68"/>
      <c r="Q4407" s="69"/>
      <c r="R4407" s="69"/>
      <c r="Z4407" s="70"/>
      <c r="AA4407" s="71"/>
      <c r="AB4407" s="70"/>
      <c r="AC4407" s="70"/>
      <c r="AD4407" s="53"/>
      <c r="AE4407" s="53"/>
      <c r="AF4407" s="72"/>
      <c r="AG4407" s="70"/>
      <c r="AH4407" s="70"/>
      <c r="AI4407" s="70"/>
    </row>
    <row r="4408" spans="1:35" ht="12.75" customHeight="1" x14ac:dyDescent="0.2">
      <c r="A4408" s="64" t="s">
        <v>744</v>
      </c>
      <c r="B4408" s="65" t="s">
        <v>743</v>
      </c>
      <c r="C4408" s="65">
        <v>502535</v>
      </c>
      <c r="D4408" s="66">
        <f>VLOOKUP(A4408,'2.1 Termination Charges'!$B$4:$F$904,5,0)</f>
        <v>0.23830000000000001</v>
      </c>
      <c r="G4408" s="67"/>
      <c r="H4408" s="67"/>
      <c r="J4408" s="67"/>
      <c r="P4408" s="68"/>
      <c r="Q4408" s="69"/>
      <c r="R4408" s="69"/>
      <c r="Z4408" s="70"/>
      <c r="AA4408" s="71"/>
      <c r="AB4408" s="70"/>
      <c r="AC4408" s="70"/>
      <c r="AD4408" s="53"/>
      <c r="AE4408" s="53"/>
      <c r="AF4408" s="72"/>
      <c r="AG4408" s="70"/>
      <c r="AH4408" s="70"/>
      <c r="AI4408" s="70"/>
    </row>
    <row r="4409" spans="1:35" ht="12.75" customHeight="1" x14ac:dyDescent="0.2">
      <c r="A4409" s="64" t="s">
        <v>744</v>
      </c>
      <c r="B4409" s="65" t="s">
        <v>743</v>
      </c>
      <c r="C4409" s="65">
        <v>502536</v>
      </c>
      <c r="D4409" s="66">
        <f>VLOOKUP(A4409,'2.1 Termination Charges'!$B$4:$F$904,5,0)</f>
        <v>0.23830000000000001</v>
      </c>
      <c r="G4409" s="67"/>
      <c r="H4409" s="67"/>
      <c r="J4409" s="67"/>
      <c r="P4409" s="68"/>
      <c r="Q4409" s="69"/>
      <c r="R4409" s="69"/>
      <c r="Z4409" s="70"/>
      <c r="AA4409" s="71"/>
      <c r="AB4409" s="70"/>
      <c r="AC4409" s="70"/>
      <c r="AD4409" s="53"/>
      <c r="AE4409" s="53"/>
      <c r="AF4409" s="72"/>
      <c r="AG4409" s="70"/>
      <c r="AH4409" s="70"/>
      <c r="AI4409" s="70"/>
    </row>
    <row r="4410" spans="1:35" ht="12.75" customHeight="1" x14ac:dyDescent="0.2">
      <c r="A4410" s="64" t="s">
        <v>744</v>
      </c>
      <c r="B4410" s="65" t="s">
        <v>743</v>
      </c>
      <c r="C4410" s="65">
        <v>502537</v>
      </c>
      <c r="D4410" s="66">
        <f>VLOOKUP(A4410,'2.1 Termination Charges'!$B$4:$F$904,5,0)</f>
        <v>0.23830000000000001</v>
      </c>
      <c r="G4410" s="67"/>
      <c r="H4410" s="67"/>
      <c r="J4410" s="67"/>
      <c r="P4410" s="68"/>
      <c r="Q4410" s="69"/>
      <c r="R4410" s="69"/>
      <c r="Z4410" s="70"/>
      <c r="AA4410" s="71"/>
      <c r="AB4410" s="70"/>
      <c r="AC4410" s="70"/>
      <c r="AD4410" s="53"/>
      <c r="AE4410" s="53"/>
      <c r="AF4410" s="72"/>
      <c r="AG4410" s="70"/>
      <c r="AH4410" s="70"/>
      <c r="AI4410" s="70"/>
    </row>
    <row r="4411" spans="1:35" ht="12.75" customHeight="1" x14ac:dyDescent="0.2">
      <c r="A4411" s="64" t="s">
        <v>744</v>
      </c>
      <c r="B4411" s="65" t="s">
        <v>743</v>
      </c>
      <c r="C4411" s="65">
        <v>502538</v>
      </c>
      <c r="D4411" s="66">
        <f>VLOOKUP(A4411,'2.1 Termination Charges'!$B$4:$F$904,5,0)</f>
        <v>0.23830000000000001</v>
      </c>
      <c r="G4411" s="67"/>
      <c r="H4411" s="67"/>
      <c r="J4411" s="67"/>
      <c r="P4411" s="68"/>
      <c r="Q4411" s="69"/>
      <c r="R4411" s="69"/>
      <c r="Z4411" s="70"/>
      <c r="AA4411" s="71"/>
      <c r="AB4411" s="70"/>
      <c r="AC4411" s="70"/>
      <c r="AD4411" s="53"/>
      <c r="AE4411" s="53"/>
      <c r="AF4411" s="72"/>
      <c r="AG4411" s="70"/>
      <c r="AH4411" s="70"/>
      <c r="AI4411" s="70"/>
    </row>
    <row r="4412" spans="1:35" ht="12.75" customHeight="1" x14ac:dyDescent="0.2">
      <c r="A4412" s="64" t="s">
        <v>744</v>
      </c>
      <c r="B4412" s="65" t="s">
        <v>743</v>
      </c>
      <c r="C4412" s="65">
        <v>5025521</v>
      </c>
      <c r="D4412" s="66">
        <f>VLOOKUP(A4412,'2.1 Termination Charges'!$B$4:$F$904,5,0)</f>
        <v>0.23830000000000001</v>
      </c>
      <c r="G4412" s="67"/>
      <c r="H4412" s="67"/>
      <c r="J4412" s="67"/>
      <c r="P4412" s="68"/>
      <c r="Q4412" s="69"/>
      <c r="R4412" s="69"/>
      <c r="Z4412" s="70"/>
      <c r="AA4412" s="71"/>
      <c r="AB4412" s="70"/>
      <c r="AC4412" s="70"/>
      <c r="AD4412" s="53"/>
      <c r="AE4412" s="53"/>
      <c r="AF4412" s="72"/>
      <c r="AG4412" s="70"/>
      <c r="AH4412" s="70"/>
      <c r="AI4412" s="70"/>
    </row>
    <row r="4413" spans="1:35" ht="12.75" customHeight="1" x14ac:dyDescent="0.2">
      <c r="A4413" s="64" t="s">
        <v>744</v>
      </c>
      <c r="B4413" s="65" t="s">
        <v>743</v>
      </c>
      <c r="C4413" s="65">
        <v>5025522</v>
      </c>
      <c r="D4413" s="66">
        <f>VLOOKUP(A4413,'2.1 Termination Charges'!$B$4:$F$904,5,0)</f>
        <v>0.23830000000000001</v>
      </c>
      <c r="G4413" s="67"/>
      <c r="H4413" s="67"/>
      <c r="J4413" s="67"/>
      <c r="P4413" s="68"/>
      <c r="Q4413" s="69"/>
      <c r="R4413" s="69"/>
      <c r="Z4413" s="70"/>
      <c r="AA4413" s="71"/>
      <c r="AB4413" s="70"/>
      <c r="AC4413" s="70"/>
      <c r="AD4413" s="53"/>
      <c r="AE4413" s="53"/>
      <c r="AF4413" s="72"/>
      <c r="AG4413" s="70"/>
      <c r="AH4413" s="70"/>
      <c r="AI4413" s="70"/>
    </row>
    <row r="4414" spans="1:35" ht="12.75" customHeight="1" x14ac:dyDescent="0.2">
      <c r="A4414" s="64" t="s">
        <v>744</v>
      </c>
      <c r="B4414" s="65" t="s">
        <v>743</v>
      </c>
      <c r="C4414" s="65">
        <v>5025523</v>
      </c>
      <c r="D4414" s="66">
        <f>VLOOKUP(A4414,'2.1 Termination Charges'!$B$4:$F$904,5,0)</f>
        <v>0.23830000000000001</v>
      </c>
      <c r="G4414" s="67"/>
      <c r="H4414" s="67"/>
      <c r="J4414" s="67"/>
      <c r="P4414" s="68"/>
      <c r="Q4414" s="69"/>
      <c r="R4414" s="69"/>
      <c r="Z4414" s="70"/>
      <c r="AA4414" s="71"/>
      <c r="AB4414" s="70"/>
      <c r="AC4414" s="70"/>
      <c r="AD4414" s="53"/>
      <c r="AE4414" s="53"/>
      <c r="AF4414" s="72"/>
      <c r="AG4414" s="70"/>
      <c r="AH4414" s="70"/>
      <c r="AI4414" s="70"/>
    </row>
    <row r="4415" spans="1:35" ht="12.75" customHeight="1" x14ac:dyDescent="0.2">
      <c r="A4415" s="64" t="s">
        <v>744</v>
      </c>
      <c r="B4415" s="65" t="s">
        <v>743</v>
      </c>
      <c r="C4415" s="65">
        <v>5025524</v>
      </c>
      <c r="D4415" s="66">
        <f>VLOOKUP(A4415,'2.1 Termination Charges'!$B$4:$F$904,5,0)</f>
        <v>0.23830000000000001</v>
      </c>
      <c r="G4415" s="67"/>
      <c r="H4415" s="67"/>
      <c r="J4415" s="67"/>
      <c r="P4415" s="68"/>
      <c r="Q4415" s="69"/>
      <c r="R4415" s="69"/>
      <c r="Z4415" s="70"/>
      <c r="AA4415" s="71"/>
      <c r="AB4415" s="70"/>
      <c r="AC4415" s="70"/>
      <c r="AD4415" s="53"/>
      <c r="AE4415" s="53"/>
      <c r="AF4415" s="72"/>
      <c r="AG4415" s="70"/>
      <c r="AH4415" s="70"/>
      <c r="AI4415" s="70"/>
    </row>
    <row r="4416" spans="1:35" ht="12.75" customHeight="1" x14ac:dyDescent="0.2">
      <c r="A4416" s="64" t="s">
        <v>744</v>
      </c>
      <c r="B4416" s="65" t="s">
        <v>743</v>
      </c>
      <c r="C4416" s="65">
        <v>5025525</v>
      </c>
      <c r="D4416" s="66">
        <f>VLOOKUP(A4416,'2.1 Termination Charges'!$B$4:$F$904,5,0)</f>
        <v>0.23830000000000001</v>
      </c>
      <c r="G4416" s="67"/>
      <c r="H4416" s="67"/>
      <c r="J4416" s="67"/>
      <c r="P4416" s="68"/>
      <c r="Q4416" s="69"/>
      <c r="R4416" s="69"/>
      <c r="Z4416" s="70"/>
      <c r="AA4416" s="71"/>
      <c r="AB4416" s="70"/>
      <c r="AC4416" s="70"/>
      <c r="AD4416" s="53"/>
      <c r="AE4416" s="53"/>
      <c r="AF4416" s="72"/>
      <c r="AG4416" s="70"/>
      <c r="AH4416" s="70"/>
      <c r="AI4416" s="70"/>
    </row>
    <row r="4417" spans="1:35" ht="12.75" customHeight="1" x14ac:dyDescent="0.2">
      <c r="A4417" s="64" t="s">
        <v>744</v>
      </c>
      <c r="B4417" s="65" t="s">
        <v>743</v>
      </c>
      <c r="C4417" s="65">
        <v>5025526</v>
      </c>
      <c r="D4417" s="66">
        <f>VLOOKUP(A4417,'2.1 Termination Charges'!$B$4:$F$904,5,0)</f>
        <v>0.23830000000000001</v>
      </c>
      <c r="G4417" s="67"/>
      <c r="H4417" s="67"/>
      <c r="J4417" s="67"/>
      <c r="P4417" s="68"/>
      <c r="Q4417" s="69"/>
      <c r="R4417" s="69"/>
      <c r="Z4417" s="70"/>
      <c r="AA4417" s="71"/>
      <c r="AB4417" s="70"/>
      <c r="AC4417" s="70"/>
      <c r="AD4417" s="53"/>
      <c r="AE4417" s="53"/>
      <c r="AF4417" s="72"/>
      <c r="AG4417" s="70"/>
      <c r="AH4417" s="70"/>
      <c r="AI4417" s="70"/>
    </row>
    <row r="4418" spans="1:35" ht="12.75" customHeight="1" x14ac:dyDescent="0.2">
      <c r="A4418" s="64" t="s">
        <v>744</v>
      </c>
      <c r="B4418" s="65" t="s">
        <v>743</v>
      </c>
      <c r="C4418" s="65">
        <v>5025527</v>
      </c>
      <c r="D4418" s="66">
        <f>VLOOKUP(A4418,'2.1 Termination Charges'!$B$4:$F$904,5,0)</f>
        <v>0.23830000000000001</v>
      </c>
      <c r="G4418" s="67"/>
      <c r="H4418" s="67"/>
      <c r="J4418" s="67"/>
      <c r="P4418" s="68"/>
      <c r="Q4418" s="69"/>
      <c r="R4418" s="69"/>
      <c r="Z4418" s="70"/>
      <c r="AA4418" s="71"/>
      <c r="AB4418" s="70"/>
      <c r="AC4418" s="70"/>
      <c r="AD4418" s="53"/>
      <c r="AE4418" s="53"/>
      <c r="AF4418" s="72"/>
      <c r="AG4418" s="70"/>
      <c r="AH4418" s="70"/>
      <c r="AI4418" s="70"/>
    </row>
    <row r="4419" spans="1:35" ht="12.75" customHeight="1" x14ac:dyDescent="0.2">
      <c r="A4419" s="64" t="s">
        <v>744</v>
      </c>
      <c r="B4419" s="65" t="s">
        <v>743</v>
      </c>
      <c r="C4419" s="65">
        <v>5025528</v>
      </c>
      <c r="D4419" s="66">
        <f>VLOOKUP(A4419,'2.1 Termination Charges'!$B$4:$F$904,5,0)</f>
        <v>0.23830000000000001</v>
      </c>
      <c r="G4419" s="67"/>
      <c r="H4419" s="67"/>
      <c r="J4419" s="67"/>
      <c r="P4419" s="68"/>
      <c r="Q4419" s="69"/>
      <c r="R4419" s="69"/>
      <c r="Z4419" s="70"/>
      <c r="AA4419" s="71"/>
      <c r="AB4419" s="70"/>
      <c r="AC4419" s="70"/>
      <c r="AD4419" s="53"/>
      <c r="AE4419" s="53"/>
      <c r="AF4419" s="72"/>
      <c r="AG4419" s="70"/>
      <c r="AH4419" s="70"/>
      <c r="AI4419" s="70"/>
    </row>
    <row r="4420" spans="1:35" ht="12.75" customHeight="1" x14ac:dyDescent="0.2">
      <c r="A4420" s="64" t="s">
        <v>744</v>
      </c>
      <c r="B4420" s="65" t="s">
        <v>743</v>
      </c>
      <c r="C4420" s="65">
        <v>5025529</v>
      </c>
      <c r="D4420" s="66">
        <f>VLOOKUP(A4420,'2.1 Termination Charges'!$B$4:$F$904,5,0)</f>
        <v>0.23830000000000001</v>
      </c>
      <c r="G4420" s="67"/>
      <c r="H4420" s="67"/>
      <c r="J4420" s="67"/>
      <c r="P4420" s="68"/>
      <c r="Q4420" s="69"/>
      <c r="R4420" s="69"/>
      <c r="Z4420" s="70"/>
      <c r="AA4420" s="71"/>
      <c r="AB4420" s="70"/>
      <c r="AC4420" s="70"/>
      <c r="AD4420" s="53"/>
      <c r="AE4420" s="53"/>
      <c r="AF4420" s="72"/>
      <c r="AG4420" s="70"/>
      <c r="AH4420" s="70"/>
      <c r="AI4420" s="70"/>
    </row>
    <row r="4421" spans="1:35" ht="12.75" customHeight="1" x14ac:dyDescent="0.2">
      <c r="A4421" s="64" t="s">
        <v>744</v>
      </c>
      <c r="B4421" s="65" t="s">
        <v>743</v>
      </c>
      <c r="C4421" s="65">
        <v>5025550</v>
      </c>
      <c r="D4421" s="66">
        <f>VLOOKUP(A4421,'2.1 Termination Charges'!$B$4:$F$904,5,0)</f>
        <v>0.23830000000000001</v>
      </c>
      <c r="G4421" s="67"/>
      <c r="H4421" s="67"/>
      <c r="J4421" s="67"/>
      <c r="P4421" s="68"/>
      <c r="Q4421" s="69"/>
      <c r="R4421" s="69"/>
      <c r="Z4421" s="70"/>
      <c r="AA4421" s="71"/>
      <c r="AB4421" s="70"/>
      <c r="AC4421" s="70"/>
      <c r="AD4421" s="53"/>
      <c r="AE4421" s="53"/>
      <c r="AF4421" s="72"/>
      <c r="AG4421" s="70"/>
      <c r="AH4421" s="70"/>
      <c r="AI4421" s="70"/>
    </row>
    <row r="4422" spans="1:35" ht="12.75" customHeight="1" x14ac:dyDescent="0.2">
      <c r="A4422" s="64" t="s">
        <v>744</v>
      </c>
      <c r="B4422" s="65" t="s">
        <v>743</v>
      </c>
      <c r="C4422" s="65">
        <v>5025551</v>
      </c>
      <c r="D4422" s="66">
        <f>VLOOKUP(A4422,'2.1 Termination Charges'!$B$4:$F$904,5,0)</f>
        <v>0.23830000000000001</v>
      </c>
      <c r="G4422" s="67"/>
      <c r="H4422" s="67"/>
      <c r="J4422" s="67"/>
      <c r="P4422" s="68"/>
      <c r="Q4422" s="69"/>
      <c r="R4422" s="69"/>
      <c r="Z4422" s="70"/>
      <c r="AA4422" s="71"/>
      <c r="AB4422" s="70"/>
      <c r="AC4422" s="70"/>
      <c r="AD4422" s="53"/>
      <c r="AE4422" s="53"/>
      <c r="AF4422" s="72"/>
      <c r="AG4422" s="70"/>
      <c r="AH4422" s="70"/>
      <c r="AI4422" s="70"/>
    </row>
    <row r="4423" spans="1:35" ht="12.75" customHeight="1" x14ac:dyDescent="0.2">
      <c r="A4423" s="64" t="s">
        <v>744</v>
      </c>
      <c r="B4423" s="65" t="s">
        <v>743</v>
      </c>
      <c r="C4423" s="65">
        <v>5025552</v>
      </c>
      <c r="D4423" s="66">
        <f>VLOOKUP(A4423,'2.1 Termination Charges'!$B$4:$F$904,5,0)</f>
        <v>0.23830000000000001</v>
      </c>
      <c r="G4423" s="67"/>
      <c r="H4423" s="67"/>
      <c r="J4423" s="67"/>
      <c r="P4423" s="68"/>
      <c r="Q4423" s="69"/>
      <c r="R4423" s="69"/>
      <c r="Z4423" s="70"/>
      <c r="AA4423" s="71"/>
      <c r="AB4423" s="70"/>
      <c r="AC4423" s="70"/>
      <c r="AD4423" s="53"/>
      <c r="AE4423" s="53"/>
      <c r="AF4423" s="72"/>
      <c r="AG4423" s="70"/>
      <c r="AH4423" s="70"/>
      <c r="AI4423" s="70"/>
    </row>
    <row r="4424" spans="1:35" ht="12.75" customHeight="1" x14ac:dyDescent="0.2">
      <c r="A4424" s="64" t="s">
        <v>744</v>
      </c>
      <c r="B4424" s="65" t="s">
        <v>743</v>
      </c>
      <c r="C4424" s="65">
        <v>5025553</v>
      </c>
      <c r="D4424" s="66">
        <f>VLOOKUP(A4424,'2.1 Termination Charges'!$B$4:$F$904,5,0)</f>
        <v>0.23830000000000001</v>
      </c>
      <c r="G4424" s="67"/>
      <c r="H4424" s="67"/>
      <c r="J4424" s="67"/>
      <c r="P4424" s="68"/>
      <c r="Q4424" s="69"/>
      <c r="R4424" s="69"/>
      <c r="Z4424" s="70"/>
      <c r="AA4424" s="71"/>
      <c r="AB4424" s="70"/>
      <c r="AC4424" s="70"/>
      <c r="AD4424" s="53"/>
      <c r="AE4424" s="53"/>
      <c r="AF4424" s="72"/>
      <c r="AG4424" s="70"/>
      <c r="AH4424" s="70"/>
      <c r="AI4424" s="70"/>
    </row>
    <row r="4425" spans="1:35" ht="12.75" customHeight="1" x14ac:dyDescent="0.2">
      <c r="A4425" s="64" t="s">
        <v>744</v>
      </c>
      <c r="B4425" s="65" t="s">
        <v>743</v>
      </c>
      <c r="C4425" s="65">
        <v>5025580</v>
      </c>
      <c r="D4425" s="66">
        <f>VLOOKUP(A4425,'2.1 Termination Charges'!$B$4:$F$904,5,0)</f>
        <v>0.23830000000000001</v>
      </c>
      <c r="G4425" s="67"/>
      <c r="H4425" s="67"/>
      <c r="J4425" s="67"/>
      <c r="P4425" s="68"/>
      <c r="Q4425" s="69"/>
      <c r="R4425" s="69"/>
      <c r="Z4425" s="70"/>
      <c r="AA4425" s="71"/>
      <c r="AB4425" s="70"/>
      <c r="AC4425" s="70"/>
      <c r="AD4425" s="53"/>
      <c r="AE4425" s="53"/>
      <c r="AF4425" s="72"/>
      <c r="AG4425" s="70"/>
      <c r="AH4425" s="70"/>
      <c r="AI4425" s="70"/>
    </row>
    <row r="4426" spans="1:35" ht="12.75" customHeight="1" x14ac:dyDescent="0.2">
      <c r="A4426" s="64" t="s">
        <v>744</v>
      </c>
      <c r="B4426" s="65" t="s">
        <v>743</v>
      </c>
      <c r="C4426" s="65">
        <v>5025581</v>
      </c>
      <c r="D4426" s="66">
        <f>VLOOKUP(A4426,'2.1 Termination Charges'!$B$4:$F$904,5,0)</f>
        <v>0.23830000000000001</v>
      </c>
      <c r="G4426" s="67"/>
      <c r="H4426" s="67"/>
      <c r="J4426" s="67"/>
      <c r="P4426" s="68"/>
      <c r="Q4426" s="69"/>
      <c r="R4426" s="69"/>
      <c r="Z4426" s="70"/>
      <c r="AA4426" s="71"/>
      <c r="AB4426" s="70"/>
      <c r="AC4426" s="70"/>
      <c r="AD4426" s="53"/>
      <c r="AE4426" s="53"/>
      <c r="AF4426" s="72"/>
      <c r="AG4426" s="70"/>
      <c r="AH4426" s="70"/>
      <c r="AI4426" s="70"/>
    </row>
    <row r="4427" spans="1:35" ht="12.75" customHeight="1" x14ac:dyDescent="0.2">
      <c r="A4427" s="64" t="s">
        <v>744</v>
      </c>
      <c r="B4427" s="65" t="s">
        <v>743</v>
      </c>
      <c r="C4427" s="65">
        <v>502570</v>
      </c>
      <c r="D4427" s="66">
        <f>VLOOKUP(A4427,'2.1 Termination Charges'!$B$4:$F$904,5,0)</f>
        <v>0.23830000000000001</v>
      </c>
      <c r="G4427" s="67"/>
      <c r="H4427" s="67"/>
      <c r="J4427" s="67"/>
      <c r="P4427" s="68"/>
      <c r="Q4427" s="69"/>
      <c r="R4427" s="69"/>
      <c r="Z4427" s="70"/>
      <c r="AA4427" s="71"/>
      <c r="AB4427" s="70"/>
      <c r="AC4427" s="70"/>
      <c r="AD4427" s="53"/>
      <c r="AE4427" s="53"/>
      <c r="AF4427" s="72"/>
      <c r="AG4427" s="70"/>
      <c r="AH4427" s="70"/>
      <c r="AI4427" s="70"/>
    </row>
    <row r="4428" spans="1:35" ht="12.75" customHeight="1" x14ac:dyDescent="0.2">
      <c r="A4428" s="64" t="s">
        <v>744</v>
      </c>
      <c r="B4428" s="65" t="s">
        <v>743</v>
      </c>
      <c r="C4428" s="65">
        <v>5025719</v>
      </c>
      <c r="D4428" s="66">
        <f>VLOOKUP(A4428,'2.1 Termination Charges'!$B$4:$F$904,5,0)</f>
        <v>0.23830000000000001</v>
      </c>
      <c r="G4428" s="67"/>
      <c r="H4428" s="67"/>
      <c r="J4428" s="67"/>
      <c r="P4428" s="68"/>
      <c r="Q4428" s="69"/>
      <c r="R4428" s="69"/>
      <c r="Z4428" s="70"/>
      <c r="AA4428" s="71"/>
      <c r="AB4428" s="70"/>
      <c r="AC4428" s="70"/>
      <c r="AD4428" s="53"/>
      <c r="AE4428" s="53"/>
      <c r="AF4428" s="72"/>
      <c r="AG4428" s="70"/>
      <c r="AH4428" s="70"/>
      <c r="AI4428" s="70"/>
    </row>
    <row r="4429" spans="1:35" ht="12.75" customHeight="1" x14ac:dyDescent="0.2">
      <c r="A4429" s="64" t="s">
        <v>744</v>
      </c>
      <c r="B4429" s="65" t="s">
        <v>743</v>
      </c>
      <c r="C4429" s="65">
        <v>502572</v>
      </c>
      <c r="D4429" s="66">
        <f>VLOOKUP(A4429,'2.1 Termination Charges'!$B$4:$F$904,5,0)</f>
        <v>0.23830000000000001</v>
      </c>
      <c r="G4429" s="67"/>
      <c r="H4429" s="67"/>
      <c r="J4429" s="67"/>
      <c r="P4429" s="68"/>
      <c r="Q4429" s="69"/>
      <c r="R4429" s="69"/>
      <c r="Z4429" s="70"/>
      <c r="AA4429" s="71"/>
      <c r="AB4429" s="70"/>
      <c r="AC4429" s="70"/>
      <c r="AD4429" s="53"/>
      <c r="AE4429" s="53"/>
      <c r="AF4429" s="72"/>
      <c r="AG4429" s="70"/>
      <c r="AH4429" s="70"/>
      <c r="AI4429" s="70"/>
    </row>
    <row r="4430" spans="1:35" ht="12.75" customHeight="1" x14ac:dyDescent="0.2">
      <c r="A4430" s="64" t="s">
        <v>744</v>
      </c>
      <c r="B4430" s="65" t="s">
        <v>743</v>
      </c>
      <c r="C4430" s="65">
        <v>502573</v>
      </c>
      <c r="D4430" s="66">
        <f>VLOOKUP(A4430,'2.1 Termination Charges'!$B$4:$F$904,5,0)</f>
        <v>0.23830000000000001</v>
      </c>
      <c r="G4430" s="67"/>
      <c r="H4430" s="67"/>
      <c r="J4430" s="67"/>
      <c r="P4430" s="68"/>
      <c r="Q4430" s="69"/>
      <c r="R4430" s="69"/>
      <c r="Z4430" s="70"/>
      <c r="AA4430" s="71"/>
      <c r="AB4430" s="70"/>
      <c r="AC4430" s="70"/>
      <c r="AD4430" s="53"/>
      <c r="AE4430" s="53"/>
      <c r="AF4430" s="72"/>
      <c r="AG4430" s="70"/>
      <c r="AH4430" s="70"/>
      <c r="AI4430" s="70"/>
    </row>
    <row r="4431" spans="1:35" ht="12.75" customHeight="1" x14ac:dyDescent="0.2">
      <c r="A4431" s="64" t="s">
        <v>744</v>
      </c>
      <c r="B4431" s="65" t="s">
        <v>743</v>
      </c>
      <c r="C4431" s="65">
        <v>502574</v>
      </c>
      <c r="D4431" s="66">
        <f>VLOOKUP(A4431,'2.1 Termination Charges'!$B$4:$F$904,5,0)</f>
        <v>0.23830000000000001</v>
      </c>
      <c r="G4431" s="67"/>
      <c r="H4431" s="67"/>
      <c r="J4431" s="67"/>
      <c r="P4431" s="68"/>
      <c r="Q4431" s="69"/>
      <c r="R4431" s="69"/>
      <c r="Z4431" s="70"/>
      <c r="AA4431" s="71"/>
      <c r="AB4431" s="70"/>
      <c r="AC4431" s="70"/>
      <c r="AD4431" s="53"/>
      <c r="AE4431" s="53"/>
      <c r="AF4431" s="72"/>
      <c r="AG4431" s="70"/>
      <c r="AH4431" s="70"/>
      <c r="AI4431" s="70"/>
    </row>
    <row r="4432" spans="1:35" ht="12.75" customHeight="1" x14ac:dyDescent="0.2">
      <c r="A4432" s="64" t="s">
        <v>744</v>
      </c>
      <c r="B4432" s="65" t="s">
        <v>743</v>
      </c>
      <c r="C4432" s="65">
        <v>502575</v>
      </c>
      <c r="D4432" s="66">
        <f>VLOOKUP(A4432,'2.1 Termination Charges'!$B$4:$F$904,5,0)</f>
        <v>0.23830000000000001</v>
      </c>
      <c r="G4432" s="67"/>
      <c r="H4432" s="67"/>
      <c r="J4432" s="67"/>
      <c r="P4432" s="68"/>
      <c r="Q4432" s="69"/>
      <c r="R4432" s="69"/>
      <c r="Z4432" s="70"/>
      <c r="AA4432" s="71"/>
      <c r="AB4432" s="70"/>
      <c r="AC4432" s="70"/>
      <c r="AD4432" s="53"/>
      <c r="AE4432" s="53"/>
      <c r="AF4432" s="72"/>
      <c r="AG4432" s="70"/>
      <c r="AH4432" s="70"/>
      <c r="AI4432" s="70"/>
    </row>
    <row r="4433" spans="1:35" ht="12.75" customHeight="1" x14ac:dyDescent="0.2">
      <c r="A4433" s="64" t="s">
        <v>744</v>
      </c>
      <c r="B4433" s="65" t="s">
        <v>743</v>
      </c>
      <c r="C4433" s="65">
        <v>502576</v>
      </c>
      <c r="D4433" s="66">
        <f>VLOOKUP(A4433,'2.1 Termination Charges'!$B$4:$F$904,5,0)</f>
        <v>0.23830000000000001</v>
      </c>
      <c r="G4433" s="67"/>
      <c r="H4433" s="67"/>
      <c r="J4433" s="67"/>
      <c r="P4433" s="68"/>
      <c r="Q4433" s="69"/>
      <c r="R4433" s="69"/>
      <c r="Z4433" s="70"/>
      <c r="AA4433" s="71"/>
      <c r="AB4433" s="70"/>
      <c r="AC4433" s="70"/>
      <c r="AD4433" s="53"/>
      <c r="AE4433" s="53"/>
      <c r="AF4433" s="72"/>
      <c r="AG4433" s="70"/>
      <c r="AH4433" s="70"/>
      <c r="AI4433" s="70"/>
    </row>
    <row r="4434" spans="1:35" ht="12.75" customHeight="1" x14ac:dyDescent="0.2">
      <c r="A4434" s="64" t="s">
        <v>744</v>
      </c>
      <c r="B4434" s="65" t="s">
        <v>743</v>
      </c>
      <c r="C4434" s="65">
        <v>502577</v>
      </c>
      <c r="D4434" s="66">
        <f>VLOOKUP(A4434,'2.1 Termination Charges'!$B$4:$F$904,5,0)</f>
        <v>0.23830000000000001</v>
      </c>
      <c r="G4434" s="67"/>
      <c r="H4434" s="67"/>
      <c r="J4434" s="67"/>
      <c r="P4434" s="68"/>
      <c r="Q4434" s="69"/>
      <c r="R4434" s="69"/>
      <c r="Z4434" s="70"/>
      <c r="AA4434" s="71"/>
      <c r="AB4434" s="70"/>
      <c r="AC4434" s="70"/>
      <c r="AD4434" s="53"/>
      <c r="AE4434" s="53"/>
      <c r="AF4434" s="72"/>
      <c r="AG4434" s="70"/>
      <c r="AH4434" s="70"/>
      <c r="AI4434" s="70"/>
    </row>
    <row r="4435" spans="1:35" ht="12.75" customHeight="1" x14ac:dyDescent="0.2">
      <c r="A4435" s="64" t="s">
        <v>744</v>
      </c>
      <c r="B4435" s="65" t="s">
        <v>743</v>
      </c>
      <c r="C4435" s="65">
        <v>502578</v>
      </c>
      <c r="D4435" s="66">
        <f>VLOOKUP(A4435,'2.1 Termination Charges'!$B$4:$F$904,5,0)</f>
        <v>0.23830000000000001</v>
      </c>
      <c r="G4435" s="67"/>
      <c r="H4435" s="67"/>
      <c r="J4435" s="67"/>
      <c r="P4435" s="68"/>
      <c r="Q4435" s="69"/>
      <c r="R4435" s="69"/>
      <c r="Z4435" s="70"/>
      <c r="AA4435" s="71"/>
      <c r="AB4435" s="70"/>
      <c r="AC4435" s="70"/>
      <c r="AD4435" s="53"/>
      <c r="AE4435" s="53"/>
      <c r="AF4435" s="72"/>
      <c r="AG4435" s="70"/>
      <c r="AH4435" s="70"/>
      <c r="AI4435" s="70"/>
    </row>
    <row r="4436" spans="1:35" ht="12.75" customHeight="1" x14ac:dyDescent="0.2">
      <c r="A4436" s="64" t="s">
        <v>744</v>
      </c>
      <c r="B4436" s="65" t="s">
        <v>743</v>
      </c>
      <c r="C4436" s="65">
        <v>502580</v>
      </c>
      <c r="D4436" s="66">
        <f>VLOOKUP(A4436,'2.1 Termination Charges'!$B$4:$F$904,5,0)</f>
        <v>0.23830000000000001</v>
      </c>
      <c r="G4436" s="67"/>
      <c r="H4436" s="67"/>
      <c r="J4436" s="67"/>
      <c r="P4436" s="68"/>
      <c r="Q4436" s="69"/>
      <c r="R4436" s="69"/>
      <c r="Z4436" s="70"/>
      <c r="AA4436" s="71"/>
      <c r="AB4436" s="70"/>
      <c r="AC4436" s="70"/>
      <c r="AD4436" s="53"/>
      <c r="AE4436" s="53"/>
      <c r="AF4436" s="72"/>
      <c r="AG4436" s="70"/>
      <c r="AH4436" s="70"/>
      <c r="AI4436" s="70"/>
    </row>
    <row r="4437" spans="1:35" ht="12.75" customHeight="1" x14ac:dyDescent="0.2">
      <c r="A4437" s="64" t="s">
        <v>744</v>
      </c>
      <c r="B4437" s="65" t="s">
        <v>743</v>
      </c>
      <c r="C4437" s="65">
        <v>5025819</v>
      </c>
      <c r="D4437" s="66">
        <f>VLOOKUP(A4437,'2.1 Termination Charges'!$B$4:$F$904,5,0)</f>
        <v>0.23830000000000001</v>
      </c>
      <c r="G4437" s="67"/>
      <c r="H4437" s="67"/>
      <c r="J4437" s="67"/>
      <c r="P4437" s="68"/>
      <c r="Q4437" s="69"/>
      <c r="R4437" s="69"/>
      <c r="Z4437" s="70"/>
      <c r="AA4437" s="71"/>
      <c r="AB4437" s="70"/>
      <c r="AC4437" s="70"/>
      <c r="AD4437" s="53"/>
      <c r="AE4437" s="53"/>
      <c r="AF4437" s="72"/>
      <c r="AG4437" s="70"/>
      <c r="AH4437" s="70"/>
      <c r="AI4437" s="70"/>
    </row>
    <row r="4438" spans="1:35" ht="12.75" customHeight="1" x14ac:dyDescent="0.2">
      <c r="A4438" s="64" t="s">
        <v>744</v>
      </c>
      <c r="B4438" s="65" t="s">
        <v>743</v>
      </c>
      <c r="C4438" s="65">
        <v>502588</v>
      </c>
      <c r="D4438" s="66">
        <f>VLOOKUP(A4438,'2.1 Termination Charges'!$B$4:$F$904,5,0)</f>
        <v>0.23830000000000001</v>
      </c>
      <c r="G4438" s="67"/>
      <c r="H4438" s="67"/>
      <c r="J4438" s="67"/>
      <c r="P4438" s="68"/>
      <c r="Q4438" s="69"/>
      <c r="R4438" s="69"/>
      <c r="Z4438" s="70"/>
      <c r="AA4438" s="71"/>
      <c r="AB4438" s="70"/>
      <c r="AC4438" s="70"/>
      <c r="AD4438" s="53"/>
      <c r="AE4438" s="53"/>
      <c r="AF4438" s="72"/>
      <c r="AG4438" s="70"/>
      <c r="AH4438" s="70"/>
      <c r="AI4438" s="70"/>
    </row>
    <row r="4439" spans="1:35" ht="12.75" customHeight="1" x14ac:dyDescent="0.2">
      <c r="A4439" s="64" t="s">
        <v>744</v>
      </c>
      <c r="B4439" s="65" t="s">
        <v>743</v>
      </c>
      <c r="C4439" s="65">
        <v>502589</v>
      </c>
      <c r="D4439" s="66">
        <f>VLOOKUP(A4439,'2.1 Termination Charges'!$B$4:$F$904,5,0)</f>
        <v>0.23830000000000001</v>
      </c>
      <c r="G4439" s="67"/>
      <c r="H4439" s="67"/>
      <c r="J4439" s="67"/>
      <c r="P4439" s="68"/>
      <c r="Q4439" s="69"/>
      <c r="R4439" s="69"/>
      <c r="Z4439" s="70"/>
      <c r="AA4439" s="71"/>
      <c r="AB4439" s="70"/>
      <c r="AC4439" s="70"/>
      <c r="AD4439" s="53"/>
      <c r="AE4439" s="53"/>
      <c r="AF4439" s="72"/>
      <c r="AG4439" s="70"/>
      <c r="AH4439" s="70"/>
      <c r="AI4439" s="70"/>
    </row>
    <row r="4440" spans="1:35" ht="12.75" customHeight="1" x14ac:dyDescent="0.2">
      <c r="A4440" s="64" t="s">
        <v>744</v>
      </c>
      <c r="B4440" s="65" t="s">
        <v>743</v>
      </c>
      <c r="C4440" s="65">
        <v>502590</v>
      </c>
      <c r="D4440" s="66">
        <f>VLOOKUP(A4440,'2.1 Termination Charges'!$B$4:$F$904,5,0)</f>
        <v>0.23830000000000001</v>
      </c>
      <c r="G4440" s="67"/>
      <c r="H4440" s="67"/>
      <c r="J4440" s="67"/>
      <c r="P4440" s="68"/>
      <c r="Q4440" s="69"/>
      <c r="R4440" s="69"/>
      <c r="Z4440" s="70"/>
      <c r="AA4440" s="71"/>
      <c r="AB4440" s="70"/>
      <c r="AC4440" s="70"/>
      <c r="AD4440" s="53"/>
      <c r="AE4440" s="53"/>
      <c r="AF4440" s="72"/>
      <c r="AG4440" s="70"/>
      <c r="AH4440" s="70"/>
      <c r="AI4440" s="70"/>
    </row>
    <row r="4441" spans="1:35" ht="12.75" customHeight="1" x14ac:dyDescent="0.2">
      <c r="A4441" s="64" t="s">
        <v>744</v>
      </c>
      <c r="B4441" s="65" t="s">
        <v>743</v>
      </c>
      <c r="C4441" s="65">
        <v>5025918</v>
      </c>
      <c r="D4441" s="66">
        <f>VLOOKUP(A4441,'2.1 Termination Charges'!$B$4:$F$904,5,0)</f>
        <v>0.23830000000000001</v>
      </c>
      <c r="G4441" s="67"/>
      <c r="H4441" s="67"/>
      <c r="J4441" s="67"/>
      <c r="P4441" s="68"/>
      <c r="Q4441" s="69"/>
      <c r="R4441" s="69"/>
      <c r="Z4441" s="70"/>
      <c r="AA4441" s="71"/>
      <c r="AB4441" s="70"/>
      <c r="AC4441" s="70"/>
      <c r="AD4441" s="53"/>
      <c r="AE4441" s="53"/>
      <c r="AF4441" s="72"/>
      <c r="AG4441" s="70"/>
      <c r="AH4441" s="70"/>
      <c r="AI4441" s="70"/>
    </row>
    <row r="4442" spans="1:35" ht="12.75" customHeight="1" x14ac:dyDescent="0.2">
      <c r="A4442" s="64" t="s">
        <v>744</v>
      </c>
      <c r="B4442" s="65" t="s">
        <v>743</v>
      </c>
      <c r="C4442" s="65">
        <v>5025919</v>
      </c>
      <c r="D4442" s="66">
        <f>VLOOKUP(A4442,'2.1 Termination Charges'!$B$4:$F$904,5,0)</f>
        <v>0.23830000000000001</v>
      </c>
      <c r="G4442" s="67"/>
      <c r="H4442" s="67"/>
      <c r="J4442" s="67"/>
      <c r="P4442" s="68"/>
      <c r="Q4442" s="69"/>
      <c r="R4442" s="69"/>
      <c r="Z4442" s="70"/>
      <c r="AA4442" s="71"/>
      <c r="AB4442" s="70"/>
      <c r="AC4442" s="70"/>
      <c r="AD4442" s="53"/>
      <c r="AE4442" s="53"/>
      <c r="AF4442" s="72"/>
      <c r="AG4442" s="70"/>
      <c r="AH4442" s="70"/>
      <c r="AI4442" s="70"/>
    </row>
    <row r="4443" spans="1:35" ht="12.75" customHeight="1" x14ac:dyDescent="0.2">
      <c r="A4443" s="64" t="s">
        <v>744</v>
      </c>
      <c r="B4443" s="65" t="s">
        <v>743</v>
      </c>
      <c r="C4443" s="65">
        <v>502599</v>
      </c>
      <c r="D4443" s="66">
        <f>VLOOKUP(A4443,'2.1 Termination Charges'!$B$4:$F$904,5,0)</f>
        <v>0.23830000000000001</v>
      </c>
      <c r="G4443" s="67"/>
      <c r="H4443" s="67"/>
      <c r="J4443" s="67"/>
      <c r="P4443" s="68"/>
      <c r="Q4443" s="69"/>
      <c r="R4443" s="69"/>
      <c r="Z4443" s="70"/>
      <c r="AA4443" s="71"/>
      <c r="AB4443" s="70"/>
      <c r="AC4443" s="70"/>
      <c r="AD4443" s="53"/>
      <c r="AE4443" s="53"/>
      <c r="AF4443" s="72"/>
      <c r="AG4443" s="70"/>
      <c r="AH4443" s="70"/>
      <c r="AI4443" s="70"/>
    </row>
    <row r="4444" spans="1:35" ht="12.75" customHeight="1" x14ac:dyDescent="0.2">
      <c r="A4444" s="64" t="s">
        <v>744</v>
      </c>
      <c r="B4444" s="65" t="s">
        <v>743</v>
      </c>
      <c r="C4444" s="65">
        <v>5026624</v>
      </c>
      <c r="D4444" s="66">
        <f>VLOOKUP(A4444,'2.1 Termination Charges'!$B$4:$F$904,5,0)</f>
        <v>0.23830000000000001</v>
      </c>
      <c r="G4444" s="67"/>
      <c r="H4444" s="67"/>
      <c r="J4444" s="67"/>
      <c r="P4444" s="68"/>
      <c r="Q4444" s="69"/>
      <c r="R4444" s="69"/>
      <c r="Z4444" s="70"/>
      <c r="AA4444" s="71"/>
      <c r="AB4444" s="70"/>
      <c r="AC4444" s="70"/>
      <c r="AD4444" s="53"/>
      <c r="AE4444" s="53"/>
      <c r="AF4444" s="72"/>
      <c r="AG4444" s="70"/>
      <c r="AH4444" s="70"/>
      <c r="AI4444" s="70"/>
    </row>
    <row r="4445" spans="1:35" ht="12.75" customHeight="1" x14ac:dyDescent="0.2">
      <c r="A4445" s="64" t="s">
        <v>744</v>
      </c>
      <c r="B4445" s="65" t="s">
        <v>743</v>
      </c>
      <c r="C4445" s="65">
        <v>5026625</v>
      </c>
      <c r="D4445" s="66">
        <f>VLOOKUP(A4445,'2.1 Termination Charges'!$B$4:$F$904,5,0)</f>
        <v>0.23830000000000001</v>
      </c>
      <c r="G4445" s="67"/>
      <c r="H4445" s="67"/>
      <c r="J4445" s="67"/>
      <c r="P4445" s="68"/>
      <c r="Q4445" s="69"/>
      <c r="R4445" s="69"/>
      <c r="Z4445" s="70"/>
      <c r="AA4445" s="71"/>
      <c r="AB4445" s="70"/>
      <c r="AC4445" s="70"/>
      <c r="AD4445" s="53"/>
      <c r="AE4445" s="53"/>
      <c r="AF4445" s="72"/>
      <c r="AG4445" s="70"/>
      <c r="AH4445" s="70"/>
      <c r="AI4445" s="70"/>
    </row>
    <row r="4446" spans="1:35" ht="12.75" customHeight="1" x14ac:dyDescent="0.2">
      <c r="A4446" s="64" t="s">
        <v>744</v>
      </c>
      <c r="B4446" s="65" t="s">
        <v>743</v>
      </c>
      <c r="C4446" s="65">
        <v>5026626</v>
      </c>
      <c r="D4446" s="66">
        <f>VLOOKUP(A4446,'2.1 Termination Charges'!$B$4:$F$904,5,0)</f>
        <v>0.23830000000000001</v>
      </c>
      <c r="G4446" s="67"/>
      <c r="H4446" s="67"/>
      <c r="J4446" s="67"/>
      <c r="P4446" s="68"/>
      <c r="Q4446" s="69"/>
      <c r="R4446" s="69"/>
      <c r="Z4446" s="70"/>
      <c r="AA4446" s="71"/>
      <c r="AB4446" s="70"/>
      <c r="AC4446" s="70"/>
      <c r="AD4446" s="53"/>
      <c r="AE4446" s="53"/>
      <c r="AF4446" s="72"/>
      <c r="AG4446" s="70"/>
      <c r="AH4446" s="70"/>
      <c r="AI4446" s="70"/>
    </row>
    <row r="4447" spans="1:35" ht="12.75" customHeight="1" x14ac:dyDescent="0.2">
      <c r="A4447" s="64" t="s">
        <v>744</v>
      </c>
      <c r="B4447" s="65" t="s">
        <v>743</v>
      </c>
      <c r="C4447" s="65">
        <v>5026627</v>
      </c>
      <c r="D4447" s="66">
        <f>VLOOKUP(A4447,'2.1 Termination Charges'!$B$4:$F$904,5,0)</f>
        <v>0.23830000000000001</v>
      </c>
      <c r="G4447" s="67"/>
      <c r="H4447" s="67"/>
      <c r="J4447" s="67"/>
      <c r="P4447" s="68"/>
      <c r="Q4447" s="69"/>
      <c r="R4447" s="69"/>
      <c r="Z4447" s="70"/>
      <c r="AA4447" s="71"/>
      <c r="AB4447" s="70"/>
      <c r="AC4447" s="70"/>
      <c r="AD4447" s="53"/>
      <c r="AE4447" s="53"/>
      <c r="AF4447" s="72"/>
      <c r="AG4447" s="70"/>
      <c r="AH4447" s="70"/>
      <c r="AI4447" s="70"/>
    </row>
    <row r="4448" spans="1:35" ht="12.75" customHeight="1" x14ac:dyDescent="0.2">
      <c r="A4448" s="64" t="s">
        <v>744</v>
      </c>
      <c r="B4448" s="65" t="s">
        <v>743</v>
      </c>
      <c r="C4448" s="65">
        <v>5026628</v>
      </c>
      <c r="D4448" s="66">
        <f>VLOOKUP(A4448,'2.1 Termination Charges'!$B$4:$F$904,5,0)</f>
        <v>0.23830000000000001</v>
      </c>
      <c r="G4448" s="67"/>
      <c r="H4448" s="67"/>
      <c r="J4448" s="67"/>
      <c r="P4448" s="68"/>
      <c r="Q4448" s="69"/>
      <c r="R4448" s="69"/>
      <c r="Z4448" s="70"/>
      <c r="AA4448" s="71"/>
      <c r="AB4448" s="70"/>
      <c r="AC4448" s="70"/>
      <c r="AD4448" s="53"/>
      <c r="AE4448" s="53"/>
      <c r="AF4448" s="72"/>
      <c r="AG4448" s="70"/>
      <c r="AH4448" s="70"/>
      <c r="AI4448" s="70"/>
    </row>
    <row r="4449" spans="1:35" ht="12.75" customHeight="1" x14ac:dyDescent="0.2">
      <c r="A4449" s="64" t="s">
        <v>744</v>
      </c>
      <c r="B4449" s="65" t="s">
        <v>743</v>
      </c>
      <c r="C4449" s="65">
        <v>5026638</v>
      </c>
      <c r="D4449" s="66">
        <f>VLOOKUP(A4449,'2.1 Termination Charges'!$B$4:$F$904,5,0)</f>
        <v>0.23830000000000001</v>
      </c>
      <c r="G4449" s="67"/>
      <c r="H4449" s="67"/>
      <c r="J4449" s="67"/>
      <c r="P4449" s="68"/>
      <c r="Q4449" s="69"/>
      <c r="R4449" s="69"/>
      <c r="Z4449" s="70"/>
      <c r="AA4449" s="71"/>
      <c r="AB4449" s="70"/>
      <c r="AC4449" s="70"/>
      <c r="AD4449" s="53"/>
      <c r="AE4449" s="53"/>
      <c r="AF4449" s="72"/>
      <c r="AG4449" s="70"/>
      <c r="AH4449" s="70"/>
      <c r="AI4449" s="70"/>
    </row>
    <row r="4450" spans="1:35" ht="12.75" customHeight="1" x14ac:dyDescent="0.2">
      <c r="A4450" s="64" t="s">
        <v>744</v>
      </c>
      <c r="B4450" s="65" t="s">
        <v>743</v>
      </c>
      <c r="C4450" s="65">
        <v>5027728</v>
      </c>
      <c r="D4450" s="66">
        <f>VLOOKUP(A4450,'2.1 Termination Charges'!$B$4:$F$904,5,0)</f>
        <v>0.23830000000000001</v>
      </c>
      <c r="G4450" s="67"/>
      <c r="H4450" s="67"/>
      <c r="J4450" s="67"/>
      <c r="P4450" s="68"/>
      <c r="Q4450" s="69"/>
      <c r="R4450" s="69"/>
      <c r="Z4450" s="70"/>
      <c r="AA4450" s="71"/>
      <c r="AB4450" s="70"/>
      <c r="AC4450" s="70"/>
      <c r="AD4450" s="53"/>
      <c r="AE4450" s="53"/>
      <c r="AF4450" s="72"/>
      <c r="AG4450" s="70"/>
      <c r="AH4450" s="70"/>
      <c r="AI4450" s="70"/>
    </row>
    <row r="4451" spans="1:35" ht="12.75" customHeight="1" x14ac:dyDescent="0.2">
      <c r="A4451" s="64" t="s">
        <v>744</v>
      </c>
      <c r="B4451" s="65" t="s">
        <v>743</v>
      </c>
      <c r="C4451" s="65">
        <v>5027828</v>
      </c>
      <c r="D4451" s="66">
        <f>VLOOKUP(A4451,'2.1 Termination Charges'!$B$4:$F$904,5,0)</f>
        <v>0.23830000000000001</v>
      </c>
      <c r="G4451" s="67"/>
      <c r="H4451" s="67"/>
      <c r="J4451" s="67"/>
      <c r="P4451" s="68"/>
      <c r="Q4451" s="69"/>
      <c r="R4451" s="69"/>
      <c r="Z4451" s="70"/>
      <c r="AA4451" s="71"/>
      <c r="AB4451" s="70"/>
      <c r="AC4451" s="70"/>
      <c r="AD4451" s="53"/>
      <c r="AE4451" s="53"/>
      <c r="AF4451" s="72"/>
      <c r="AG4451" s="70"/>
      <c r="AH4451" s="70"/>
      <c r="AI4451" s="70"/>
    </row>
    <row r="4452" spans="1:35" ht="12.75" customHeight="1" x14ac:dyDescent="0.2">
      <c r="A4452" s="64" t="s">
        <v>744</v>
      </c>
      <c r="B4452" s="65" t="s">
        <v>743</v>
      </c>
      <c r="C4452" s="65">
        <v>5027929</v>
      </c>
      <c r="D4452" s="66">
        <f>VLOOKUP(A4452,'2.1 Termination Charges'!$B$4:$F$904,5,0)</f>
        <v>0.23830000000000001</v>
      </c>
      <c r="G4452" s="67"/>
      <c r="H4452" s="67"/>
      <c r="J4452" s="67"/>
      <c r="P4452" s="68"/>
      <c r="Q4452" s="69"/>
      <c r="R4452" s="69"/>
      <c r="Z4452" s="70"/>
      <c r="AA4452" s="71"/>
      <c r="AB4452" s="70"/>
      <c r="AC4452" s="70"/>
      <c r="AD4452" s="53"/>
      <c r="AE4452" s="53"/>
      <c r="AF4452" s="72"/>
      <c r="AG4452" s="70"/>
      <c r="AH4452" s="70"/>
      <c r="AI4452" s="70"/>
    </row>
    <row r="4453" spans="1:35" ht="12.75" customHeight="1" x14ac:dyDescent="0.2">
      <c r="A4453" s="64" t="s">
        <v>746</v>
      </c>
      <c r="B4453" s="65" t="s">
        <v>745</v>
      </c>
      <c r="C4453" s="65">
        <v>5022222</v>
      </c>
      <c r="D4453" s="66">
        <f>VLOOKUP(A4453,'2.1 Termination Charges'!$B$4:$F$904,5,0)</f>
        <v>0.18326999999999999</v>
      </c>
      <c r="G4453" s="67"/>
      <c r="H4453" s="67"/>
      <c r="J4453" s="67"/>
      <c r="P4453" s="68"/>
      <c r="Q4453" s="69"/>
      <c r="R4453" s="69"/>
      <c r="Z4453" s="70"/>
      <c r="AA4453" s="71"/>
      <c r="AB4453" s="70"/>
      <c r="AC4453" s="70"/>
      <c r="AD4453" s="53"/>
      <c r="AE4453" s="53"/>
      <c r="AF4453" s="72"/>
      <c r="AG4453" s="70"/>
      <c r="AH4453" s="70"/>
      <c r="AI4453" s="70"/>
    </row>
    <row r="4454" spans="1:35" ht="12.75" customHeight="1" x14ac:dyDescent="0.2">
      <c r="A4454" s="64" t="s">
        <v>746</v>
      </c>
      <c r="B4454" s="65" t="s">
        <v>745</v>
      </c>
      <c r="C4454" s="65">
        <v>5022223</v>
      </c>
      <c r="D4454" s="66">
        <f>VLOOKUP(A4454,'2.1 Termination Charges'!$B$4:$F$904,5,0)</f>
        <v>0.18326999999999999</v>
      </c>
      <c r="G4454" s="67"/>
      <c r="H4454" s="67"/>
      <c r="J4454" s="67"/>
      <c r="P4454" s="68"/>
      <c r="Q4454" s="69"/>
      <c r="R4454" s="69"/>
      <c r="Z4454" s="70"/>
      <c r="AA4454" s="71"/>
      <c r="AB4454" s="70"/>
      <c r="AC4454" s="70"/>
      <c r="AD4454" s="53"/>
      <c r="AE4454" s="53"/>
      <c r="AF4454" s="72"/>
      <c r="AG4454" s="70"/>
      <c r="AH4454" s="70"/>
      <c r="AI4454" s="70"/>
    </row>
    <row r="4455" spans="1:35" ht="12.75" customHeight="1" x14ac:dyDescent="0.2">
      <c r="A4455" s="64" t="s">
        <v>746</v>
      </c>
      <c r="B4455" s="65" t="s">
        <v>745</v>
      </c>
      <c r="C4455" s="65">
        <v>5022243</v>
      </c>
      <c r="D4455" s="66">
        <f>VLOOKUP(A4455,'2.1 Termination Charges'!$B$4:$F$904,5,0)</f>
        <v>0.18326999999999999</v>
      </c>
      <c r="G4455" s="67"/>
      <c r="H4455" s="67"/>
      <c r="J4455" s="67"/>
      <c r="P4455" s="68"/>
      <c r="Q4455" s="69"/>
      <c r="R4455" s="69"/>
      <c r="Z4455" s="70"/>
      <c r="AA4455" s="71"/>
      <c r="AB4455" s="70"/>
      <c r="AC4455" s="70"/>
      <c r="AD4455" s="53"/>
      <c r="AE4455" s="53"/>
      <c r="AF4455" s="72"/>
      <c r="AG4455" s="70"/>
      <c r="AH4455" s="70"/>
      <c r="AI4455" s="70"/>
    </row>
    <row r="4456" spans="1:35" ht="12.75" customHeight="1" x14ac:dyDescent="0.2">
      <c r="A4456" s="64" t="s">
        <v>746</v>
      </c>
      <c r="B4456" s="65" t="s">
        <v>745</v>
      </c>
      <c r="C4456" s="65">
        <v>5022244</v>
      </c>
      <c r="D4456" s="66">
        <f>VLOOKUP(A4456,'2.1 Termination Charges'!$B$4:$F$904,5,0)</f>
        <v>0.18326999999999999</v>
      </c>
      <c r="G4456" s="67"/>
      <c r="H4456" s="67"/>
      <c r="J4456" s="67"/>
      <c r="P4456" s="68"/>
      <c r="Q4456" s="69"/>
      <c r="R4456" s="69"/>
      <c r="Z4456" s="70"/>
      <c r="AA4456" s="71"/>
      <c r="AB4456" s="70"/>
      <c r="AC4456" s="70"/>
      <c r="AD4456" s="53"/>
      <c r="AE4456" s="53"/>
      <c r="AF4456" s="72"/>
      <c r="AG4456" s="70"/>
      <c r="AH4456" s="70"/>
      <c r="AI4456" s="70"/>
    </row>
    <row r="4457" spans="1:35" ht="12.75" customHeight="1" x14ac:dyDescent="0.2">
      <c r="A4457" s="64" t="s">
        <v>746</v>
      </c>
      <c r="B4457" s="65" t="s">
        <v>745</v>
      </c>
      <c r="C4457" s="65">
        <v>5022245</v>
      </c>
      <c r="D4457" s="66">
        <f>VLOOKUP(A4457,'2.1 Termination Charges'!$B$4:$F$904,5,0)</f>
        <v>0.18326999999999999</v>
      </c>
      <c r="G4457" s="67"/>
      <c r="H4457" s="67"/>
      <c r="J4457" s="67"/>
      <c r="P4457" s="68"/>
      <c r="Q4457" s="69"/>
      <c r="R4457" s="69"/>
      <c r="Z4457" s="70"/>
      <c r="AA4457" s="71"/>
      <c r="AB4457" s="70"/>
      <c r="AC4457" s="70"/>
      <c r="AD4457" s="53"/>
      <c r="AE4457" s="53"/>
      <c r="AF4457" s="72"/>
      <c r="AG4457" s="70"/>
      <c r="AH4457" s="70"/>
      <c r="AI4457" s="70"/>
    </row>
    <row r="4458" spans="1:35" ht="12.75" customHeight="1" x14ac:dyDescent="0.2">
      <c r="A4458" s="64" t="s">
        <v>746</v>
      </c>
      <c r="B4458" s="65" t="s">
        <v>745</v>
      </c>
      <c r="C4458" s="65">
        <v>5022246</v>
      </c>
      <c r="D4458" s="66">
        <f>VLOOKUP(A4458,'2.1 Termination Charges'!$B$4:$F$904,5,0)</f>
        <v>0.18326999999999999</v>
      </c>
      <c r="G4458" s="67"/>
      <c r="H4458" s="67"/>
      <c r="J4458" s="67"/>
      <c r="P4458" s="68"/>
      <c r="Q4458" s="69"/>
      <c r="R4458" s="69"/>
      <c r="Z4458" s="70"/>
      <c r="AA4458" s="71"/>
      <c r="AB4458" s="70"/>
      <c r="AC4458" s="70"/>
      <c r="AD4458" s="53"/>
      <c r="AE4458" s="53"/>
      <c r="AF4458" s="72"/>
      <c r="AG4458" s="70"/>
      <c r="AH4458" s="70"/>
      <c r="AI4458" s="70"/>
    </row>
    <row r="4459" spans="1:35" ht="12.75" customHeight="1" x14ac:dyDescent="0.2">
      <c r="A4459" s="64" t="s">
        <v>746</v>
      </c>
      <c r="B4459" s="65" t="s">
        <v>745</v>
      </c>
      <c r="C4459" s="65">
        <v>5022247</v>
      </c>
      <c r="D4459" s="66">
        <f>VLOOKUP(A4459,'2.1 Termination Charges'!$B$4:$F$904,5,0)</f>
        <v>0.18326999999999999</v>
      </c>
      <c r="G4459" s="67"/>
      <c r="H4459" s="67"/>
      <c r="J4459" s="67"/>
      <c r="P4459" s="68"/>
      <c r="Q4459" s="69"/>
      <c r="R4459" s="69"/>
      <c r="Z4459" s="70"/>
      <c r="AA4459" s="71"/>
      <c r="AB4459" s="70"/>
      <c r="AC4459" s="70"/>
      <c r="AD4459" s="53"/>
      <c r="AE4459" s="53"/>
      <c r="AF4459" s="72"/>
      <c r="AG4459" s="70"/>
      <c r="AH4459" s="70"/>
      <c r="AI4459" s="70"/>
    </row>
    <row r="4460" spans="1:35" ht="12.75" customHeight="1" x14ac:dyDescent="0.2">
      <c r="A4460" s="64" t="s">
        <v>746</v>
      </c>
      <c r="B4460" s="65" t="s">
        <v>745</v>
      </c>
      <c r="C4460" s="65">
        <v>5022320</v>
      </c>
      <c r="D4460" s="66">
        <f>VLOOKUP(A4460,'2.1 Termination Charges'!$B$4:$F$904,5,0)</f>
        <v>0.18326999999999999</v>
      </c>
      <c r="G4460" s="67"/>
      <c r="H4460" s="67"/>
      <c r="J4460" s="67"/>
      <c r="P4460" s="68"/>
      <c r="Q4460" s="69"/>
      <c r="R4460" s="69"/>
      <c r="Z4460" s="70"/>
      <c r="AA4460" s="71"/>
      <c r="AB4460" s="70"/>
      <c r="AC4460" s="70"/>
      <c r="AD4460" s="53"/>
      <c r="AE4460" s="53"/>
      <c r="AF4460" s="72"/>
      <c r="AG4460" s="70"/>
      <c r="AH4460" s="70"/>
      <c r="AI4460" s="70"/>
    </row>
    <row r="4461" spans="1:35" ht="12.75" customHeight="1" x14ac:dyDescent="0.2">
      <c r="A4461" s="64" t="s">
        <v>746</v>
      </c>
      <c r="B4461" s="65" t="s">
        <v>745</v>
      </c>
      <c r="C4461" s="65">
        <v>5022321</v>
      </c>
      <c r="D4461" s="66">
        <f>VLOOKUP(A4461,'2.1 Termination Charges'!$B$4:$F$904,5,0)</f>
        <v>0.18326999999999999</v>
      </c>
      <c r="G4461" s="67"/>
      <c r="H4461" s="67"/>
      <c r="J4461" s="67"/>
      <c r="P4461" s="68"/>
      <c r="Q4461" s="69"/>
      <c r="R4461" s="69"/>
      <c r="Z4461" s="70"/>
      <c r="AA4461" s="71"/>
      <c r="AB4461" s="70"/>
      <c r="AC4461" s="70"/>
      <c r="AD4461" s="53"/>
      <c r="AE4461" s="53"/>
      <c r="AF4461" s="72"/>
      <c r="AG4461" s="70"/>
      <c r="AH4461" s="70"/>
      <c r="AI4461" s="70"/>
    </row>
    <row r="4462" spans="1:35" ht="12.75" customHeight="1" x14ac:dyDescent="0.2">
      <c r="A4462" s="64" t="s">
        <v>746</v>
      </c>
      <c r="B4462" s="65" t="s">
        <v>745</v>
      </c>
      <c r="C4462" s="65">
        <v>5022322</v>
      </c>
      <c r="D4462" s="66">
        <f>VLOOKUP(A4462,'2.1 Termination Charges'!$B$4:$F$904,5,0)</f>
        <v>0.18326999999999999</v>
      </c>
      <c r="G4462" s="67"/>
      <c r="H4462" s="67"/>
      <c r="J4462" s="67"/>
      <c r="P4462" s="68"/>
      <c r="Q4462" s="69"/>
      <c r="R4462" s="69"/>
      <c r="Z4462" s="70"/>
      <c r="AA4462" s="71"/>
      <c r="AB4462" s="70"/>
      <c r="AC4462" s="70"/>
      <c r="AD4462" s="53"/>
      <c r="AE4462" s="53"/>
      <c r="AF4462" s="72"/>
      <c r="AG4462" s="70"/>
      <c r="AH4462" s="70"/>
      <c r="AI4462" s="70"/>
    </row>
    <row r="4463" spans="1:35" ht="12.75" customHeight="1" x14ac:dyDescent="0.2">
      <c r="A4463" s="64" t="s">
        <v>746</v>
      </c>
      <c r="B4463" s="65" t="s">
        <v>745</v>
      </c>
      <c r="C4463" s="65">
        <v>5022323</v>
      </c>
      <c r="D4463" s="66">
        <f>VLOOKUP(A4463,'2.1 Termination Charges'!$B$4:$F$904,5,0)</f>
        <v>0.18326999999999999</v>
      </c>
      <c r="G4463" s="67"/>
      <c r="H4463" s="67"/>
      <c r="J4463" s="67"/>
      <c r="P4463" s="68"/>
      <c r="Q4463" s="69"/>
      <c r="R4463" s="69"/>
      <c r="Z4463" s="70"/>
      <c r="AA4463" s="71"/>
      <c r="AB4463" s="70"/>
      <c r="AC4463" s="70"/>
      <c r="AD4463" s="53"/>
      <c r="AE4463" s="53"/>
      <c r="AF4463" s="72"/>
      <c r="AG4463" s="70"/>
      <c r="AH4463" s="70"/>
      <c r="AI4463" s="70"/>
    </row>
    <row r="4464" spans="1:35" ht="12.75" customHeight="1" x14ac:dyDescent="0.2">
      <c r="A4464" s="64" t="s">
        <v>746</v>
      </c>
      <c r="B4464" s="65" t="s">
        <v>745</v>
      </c>
      <c r="C4464" s="65">
        <v>5022324</v>
      </c>
      <c r="D4464" s="66">
        <f>VLOOKUP(A4464,'2.1 Termination Charges'!$B$4:$F$904,5,0)</f>
        <v>0.18326999999999999</v>
      </c>
      <c r="G4464" s="67"/>
      <c r="H4464" s="67"/>
      <c r="J4464" s="67"/>
      <c r="P4464" s="68"/>
      <c r="Q4464" s="69"/>
      <c r="R4464" s="69"/>
      <c r="Z4464" s="70"/>
      <c r="AA4464" s="71"/>
      <c r="AB4464" s="70"/>
      <c r="AC4464" s="70"/>
      <c r="AD4464" s="53"/>
      <c r="AE4464" s="53"/>
      <c r="AF4464" s="72"/>
      <c r="AG4464" s="70"/>
      <c r="AH4464" s="70"/>
      <c r="AI4464" s="70"/>
    </row>
    <row r="4465" spans="1:35" ht="12.75" customHeight="1" x14ac:dyDescent="0.2">
      <c r="A4465" s="64" t="s">
        <v>746</v>
      </c>
      <c r="B4465" s="65" t="s">
        <v>745</v>
      </c>
      <c r="C4465" s="65">
        <v>5022420</v>
      </c>
      <c r="D4465" s="66">
        <f>VLOOKUP(A4465,'2.1 Termination Charges'!$B$4:$F$904,5,0)</f>
        <v>0.18326999999999999</v>
      </c>
      <c r="G4465" s="67"/>
      <c r="H4465" s="67"/>
      <c r="J4465" s="67"/>
      <c r="P4465" s="68"/>
      <c r="Q4465" s="69"/>
      <c r="R4465" s="69"/>
      <c r="Z4465" s="70"/>
      <c r="AA4465" s="71"/>
      <c r="AB4465" s="70"/>
      <c r="AC4465" s="70"/>
      <c r="AD4465" s="53"/>
      <c r="AE4465" s="53"/>
      <c r="AF4465" s="72"/>
      <c r="AG4465" s="70"/>
      <c r="AH4465" s="70"/>
      <c r="AI4465" s="70"/>
    </row>
    <row r="4466" spans="1:35" ht="12.75" customHeight="1" x14ac:dyDescent="0.2">
      <c r="A4466" s="64" t="s">
        <v>746</v>
      </c>
      <c r="B4466" s="65" t="s">
        <v>745</v>
      </c>
      <c r="C4466" s="65">
        <v>5022421</v>
      </c>
      <c r="D4466" s="66">
        <f>VLOOKUP(A4466,'2.1 Termination Charges'!$B$4:$F$904,5,0)</f>
        <v>0.18326999999999999</v>
      </c>
      <c r="G4466" s="67"/>
      <c r="H4466" s="67"/>
      <c r="J4466" s="67"/>
      <c r="P4466" s="68"/>
      <c r="Q4466" s="69"/>
      <c r="R4466" s="69"/>
      <c r="Z4466" s="70"/>
      <c r="AA4466" s="71"/>
      <c r="AB4466" s="70"/>
      <c r="AC4466" s="70"/>
      <c r="AD4466" s="53"/>
      <c r="AE4466" s="53"/>
      <c r="AF4466" s="72"/>
      <c r="AG4466" s="70"/>
      <c r="AH4466" s="70"/>
      <c r="AI4466" s="70"/>
    </row>
    <row r="4467" spans="1:35" ht="12.75" customHeight="1" x14ac:dyDescent="0.2">
      <c r="A4467" s="64" t="s">
        <v>746</v>
      </c>
      <c r="B4467" s="65" t="s">
        <v>745</v>
      </c>
      <c r="C4467" s="65">
        <v>5022422</v>
      </c>
      <c r="D4467" s="66">
        <f>VLOOKUP(A4467,'2.1 Termination Charges'!$B$4:$F$904,5,0)</f>
        <v>0.18326999999999999</v>
      </c>
      <c r="G4467" s="67"/>
      <c r="H4467" s="67"/>
      <c r="J4467" s="67"/>
      <c r="P4467" s="68"/>
      <c r="Q4467" s="69"/>
      <c r="R4467" s="69"/>
      <c r="Z4467" s="70"/>
      <c r="AA4467" s="71"/>
      <c r="AB4467" s="70"/>
      <c r="AC4467" s="70"/>
      <c r="AD4467" s="53"/>
      <c r="AE4467" s="53"/>
      <c r="AF4467" s="72"/>
      <c r="AG4467" s="70"/>
      <c r="AH4467" s="70"/>
      <c r="AI4467" s="70"/>
    </row>
    <row r="4468" spans="1:35" ht="12.75" customHeight="1" x14ac:dyDescent="0.2">
      <c r="A4468" s="64" t="s">
        <v>746</v>
      </c>
      <c r="B4468" s="65" t="s">
        <v>745</v>
      </c>
      <c r="C4468" s="65">
        <v>5022423</v>
      </c>
      <c r="D4468" s="66">
        <f>VLOOKUP(A4468,'2.1 Termination Charges'!$B$4:$F$904,5,0)</f>
        <v>0.18326999999999999</v>
      </c>
      <c r="G4468" s="67"/>
      <c r="H4468" s="67"/>
      <c r="J4468" s="67"/>
      <c r="P4468" s="68"/>
      <c r="Q4468" s="69"/>
      <c r="R4468" s="69"/>
      <c r="Z4468" s="70"/>
      <c r="AA4468" s="71"/>
      <c r="AB4468" s="70"/>
      <c r="AC4468" s="70"/>
      <c r="AD4468" s="53"/>
      <c r="AE4468" s="53"/>
      <c r="AF4468" s="72"/>
      <c r="AG4468" s="70"/>
      <c r="AH4468" s="70"/>
      <c r="AI4468" s="70"/>
    </row>
    <row r="4469" spans="1:35" ht="12.75" customHeight="1" x14ac:dyDescent="0.2">
      <c r="A4469" s="64" t="s">
        <v>746</v>
      </c>
      <c r="B4469" s="65" t="s">
        <v>745</v>
      </c>
      <c r="C4469" s="65">
        <v>5022424</v>
      </c>
      <c r="D4469" s="66">
        <f>VLOOKUP(A4469,'2.1 Termination Charges'!$B$4:$F$904,5,0)</f>
        <v>0.18326999999999999</v>
      </c>
      <c r="G4469" s="67"/>
      <c r="H4469" s="67"/>
      <c r="J4469" s="67"/>
      <c r="P4469" s="68"/>
      <c r="Q4469" s="69"/>
      <c r="R4469" s="69"/>
      <c r="Z4469" s="70"/>
      <c r="AA4469" s="71"/>
      <c r="AB4469" s="70"/>
      <c r="AC4469" s="70"/>
      <c r="AD4469" s="53"/>
      <c r="AE4469" s="53"/>
      <c r="AF4469" s="72"/>
      <c r="AG4469" s="70"/>
      <c r="AH4469" s="70"/>
      <c r="AI4469" s="70"/>
    </row>
    <row r="4470" spans="1:35" ht="12.75" customHeight="1" x14ac:dyDescent="0.2">
      <c r="A4470" s="64" t="s">
        <v>746</v>
      </c>
      <c r="B4470" s="65" t="s">
        <v>745</v>
      </c>
      <c r="C4470" s="65">
        <v>5022425</v>
      </c>
      <c r="D4470" s="66">
        <f>VLOOKUP(A4470,'2.1 Termination Charges'!$B$4:$F$904,5,0)</f>
        <v>0.18326999999999999</v>
      </c>
      <c r="G4470" s="67"/>
      <c r="H4470" s="67"/>
      <c r="J4470" s="67"/>
      <c r="P4470" s="68"/>
      <c r="Q4470" s="69"/>
      <c r="R4470" s="69"/>
      <c r="Z4470" s="70"/>
      <c r="AA4470" s="71"/>
      <c r="AB4470" s="70"/>
      <c r="AC4470" s="70"/>
      <c r="AD4470" s="53"/>
      <c r="AE4470" s="53"/>
      <c r="AF4470" s="72"/>
      <c r="AG4470" s="70"/>
      <c r="AH4470" s="70"/>
      <c r="AI4470" s="70"/>
    </row>
    <row r="4471" spans="1:35" ht="12.75" customHeight="1" x14ac:dyDescent="0.2">
      <c r="A4471" s="64" t="s">
        <v>746</v>
      </c>
      <c r="B4471" s="65" t="s">
        <v>745</v>
      </c>
      <c r="C4471" s="65">
        <v>5022426</v>
      </c>
      <c r="D4471" s="66">
        <f>VLOOKUP(A4471,'2.1 Termination Charges'!$B$4:$F$904,5,0)</f>
        <v>0.18326999999999999</v>
      </c>
      <c r="G4471" s="67"/>
      <c r="H4471" s="67"/>
      <c r="J4471" s="67"/>
      <c r="P4471" s="68"/>
      <c r="Q4471" s="69"/>
      <c r="R4471" s="69"/>
      <c r="Z4471" s="70"/>
      <c r="AA4471" s="71"/>
      <c r="AB4471" s="70"/>
      <c r="AC4471" s="70"/>
      <c r="AD4471" s="53"/>
      <c r="AE4471" s="53"/>
      <c r="AF4471" s="72"/>
      <c r="AG4471" s="70"/>
      <c r="AH4471" s="70"/>
      <c r="AI4471" s="70"/>
    </row>
    <row r="4472" spans="1:35" ht="12.75" customHeight="1" x14ac:dyDescent="0.2">
      <c r="A4472" s="64" t="s">
        <v>746</v>
      </c>
      <c r="B4472" s="65" t="s">
        <v>745</v>
      </c>
      <c r="C4472" s="65">
        <v>50241</v>
      </c>
      <c r="D4472" s="66">
        <f>VLOOKUP(A4472,'2.1 Termination Charges'!$B$4:$F$904,5,0)</f>
        <v>0.18326999999999999</v>
      </c>
      <c r="G4472" s="67"/>
      <c r="H4472" s="67"/>
      <c r="J4472" s="67"/>
      <c r="P4472" s="68"/>
      <c r="Q4472" s="69"/>
      <c r="R4472" s="69"/>
      <c r="Z4472" s="70"/>
      <c r="AA4472" s="71"/>
      <c r="AB4472" s="70"/>
      <c r="AC4472" s="70"/>
      <c r="AD4472" s="53"/>
      <c r="AE4472" s="53"/>
      <c r="AF4472" s="72"/>
      <c r="AG4472" s="70"/>
      <c r="AH4472" s="70"/>
      <c r="AI4472" s="70"/>
    </row>
    <row r="4473" spans="1:35" ht="12.75" customHeight="1" x14ac:dyDescent="0.2">
      <c r="A4473" s="64" t="s">
        <v>746</v>
      </c>
      <c r="B4473" s="65" t="s">
        <v>745</v>
      </c>
      <c r="C4473" s="65">
        <v>50242</v>
      </c>
      <c r="D4473" s="66">
        <f>VLOOKUP(A4473,'2.1 Termination Charges'!$B$4:$F$904,5,0)</f>
        <v>0.18326999999999999</v>
      </c>
      <c r="G4473" s="67"/>
      <c r="H4473" s="67"/>
      <c r="J4473" s="67"/>
      <c r="P4473" s="68"/>
      <c r="Q4473" s="69"/>
      <c r="R4473" s="69"/>
      <c r="Z4473" s="70"/>
      <c r="AA4473" s="71"/>
      <c r="AB4473" s="70"/>
      <c r="AC4473" s="70"/>
      <c r="AD4473" s="53"/>
      <c r="AE4473" s="53"/>
      <c r="AF4473" s="72"/>
      <c r="AG4473" s="70"/>
      <c r="AH4473" s="70"/>
      <c r="AI4473" s="70"/>
    </row>
    <row r="4474" spans="1:35" ht="12.75" customHeight="1" x14ac:dyDescent="0.2">
      <c r="A4474" s="64" t="s">
        <v>746</v>
      </c>
      <c r="B4474" s="65" t="s">
        <v>745</v>
      </c>
      <c r="C4474" s="65">
        <v>502470</v>
      </c>
      <c r="D4474" s="66">
        <f>VLOOKUP(A4474,'2.1 Termination Charges'!$B$4:$F$904,5,0)</f>
        <v>0.18326999999999999</v>
      </c>
      <c r="G4474" s="67"/>
      <c r="H4474" s="67"/>
      <c r="J4474" s="67"/>
      <c r="P4474" s="68"/>
      <c r="Q4474" s="69"/>
      <c r="R4474" s="69"/>
      <c r="Z4474" s="70"/>
      <c r="AA4474" s="71"/>
      <c r="AB4474" s="70"/>
      <c r="AC4474" s="70"/>
      <c r="AD4474" s="53"/>
      <c r="AE4474" s="53"/>
      <c r="AF4474" s="72"/>
      <c r="AG4474" s="70"/>
      <c r="AH4474" s="70"/>
      <c r="AI4474" s="70"/>
    </row>
    <row r="4475" spans="1:35" ht="12.75" customHeight="1" x14ac:dyDescent="0.2">
      <c r="A4475" s="64" t="s">
        <v>746</v>
      </c>
      <c r="B4475" s="65" t="s">
        <v>745</v>
      </c>
      <c r="C4475" s="65">
        <v>502471</v>
      </c>
      <c r="D4475" s="66">
        <f>VLOOKUP(A4475,'2.1 Termination Charges'!$B$4:$F$904,5,0)</f>
        <v>0.18326999999999999</v>
      </c>
      <c r="G4475" s="67"/>
      <c r="H4475" s="67"/>
      <c r="J4475" s="67"/>
      <c r="P4475" s="68"/>
      <c r="Q4475" s="69"/>
      <c r="R4475" s="69"/>
      <c r="Z4475" s="70"/>
      <c r="AA4475" s="71"/>
      <c r="AB4475" s="70"/>
      <c r="AC4475" s="70"/>
      <c r="AD4475" s="53"/>
      <c r="AE4475" s="53"/>
      <c r="AF4475" s="72"/>
      <c r="AG4475" s="70"/>
      <c r="AH4475" s="70"/>
      <c r="AI4475" s="70"/>
    </row>
    <row r="4476" spans="1:35" ht="12.75" customHeight="1" x14ac:dyDescent="0.2">
      <c r="A4476" s="64" t="s">
        <v>746</v>
      </c>
      <c r="B4476" s="65" t="s">
        <v>745</v>
      </c>
      <c r="C4476" s="65">
        <v>502472</v>
      </c>
      <c r="D4476" s="66">
        <f>VLOOKUP(A4476,'2.1 Termination Charges'!$B$4:$F$904,5,0)</f>
        <v>0.18326999999999999</v>
      </c>
      <c r="G4476" s="67"/>
      <c r="H4476" s="67"/>
      <c r="J4476" s="67"/>
      <c r="P4476" s="68"/>
      <c r="Q4476" s="69"/>
      <c r="R4476" s="69"/>
      <c r="Z4476" s="70"/>
      <c r="AA4476" s="71"/>
      <c r="AB4476" s="70"/>
      <c r="AC4476" s="70"/>
      <c r="AD4476" s="53"/>
      <c r="AE4476" s="53"/>
      <c r="AF4476" s="72"/>
      <c r="AG4476" s="70"/>
      <c r="AH4476" s="70"/>
      <c r="AI4476" s="70"/>
    </row>
    <row r="4477" spans="1:35" ht="12.75" customHeight="1" x14ac:dyDescent="0.2">
      <c r="A4477" s="64" t="s">
        <v>746</v>
      </c>
      <c r="B4477" s="65" t="s">
        <v>745</v>
      </c>
      <c r="C4477" s="65">
        <v>502473</v>
      </c>
      <c r="D4477" s="66">
        <f>VLOOKUP(A4477,'2.1 Termination Charges'!$B$4:$F$904,5,0)</f>
        <v>0.18326999999999999</v>
      </c>
      <c r="G4477" s="67"/>
      <c r="H4477" s="67"/>
      <c r="J4477" s="67"/>
      <c r="P4477" s="68"/>
      <c r="Q4477" s="69"/>
      <c r="R4477" s="69"/>
      <c r="Z4477" s="70"/>
      <c r="AA4477" s="71"/>
      <c r="AB4477" s="70"/>
      <c r="AC4477" s="70"/>
      <c r="AD4477" s="53"/>
      <c r="AE4477" s="53"/>
      <c r="AF4477" s="72"/>
      <c r="AG4477" s="70"/>
      <c r="AH4477" s="70"/>
      <c r="AI4477" s="70"/>
    </row>
    <row r="4478" spans="1:35" ht="12.75" customHeight="1" x14ac:dyDescent="0.2">
      <c r="A4478" s="64" t="s">
        <v>746</v>
      </c>
      <c r="B4478" s="65" t="s">
        <v>745</v>
      </c>
      <c r="C4478" s="65">
        <v>502474</v>
      </c>
      <c r="D4478" s="66">
        <f>VLOOKUP(A4478,'2.1 Termination Charges'!$B$4:$F$904,5,0)</f>
        <v>0.18326999999999999</v>
      </c>
      <c r="G4478" s="67"/>
      <c r="H4478" s="67"/>
      <c r="J4478" s="67"/>
      <c r="P4478" s="68"/>
      <c r="Q4478" s="69"/>
      <c r="R4478" s="69"/>
      <c r="Z4478" s="70"/>
      <c r="AA4478" s="71"/>
      <c r="AB4478" s="70"/>
      <c r="AC4478" s="70"/>
      <c r="AD4478" s="53"/>
      <c r="AE4478" s="53"/>
      <c r="AF4478" s="72"/>
      <c r="AG4478" s="70"/>
      <c r="AH4478" s="70"/>
      <c r="AI4478" s="70"/>
    </row>
    <row r="4479" spans="1:35" ht="12.75" customHeight="1" x14ac:dyDescent="0.2">
      <c r="A4479" s="64" t="s">
        <v>746</v>
      </c>
      <c r="B4479" s="65" t="s">
        <v>745</v>
      </c>
      <c r="C4479" s="65">
        <v>502475</v>
      </c>
      <c r="D4479" s="66">
        <f>VLOOKUP(A4479,'2.1 Termination Charges'!$B$4:$F$904,5,0)</f>
        <v>0.18326999999999999</v>
      </c>
      <c r="G4479" s="67"/>
      <c r="H4479" s="67"/>
      <c r="J4479" s="67"/>
      <c r="P4479" s="68"/>
      <c r="Q4479" s="69"/>
      <c r="R4479" s="69"/>
      <c r="Z4479" s="70"/>
      <c r="AA4479" s="71"/>
      <c r="AB4479" s="70"/>
      <c r="AC4479" s="70"/>
      <c r="AD4479" s="53"/>
      <c r="AE4479" s="53"/>
      <c r="AF4479" s="72"/>
      <c r="AG4479" s="70"/>
      <c r="AH4479" s="70"/>
      <c r="AI4479" s="70"/>
    </row>
    <row r="4480" spans="1:35" ht="12.75" customHeight="1" x14ac:dyDescent="0.2">
      <c r="A4480" s="64" t="s">
        <v>746</v>
      </c>
      <c r="B4480" s="65" t="s">
        <v>745</v>
      </c>
      <c r="C4480" s="65">
        <v>502476</v>
      </c>
      <c r="D4480" s="66">
        <f>VLOOKUP(A4480,'2.1 Termination Charges'!$B$4:$F$904,5,0)</f>
        <v>0.18326999999999999</v>
      </c>
      <c r="G4480" s="67"/>
      <c r="H4480" s="67"/>
      <c r="J4480" s="67"/>
      <c r="P4480" s="68"/>
      <c r="Q4480" s="69"/>
      <c r="R4480" s="69"/>
      <c r="Z4480" s="70"/>
      <c r="AA4480" s="71"/>
      <c r="AB4480" s="70"/>
      <c r="AC4480" s="70"/>
      <c r="AD4480" s="53"/>
      <c r="AE4480" s="53"/>
      <c r="AF4480" s="72"/>
      <c r="AG4480" s="70"/>
      <c r="AH4480" s="70"/>
      <c r="AI4480" s="70"/>
    </row>
    <row r="4481" spans="1:35" ht="12.75" customHeight="1" x14ac:dyDescent="0.2">
      <c r="A4481" s="64" t="s">
        <v>746</v>
      </c>
      <c r="B4481" s="65" t="s">
        <v>745</v>
      </c>
      <c r="C4481" s="65">
        <v>5024770</v>
      </c>
      <c r="D4481" s="66">
        <f>VLOOKUP(A4481,'2.1 Termination Charges'!$B$4:$F$904,5,0)</f>
        <v>0.18326999999999999</v>
      </c>
      <c r="G4481" s="67"/>
      <c r="H4481" s="67"/>
      <c r="J4481" s="67"/>
      <c r="P4481" s="68"/>
      <c r="Q4481" s="69"/>
      <c r="R4481" s="69"/>
      <c r="Z4481" s="70"/>
      <c r="AA4481" s="71"/>
      <c r="AB4481" s="70"/>
      <c r="AC4481" s="70"/>
      <c r="AD4481" s="53"/>
      <c r="AE4481" s="53"/>
      <c r="AF4481" s="72"/>
      <c r="AG4481" s="70"/>
      <c r="AH4481" s="70"/>
      <c r="AI4481" s="70"/>
    </row>
    <row r="4482" spans="1:35" ht="12.75" customHeight="1" x14ac:dyDescent="0.2">
      <c r="A4482" s="64" t="s">
        <v>746</v>
      </c>
      <c r="B4482" s="65" t="s">
        <v>745</v>
      </c>
      <c r="C4482" s="65">
        <v>5024771</v>
      </c>
      <c r="D4482" s="66">
        <f>VLOOKUP(A4482,'2.1 Termination Charges'!$B$4:$F$904,5,0)</f>
        <v>0.18326999999999999</v>
      </c>
      <c r="G4482" s="67"/>
      <c r="H4482" s="67"/>
      <c r="J4482" s="67"/>
      <c r="P4482" s="68"/>
      <c r="Q4482" s="69"/>
      <c r="R4482" s="69"/>
      <c r="Z4482" s="70"/>
      <c r="AA4482" s="71"/>
      <c r="AB4482" s="70"/>
      <c r="AC4482" s="70"/>
      <c r="AD4482" s="53"/>
      <c r="AE4482" s="53"/>
      <c r="AF4482" s="72"/>
      <c r="AG4482" s="70"/>
      <c r="AH4482" s="70"/>
      <c r="AI4482" s="70"/>
    </row>
    <row r="4483" spans="1:35" ht="12.75" customHeight="1" x14ac:dyDescent="0.2">
      <c r="A4483" s="64" t="s">
        <v>746</v>
      </c>
      <c r="B4483" s="65" t="s">
        <v>745</v>
      </c>
      <c r="C4483" s="65">
        <v>5024772</v>
      </c>
      <c r="D4483" s="66">
        <f>VLOOKUP(A4483,'2.1 Termination Charges'!$B$4:$F$904,5,0)</f>
        <v>0.18326999999999999</v>
      </c>
      <c r="G4483" s="67"/>
      <c r="H4483" s="67"/>
      <c r="J4483" s="67"/>
      <c r="P4483" s="68"/>
      <c r="Q4483" s="69"/>
      <c r="R4483" s="69"/>
      <c r="Z4483" s="70"/>
      <c r="AA4483" s="71"/>
      <c r="AB4483" s="70"/>
      <c r="AC4483" s="70"/>
      <c r="AD4483" s="53"/>
      <c r="AE4483" s="53"/>
      <c r="AF4483" s="72"/>
      <c r="AG4483" s="70"/>
      <c r="AH4483" s="70"/>
      <c r="AI4483" s="70"/>
    </row>
    <row r="4484" spans="1:35" ht="12.75" customHeight="1" x14ac:dyDescent="0.2">
      <c r="A4484" s="64" t="s">
        <v>746</v>
      </c>
      <c r="B4484" s="65" t="s">
        <v>745</v>
      </c>
      <c r="C4484" s="65">
        <v>502501</v>
      </c>
      <c r="D4484" s="66">
        <f>VLOOKUP(A4484,'2.1 Termination Charges'!$B$4:$F$904,5,0)</f>
        <v>0.18326999999999999</v>
      </c>
      <c r="G4484" s="67"/>
      <c r="H4484" s="67"/>
      <c r="J4484" s="67"/>
      <c r="P4484" s="68"/>
      <c r="Q4484" s="69"/>
      <c r="R4484" s="69"/>
      <c r="Z4484" s="70"/>
      <c r="AA4484" s="71"/>
      <c r="AB4484" s="70"/>
      <c r="AC4484" s="70"/>
      <c r="AD4484" s="53"/>
      <c r="AE4484" s="53"/>
      <c r="AF4484" s="72"/>
      <c r="AG4484" s="70"/>
      <c r="AH4484" s="70"/>
      <c r="AI4484" s="70"/>
    </row>
    <row r="4485" spans="1:35" ht="12.75" customHeight="1" x14ac:dyDescent="0.2">
      <c r="A4485" s="64" t="s">
        <v>746</v>
      </c>
      <c r="B4485" s="65" t="s">
        <v>745</v>
      </c>
      <c r="C4485" s="65">
        <v>502511</v>
      </c>
      <c r="D4485" s="66">
        <f>VLOOKUP(A4485,'2.1 Termination Charges'!$B$4:$F$904,5,0)</f>
        <v>0.18326999999999999</v>
      </c>
      <c r="G4485" s="67"/>
      <c r="H4485" s="67"/>
      <c r="J4485" s="67"/>
      <c r="P4485" s="68"/>
      <c r="Q4485" s="69"/>
      <c r="R4485" s="69"/>
      <c r="Z4485" s="70"/>
      <c r="AA4485" s="71"/>
      <c r="AB4485" s="70"/>
      <c r="AC4485" s="70"/>
      <c r="AD4485" s="53"/>
      <c r="AE4485" s="53"/>
      <c r="AF4485" s="72"/>
      <c r="AG4485" s="70"/>
      <c r="AH4485" s="70"/>
      <c r="AI4485" s="70"/>
    </row>
    <row r="4486" spans="1:35" ht="12.75" customHeight="1" x14ac:dyDescent="0.2">
      <c r="A4486" s="64" t="s">
        <v>746</v>
      </c>
      <c r="B4486" s="65" t="s">
        <v>745</v>
      </c>
      <c r="C4486" s="65">
        <v>502512</v>
      </c>
      <c r="D4486" s="66">
        <f>VLOOKUP(A4486,'2.1 Termination Charges'!$B$4:$F$904,5,0)</f>
        <v>0.18326999999999999</v>
      </c>
      <c r="G4486" s="67"/>
      <c r="H4486" s="67"/>
      <c r="J4486" s="67"/>
      <c r="P4486" s="68"/>
      <c r="Q4486" s="69"/>
      <c r="R4486" s="69"/>
      <c r="Z4486" s="70"/>
      <c r="AA4486" s="71"/>
      <c r="AB4486" s="70"/>
      <c r="AC4486" s="70"/>
      <c r="AD4486" s="53"/>
      <c r="AE4486" s="53"/>
      <c r="AF4486" s="72"/>
      <c r="AG4486" s="70"/>
      <c r="AH4486" s="70"/>
      <c r="AI4486" s="70"/>
    </row>
    <row r="4487" spans="1:35" ht="12.75" customHeight="1" x14ac:dyDescent="0.2">
      <c r="A4487" s="64" t="s">
        <v>746</v>
      </c>
      <c r="B4487" s="65" t="s">
        <v>745</v>
      </c>
      <c r="C4487" s="65">
        <v>502513</v>
      </c>
      <c r="D4487" s="66">
        <f>VLOOKUP(A4487,'2.1 Termination Charges'!$B$4:$F$904,5,0)</f>
        <v>0.18326999999999999</v>
      </c>
      <c r="G4487" s="67"/>
      <c r="H4487" s="67"/>
      <c r="J4487" s="67"/>
      <c r="P4487" s="68"/>
      <c r="Q4487" s="69"/>
      <c r="R4487" s="69"/>
      <c r="Z4487" s="70"/>
      <c r="AA4487" s="71"/>
      <c r="AB4487" s="70"/>
      <c r="AC4487" s="70"/>
      <c r="AD4487" s="53"/>
      <c r="AE4487" s="53"/>
      <c r="AF4487" s="72"/>
      <c r="AG4487" s="70"/>
      <c r="AH4487" s="70"/>
      <c r="AI4487" s="70"/>
    </row>
    <row r="4488" spans="1:35" ht="12.75" customHeight="1" x14ac:dyDescent="0.2">
      <c r="A4488" s="64" t="s">
        <v>746</v>
      </c>
      <c r="B4488" s="65" t="s">
        <v>745</v>
      </c>
      <c r="C4488" s="65">
        <v>5025310</v>
      </c>
      <c r="D4488" s="66">
        <f>VLOOKUP(A4488,'2.1 Termination Charges'!$B$4:$F$904,5,0)</f>
        <v>0.18326999999999999</v>
      </c>
      <c r="G4488" s="67"/>
      <c r="H4488" s="67"/>
      <c r="J4488" s="67"/>
      <c r="P4488" s="68"/>
      <c r="Q4488" s="69"/>
      <c r="R4488" s="69"/>
      <c r="Z4488" s="70"/>
      <c r="AA4488" s="71"/>
      <c r="AB4488" s="70"/>
      <c r="AC4488" s="70"/>
      <c r="AD4488" s="53"/>
      <c r="AE4488" s="53"/>
      <c r="AF4488" s="72"/>
      <c r="AG4488" s="70"/>
      <c r="AH4488" s="70"/>
      <c r="AI4488" s="70"/>
    </row>
    <row r="4489" spans="1:35" ht="12.75" customHeight="1" x14ac:dyDescent="0.2">
      <c r="A4489" s="64" t="s">
        <v>746</v>
      </c>
      <c r="B4489" s="65" t="s">
        <v>745</v>
      </c>
      <c r="C4489" s="65">
        <v>5025311</v>
      </c>
      <c r="D4489" s="66">
        <f>VLOOKUP(A4489,'2.1 Termination Charges'!$B$4:$F$904,5,0)</f>
        <v>0.18326999999999999</v>
      </c>
      <c r="G4489" s="67"/>
      <c r="H4489" s="67"/>
      <c r="J4489" s="67"/>
      <c r="P4489" s="68"/>
      <c r="Q4489" s="69"/>
      <c r="R4489" s="69"/>
      <c r="Z4489" s="70"/>
      <c r="AA4489" s="71"/>
      <c r="AB4489" s="70"/>
      <c r="AC4489" s="70"/>
      <c r="AD4489" s="53"/>
      <c r="AE4489" s="53"/>
      <c r="AF4489" s="72"/>
      <c r="AG4489" s="70"/>
      <c r="AH4489" s="70"/>
      <c r="AI4489" s="70"/>
    </row>
    <row r="4490" spans="1:35" ht="12.75" customHeight="1" x14ac:dyDescent="0.2">
      <c r="A4490" s="64" t="s">
        <v>746</v>
      </c>
      <c r="B4490" s="65" t="s">
        <v>745</v>
      </c>
      <c r="C4490" s="65">
        <v>502541</v>
      </c>
      <c r="D4490" s="66">
        <f>VLOOKUP(A4490,'2.1 Termination Charges'!$B$4:$F$904,5,0)</f>
        <v>0.18326999999999999</v>
      </c>
      <c r="G4490" s="67"/>
      <c r="H4490" s="67"/>
      <c r="J4490" s="67"/>
      <c r="P4490" s="68"/>
      <c r="Q4490" s="69"/>
      <c r="R4490" s="69"/>
      <c r="Z4490" s="70"/>
      <c r="AA4490" s="71"/>
      <c r="AB4490" s="70"/>
      <c r="AC4490" s="70"/>
      <c r="AD4490" s="53"/>
      <c r="AE4490" s="53"/>
      <c r="AF4490" s="72"/>
      <c r="AG4490" s="70"/>
      <c r="AH4490" s="70"/>
      <c r="AI4490" s="70"/>
    </row>
    <row r="4491" spans="1:35" ht="12.75" customHeight="1" x14ac:dyDescent="0.2">
      <c r="A4491" s="64" t="s">
        <v>746</v>
      </c>
      <c r="B4491" s="65" t="s">
        <v>745</v>
      </c>
      <c r="C4491" s="65">
        <v>502542</v>
      </c>
      <c r="D4491" s="66">
        <f>VLOOKUP(A4491,'2.1 Termination Charges'!$B$4:$F$904,5,0)</f>
        <v>0.18326999999999999</v>
      </c>
      <c r="G4491" s="67"/>
      <c r="H4491" s="67"/>
      <c r="J4491" s="67"/>
      <c r="P4491" s="68"/>
      <c r="Q4491" s="69"/>
      <c r="R4491" s="69"/>
      <c r="Z4491" s="70"/>
      <c r="AA4491" s="71"/>
      <c r="AB4491" s="70"/>
      <c r="AC4491" s="70"/>
      <c r="AD4491" s="53"/>
      <c r="AE4491" s="53"/>
      <c r="AF4491" s="72"/>
      <c r="AG4491" s="70"/>
      <c r="AH4491" s="70"/>
      <c r="AI4491" s="70"/>
    </row>
    <row r="4492" spans="1:35" ht="12.75" customHeight="1" x14ac:dyDescent="0.2">
      <c r="A4492" s="64" t="s">
        <v>746</v>
      </c>
      <c r="B4492" s="65" t="s">
        <v>745</v>
      </c>
      <c r="C4492" s="65">
        <v>502543</v>
      </c>
      <c r="D4492" s="66">
        <f>VLOOKUP(A4492,'2.1 Termination Charges'!$B$4:$F$904,5,0)</f>
        <v>0.18326999999999999</v>
      </c>
      <c r="G4492" s="67"/>
      <c r="H4492" s="67"/>
      <c r="J4492" s="67"/>
      <c r="P4492" s="68"/>
      <c r="Q4492" s="69"/>
      <c r="R4492" s="69"/>
      <c r="Z4492" s="70"/>
      <c r="AA4492" s="71"/>
      <c r="AB4492" s="70"/>
      <c r="AC4492" s="70"/>
      <c r="AD4492" s="53"/>
      <c r="AE4492" s="53"/>
      <c r="AF4492" s="72"/>
      <c r="AG4492" s="70"/>
      <c r="AH4492" s="70"/>
      <c r="AI4492" s="70"/>
    </row>
    <row r="4493" spans="1:35" ht="12.75" customHeight="1" x14ac:dyDescent="0.2">
      <c r="A4493" s="64" t="s">
        <v>746</v>
      </c>
      <c r="B4493" s="65" t="s">
        <v>745</v>
      </c>
      <c r="C4493" s="65">
        <v>502544</v>
      </c>
      <c r="D4493" s="66">
        <f>VLOOKUP(A4493,'2.1 Termination Charges'!$B$4:$F$904,5,0)</f>
        <v>0.18326999999999999</v>
      </c>
      <c r="G4493" s="67"/>
      <c r="H4493" s="67"/>
      <c r="J4493" s="67"/>
      <c r="P4493" s="68"/>
      <c r="Q4493" s="69"/>
      <c r="R4493" s="69"/>
      <c r="Z4493" s="70"/>
      <c r="AA4493" s="71"/>
      <c r="AB4493" s="70"/>
      <c r="AC4493" s="70"/>
      <c r="AD4493" s="53"/>
      <c r="AE4493" s="53"/>
      <c r="AF4493" s="72"/>
      <c r="AG4493" s="70"/>
      <c r="AH4493" s="70"/>
      <c r="AI4493" s="70"/>
    </row>
    <row r="4494" spans="1:35" ht="12.75" customHeight="1" x14ac:dyDescent="0.2">
      <c r="A4494" s="64" t="s">
        <v>746</v>
      </c>
      <c r="B4494" s="65" t="s">
        <v>745</v>
      </c>
      <c r="C4494" s="65">
        <v>502545</v>
      </c>
      <c r="D4494" s="66">
        <f>VLOOKUP(A4494,'2.1 Termination Charges'!$B$4:$F$904,5,0)</f>
        <v>0.18326999999999999</v>
      </c>
      <c r="G4494" s="67"/>
      <c r="H4494" s="67"/>
      <c r="J4494" s="67"/>
      <c r="P4494" s="68"/>
      <c r="Q4494" s="69"/>
      <c r="R4494" s="69"/>
      <c r="Z4494" s="70"/>
      <c r="AA4494" s="71"/>
      <c r="AB4494" s="70"/>
      <c r="AC4494" s="70"/>
      <c r="AD4494" s="53"/>
      <c r="AE4494" s="53"/>
      <c r="AF4494" s="72"/>
      <c r="AG4494" s="70"/>
      <c r="AH4494" s="70"/>
      <c r="AI4494" s="70"/>
    </row>
    <row r="4495" spans="1:35" ht="12.75" customHeight="1" x14ac:dyDescent="0.2">
      <c r="A4495" s="64" t="s">
        <v>746</v>
      </c>
      <c r="B4495" s="65" t="s">
        <v>745</v>
      </c>
      <c r="C4495" s="65">
        <v>502546</v>
      </c>
      <c r="D4495" s="66">
        <f>VLOOKUP(A4495,'2.1 Termination Charges'!$B$4:$F$904,5,0)</f>
        <v>0.18326999999999999</v>
      </c>
      <c r="G4495" s="67"/>
      <c r="H4495" s="67"/>
      <c r="J4495" s="67"/>
      <c r="P4495" s="68"/>
      <c r="Q4495" s="69"/>
      <c r="R4495" s="69"/>
      <c r="Z4495" s="70"/>
      <c r="AA4495" s="71"/>
      <c r="AB4495" s="70"/>
      <c r="AC4495" s="70"/>
      <c r="AD4495" s="53"/>
      <c r="AE4495" s="53"/>
      <c r="AF4495" s="72"/>
      <c r="AG4495" s="70"/>
      <c r="AH4495" s="70"/>
      <c r="AI4495" s="70"/>
    </row>
    <row r="4496" spans="1:35" ht="12.75" customHeight="1" x14ac:dyDescent="0.2">
      <c r="A4496" s="64" t="s">
        <v>746</v>
      </c>
      <c r="B4496" s="65" t="s">
        <v>745</v>
      </c>
      <c r="C4496" s="65">
        <v>502547</v>
      </c>
      <c r="D4496" s="66">
        <f>VLOOKUP(A4496,'2.1 Termination Charges'!$B$4:$F$904,5,0)</f>
        <v>0.18326999999999999</v>
      </c>
      <c r="G4496" s="67"/>
      <c r="H4496" s="67"/>
      <c r="J4496" s="67"/>
      <c r="P4496" s="68"/>
      <c r="Q4496" s="69"/>
      <c r="R4496" s="69"/>
      <c r="Z4496" s="70"/>
      <c r="AA4496" s="71"/>
      <c r="AB4496" s="70"/>
      <c r="AC4496" s="70"/>
      <c r="AD4496" s="53"/>
      <c r="AE4496" s="53"/>
      <c r="AF4496" s="72"/>
      <c r="AG4496" s="70"/>
      <c r="AH4496" s="70"/>
      <c r="AI4496" s="70"/>
    </row>
    <row r="4497" spans="1:35" ht="12.75" customHeight="1" x14ac:dyDescent="0.2">
      <c r="A4497" s="64" t="s">
        <v>746</v>
      </c>
      <c r="B4497" s="65" t="s">
        <v>745</v>
      </c>
      <c r="C4497" s="65">
        <v>502548</v>
      </c>
      <c r="D4497" s="66">
        <f>VLOOKUP(A4497,'2.1 Termination Charges'!$B$4:$F$904,5,0)</f>
        <v>0.18326999999999999</v>
      </c>
      <c r="G4497" s="67"/>
      <c r="H4497" s="67"/>
      <c r="J4497" s="67"/>
      <c r="P4497" s="68"/>
      <c r="Q4497" s="69"/>
      <c r="R4497" s="69"/>
      <c r="Z4497" s="70"/>
      <c r="AA4497" s="71"/>
      <c r="AB4497" s="70"/>
      <c r="AC4497" s="70"/>
      <c r="AD4497" s="53"/>
      <c r="AE4497" s="53"/>
      <c r="AF4497" s="72"/>
      <c r="AG4497" s="70"/>
      <c r="AH4497" s="70"/>
      <c r="AI4497" s="70"/>
    </row>
    <row r="4498" spans="1:35" ht="12.75" customHeight="1" x14ac:dyDescent="0.2">
      <c r="A4498" s="64" t="s">
        <v>746</v>
      </c>
      <c r="B4498" s="65" t="s">
        <v>745</v>
      </c>
      <c r="C4498" s="65">
        <v>502549</v>
      </c>
      <c r="D4498" s="66">
        <f>VLOOKUP(A4498,'2.1 Termination Charges'!$B$4:$F$904,5,0)</f>
        <v>0.18326999999999999</v>
      </c>
      <c r="G4498" s="67"/>
      <c r="H4498" s="67"/>
      <c r="J4498" s="67"/>
      <c r="P4498" s="68"/>
      <c r="Q4498" s="69"/>
      <c r="R4498" s="69"/>
      <c r="Z4498" s="70"/>
      <c r="AA4498" s="71"/>
      <c r="AB4498" s="70"/>
      <c r="AC4498" s="70"/>
      <c r="AD4498" s="53"/>
      <c r="AE4498" s="53"/>
      <c r="AF4498" s="72"/>
      <c r="AG4498" s="70"/>
      <c r="AH4498" s="70"/>
      <c r="AI4498" s="70"/>
    </row>
    <row r="4499" spans="1:35" ht="12.75" customHeight="1" x14ac:dyDescent="0.2">
      <c r="A4499" s="64" t="s">
        <v>746</v>
      </c>
      <c r="B4499" s="65" t="s">
        <v>745</v>
      </c>
      <c r="C4499" s="65">
        <v>5025510</v>
      </c>
      <c r="D4499" s="66">
        <f>VLOOKUP(A4499,'2.1 Termination Charges'!$B$4:$F$904,5,0)</f>
        <v>0.18326999999999999</v>
      </c>
      <c r="G4499" s="67"/>
      <c r="H4499" s="67"/>
      <c r="J4499" s="67"/>
      <c r="P4499" s="68"/>
      <c r="Q4499" s="69"/>
      <c r="R4499" s="69"/>
      <c r="Z4499" s="70"/>
      <c r="AA4499" s="71"/>
      <c r="AB4499" s="70"/>
      <c r="AC4499" s="70"/>
      <c r="AD4499" s="53"/>
      <c r="AE4499" s="53"/>
      <c r="AF4499" s="72"/>
      <c r="AG4499" s="70"/>
      <c r="AH4499" s="70"/>
      <c r="AI4499" s="70"/>
    </row>
    <row r="4500" spans="1:35" ht="12.75" customHeight="1" x14ac:dyDescent="0.2">
      <c r="A4500" s="64" t="s">
        <v>746</v>
      </c>
      <c r="B4500" s="65" t="s">
        <v>745</v>
      </c>
      <c r="C4500" s="65">
        <v>5025511</v>
      </c>
      <c r="D4500" s="66">
        <f>VLOOKUP(A4500,'2.1 Termination Charges'!$B$4:$F$904,5,0)</f>
        <v>0.18326999999999999</v>
      </c>
      <c r="G4500" s="67"/>
      <c r="H4500" s="67"/>
      <c r="J4500" s="67"/>
      <c r="P4500" s="68"/>
      <c r="Q4500" s="69"/>
      <c r="R4500" s="69"/>
      <c r="Z4500" s="70"/>
      <c r="AA4500" s="71"/>
      <c r="AB4500" s="70"/>
      <c r="AC4500" s="70"/>
      <c r="AD4500" s="53"/>
      <c r="AE4500" s="53"/>
      <c r="AF4500" s="72"/>
      <c r="AG4500" s="70"/>
      <c r="AH4500" s="70"/>
      <c r="AI4500" s="70"/>
    </row>
    <row r="4501" spans="1:35" ht="12.75" customHeight="1" x14ac:dyDescent="0.2">
      <c r="A4501" s="64" t="s">
        <v>746</v>
      </c>
      <c r="B4501" s="65" t="s">
        <v>745</v>
      </c>
      <c r="C4501" s="65">
        <v>5025512</v>
      </c>
      <c r="D4501" s="66">
        <f>VLOOKUP(A4501,'2.1 Termination Charges'!$B$4:$F$904,5,0)</f>
        <v>0.18326999999999999</v>
      </c>
      <c r="G4501" s="67"/>
      <c r="H4501" s="67"/>
      <c r="J4501" s="67"/>
      <c r="P4501" s="68"/>
      <c r="Q4501" s="69"/>
      <c r="R4501" s="69"/>
      <c r="Z4501" s="70"/>
      <c r="AA4501" s="71"/>
      <c r="AB4501" s="70"/>
      <c r="AC4501" s="70"/>
      <c r="AD4501" s="53"/>
      <c r="AE4501" s="53"/>
      <c r="AF4501" s="72"/>
      <c r="AG4501" s="70"/>
      <c r="AH4501" s="70"/>
      <c r="AI4501" s="70"/>
    </row>
    <row r="4502" spans="1:35" ht="12.75" customHeight="1" x14ac:dyDescent="0.2">
      <c r="A4502" s="64" t="s">
        <v>746</v>
      </c>
      <c r="B4502" s="65" t="s">
        <v>745</v>
      </c>
      <c r="C4502" s="65">
        <v>5025513</v>
      </c>
      <c r="D4502" s="66">
        <f>VLOOKUP(A4502,'2.1 Termination Charges'!$B$4:$F$904,5,0)</f>
        <v>0.18326999999999999</v>
      </c>
      <c r="G4502" s="67"/>
      <c r="H4502" s="67"/>
      <c r="J4502" s="67"/>
      <c r="P4502" s="68"/>
      <c r="Q4502" s="69"/>
      <c r="R4502" s="69"/>
      <c r="Z4502" s="70"/>
      <c r="AA4502" s="71"/>
      <c r="AB4502" s="70"/>
      <c r="AC4502" s="70"/>
      <c r="AD4502" s="53"/>
      <c r="AE4502" s="53"/>
      <c r="AF4502" s="72"/>
      <c r="AG4502" s="70"/>
      <c r="AH4502" s="70"/>
      <c r="AI4502" s="70"/>
    </row>
    <row r="4503" spans="1:35" ht="12.75" customHeight="1" x14ac:dyDescent="0.2">
      <c r="A4503" s="64" t="s">
        <v>746</v>
      </c>
      <c r="B4503" s="65" t="s">
        <v>745</v>
      </c>
      <c r="C4503" s="65">
        <v>5025514</v>
      </c>
      <c r="D4503" s="66">
        <f>VLOOKUP(A4503,'2.1 Termination Charges'!$B$4:$F$904,5,0)</f>
        <v>0.18326999999999999</v>
      </c>
      <c r="G4503" s="67"/>
      <c r="H4503" s="67"/>
      <c r="J4503" s="67"/>
      <c r="P4503" s="68"/>
      <c r="Q4503" s="69"/>
      <c r="R4503" s="69"/>
      <c r="Z4503" s="70"/>
      <c r="AA4503" s="71"/>
      <c r="AB4503" s="70"/>
      <c r="AC4503" s="70"/>
      <c r="AD4503" s="53"/>
      <c r="AE4503" s="53"/>
      <c r="AF4503" s="72"/>
      <c r="AG4503" s="70"/>
      <c r="AH4503" s="70"/>
      <c r="AI4503" s="70"/>
    </row>
    <row r="4504" spans="1:35" ht="12.75" customHeight="1" x14ac:dyDescent="0.2">
      <c r="A4504" s="64" t="s">
        <v>746</v>
      </c>
      <c r="B4504" s="65" t="s">
        <v>745</v>
      </c>
      <c r="C4504" s="65">
        <v>5025515</v>
      </c>
      <c r="D4504" s="66">
        <f>VLOOKUP(A4504,'2.1 Termination Charges'!$B$4:$F$904,5,0)</f>
        <v>0.18326999999999999</v>
      </c>
      <c r="G4504" s="67"/>
      <c r="H4504" s="67"/>
      <c r="J4504" s="67"/>
      <c r="P4504" s="68"/>
      <c r="Q4504" s="69"/>
      <c r="R4504" s="69"/>
      <c r="Z4504" s="70"/>
      <c r="AA4504" s="71"/>
      <c r="AB4504" s="70"/>
      <c r="AC4504" s="70"/>
      <c r="AD4504" s="53"/>
      <c r="AE4504" s="53"/>
      <c r="AF4504" s="72"/>
      <c r="AG4504" s="70"/>
      <c r="AH4504" s="70"/>
      <c r="AI4504" s="70"/>
    </row>
    <row r="4505" spans="1:35" ht="12.75" customHeight="1" x14ac:dyDescent="0.2">
      <c r="A4505" s="64" t="s">
        <v>746</v>
      </c>
      <c r="B4505" s="65" t="s">
        <v>745</v>
      </c>
      <c r="C4505" s="65">
        <v>5025516</v>
      </c>
      <c r="D4505" s="66">
        <f>VLOOKUP(A4505,'2.1 Termination Charges'!$B$4:$F$904,5,0)</f>
        <v>0.18326999999999999</v>
      </c>
      <c r="G4505" s="67"/>
      <c r="H4505" s="67"/>
      <c r="J4505" s="67"/>
      <c r="P4505" s="68"/>
      <c r="Q4505" s="69"/>
      <c r="R4505" s="69"/>
      <c r="Z4505" s="70"/>
      <c r="AA4505" s="71"/>
      <c r="AB4505" s="70"/>
      <c r="AC4505" s="70"/>
      <c r="AD4505" s="53"/>
      <c r="AE4505" s="53"/>
      <c r="AF4505" s="72"/>
      <c r="AG4505" s="70"/>
      <c r="AH4505" s="70"/>
      <c r="AI4505" s="70"/>
    </row>
    <row r="4506" spans="1:35" ht="12.75" customHeight="1" x14ac:dyDescent="0.2">
      <c r="A4506" s="64" t="s">
        <v>746</v>
      </c>
      <c r="B4506" s="65" t="s">
        <v>745</v>
      </c>
      <c r="C4506" s="65">
        <v>5025517</v>
      </c>
      <c r="D4506" s="66">
        <f>VLOOKUP(A4506,'2.1 Termination Charges'!$B$4:$F$904,5,0)</f>
        <v>0.18326999999999999</v>
      </c>
      <c r="G4506" s="67"/>
      <c r="H4506" s="67"/>
      <c r="J4506" s="67"/>
      <c r="P4506" s="68"/>
      <c r="Q4506" s="69"/>
      <c r="R4506" s="69"/>
      <c r="Z4506" s="70"/>
      <c r="AA4506" s="71"/>
      <c r="AB4506" s="70"/>
      <c r="AC4506" s="70"/>
      <c r="AD4506" s="53"/>
      <c r="AE4506" s="53"/>
      <c r="AF4506" s="72"/>
      <c r="AG4506" s="70"/>
      <c r="AH4506" s="70"/>
      <c r="AI4506" s="70"/>
    </row>
    <row r="4507" spans="1:35" ht="12.75" customHeight="1" x14ac:dyDescent="0.2">
      <c r="A4507" s="64" t="s">
        <v>746</v>
      </c>
      <c r="B4507" s="65" t="s">
        <v>745</v>
      </c>
      <c r="C4507" s="65">
        <v>5025531</v>
      </c>
      <c r="D4507" s="66">
        <f>VLOOKUP(A4507,'2.1 Termination Charges'!$B$4:$F$904,5,0)</f>
        <v>0.18326999999999999</v>
      </c>
      <c r="G4507" s="67"/>
      <c r="H4507" s="67"/>
      <c r="J4507" s="67"/>
      <c r="P4507" s="68"/>
      <c r="Q4507" s="69"/>
      <c r="R4507" s="69"/>
      <c r="Z4507" s="70"/>
      <c r="AA4507" s="71"/>
      <c r="AB4507" s="70"/>
      <c r="AC4507" s="70"/>
      <c r="AD4507" s="53"/>
      <c r="AE4507" s="53"/>
      <c r="AF4507" s="72"/>
      <c r="AG4507" s="70"/>
      <c r="AH4507" s="70"/>
      <c r="AI4507" s="70"/>
    </row>
    <row r="4508" spans="1:35" ht="12.75" customHeight="1" x14ac:dyDescent="0.2">
      <c r="A4508" s="64" t="s">
        <v>746</v>
      </c>
      <c r="B4508" s="65" t="s">
        <v>745</v>
      </c>
      <c r="C4508" s="65">
        <v>5025532</v>
      </c>
      <c r="D4508" s="66">
        <f>VLOOKUP(A4508,'2.1 Termination Charges'!$B$4:$F$904,5,0)</f>
        <v>0.18326999999999999</v>
      </c>
      <c r="G4508" s="67"/>
      <c r="H4508" s="67"/>
      <c r="J4508" s="67"/>
      <c r="P4508" s="68"/>
      <c r="Q4508" s="69"/>
      <c r="R4508" s="69"/>
      <c r="Z4508" s="70"/>
      <c r="AA4508" s="71"/>
      <c r="AB4508" s="70"/>
      <c r="AC4508" s="70"/>
      <c r="AD4508" s="53"/>
      <c r="AE4508" s="53"/>
      <c r="AF4508" s="72"/>
      <c r="AG4508" s="70"/>
      <c r="AH4508" s="70"/>
      <c r="AI4508" s="70"/>
    </row>
    <row r="4509" spans="1:35" ht="12.75" customHeight="1" x14ac:dyDescent="0.2">
      <c r="A4509" s="64" t="s">
        <v>746</v>
      </c>
      <c r="B4509" s="65" t="s">
        <v>745</v>
      </c>
      <c r="C4509" s="65">
        <v>5025533</v>
      </c>
      <c r="D4509" s="66">
        <f>VLOOKUP(A4509,'2.1 Termination Charges'!$B$4:$F$904,5,0)</f>
        <v>0.18326999999999999</v>
      </c>
      <c r="G4509" s="67"/>
      <c r="H4509" s="67"/>
      <c r="J4509" s="67"/>
      <c r="P4509" s="68"/>
      <c r="Q4509" s="69"/>
      <c r="R4509" s="69"/>
      <c r="Z4509" s="70"/>
      <c r="AA4509" s="71"/>
      <c r="AB4509" s="70"/>
      <c r="AC4509" s="70"/>
      <c r="AD4509" s="53"/>
      <c r="AE4509" s="53"/>
      <c r="AF4509" s="72"/>
      <c r="AG4509" s="70"/>
      <c r="AH4509" s="70"/>
      <c r="AI4509" s="70"/>
    </row>
    <row r="4510" spans="1:35" ht="12.75" customHeight="1" x14ac:dyDescent="0.2">
      <c r="A4510" s="64" t="s">
        <v>746</v>
      </c>
      <c r="B4510" s="65" t="s">
        <v>745</v>
      </c>
      <c r="C4510" s="65">
        <v>5025534</v>
      </c>
      <c r="D4510" s="66">
        <f>VLOOKUP(A4510,'2.1 Termination Charges'!$B$4:$F$904,5,0)</f>
        <v>0.18326999999999999</v>
      </c>
      <c r="G4510" s="67"/>
      <c r="H4510" s="67"/>
      <c r="J4510" s="67"/>
      <c r="P4510" s="68"/>
      <c r="Q4510" s="69"/>
      <c r="R4510" s="69"/>
      <c r="Z4510" s="70"/>
      <c r="AA4510" s="71"/>
      <c r="AB4510" s="70"/>
      <c r="AC4510" s="70"/>
      <c r="AD4510" s="53"/>
      <c r="AE4510" s="53"/>
      <c r="AF4510" s="72"/>
      <c r="AG4510" s="70"/>
      <c r="AH4510" s="70"/>
      <c r="AI4510" s="70"/>
    </row>
    <row r="4511" spans="1:35" ht="12.75" customHeight="1" x14ac:dyDescent="0.2">
      <c r="A4511" s="64" t="s">
        <v>746</v>
      </c>
      <c r="B4511" s="65" t="s">
        <v>745</v>
      </c>
      <c r="C4511" s="65">
        <v>5025535</v>
      </c>
      <c r="D4511" s="66">
        <f>VLOOKUP(A4511,'2.1 Termination Charges'!$B$4:$F$904,5,0)</f>
        <v>0.18326999999999999</v>
      </c>
      <c r="G4511" s="67"/>
      <c r="H4511" s="67"/>
      <c r="J4511" s="67"/>
      <c r="P4511" s="68"/>
      <c r="Q4511" s="69"/>
      <c r="R4511" s="69"/>
      <c r="Z4511" s="70"/>
      <c r="AA4511" s="71"/>
      <c r="AB4511" s="70"/>
      <c r="AC4511" s="70"/>
      <c r="AD4511" s="53"/>
      <c r="AE4511" s="53"/>
      <c r="AF4511" s="72"/>
      <c r="AG4511" s="70"/>
      <c r="AH4511" s="70"/>
      <c r="AI4511" s="70"/>
    </row>
    <row r="4512" spans="1:35" ht="12.75" customHeight="1" x14ac:dyDescent="0.2">
      <c r="A4512" s="64" t="s">
        <v>746</v>
      </c>
      <c r="B4512" s="65" t="s">
        <v>745</v>
      </c>
      <c r="C4512" s="65">
        <v>5025536</v>
      </c>
      <c r="D4512" s="66">
        <f>VLOOKUP(A4512,'2.1 Termination Charges'!$B$4:$F$904,5,0)</f>
        <v>0.18326999999999999</v>
      </c>
      <c r="G4512" s="67"/>
      <c r="H4512" s="67"/>
      <c r="J4512" s="67"/>
      <c r="P4512" s="68"/>
      <c r="Q4512" s="69"/>
      <c r="R4512" s="69"/>
      <c r="Z4512" s="70"/>
      <c r="AA4512" s="71"/>
      <c r="AB4512" s="70"/>
      <c r="AC4512" s="70"/>
      <c r="AD4512" s="53"/>
      <c r="AE4512" s="53"/>
      <c r="AF4512" s="72"/>
      <c r="AG4512" s="70"/>
      <c r="AH4512" s="70"/>
      <c r="AI4512" s="70"/>
    </row>
    <row r="4513" spans="1:35" ht="12.75" customHeight="1" x14ac:dyDescent="0.2">
      <c r="A4513" s="64" t="s">
        <v>746</v>
      </c>
      <c r="B4513" s="65" t="s">
        <v>745</v>
      </c>
      <c r="C4513" s="65">
        <v>5025537</v>
      </c>
      <c r="D4513" s="66">
        <f>VLOOKUP(A4513,'2.1 Termination Charges'!$B$4:$F$904,5,0)</f>
        <v>0.18326999999999999</v>
      </c>
      <c r="G4513" s="67"/>
      <c r="H4513" s="67"/>
      <c r="J4513" s="67"/>
      <c r="P4513" s="68"/>
      <c r="Q4513" s="69"/>
      <c r="R4513" s="69"/>
      <c r="Z4513" s="70"/>
      <c r="AA4513" s="71"/>
      <c r="AB4513" s="70"/>
      <c r="AC4513" s="70"/>
      <c r="AD4513" s="53"/>
      <c r="AE4513" s="53"/>
      <c r="AF4513" s="72"/>
      <c r="AG4513" s="70"/>
      <c r="AH4513" s="70"/>
      <c r="AI4513" s="70"/>
    </row>
    <row r="4514" spans="1:35" ht="12.75" customHeight="1" x14ac:dyDescent="0.2">
      <c r="A4514" s="64" t="s">
        <v>746</v>
      </c>
      <c r="B4514" s="65" t="s">
        <v>745</v>
      </c>
      <c r="C4514" s="65">
        <v>5025538</v>
      </c>
      <c r="D4514" s="66">
        <f>VLOOKUP(A4514,'2.1 Termination Charges'!$B$4:$F$904,5,0)</f>
        <v>0.18326999999999999</v>
      </c>
      <c r="G4514" s="67"/>
      <c r="H4514" s="67"/>
      <c r="J4514" s="67"/>
      <c r="P4514" s="68"/>
      <c r="Q4514" s="69"/>
      <c r="R4514" s="69"/>
      <c r="Z4514" s="70"/>
      <c r="AA4514" s="71"/>
      <c r="AB4514" s="70"/>
      <c r="AC4514" s="70"/>
      <c r="AD4514" s="53"/>
      <c r="AE4514" s="53"/>
      <c r="AF4514" s="72"/>
      <c r="AG4514" s="70"/>
      <c r="AH4514" s="70"/>
      <c r="AI4514" s="70"/>
    </row>
    <row r="4515" spans="1:35" ht="12.75" customHeight="1" x14ac:dyDescent="0.2">
      <c r="A4515" s="64" t="s">
        <v>746</v>
      </c>
      <c r="B4515" s="65" t="s">
        <v>745</v>
      </c>
      <c r="C4515" s="65">
        <v>5025539</v>
      </c>
      <c r="D4515" s="66">
        <f>VLOOKUP(A4515,'2.1 Termination Charges'!$B$4:$F$904,5,0)</f>
        <v>0.18326999999999999</v>
      </c>
      <c r="G4515" s="67"/>
      <c r="H4515" s="67"/>
      <c r="J4515" s="67"/>
      <c r="P4515" s="68"/>
      <c r="Q4515" s="69"/>
      <c r="R4515" s="69"/>
      <c r="Z4515" s="70"/>
      <c r="AA4515" s="71"/>
      <c r="AB4515" s="70"/>
      <c r="AC4515" s="70"/>
      <c r="AD4515" s="53"/>
      <c r="AE4515" s="53"/>
      <c r="AF4515" s="72"/>
      <c r="AG4515" s="70"/>
      <c r="AH4515" s="70"/>
      <c r="AI4515" s="70"/>
    </row>
    <row r="4516" spans="1:35" ht="12.75" customHeight="1" x14ac:dyDescent="0.2">
      <c r="A4516" s="64" t="s">
        <v>746</v>
      </c>
      <c r="B4516" s="65" t="s">
        <v>745</v>
      </c>
      <c r="C4516" s="65">
        <v>5025543</v>
      </c>
      <c r="D4516" s="66">
        <f>VLOOKUP(A4516,'2.1 Termination Charges'!$B$4:$F$904,5,0)</f>
        <v>0.18326999999999999</v>
      </c>
      <c r="G4516" s="67"/>
      <c r="H4516" s="67"/>
      <c r="J4516" s="67"/>
      <c r="P4516" s="68"/>
      <c r="Q4516" s="69"/>
      <c r="R4516" s="69"/>
      <c r="Z4516" s="70"/>
      <c r="AA4516" s="71"/>
      <c r="AB4516" s="70"/>
      <c r="AC4516" s="70"/>
      <c r="AD4516" s="53"/>
      <c r="AE4516" s="53"/>
      <c r="AF4516" s="72"/>
      <c r="AG4516" s="70"/>
      <c r="AH4516" s="70"/>
      <c r="AI4516" s="70"/>
    </row>
    <row r="4517" spans="1:35" ht="12.75" customHeight="1" x14ac:dyDescent="0.2">
      <c r="A4517" s="64" t="s">
        <v>746</v>
      </c>
      <c r="B4517" s="65" t="s">
        <v>745</v>
      </c>
      <c r="C4517" s="65">
        <v>5025544</v>
      </c>
      <c r="D4517" s="66">
        <f>VLOOKUP(A4517,'2.1 Termination Charges'!$B$4:$F$904,5,0)</f>
        <v>0.18326999999999999</v>
      </c>
      <c r="G4517" s="67"/>
      <c r="H4517" s="67"/>
      <c r="J4517" s="67"/>
      <c r="P4517" s="68"/>
      <c r="Q4517" s="69"/>
      <c r="R4517" s="69"/>
      <c r="Z4517" s="70"/>
      <c r="AA4517" s="71"/>
      <c r="AB4517" s="70"/>
      <c r="AC4517" s="70"/>
      <c r="AD4517" s="53"/>
      <c r="AE4517" s="53"/>
      <c r="AF4517" s="72"/>
      <c r="AG4517" s="70"/>
      <c r="AH4517" s="70"/>
      <c r="AI4517" s="70"/>
    </row>
    <row r="4518" spans="1:35" ht="12.75" customHeight="1" x14ac:dyDescent="0.2">
      <c r="A4518" s="64" t="s">
        <v>746</v>
      </c>
      <c r="B4518" s="65" t="s">
        <v>745</v>
      </c>
      <c r="C4518" s="65">
        <v>5025554</v>
      </c>
      <c r="D4518" s="66">
        <f>VLOOKUP(A4518,'2.1 Termination Charges'!$B$4:$F$904,5,0)</f>
        <v>0.18326999999999999</v>
      </c>
      <c r="G4518" s="67"/>
      <c r="H4518" s="67"/>
      <c r="J4518" s="67"/>
      <c r="P4518" s="68"/>
      <c r="Q4518" s="69"/>
      <c r="R4518" s="69"/>
      <c r="Z4518" s="70"/>
      <c r="AA4518" s="71"/>
      <c r="AB4518" s="70"/>
      <c r="AC4518" s="70"/>
      <c r="AD4518" s="53"/>
      <c r="AE4518" s="53"/>
      <c r="AF4518" s="72"/>
      <c r="AG4518" s="70"/>
      <c r="AH4518" s="70"/>
      <c r="AI4518" s="70"/>
    </row>
    <row r="4519" spans="1:35" ht="12.75" customHeight="1" x14ac:dyDescent="0.2">
      <c r="A4519" s="64" t="s">
        <v>746</v>
      </c>
      <c r="B4519" s="65" t="s">
        <v>745</v>
      </c>
      <c r="C4519" s="65">
        <v>5025555</v>
      </c>
      <c r="D4519" s="66">
        <f>VLOOKUP(A4519,'2.1 Termination Charges'!$B$4:$F$904,5,0)</f>
        <v>0.18326999999999999</v>
      </c>
      <c r="G4519" s="67"/>
      <c r="H4519" s="67"/>
      <c r="J4519" s="67"/>
      <c r="P4519" s="68"/>
      <c r="Q4519" s="69"/>
      <c r="R4519" s="69"/>
      <c r="Z4519" s="70"/>
      <c r="AA4519" s="71"/>
      <c r="AB4519" s="70"/>
      <c r="AC4519" s="70"/>
      <c r="AD4519" s="53"/>
      <c r="AE4519" s="53"/>
      <c r="AF4519" s="72"/>
      <c r="AG4519" s="70"/>
      <c r="AH4519" s="70"/>
      <c r="AI4519" s="70"/>
    </row>
    <row r="4520" spans="1:35" ht="12.75" customHeight="1" x14ac:dyDescent="0.2">
      <c r="A4520" s="64" t="s">
        <v>746</v>
      </c>
      <c r="B4520" s="65" t="s">
        <v>745</v>
      </c>
      <c r="C4520" s="65">
        <v>5025556</v>
      </c>
      <c r="D4520" s="66">
        <f>VLOOKUP(A4520,'2.1 Termination Charges'!$B$4:$F$904,5,0)</f>
        <v>0.18326999999999999</v>
      </c>
      <c r="G4520" s="67"/>
      <c r="H4520" s="67"/>
      <c r="J4520" s="67"/>
      <c r="P4520" s="68"/>
      <c r="Q4520" s="69"/>
      <c r="R4520" s="69"/>
      <c r="Z4520" s="70"/>
      <c r="AA4520" s="71"/>
      <c r="AB4520" s="70"/>
      <c r="AC4520" s="70"/>
      <c r="AD4520" s="53"/>
      <c r="AE4520" s="53"/>
      <c r="AF4520" s="72"/>
      <c r="AG4520" s="70"/>
      <c r="AH4520" s="70"/>
      <c r="AI4520" s="70"/>
    </row>
    <row r="4521" spans="1:35" ht="12.75" customHeight="1" x14ac:dyDescent="0.2">
      <c r="A4521" s="64" t="s">
        <v>746</v>
      </c>
      <c r="B4521" s="65" t="s">
        <v>745</v>
      </c>
      <c r="C4521" s="65">
        <v>5025557</v>
      </c>
      <c r="D4521" s="66">
        <f>VLOOKUP(A4521,'2.1 Termination Charges'!$B$4:$F$904,5,0)</f>
        <v>0.18326999999999999</v>
      </c>
      <c r="G4521" s="67"/>
      <c r="H4521" s="67"/>
      <c r="J4521" s="67"/>
      <c r="P4521" s="68"/>
      <c r="Q4521" s="69"/>
      <c r="R4521" s="69"/>
      <c r="Z4521" s="70"/>
      <c r="AA4521" s="71"/>
      <c r="AB4521" s="70"/>
      <c r="AC4521" s="70"/>
      <c r="AD4521" s="53"/>
      <c r="AE4521" s="53"/>
      <c r="AF4521" s="72"/>
      <c r="AG4521" s="70"/>
      <c r="AH4521" s="70"/>
      <c r="AI4521" s="70"/>
    </row>
    <row r="4522" spans="1:35" ht="12.75" customHeight="1" x14ac:dyDescent="0.2">
      <c r="A4522" s="64" t="s">
        <v>746</v>
      </c>
      <c r="B4522" s="65" t="s">
        <v>745</v>
      </c>
      <c r="C4522" s="65">
        <v>5025558</v>
      </c>
      <c r="D4522" s="66">
        <f>VLOOKUP(A4522,'2.1 Termination Charges'!$B$4:$F$904,5,0)</f>
        <v>0.18326999999999999</v>
      </c>
      <c r="G4522" s="67"/>
      <c r="H4522" s="67"/>
      <c r="J4522" s="67"/>
      <c r="P4522" s="68"/>
      <c r="Q4522" s="69"/>
      <c r="R4522" s="69"/>
      <c r="Z4522" s="70"/>
      <c r="AA4522" s="71"/>
      <c r="AB4522" s="70"/>
      <c r="AC4522" s="70"/>
      <c r="AD4522" s="53"/>
      <c r="AE4522" s="53"/>
      <c r="AF4522" s="72"/>
      <c r="AG4522" s="70"/>
      <c r="AH4522" s="70"/>
      <c r="AI4522" s="70"/>
    </row>
    <row r="4523" spans="1:35" ht="12.75" customHeight="1" x14ac:dyDescent="0.2">
      <c r="A4523" s="64" t="s">
        <v>746</v>
      </c>
      <c r="B4523" s="65" t="s">
        <v>745</v>
      </c>
      <c r="C4523" s="65">
        <v>5025559</v>
      </c>
      <c r="D4523" s="66">
        <f>VLOOKUP(A4523,'2.1 Termination Charges'!$B$4:$F$904,5,0)</f>
        <v>0.18326999999999999</v>
      </c>
      <c r="G4523" s="67"/>
      <c r="H4523" s="67"/>
      <c r="J4523" s="67"/>
      <c r="P4523" s="68"/>
      <c r="Q4523" s="69"/>
      <c r="R4523" s="69"/>
      <c r="Z4523" s="70"/>
      <c r="AA4523" s="71"/>
      <c r="AB4523" s="70"/>
      <c r="AC4523" s="70"/>
      <c r="AD4523" s="53"/>
      <c r="AE4523" s="53"/>
      <c r="AF4523" s="72"/>
      <c r="AG4523" s="70"/>
      <c r="AH4523" s="70"/>
      <c r="AI4523" s="70"/>
    </row>
    <row r="4524" spans="1:35" ht="12.75" customHeight="1" x14ac:dyDescent="0.2">
      <c r="A4524" s="64" t="s">
        <v>746</v>
      </c>
      <c r="B4524" s="65" t="s">
        <v>745</v>
      </c>
      <c r="C4524" s="65">
        <v>502556</v>
      </c>
      <c r="D4524" s="66">
        <f>VLOOKUP(A4524,'2.1 Termination Charges'!$B$4:$F$904,5,0)</f>
        <v>0.18326999999999999</v>
      </c>
      <c r="G4524" s="67"/>
      <c r="H4524" s="67"/>
      <c r="J4524" s="67"/>
      <c r="P4524" s="68"/>
      <c r="Q4524" s="69"/>
      <c r="R4524" s="69"/>
      <c r="Z4524" s="70"/>
      <c r="AA4524" s="71"/>
      <c r="AB4524" s="70"/>
      <c r="AC4524" s="70"/>
      <c r="AD4524" s="53"/>
      <c r="AE4524" s="53"/>
      <c r="AF4524" s="72"/>
      <c r="AG4524" s="70"/>
      <c r="AH4524" s="70"/>
      <c r="AI4524" s="70"/>
    </row>
    <row r="4525" spans="1:35" ht="12.75" customHeight="1" x14ac:dyDescent="0.2">
      <c r="A4525" s="64" t="s">
        <v>746</v>
      </c>
      <c r="B4525" s="65" t="s">
        <v>745</v>
      </c>
      <c r="C4525" s="65">
        <v>502557</v>
      </c>
      <c r="D4525" s="66">
        <f>VLOOKUP(A4525,'2.1 Termination Charges'!$B$4:$F$904,5,0)</f>
        <v>0.18326999999999999</v>
      </c>
      <c r="G4525" s="67"/>
      <c r="H4525" s="67"/>
      <c r="J4525" s="67"/>
      <c r="P4525" s="68"/>
      <c r="Q4525" s="69"/>
      <c r="R4525" s="69"/>
      <c r="Z4525" s="70"/>
      <c r="AA4525" s="71"/>
      <c r="AB4525" s="70"/>
      <c r="AC4525" s="70"/>
      <c r="AD4525" s="53"/>
      <c r="AE4525" s="53"/>
      <c r="AF4525" s="72"/>
      <c r="AG4525" s="70"/>
      <c r="AH4525" s="70"/>
      <c r="AI4525" s="70"/>
    </row>
    <row r="4526" spans="1:35" ht="12.75" customHeight="1" x14ac:dyDescent="0.2">
      <c r="A4526" s="64" t="s">
        <v>746</v>
      </c>
      <c r="B4526" s="65" t="s">
        <v>745</v>
      </c>
      <c r="C4526" s="65">
        <v>5025582</v>
      </c>
      <c r="D4526" s="66">
        <f>VLOOKUP(A4526,'2.1 Termination Charges'!$B$4:$F$904,5,0)</f>
        <v>0.18326999999999999</v>
      </c>
      <c r="G4526" s="67"/>
      <c r="H4526" s="67"/>
      <c r="J4526" s="67"/>
      <c r="P4526" s="68"/>
      <c r="Q4526" s="69"/>
      <c r="R4526" s="69"/>
      <c r="Z4526" s="70"/>
      <c r="AA4526" s="71"/>
      <c r="AB4526" s="70"/>
      <c r="AC4526" s="70"/>
      <c r="AD4526" s="53"/>
      <c r="AE4526" s="53"/>
      <c r="AF4526" s="72"/>
      <c r="AG4526" s="70"/>
      <c r="AH4526" s="70"/>
      <c r="AI4526" s="70"/>
    </row>
    <row r="4527" spans="1:35" ht="12.75" customHeight="1" x14ac:dyDescent="0.2">
      <c r="A4527" s="64" t="s">
        <v>746</v>
      </c>
      <c r="B4527" s="65" t="s">
        <v>745</v>
      </c>
      <c r="C4527" s="65">
        <v>5025583</v>
      </c>
      <c r="D4527" s="66">
        <f>VLOOKUP(A4527,'2.1 Termination Charges'!$B$4:$F$904,5,0)</f>
        <v>0.18326999999999999</v>
      </c>
      <c r="G4527" s="67"/>
      <c r="H4527" s="67"/>
      <c r="J4527" s="67"/>
      <c r="P4527" s="68"/>
      <c r="Q4527" s="69"/>
      <c r="R4527" s="69"/>
      <c r="Z4527" s="70"/>
      <c r="AA4527" s="71"/>
      <c r="AB4527" s="70"/>
      <c r="AC4527" s="70"/>
      <c r="AD4527" s="53"/>
      <c r="AE4527" s="53"/>
      <c r="AF4527" s="72"/>
      <c r="AG4527" s="70"/>
      <c r="AH4527" s="70"/>
      <c r="AI4527" s="70"/>
    </row>
    <row r="4528" spans="1:35" ht="12.75" customHeight="1" x14ac:dyDescent="0.2">
      <c r="A4528" s="64" t="s">
        <v>746</v>
      </c>
      <c r="B4528" s="65" t="s">
        <v>745</v>
      </c>
      <c r="C4528" s="65">
        <v>5025584</v>
      </c>
      <c r="D4528" s="66">
        <f>VLOOKUP(A4528,'2.1 Termination Charges'!$B$4:$F$904,5,0)</f>
        <v>0.18326999999999999</v>
      </c>
      <c r="G4528" s="67"/>
      <c r="H4528" s="67"/>
      <c r="J4528" s="67"/>
      <c r="P4528" s="68"/>
      <c r="Q4528" s="69"/>
      <c r="R4528" s="69"/>
      <c r="Z4528" s="70"/>
      <c r="AA4528" s="71"/>
      <c r="AB4528" s="70"/>
      <c r="AC4528" s="70"/>
      <c r="AD4528" s="53"/>
      <c r="AE4528" s="53"/>
      <c r="AF4528" s="72"/>
      <c r="AG4528" s="70"/>
      <c r="AH4528" s="70"/>
      <c r="AI4528" s="70"/>
    </row>
    <row r="4529" spans="1:35" ht="12.75" customHeight="1" x14ac:dyDescent="0.2">
      <c r="A4529" s="64" t="s">
        <v>746</v>
      </c>
      <c r="B4529" s="65" t="s">
        <v>745</v>
      </c>
      <c r="C4529" s="65">
        <v>5025585</v>
      </c>
      <c r="D4529" s="66">
        <f>VLOOKUP(A4529,'2.1 Termination Charges'!$B$4:$F$904,5,0)</f>
        <v>0.18326999999999999</v>
      </c>
      <c r="G4529" s="67"/>
      <c r="H4529" s="67"/>
      <c r="J4529" s="67"/>
      <c r="P4529" s="68"/>
      <c r="Q4529" s="69"/>
      <c r="R4529" s="69"/>
      <c r="Z4529" s="70"/>
      <c r="AA4529" s="71"/>
      <c r="AB4529" s="70"/>
      <c r="AC4529" s="70"/>
      <c r="AD4529" s="53"/>
      <c r="AE4529" s="53"/>
      <c r="AF4529" s="72"/>
      <c r="AG4529" s="70"/>
      <c r="AH4529" s="70"/>
      <c r="AI4529" s="70"/>
    </row>
    <row r="4530" spans="1:35" ht="12.75" customHeight="1" x14ac:dyDescent="0.2">
      <c r="A4530" s="64" t="s">
        <v>746</v>
      </c>
      <c r="B4530" s="65" t="s">
        <v>745</v>
      </c>
      <c r="C4530" s="65">
        <v>5025586</v>
      </c>
      <c r="D4530" s="66">
        <f>VLOOKUP(A4530,'2.1 Termination Charges'!$B$4:$F$904,5,0)</f>
        <v>0.18326999999999999</v>
      </c>
      <c r="G4530" s="67"/>
      <c r="H4530" s="67"/>
      <c r="J4530" s="67"/>
      <c r="P4530" s="68"/>
      <c r="Q4530" s="69"/>
      <c r="R4530" s="69"/>
      <c r="Z4530" s="70"/>
      <c r="AA4530" s="71"/>
      <c r="AB4530" s="70"/>
      <c r="AC4530" s="70"/>
      <c r="AD4530" s="53"/>
      <c r="AE4530" s="53"/>
      <c r="AF4530" s="72"/>
      <c r="AG4530" s="70"/>
      <c r="AH4530" s="70"/>
      <c r="AI4530" s="70"/>
    </row>
    <row r="4531" spans="1:35" ht="12.75" customHeight="1" x14ac:dyDescent="0.2">
      <c r="A4531" s="64" t="s">
        <v>746</v>
      </c>
      <c r="B4531" s="65" t="s">
        <v>745</v>
      </c>
      <c r="C4531" s="65">
        <v>5025587</v>
      </c>
      <c r="D4531" s="66">
        <f>VLOOKUP(A4531,'2.1 Termination Charges'!$B$4:$F$904,5,0)</f>
        <v>0.18326999999999999</v>
      </c>
      <c r="G4531" s="67"/>
      <c r="H4531" s="67"/>
      <c r="J4531" s="67"/>
      <c r="P4531" s="68"/>
      <c r="Q4531" s="69"/>
      <c r="R4531" s="69"/>
      <c r="Z4531" s="70"/>
      <c r="AA4531" s="71"/>
      <c r="AB4531" s="70"/>
      <c r="AC4531" s="70"/>
      <c r="AD4531" s="53"/>
      <c r="AE4531" s="53"/>
      <c r="AF4531" s="72"/>
      <c r="AG4531" s="70"/>
      <c r="AH4531" s="70"/>
      <c r="AI4531" s="70"/>
    </row>
    <row r="4532" spans="1:35" ht="12.75" customHeight="1" x14ac:dyDescent="0.2">
      <c r="A4532" s="64" t="s">
        <v>746</v>
      </c>
      <c r="B4532" s="65" t="s">
        <v>745</v>
      </c>
      <c r="C4532" s="65">
        <v>5025588</v>
      </c>
      <c r="D4532" s="66">
        <f>VLOOKUP(A4532,'2.1 Termination Charges'!$B$4:$F$904,5,0)</f>
        <v>0.18326999999999999</v>
      </c>
      <c r="G4532" s="67"/>
      <c r="H4532" s="67"/>
      <c r="J4532" s="67"/>
      <c r="P4532" s="68"/>
      <c r="Q4532" s="69"/>
      <c r="R4532" s="69"/>
      <c r="Z4532" s="70"/>
      <c r="AA4532" s="71"/>
      <c r="AB4532" s="70"/>
      <c r="AC4532" s="70"/>
      <c r="AD4532" s="53"/>
      <c r="AE4532" s="53"/>
      <c r="AF4532" s="72"/>
      <c r="AG4532" s="70"/>
      <c r="AH4532" s="70"/>
      <c r="AI4532" s="70"/>
    </row>
    <row r="4533" spans="1:35" ht="12.75" customHeight="1" x14ac:dyDescent="0.2">
      <c r="A4533" s="64" t="s">
        <v>746</v>
      </c>
      <c r="B4533" s="65" t="s">
        <v>745</v>
      </c>
      <c r="C4533" s="65">
        <v>5025589</v>
      </c>
      <c r="D4533" s="66">
        <f>VLOOKUP(A4533,'2.1 Termination Charges'!$B$4:$F$904,5,0)</f>
        <v>0.18326999999999999</v>
      </c>
      <c r="G4533" s="67"/>
      <c r="H4533" s="67"/>
      <c r="J4533" s="67"/>
      <c r="P4533" s="68"/>
      <c r="Q4533" s="69"/>
      <c r="R4533" s="69"/>
      <c r="Z4533" s="70"/>
      <c r="AA4533" s="71"/>
      <c r="AB4533" s="70"/>
      <c r="AC4533" s="70"/>
      <c r="AD4533" s="53"/>
      <c r="AE4533" s="53"/>
      <c r="AF4533" s="72"/>
      <c r="AG4533" s="70"/>
      <c r="AH4533" s="70"/>
      <c r="AI4533" s="70"/>
    </row>
    <row r="4534" spans="1:35" ht="12.75" customHeight="1" x14ac:dyDescent="0.2">
      <c r="A4534" s="64" t="s">
        <v>746</v>
      </c>
      <c r="B4534" s="65" t="s">
        <v>745</v>
      </c>
      <c r="C4534" s="65">
        <v>502559</v>
      </c>
      <c r="D4534" s="66">
        <f>VLOOKUP(A4534,'2.1 Termination Charges'!$B$4:$F$904,5,0)</f>
        <v>0.18326999999999999</v>
      </c>
      <c r="G4534" s="67"/>
      <c r="H4534" s="67"/>
      <c r="J4534" s="67"/>
      <c r="P4534" s="68"/>
      <c r="Q4534" s="69"/>
      <c r="R4534" s="69"/>
      <c r="Z4534" s="70"/>
      <c r="AA4534" s="71"/>
      <c r="AB4534" s="70"/>
      <c r="AC4534" s="70"/>
      <c r="AD4534" s="53"/>
      <c r="AE4534" s="53"/>
      <c r="AF4534" s="72"/>
      <c r="AG4534" s="70"/>
      <c r="AH4534" s="70"/>
      <c r="AI4534" s="70"/>
    </row>
    <row r="4535" spans="1:35" ht="12.75" customHeight="1" x14ac:dyDescent="0.2">
      <c r="A4535" s="64" t="s">
        <v>746</v>
      </c>
      <c r="B4535" s="65" t="s">
        <v>745</v>
      </c>
      <c r="C4535" s="65">
        <v>502561</v>
      </c>
      <c r="D4535" s="66">
        <f>VLOOKUP(A4535,'2.1 Termination Charges'!$B$4:$F$904,5,0)</f>
        <v>0.18326999999999999</v>
      </c>
      <c r="G4535" s="67"/>
      <c r="H4535" s="67"/>
      <c r="J4535" s="67"/>
      <c r="P4535" s="68"/>
      <c r="Q4535" s="69"/>
      <c r="R4535" s="69"/>
      <c r="Z4535" s="70"/>
      <c r="AA4535" s="71"/>
      <c r="AB4535" s="70"/>
      <c r="AC4535" s="70"/>
      <c r="AD4535" s="53"/>
      <c r="AE4535" s="53"/>
      <c r="AF4535" s="72"/>
      <c r="AG4535" s="70"/>
      <c r="AH4535" s="70"/>
      <c r="AI4535" s="70"/>
    </row>
    <row r="4536" spans="1:35" ht="12.75" customHeight="1" x14ac:dyDescent="0.2">
      <c r="A4536" s="64" t="s">
        <v>746</v>
      </c>
      <c r="B4536" s="65" t="s">
        <v>745</v>
      </c>
      <c r="C4536" s="65">
        <v>502562</v>
      </c>
      <c r="D4536" s="66">
        <f>VLOOKUP(A4536,'2.1 Termination Charges'!$B$4:$F$904,5,0)</f>
        <v>0.18326999999999999</v>
      </c>
      <c r="G4536" s="67"/>
      <c r="H4536" s="67"/>
      <c r="J4536" s="67"/>
      <c r="P4536" s="68"/>
      <c r="Q4536" s="69"/>
      <c r="R4536" s="69"/>
      <c r="Z4536" s="70"/>
      <c r="AA4536" s="71"/>
      <c r="AB4536" s="70"/>
      <c r="AC4536" s="70"/>
      <c r="AD4536" s="53"/>
      <c r="AE4536" s="53"/>
      <c r="AF4536" s="72"/>
      <c r="AG4536" s="70"/>
      <c r="AH4536" s="70"/>
      <c r="AI4536" s="70"/>
    </row>
    <row r="4537" spans="1:35" ht="12.75" customHeight="1" x14ac:dyDescent="0.2">
      <c r="A4537" s="64" t="s">
        <v>746</v>
      </c>
      <c r="B4537" s="65" t="s">
        <v>745</v>
      </c>
      <c r="C4537" s="65">
        <v>502563</v>
      </c>
      <c r="D4537" s="66">
        <f>VLOOKUP(A4537,'2.1 Termination Charges'!$B$4:$F$904,5,0)</f>
        <v>0.18326999999999999</v>
      </c>
      <c r="G4537" s="67"/>
      <c r="H4537" s="67"/>
      <c r="J4537" s="67"/>
      <c r="P4537" s="68"/>
      <c r="Q4537" s="69"/>
      <c r="R4537" s="69"/>
      <c r="Z4537" s="70"/>
      <c r="AA4537" s="71"/>
      <c r="AB4537" s="70"/>
      <c r="AC4537" s="70"/>
      <c r="AD4537" s="53"/>
      <c r="AE4537" s="53"/>
      <c r="AF4537" s="72"/>
      <c r="AG4537" s="70"/>
      <c r="AH4537" s="70"/>
      <c r="AI4537" s="70"/>
    </row>
    <row r="4538" spans="1:35" ht="12.75" customHeight="1" x14ac:dyDescent="0.2">
      <c r="A4538" s="64" t="s">
        <v>746</v>
      </c>
      <c r="B4538" s="65" t="s">
        <v>745</v>
      </c>
      <c r="C4538" s="65">
        <v>502569</v>
      </c>
      <c r="D4538" s="66">
        <f>VLOOKUP(A4538,'2.1 Termination Charges'!$B$4:$F$904,5,0)</f>
        <v>0.18326999999999999</v>
      </c>
      <c r="G4538" s="67"/>
      <c r="H4538" s="67"/>
      <c r="J4538" s="67"/>
      <c r="P4538" s="68"/>
      <c r="Q4538" s="69"/>
      <c r="R4538" s="69"/>
      <c r="Z4538" s="70"/>
      <c r="AA4538" s="71"/>
      <c r="AB4538" s="70"/>
      <c r="AC4538" s="70"/>
      <c r="AD4538" s="53"/>
      <c r="AE4538" s="53"/>
      <c r="AF4538" s="72"/>
      <c r="AG4538" s="70"/>
      <c r="AH4538" s="70"/>
      <c r="AI4538" s="70"/>
    </row>
    <row r="4539" spans="1:35" ht="12.75" customHeight="1" x14ac:dyDescent="0.2">
      <c r="A4539" s="64" t="s">
        <v>746</v>
      </c>
      <c r="B4539" s="65" t="s">
        <v>745</v>
      </c>
      <c r="C4539" s="65">
        <v>5025710</v>
      </c>
      <c r="D4539" s="66">
        <f>VLOOKUP(A4539,'2.1 Termination Charges'!$B$4:$F$904,5,0)</f>
        <v>0.18326999999999999</v>
      </c>
      <c r="G4539" s="67"/>
      <c r="H4539" s="67"/>
      <c r="J4539" s="67"/>
      <c r="P4539" s="68"/>
      <c r="Q4539" s="69"/>
      <c r="R4539" s="69"/>
      <c r="Z4539" s="70"/>
      <c r="AA4539" s="71"/>
      <c r="AB4539" s="70"/>
      <c r="AC4539" s="70"/>
      <c r="AD4539" s="53"/>
      <c r="AE4539" s="53"/>
      <c r="AF4539" s="72"/>
      <c r="AG4539" s="70"/>
      <c r="AH4539" s="70"/>
      <c r="AI4539" s="70"/>
    </row>
    <row r="4540" spans="1:35" ht="12.75" customHeight="1" x14ac:dyDescent="0.2">
      <c r="A4540" s="64" t="s">
        <v>746</v>
      </c>
      <c r="B4540" s="65" t="s">
        <v>745</v>
      </c>
      <c r="C4540" s="65">
        <v>5025711</v>
      </c>
      <c r="D4540" s="66">
        <f>VLOOKUP(A4540,'2.1 Termination Charges'!$B$4:$F$904,5,0)</f>
        <v>0.18326999999999999</v>
      </c>
      <c r="G4540" s="67"/>
      <c r="H4540" s="67"/>
      <c r="J4540" s="67"/>
      <c r="P4540" s="68"/>
      <c r="Q4540" s="69"/>
      <c r="R4540" s="69"/>
      <c r="Z4540" s="70"/>
      <c r="AA4540" s="71"/>
      <c r="AB4540" s="70"/>
      <c r="AC4540" s="70"/>
      <c r="AD4540" s="53"/>
      <c r="AE4540" s="53"/>
      <c r="AF4540" s="72"/>
      <c r="AG4540" s="70"/>
      <c r="AH4540" s="70"/>
      <c r="AI4540" s="70"/>
    </row>
    <row r="4541" spans="1:35" ht="12.75" customHeight="1" x14ac:dyDescent="0.2">
      <c r="A4541" s="64" t="s">
        <v>746</v>
      </c>
      <c r="B4541" s="65" t="s">
        <v>745</v>
      </c>
      <c r="C4541" s="65">
        <v>5025712</v>
      </c>
      <c r="D4541" s="66">
        <f>VLOOKUP(A4541,'2.1 Termination Charges'!$B$4:$F$904,5,0)</f>
        <v>0.18326999999999999</v>
      </c>
      <c r="G4541" s="67"/>
      <c r="H4541" s="67"/>
      <c r="J4541" s="67"/>
      <c r="P4541" s="68"/>
      <c r="Q4541" s="69"/>
      <c r="R4541" s="69"/>
      <c r="Z4541" s="70"/>
      <c r="AA4541" s="71"/>
      <c r="AB4541" s="70"/>
      <c r="AC4541" s="70"/>
      <c r="AD4541" s="53"/>
      <c r="AE4541" s="53"/>
      <c r="AF4541" s="72"/>
      <c r="AG4541" s="70"/>
      <c r="AH4541" s="70"/>
      <c r="AI4541" s="70"/>
    </row>
    <row r="4542" spans="1:35" ht="12.75" customHeight="1" x14ac:dyDescent="0.2">
      <c r="A4542" s="64" t="s">
        <v>746</v>
      </c>
      <c r="B4542" s="65" t="s">
        <v>745</v>
      </c>
      <c r="C4542" s="65">
        <v>5025713</v>
      </c>
      <c r="D4542" s="66">
        <f>VLOOKUP(A4542,'2.1 Termination Charges'!$B$4:$F$904,5,0)</f>
        <v>0.18326999999999999</v>
      </c>
      <c r="G4542" s="67"/>
      <c r="H4542" s="67"/>
      <c r="J4542" s="67"/>
      <c r="P4542" s="68"/>
      <c r="Q4542" s="69"/>
      <c r="R4542" s="69"/>
      <c r="Z4542" s="70"/>
      <c r="AA4542" s="71"/>
      <c r="AB4542" s="70"/>
      <c r="AC4542" s="70"/>
      <c r="AD4542" s="53"/>
      <c r="AE4542" s="53"/>
      <c r="AF4542" s="72"/>
      <c r="AG4542" s="70"/>
      <c r="AH4542" s="70"/>
      <c r="AI4542" s="70"/>
    </row>
    <row r="4543" spans="1:35" ht="12.75" customHeight="1" x14ac:dyDescent="0.2">
      <c r="A4543" s="64" t="s">
        <v>746</v>
      </c>
      <c r="B4543" s="65" t="s">
        <v>745</v>
      </c>
      <c r="C4543" s="65">
        <v>5025714</v>
      </c>
      <c r="D4543" s="66">
        <f>VLOOKUP(A4543,'2.1 Termination Charges'!$B$4:$F$904,5,0)</f>
        <v>0.18326999999999999</v>
      </c>
      <c r="G4543" s="67"/>
      <c r="H4543" s="67"/>
      <c r="J4543" s="67"/>
      <c r="P4543" s="68"/>
      <c r="Q4543" s="69"/>
      <c r="R4543" s="69"/>
      <c r="Z4543" s="70"/>
      <c r="AA4543" s="71"/>
      <c r="AB4543" s="70"/>
      <c r="AC4543" s="70"/>
      <c r="AD4543" s="53"/>
      <c r="AE4543" s="53"/>
      <c r="AF4543" s="72"/>
      <c r="AG4543" s="70"/>
      <c r="AH4543" s="70"/>
      <c r="AI4543" s="70"/>
    </row>
    <row r="4544" spans="1:35" ht="12.75" customHeight="1" x14ac:dyDescent="0.2">
      <c r="A4544" s="64" t="s">
        <v>746</v>
      </c>
      <c r="B4544" s="65" t="s">
        <v>745</v>
      </c>
      <c r="C4544" s="65">
        <v>5025715</v>
      </c>
      <c r="D4544" s="66">
        <f>VLOOKUP(A4544,'2.1 Termination Charges'!$B$4:$F$904,5,0)</f>
        <v>0.18326999999999999</v>
      </c>
      <c r="G4544" s="67"/>
      <c r="H4544" s="67"/>
      <c r="J4544" s="67"/>
      <c r="P4544" s="68"/>
      <c r="Q4544" s="69"/>
      <c r="R4544" s="69"/>
      <c r="Z4544" s="70"/>
      <c r="AA4544" s="71"/>
      <c r="AB4544" s="70"/>
      <c r="AC4544" s="70"/>
      <c r="AD4544" s="53"/>
      <c r="AE4544" s="53"/>
      <c r="AF4544" s="72"/>
      <c r="AG4544" s="70"/>
      <c r="AH4544" s="70"/>
      <c r="AI4544" s="70"/>
    </row>
    <row r="4545" spans="1:35" ht="12.75" customHeight="1" x14ac:dyDescent="0.2">
      <c r="A4545" s="64" t="s">
        <v>746</v>
      </c>
      <c r="B4545" s="65" t="s">
        <v>745</v>
      </c>
      <c r="C4545" s="65">
        <v>5025716</v>
      </c>
      <c r="D4545" s="66">
        <f>VLOOKUP(A4545,'2.1 Termination Charges'!$B$4:$F$904,5,0)</f>
        <v>0.18326999999999999</v>
      </c>
      <c r="G4545" s="67"/>
      <c r="H4545" s="67"/>
      <c r="J4545" s="67"/>
      <c r="P4545" s="68"/>
      <c r="Q4545" s="69"/>
      <c r="R4545" s="69"/>
      <c r="Z4545" s="70"/>
      <c r="AA4545" s="71"/>
      <c r="AB4545" s="70"/>
      <c r="AC4545" s="70"/>
      <c r="AD4545" s="53"/>
      <c r="AE4545" s="53"/>
      <c r="AF4545" s="72"/>
      <c r="AG4545" s="70"/>
      <c r="AH4545" s="70"/>
      <c r="AI4545" s="70"/>
    </row>
    <row r="4546" spans="1:35" ht="12.75" customHeight="1" x14ac:dyDescent="0.2">
      <c r="A4546" s="64" t="s">
        <v>746</v>
      </c>
      <c r="B4546" s="65" t="s">
        <v>745</v>
      </c>
      <c r="C4546" s="65">
        <v>5025717</v>
      </c>
      <c r="D4546" s="66">
        <f>VLOOKUP(A4546,'2.1 Termination Charges'!$B$4:$F$904,5,0)</f>
        <v>0.18326999999999999</v>
      </c>
      <c r="G4546" s="67"/>
      <c r="H4546" s="67"/>
      <c r="J4546" s="67"/>
      <c r="P4546" s="68"/>
      <c r="Q4546" s="69"/>
      <c r="R4546" s="69"/>
      <c r="Z4546" s="70"/>
      <c r="AA4546" s="71"/>
      <c r="AB4546" s="70"/>
      <c r="AC4546" s="70"/>
      <c r="AD4546" s="53"/>
      <c r="AE4546" s="53"/>
      <c r="AF4546" s="72"/>
      <c r="AG4546" s="70"/>
      <c r="AH4546" s="70"/>
      <c r="AI4546" s="70"/>
    </row>
    <row r="4547" spans="1:35" ht="12.75" customHeight="1" x14ac:dyDescent="0.2">
      <c r="A4547" s="64" t="s">
        <v>746</v>
      </c>
      <c r="B4547" s="65" t="s">
        <v>745</v>
      </c>
      <c r="C4547" s="65">
        <v>5025718</v>
      </c>
      <c r="D4547" s="66">
        <f>VLOOKUP(A4547,'2.1 Termination Charges'!$B$4:$F$904,5,0)</f>
        <v>0.18326999999999999</v>
      </c>
      <c r="G4547" s="67"/>
      <c r="H4547" s="67"/>
      <c r="J4547" s="67"/>
      <c r="P4547" s="68"/>
      <c r="Q4547" s="69"/>
      <c r="R4547" s="69"/>
      <c r="Z4547" s="70"/>
      <c r="AA4547" s="71"/>
      <c r="AB4547" s="70"/>
      <c r="AC4547" s="70"/>
      <c r="AD4547" s="53"/>
      <c r="AE4547" s="53"/>
      <c r="AF4547" s="72"/>
      <c r="AG4547" s="70"/>
      <c r="AH4547" s="70"/>
      <c r="AI4547" s="70"/>
    </row>
    <row r="4548" spans="1:35" ht="12.75" customHeight="1" x14ac:dyDescent="0.2">
      <c r="A4548" s="64" t="s">
        <v>746</v>
      </c>
      <c r="B4548" s="65" t="s">
        <v>745</v>
      </c>
      <c r="C4548" s="65">
        <v>5025810</v>
      </c>
      <c r="D4548" s="66">
        <f>VLOOKUP(A4548,'2.1 Termination Charges'!$B$4:$F$904,5,0)</f>
        <v>0.18326999999999999</v>
      </c>
      <c r="G4548" s="67"/>
      <c r="H4548" s="67"/>
      <c r="J4548" s="67"/>
      <c r="P4548" s="68"/>
      <c r="Q4548" s="69"/>
      <c r="R4548" s="69"/>
      <c r="Z4548" s="70"/>
      <c r="AA4548" s="71"/>
      <c r="AB4548" s="70"/>
      <c r="AC4548" s="70"/>
      <c r="AD4548" s="53"/>
      <c r="AE4548" s="53"/>
      <c r="AF4548" s="72"/>
      <c r="AG4548" s="70"/>
      <c r="AH4548" s="70"/>
      <c r="AI4548" s="70"/>
    </row>
    <row r="4549" spans="1:35" ht="12.75" customHeight="1" x14ac:dyDescent="0.2">
      <c r="A4549" s="64" t="s">
        <v>746</v>
      </c>
      <c r="B4549" s="65" t="s">
        <v>745</v>
      </c>
      <c r="C4549" s="65">
        <v>5025811</v>
      </c>
      <c r="D4549" s="66">
        <f>VLOOKUP(A4549,'2.1 Termination Charges'!$B$4:$F$904,5,0)</f>
        <v>0.18326999999999999</v>
      </c>
      <c r="G4549" s="67"/>
      <c r="H4549" s="67"/>
      <c r="J4549" s="67"/>
      <c r="P4549" s="68"/>
      <c r="Q4549" s="69"/>
      <c r="R4549" s="69"/>
      <c r="Z4549" s="70"/>
      <c r="AA4549" s="71"/>
      <c r="AB4549" s="70"/>
      <c r="AC4549" s="70"/>
      <c r="AD4549" s="53"/>
      <c r="AE4549" s="53"/>
      <c r="AF4549" s="72"/>
      <c r="AG4549" s="70"/>
      <c r="AH4549" s="70"/>
      <c r="AI4549" s="70"/>
    </row>
    <row r="4550" spans="1:35" ht="12.75" customHeight="1" x14ac:dyDescent="0.2">
      <c r="A4550" s="64" t="s">
        <v>746</v>
      </c>
      <c r="B4550" s="65" t="s">
        <v>745</v>
      </c>
      <c r="C4550" s="65">
        <v>5025812</v>
      </c>
      <c r="D4550" s="66">
        <f>VLOOKUP(A4550,'2.1 Termination Charges'!$B$4:$F$904,5,0)</f>
        <v>0.18326999999999999</v>
      </c>
      <c r="G4550" s="67"/>
      <c r="H4550" s="67"/>
      <c r="J4550" s="67"/>
      <c r="P4550" s="68"/>
      <c r="Q4550" s="69"/>
      <c r="R4550" s="69"/>
      <c r="Z4550" s="70"/>
      <c r="AA4550" s="71"/>
      <c r="AB4550" s="70"/>
      <c r="AC4550" s="70"/>
      <c r="AD4550" s="53"/>
      <c r="AE4550" s="53"/>
      <c r="AF4550" s="72"/>
      <c r="AG4550" s="70"/>
      <c r="AH4550" s="70"/>
      <c r="AI4550" s="70"/>
    </row>
    <row r="4551" spans="1:35" ht="12.75" customHeight="1" x14ac:dyDescent="0.2">
      <c r="A4551" s="64" t="s">
        <v>746</v>
      </c>
      <c r="B4551" s="65" t="s">
        <v>745</v>
      </c>
      <c r="C4551" s="65">
        <v>5025813</v>
      </c>
      <c r="D4551" s="66">
        <f>VLOOKUP(A4551,'2.1 Termination Charges'!$B$4:$F$904,5,0)</f>
        <v>0.18326999999999999</v>
      </c>
      <c r="G4551" s="67"/>
      <c r="H4551" s="67"/>
      <c r="J4551" s="67"/>
      <c r="P4551" s="68"/>
      <c r="Q4551" s="69"/>
      <c r="R4551" s="69"/>
      <c r="Z4551" s="70"/>
      <c r="AA4551" s="71"/>
      <c r="AB4551" s="70"/>
      <c r="AC4551" s="70"/>
      <c r="AD4551" s="53"/>
      <c r="AE4551" s="53"/>
      <c r="AF4551" s="72"/>
      <c r="AG4551" s="70"/>
      <c r="AH4551" s="70"/>
      <c r="AI4551" s="70"/>
    </row>
    <row r="4552" spans="1:35" ht="12.75" customHeight="1" x14ac:dyDescent="0.2">
      <c r="A4552" s="64" t="s">
        <v>746</v>
      </c>
      <c r="B4552" s="65" t="s">
        <v>745</v>
      </c>
      <c r="C4552" s="65">
        <v>5025814</v>
      </c>
      <c r="D4552" s="66">
        <f>VLOOKUP(A4552,'2.1 Termination Charges'!$B$4:$F$904,5,0)</f>
        <v>0.18326999999999999</v>
      </c>
      <c r="G4552" s="67"/>
      <c r="H4552" s="67"/>
      <c r="J4552" s="67"/>
      <c r="P4552" s="68"/>
      <c r="Q4552" s="69"/>
      <c r="R4552" s="69"/>
      <c r="Z4552" s="70"/>
      <c r="AA4552" s="71"/>
      <c r="AB4552" s="70"/>
      <c r="AC4552" s="70"/>
      <c r="AD4552" s="53"/>
      <c r="AE4552" s="53"/>
      <c r="AF4552" s="72"/>
      <c r="AG4552" s="70"/>
      <c r="AH4552" s="70"/>
      <c r="AI4552" s="70"/>
    </row>
    <row r="4553" spans="1:35" ht="12.75" customHeight="1" x14ac:dyDescent="0.2">
      <c r="A4553" s="64" t="s">
        <v>746</v>
      </c>
      <c r="B4553" s="65" t="s">
        <v>745</v>
      </c>
      <c r="C4553" s="65">
        <v>5025815</v>
      </c>
      <c r="D4553" s="66">
        <f>VLOOKUP(A4553,'2.1 Termination Charges'!$B$4:$F$904,5,0)</f>
        <v>0.18326999999999999</v>
      </c>
      <c r="G4553" s="67"/>
      <c r="H4553" s="67"/>
      <c r="J4553" s="67"/>
      <c r="P4553" s="68"/>
      <c r="Q4553" s="69"/>
      <c r="R4553" s="69"/>
      <c r="Z4553" s="70"/>
      <c r="AA4553" s="71"/>
      <c r="AB4553" s="70"/>
      <c r="AC4553" s="70"/>
      <c r="AD4553" s="53"/>
      <c r="AE4553" s="53"/>
      <c r="AF4553" s="72"/>
      <c r="AG4553" s="70"/>
      <c r="AH4553" s="70"/>
      <c r="AI4553" s="70"/>
    </row>
    <row r="4554" spans="1:35" ht="12.75" customHeight="1" x14ac:dyDescent="0.2">
      <c r="A4554" s="64" t="s">
        <v>746</v>
      </c>
      <c r="B4554" s="65" t="s">
        <v>745</v>
      </c>
      <c r="C4554" s="65">
        <v>5025816</v>
      </c>
      <c r="D4554" s="66">
        <f>VLOOKUP(A4554,'2.1 Termination Charges'!$B$4:$F$904,5,0)</f>
        <v>0.18326999999999999</v>
      </c>
      <c r="G4554" s="67"/>
      <c r="H4554" s="67"/>
      <c r="J4554" s="67"/>
      <c r="P4554" s="68"/>
      <c r="Q4554" s="69"/>
      <c r="R4554" s="69"/>
      <c r="Z4554" s="70"/>
      <c r="AA4554" s="71"/>
      <c r="AB4554" s="70"/>
      <c r="AC4554" s="70"/>
      <c r="AD4554" s="53"/>
      <c r="AE4554" s="53"/>
      <c r="AF4554" s="72"/>
      <c r="AG4554" s="70"/>
      <c r="AH4554" s="70"/>
      <c r="AI4554" s="70"/>
    </row>
    <row r="4555" spans="1:35" ht="12.75" customHeight="1" x14ac:dyDescent="0.2">
      <c r="A4555" s="64" t="s">
        <v>746</v>
      </c>
      <c r="B4555" s="65" t="s">
        <v>745</v>
      </c>
      <c r="C4555" s="65">
        <v>5025817</v>
      </c>
      <c r="D4555" s="66">
        <f>VLOOKUP(A4555,'2.1 Termination Charges'!$B$4:$F$904,5,0)</f>
        <v>0.18326999999999999</v>
      </c>
      <c r="G4555" s="67"/>
      <c r="H4555" s="67"/>
      <c r="J4555" s="67"/>
      <c r="P4555" s="68"/>
      <c r="Q4555" s="69"/>
      <c r="R4555" s="69"/>
      <c r="Z4555" s="70"/>
      <c r="AA4555" s="71"/>
      <c r="AB4555" s="70"/>
      <c r="AC4555" s="70"/>
      <c r="AD4555" s="53"/>
      <c r="AE4555" s="53"/>
      <c r="AF4555" s="72"/>
      <c r="AG4555" s="70"/>
      <c r="AH4555" s="70"/>
      <c r="AI4555" s="70"/>
    </row>
    <row r="4556" spans="1:35" ht="12.75" customHeight="1" x14ac:dyDescent="0.2">
      <c r="A4556" s="64" t="s">
        <v>746</v>
      </c>
      <c r="B4556" s="65" t="s">
        <v>745</v>
      </c>
      <c r="C4556" s="65">
        <v>5025818</v>
      </c>
      <c r="D4556" s="66">
        <f>VLOOKUP(A4556,'2.1 Termination Charges'!$B$4:$F$904,5,0)</f>
        <v>0.18326999999999999</v>
      </c>
      <c r="G4556" s="67"/>
      <c r="H4556" s="67"/>
      <c r="J4556" s="67"/>
      <c r="P4556" s="68"/>
      <c r="Q4556" s="69"/>
      <c r="R4556" s="69"/>
      <c r="Z4556" s="70"/>
      <c r="AA4556" s="71"/>
      <c r="AB4556" s="70"/>
      <c r="AC4556" s="70"/>
      <c r="AD4556" s="53"/>
      <c r="AE4556" s="53"/>
      <c r="AF4556" s="72"/>
      <c r="AG4556" s="70"/>
      <c r="AH4556" s="70"/>
      <c r="AI4556" s="70"/>
    </row>
    <row r="4557" spans="1:35" ht="12.75" customHeight="1" x14ac:dyDescent="0.2">
      <c r="A4557" s="64" t="s">
        <v>746</v>
      </c>
      <c r="B4557" s="65" t="s">
        <v>745</v>
      </c>
      <c r="C4557" s="65">
        <v>502582</v>
      </c>
      <c r="D4557" s="66">
        <f>VLOOKUP(A4557,'2.1 Termination Charges'!$B$4:$F$904,5,0)</f>
        <v>0.18326999999999999</v>
      </c>
      <c r="G4557" s="67"/>
      <c r="H4557" s="67"/>
      <c r="J4557" s="67"/>
      <c r="P4557" s="68"/>
      <c r="Q4557" s="69"/>
      <c r="R4557" s="69"/>
      <c r="Z4557" s="70"/>
      <c r="AA4557" s="71"/>
      <c r="AB4557" s="70"/>
      <c r="AC4557" s="70"/>
      <c r="AD4557" s="53"/>
      <c r="AE4557" s="53"/>
      <c r="AF4557" s="72"/>
      <c r="AG4557" s="70"/>
      <c r="AH4557" s="70"/>
      <c r="AI4557" s="70"/>
    </row>
    <row r="4558" spans="1:35" ht="12.75" customHeight="1" x14ac:dyDescent="0.2">
      <c r="A4558" s="64" t="s">
        <v>746</v>
      </c>
      <c r="B4558" s="65" t="s">
        <v>745</v>
      </c>
      <c r="C4558" s="65">
        <v>502583</v>
      </c>
      <c r="D4558" s="66">
        <f>VLOOKUP(A4558,'2.1 Termination Charges'!$B$4:$F$904,5,0)</f>
        <v>0.18326999999999999</v>
      </c>
      <c r="G4558" s="67"/>
      <c r="H4558" s="67"/>
      <c r="J4558" s="67"/>
      <c r="P4558" s="68"/>
      <c r="Q4558" s="69"/>
      <c r="R4558" s="69"/>
      <c r="Z4558" s="70"/>
      <c r="AA4558" s="71"/>
      <c r="AB4558" s="70"/>
      <c r="AC4558" s="70"/>
      <c r="AD4558" s="53"/>
      <c r="AE4558" s="53"/>
      <c r="AF4558" s="72"/>
      <c r="AG4558" s="70"/>
      <c r="AH4558" s="70"/>
      <c r="AI4558" s="70"/>
    </row>
    <row r="4559" spans="1:35" ht="12.75" customHeight="1" x14ac:dyDescent="0.2">
      <c r="A4559" s="64" t="s">
        <v>746</v>
      </c>
      <c r="B4559" s="65" t="s">
        <v>745</v>
      </c>
      <c r="C4559" s="65">
        <v>502584</v>
      </c>
      <c r="D4559" s="66">
        <f>VLOOKUP(A4559,'2.1 Termination Charges'!$B$4:$F$904,5,0)</f>
        <v>0.18326999999999999</v>
      </c>
      <c r="G4559" s="67"/>
      <c r="H4559" s="67"/>
      <c r="J4559" s="67"/>
      <c r="P4559" s="68"/>
      <c r="Q4559" s="69"/>
      <c r="R4559" s="69"/>
      <c r="Z4559" s="70"/>
      <c r="AA4559" s="71"/>
      <c r="AB4559" s="70"/>
      <c r="AC4559" s="70"/>
      <c r="AD4559" s="53"/>
      <c r="AE4559" s="53"/>
      <c r="AF4559" s="72"/>
      <c r="AG4559" s="70"/>
      <c r="AH4559" s="70"/>
      <c r="AI4559" s="70"/>
    </row>
    <row r="4560" spans="1:35" ht="12.75" customHeight="1" x14ac:dyDescent="0.2">
      <c r="A4560" s="64" t="s">
        <v>746</v>
      </c>
      <c r="B4560" s="65" t="s">
        <v>745</v>
      </c>
      <c r="C4560" s="65">
        <v>502585</v>
      </c>
      <c r="D4560" s="66">
        <f>VLOOKUP(A4560,'2.1 Termination Charges'!$B$4:$F$904,5,0)</f>
        <v>0.18326999999999999</v>
      </c>
      <c r="G4560" s="67"/>
      <c r="H4560" s="67"/>
      <c r="J4560" s="67"/>
      <c r="P4560" s="68"/>
      <c r="Q4560" s="69"/>
      <c r="R4560" s="69"/>
      <c r="Z4560" s="70"/>
      <c r="AA4560" s="71"/>
      <c r="AB4560" s="70"/>
      <c r="AC4560" s="70"/>
      <c r="AD4560" s="53"/>
      <c r="AE4560" s="53"/>
      <c r="AF4560" s="72"/>
      <c r="AG4560" s="70"/>
      <c r="AH4560" s="70"/>
      <c r="AI4560" s="70"/>
    </row>
    <row r="4561" spans="1:35" ht="12.75" customHeight="1" x14ac:dyDescent="0.2">
      <c r="A4561" s="64" t="s">
        <v>746</v>
      </c>
      <c r="B4561" s="65" t="s">
        <v>745</v>
      </c>
      <c r="C4561" s="65">
        <v>502586</v>
      </c>
      <c r="D4561" s="66">
        <f>VLOOKUP(A4561,'2.1 Termination Charges'!$B$4:$F$904,5,0)</f>
        <v>0.18326999999999999</v>
      </c>
      <c r="G4561" s="67"/>
      <c r="H4561" s="67"/>
      <c r="J4561" s="67"/>
      <c r="P4561" s="68"/>
      <c r="Q4561" s="69"/>
      <c r="R4561" s="69"/>
      <c r="Z4561" s="70"/>
      <c r="AA4561" s="71"/>
      <c r="AB4561" s="70"/>
      <c r="AC4561" s="70"/>
      <c r="AD4561" s="53"/>
      <c r="AE4561" s="53"/>
      <c r="AF4561" s="72"/>
      <c r="AG4561" s="70"/>
      <c r="AH4561" s="70"/>
      <c r="AI4561" s="70"/>
    </row>
    <row r="4562" spans="1:35" ht="12.75" customHeight="1" x14ac:dyDescent="0.2">
      <c r="A4562" s="64" t="s">
        <v>746</v>
      </c>
      <c r="B4562" s="65" t="s">
        <v>745</v>
      </c>
      <c r="C4562" s="65">
        <v>502587</v>
      </c>
      <c r="D4562" s="66">
        <f>VLOOKUP(A4562,'2.1 Termination Charges'!$B$4:$F$904,5,0)</f>
        <v>0.18326999999999999</v>
      </c>
      <c r="G4562" s="67"/>
      <c r="H4562" s="67"/>
      <c r="J4562" s="67"/>
      <c r="P4562" s="68"/>
      <c r="Q4562" s="69"/>
      <c r="R4562" s="69"/>
      <c r="Z4562" s="70"/>
      <c r="AA4562" s="71"/>
      <c r="AB4562" s="70"/>
      <c r="AC4562" s="70"/>
      <c r="AD4562" s="53"/>
      <c r="AE4562" s="53"/>
      <c r="AF4562" s="72"/>
      <c r="AG4562" s="70"/>
      <c r="AH4562" s="70"/>
      <c r="AI4562" s="70"/>
    </row>
    <row r="4563" spans="1:35" ht="12.75" customHeight="1" x14ac:dyDescent="0.2">
      <c r="A4563" s="64" t="s">
        <v>746</v>
      </c>
      <c r="B4563" s="65" t="s">
        <v>745</v>
      </c>
      <c r="C4563" s="65">
        <v>5025910</v>
      </c>
      <c r="D4563" s="66">
        <f>VLOOKUP(A4563,'2.1 Termination Charges'!$B$4:$F$904,5,0)</f>
        <v>0.18326999999999999</v>
      </c>
      <c r="G4563" s="67"/>
      <c r="H4563" s="67"/>
      <c r="J4563" s="67"/>
      <c r="P4563" s="68"/>
      <c r="Q4563" s="69"/>
      <c r="R4563" s="69"/>
      <c r="Z4563" s="70"/>
      <c r="AA4563" s="71"/>
      <c r="AB4563" s="70"/>
      <c r="AC4563" s="70"/>
      <c r="AD4563" s="53"/>
      <c r="AE4563" s="53"/>
      <c r="AF4563" s="72"/>
      <c r="AG4563" s="70"/>
      <c r="AH4563" s="70"/>
      <c r="AI4563" s="70"/>
    </row>
    <row r="4564" spans="1:35" ht="12.75" customHeight="1" x14ac:dyDescent="0.2">
      <c r="A4564" s="64" t="s">
        <v>746</v>
      </c>
      <c r="B4564" s="65" t="s">
        <v>745</v>
      </c>
      <c r="C4564" s="65">
        <v>5025911</v>
      </c>
      <c r="D4564" s="66">
        <f>VLOOKUP(A4564,'2.1 Termination Charges'!$B$4:$F$904,5,0)</f>
        <v>0.18326999999999999</v>
      </c>
      <c r="G4564" s="67"/>
      <c r="H4564" s="67"/>
      <c r="J4564" s="67"/>
      <c r="P4564" s="68"/>
      <c r="Q4564" s="69"/>
      <c r="R4564" s="69"/>
      <c r="Z4564" s="70"/>
      <c r="AA4564" s="71"/>
      <c r="AB4564" s="70"/>
      <c r="AC4564" s="70"/>
      <c r="AD4564" s="53"/>
      <c r="AE4564" s="53"/>
      <c r="AF4564" s="72"/>
      <c r="AG4564" s="70"/>
      <c r="AH4564" s="70"/>
      <c r="AI4564" s="70"/>
    </row>
    <row r="4565" spans="1:35" ht="12.75" customHeight="1" x14ac:dyDescent="0.2">
      <c r="A4565" s="64" t="s">
        <v>746</v>
      </c>
      <c r="B4565" s="65" t="s">
        <v>745</v>
      </c>
      <c r="C4565" s="65">
        <v>5025912</v>
      </c>
      <c r="D4565" s="66">
        <f>VLOOKUP(A4565,'2.1 Termination Charges'!$B$4:$F$904,5,0)</f>
        <v>0.18326999999999999</v>
      </c>
      <c r="G4565" s="67"/>
      <c r="H4565" s="67"/>
      <c r="J4565" s="67"/>
      <c r="P4565" s="68"/>
      <c r="Q4565" s="69"/>
      <c r="R4565" s="69"/>
      <c r="Z4565" s="70"/>
      <c r="AA4565" s="71"/>
      <c r="AB4565" s="70"/>
      <c r="AC4565" s="70"/>
      <c r="AD4565" s="53"/>
      <c r="AE4565" s="53"/>
      <c r="AF4565" s="72"/>
      <c r="AG4565" s="70"/>
      <c r="AH4565" s="70"/>
      <c r="AI4565" s="70"/>
    </row>
    <row r="4566" spans="1:35" ht="12.75" customHeight="1" x14ac:dyDescent="0.2">
      <c r="A4566" s="64" t="s">
        <v>746</v>
      </c>
      <c r="B4566" s="65" t="s">
        <v>745</v>
      </c>
      <c r="C4566" s="65">
        <v>5025913</v>
      </c>
      <c r="D4566" s="66">
        <f>VLOOKUP(A4566,'2.1 Termination Charges'!$B$4:$F$904,5,0)</f>
        <v>0.18326999999999999</v>
      </c>
      <c r="G4566" s="67"/>
      <c r="H4566" s="67"/>
      <c r="J4566" s="67"/>
      <c r="P4566" s="68"/>
      <c r="Q4566" s="69"/>
      <c r="R4566" s="69"/>
      <c r="Z4566" s="70"/>
      <c r="AA4566" s="71"/>
      <c r="AB4566" s="70"/>
      <c r="AC4566" s="70"/>
      <c r="AD4566" s="53"/>
      <c r="AE4566" s="53"/>
      <c r="AF4566" s="72"/>
      <c r="AG4566" s="70"/>
      <c r="AH4566" s="70"/>
      <c r="AI4566" s="70"/>
    </row>
    <row r="4567" spans="1:35" ht="12.75" customHeight="1" x14ac:dyDescent="0.2">
      <c r="A4567" s="64" t="s">
        <v>746</v>
      </c>
      <c r="B4567" s="65" t="s">
        <v>745</v>
      </c>
      <c r="C4567" s="65">
        <v>5025914</v>
      </c>
      <c r="D4567" s="66">
        <f>VLOOKUP(A4567,'2.1 Termination Charges'!$B$4:$F$904,5,0)</f>
        <v>0.18326999999999999</v>
      </c>
      <c r="G4567" s="67"/>
      <c r="H4567" s="67"/>
      <c r="J4567" s="67"/>
      <c r="P4567" s="68"/>
      <c r="Q4567" s="69"/>
      <c r="R4567" s="69"/>
      <c r="Z4567" s="70"/>
      <c r="AA4567" s="71"/>
      <c r="AB4567" s="70"/>
      <c r="AC4567" s="70"/>
      <c r="AD4567" s="53"/>
      <c r="AE4567" s="53"/>
      <c r="AF4567" s="72"/>
      <c r="AG4567" s="70"/>
      <c r="AH4567" s="70"/>
      <c r="AI4567" s="70"/>
    </row>
    <row r="4568" spans="1:35" ht="12.75" customHeight="1" x14ac:dyDescent="0.2">
      <c r="A4568" s="64" t="s">
        <v>746</v>
      </c>
      <c r="B4568" s="65" t="s">
        <v>745</v>
      </c>
      <c r="C4568" s="65">
        <v>502592</v>
      </c>
      <c r="D4568" s="66">
        <f>VLOOKUP(A4568,'2.1 Termination Charges'!$B$4:$F$904,5,0)</f>
        <v>0.18326999999999999</v>
      </c>
      <c r="G4568" s="67"/>
      <c r="H4568" s="67"/>
      <c r="J4568" s="67"/>
      <c r="P4568" s="68"/>
      <c r="Q4568" s="69"/>
      <c r="R4568" s="69"/>
      <c r="Z4568" s="70"/>
      <c r="AA4568" s="71"/>
      <c r="AB4568" s="70"/>
      <c r="AC4568" s="70"/>
      <c r="AD4568" s="53"/>
      <c r="AE4568" s="53"/>
      <c r="AF4568" s="72"/>
      <c r="AG4568" s="70"/>
      <c r="AH4568" s="70"/>
      <c r="AI4568" s="70"/>
    </row>
    <row r="4569" spans="1:35" ht="12.75" customHeight="1" x14ac:dyDescent="0.2">
      <c r="A4569" s="64" t="s">
        <v>746</v>
      </c>
      <c r="B4569" s="65" t="s">
        <v>745</v>
      </c>
      <c r="C4569" s="65">
        <v>502593</v>
      </c>
      <c r="D4569" s="66">
        <f>VLOOKUP(A4569,'2.1 Termination Charges'!$B$4:$F$904,5,0)</f>
        <v>0.18326999999999999</v>
      </c>
      <c r="G4569" s="67"/>
      <c r="H4569" s="67"/>
      <c r="J4569" s="67"/>
      <c r="P4569" s="68"/>
      <c r="Q4569" s="69"/>
      <c r="R4569" s="69"/>
      <c r="Z4569" s="70"/>
      <c r="AA4569" s="71"/>
      <c r="AB4569" s="70"/>
      <c r="AC4569" s="70"/>
      <c r="AD4569" s="53"/>
      <c r="AE4569" s="53"/>
      <c r="AF4569" s="72"/>
      <c r="AG4569" s="70"/>
      <c r="AH4569" s="70"/>
      <c r="AI4569" s="70"/>
    </row>
    <row r="4570" spans="1:35" ht="12.75" customHeight="1" x14ac:dyDescent="0.2">
      <c r="A4570" s="64" t="s">
        <v>746</v>
      </c>
      <c r="B4570" s="65" t="s">
        <v>745</v>
      </c>
      <c r="C4570" s="65">
        <v>502594</v>
      </c>
      <c r="D4570" s="66">
        <f>VLOOKUP(A4570,'2.1 Termination Charges'!$B$4:$F$904,5,0)</f>
        <v>0.18326999999999999</v>
      </c>
      <c r="G4570" s="67"/>
      <c r="H4570" s="67"/>
      <c r="J4570" s="67"/>
      <c r="P4570" s="68"/>
      <c r="Q4570" s="69"/>
      <c r="R4570" s="69"/>
      <c r="Z4570" s="70"/>
      <c r="AA4570" s="71"/>
      <c r="AB4570" s="70"/>
      <c r="AC4570" s="70"/>
      <c r="AD4570" s="53"/>
      <c r="AE4570" s="53"/>
      <c r="AF4570" s="72"/>
      <c r="AG4570" s="70"/>
      <c r="AH4570" s="70"/>
      <c r="AI4570" s="70"/>
    </row>
    <row r="4571" spans="1:35" ht="12.75" customHeight="1" x14ac:dyDescent="0.2">
      <c r="A4571" s="64" t="s">
        <v>746</v>
      </c>
      <c r="B4571" s="65" t="s">
        <v>745</v>
      </c>
      <c r="C4571" s="65">
        <v>502595</v>
      </c>
      <c r="D4571" s="66">
        <f>VLOOKUP(A4571,'2.1 Termination Charges'!$B$4:$F$904,5,0)</f>
        <v>0.18326999999999999</v>
      </c>
      <c r="G4571" s="67"/>
      <c r="H4571" s="67"/>
      <c r="J4571" s="67"/>
      <c r="P4571" s="68"/>
      <c r="Q4571" s="69"/>
      <c r="R4571" s="69"/>
      <c r="Z4571" s="70"/>
      <c r="AA4571" s="71"/>
      <c r="AB4571" s="70"/>
      <c r="AC4571" s="70"/>
      <c r="AD4571" s="53"/>
      <c r="AE4571" s="53"/>
      <c r="AF4571" s="72"/>
      <c r="AG4571" s="70"/>
      <c r="AH4571" s="70"/>
      <c r="AI4571" s="70"/>
    </row>
    <row r="4572" spans="1:35" ht="12.75" customHeight="1" x14ac:dyDescent="0.2">
      <c r="A4572" s="64" t="s">
        <v>746</v>
      </c>
      <c r="B4572" s="65" t="s">
        <v>745</v>
      </c>
      <c r="C4572" s="65">
        <v>502596</v>
      </c>
      <c r="D4572" s="66">
        <f>VLOOKUP(A4572,'2.1 Termination Charges'!$B$4:$F$904,5,0)</f>
        <v>0.18326999999999999</v>
      </c>
      <c r="G4572" s="67"/>
      <c r="H4572" s="67"/>
      <c r="J4572" s="67"/>
      <c r="P4572" s="68"/>
      <c r="Q4572" s="69"/>
      <c r="R4572" s="69"/>
      <c r="Z4572" s="70"/>
      <c r="AA4572" s="71"/>
      <c r="AB4572" s="70"/>
      <c r="AC4572" s="70"/>
      <c r="AD4572" s="53"/>
      <c r="AE4572" s="53"/>
      <c r="AF4572" s="72"/>
      <c r="AG4572" s="70"/>
      <c r="AH4572" s="70"/>
      <c r="AI4572" s="70"/>
    </row>
    <row r="4573" spans="1:35" ht="12.75" customHeight="1" x14ac:dyDescent="0.2">
      <c r="A4573" s="64" t="s">
        <v>746</v>
      </c>
      <c r="B4573" s="65" t="s">
        <v>745</v>
      </c>
      <c r="C4573" s="65">
        <v>502597</v>
      </c>
      <c r="D4573" s="66">
        <f>VLOOKUP(A4573,'2.1 Termination Charges'!$B$4:$F$904,5,0)</f>
        <v>0.18326999999999999</v>
      </c>
      <c r="G4573" s="67"/>
      <c r="H4573" s="67"/>
      <c r="J4573" s="67"/>
      <c r="P4573" s="68"/>
      <c r="Q4573" s="69"/>
      <c r="R4573" s="69"/>
      <c r="Z4573" s="70"/>
      <c r="AA4573" s="71"/>
      <c r="AB4573" s="70"/>
      <c r="AC4573" s="70"/>
      <c r="AD4573" s="53"/>
      <c r="AE4573" s="53"/>
      <c r="AF4573" s="72"/>
      <c r="AG4573" s="70"/>
      <c r="AH4573" s="70"/>
      <c r="AI4573" s="70"/>
    </row>
    <row r="4574" spans="1:35" ht="12.75" customHeight="1" x14ac:dyDescent="0.2">
      <c r="A4574" s="64" t="s">
        <v>746</v>
      </c>
      <c r="B4574" s="65" t="s">
        <v>745</v>
      </c>
      <c r="C4574" s="65">
        <v>502598</v>
      </c>
      <c r="D4574" s="66">
        <f>VLOOKUP(A4574,'2.1 Termination Charges'!$B$4:$F$904,5,0)</f>
        <v>0.18326999999999999</v>
      </c>
      <c r="G4574" s="67"/>
      <c r="H4574" s="67"/>
      <c r="J4574" s="67"/>
      <c r="P4574" s="68"/>
      <c r="Q4574" s="69"/>
      <c r="R4574" s="69"/>
      <c r="Z4574" s="70"/>
      <c r="AA4574" s="71"/>
      <c r="AB4574" s="70"/>
      <c r="AC4574" s="70"/>
      <c r="AD4574" s="53"/>
      <c r="AE4574" s="53"/>
      <c r="AF4574" s="72"/>
      <c r="AG4574" s="70"/>
      <c r="AH4574" s="70"/>
      <c r="AI4574" s="70"/>
    </row>
    <row r="4575" spans="1:35" ht="12.75" customHeight="1" x14ac:dyDescent="0.2">
      <c r="A4575" s="64" t="s">
        <v>746</v>
      </c>
      <c r="B4575" s="65" t="s">
        <v>745</v>
      </c>
      <c r="C4575" s="65">
        <v>5026620</v>
      </c>
      <c r="D4575" s="66">
        <f>VLOOKUP(A4575,'2.1 Termination Charges'!$B$4:$F$904,5,0)</f>
        <v>0.18326999999999999</v>
      </c>
      <c r="G4575" s="67"/>
      <c r="H4575" s="67"/>
      <c r="J4575" s="67"/>
      <c r="P4575" s="68"/>
      <c r="Q4575" s="69"/>
      <c r="R4575" s="69"/>
      <c r="Z4575" s="70"/>
      <c r="AA4575" s="71"/>
      <c r="AB4575" s="70"/>
      <c r="AC4575" s="70"/>
      <c r="AD4575" s="53"/>
      <c r="AE4575" s="53"/>
      <c r="AF4575" s="72"/>
      <c r="AG4575" s="70"/>
      <c r="AH4575" s="70"/>
      <c r="AI4575" s="70"/>
    </row>
    <row r="4576" spans="1:35" ht="12.75" customHeight="1" x14ac:dyDescent="0.2">
      <c r="A4576" s="64" t="s">
        <v>746</v>
      </c>
      <c r="B4576" s="65" t="s">
        <v>745</v>
      </c>
      <c r="C4576" s="65">
        <v>5026621</v>
      </c>
      <c r="D4576" s="66">
        <f>VLOOKUP(A4576,'2.1 Termination Charges'!$B$4:$F$904,5,0)</f>
        <v>0.18326999999999999</v>
      </c>
      <c r="G4576" s="67"/>
      <c r="H4576" s="67"/>
      <c r="J4576" s="67"/>
      <c r="P4576" s="68"/>
      <c r="Q4576" s="69"/>
      <c r="R4576" s="69"/>
      <c r="Z4576" s="70"/>
      <c r="AA4576" s="71"/>
      <c r="AB4576" s="70"/>
      <c r="AC4576" s="70"/>
      <c r="AD4576" s="53"/>
      <c r="AE4576" s="53"/>
      <c r="AF4576" s="72"/>
      <c r="AG4576" s="70"/>
      <c r="AH4576" s="70"/>
      <c r="AI4576" s="70"/>
    </row>
    <row r="4577" spans="1:35" ht="12.75" customHeight="1" x14ac:dyDescent="0.2">
      <c r="A4577" s="64" t="s">
        <v>746</v>
      </c>
      <c r="B4577" s="65" t="s">
        <v>745</v>
      </c>
      <c r="C4577" s="65">
        <v>5026623</v>
      </c>
      <c r="D4577" s="66">
        <f>VLOOKUP(A4577,'2.1 Termination Charges'!$B$4:$F$904,5,0)</f>
        <v>0.18326999999999999</v>
      </c>
      <c r="G4577" s="67"/>
      <c r="H4577" s="67"/>
      <c r="J4577" s="67"/>
      <c r="P4577" s="68"/>
      <c r="Q4577" s="69"/>
      <c r="R4577" s="69"/>
      <c r="Z4577" s="70"/>
      <c r="AA4577" s="71"/>
      <c r="AB4577" s="70"/>
      <c r="AC4577" s="70"/>
      <c r="AD4577" s="53"/>
      <c r="AE4577" s="53"/>
      <c r="AF4577" s="72"/>
      <c r="AG4577" s="70"/>
      <c r="AH4577" s="70"/>
      <c r="AI4577" s="70"/>
    </row>
    <row r="4578" spans="1:35" ht="12.75" customHeight="1" x14ac:dyDescent="0.2">
      <c r="A4578" s="64" t="s">
        <v>746</v>
      </c>
      <c r="B4578" s="65" t="s">
        <v>745</v>
      </c>
      <c r="C4578" s="65">
        <v>5027723</v>
      </c>
      <c r="D4578" s="66">
        <f>VLOOKUP(A4578,'2.1 Termination Charges'!$B$4:$F$904,5,0)</f>
        <v>0.18326999999999999</v>
      </c>
      <c r="G4578" s="67"/>
      <c r="H4578" s="67"/>
      <c r="J4578" s="67"/>
      <c r="P4578" s="68"/>
      <c r="Q4578" s="69"/>
      <c r="R4578" s="69"/>
      <c r="Z4578" s="70"/>
      <c r="AA4578" s="71"/>
      <c r="AB4578" s="70"/>
      <c r="AC4578" s="70"/>
      <c r="AD4578" s="53"/>
      <c r="AE4578" s="53"/>
      <c r="AF4578" s="72"/>
      <c r="AG4578" s="70"/>
      <c r="AH4578" s="70"/>
      <c r="AI4578" s="70"/>
    </row>
    <row r="4579" spans="1:35" ht="12.75" customHeight="1" x14ac:dyDescent="0.2">
      <c r="A4579" s="64" t="s">
        <v>746</v>
      </c>
      <c r="B4579" s="65" t="s">
        <v>745</v>
      </c>
      <c r="C4579" s="65">
        <v>5027820</v>
      </c>
      <c r="D4579" s="66">
        <f>VLOOKUP(A4579,'2.1 Termination Charges'!$B$4:$F$904,5,0)</f>
        <v>0.18326999999999999</v>
      </c>
      <c r="G4579" s="67"/>
      <c r="H4579" s="67"/>
      <c r="J4579" s="67"/>
      <c r="P4579" s="68"/>
      <c r="Q4579" s="69"/>
      <c r="R4579" s="69"/>
      <c r="Z4579" s="70"/>
      <c r="AA4579" s="71"/>
      <c r="AB4579" s="70"/>
      <c r="AC4579" s="70"/>
      <c r="AD4579" s="53"/>
      <c r="AE4579" s="53"/>
      <c r="AF4579" s="72"/>
      <c r="AG4579" s="70"/>
      <c r="AH4579" s="70"/>
      <c r="AI4579" s="70"/>
    </row>
    <row r="4580" spans="1:35" ht="12.75" customHeight="1" x14ac:dyDescent="0.2">
      <c r="A4580" s="64" t="s">
        <v>746</v>
      </c>
      <c r="B4580" s="65" t="s">
        <v>745</v>
      </c>
      <c r="C4580" s="65">
        <v>5027821</v>
      </c>
      <c r="D4580" s="66">
        <f>VLOOKUP(A4580,'2.1 Termination Charges'!$B$4:$F$904,5,0)</f>
        <v>0.18326999999999999</v>
      </c>
      <c r="G4580" s="67"/>
      <c r="H4580" s="67"/>
      <c r="J4580" s="67"/>
      <c r="P4580" s="68"/>
      <c r="Q4580" s="69"/>
      <c r="R4580" s="69"/>
      <c r="Z4580" s="70"/>
      <c r="AA4580" s="71"/>
      <c r="AB4580" s="70"/>
      <c r="AC4580" s="70"/>
      <c r="AD4580" s="53"/>
      <c r="AE4580" s="53"/>
      <c r="AF4580" s="72"/>
      <c r="AG4580" s="70"/>
      <c r="AH4580" s="70"/>
      <c r="AI4580" s="70"/>
    </row>
    <row r="4581" spans="1:35" ht="12.75" customHeight="1" x14ac:dyDescent="0.2">
      <c r="A4581" s="64" t="s">
        <v>746</v>
      </c>
      <c r="B4581" s="65" t="s">
        <v>745</v>
      </c>
      <c r="C4581" s="65">
        <v>5027822</v>
      </c>
      <c r="D4581" s="66">
        <f>VLOOKUP(A4581,'2.1 Termination Charges'!$B$4:$F$904,5,0)</f>
        <v>0.18326999999999999</v>
      </c>
      <c r="G4581" s="67"/>
      <c r="H4581" s="67"/>
      <c r="J4581" s="67"/>
      <c r="P4581" s="68"/>
      <c r="Q4581" s="69"/>
      <c r="R4581" s="69"/>
      <c r="Z4581" s="70"/>
      <c r="AA4581" s="71"/>
      <c r="AB4581" s="70"/>
      <c r="AC4581" s="70"/>
      <c r="AD4581" s="53"/>
      <c r="AE4581" s="53"/>
      <c r="AF4581" s="72"/>
      <c r="AG4581" s="70"/>
      <c r="AH4581" s="70"/>
      <c r="AI4581" s="70"/>
    </row>
    <row r="4582" spans="1:35" ht="12.75" customHeight="1" x14ac:dyDescent="0.2">
      <c r="A4582" s="64" t="s">
        <v>746</v>
      </c>
      <c r="B4582" s="65" t="s">
        <v>745</v>
      </c>
      <c r="C4582" s="65">
        <v>5027823</v>
      </c>
      <c r="D4582" s="66">
        <f>VLOOKUP(A4582,'2.1 Termination Charges'!$B$4:$F$904,5,0)</f>
        <v>0.18326999999999999</v>
      </c>
      <c r="G4582" s="67"/>
      <c r="H4582" s="67"/>
      <c r="J4582" s="67"/>
      <c r="P4582" s="68"/>
      <c r="Q4582" s="69"/>
      <c r="R4582" s="69"/>
      <c r="Z4582" s="70"/>
      <c r="AA4582" s="71"/>
      <c r="AB4582" s="70"/>
      <c r="AC4582" s="70"/>
      <c r="AD4582" s="53"/>
      <c r="AE4582" s="53"/>
      <c r="AF4582" s="72"/>
      <c r="AG4582" s="70"/>
      <c r="AH4582" s="70"/>
      <c r="AI4582" s="70"/>
    </row>
    <row r="4583" spans="1:35" ht="12.75" customHeight="1" x14ac:dyDescent="0.2">
      <c r="A4583" s="64" t="s">
        <v>746</v>
      </c>
      <c r="B4583" s="65" t="s">
        <v>745</v>
      </c>
      <c r="C4583" s="65">
        <v>5027920</v>
      </c>
      <c r="D4583" s="66">
        <f>VLOOKUP(A4583,'2.1 Termination Charges'!$B$4:$F$904,5,0)</f>
        <v>0.18326999999999999</v>
      </c>
      <c r="G4583" s="67"/>
      <c r="H4583" s="67"/>
      <c r="J4583" s="67"/>
      <c r="P4583" s="68"/>
      <c r="Q4583" s="69"/>
      <c r="R4583" s="69"/>
      <c r="Z4583" s="70"/>
      <c r="AA4583" s="71"/>
      <c r="AB4583" s="70"/>
      <c r="AC4583" s="70"/>
      <c r="AD4583" s="53"/>
      <c r="AE4583" s="53"/>
      <c r="AF4583" s="72"/>
      <c r="AG4583" s="70"/>
      <c r="AH4583" s="70"/>
      <c r="AI4583" s="70"/>
    </row>
    <row r="4584" spans="1:35" ht="12.75" customHeight="1" x14ac:dyDescent="0.2">
      <c r="A4584" s="64" t="s">
        <v>748</v>
      </c>
      <c r="B4584" s="65" t="s">
        <v>747</v>
      </c>
      <c r="C4584" s="65">
        <v>5022229</v>
      </c>
      <c r="D4584" s="66">
        <f>VLOOKUP(A4584,'2.1 Termination Charges'!$B$4:$F$904,5,0)</f>
        <v>0.2429</v>
      </c>
      <c r="G4584" s="67"/>
      <c r="H4584" s="67"/>
      <c r="J4584" s="67"/>
      <c r="P4584" s="68"/>
      <c r="Q4584" s="69"/>
      <c r="R4584" s="69"/>
      <c r="Z4584" s="70"/>
      <c r="AA4584" s="71"/>
      <c r="AB4584" s="70"/>
      <c r="AC4584" s="70"/>
      <c r="AD4584" s="53"/>
      <c r="AE4584" s="53"/>
      <c r="AF4584" s="72"/>
      <c r="AG4584" s="70"/>
      <c r="AH4584" s="70"/>
      <c r="AI4584" s="70"/>
    </row>
    <row r="4585" spans="1:35" ht="12.75" customHeight="1" x14ac:dyDescent="0.2">
      <c r="A4585" s="64" t="s">
        <v>748</v>
      </c>
      <c r="B4585" s="65" t="s">
        <v>747</v>
      </c>
      <c r="C4585" s="65">
        <v>5022267</v>
      </c>
      <c r="D4585" s="66">
        <f>VLOOKUP(A4585,'2.1 Termination Charges'!$B$4:$F$904,5,0)</f>
        <v>0.2429</v>
      </c>
      <c r="G4585" s="67"/>
      <c r="H4585" s="67"/>
      <c r="J4585" s="67"/>
      <c r="P4585" s="68"/>
      <c r="Q4585" s="69"/>
      <c r="R4585" s="69"/>
      <c r="Z4585" s="70"/>
      <c r="AA4585" s="71"/>
      <c r="AB4585" s="70"/>
      <c r="AC4585" s="70"/>
      <c r="AD4585" s="53"/>
      <c r="AE4585" s="53"/>
      <c r="AF4585" s="72"/>
      <c r="AG4585" s="70"/>
      <c r="AH4585" s="70"/>
      <c r="AI4585" s="70"/>
    </row>
    <row r="4586" spans="1:35" ht="12.75" customHeight="1" x14ac:dyDescent="0.2">
      <c r="A4586" s="64" t="s">
        <v>748</v>
      </c>
      <c r="B4586" s="65" t="s">
        <v>747</v>
      </c>
      <c r="C4586" s="65">
        <v>5022268</v>
      </c>
      <c r="D4586" s="66">
        <f>VLOOKUP(A4586,'2.1 Termination Charges'!$B$4:$F$904,5,0)</f>
        <v>0.2429</v>
      </c>
      <c r="G4586" s="67"/>
      <c r="H4586" s="67"/>
      <c r="J4586" s="67"/>
      <c r="P4586" s="68"/>
      <c r="Q4586" s="69"/>
      <c r="R4586" s="69"/>
      <c r="Z4586" s="70"/>
      <c r="AA4586" s="71"/>
      <c r="AB4586" s="70"/>
      <c r="AC4586" s="70"/>
      <c r="AD4586" s="53"/>
      <c r="AE4586" s="53"/>
      <c r="AF4586" s="72"/>
      <c r="AG4586" s="70"/>
      <c r="AH4586" s="70"/>
      <c r="AI4586" s="70"/>
    </row>
    <row r="4587" spans="1:35" ht="12.75" customHeight="1" x14ac:dyDescent="0.2">
      <c r="A4587" s="64" t="s">
        <v>748</v>
      </c>
      <c r="B4587" s="65" t="s">
        <v>747</v>
      </c>
      <c r="C4587" s="65">
        <v>5022269</v>
      </c>
      <c r="D4587" s="66">
        <f>VLOOKUP(A4587,'2.1 Termination Charges'!$B$4:$F$904,5,0)</f>
        <v>0.2429</v>
      </c>
      <c r="G4587" s="67"/>
      <c r="H4587" s="67"/>
      <c r="J4587" s="67"/>
      <c r="P4587" s="68"/>
      <c r="Q4587" s="69"/>
      <c r="R4587" s="69"/>
      <c r="Z4587" s="70"/>
      <c r="AA4587" s="71"/>
      <c r="AB4587" s="70"/>
      <c r="AC4587" s="70"/>
      <c r="AD4587" s="53"/>
      <c r="AE4587" s="53"/>
      <c r="AF4587" s="72"/>
      <c r="AG4587" s="70"/>
      <c r="AH4587" s="70"/>
      <c r="AI4587" s="70"/>
    </row>
    <row r="4588" spans="1:35" ht="12.75" customHeight="1" x14ac:dyDescent="0.2">
      <c r="A4588" s="64" t="s">
        <v>748</v>
      </c>
      <c r="B4588" s="65" t="s">
        <v>747</v>
      </c>
      <c r="C4588" s="65">
        <v>5022277</v>
      </c>
      <c r="D4588" s="66">
        <f>VLOOKUP(A4588,'2.1 Termination Charges'!$B$4:$F$904,5,0)</f>
        <v>0.2429</v>
      </c>
      <c r="G4588" s="67"/>
      <c r="H4588" s="67"/>
      <c r="J4588" s="67"/>
      <c r="P4588" s="68"/>
      <c r="Q4588" s="69"/>
      <c r="R4588" s="69"/>
      <c r="Z4588" s="70"/>
      <c r="AA4588" s="71"/>
      <c r="AB4588" s="70"/>
      <c r="AC4588" s="70"/>
      <c r="AD4588" s="53"/>
      <c r="AE4588" s="53"/>
      <c r="AF4588" s="72"/>
      <c r="AG4588" s="70"/>
      <c r="AH4588" s="70"/>
      <c r="AI4588" s="70"/>
    </row>
    <row r="4589" spans="1:35" ht="12.75" customHeight="1" x14ac:dyDescent="0.2">
      <c r="A4589" s="64" t="s">
        <v>748</v>
      </c>
      <c r="B4589" s="65" t="s">
        <v>747</v>
      </c>
      <c r="C4589" s="65">
        <v>5022278</v>
      </c>
      <c r="D4589" s="66">
        <f>VLOOKUP(A4589,'2.1 Termination Charges'!$B$4:$F$904,5,0)</f>
        <v>0.2429</v>
      </c>
      <c r="G4589" s="67"/>
      <c r="H4589" s="67"/>
      <c r="J4589" s="67"/>
      <c r="P4589" s="68"/>
      <c r="Q4589" s="69"/>
      <c r="R4589" s="69"/>
      <c r="Z4589" s="70"/>
      <c r="AA4589" s="71"/>
      <c r="AB4589" s="70"/>
      <c r="AC4589" s="70"/>
      <c r="AD4589" s="53"/>
      <c r="AE4589" s="53"/>
      <c r="AF4589" s="72"/>
      <c r="AG4589" s="70"/>
      <c r="AH4589" s="70"/>
      <c r="AI4589" s="70"/>
    </row>
    <row r="4590" spans="1:35" ht="12.75" customHeight="1" x14ac:dyDescent="0.2">
      <c r="A4590" s="64" t="s">
        <v>748</v>
      </c>
      <c r="B4590" s="65" t="s">
        <v>747</v>
      </c>
      <c r="C4590" s="65">
        <v>5022279</v>
      </c>
      <c r="D4590" s="66">
        <f>VLOOKUP(A4590,'2.1 Termination Charges'!$B$4:$F$904,5,0)</f>
        <v>0.2429</v>
      </c>
      <c r="G4590" s="67"/>
      <c r="H4590" s="67"/>
      <c r="J4590" s="67"/>
      <c r="P4590" s="68"/>
      <c r="Q4590" s="69"/>
      <c r="R4590" s="69"/>
      <c r="Z4590" s="70"/>
      <c r="AA4590" s="71"/>
      <c r="AB4590" s="70"/>
      <c r="AC4590" s="70"/>
      <c r="AD4590" s="53"/>
      <c r="AE4590" s="53"/>
      <c r="AF4590" s="72"/>
      <c r="AG4590" s="70"/>
      <c r="AH4590" s="70"/>
      <c r="AI4590" s="70"/>
    </row>
    <row r="4591" spans="1:35" ht="12.75" customHeight="1" x14ac:dyDescent="0.2">
      <c r="A4591" s="64" t="s">
        <v>748</v>
      </c>
      <c r="B4591" s="65" t="s">
        <v>747</v>
      </c>
      <c r="C4591" s="65">
        <v>5022375</v>
      </c>
      <c r="D4591" s="66">
        <f>VLOOKUP(A4591,'2.1 Termination Charges'!$B$4:$F$904,5,0)</f>
        <v>0.2429</v>
      </c>
      <c r="G4591" s="67"/>
      <c r="H4591" s="67"/>
      <c r="J4591" s="67"/>
      <c r="P4591" s="68"/>
      <c r="Q4591" s="69"/>
      <c r="R4591" s="69"/>
      <c r="Z4591" s="70"/>
      <c r="AA4591" s="71"/>
      <c r="AB4591" s="70"/>
      <c r="AC4591" s="70"/>
      <c r="AD4591" s="53"/>
      <c r="AE4591" s="53"/>
      <c r="AF4591" s="72"/>
      <c r="AG4591" s="70"/>
      <c r="AH4591" s="70"/>
      <c r="AI4591" s="70"/>
    </row>
    <row r="4592" spans="1:35" ht="12.75" customHeight="1" x14ac:dyDescent="0.2">
      <c r="A4592" s="64" t="s">
        <v>748</v>
      </c>
      <c r="B4592" s="65" t="s">
        <v>747</v>
      </c>
      <c r="C4592" s="65">
        <v>5022376</v>
      </c>
      <c r="D4592" s="66">
        <f>VLOOKUP(A4592,'2.1 Termination Charges'!$B$4:$F$904,5,0)</f>
        <v>0.2429</v>
      </c>
      <c r="G4592" s="67"/>
      <c r="H4592" s="67"/>
      <c r="J4592" s="67"/>
      <c r="P4592" s="68"/>
      <c r="Q4592" s="69"/>
      <c r="R4592" s="69"/>
      <c r="Z4592" s="70"/>
      <c r="AA4592" s="71"/>
      <c r="AB4592" s="70"/>
      <c r="AC4592" s="70"/>
      <c r="AD4592" s="53"/>
      <c r="AE4592" s="53"/>
      <c r="AF4592" s="72"/>
      <c r="AG4592" s="70"/>
      <c r="AH4592" s="70"/>
      <c r="AI4592" s="70"/>
    </row>
    <row r="4593" spans="1:35" ht="12.75" customHeight="1" x14ac:dyDescent="0.2">
      <c r="A4593" s="64" t="s">
        <v>748</v>
      </c>
      <c r="B4593" s="65" t="s">
        <v>747</v>
      </c>
      <c r="C4593" s="65">
        <v>5022377</v>
      </c>
      <c r="D4593" s="66">
        <f>VLOOKUP(A4593,'2.1 Termination Charges'!$B$4:$F$904,5,0)</f>
        <v>0.2429</v>
      </c>
      <c r="G4593" s="67"/>
      <c r="H4593" s="67"/>
      <c r="J4593" s="67"/>
      <c r="P4593" s="68"/>
      <c r="Q4593" s="69"/>
      <c r="R4593" s="69"/>
      <c r="Z4593" s="70"/>
      <c r="AA4593" s="71"/>
      <c r="AB4593" s="70"/>
      <c r="AC4593" s="70"/>
      <c r="AD4593" s="53"/>
      <c r="AE4593" s="53"/>
      <c r="AF4593" s="72"/>
      <c r="AG4593" s="70"/>
      <c r="AH4593" s="70"/>
      <c r="AI4593" s="70"/>
    </row>
    <row r="4594" spans="1:35" ht="12.75" customHeight="1" x14ac:dyDescent="0.2">
      <c r="A4594" s="64" t="s">
        <v>748</v>
      </c>
      <c r="B4594" s="65" t="s">
        <v>747</v>
      </c>
      <c r="C4594" s="65">
        <v>5022378</v>
      </c>
      <c r="D4594" s="66">
        <f>VLOOKUP(A4594,'2.1 Termination Charges'!$B$4:$F$904,5,0)</f>
        <v>0.2429</v>
      </c>
      <c r="G4594" s="67"/>
      <c r="H4594" s="67"/>
      <c r="J4594" s="67"/>
      <c r="P4594" s="68"/>
      <c r="Q4594" s="69"/>
      <c r="R4594" s="69"/>
      <c r="Z4594" s="70"/>
      <c r="AA4594" s="71"/>
      <c r="AB4594" s="70"/>
      <c r="AC4594" s="70"/>
      <c r="AD4594" s="53"/>
      <c r="AE4594" s="53"/>
      <c r="AF4594" s="72"/>
      <c r="AG4594" s="70"/>
      <c r="AH4594" s="70"/>
      <c r="AI4594" s="70"/>
    </row>
    <row r="4595" spans="1:35" ht="12.75" customHeight="1" x14ac:dyDescent="0.2">
      <c r="A4595" s="64" t="s">
        <v>748</v>
      </c>
      <c r="B4595" s="65" t="s">
        <v>747</v>
      </c>
      <c r="C4595" s="65">
        <v>5022379</v>
      </c>
      <c r="D4595" s="66">
        <f>VLOOKUP(A4595,'2.1 Termination Charges'!$B$4:$F$904,5,0)</f>
        <v>0.2429</v>
      </c>
      <c r="G4595" s="67"/>
      <c r="H4595" s="67"/>
      <c r="J4595" s="67"/>
      <c r="P4595" s="68"/>
      <c r="Q4595" s="69"/>
      <c r="R4595" s="69"/>
      <c r="Z4595" s="70"/>
      <c r="AA4595" s="71"/>
      <c r="AB4595" s="70"/>
      <c r="AC4595" s="70"/>
      <c r="AD4595" s="53"/>
      <c r="AE4595" s="53"/>
      <c r="AF4595" s="72"/>
      <c r="AG4595" s="70"/>
      <c r="AH4595" s="70"/>
      <c r="AI4595" s="70"/>
    </row>
    <row r="4596" spans="1:35" ht="12.75" customHeight="1" x14ac:dyDescent="0.2">
      <c r="A4596" s="64" t="s">
        <v>748</v>
      </c>
      <c r="B4596" s="65" t="s">
        <v>747</v>
      </c>
      <c r="C4596" s="65">
        <v>5022450</v>
      </c>
      <c r="D4596" s="66">
        <f>VLOOKUP(A4596,'2.1 Termination Charges'!$B$4:$F$904,5,0)</f>
        <v>0.2429</v>
      </c>
      <c r="G4596" s="67"/>
      <c r="H4596" s="67"/>
      <c r="J4596" s="67"/>
      <c r="P4596" s="68"/>
      <c r="Q4596" s="69"/>
      <c r="R4596" s="69"/>
      <c r="Z4596" s="70"/>
      <c r="AA4596" s="71"/>
      <c r="AB4596" s="70"/>
      <c r="AC4596" s="70"/>
      <c r="AD4596" s="53"/>
      <c r="AE4596" s="53"/>
      <c r="AF4596" s="72"/>
      <c r="AG4596" s="70"/>
      <c r="AH4596" s="70"/>
      <c r="AI4596" s="70"/>
    </row>
    <row r="4597" spans="1:35" ht="12.75" customHeight="1" x14ac:dyDescent="0.2">
      <c r="A4597" s="64" t="s">
        <v>748</v>
      </c>
      <c r="B4597" s="65" t="s">
        <v>747</v>
      </c>
      <c r="C4597" s="65">
        <v>5022459</v>
      </c>
      <c r="D4597" s="66">
        <f>VLOOKUP(A4597,'2.1 Termination Charges'!$B$4:$F$904,5,0)</f>
        <v>0.2429</v>
      </c>
      <c r="G4597" s="67"/>
      <c r="H4597" s="67"/>
      <c r="J4597" s="67"/>
      <c r="P4597" s="68"/>
      <c r="Q4597" s="69"/>
      <c r="R4597" s="69"/>
      <c r="Z4597" s="70"/>
      <c r="AA4597" s="71"/>
      <c r="AB4597" s="70"/>
      <c r="AC4597" s="70"/>
      <c r="AD4597" s="53"/>
      <c r="AE4597" s="53"/>
      <c r="AF4597" s="72"/>
      <c r="AG4597" s="70"/>
      <c r="AH4597" s="70"/>
      <c r="AI4597" s="70"/>
    </row>
    <row r="4598" spans="1:35" ht="12.75" customHeight="1" x14ac:dyDescent="0.2">
      <c r="A4598" s="64" t="s">
        <v>748</v>
      </c>
      <c r="B4598" s="65" t="s">
        <v>747</v>
      </c>
      <c r="C4598" s="65">
        <v>5022470</v>
      </c>
      <c r="D4598" s="66">
        <f>VLOOKUP(A4598,'2.1 Termination Charges'!$B$4:$F$904,5,0)</f>
        <v>0.2429</v>
      </c>
      <c r="G4598" s="67"/>
      <c r="H4598" s="67"/>
      <c r="J4598" s="67"/>
      <c r="P4598" s="68"/>
      <c r="Q4598" s="69"/>
      <c r="R4598" s="69"/>
      <c r="Z4598" s="70"/>
      <c r="AA4598" s="71"/>
      <c r="AB4598" s="70"/>
      <c r="AC4598" s="70"/>
      <c r="AD4598" s="53"/>
      <c r="AE4598" s="53"/>
      <c r="AF4598" s="72"/>
      <c r="AG4598" s="70"/>
      <c r="AH4598" s="70"/>
      <c r="AI4598" s="70"/>
    </row>
    <row r="4599" spans="1:35" ht="12.75" customHeight="1" x14ac:dyDescent="0.2">
      <c r="A4599" s="64" t="s">
        <v>748</v>
      </c>
      <c r="B4599" s="65" t="s">
        <v>747</v>
      </c>
      <c r="C4599" s="65">
        <v>502340</v>
      </c>
      <c r="D4599" s="66">
        <f>VLOOKUP(A4599,'2.1 Termination Charges'!$B$4:$F$904,5,0)</f>
        <v>0.2429</v>
      </c>
      <c r="G4599" s="67"/>
      <c r="H4599" s="67"/>
      <c r="J4599" s="67"/>
      <c r="P4599" s="68"/>
      <c r="Q4599" s="69"/>
      <c r="R4599" s="69"/>
      <c r="Z4599" s="70"/>
      <c r="AA4599" s="71"/>
      <c r="AB4599" s="70"/>
      <c r="AC4599" s="70"/>
      <c r="AD4599" s="53"/>
      <c r="AE4599" s="53"/>
      <c r="AF4599" s="72"/>
      <c r="AG4599" s="70"/>
      <c r="AH4599" s="70"/>
      <c r="AI4599" s="70"/>
    </row>
    <row r="4600" spans="1:35" ht="12.75" customHeight="1" x14ac:dyDescent="0.2">
      <c r="A4600" s="64" t="s">
        <v>748</v>
      </c>
      <c r="B4600" s="65" t="s">
        <v>747</v>
      </c>
      <c r="C4600" s="65">
        <v>502341</v>
      </c>
      <c r="D4600" s="66">
        <f>VLOOKUP(A4600,'2.1 Termination Charges'!$B$4:$F$904,5,0)</f>
        <v>0.2429</v>
      </c>
      <c r="G4600" s="67"/>
      <c r="H4600" s="67"/>
      <c r="J4600" s="67"/>
      <c r="P4600" s="68"/>
      <c r="Q4600" s="69"/>
      <c r="R4600" s="69"/>
      <c r="Z4600" s="70"/>
      <c r="AA4600" s="71"/>
      <c r="AB4600" s="70"/>
      <c r="AC4600" s="70"/>
      <c r="AD4600" s="53"/>
      <c r="AE4600" s="53"/>
      <c r="AF4600" s="72"/>
      <c r="AG4600" s="70"/>
      <c r="AH4600" s="70"/>
      <c r="AI4600" s="70"/>
    </row>
    <row r="4601" spans="1:35" ht="12.75" customHeight="1" x14ac:dyDescent="0.2">
      <c r="A4601" s="64" t="s">
        <v>748</v>
      </c>
      <c r="B4601" s="65" t="s">
        <v>747</v>
      </c>
      <c r="C4601" s="65">
        <v>502342</v>
      </c>
      <c r="D4601" s="66">
        <f>VLOOKUP(A4601,'2.1 Termination Charges'!$B$4:$F$904,5,0)</f>
        <v>0.2429</v>
      </c>
      <c r="G4601" s="67"/>
      <c r="H4601" s="67"/>
      <c r="J4601" s="67"/>
      <c r="P4601" s="68"/>
      <c r="Q4601" s="69"/>
      <c r="R4601" s="69"/>
      <c r="Z4601" s="70"/>
      <c r="AA4601" s="71"/>
      <c r="AB4601" s="70"/>
      <c r="AC4601" s="70"/>
      <c r="AD4601" s="53"/>
      <c r="AE4601" s="53"/>
      <c r="AF4601" s="72"/>
      <c r="AG4601" s="70"/>
      <c r="AH4601" s="70"/>
      <c r="AI4601" s="70"/>
    </row>
    <row r="4602" spans="1:35" ht="12.75" customHeight="1" x14ac:dyDescent="0.2">
      <c r="A4602" s="64" t="s">
        <v>748</v>
      </c>
      <c r="B4602" s="65" t="s">
        <v>747</v>
      </c>
      <c r="C4602" s="65">
        <v>502343</v>
      </c>
      <c r="D4602" s="66">
        <f>VLOOKUP(A4602,'2.1 Termination Charges'!$B$4:$F$904,5,0)</f>
        <v>0.2429</v>
      </c>
      <c r="G4602" s="67"/>
      <c r="H4602" s="67"/>
      <c r="J4602" s="67"/>
      <c r="P4602" s="68"/>
      <c r="Q4602" s="69"/>
      <c r="R4602" s="69"/>
      <c r="Z4602" s="70"/>
      <c r="AA4602" s="71"/>
      <c r="AB4602" s="70"/>
      <c r="AC4602" s="70"/>
      <c r="AD4602" s="53"/>
      <c r="AE4602" s="53"/>
      <c r="AF4602" s="72"/>
      <c r="AG4602" s="70"/>
      <c r="AH4602" s="70"/>
      <c r="AI4602" s="70"/>
    </row>
    <row r="4603" spans="1:35" ht="12.75" customHeight="1" x14ac:dyDescent="0.2">
      <c r="A4603" s="64" t="s">
        <v>748</v>
      </c>
      <c r="B4603" s="65" t="s">
        <v>747</v>
      </c>
      <c r="C4603" s="65">
        <v>502344</v>
      </c>
      <c r="D4603" s="66">
        <f>VLOOKUP(A4603,'2.1 Termination Charges'!$B$4:$F$904,5,0)</f>
        <v>0.2429</v>
      </c>
      <c r="G4603" s="67"/>
      <c r="H4603" s="67"/>
      <c r="J4603" s="67"/>
      <c r="P4603" s="68"/>
      <c r="Q4603" s="69"/>
      <c r="R4603" s="69"/>
      <c r="Z4603" s="70"/>
      <c r="AA4603" s="71"/>
      <c r="AB4603" s="70"/>
      <c r="AC4603" s="70"/>
      <c r="AD4603" s="53"/>
      <c r="AE4603" s="53"/>
      <c r="AF4603" s="72"/>
      <c r="AG4603" s="70"/>
      <c r="AH4603" s="70"/>
      <c r="AI4603" s="70"/>
    </row>
    <row r="4604" spans="1:35" ht="12.75" customHeight="1" x14ac:dyDescent="0.2">
      <c r="A4604" s="64" t="s">
        <v>748</v>
      </c>
      <c r="B4604" s="65" t="s">
        <v>747</v>
      </c>
      <c r="C4604" s="65">
        <v>50243</v>
      </c>
      <c r="D4604" s="66">
        <f>VLOOKUP(A4604,'2.1 Termination Charges'!$B$4:$F$904,5,0)</f>
        <v>0.2429</v>
      </c>
      <c r="G4604" s="67"/>
      <c r="H4604" s="67"/>
      <c r="J4604" s="67"/>
      <c r="P4604" s="68"/>
      <c r="Q4604" s="69"/>
      <c r="R4604" s="69"/>
      <c r="Z4604" s="70"/>
      <c r="AA4604" s="71"/>
      <c r="AB4604" s="70"/>
      <c r="AC4604" s="70"/>
      <c r="AD4604" s="53"/>
      <c r="AE4604" s="53"/>
      <c r="AF4604" s="72"/>
      <c r="AG4604" s="70"/>
      <c r="AH4604" s="70"/>
      <c r="AI4604" s="70"/>
    </row>
    <row r="4605" spans="1:35" ht="12.75" customHeight="1" x14ac:dyDescent="0.2">
      <c r="A4605" s="64" t="s">
        <v>748</v>
      </c>
      <c r="B4605" s="65" t="s">
        <v>747</v>
      </c>
      <c r="C4605" s="65">
        <v>502440</v>
      </c>
      <c r="D4605" s="66">
        <f>VLOOKUP(A4605,'2.1 Termination Charges'!$B$4:$F$904,5,0)</f>
        <v>0.2429</v>
      </c>
      <c r="G4605" s="67"/>
      <c r="H4605" s="67"/>
      <c r="J4605" s="67"/>
      <c r="P4605" s="68"/>
      <c r="Q4605" s="69"/>
      <c r="R4605" s="69"/>
      <c r="Z4605" s="70"/>
      <c r="AA4605" s="71"/>
      <c r="AB4605" s="70"/>
      <c r="AC4605" s="70"/>
      <c r="AD4605" s="53"/>
      <c r="AE4605" s="53"/>
      <c r="AF4605" s="72"/>
      <c r="AG4605" s="70"/>
      <c r="AH4605" s="70"/>
      <c r="AI4605" s="70"/>
    </row>
    <row r="4606" spans="1:35" ht="12.75" customHeight="1" x14ac:dyDescent="0.2">
      <c r="A4606" s="64" t="s">
        <v>748</v>
      </c>
      <c r="B4606" s="65" t="s">
        <v>747</v>
      </c>
      <c r="C4606" s="65">
        <v>502441</v>
      </c>
      <c r="D4606" s="66">
        <f>VLOOKUP(A4606,'2.1 Termination Charges'!$B$4:$F$904,5,0)</f>
        <v>0.2429</v>
      </c>
      <c r="G4606" s="67"/>
      <c r="H4606" s="67"/>
      <c r="J4606" s="67"/>
      <c r="P4606" s="68"/>
      <c r="Q4606" s="69"/>
      <c r="R4606" s="69"/>
      <c r="Z4606" s="70"/>
      <c r="AA4606" s="71"/>
      <c r="AB4606" s="70"/>
      <c r="AC4606" s="70"/>
      <c r="AD4606" s="53"/>
      <c r="AE4606" s="53"/>
      <c r="AF4606" s="72"/>
      <c r="AG4606" s="70"/>
      <c r="AH4606" s="70"/>
      <c r="AI4606" s="70"/>
    </row>
    <row r="4607" spans="1:35" ht="12.75" customHeight="1" x14ac:dyDescent="0.2">
      <c r="A4607" s="64" t="s">
        <v>748</v>
      </c>
      <c r="B4607" s="65" t="s">
        <v>747</v>
      </c>
      <c r="C4607" s="65">
        <v>502442</v>
      </c>
      <c r="D4607" s="66">
        <f>VLOOKUP(A4607,'2.1 Termination Charges'!$B$4:$F$904,5,0)</f>
        <v>0.2429</v>
      </c>
      <c r="G4607" s="67"/>
      <c r="H4607" s="67"/>
      <c r="J4607" s="67"/>
      <c r="P4607" s="68"/>
      <c r="Q4607" s="69"/>
      <c r="R4607" s="69"/>
      <c r="Z4607" s="70"/>
      <c r="AA4607" s="71"/>
      <c r="AB4607" s="70"/>
      <c r="AC4607" s="70"/>
      <c r="AD4607" s="53"/>
      <c r="AE4607" s="53"/>
      <c r="AF4607" s="72"/>
      <c r="AG4607" s="70"/>
      <c r="AH4607" s="70"/>
      <c r="AI4607" s="70"/>
    </row>
    <row r="4608" spans="1:35" ht="12.75" customHeight="1" x14ac:dyDescent="0.2">
      <c r="A4608" s="64" t="s">
        <v>748</v>
      </c>
      <c r="B4608" s="65" t="s">
        <v>747</v>
      </c>
      <c r="C4608" s="65">
        <v>502443</v>
      </c>
      <c r="D4608" s="66">
        <f>VLOOKUP(A4608,'2.1 Termination Charges'!$B$4:$F$904,5,0)</f>
        <v>0.2429</v>
      </c>
      <c r="G4608" s="67"/>
      <c r="H4608" s="67"/>
      <c r="J4608" s="67"/>
      <c r="P4608" s="68"/>
      <c r="Q4608" s="69"/>
      <c r="R4608" s="69"/>
      <c r="Z4608" s="70"/>
      <c r="AA4608" s="71"/>
      <c r="AB4608" s="70"/>
      <c r="AC4608" s="70"/>
      <c r="AD4608" s="53"/>
      <c r="AE4608" s="53"/>
      <c r="AF4608" s="72"/>
      <c r="AG4608" s="70"/>
      <c r="AH4608" s="70"/>
      <c r="AI4608" s="70"/>
    </row>
    <row r="4609" spans="1:35" ht="12.75" customHeight="1" x14ac:dyDescent="0.2">
      <c r="A4609" s="64" t="s">
        <v>748</v>
      </c>
      <c r="B4609" s="65" t="s">
        <v>747</v>
      </c>
      <c r="C4609" s="65">
        <v>502444</v>
      </c>
      <c r="D4609" s="66">
        <f>VLOOKUP(A4609,'2.1 Termination Charges'!$B$4:$F$904,5,0)</f>
        <v>0.2429</v>
      </c>
      <c r="G4609" s="67"/>
      <c r="H4609" s="67"/>
      <c r="J4609" s="67"/>
      <c r="P4609" s="68"/>
      <c r="Q4609" s="69"/>
      <c r="R4609" s="69"/>
      <c r="Z4609" s="70"/>
      <c r="AA4609" s="71"/>
      <c r="AB4609" s="70"/>
      <c r="AC4609" s="70"/>
      <c r="AD4609" s="53"/>
      <c r="AE4609" s="53"/>
      <c r="AF4609" s="72"/>
      <c r="AG4609" s="70"/>
      <c r="AH4609" s="70"/>
      <c r="AI4609" s="70"/>
    </row>
    <row r="4610" spans="1:35" ht="12.75" customHeight="1" x14ac:dyDescent="0.2">
      <c r="A4610" s="64" t="s">
        <v>748</v>
      </c>
      <c r="B4610" s="65" t="s">
        <v>747</v>
      </c>
      <c r="C4610" s="65">
        <v>502445</v>
      </c>
      <c r="D4610" s="66">
        <f>VLOOKUP(A4610,'2.1 Termination Charges'!$B$4:$F$904,5,0)</f>
        <v>0.2429</v>
      </c>
      <c r="G4610" s="67"/>
      <c r="H4610" s="67"/>
      <c r="J4610" s="67"/>
      <c r="P4610" s="68"/>
      <c r="Q4610" s="69"/>
      <c r="R4610" s="69"/>
      <c r="Z4610" s="70"/>
      <c r="AA4610" s="71"/>
      <c r="AB4610" s="70"/>
      <c r="AC4610" s="70"/>
      <c r="AD4610" s="53"/>
      <c r="AE4610" s="53"/>
      <c r="AF4610" s="72"/>
      <c r="AG4610" s="70"/>
      <c r="AH4610" s="70"/>
      <c r="AI4610" s="70"/>
    </row>
    <row r="4611" spans="1:35" ht="12.75" customHeight="1" x14ac:dyDescent="0.2">
      <c r="A4611" s="64" t="s">
        <v>748</v>
      </c>
      <c r="B4611" s="65" t="s">
        <v>747</v>
      </c>
      <c r="C4611" s="65">
        <v>502446</v>
      </c>
      <c r="D4611" s="66">
        <f>VLOOKUP(A4611,'2.1 Termination Charges'!$B$4:$F$904,5,0)</f>
        <v>0.2429</v>
      </c>
      <c r="G4611" s="67"/>
      <c r="H4611" s="67"/>
      <c r="J4611" s="67"/>
      <c r="P4611" s="68"/>
      <c r="Q4611" s="69"/>
      <c r="R4611" s="69"/>
      <c r="Z4611" s="70"/>
      <c r="AA4611" s="71"/>
      <c r="AB4611" s="70"/>
      <c r="AC4611" s="70"/>
      <c r="AD4611" s="53"/>
      <c r="AE4611" s="53"/>
      <c r="AF4611" s="72"/>
      <c r="AG4611" s="70"/>
      <c r="AH4611" s="70"/>
      <c r="AI4611" s="70"/>
    </row>
    <row r="4612" spans="1:35" ht="12.75" customHeight="1" x14ac:dyDescent="0.2">
      <c r="A4612" s="64" t="s">
        <v>748</v>
      </c>
      <c r="B4612" s="65" t="s">
        <v>747</v>
      </c>
      <c r="C4612" s="65">
        <v>5024470</v>
      </c>
      <c r="D4612" s="66">
        <f>VLOOKUP(A4612,'2.1 Termination Charges'!$B$4:$F$904,5,0)</f>
        <v>0.2429</v>
      </c>
      <c r="G4612" s="67"/>
      <c r="H4612" s="67"/>
      <c r="J4612" s="67"/>
      <c r="P4612" s="68"/>
      <c r="Q4612" s="69"/>
      <c r="R4612" s="69"/>
      <c r="Z4612" s="70"/>
      <c r="AA4612" s="71"/>
      <c r="AB4612" s="70"/>
      <c r="AC4612" s="70"/>
      <c r="AD4612" s="53"/>
      <c r="AE4612" s="53"/>
      <c r="AF4612" s="72"/>
      <c r="AG4612" s="70"/>
      <c r="AH4612" s="70"/>
      <c r="AI4612" s="70"/>
    </row>
    <row r="4613" spans="1:35" ht="12.75" customHeight="1" x14ac:dyDescent="0.2">
      <c r="A4613" s="64" t="s">
        <v>748</v>
      </c>
      <c r="B4613" s="65" t="s">
        <v>747</v>
      </c>
      <c r="C4613" s="65">
        <v>5024471</v>
      </c>
      <c r="D4613" s="66">
        <f>VLOOKUP(A4613,'2.1 Termination Charges'!$B$4:$F$904,5,0)</f>
        <v>0.2429</v>
      </c>
      <c r="G4613" s="67"/>
      <c r="H4613" s="67"/>
      <c r="J4613" s="67"/>
      <c r="P4613" s="68"/>
      <c r="Q4613" s="69"/>
      <c r="R4613" s="69"/>
      <c r="Z4613" s="70"/>
      <c r="AA4613" s="71"/>
      <c r="AB4613" s="70"/>
      <c r="AC4613" s="70"/>
      <c r="AD4613" s="53"/>
      <c r="AE4613" s="53"/>
      <c r="AF4613" s="72"/>
      <c r="AG4613" s="70"/>
      <c r="AH4613" s="70"/>
      <c r="AI4613" s="70"/>
    </row>
    <row r="4614" spans="1:35" ht="12.75" customHeight="1" x14ac:dyDescent="0.2">
      <c r="A4614" s="64" t="s">
        <v>748</v>
      </c>
      <c r="B4614" s="65" t="s">
        <v>747</v>
      </c>
      <c r="C4614" s="65">
        <v>5024472</v>
      </c>
      <c r="D4614" s="66">
        <f>VLOOKUP(A4614,'2.1 Termination Charges'!$B$4:$F$904,5,0)</f>
        <v>0.2429</v>
      </c>
      <c r="G4614" s="67"/>
      <c r="H4614" s="67"/>
      <c r="J4614" s="67"/>
      <c r="P4614" s="68"/>
      <c r="Q4614" s="69"/>
      <c r="R4614" s="69"/>
      <c r="Z4614" s="70"/>
      <c r="AA4614" s="71"/>
      <c r="AB4614" s="70"/>
      <c r="AC4614" s="70"/>
      <c r="AD4614" s="53"/>
      <c r="AE4614" s="53"/>
      <c r="AF4614" s="72"/>
      <c r="AG4614" s="70"/>
      <c r="AH4614" s="70"/>
      <c r="AI4614" s="70"/>
    </row>
    <row r="4615" spans="1:35" ht="12.75" customHeight="1" x14ac:dyDescent="0.2">
      <c r="A4615" s="64" t="s">
        <v>748</v>
      </c>
      <c r="B4615" s="65" t="s">
        <v>747</v>
      </c>
      <c r="C4615" s="65">
        <v>5024473</v>
      </c>
      <c r="D4615" s="66">
        <f>VLOOKUP(A4615,'2.1 Termination Charges'!$B$4:$F$904,5,0)</f>
        <v>0.2429</v>
      </c>
      <c r="G4615" s="67"/>
      <c r="H4615" s="67"/>
      <c r="J4615" s="67"/>
      <c r="P4615" s="68"/>
      <c r="Q4615" s="69"/>
      <c r="R4615" s="69"/>
      <c r="Z4615" s="70"/>
      <c r="AA4615" s="71"/>
      <c r="AB4615" s="70"/>
      <c r="AC4615" s="70"/>
      <c r="AD4615" s="53"/>
      <c r="AE4615" s="53"/>
      <c r="AF4615" s="72"/>
      <c r="AG4615" s="70"/>
      <c r="AH4615" s="70"/>
      <c r="AI4615" s="70"/>
    </row>
    <row r="4616" spans="1:35" ht="12.75" customHeight="1" x14ac:dyDescent="0.2">
      <c r="A4616" s="64" t="s">
        <v>748</v>
      </c>
      <c r="B4616" s="65" t="s">
        <v>747</v>
      </c>
      <c r="C4616" s="65">
        <v>5024474</v>
      </c>
      <c r="D4616" s="66">
        <f>VLOOKUP(A4616,'2.1 Termination Charges'!$B$4:$F$904,5,0)</f>
        <v>0.2429</v>
      </c>
      <c r="G4616" s="67"/>
      <c r="H4616" s="67"/>
      <c r="J4616" s="67"/>
      <c r="P4616" s="68"/>
      <c r="Q4616" s="69"/>
      <c r="R4616" s="69"/>
      <c r="Z4616" s="70"/>
      <c r="AA4616" s="71"/>
      <c r="AB4616" s="70"/>
      <c r="AC4616" s="70"/>
      <c r="AD4616" s="53"/>
      <c r="AE4616" s="53"/>
      <c r="AF4616" s="72"/>
      <c r="AG4616" s="70"/>
      <c r="AH4616" s="70"/>
      <c r="AI4616" s="70"/>
    </row>
    <row r="4617" spans="1:35" ht="12.75" customHeight="1" x14ac:dyDescent="0.2">
      <c r="A4617" s="64" t="s">
        <v>748</v>
      </c>
      <c r="B4617" s="65" t="s">
        <v>747</v>
      </c>
      <c r="C4617" s="65">
        <v>5024475</v>
      </c>
      <c r="D4617" s="66">
        <f>VLOOKUP(A4617,'2.1 Termination Charges'!$B$4:$F$904,5,0)</f>
        <v>0.2429</v>
      </c>
      <c r="G4617" s="67"/>
      <c r="H4617" s="67"/>
      <c r="J4617" s="67"/>
      <c r="P4617" s="68"/>
      <c r="Q4617" s="69"/>
      <c r="R4617" s="69"/>
      <c r="Z4617" s="70"/>
      <c r="AA4617" s="71"/>
      <c r="AB4617" s="70"/>
      <c r="AC4617" s="70"/>
      <c r="AD4617" s="53"/>
      <c r="AE4617" s="53"/>
      <c r="AF4617" s="72"/>
      <c r="AG4617" s="70"/>
      <c r="AH4617" s="70"/>
      <c r="AI4617" s="70"/>
    </row>
    <row r="4618" spans="1:35" ht="12.75" customHeight="1" x14ac:dyDescent="0.2">
      <c r="A4618" s="64" t="s">
        <v>748</v>
      </c>
      <c r="B4618" s="65" t="s">
        <v>747</v>
      </c>
      <c r="C4618" s="65">
        <v>502502</v>
      </c>
      <c r="D4618" s="66">
        <f>VLOOKUP(A4618,'2.1 Termination Charges'!$B$4:$F$904,5,0)</f>
        <v>0.2429</v>
      </c>
      <c r="G4618" s="67"/>
      <c r="H4618" s="67"/>
      <c r="J4618" s="67"/>
      <c r="P4618" s="68"/>
      <c r="Q4618" s="69"/>
      <c r="R4618" s="69"/>
      <c r="Z4618" s="70"/>
      <c r="AA4618" s="71"/>
      <c r="AB4618" s="70"/>
      <c r="AC4618" s="70"/>
      <c r="AD4618" s="53"/>
      <c r="AE4618" s="53"/>
      <c r="AF4618" s="72"/>
      <c r="AG4618" s="70"/>
      <c r="AH4618" s="70"/>
      <c r="AI4618" s="70"/>
    </row>
    <row r="4619" spans="1:35" ht="12.75" customHeight="1" x14ac:dyDescent="0.2">
      <c r="A4619" s="64" t="s">
        <v>748</v>
      </c>
      <c r="B4619" s="65" t="s">
        <v>747</v>
      </c>
      <c r="C4619" s="65">
        <v>502507</v>
      </c>
      <c r="D4619" s="66">
        <f>VLOOKUP(A4619,'2.1 Termination Charges'!$B$4:$F$904,5,0)</f>
        <v>0.2429</v>
      </c>
      <c r="G4619" s="67"/>
      <c r="H4619" s="67"/>
      <c r="J4619" s="67"/>
      <c r="P4619" s="68"/>
      <c r="Q4619" s="69"/>
      <c r="R4619" s="69"/>
      <c r="Z4619" s="70"/>
      <c r="AA4619" s="71"/>
      <c r="AB4619" s="70"/>
      <c r="AC4619" s="70"/>
      <c r="AD4619" s="53"/>
      <c r="AE4619" s="53"/>
      <c r="AF4619" s="72"/>
      <c r="AG4619" s="70"/>
      <c r="AH4619" s="70"/>
      <c r="AI4619" s="70"/>
    </row>
    <row r="4620" spans="1:35" ht="12.75" customHeight="1" x14ac:dyDescent="0.2">
      <c r="A4620" s="64" t="s">
        <v>748</v>
      </c>
      <c r="B4620" s="65" t="s">
        <v>747</v>
      </c>
      <c r="C4620" s="65">
        <v>502508</v>
      </c>
      <c r="D4620" s="66">
        <f>VLOOKUP(A4620,'2.1 Termination Charges'!$B$4:$F$904,5,0)</f>
        <v>0.2429</v>
      </c>
      <c r="G4620" s="67"/>
      <c r="H4620" s="67"/>
      <c r="J4620" s="67"/>
      <c r="P4620" s="68"/>
      <c r="Q4620" s="69"/>
      <c r="R4620" s="69"/>
      <c r="Z4620" s="70"/>
      <c r="AA4620" s="71"/>
      <c r="AB4620" s="70"/>
      <c r="AC4620" s="70"/>
      <c r="AD4620" s="53"/>
      <c r="AE4620" s="53"/>
      <c r="AF4620" s="72"/>
      <c r="AG4620" s="70"/>
      <c r="AH4620" s="70"/>
      <c r="AI4620" s="70"/>
    </row>
    <row r="4621" spans="1:35" ht="12.75" customHeight="1" x14ac:dyDescent="0.2">
      <c r="A4621" s="64" t="s">
        <v>748</v>
      </c>
      <c r="B4621" s="65" t="s">
        <v>747</v>
      </c>
      <c r="C4621" s="65">
        <v>502509</v>
      </c>
      <c r="D4621" s="66">
        <f>VLOOKUP(A4621,'2.1 Termination Charges'!$B$4:$F$904,5,0)</f>
        <v>0.2429</v>
      </c>
      <c r="G4621" s="67"/>
      <c r="H4621" s="67"/>
      <c r="J4621" s="67"/>
      <c r="P4621" s="68"/>
      <c r="Q4621" s="69"/>
      <c r="R4621" s="69"/>
      <c r="Z4621" s="70"/>
      <c r="AA4621" s="71"/>
      <c r="AB4621" s="70"/>
      <c r="AC4621" s="70"/>
      <c r="AD4621" s="53"/>
      <c r="AE4621" s="53"/>
      <c r="AF4621" s="72"/>
      <c r="AG4621" s="70"/>
      <c r="AH4621" s="70"/>
      <c r="AI4621" s="70"/>
    </row>
    <row r="4622" spans="1:35" ht="12.75" customHeight="1" x14ac:dyDescent="0.2">
      <c r="A4622" s="64" t="s">
        <v>748</v>
      </c>
      <c r="B4622" s="65" t="s">
        <v>747</v>
      </c>
      <c r="C4622" s="65">
        <v>502510</v>
      </c>
      <c r="D4622" s="66">
        <f>VLOOKUP(A4622,'2.1 Termination Charges'!$B$4:$F$904,5,0)</f>
        <v>0.2429</v>
      </c>
      <c r="G4622" s="67"/>
      <c r="H4622" s="67"/>
      <c r="J4622" s="67"/>
      <c r="P4622" s="68"/>
      <c r="Q4622" s="69"/>
      <c r="R4622" s="69"/>
      <c r="Z4622" s="70"/>
      <c r="AA4622" s="71"/>
      <c r="AB4622" s="70"/>
      <c r="AC4622" s="70"/>
      <c r="AD4622" s="53"/>
      <c r="AE4622" s="53"/>
      <c r="AF4622" s="72"/>
      <c r="AG4622" s="70"/>
      <c r="AH4622" s="70"/>
      <c r="AI4622" s="70"/>
    </row>
    <row r="4623" spans="1:35" ht="12.75" customHeight="1" x14ac:dyDescent="0.2">
      <c r="A4623" s="64" t="s">
        <v>748</v>
      </c>
      <c r="B4623" s="65" t="s">
        <v>747</v>
      </c>
      <c r="C4623" s="65">
        <v>502514</v>
      </c>
      <c r="D4623" s="66">
        <f>VLOOKUP(A4623,'2.1 Termination Charges'!$B$4:$F$904,5,0)</f>
        <v>0.2429</v>
      </c>
      <c r="G4623" s="67"/>
      <c r="H4623" s="67"/>
      <c r="J4623" s="67"/>
      <c r="P4623" s="68"/>
      <c r="Q4623" s="69"/>
      <c r="R4623" s="69"/>
      <c r="Z4623" s="70"/>
      <c r="AA4623" s="71"/>
      <c r="AB4623" s="70"/>
      <c r="AC4623" s="70"/>
      <c r="AD4623" s="53"/>
      <c r="AE4623" s="53"/>
      <c r="AF4623" s="72"/>
      <c r="AG4623" s="70"/>
      <c r="AH4623" s="70"/>
      <c r="AI4623" s="70"/>
    </row>
    <row r="4624" spans="1:35" ht="12.75" customHeight="1" x14ac:dyDescent="0.2">
      <c r="A4624" s="64" t="s">
        <v>748</v>
      </c>
      <c r="B4624" s="65" t="s">
        <v>747</v>
      </c>
      <c r="C4624" s="65">
        <v>502521</v>
      </c>
      <c r="D4624" s="66">
        <f>VLOOKUP(A4624,'2.1 Termination Charges'!$B$4:$F$904,5,0)</f>
        <v>0.2429</v>
      </c>
      <c r="G4624" s="67"/>
      <c r="H4624" s="67"/>
      <c r="J4624" s="67"/>
      <c r="P4624" s="68"/>
      <c r="Q4624" s="69"/>
      <c r="R4624" s="69"/>
      <c r="Z4624" s="70"/>
      <c r="AA4624" s="71"/>
      <c r="AB4624" s="70"/>
      <c r="AC4624" s="70"/>
      <c r="AD4624" s="53"/>
      <c r="AE4624" s="53"/>
      <c r="AF4624" s="72"/>
      <c r="AG4624" s="70"/>
      <c r="AH4624" s="70"/>
      <c r="AI4624" s="70"/>
    </row>
    <row r="4625" spans="1:35" ht="12.75" customHeight="1" x14ac:dyDescent="0.2">
      <c r="A4625" s="64" t="s">
        <v>748</v>
      </c>
      <c r="B4625" s="65" t="s">
        <v>747</v>
      </c>
      <c r="C4625" s="65">
        <v>502522</v>
      </c>
      <c r="D4625" s="66">
        <f>VLOOKUP(A4625,'2.1 Termination Charges'!$B$4:$F$904,5,0)</f>
        <v>0.2429</v>
      </c>
      <c r="G4625" s="67"/>
      <c r="H4625" s="67"/>
      <c r="J4625" s="67"/>
      <c r="P4625" s="68"/>
      <c r="Q4625" s="69"/>
      <c r="R4625" s="69"/>
      <c r="Z4625" s="70"/>
      <c r="AA4625" s="71"/>
      <c r="AB4625" s="70"/>
      <c r="AC4625" s="70"/>
      <c r="AD4625" s="53"/>
      <c r="AE4625" s="53"/>
      <c r="AF4625" s="72"/>
      <c r="AG4625" s="70"/>
      <c r="AH4625" s="70"/>
      <c r="AI4625" s="70"/>
    </row>
    <row r="4626" spans="1:35" ht="12.75" customHeight="1" x14ac:dyDescent="0.2">
      <c r="A4626" s="64" t="s">
        <v>748</v>
      </c>
      <c r="B4626" s="65" t="s">
        <v>747</v>
      </c>
      <c r="C4626" s="65">
        <v>502523</v>
      </c>
      <c r="D4626" s="66">
        <f>VLOOKUP(A4626,'2.1 Termination Charges'!$B$4:$F$904,5,0)</f>
        <v>0.2429</v>
      </c>
      <c r="G4626" s="67"/>
      <c r="H4626" s="67"/>
      <c r="J4626" s="67"/>
      <c r="P4626" s="68"/>
      <c r="Q4626" s="69"/>
      <c r="R4626" s="69"/>
      <c r="Z4626" s="70"/>
      <c r="AA4626" s="71"/>
      <c r="AB4626" s="70"/>
      <c r="AC4626" s="70"/>
      <c r="AD4626" s="53"/>
      <c r="AE4626" s="53"/>
      <c r="AF4626" s="72"/>
      <c r="AG4626" s="70"/>
      <c r="AH4626" s="70"/>
      <c r="AI4626" s="70"/>
    </row>
    <row r="4627" spans="1:35" ht="12.75" customHeight="1" x14ac:dyDescent="0.2">
      <c r="A4627" s="64" t="s">
        <v>748</v>
      </c>
      <c r="B4627" s="65" t="s">
        <v>747</v>
      </c>
      <c r="C4627" s="65">
        <v>502524</v>
      </c>
      <c r="D4627" s="66">
        <f>VLOOKUP(A4627,'2.1 Termination Charges'!$B$4:$F$904,5,0)</f>
        <v>0.2429</v>
      </c>
      <c r="G4627" s="67"/>
      <c r="H4627" s="67"/>
      <c r="J4627" s="67"/>
      <c r="P4627" s="68"/>
      <c r="Q4627" s="69"/>
      <c r="R4627" s="69"/>
      <c r="Z4627" s="70"/>
      <c r="AA4627" s="71"/>
      <c r="AB4627" s="70"/>
      <c r="AC4627" s="70"/>
      <c r="AD4627" s="53"/>
      <c r="AE4627" s="53"/>
      <c r="AF4627" s="72"/>
      <c r="AG4627" s="70"/>
      <c r="AH4627" s="70"/>
      <c r="AI4627" s="70"/>
    </row>
    <row r="4628" spans="1:35" ht="12.75" customHeight="1" x14ac:dyDescent="0.2">
      <c r="A4628" s="64" t="s">
        <v>748</v>
      </c>
      <c r="B4628" s="65" t="s">
        <v>747</v>
      </c>
      <c r="C4628" s="65">
        <v>502525</v>
      </c>
      <c r="D4628" s="66">
        <f>VLOOKUP(A4628,'2.1 Termination Charges'!$B$4:$F$904,5,0)</f>
        <v>0.2429</v>
      </c>
      <c r="G4628" s="67"/>
      <c r="H4628" s="67"/>
      <c r="J4628" s="67"/>
      <c r="P4628" s="68"/>
      <c r="Q4628" s="69"/>
      <c r="R4628" s="69"/>
      <c r="Z4628" s="70"/>
      <c r="AA4628" s="71"/>
      <c r="AB4628" s="70"/>
      <c r="AC4628" s="70"/>
      <c r="AD4628" s="53"/>
      <c r="AE4628" s="53"/>
      <c r="AF4628" s="72"/>
      <c r="AG4628" s="70"/>
      <c r="AH4628" s="70"/>
      <c r="AI4628" s="70"/>
    </row>
    <row r="4629" spans="1:35" ht="12.75" customHeight="1" x14ac:dyDescent="0.2">
      <c r="A4629" s="64" t="s">
        <v>748</v>
      </c>
      <c r="B4629" s="65" t="s">
        <v>747</v>
      </c>
      <c r="C4629" s="65">
        <v>502526</v>
      </c>
      <c r="D4629" s="66">
        <f>VLOOKUP(A4629,'2.1 Termination Charges'!$B$4:$F$904,5,0)</f>
        <v>0.2429</v>
      </c>
      <c r="G4629" s="67"/>
      <c r="H4629" s="67"/>
      <c r="J4629" s="67"/>
      <c r="P4629" s="68"/>
      <c r="Q4629" s="69"/>
      <c r="R4629" s="69"/>
      <c r="Z4629" s="70"/>
      <c r="AA4629" s="71"/>
      <c r="AB4629" s="70"/>
      <c r="AC4629" s="70"/>
      <c r="AD4629" s="53"/>
      <c r="AE4629" s="53"/>
      <c r="AF4629" s="72"/>
      <c r="AG4629" s="70"/>
      <c r="AH4629" s="70"/>
      <c r="AI4629" s="70"/>
    </row>
    <row r="4630" spans="1:35" ht="12.75" customHeight="1" x14ac:dyDescent="0.2">
      <c r="A4630" s="64" t="s">
        <v>748</v>
      </c>
      <c r="B4630" s="65" t="s">
        <v>747</v>
      </c>
      <c r="C4630" s="65">
        <v>502527</v>
      </c>
      <c r="D4630" s="66">
        <f>VLOOKUP(A4630,'2.1 Termination Charges'!$B$4:$F$904,5,0)</f>
        <v>0.2429</v>
      </c>
      <c r="G4630" s="67"/>
      <c r="H4630" s="67"/>
      <c r="J4630" s="67"/>
      <c r="P4630" s="68"/>
      <c r="Q4630" s="69"/>
      <c r="R4630" s="69"/>
      <c r="Z4630" s="70"/>
      <c r="AA4630" s="71"/>
      <c r="AB4630" s="70"/>
      <c r="AC4630" s="70"/>
      <c r="AD4630" s="53"/>
      <c r="AE4630" s="53"/>
      <c r="AF4630" s="72"/>
      <c r="AG4630" s="70"/>
      <c r="AH4630" s="70"/>
      <c r="AI4630" s="70"/>
    </row>
    <row r="4631" spans="1:35" ht="12.75" customHeight="1" x14ac:dyDescent="0.2">
      <c r="A4631" s="64" t="s">
        <v>748</v>
      </c>
      <c r="B4631" s="65" t="s">
        <v>747</v>
      </c>
      <c r="C4631" s="65">
        <v>502528</v>
      </c>
      <c r="D4631" s="66">
        <f>VLOOKUP(A4631,'2.1 Termination Charges'!$B$4:$F$904,5,0)</f>
        <v>0.2429</v>
      </c>
      <c r="G4631" s="67"/>
      <c r="H4631" s="67"/>
      <c r="J4631" s="67"/>
      <c r="P4631" s="68"/>
      <c r="Q4631" s="69"/>
      <c r="R4631" s="69"/>
      <c r="Z4631" s="70"/>
      <c r="AA4631" s="71"/>
      <c r="AB4631" s="70"/>
      <c r="AC4631" s="70"/>
      <c r="AD4631" s="53"/>
      <c r="AE4631" s="53"/>
      <c r="AF4631" s="72"/>
      <c r="AG4631" s="70"/>
      <c r="AH4631" s="70"/>
      <c r="AI4631" s="70"/>
    </row>
    <row r="4632" spans="1:35" ht="12.75" customHeight="1" x14ac:dyDescent="0.2">
      <c r="A4632" s="64" t="s">
        <v>748</v>
      </c>
      <c r="B4632" s="65" t="s">
        <v>747</v>
      </c>
      <c r="C4632" s="65">
        <v>502529</v>
      </c>
      <c r="D4632" s="66">
        <f>VLOOKUP(A4632,'2.1 Termination Charges'!$B$4:$F$904,5,0)</f>
        <v>0.2429</v>
      </c>
      <c r="G4632" s="67"/>
      <c r="H4632" s="67"/>
      <c r="J4632" s="67"/>
      <c r="P4632" s="68"/>
      <c r="Q4632" s="69"/>
      <c r="R4632" s="69"/>
      <c r="Z4632" s="70"/>
      <c r="AA4632" s="71"/>
      <c r="AB4632" s="70"/>
      <c r="AC4632" s="70"/>
      <c r="AD4632" s="53"/>
      <c r="AE4632" s="53"/>
      <c r="AF4632" s="72"/>
      <c r="AG4632" s="70"/>
      <c r="AH4632" s="70"/>
      <c r="AI4632" s="70"/>
    </row>
    <row r="4633" spans="1:35" ht="12.75" customHeight="1" x14ac:dyDescent="0.2">
      <c r="A4633" s="64" t="s">
        <v>748</v>
      </c>
      <c r="B4633" s="65" t="s">
        <v>747</v>
      </c>
      <c r="C4633" s="65">
        <v>5025312</v>
      </c>
      <c r="D4633" s="66">
        <f>VLOOKUP(A4633,'2.1 Termination Charges'!$B$4:$F$904,5,0)</f>
        <v>0.2429</v>
      </c>
      <c r="G4633" s="67"/>
      <c r="H4633" s="67"/>
      <c r="J4633" s="67"/>
      <c r="P4633" s="68"/>
      <c r="Q4633" s="69"/>
      <c r="R4633" s="69"/>
      <c r="Z4633" s="70"/>
      <c r="AA4633" s="71"/>
      <c r="AB4633" s="70"/>
      <c r="AC4633" s="70"/>
      <c r="AD4633" s="53"/>
      <c r="AE4633" s="53"/>
      <c r="AF4633" s="72"/>
      <c r="AG4633" s="70"/>
      <c r="AH4633" s="70"/>
      <c r="AI4633" s="70"/>
    </row>
    <row r="4634" spans="1:35" ht="12.75" customHeight="1" x14ac:dyDescent="0.2">
      <c r="A4634" s="64" t="s">
        <v>748</v>
      </c>
      <c r="B4634" s="65" t="s">
        <v>747</v>
      </c>
      <c r="C4634" s="65">
        <v>5025313</v>
      </c>
      <c r="D4634" s="66">
        <f>VLOOKUP(A4634,'2.1 Termination Charges'!$B$4:$F$904,5,0)</f>
        <v>0.2429</v>
      </c>
      <c r="G4634" s="67"/>
      <c r="H4634" s="67"/>
      <c r="J4634" s="67"/>
      <c r="P4634" s="68"/>
      <c r="Q4634" s="69"/>
      <c r="R4634" s="69"/>
      <c r="Z4634" s="70"/>
      <c r="AA4634" s="71"/>
      <c r="AB4634" s="70"/>
      <c r="AC4634" s="70"/>
      <c r="AD4634" s="53"/>
      <c r="AE4634" s="53"/>
      <c r="AF4634" s="72"/>
      <c r="AG4634" s="70"/>
      <c r="AH4634" s="70"/>
      <c r="AI4634" s="70"/>
    </row>
    <row r="4635" spans="1:35" ht="12.75" customHeight="1" x14ac:dyDescent="0.2">
      <c r="A4635" s="64" t="s">
        <v>748</v>
      </c>
      <c r="B4635" s="65" t="s">
        <v>747</v>
      </c>
      <c r="C4635" s="65">
        <v>502539</v>
      </c>
      <c r="D4635" s="66">
        <f>VLOOKUP(A4635,'2.1 Termination Charges'!$B$4:$F$904,5,0)</f>
        <v>0.2429</v>
      </c>
      <c r="G4635" s="67"/>
      <c r="H4635" s="67"/>
      <c r="J4635" s="67"/>
      <c r="P4635" s="68"/>
      <c r="Q4635" s="69"/>
      <c r="R4635" s="69"/>
      <c r="Z4635" s="70"/>
      <c r="AA4635" s="71"/>
      <c r="AB4635" s="70"/>
      <c r="AC4635" s="70"/>
      <c r="AD4635" s="53"/>
      <c r="AE4635" s="53"/>
      <c r="AF4635" s="72"/>
      <c r="AG4635" s="70"/>
      <c r="AH4635" s="70"/>
      <c r="AI4635" s="70"/>
    </row>
    <row r="4636" spans="1:35" ht="12.75" customHeight="1" x14ac:dyDescent="0.2">
      <c r="A4636" s="64" t="s">
        <v>748</v>
      </c>
      <c r="B4636" s="65" t="s">
        <v>747</v>
      </c>
      <c r="C4636" s="65">
        <v>502540</v>
      </c>
      <c r="D4636" s="66">
        <f>VLOOKUP(A4636,'2.1 Termination Charges'!$B$4:$F$904,5,0)</f>
        <v>0.2429</v>
      </c>
      <c r="G4636" s="67"/>
      <c r="H4636" s="67"/>
      <c r="J4636" s="67"/>
      <c r="P4636" s="68"/>
      <c r="Q4636" s="69"/>
      <c r="R4636" s="69"/>
      <c r="Z4636" s="70"/>
      <c r="AA4636" s="71"/>
      <c r="AB4636" s="70"/>
      <c r="AC4636" s="70"/>
      <c r="AD4636" s="53"/>
      <c r="AE4636" s="53"/>
      <c r="AF4636" s="72"/>
      <c r="AG4636" s="70"/>
      <c r="AH4636" s="70"/>
      <c r="AI4636" s="70"/>
    </row>
    <row r="4637" spans="1:35" ht="12.75" customHeight="1" x14ac:dyDescent="0.2">
      <c r="A4637" s="64" t="s">
        <v>748</v>
      </c>
      <c r="B4637" s="65" t="s">
        <v>747</v>
      </c>
      <c r="C4637" s="65">
        <v>502550</v>
      </c>
      <c r="D4637" s="66">
        <f>VLOOKUP(A4637,'2.1 Termination Charges'!$B$4:$F$904,5,0)</f>
        <v>0.2429</v>
      </c>
      <c r="G4637" s="67"/>
      <c r="H4637" s="67"/>
      <c r="J4637" s="67"/>
      <c r="P4637" s="68"/>
      <c r="Q4637" s="69"/>
      <c r="R4637" s="69"/>
      <c r="Z4637" s="70"/>
      <c r="AA4637" s="71"/>
      <c r="AB4637" s="70"/>
      <c r="AC4637" s="70"/>
      <c r="AD4637" s="53"/>
      <c r="AE4637" s="53"/>
      <c r="AF4637" s="72"/>
      <c r="AG4637" s="70"/>
      <c r="AH4637" s="70"/>
      <c r="AI4637" s="70"/>
    </row>
    <row r="4638" spans="1:35" ht="12.75" customHeight="1" x14ac:dyDescent="0.2">
      <c r="A4638" s="64" t="s">
        <v>748</v>
      </c>
      <c r="B4638" s="65" t="s">
        <v>747</v>
      </c>
      <c r="C4638" s="65">
        <v>5025518</v>
      </c>
      <c r="D4638" s="66">
        <f>VLOOKUP(A4638,'2.1 Termination Charges'!$B$4:$F$904,5,0)</f>
        <v>0.2429</v>
      </c>
      <c r="G4638" s="67"/>
      <c r="H4638" s="67"/>
      <c r="J4638" s="67"/>
      <c r="P4638" s="68"/>
      <c r="Q4638" s="69"/>
      <c r="R4638" s="69"/>
      <c r="Z4638" s="70"/>
      <c r="AA4638" s="71"/>
      <c r="AB4638" s="70"/>
      <c r="AC4638" s="70"/>
      <c r="AD4638" s="53"/>
      <c r="AE4638" s="53"/>
      <c r="AF4638" s="72"/>
      <c r="AG4638" s="70"/>
      <c r="AH4638" s="70"/>
      <c r="AI4638" s="70"/>
    </row>
    <row r="4639" spans="1:35" ht="12.75" customHeight="1" x14ac:dyDescent="0.2">
      <c r="A4639" s="64" t="s">
        <v>748</v>
      </c>
      <c r="B4639" s="65" t="s">
        <v>747</v>
      </c>
      <c r="C4639" s="65">
        <v>5025519</v>
      </c>
      <c r="D4639" s="66">
        <f>VLOOKUP(A4639,'2.1 Termination Charges'!$B$4:$F$904,5,0)</f>
        <v>0.2429</v>
      </c>
      <c r="G4639" s="67"/>
      <c r="H4639" s="67"/>
      <c r="J4639" s="67"/>
      <c r="P4639" s="68"/>
      <c r="Q4639" s="69"/>
      <c r="R4639" s="69"/>
      <c r="Z4639" s="70"/>
      <c r="AA4639" s="71"/>
      <c r="AB4639" s="70"/>
      <c r="AC4639" s="70"/>
      <c r="AD4639" s="53"/>
      <c r="AE4639" s="53"/>
      <c r="AF4639" s="72"/>
      <c r="AG4639" s="70"/>
      <c r="AH4639" s="70"/>
      <c r="AI4639" s="70"/>
    </row>
    <row r="4640" spans="1:35" ht="12.75" customHeight="1" x14ac:dyDescent="0.2">
      <c r="A4640" s="64" t="s">
        <v>748</v>
      </c>
      <c r="B4640" s="65" t="s">
        <v>747</v>
      </c>
      <c r="C4640" s="65">
        <v>5025540</v>
      </c>
      <c r="D4640" s="66">
        <f>VLOOKUP(A4640,'2.1 Termination Charges'!$B$4:$F$904,5,0)</f>
        <v>0.2429</v>
      </c>
      <c r="G4640" s="67"/>
      <c r="H4640" s="67"/>
      <c r="J4640" s="67"/>
      <c r="P4640" s="68"/>
      <c r="Q4640" s="69"/>
      <c r="R4640" s="69"/>
      <c r="Z4640" s="70"/>
      <c r="AA4640" s="71"/>
      <c r="AB4640" s="70"/>
      <c r="AC4640" s="70"/>
      <c r="AD4640" s="53"/>
      <c r="AE4640" s="53"/>
      <c r="AF4640" s="72"/>
      <c r="AG4640" s="70"/>
      <c r="AH4640" s="70"/>
      <c r="AI4640" s="70"/>
    </row>
    <row r="4641" spans="1:35" ht="12.75" customHeight="1" x14ac:dyDescent="0.2">
      <c r="A4641" s="64" t="s">
        <v>748</v>
      </c>
      <c r="B4641" s="65" t="s">
        <v>747</v>
      </c>
      <c r="C4641" s="65">
        <v>5025541</v>
      </c>
      <c r="D4641" s="66">
        <f>VLOOKUP(A4641,'2.1 Termination Charges'!$B$4:$F$904,5,0)</f>
        <v>0.2429</v>
      </c>
      <c r="G4641" s="67"/>
      <c r="H4641" s="67"/>
      <c r="J4641" s="67"/>
      <c r="P4641" s="68"/>
      <c r="Q4641" s="69"/>
      <c r="R4641" s="69"/>
      <c r="Z4641" s="70"/>
      <c r="AA4641" s="71"/>
      <c r="AB4641" s="70"/>
      <c r="AC4641" s="70"/>
      <c r="AD4641" s="53"/>
      <c r="AE4641" s="53"/>
      <c r="AF4641" s="72"/>
      <c r="AG4641" s="70"/>
      <c r="AH4641" s="70"/>
      <c r="AI4641" s="70"/>
    </row>
    <row r="4642" spans="1:35" ht="12.75" customHeight="1" x14ac:dyDescent="0.2">
      <c r="A4642" s="64" t="s">
        <v>748</v>
      </c>
      <c r="B4642" s="65" t="s">
        <v>747</v>
      </c>
      <c r="C4642" s="65">
        <v>5025542</v>
      </c>
      <c r="D4642" s="66">
        <f>VLOOKUP(A4642,'2.1 Termination Charges'!$B$4:$F$904,5,0)</f>
        <v>0.2429</v>
      </c>
      <c r="G4642" s="67"/>
      <c r="H4642" s="67"/>
      <c r="J4642" s="67"/>
      <c r="P4642" s="68"/>
      <c r="Q4642" s="69"/>
      <c r="R4642" s="69"/>
      <c r="Z4642" s="70"/>
      <c r="AA4642" s="71"/>
      <c r="AB4642" s="70"/>
      <c r="AC4642" s="70"/>
      <c r="AD4642" s="53"/>
      <c r="AE4642" s="53"/>
      <c r="AF4642" s="72"/>
      <c r="AG4642" s="70"/>
      <c r="AH4642" s="70"/>
      <c r="AI4642" s="70"/>
    </row>
    <row r="4643" spans="1:35" ht="12.75" customHeight="1" x14ac:dyDescent="0.2">
      <c r="A4643" s="64" t="s">
        <v>748</v>
      </c>
      <c r="B4643" s="65" t="s">
        <v>747</v>
      </c>
      <c r="C4643" s="65">
        <v>5025545</v>
      </c>
      <c r="D4643" s="66">
        <f>VLOOKUP(A4643,'2.1 Termination Charges'!$B$4:$F$904,5,0)</f>
        <v>0.2429</v>
      </c>
      <c r="G4643" s="67"/>
      <c r="H4643" s="67"/>
      <c r="J4643" s="67"/>
      <c r="P4643" s="68"/>
      <c r="Q4643" s="69"/>
      <c r="R4643" s="69"/>
      <c r="Z4643" s="70"/>
      <c r="AA4643" s="71"/>
      <c r="AB4643" s="70"/>
      <c r="AC4643" s="70"/>
      <c r="AD4643" s="53"/>
      <c r="AE4643" s="53"/>
      <c r="AF4643" s="72"/>
      <c r="AG4643" s="70"/>
      <c r="AH4643" s="70"/>
      <c r="AI4643" s="70"/>
    </row>
    <row r="4644" spans="1:35" ht="12.75" customHeight="1" x14ac:dyDescent="0.2">
      <c r="A4644" s="64" t="s">
        <v>748</v>
      </c>
      <c r="B4644" s="65" t="s">
        <v>747</v>
      </c>
      <c r="C4644" s="65">
        <v>5025546</v>
      </c>
      <c r="D4644" s="66">
        <f>VLOOKUP(A4644,'2.1 Termination Charges'!$B$4:$F$904,5,0)</f>
        <v>0.2429</v>
      </c>
      <c r="G4644" s="67"/>
      <c r="H4644" s="67"/>
      <c r="J4644" s="67"/>
      <c r="P4644" s="68"/>
      <c r="Q4644" s="69"/>
      <c r="R4644" s="69"/>
      <c r="Z4644" s="70"/>
      <c r="AA4644" s="71"/>
      <c r="AB4644" s="70"/>
      <c r="AC4644" s="70"/>
      <c r="AD4644" s="53"/>
      <c r="AE4644" s="53"/>
      <c r="AF4644" s="72"/>
      <c r="AG4644" s="70"/>
      <c r="AH4644" s="70"/>
      <c r="AI4644" s="70"/>
    </row>
    <row r="4645" spans="1:35" ht="12.75" customHeight="1" x14ac:dyDescent="0.2">
      <c r="A4645" s="64" t="s">
        <v>748</v>
      </c>
      <c r="B4645" s="65" t="s">
        <v>747</v>
      </c>
      <c r="C4645" s="65">
        <v>5025547</v>
      </c>
      <c r="D4645" s="66">
        <f>VLOOKUP(A4645,'2.1 Termination Charges'!$B$4:$F$904,5,0)</f>
        <v>0.2429</v>
      </c>
      <c r="G4645" s="67"/>
      <c r="H4645" s="67"/>
      <c r="J4645" s="67"/>
      <c r="P4645" s="68"/>
      <c r="Q4645" s="69"/>
      <c r="R4645" s="69"/>
      <c r="Z4645" s="70"/>
      <c r="AA4645" s="71"/>
      <c r="AB4645" s="70"/>
      <c r="AC4645" s="70"/>
      <c r="AD4645" s="53"/>
      <c r="AE4645" s="53"/>
      <c r="AF4645" s="72"/>
      <c r="AG4645" s="70"/>
      <c r="AH4645" s="70"/>
      <c r="AI4645" s="70"/>
    </row>
    <row r="4646" spans="1:35" ht="12.75" customHeight="1" x14ac:dyDescent="0.2">
      <c r="A4646" s="64" t="s">
        <v>748</v>
      </c>
      <c r="B4646" s="65" t="s">
        <v>747</v>
      </c>
      <c r="C4646" s="65">
        <v>5025548</v>
      </c>
      <c r="D4646" s="66">
        <f>VLOOKUP(A4646,'2.1 Termination Charges'!$B$4:$F$904,5,0)</f>
        <v>0.2429</v>
      </c>
      <c r="G4646" s="67"/>
      <c r="H4646" s="67"/>
      <c r="J4646" s="67"/>
      <c r="P4646" s="68"/>
      <c r="Q4646" s="69"/>
      <c r="R4646" s="69"/>
      <c r="Z4646" s="70"/>
      <c r="AA4646" s="71"/>
      <c r="AB4646" s="70"/>
      <c r="AC4646" s="70"/>
      <c r="AD4646" s="53"/>
      <c r="AE4646" s="53"/>
      <c r="AF4646" s="72"/>
      <c r="AG4646" s="70"/>
      <c r="AH4646" s="70"/>
      <c r="AI4646" s="70"/>
    </row>
    <row r="4647" spans="1:35" ht="12.75" customHeight="1" x14ac:dyDescent="0.2">
      <c r="A4647" s="64" t="s">
        <v>748</v>
      </c>
      <c r="B4647" s="65" t="s">
        <v>747</v>
      </c>
      <c r="C4647" s="65">
        <v>5025549</v>
      </c>
      <c r="D4647" s="66">
        <f>VLOOKUP(A4647,'2.1 Termination Charges'!$B$4:$F$904,5,0)</f>
        <v>0.2429</v>
      </c>
      <c r="G4647" s="67"/>
      <c r="H4647" s="67"/>
      <c r="J4647" s="67"/>
      <c r="P4647" s="68"/>
      <c r="Q4647" s="69"/>
      <c r="R4647" s="69"/>
      <c r="Z4647" s="70"/>
      <c r="AA4647" s="71"/>
      <c r="AB4647" s="70"/>
      <c r="AC4647" s="70"/>
      <c r="AD4647" s="53"/>
      <c r="AE4647" s="53"/>
      <c r="AF4647" s="72"/>
      <c r="AG4647" s="70"/>
      <c r="AH4647" s="70"/>
      <c r="AI4647" s="70"/>
    </row>
    <row r="4648" spans="1:35" ht="12.75" customHeight="1" x14ac:dyDescent="0.2">
      <c r="A4648" s="64" t="s">
        <v>748</v>
      </c>
      <c r="B4648" s="65" t="s">
        <v>747</v>
      </c>
      <c r="C4648" s="65">
        <v>502560</v>
      </c>
      <c r="D4648" s="66">
        <f>VLOOKUP(A4648,'2.1 Termination Charges'!$B$4:$F$904,5,0)</f>
        <v>0.2429</v>
      </c>
      <c r="G4648" s="67"/>
      <c r="H4648" s="67"/>
      <c r="J4648" s="67"/>
      <c r="P4648" s="68"/>
      <c r="Q4648" s="69"/>
      <c r="R4648" s="69"/>
      <c r="Z4648" s="70"/>
      <c r="AA4648" s="71"/>
      <c r="AB4648" s="70"/>
      <c r="AC4648" s="70"/>
      <c r="AD4648" s="53"/>
      <c r="AE4648" s="53"/>
      <c r="AF4648" s="72"/>
      <c r="AG4648" s="70"/>
      <c r="AH4648" s="70"/>
      <c r="AI4648" s="70"/>
    </row>
    <row r="4649" spans="1:35" ht="12.75" customHeight="1" x14ac:dyDescent="0.2">
      <c r="A4649" s="64" t="s">
        <v>748</v>
      </c>
      <c r="B4649" s="65" t="s">
        <v>747</v>
      </c>
      <c r="C4649" s="65">
        <v>502564</v>
      </c>
      <c r="D4649" s="66">
        <f>VLOOKUP(A4649,'2.1 Termination Charges'!$B$4:$F$904,5,0)</f>
        <v>0.2429</v>
      </c>
      <c r="G4649" s="67"/>
      <c r="H4649" s="67"/>
      <c r="J4649" s="67"/>
      <c r="P4649" s="68"/>
      <c r="Q4649" s="69"/>
      <c r="R4649" s="69"/>
      <c r="Z4649" s="70"/>
      <c r="AA4649" s="71"/>
      <c r="AB4649" s="70"/>
      <c r="AC4649" s="70"/>
      <c r="AD4649" s="53"/>
      <c r="AE4649" s="53"/>
      <c r="AF4649" s="72"/>
      <c r="AG4649" s="70"/>
      <c r="AH4649" s="70"/>
      <c r="AI4649" s="70"/>
    </row>
    <row r="4650" spans="1:35" ht="12.75" customHeight="1" x14ac:dyDescent="0.2">
      <c r="A4650" s="64" t="s">
        <v>748</v>
      </c>
      <c r="B4650" s="65" t="s">
        <v>747</v>
      </c>
      <c r="C4650" s="65">
        <v>502565</v>
      </c>
      <c r="D4650" s="66">
        <f>VLOOKUP(A4650,'2.1 Termination Charges'!$B$4:$F$904,5,0)</f>
        <v>0.2429</v>
      </c>
      <c r="G4650" s="67"/>
      <c r="H4650" s="67"/>
      <c r="J4650" s="67"/>
      <c r="P4650" s="68"/>
      <c r="Q4650" s="69"/>
      <c r="R4650" s="69"/>
      <c r="Z4650" s="70"/>
      <c r="AA4650" s="71"/>
      <c r="AB4650" s="70"/>
      <c r="AC4650" s="70"/>
      <c r="AD4650" s="53"/>
      <c r="AE4650" s="53"/>
      <c r="AF4650" s="72"/>
      <c r="AG4650" s="70"/>
      <c r="AH4650" s="70"/>
      <c r="AI4650" s="70"/>
    </row>
    <row r="4651" spans="1:35" ht="12.75" customHeight="1" x14ac:dyDescent="0.2">
      <c r="A4651" s="64" t="s">
        <v>748</v>
      </c>
      <c r="B4651" s="65" t="s">
        <v>747</v>
      </c>
      <c r="C4651" s="65">
        <v>502566</v>
      </c>
      <c r="D4651" s="66">
        <f>VLOOKUP(A4651,'2.1 Termination Charges'!$B$4:$F$904,5,0)</f>
        <v>0.2429</v>
      </c>
      <c r="G4651" s="67"/>
      <c r="H4651" s="67"/>
      <c r="J4651" s="67"/>
      <c r="P4651" s="68"/>
      <c r="Q4651" s="69"/>
      <c r="R4651" s="69"/>
      <c r="Z4651" s="70"/>
      <c r="AA4651" s="71"/>
      <c r="AB4651" s="70"/>
      <c r="AC4651" s="70"/>
      <c r="AD4651" s="53"/>
      <c r="AE4651" s="53"/>
      <c r="AF4651" s="72"/>
      <c r="AG4651" s="70"/>
      <c r="AH4651" s="70"/>
      <c r="AI4651" s="70"/>
    </row>
    <row r="4652" spans="1:35" ht="12.75" customHeight="1" x14ac:dyDescent="0.2">
      <c r="A4652" s="64" t="s">
        <v>748</v>
      </c>
      <c r="B4652" s="65" t="s">
        <v>747</v>
      </c>
      <c r="C4652" s="65">
        <v>502567</v>
      </c>
      <c r="D4652" s="66">
        <f>VLOOKUP(A4652,'2.1 Termination Charges'!$B$4:$F$904,5,0)</f>
        <v>0.2429</v>
      </c>
      <c r="G4652" s="67"/>
      <c r="H4652" s="67"/>
      <c r="J4652" s="67"/>
      <c r="P4652" s="68"/>
      <c r="Q4652" s="69"/>
      <c r="R4652" s="69"/>
      <c r="Z4652" s="70"/>
      <c r="AA4652" s="71"/>
      <c r="AB4652" s="70"/>
      <c r="AC4652" s="70"/>
      <c r="AD4652" s="53"/>
      <c r="AE4652" s="53"/>
      <c r="AF4652" s="72"/>
      <c r="AG4652" s="70"/>
      <c r="AH4652" s="70"/>
      <c r="AI4652" s="70"/>
    </row>
    <row r="4653" spans="1:35" ht="12.75" customHeight="1" x14ac:dyDescent="0.2">
      <c r="A4653" s="64" t="s">
        <v>748</v>
      </c>
      <c r="B4653" s="65" t="s">
        <v>747</v>
      </c>
      <c r="C4653" s="65">
        <v>502568</v>
      </c>
      <c r="D4653" s="66">
        <f>VLOOKUP(A4653,'2.1 Termination Charges'!$B$4:$F$904,5,0)</f>
        <v>0.2429</v>
      </c>
      <c r="G4653" s="67"/>
      <c r="H4653" s="67"/>
      <c r="J4653" s="67"/>
      <c r="P4653" s="68"/>
      <c r="Q4653" s="69"/>
      <c r="R4653" s="69"/>
      <c r="Z4653" s="70"/>
      <c r="AA4653" s="71"/>
      <c r="AB4653" s="70"/>
      <c r="AC4653" s="70"/>
      <c r="AD4653" s="53"/>
      <c r="AE4653" s="53"/>
      <c r="AF4653" s="72"/>
      <c r="AG4653" s="70"/>
      <c r="AH4653" s="70"/>
      <c r="AI4653" s="70"/>
    </row>
    <row r="4654" spans="1:35" ht="12.75" customHeight="1" x14ac:dyDescent="0.2">
      <c r="A4654" s="64" t="s">
        <v>748</v>
      </c>
      <c r="B4654" s="65" t="s">
        <v>747</v>
      </c>
      <c r="C4654" s="65">
        <v>502579</v>
      </c>
      <c r="D4654" s="66">
        <f>VLOOKUP(A4654,'2.1 Termination Charges'!$B$4:$F$904,5,0)</f>
        <v>0.2429</v>
      </c>
      <c r="G4654" s="67"/>
      <c r="H4654" s="67"/>
      <c r="J4654" s="67"/>
      <c r="P4654" s="68"/>
      <c r="Q4654" s="69"/>
      <c r="R4654" s="69"/>
      <c r="Z4654" s="70"/>
      <c r="AA4654" s="71"/>
      <c r="AB4654" s="70"/>
      <c r="AC4654" s="70"/>
      <c r="AD4654" s="53"/>
      <c r="AE4654" s="53"/>
      <c r="AF4654" s="72"/>
      <c r="AG4654" s="70"/>
      <c r="AH4654" s="70"/>
      <c r="AI4654" s="70"/>
    </row>
    <row r="4655" spans="1:35" ht="12.75" customHeight="1" x14ac:dyDescent="0.2">
      <c r="A4655" s="64" t="s">
        <v>748</v>
      </c>
      <c r="B4655" s="65" t="s">
        <v>747</v>
      </c>
      <c r="C4655" s="65">
        <v>5025915</v>
      </c>
      <c r="D4655" s="66">
        <f>VLOOKUP(A4655,'2.1 Termination Charges'!$B$4:$F$904,5,0)</f>
        <v>0.2429</v>
      </c>
      <c r="G4655" s="67"/>
      <c r="H4655" s="67"/>
      <c r="J4655" s="67"/>
      <c r="P4655" s="68"/>
      <c r="Q4655" s="69"/>
      <c r="R4655" s="69"/>
      <c r="Z4655" s="70"/>
      <c r="AA4655" s="71"/>
      <c r="AB4655" s="70"/>
      <c r="AC4655" s="70"/>
      <c r="AD4655" s="53"/>
      <c r="AE4655" s="53"/>
      <c r="AF4655" s="72"/>
      <c r="AG4655" s="70"/>
      <c r="AH4655" s="70"/>
      <c r="AI4655" s="70"/>
    </row>
    <row r="4656" spans="1:35" ht="12.75" customHeight="1" x14ac:dyDescent="0.2">
      <c r="A4656" s="64" t="s">
        <v>748</v>
      </c>
      <c r="B4656" s="65" t="s">
        <v>747</v>
      </c>
      <c r="C4656" s="65">
        <v>5025916</v>
      </c>
      <c r="D4656" s="66">
        <f>VLOOKUP(A4656,'2.1 Termination Charges'!$B$4:$F$904,5,0)</f>
        <v>0.2429</v>
      </c>
      <c r="G4656" s="67"/>
      <c r="H4656" s="67"/>
      <c r="J4656" s="67"/>
      <c r="P4656" s="68"/>
      <c r="Q4656" s="69"/>
      <c r="R4656" s="69"/>
      <c r="Z4656" s="70"/>
      <c r="AA4656" s="71"/>
      <c r="AB4656" s="70"/>
      <c r="AC4656" s="70"/>
      <c r="AD4656" s="53"/>
      <c r="AE4656" s="53"/>
      <c r="AF4656" s="72"/>
      <c r="AG4656" s="70"/>
      <c r="AH4656" s="70"/>
      <c r="AI4656" s="70"/>
    </row>
    <row r="4657" spans="1:35" ht="12.75" customHeight="1" x14ac:dyDescent="0.2">
      <c r="A4657" s="64" t="s">
        <v>748</v>
      </c>
      <c r="B4657" s="65" t="s">
        <v>747</v>
      </c>
      <c r="C4657" s="65">
        <v>5025917</v>
      </c>
      <c r="D4657" s="66">
        <f>VLOOKUP(A4657,'2.1 Termination Charges'!$B$4:$F$904,5,0)</f>
        <v>0.2429</v>
      </c>
      <c r="G4657" s="67"/>
      <c r="H4657" s="67"/>
      <c r="J4657" s="67"/>
      <c r="P4657" s="68"/>
      <c r="Q4657" s="69"/>
      <c r="R4657" s="69"/>
      <c r="Z4657" s="70"/>
      <c r="AA4657" s="71"/>
      <c r="AB4657" s="70"/>
      <c r="AC4657" s="70"/>
      <c r="AD4657" s="53"/>
      <c r="AE4657" s="53"/>
      <c r="AF4657" s="72"/>
      <c r="AG4657" s="70"/>
      <c r="AH4657" s="70"/>
      <c r="AI4657" s="70"/>
    </row>
    <row r="4658" spans="1:35" ht="12.75" customHeight="1" x14ac:dyDescent="0.2">
      <c r="A4658" s="64" t="s">
        <v>748</v>
      </c>
      <c r="B4658" s="65" t="s">
        <v>747</v>
      </c>
      <c r="C4658" s="65">
        <v>5026648</v>
      </c>
      <c r="D4658" s="66">
        <f>VLOOKUP(A4658,'2.1 Termination Charges'!$B$4:$F$904,5,0)</f>
        <v>0.2429</v>
      </c>
      <c r="G4658" s="67"/>
      <c r="H4658" s="67"/>
      <c r="J4658" s="67"/>
      <c r="P4658" s="68"/>
      <c r="Q4658" s="69"/>
      <c r="R4658" s="69"/>
      <c r="Z4658" s="70"/>
      <c r="AA4658" s="71"/>
      <c r="AB4658" s="70"/>
      <c r="AC4658" s="70"/>
      <c r="AD4658" s="53"/>
      <c r="AE4658" s="53"/>
      <c r="AF4658" s="72"/>
      <c r="AG4658" s="70"/>
      <c r="AH4658" s="70"/>
      <c r="AI4658" s="70"/>
    </row>
    <row r="4659" spans="1:35" ht="12.75" customHeight="1" x14ac:dyDescent="0.2">
      <c r="A4659" s="64" t="s">
        <v>748</v>
      </c>
      <c r="B4659" s="65" t="s">
        <v>747</v>
      </c>
      <c r="C4659" s="65">
        <v>5026649</v>
      </c>
      <c r="D4659" s="66">
        <f>VLOOKUP(A4659,'2.1 Termination Charges'!$B$4:$F$904,5,0)</f>
        <v>0.2429</v>
      </c>
      <c r="G4659" s="67"/>
      <c r="H4659" s="67"/>
      <c r="J4659" s="67"/>
      <c r="P4659" s="68"/>
      <c r="Q4659" s="69"/>
      <c r="R4659" s="69"/>
      <c r="Z4659" s="70"/>
      <c r="AA4659" s="71"/>
      <c r="AB4659" s="70"/>
      <c r="AC4659" s="70"/>
      <c r="AD4659" s="53"/>
      <c r="AE4659" s="53"/>
      <c r="AF4659" s="72"/>
      <c r="AG4659" s="70"/>
      <c r="AH4659" s="70"/>
      <c r="AI4659" s="70"/>
    </row>
    <row r="4660" spans="1:35" ht="12.75" customHeight="1" x14ac:dyDescent="0.2">
      <c r="A4660" s="64" t="s">
        <v>748</v>
      </c>
      <c r="B4660" s="65" t="s">
        <v>747</v>
      </c>
      <c r="C4660" s="65">
        <v>5026659</v>
      </c>
      <c r="D4660" s="66">
        <f>VLOOKUP(A4660,'2.1 Termination Charges'!$B$4:$F$904,5,0)</f>
        <v>0.2429</v>
      </c>
      <c r="G4660" s="67"/>
      <c r="H4660" s="67"/>
      <c r="J4660" s="67"/>
      <c r="P4660" s="68"/>
      <c r="Q4660" s="69"/>
      <c r="R4660" s="69"/>
      <c r="Z4660" s="70"/>
      <c r="AA4660" s="71"/>
      <c r="AB4660" s="70"/>
      <c r="AC4660" s="70"/>
      <c r="AD4660" s="53"/>
      <c r="AE4660" s="53"/>
      <c r="AF4660" s="72"/>
      <c r="AG4660" s="70"/>
      <c r="AH4660" s="70"/>
      <c r="AI4660" s="70"/>
    </row>
    <row r="4661" spans="1:35" ht="12.75" customHeight="1" x14ac:dyDescent="0.2">
      <c r="A4661" s="64" t="s">
        <v>748</v>
      </c>
      <c r="B4661" s="65" t="s">
        <v>747</v>
      </c>
      <c r="C4661" s="65">
        <v>5026660</v>
      </c>
      <c r="D4661" s="66">
        <f>VLOOKUP(A4661,'2.1 Termination Charges'!$B$4:$F$904,5,0)</f>
        <v>0.2429</v>
      </c>
      <c r="G4661" s="67"/>
      <c r="H4661" s="67"/>
      <c r="J4661" s="67"/>
      <c r="P4661" s="68"/>
      <c r="Q4661" s="69"/>
      <c r="R4661" s="69"/>
      <c r="Z4661" s="70"/>
      <c r="AA4661" s="71"/>
      <c r="AB4661" s="70"/>
      <c r="AC4661" s="70"/>
      <c r="AD4661" s="53"/>
      <c r="AE4661" s="53"/>
      <c r="AF4661" s="72"/>
      <c r="AG4661" s="70"/>
      <c r="AH4661" s="70"/>
      <c r="AI4661" s="70"/>
    </row>
    <row r="4662" spans="1:35" ht="12.75" customHeight="1" x14ac:dyDescent="0.2">
      <c r="A4662" s="64" t="s">
        <v>748</v>
      </c>
      <c r="B4662" s="65" t="s">
        <v>747</v>
      </c>
      <c r="C4662" s="65">
        <v>5026677</v>
      </c>
      <c r="D4662" s="66">
        <f>VLOOKUP(A4662,'2.1 Termination Charges'!$B$4:$F$904,5,0)</f>
        <v>0.2429</v>
      </c>
      <c r="G4662" s="67"/>
      <c r="H4662" s="67"/>
      <c r="J4662" s="67"/>
      <c r="P4662" s="68"/>
      <c r="Q4662" s="69"/>
      <c r="R4662" s="69"/>
      <c r="Z4662" s="70"/>
      <c r="AA4662" s="71"/>
      <c r="AB4662" s="70"/>
      <c r="AC4662" s="70"/>
      <c r="AD4662" s="53"/>
      <c r="AE4662" s="53"/>
      <c r="AF4662" s="72"/>
      <c r="AG4662" s="70"/>
      <c r="AH4662" s="70"/>
      <c r="AI4662" s="70"/>
    </row>
    <row r="4663" spans="1:35" ht="12.75" customHeight="1" x14ac:dyDescent="0.2">
      <c r="A4663" s="64" t="s">
        <v>748</v>
      </c>
      <c r="B4663" s="65" t="s">
        <v>747</v>
      </c>
      <c r="C4663" s="65">
        <v>5026679</v>
      </c>
      <c r="D4663" s="66">
        <f>VLOOKUP(A4663,'2.1 Termination Charges'!$B$4:$F$904,5,0)</f>
        <v>0.2429</v>
      </c>
      <c r="G4663" s="67"/>
      <c r="H4663" s="67"/>
      <c r="J4663" s="67"/>
      <c r="P4663" s="68"/>
      <c r="Q4663" s="69"/>
      <c r="R4663" s="69"/>
      <c r="Z4663" s="70"/>
      <c r="AA4663" s="71"/>
      <c r="AB4663" s="70"/>
      <c r="AC4663" s="70"/>
      <c r="AD4663" s="53"/>
      <c r="AE4663" s="53"/>
      <c r="AF4663" s="72"/>
      <c r="AG4663" s="70"/>
      <c r="AH4663" s="70"/>
      <c r="AI4663" s="70"/>
    </row>
    <row r="4664" spans="1:35" ht="12.75" customHeight="1" x14ac:dyDescent="0.2">
      <c r="A4664" s="64" t="s">
        <v>748</v>
      </c>
      <c r="B4664" s="65" t="s">
        <v>747</v>
      </c>
      <c r="C4664" s="65">
        <v>5027740</v>
      </c>
      <c r="D4664" s="66">
        <f>VLOOKUP(A4664,'2.1 Termination Charges'!$B$4:$F$904,5,0)</f>
        <v>0.2429</v>
      </c>
      <c r="G4664" s="67"/>
      <c r="H4664" s="67"/>
      <c r="J4664" s="67"/>
      <c r="P4664" s="68"/>
      <c r="Q4664" s="69"/>
      <c r="R4664" s="69"/>
      <c r="Z4664" s="70"/>
      <c r="AA4664" s="71"/>
      <c r="AB4664" s="70"/>
      <c r="AC4664" s="70"/>
      <c r="AD4664" s="53"/>
      <c r="AE4664" s="53"/>
      <c r="AF4664" s="72"/>
      <c r="AG4664" s="70"/>
      <c r="AH4664" s="70"/>
      <c r="AI4664" s="70"/>
    </row>
    <row r="4665" spans="1:35" ht="12.75" customHeight="1" x14ac:dyDescent="0.2">
      <c r="A4665" s="64" t="s">
        <v>748</v>
      </c>
      <c r="B4665" s="65" t="s">
        <v>747</v>
      </c>
      <c r="C4665" s="65">
        <v>5027741</v>
      </c>
      <c r="D4665" s="66">
        <f>VLOOKUP(A4665,'2.1 Termination Charges'!$B$4:$F$904,5,0)</f>
        <v>0.2429</v>
      </c>
      <c r="G4665" s="67"/>
      <c r="H4665" s="67"/>
      <c r="J4665" s="67"/>
      <c r="P4665" s="68"/>
      <c r="Q4665" s="69"/>
      <c r="R4665" s="69"/>
      <c r="Z4665" s="70"/>
      <c r="AA4665" s="71"/>
      <c r="AB4665" s="70"/>
      <c r="AC4665" s="70"/>
      <c r="AD4665" s="53"/>
      <c r="AE4665" s="53"/>
      <c r="AF4665" s="72"/>
      <c r="AG4665" s="70"/>
      <c r="AH4665" s="70"/>
      <c r="AI4665" s="70"/>
    </row>
    <row r="4666" spans="1:35" ht="12.75" customHeight="1" x14ac:dyDescent="0.2">
      <c r="A4666" s="64" t="s">
        <v>748</v>
      </c>
      <c r="B4666" s="65" t="s">
        <v>747</v>
      </c>
      <c r="C4666" s="65">
        <v>5027742</v>
      </c>
      <c r="D4666" s="66">
        <f>VLOOKUP(A4666,'2.1 Termination Charges'!$B$4:$F$904,5,0)</f>
        <v>0.2429</v>
      </c>
      <c r="G4666" s="67"/>
      <c r="H4666" s="67"/>
      <c r="J4666" s="67"/>
      <c r="P4666" s="68"/>
      <c r="Q4666" s="69"/>
      <c r="R4666" s="69"/>
      <c r="Z4666" s="70"/>
      <c r="AA4666" s="71"/>
      <c r="AB4666" s="70"/>
      <c r="AC4666" s="70"/>
      <c r="AD4666" s="53"/>
      <c r="AE4666" s="53"/>
      <c r="AF4666" s="72"/>
      <c r="AG4666" s="70"/>
      <c r="AH4666" s="70"/>
      <c r="AI4666" s="70"/>
    </row>
    <row r="4667" spans="1:35" ht="12.75" customHeight="1" x14ac:dyDescent="0.2">
      <c r="A4667" s="64" t="s">
        <v>748</v>
      </c>
      <c r="B4667" s="65" t="s">
        <v>747</v>
      </c>
      <c r="C4667" s="65">
        <v>5027743</v>
      </c>
      <c r="D4667" s="66">
        <f>VLOOKUP(A4667,'2.1 Termination Charges'!$B$4:$F$904,5,0)</f>
        <v>0.2429</v>
      </c>
      <c r="G4667" s="67"/>
      <c r="H4667" s="67"/>
      <c r="J4667" s="67"/>
      <c r="P4667" s="68"/>
      <c r="Q4667" s="69"/>
      <c r="R4667" s="69"/>
      <c r="Z4667" s="70"/>
      <c r="AA4667" s="71"/>
      <c r="AB4667" s="70"/>
      <c r="AC4667" s="70"/>
      <c r="AD4667" s="53"/>
      <c r="AE4667" s="53"/>
      <c r="AF4667" s="72"/>
      <c r="AG4667" s="70"/>
      <c r="AH4667" s="70"/>
      <c r="AI4667" s="70"/>
    </row>
    <row r="4668" spans="1:35" ht="12.75" customHeight="1" x14ac:dyDescent="0.2">
      <c r="A4668" s="64" t="s">
        <v>748</v>
      </c>
      <c r="B4668" s="65" t="s">
        <v>747</v>
      </c>
      <c r="C4668" s="65">
        <v>5027744</v>
      </c>
      <c r="D4668" s="66">
        <f>VLOOKUP(A4668,'2.1 Termination Charges'!$B$4:$F$904,5,0)</f>
        <v>0.2429</v>
      </c>
      <c r="G4668" s="67"/>
      <c r="H4668" s="67"/>
      <c r="J4668" s="67"/>
      <c r="P4668" s="68"/>
      <c r="Q4668" s="69"/>
      <c r="R4668" s="69"/>
      <c r="Z4668" s="70"/>
      <c r="AA4668" s="71"/>
      <c r="AB4668" s="70"/>
      <c r="AC4668" s="70"/>
      <c r="AD4668" s="53"/>
      <c r="AE4668" s="53"/>
      <c r="AF4668" s="72"/>
      <c r="AG4668" s="70"/>
      <c r="AH4668" s="70"/>
      <c r="AI4668" s="70"/>
    </row>
    <row r="4669" spans="1:35" ht="12.75" customHeight="1" x14ac:dyDescent="0.2">
      <c r="A4669" s="64" t="s">
        <v>748</v>
      </c>
      <c r="B4669" s="65" t="s">
        <v>747</v>
      </c>
      <c r="C4669" s="65">
        <v>5027753</v>
      </c>
      <c r="D4669" s="66">
        <f>VLOOKUP(A4669,'2.1 Termination Charges'!$B$4:$F$904,5,0)</f>
        <v>0.2429</v>
      </c>
      <c r="G4669" s="67"/>
      <c r="H4669" s="67"/>
      <c r="J4669" s="67"/>
      <c r="P4669" s="68"/>
      <c r="Q4669" s="69"/>
      <c r="R4669" s="69"/>
      <c r="Z4669" s="70"/>
      <c r="AA4669" s="71"/>
      <c r="AB4669" s="70"/>
      <c r="AC4669" s="70"/>
      <c r="AD4669" s="53"/>
      <c r="AE4669" s="53"/>
      <c r="AF4669" s="72"/>
      <c r="AG4669" s="70"/>
      <c r="AH4669" s="70"/>
      <c r="AI4669" s="70"/>
    </row>
    <row r="4670" spans="1:35" ht="12.75" customHeight="1" x14ac:dyDescent="0.2">
      <c r="A4670" s="64" t="s">
        <v>748</v>
      </c>
      <c r="B4670" s="65" t="s">
        <v>747</v>
      </c>
      <c r="C4670" s="65">
        <v>5027759</v>
      </c>
      <c r="D4670" s="66">
        <f>VLOOKUP(A4670,'2.1 Termination Charges'!$B$4:$F$904,5,0)</f>
        <v>0.2429</v>
      </c>
      <c r="G4670" s="67"/>
      <c r="H4670" s="67"/>
      <c r="J4670" s="67"/>
      <c r="P4670" s="68"/>
      <c r="Q4670" s="69"/>
      <c r="R4670" s="69"/>
      <c r="Z4670" s="70"/>
      <c r="AA4670" s="71"/>
      <c r="AB4670" s="70"/>
      <c r="AC4670" s="70"/>
      <c r="AD4670" s="53"/>
      <c r="AE4670" s="53"/>
      <c r="AF4670" s="72"/>
      <c r="AG4670" s="70"/>
      <c r="AH4670" s="70"/>
      <c r="AI4670" s="70"/>
    </row>
    <row r="4671" spans="1:35" ht="12.75" customHeight="1" x14ac:dyDescent="0.2">
      <c r="A4671" s="64" t="s">
        <v>748</v>
      </c>
      <c r="B4671" s="65" t="s">
        <v>747</v>
      </c>
      <c r="C4671" s="65">
        <v>5027779</v>
      </c>
      <c r="D4671" s="66">
        <f>VLOOKUP(A4671,'2.1 Termination Charges'!$B$4:$F$904,5,0)</f>
        <v>0.2429</v>
      </c>
      <c r="G4671" s="67"/>
      <c r="H4671" s="67"/>
      <c r="J4671" s="67"/>
      <c r="P4671" s="68"/>
      <c r="Q4671" s="69"/>
      <c r="R4671" s="69"/>
      <c r="Z4671" s="70"/>
      <c r="AA4671" s="71"/>
      <c r="AB4671" s="70"/>
      <c r="AC4671" s="70"/>
      <c r="AD4671" s="53"/>
      <c r="AE4671" s="53"/>
      <c r="AF4671" s="72"/>
      <c r="AG4671" s="70"/>
      <c r="AH4671" s="70"/>
      <c r="AI4671" s="70"/>
    </row>
    <row r="4672" spans="1:35" ht="12.75" customHeight="1" x14ac:dyDescent="0.2">
      <c r="A4672" s="64" t="s">
        <v>748</v>
      </c>
      <c r="B4672" s="65" t="s">
        <v>747</v>
      </c>
      <c r="C4672" s="65">
        <v>5027859</v>
      </c>
      <c r="D4672" s="66">
        <f>VLOOKUP(A4672,'2.1 Termination Charges'!$B$4:$F$904,5,0)</f>
        <v>0.2429</v>
      </c>
      <c r="G4672" s="67"/>
      <c r="H4672" s="67"/>
      <c r="J4672" s="67"/>
      <c r="P4672" s="68"/>
      <c r="Q4672" s="69"/>
      <c r="R4672" s="69"/>
      <c r="Z4672" s="70"/>
      <c r="AA4672" s="71"/>
      <c r="AB4672" s="70"/>
      <c r="AC4672" s="70"/>
      <c r="AD4672" s="53"/>
      <c r="AE4672" s="53"/>
      <c r="AF4672" s="72"/>
      <c r="AG4672" s="70"/>
      <c r="AH4672" s="70"/>
      <c r="AI4672" s="70"/>
    </row>
    <row r="4673" spans="1:35" ht="12.75" customHeight="1" x14ac:dyDescent="0.2">
      <c r="A4673" s="64" t="s">
        <v>748</v>
      </c>
      <c r="B4673" s="65" t="s">
        <v>747</v>
      </c>
      <c r="C4673" s="65">
        <v>5027879</v>
      </c>
      <c r="D4673" s="66">
        <f>VLOOKUP(A4673,'2.1 Termination Charges'!$B$4:$F$904,5,0)</f>
        <v>0.2429</v>
      </c>
      <c r="G4673" s="67"/>
      <c r="H4673" s="67"/>
      <c r="J4673" s="67"/>
      <c r="P4673" s="68"/>
      <c r="Q4673" s="69"/>
      <c r="R4673" s="69"/>
      <c r="Z4673" s="70"/>
      <c r="AA4673" s="71"/>
      <c r="AB4673" s="70"/>
      <c r="AC4673" s="70"/>
      <c r="AD4673" s="53"/>
      <c r="AE4673" s="53"/>
      <c r="AF4673" s="72"/>
      <c r="AG4673" s="70"/>
      <c r="AH4673" s="70"/>
      <c r="AI4673" s="70"/>
    </row>
    <row r="4674" spans="1:35" ht="12.75" customHeight="1" x14ac:dyDescent="0.2">
      <c r="A4674" s="64" t="s">
        <v>748</v>
      </c>
      <c r="B4674" s="65" t="s">
        <v>747</v>
      </c>
      <c r="C4674" s="65">
        <v>5027959</v>
      </c>
      <c r="D4674" s="66">
        <f>VLOOKUP(A4674,'2.1 Termination Charges'!$B$4:$F$904,5,0)</f>
        <v>0.2429</v>
      </c>
      <c r="G4674" s="67"/>
      <c r="H4674" s="67"/>
      <c r="J4674" s="67"/>
      <c r="P4674" s="68"/>
      <c r="Q4674" s="69"/>
      <c r="R4674" s="69"/>
      <c r="Z4674" s="70"/>
      <c r="AA4674" s="71"/>
      <c r="AB4674" s="70"/>
      <c r="AC4674" s="70"/>
      <c r="AD4674" s="53"/>
      <c r="AE4674" s="53"/>
      <c r="AF4674" s="72"/>
      <c r="AG4674" s="70"/>
      <c r="AH4674" s="70"/>
      <c r="AI4674" s="70"/>
    </row>
    <row r="4675" spans="1:35" ht="12.75" customHeight="1" x14ac:dyDescent="0.2">
      <c r="A4675" s="64" t="s">
        <v>748</v>
      </c>
      <c r="B4675" s="65" t="s">
        <v>747</v>
      </c>
      <c r="C4675" s="65">
        <v>5027968</v>
      </c>
      <c r="D4675" s="66">
        <f>VLOOKUP(A4675,'2.1 Termination Charges'!$B$4:$F$904,5,0)</f>
        <v>0.2429</v>
      </c>
      <c r="G4675" s="67"/>
      <c r="H4675" s="67"/>
      <c r="J4675" s="67"/>
      <c r="P4675" s="68"/>
      <c r="Q4675" s="69"/>
      <c r="R4675" s="69"/>
      <c r="Z4675" s="70"/>
      <c r="AA4675" s="71"/>
      <c r="AB4675" s="70"/>
      <c r="AC4675" s="70"/>
      <c r="AD4675" s="53"/>
      <c r="AE4675" s="53"/>
      <c r="AF4675" s="72"/>
      <c r="AG4675" s="70"/>
      <c r="AH4675" s="70"/>
      <c r="AI4675" s="70"/>
    </row>
    <row r="4676" spans="1:35" ht="12.75" customHeight="1" x14ac:dyDescent="0.2">
      <c r="A4676" s="64" t="s">
        <v>748</v>
      </c>
      <c r="B4676" s="65" t="s">
        <v>747</v>
      </c>
      <c r="C4676" s="65">
        <v>5027969</v>
      </c>
      <c r="D4676" s="66">
        <f>VLOOKUP(A4676,'2.1 Termination Charges'!$B$4:$F$904,5,0)</f>
        <v>0.2429</v>
      </c>
      <c r="G4676" s="67"/>
      <c r="H4676" s="67"/>
      <c r="J4676" s="67"/>
      <c r="P4676" s="68"/>
      <c r="Q4676" s="69"/>
      <c r="R4676" s="69"/>
      <c r="Z4676" s="70"/>
      <c r="AA4676" s="71"/>
      <c r="AB4676" s="70"/>
      <c r="AC4676" s="70"/>
      <c r="AD4676" s="53"/>
      <c r="AE4676" s="53"/>
      <c r="AF4676" s="72"/>
      <c r="AG4676" s="70"/>
      <c r="AH4676" s="70"/>
      <c r="AI4676" s="70"/>
    </row>
    <row r="4677" spans="1:35" ht="12.75" customHeight="1" x14ac:dyDescent="0.2">
      <c r="A4677" s="64" t="s">
        <v>748</v>
      </c>
      <c r="B4677" s="65" t="s">
        <v>747</v>
      </c>
      <c r="C4677" s="65">
        <v>5027979</v>
      </c>
      <c r="D4677" s="66">
        <f>VLOOKUP(A4677,'2.1 Termination Charges'!$B$4:$F$904,5,0)</f>
        <v>0.2429</v>
      </c>
      <c r="G4677" s="67"/>
      <c r="H4677" s="67"/>
      <c r="J4677" s="67"/>
      <c r="P4677" s="68"/>
      <c r="Q4677" s="69"/>
      <c r="R4677" s="69"/>
      <c r="Z4677" s="70"/>
      <c r="AA4677" s="71"/>
      <c r="AB4677" s="70"/>
      <c r="AC4677" s="70"/>
      <c r="AD4677" s="53"/>
      <c r="AE4677" s="53"/>
      <c r="AF4677" s="72"/>
      <c r="AG4677" s="70"/>
      <c r="AH4677" s="70"/>
      <c r="AI4677" s="70"/>
    </row>
    <row r="4678" spans="1:35" ht="12.75" customHeight="1" x14ac:dyDescent="0.2">
      <c r="A4678" s="64" t="s">
        <v>750</v>
      </c>
      <c r="B4678" s="65" t="s">
        <v>749</v>
      </c>
      <c r="C4678" s="65">
        <v>5024</v>
      </c>
      <c r="D4678" s="66">
        <f>VLOOKUP(A4678,'2.1 Termination Charges'!$B$4:$F$904,5,0)</f>
        <v>0.2606</v>
      </c>
      <c r="G4678" s="67"/>
      <c r="H4678" s="67"/>
      <c r="J4678" s="67"/>
      <c r="P4678" s="68"/>
      <c r="Q4678" s="69"/>
      <c r="R4678" s="69"/>
      <c r="Z4678" s="70"/>
      <c r="AA4678" s="71"/>
      <c r="AB4678" s="70"/>
      <c r="AC4678" s="70"/>
      <c r="AD4678" s="53"/>
      <c r="AE4678" s="53"/>
      <c r="AF4678" s="72"/>
      <c r="AG4678" s="70"/>
      <c r="AH4678" s="70"/>
      <c r="AI4678" s="70"/>
    </row>
    <row r="4679" spans="1:35" ht="12.75" customHeight="1" x14ac:dyDescent="0.2">
      <c r="A4679" s="64" t="s">
        <v>750</v>
      </c>
      <c r="B4679" s="65" t="s">
        <v>749</v>
      </c>
      <c r="C4679" s="65">
        <v>5025</v>
      </c>
      <c r="D4679" s="66">
        <f>VLOOKUP(A4679,'2.1 Termination Charges'!$B$4:$F$904,5,0)</f>
        <v>0.2606</v>
      </c>
      <c r="G4679" s="67"/>
      <c r="H4679" s="67"/>
      <c r="J4679" s="67"/>
      <c r="P4679" s="68"/>
      <c r="Q4679" s="69"/>
      <c r="R4679" s="69"/>
      <c r="Z4679" s="70"/>
      <c r="AA4679" s="71"/>
      <c r="AB4679" s="70"/>
      <c r="AC4679" s="70"/>
      <c r="AD4679" s="53"/>
      <c r="AE4679" s="53"/>
      <c r="AF4679" s="72"/>
      <c r="AG4679" s="70"/>
      <c r="AH4679" s="70"/>
      <c r="AI4679" s="70"/>
    </row>
    <row r="4680" spans="1:35" ht="12.75" customHeight="1" x14ac:dyDescent="0.2">
      <c r="A4680" s="64" t="s">
        <v>752</v>
      </c>
      <c r="B4680" s="65" t="s">
        <v>751</v>
      </c>
      <c r="C4680" s="65">
        <v>594</v>
      </c>
      <c r="D4680" s="66">
        <f>VLOOKUP(A4680,'2.1 Termination Charges'!$B$4:$F$904,5,0)</f>
        <v>1.333E-2</v>
      </c>
      <c r="G4680" s="67"/>
      <c r="H4680" s="67"/>
      <c r="J4680" s="67"/>
      <c r="P4680" s="68"/>
      <c r="Q4680" s="69"/>
      <c r="R4680" s="69"/>
      <c r="Z4680" s="70"/>
      <c r="AA4680" s="71"/>
      <c r="AB4680" s="70"/>
      <c r="AC4680" s="70"/>
      <c r="AD4680" s="53"/>
      <c r="AE4680" s="53"/>
      <c r="AF4680" s="72"/>
      <c r="AG4680" s="70"/>
      <c r="AH4680" s="70"/>
      <c r="AI4680" s="70"/>
    </row>
    <row r="4681" spans="1:35" ht="12.75" customHeight="1" x14ac:dyDescent="0.2">
      <c r="A4681" s="64" t="s">
        <v>754</v>
      </c>
      <c r="B4681" s="65" t="s">
        <v>753</v>
      </c>
      <c r="C4681" s="65">
        <v>59469408</v>
      </c>
      <c r="D4681" s="66">
        <f>VLOOKUP(A4681,'2.1 Termination Charges'!$B$4:$F$904,5,0)</f>
        <v>8.473E-2</v>
      </c>
      <c r="G4681" s="67"/>
      <c r="H4681" s="67"/>
      <c r="J4681" s="67"/>
      <c r="P4681" s="68"/>
      <c r="Q4681" s="69"/>
      <c r="R4681" s="69"/>
      <c r="Z4681" s="70"/>
      <c r="AA4681" s="71"/>
      <c r="AB4681" s="70"/>
      <c r="AC4681" s="70"/>
      <c r="AD4681" s="53"/>
      <c r="AE4681" s="53"/>
      <c r="AF4681" s="72"/>
      <c r="AG4681" s="70"/>
      <c r="AH4681" s="70"/>
      <c r="AI4681" s="70"/>
    </row>
    <row r="4682" spans="1:35" ht="12.75" customHeight="1" x14ac:dyDescent="0.2">
      <c r="A4682" s="64" t="s">
        <v>754</v>
      </c>
      <c r="B4682" s="65" t="s">
        <v>753</v>
      </c>
      <c r="C4682" s="65">
        <v>59469409</v>
      </c>
      <c r="D4682" s="66">
        <f>VLOOKUP(A4682,'2.1 Termination Charges'!$B$4:$F$904,5,0)</f>
        <v>8.473E-2</v>
      </c>
      <c r="G4682" s="67"/>
      <c r="H4682" s="67"/>
      <c r="J4682" s="67"/>
      <c r="P4682" s="68"/>
      <c r="Q4682" s="69"/>
      <c r="R4682" s="69"/>
      <c r="Z4682" s="70"/>
      <c r="AA4682" s="71"/>
      <c r="AB4682" s="70"/>
      <c r="AC4682" s="70"/>
      <c r="AD4682" s="53"/>
      <c r="AE4682" s="53"/>
      <c r="AF4682" s="72"/>
      <c r="AG4682" s="70"/>
      <c r="AH4682" s="70"/>
      <c r="AI4682" s="70"/>
    </row>
    <row r="4683" spans="1:35" ht="12.75" customHeight="1" x14ac:dyDescent="0.2">
      <c r="A4683" s="64" t="s">
        <v>754</v>
      </c>
      <c r="B4683" s="65" t="s">
        <v>753</v>
      </c>
      <c r="C4683" s="65">
        <v>59469412</v>
      </c>
      <c r="D4683" s="66">
        <f>VLOOKUP(A4683,'2.1 Termination Charges'!$B$4:$F$904,5,0)</f>
        <v>8.473E-2</v>
      </c>
      <c r="G4683" s="67"/>
      <c r="H4683" s="67"/>
      <c r="J4683" s="67"/>
      <c r="P4683" s="68"/>
      <c r="Q4683" s="69"/>
      <c r="R4683" s="69"/>
      <c r="Z4683" s="70"/>
      <c r="AA4683" s="71"/>
      <c r="AB4683" s="70"/>
      <c r="AC4683" s="70"/>
      <c r="AD4683" s="53"/>
      <c r="AE4683" s="53"/>
      <c r="AF4683" s="72"/>
      <c r="AG4683" s="70"/>
      <c r="AH4683" s="70"/>
      <c r="AI4683" s="70"/>
    </row>
    <row r="4684" spans="1:35" ht="12.75" customHeight="1" x14ac:dyDescent="0.2">
      <c r="A4684" s="64" t="s">
        <v>754</v>
      </c>
      <c r="B4684" s="65" t="s">
        <v>753</v>
      </c>
      <c r="C4684" s="65">
        <v>59469413</v>
      </c>
      <c r="D4684" s="66">
        <f>VLOOKUP(A4684,'2.1 Termination Charges'!$B$4:$F$904,5,0)</f>
        <v>8.473E-2</v>
      </c>
      <c r="G4684" s="67"/>
      <c r="H4684" s="67"/>
      <c r="J4684" s="67"/>
      <c r="P4684" s="68"/>
      <c r="Q4684" s="69"/>
      <c r="R4684" s="69"/>
      <c r="Z4684" s="70"/>
      <c r="AA4684" s="71"/>
      <c r="AB4684" s="70"/>
      <c r="AC4684" s="70"/>
      <c r="AD4684" s="53"/>
      <c r="AE4684" s="53"/>
      <c r="AF4684" s="72"/>
      <c r="AG4684" s="70"/>
      <c r="AH4684" s="70"/>
      <c r="AI4684" s="70"/>
    </row>
    <row r="4685" spans="1:35" ht="12.75" customHeight="1" x14ac:dyDescent="0.2">
      <c r="A4685" s="64" t="s">
        <v>754</v>
      </c>
      <c r="B4685" s="65" t="s">
        <v>753</v>
      </c>
      <c r="C4685" s="65">
        <v>59469414</v>
      </c>
      <c r="D4685" s="66">
        <f>VLOOKUP(A4685,'2.1 Termination Charges'!$B$4:$F$904,5,0)</f>
        <v>8.473E-2</v>
      </c>
      <c r="G4685" s="67"/>
      <c r="H4685" s="67"/>
      <c r="J4685" s="67"/>
      <c r="P4685" s="68"/>
      <c r="Q4685" s="69"/>
      <c r="R4685" s="69"/>
      <c r="Z4685" s="70"/>
      <c r="AA4685" s="71"/>
      <c r="AB4685" s="70"/>
      <c r="AC4685" s="70"/>
      <c r="AD4685" s="53"/>
      <c r="AE4685" s="53"/>
      <c r="AF4685" s="72"/>
      <c r="AG4685" s="70"/>
      <c r="AH4685" s="70"/>
      <c r="AI4685" s="70"/>
    </row>
    <row r="4686" spans="1:35" ht="12.75" customHeight="1" x14ac:dyDescent="0.2">
      <c r="A4686" s="64" t="s">
        <v>754</v>
      </c>
      <c r="B4686" s="65" t="s">
        <v>753</v>
      </c>
      <c r="C4686" s="65">
        <v>59469415</v>
      </c>
      <c r="D4686" s="66">
        <f>VLOOKUP(A4686,'2.1 Termination Charges'!$B$4:$F$904,5,0)</f>
        <v>8.473E-2</v>
      </c>
      <c r="G4686" s="67"/>
      <c r="H4686" s="67"/>
      <c r="J4686" s="67"/>
      <c r="P4686" s="68"/>
      <c r="Q4686" s="69"/>
      <c r="R4686" s="69"/>
      <c r="Z4686" s="70"/>
      <c r="AA4686" s="71"/>
      <c r="AB4686" s="70"/>
      <c r="AC4686" s="70"/>
      <c r="AD4686" s="53"/>
      <c r="AE4686" s="53"/>
      <c r="AF4686" s="72"/>
      <c r="AG4686" s="70"/>
      <c r="AH4686" s="70"/>
      <c r="AI4686" s="70"/>
    </row>
    <row r="4687" spans="1:35" ht="12.75" customHeight="1" x14ac:dyDescent="0.2">
      <c r="A4687" s="64" t="s">
        <v>754</v>
      </c>
      <c r="B4687" s="65" t="s">
        <v>753</v>
      </c>
      <c r="C4687" s="65">
        <v>59469416</v>
      </c>
      <c r="D4687" s="66">
        <f>VLOOKUP(A4687,'2.1 Termination Charges'!$B$4:$F$904,5,0)</f>
        <v>8.473E-2</v>
      </c>
      <c r="G4687" s="67"/>
      <c r="H4687" s="67"/>
      <c r="J4687" s="67"/>
      <c r="P4687" s="68"/>
      <c r="Q4687" s="69"/>
      <c r="R4687" s="69"/>
      <c r="Z4687" s="70"/>
      <c r="AA4687" s="71"/>
      <c r="AB4687" s="70"/>
      <c r="AC4687" s="70"/>
      <c r="AD4687" s="53"/>
      <c r="AE4687" s="53"/>
      <c r="AF4687" s="72"/>
      <c r="AG4687" s="70"/>
      <c r="AH4687" s="70"/>
      <c r="AI4687" s="70"/>
    </row>
    <row r="4688" spans="1:35" ht="12.75" customHeight="1" x14ac:dyDescent="0.2">
      <c r="A4688" s="64" t="s">
        <v>754</v>
      </c>
      <c r="B4688" s="65" t="s">
        <v>753</v>
      </c>
      <c r="C4688" s="65">
        <v>5946949</v>
      </c>
      <c r="D4688" s="66">
        <f>VLOOKUP(A4688,'2.1 Termination Charges'!$B$4:$F$904,5,0)</f>
        <v>8.473E-2</v>
      </c>
      <c r="G4688" s="67"/>
      <c r="H4688" s="67"/>
      <c r="J4688" s="67"/>
      <c r="P4688" s="68"/>
      <c r="Q4688" s="69"/>
      <c r="R4688" s="69"/>
      <c r="Z4688" s="70"/>
      <c r="AA4688" s="71"/>
      <c r="AB4688" s="70"/>
      <c r="AC4688" s="70"/>
      <c r="AD4688" s="53"/>
      <c r="AE4688" s="53"/>
      <c r="AF4688" s="72"/>
      <c r="AG4688" s="70"/>
      <c r="AH4688" s="70"/>
      <c r="AI4688" s="70"/>
    </row>
    <row r="4689" spans="1:35" ht="12.75" customHeight="1" x14ac:dyDescent="0.2">
      <c r="A4689" s="64" t="s">
        <v>756</v>
      </c>
      <c r="B4689" s="65" t="s">
        <v>755</v>
      </c>
      <c r="C4689" s="65">
        <v>5946942</v>
      </c>
      <c r="D4689" s="66">
        <f>VLOOKUP(A4689,'2.1 Termination Charges'!$B$4:$F$904,5,0)</f>
        <v>0.25453999999999999</v>
      </c>
      <c r="G4689" s="67"/>
      <c r="H4689" s="67"/>
      <c r="J4689" s="67"/>
      <c r="P4689" s="68"/>
      <c r="Q4689" s="69"/>
      <c r="R4689" s="69"/>
      <c r="Z4689" s="70"/>
      <c r="AA4689" s="71"/>
      <c r="AB4689" s="70"/>
      <c r="AC4689" s="70"/>
      <c r="AD4689" s="53"/>
      <c r="AE4689" s="53"/>
      <c r="AF4689" s="72"/>
      <c r="AG4689" s="70"/>
      <c r="AH4689" s="70"/>
      <c r="AI4689" s="70"/>
    </row>
    <row r="4690" spans="1:35" ht="12.75" customHeight="1" x14ac:dyDescent="0.2">
      <c r="A4690" s="64" t="s">
        <v>756</v>
      </c>
      <c r="B4690" s="65" t="s">
        <v>755</v>
      </c>
      <c r="C4690" s="65">
        <v>59469430</v>
      </c>
      <c r="D4690" s="66">
        <f>VLOOKUP(A4690,'2.1 Termination Charges'!$B$4:$F$904,5,0)</f>
        <v>0.25453999999999999</v>
      </c>
      <c r="G4690" s="67"/>
      <c r="H4690" s="67"/>
      <c r="J4690" s="67"/>
      <c r="P4690" s="68"/>
      <c r="Q4690" s="69"/>
      <c r="R4690" s="69"/>
      <c r="Z4690" s="70"/>
      <c r="AA4690" s="71"/>
      <c r="AB4690" s="70"/>
      <c r="AC4690" s="70"/>
      <c r="AD4690" s="53"/>
      <c r="AE4690" s="53"/>
      <c r="AF4690" s="72"/>
      <c r="AG4690" s="70"/>
      <c r="AH4690" s="70"/>
      <c r="AI4690" s="70"/>
    </row>
    <row r="4691" spans="1:35" ht="12.75" customHeight="1" x14ac:dyDescent="0.2">
      <c r="A4691" s="64" t="s">
        <v>756</v>
      </c>
      <c r="B4691" s="65" t="s">
        <v>755</v>
      </c>
      <c r="C4691" s="65">
        <v>59469431</v>
      </c>
      <c r="D4691" s="66">
        <f>VLOOKUP(A4691,'2.1 Termination Charges'!$B$4:$F$904,5,0)</f>
        <v>0.25453999999999999</v>
      </c>
      <c r="G4691" s="67"/>
      <c r="H4691" s="67"/>
      <c r="J4691" s="67"/>
      <c r="P4691" s="68"/>
      <c r="Q4691" s="69"/>
      <c r="R4691" s="69"/>
      <c r="Z4691" s="70"/>
      <c r="AA4691" s="71"/>
      <c r="AB4691" s="70"/>
      <c r="AC4691" s="70"/>
      <c r="AD4691" s="53"/>
      <c r="AE4691" s="53"/>
      <c r="AF4691" s="72"/>
      <c r="AG4691" s="70"/>
      <c r="AH4691" s="70"/>
      <c r="AI4691" s="70"/>
    </row>
    <row r="4692" spans="1:35" ht="12.75" customHeight="1" x14ac:dyDescent="0.2">
      <c r="A4692" s="64" t="s">
        <v>756</v>
      </c>
      <c r="B4692" s="65" t="s">
        <v>755</v>
      </c>
      <c r="C4692" s="65">
        <v>59469438</v>
      </c>
      <c r="D4692" s="66">
        <f>VLOOKUP(A4692,'2.1 Termination Charges'!$B$4:$F$904,5,0)</f>
        <v>0.25453999999999999</v>
      </c>
      <c r="G4692" s="67"/>
      <c r="H4692" s="67"/>
      <c r="J4692" s="67"/>
      <c r="P4692" s="68"/>
      <c r="Q4692" s="69"/>
      <c r="R4692" s="69"/>
      <c r="Z4692" s="70"/>
      <c r="AA4692" s="71"/>
      <c r="AB4692" s="70"/>
      <c r="AC4692" s="70"/>
      <c r="AD4692" s="53"/>
      <c r="AE4692" s="53"/>
      <c r="AF4692" s="72"/>
      <c r="AG4692" s="70"/>
      <c r="AH4692" s="70"/>
      <c r="AI4692" s="70"/>
    </row>
    <row r="4693" spans="1:35" ht="12.75" customHeight="1" x14ac:dyDescent="0.2">
      <c r="A4693" s="64" t="s">
        <v>756</v>
      </c>
      <c r="B4693" s="65" t="s">
        <v>755</v>
      </c>
      <c r="C4693" s="65">
        <v>59469440</v>
      </c>
      <c r="D4693" s="66">
        <f>VLOOKUP(A4693,'2.1 Termination Charges'!$B$4:$F$904,5,0)</f>
        <v>0.25453999999999999</v>
      </c>
      <c r="G4693" s="67"/>
      <c r="H4693" s="67"/>
      <c r="J4693" s="67"/>
      <c r="P4693" s="68"/>
      <c r="Q4693" s="69"/>
      <c r="R4693" s="69"/>
      <c r="Z4693" s="70"/>
      <c r="AA4693" s="71"/>
      <c r="AB4693" s="70"/>
      <c r="AC4693" s="70"/>
      <c r="AD4693" s="53"/>
      <c r="AE4693" s="53"/>
      <c r="AF4693" s="72"/>
      <c r="AG4693" s="70"/>
      <c r="AH4693" s="70"/>
      <c r="AI4693" s="70"/>
    </row>
    <row r="4694" spans="1:35" ht="12.75" customHeight="1" x14ac:dyDescent="0.2">
      <c r="A4694" s="64" t="s">
        <v>756</v>
      </c>
      <c r="B4694" s="65" t="s">
        <v>755</v>
      </c>
      <c r="C4694" s="65">
        <v>59469441</v>
      </c>
      <c r="D4694" s="66">
        <f>VLOOKUP(A4694,'2.1 Termination Charges'!$B$4:$F$904,5,0)</f>
        <v>0.25453999999999999</v>
      </c>
      <c r="G4694" s="67"/>
      <c r="H4694" s="67"/>
      <c r="J4694" s="67"/>
      <c r="P4694" s="68"/>
      <c r="Q4694" s="69"/>
      <c r="R4694" s="69"/>
      <c r="Z4694" s="70"/>
      <c r="AA4694" s="71"/>
      <c r="AB4694" s="70"/>
      <c r="AC4694" s="70"/>
      <c r="AD4694" s="53"/>
      <c r="AE4694" s="53"/>
      <c r="AF4694" s="72"/>
      <c r="AG4694" s="70"/>
      <c r="AH4694" s="70"/>
      <c r="AI4694" s="70"/>
    </row>
    <row r="4695" spans="1:35" ht="12.75" customHeight="1" x14ac:dyDescent="0.2">
      <c r="A4695" s="64" t="s">
        <v>756</v>
      </c>
      <c r="B4695" s="65" t="s">
        <v>755</v>
      </c>
      <c r="C4695" s="65">
        <v>59469442</v>
      </c>
      <c r="D4695" s="66">
        <f>VLOOKUP(A4695,'2.1 Termination Charges'!$B$4:$F$904,5,0)</f>
        <v>0.25453999999999999</v>
      </c>
      <c r="G4695" s="67"/>
      <c r="H4695" s="67"/>
      <c r="J4695" s="67"/>
      <c r="P4695" s="68"/>
      <c r="Q4695" s="69"/>
      <c r="R4695" s="69"/>
      <c r="Z4695" s="70"/>
      <c r="AA4695" s="71"/>
      <c r="AB4695" s="70"/>
      <c r="AC4695" s="70"/>
      <c r="AD4695" s="53"/>
      <c r="AE4695" s="53"/>
      <c r="AF4695" s="72"/>
      <c r="AG4695" s="70"/>
      <c r="AH4695" s="70"/>
      <c r="AI4695" s="70"/>
    </row>
    <row r="4696" spans="1:35" ht="12.75" customHeight="1" x14ac:dyDescent="0.2">
      <c r="A4696" s="64" t="s">
        <v>756</v>
      </c>
      <c r="B4696" s="65" t="s">
        <v>755</v>
      </c>
      <c r="C4696" s="65">
        <v>59469443</v>
      </c>
      <c r="D4696" s="66">
        <f>VLOOKUP(A4696,'2.1 Termination Charges'!$B$4:$F$904,5,0)</f>
        <v>0.25453999999999999</v>
      </c>
      <c r="G4696" s="67"/>
      <c r="H4696" s="67"/>
      <c r="J4696" s="67"/>
      <c r="P4696" s="68"/>
      <c r="Q4696" s="69"/>
      <c r="R4696" s="69"/>
      <c r="Z4696" s="70"/>
      <c r="AA4696" s="71"/>
      <c r="AB4696" s="70"/>
      <c r="AC4696" s="70"/>
      <c r="AD4696" s="53"/>
      <c r="AE4696" s="53"/>
      <c r="AF4696" s="72"/>
      <c r="AG4696" s="70"/>
      <c r="AH4696" s="70"/>
      <c r="AI4696" s="70"/>
    </row>
    <row r="4697" spans="1:35" ht="12.75" customHeight="1" x14ac:dyDescent="0.2">
      <c r="A4697" s="64" t="s">
        <v>756</v>
      </c>
      <c r="B4697" s="65" t="s">
        <v>755</v>
      </c>
      <c r="C4697" s="65">
        <v>59469444</v>
      </c>
      <c r="D4697" s="66">
        <f>VLOOKUP(A4697,'2.1 Termination Charges'!$B$4:$F$904,5,0)</f>
        <v>0.25453999999999999</v>
      </c>
      <c r="G4697" s="67"/>
      <c r="H4697" s="67"/>
      <c r="J4697" s="67"/>
      <c r="P4697" s="68"/>
      <c r="Q4697" s="69"/>
      <c r="R4697" s="69"/>
      <c r="Z4697" s="70"/>
      <c r="AA4697" s="71"/>
      <c r="AB4697" s="70"/>
      <c r="AC4697" s="70"/>
      <c r="AD4697" s="53"/>
      <c r="AE4697" s="53"/>
      <c r="AF4697" s="72"/>
      <c r="AG4697" s="70"/>
      <c r="AH4697" s="70"/>
      <c r="AI4697" s="70"/>
    </row>
    <row r="4698" spans="1:35" ht="12.75" customHeight="1" x14ac:dyDescent="0.2">
      <c r="A4698" s="64" t="s">
        <v>756</v>
      </c>
      <c r="B4698" s="65" t="s">
        <v>755</v>
      </c>
      <c r="C4698" s="65">
        <v>59469445</v>
      </c>
      <c r="D4698" s="66">
        <f>VLOOKUP(A4698,'2.1 Termination Charges'!$B$4:$F$904,5,0)</f>
        <v>0.25453999999999999</v>
      </c>
      <c r="G4698" s="67"/>
      <c r="H4698" s="67"/>
      <c r="J4698" s="67"/>
      <c r="P4698" s="68"/>
      <c r="Q4698" s="69"/>
      <c r="R4698" s="69"/>
      <c r="Z4698" s="70"/>
      <c r="AA4698" s="71"/>
      <c r="AB4698" s="70"/>
      <c r="AC4698" s="70"/>
      <c r="AD4698" s="53"/>
      <c r="AE4698" s="53"/>
      <c r="AF4698" s="72"/>
      <c r="AG4698" s="70"/>
      <c r="AH4698" s="70"/>
      <c r="AI4698" s="70"/>
    </row>
    <row r="4699" spans="1:35" ht="12.75" customHeight="1" x14ac:dyDescent="0.2">
      <c r="A4699" s="64" t="s">
        <v>756</v>
      </c>
      <c r="B4699" s="65" t="s">
        <v>755</v>
      </c>
      <c r="C4699" s="65">
        <v>59469448</v>
      </c>
      <c r="D4699" s="66">
        <f>VLOOKUP(A4699,'2.1 Termination Charges'!$B$4:$F$904,5,0)</f>
        <v>0.25453999999999999</v>
      </c>
      <c r="G4699" s="67"/>
      <c r="H4699" s="67"/>
      <c r="J4699" s="67"/>
      <c r="P4699" s="68"/>
      <c r="Q4699" s="69"/>
      <c r="R4699" s="69"/>
      <c r="Z4699" s="70"/>
      <c r="AA4699" s="71"/>
      <c r="AB4699" s="70"/>
      <c r="AC4699" s="70"/>
      <c r="AD4699" s="53"/>
      <c r="AE4699" s="53"/>
      <c r="AF4699" s="72"/>
      <c r="AG4699" s="70"/>
      <c r="AH4699" s="70"/>
      <c r="AI4699" s="70"/>
    </row>
    <row r="4700" spans="1:35" ht="12.75" customHeight="1" x14ac:dyDescent="0.2">
      <c r="A4700" s="64" t="s">
        <v>756</v>
      </c>
      <c r="B4700" s="65" t="s">
        <v>755</v>
      </c>
      <c r="C4700" s="65">
        <v>59469449</v>
      </c>
      <c r="D4700" s="66">
        <f>VLOOKUP(A4700,'2.1 Termination Charges'!$B$4:$F$904,5,0)</f>
        <v>0.25453999999999999</v>
      </c>
      <c r="G4700" s="67"/>
      <c r="H4700" s="67"/>
      <c r="J4700" s="67"/>
      <c r="P4700" s="68"/>
      <c r="Q4700" s="69"/>
      <c r="R4700" s="69"/>
      <c r="Z4700" s="70"/>
      <c r="AA4700" s="71"/>
      <c r="AB4700" s="70"/>
      <c r="AC4700" s="70"/>
      <c r="AD4700" s="53"/>
      <c r="AE4700" s="53"/>
      <c r="AF4700" s="72"/>
      <c r="AG4700" s="70"/>
      <c r="AH4700" s="70"/>
      <c r="AI4700" s="70"/>
    </row>
    <row r="4701" spans="1:35" ht="12.75" customHeight="1" x14ac:dyDescent="0.2">
      <c r="A4701" s="64" t="s">
        <v>758</v>
      </c>
      <c r="B4701" s="65" t="s">
        <v>757</v>
      </c>
      <c r="C4701" s="65">
        <v>59469400</v>
      </c>
      <c r="D4701" s="66">
        <f>VLOOKUP(A4701,'2.1 Termination Charges'!$B$4:$F$904,5,0)</f>
        <v>0.12327</v>
      </c>
      <c r="G4701" s="67"/>
      <c r="H4701" s="67"/>
      <c r="J4701" s="67"/>
      <c r="P4701" s="68"/>
      <c r="Q4701" s="69"/>
      <c r="R4701" s="69"/>
      <c r="Z4701" s="70"/>
      <c r="AA4701" s="71"/>
      <c r="AB4701" s="70"/>
      <c r="AC4701" s="70"/>
      <c r="AD4701" s="53"/>
      <c r="AE4701" s="53"/>
      <c r="AF4701" s="72"/>
      <c r="AG4701" s="70"/>
      <c r="AH4701" s="70"/>
      <c r="AI4701" s="70"/>
    </row>
    <row r="4702" spans="1:35" ht="12.75" customHeight="1" x14ac:dyDescent="0.2">
      <c r="A4702" s="64" t="s">
        <v>758</v>
      </c>
      <c r="B4702" s="65" t="s">
        <v>757</v>
      </c>
      <c r="C4702" s="65">
        <v>59469401</v>
      </c>
      <c r="D4702" s="66">
        <f>VLOOKUP(A4702,'2.1 Termination Charges'!$B$4:$F$904,5,0)</f>
        <v>0.12327</v>
      </c>
      <c r="G4702" s="67"/>
      <c r="H4702" s="67"/>
      <c r="J4702" s="67"/>
      <c r="P4702" s="68"/>
      <c r="Q4702" s="69"/>
      <c r="R4702" s="69"/>
      <c r="Z4702" s="70"/>
      <c r="AA4702" s="71"/>
      <c r="AB4702" s="70"/>
      <c r="AC4702" s="70"/>
      <c r="AD4702" s="53"/>
      <c r="AE4702" s="53"/>
      <c r="AF4702" s="72"/>
      <c r="AG4702" s="70"/>
      <c r="AH4702" s="70"/>
      <c r="AI4702" s="70"/>
    </row>
    <row r="4703" spans="1:35" ht="12.75" customHeight="1" x14ac:dyDescent="0.2">
      <c r="A4703" s="64" t="s">
        <v>758</v>
      </c>
      <c r="B4703" s="65" t="s">
        <v>757</v>
      </c>
      <c r="C4703" s="65">
        <v>59469402</v>
      </c>
      <c r="D4703" s="66">
        <f>VLOOKUP(A4703,'2.1 Termination Charges'!$B$4:$F$904,5,0)</f>
        <v>0.12327</v>
      </c>
      <c r="G4703" s="67"/>
      <c r="H4703" s="67"/>
      <c r="J4703" s="67"/>
      <c r="P4703" s="68"/>
      <c r="Q4703" s="69"/>
      <c r="R4703" s="69"/>
      <c r="Z4703" s="70"/>
      <c r="AA4703" s="71"/>
      <c r="AB4703" s="70"/>
      <c r="AC4703" s="70"/>
      <c r="AD4703" s="53"/>
      <c r="AE4703" s="53"/>
      <c r="AF4703" s="72"/>
      <c r="AG4703" s="70"/>
      <c r="AH4703" s="70"/>
      <c r="AI4703" s="70"/>
    </row>
    <row r="4704" spans="1:35" ht="12.75" customHeight="1" x14ac:dyDescent="0.2">
      <c r="A4704" s="64" t="s">
        <v>758</v>
      </c>
      <c r="B4704" s="65" t="s">
        <v>757</v>
      </c>
      <c r="C4704" s="65">
        <v>59469403</v>
      </c>
      <c r="D4704" s="66">
        <f>VLOOKUP(A4704,'2.1 Termination Charges'!$B$4:$F$904,5,0)</f>
        <v>0.12327</v>
      </c>
      <c r="G4704" s="67"/>
      <c r="H4704" s="67"/>
      <c r="J4704" s="67"/>
      <c r="P4704" s="68"/>
      <c r="Q4704" s="69"/>
      <c r="R4704" s="69"/>
      <c r="Z4704" s="70"/>
      <c r="AA4704" s="71"/>
      <c r="AB4704" s="70"/>
      <c r="AC4704" s="70"/>
      <c r="AD4704" s="53"/>
      <c r="AE4704" s="53"/>
      <c r="AF4704" s="72"/>
      <c r="AG4704" s="70"/>
      <c r="AH4704" s="70"/>
      <c r="AI4704" s="70"/>
    </row>
    <row r="4705" spans="1:35" ht="12.75" customHeight="1" x14ac:dyDescent="0.2">
      <c r="A4705" s="64" t="s">
        <v>758</v>
      </c>
      <c r="B4705" s="65" t="s">
        <v>757</v>
      </c>
      <c r="C4705" s="65">
        <v>59469404</v>
      </c>
      <c r="D4705" s="66">
        <f>VLOOKUP(A4705,'2.1 Termination Charges'!$B$4:$F$904,5,0)</f>
        <v>0.12327</v>
      </c>
      <c r="G4705" s="67"/>
      <c r="H4705" s="67"/>
      <c r="J4705" s="67"/>
      <c r="P4705" s="68"/>
      <c r="Q4705" s="69"/>
      <c r="R4705" s="69"/>
      <c r="Z4705" s="70"/>
      <c r="AA4705" s="71"/>
      <c r="AB4705" s="70"/>
      <c r="AC4705" s="70"/>
      <c r="AD4705" s="53"/>
      <c r="AE4705" s="53"/>
      <c r="AF4705" s="72"/>
      <c r="AG4705" s="70"/>
      <c r="AH4705" s="70"/>
      <c r="AI4705" s="70"/>
    </row>
    <row r="4706" spans="1:35" ht="12.75" customHeight="1" x14ac:dyDescent="0.2">
      <c r="A4706" s="64" t="s">
        <v>758</v>
      </c>
      <c r="B4706" s="65" t="s">
        <v>757</v>
      </c>
      <c r="C4706" s="65">
        <v>59469405</v>
      </c>
      <c r="D4706" s="66">
        <f>VLOOKUP(A4706,'2.1 Termination Charges'!$B$4:$F$904,5,0)</f>
        <v>0.12327</v>
      </c>
      <c r="G4706" s="67"/>
      <c r="H4706" s="67"/>
      <c r="J4706" s="67"/>
      <c r="P4706" s="68"/>
      <c r="Q4706" s="69"/>
      <c r="R4706" s="69"/>
      <c r="Z4706" s="70"/>
      <c r="AA4706" s="71"/>
      <c r="AB4706" s="70"/>
      <c r="AC4706" s="70"/>
      <c r="AD4706" s="53"/>
      <c r="AE4706" s="53"/>
      <c r="AF4706" s="72"/>
      <c r="AG4706" s="70"/>
      <c r="AH4706" s="70"/>
      <c r="AI4706" s="70"/>
    </row>
    <row r="4707" spans="1:35" ht="12.75" customHeight="1" x14ac:dyDescent="0.2">
      <c r="A4707" s="64" t="s">
        <v>758</v>
      </c>
      <c r="B4707" s="65" t="s">
        <v>757</v>
      </c>
      <c r="C4707" s="65">
        <v>59469406</v>
      </c>
      <c r="D4707" s="66">
        <f>VLOOKUP(A4707,'2.1 Termination Charges'!$B$4:$F$904,5,0)</f>
        <v>0.12327</v>
      </c>
      <c r="G4707" s="67"/>
      <c r="H4707" s="67"/>
      <c r="J4707" s="67"/>
      <c r="P4707" s="68"/>
      <c r="Q4707" s="69"/>
      <c r="R4707" s="69"/>
      <c r="Z4707" s="70"/>
      <c r="AA4707" s="71"/>
      <c r="AB4707" s="70"/>
      <c r="AC4707" s="70"/>
      <c r="AD4707" s="53"/>
      <c r="AE4707" s="53"/>
      <c r="AF4707" s="72"/>
      <c r="AG4707" s="70"/>
      <c r="AH4707" s="70"/>
      <c r="AI4707" s="70"/>
    </row>
    <row r="4708" spans="1:35" ht="12.75" customHeight="1" x14ac:dyDescent="0.2">
      <c r="A4708" s="64" t="s">
        <v>758</v>
      </c>
      <c r="B4708" s="65" t="s">
        <v>757</v>
      </c>
      <c r="C4708" s="65">
        <v>59469407</v>
      </c>
      <c r="D4708" s="66">
        <f>VLOOKUP(A4708,'2.1 Termination Charges'!$B$4:$F$904,5,0)</f>
        <v>0.12327</v>
      </c>
      <c r="G4708" s="67"/>
      <c r="H4708" s="67"/>
      <c r="J4708" s="67"/>
      <c r="P4708" s="68"/>
      <c r="Q4708" s="69"/>
      <c r="R4708" s="69"/>
      <c r="Z4708" s="70"/>
      <c r="AA4708" s="71"/>
      <c r="AB4708" s="70"/>
      <c r="AC4708" s="70"/>
      <c r="AD4708" s="53"/>
      <c r="AE4708" s="53"/>
      <c r="AF4708" s="72"/>
      <c r="AG4708" s="70"/>
      <c r="AH4708" s="70"/>
      <c r="AI4708" s="70"/>
    </row>
    <row r="4709" spans="1:35" ht="12.75" customHeight="1" x14ac:dyDescent="0.2">
      <c r="A4709" s="64" t="s">
        <v>758</v>
      </c>
      <c r="B4709" s="65" t="s">
        <v>757</v>
      </c>
      <c r="C4709" s="65">
        <v>59469446</v>
      </c>
      <c r="D4709" s="66">
        <f>VLOOKUP(A4709,'2.1 Termination Charges'!$B$4:$F$904,5,0)</f>
        <v>0.12327</v>
      </c>
      <c r="G4709" s="67"/>
      <c r="H4709" s="67"/>
      <c r="J4709" s="67"/>
      <c r="P4709" s="68"/>
      <c r="Q4709" s="69"/>
      <c r="R4709" s="69"/>
      <c r="Z4709" s="70"/>
      <c r="AA4709" s="71"/>
      <c r="AB4709" s="70"/>
      <c r="AC4709" s="70"/>
      <c r="AD4709" s="53"/>
      <c r="AE4709" s="53"/>
      <c r="AF4709" s="72"/>
      <c r="AG4709" s="70"/>
      <c r="AH4709" s="70"/>
      <c r="AI4709" s="70"/>
    </row>
    <row r="4710" spans="1:35" ht="12.75" customHeight="1" x14ac:dyDescent="0.2">
      <c r="A4710" s="64" t="s">
        <v>758</v>
      </c>
      <c r="B4710" s="65" t="s">
        <v>757</v>
      </c>
      <c r="C4710" s="65">
        <v>59469447</v>
      </c>
      <c r="D4710" s="66">
        <f>VLOOKUP(A4710,'2.1 Termination Charges'!$B$4:$F$904,5,0)</f>
        <v>0.12327</v>
      </c>
      <c r="G4710" s="67"/>
      <c r="H4710" s="67"/>
      <c r="J4710" s="67"/>
      <c r="P4710" s="68"/>
      <c r="Q4710" s="69"/>
      <c r="R4710" s="69"/>
      <c r="Z4710" s="70"/>
      <c r="AA4710" s="71"/>
      <c r="AB4710" s="70"/>
      <c r="AC4710" s="70"/>
      <c r="AD4710" s="53"/>
      <c r="AE4710" s="53"/>
      <c r="AF4710" s="72"/>
      <c r="AG4710" s="70"/>
      <c r="AH4710" s="70"/>
      <c r="AI4710" s="70"/>
    </row>
    <row r="4711" spans="1:35" ht="12.75" customHeight="1" x14ac:dyDescent="0.2">
      <c r="A4711" s="64" t="s">
        <v>760</v>
      </c>
      <c r="B4711" s="65" t="s">
        <v>759</v>
      </c>
      <c r="C4711" s="65">
        <v>594694</v>
      </c>
      <c r="D4711" s="66">
        <f>VLOOKUP(A4711,'2.1 Termination Charges'!$B$4:$F$904,5,0)</f>
        <v>0.12327</v>
      </c>
      <c r="G4711" s="67"/>
      <c r="H4711" s="67"/>
      <c r="J4711" s="67"/>
      <c r="P4711" s="68"/>
      <c r="Q4711" s="69"/>
      <c r="R4711" s="69"/>
      <c r="Z4711" s="70"/>
      <c r="AA4711" s="71"/>
      <c r="AB4711" s="70"/>
      <c r="AC4711" s="70"/>
      <c r="AD4711" s="53"/>
      <c r="AE4711" s="53"/>
      <c r="AF4711" s="72"/>
      <c r="AG4711" s="70"/>
      <c r="AH4711" s="70"/>
      <c r="AI4711" s="70"/>
    </row>
    <row r="4712" spans="1:35" ht="12.75" customHeight="1" x14ac:dyDescent="0.2">
      <c r="A4712" s="64" t="s">
        <v>762</v>
      </c>
      <c r="B4712" s="65" t="s">
        <v>761</v>
      </c>
      <c r="C4712" s="65">
        <v>224</v>
      </c>
      <c r="D4712" s="66">
        <f>VLOOKUP(A4712,'2.1 Termination Charges'!$B$4:$F$904,5,0)</f>
        <v>0.77453000000000005</v>
      </c>
      <c r="G4712" s="67"/>
      <c r="H4712" s="67"/>
      <c r="J4712" s="67"/>
      <c r="P4712" s="68"/>
      <c r="Q4712" s="69"/>
      <c r="R4712" s="69"/>
      <c r="Z4712" s="70"/>
      <c r="AA4712" s="71"/>
      <c r="AB4712" s="70"/>
      <c r="AC4712" s="70"/>
      <c r="AD4712" s="53"/>
      <c r="AE4712" s="53"/>
      <c r="AF4712" s="72"/>
      <c r="AG4712" s="70"/>
      <c r="AH4712" s="70"/>
      <c r="AI4712" s="70"/>
    </row>
    <row r="4713" spans="1:35" ht="12.75" customHeight="1" x14ac:dyDescent="0.2">
      <c r="A4713" s="64" t="s">
        <v>764</v>
      </c>
      <c r="B4713" s="65" t="s">
        <v>763</v>
      </c>
      <c r="C4713" s="65">
        <v>22465</v>
      </c>
      <c r="D4713" s="66">
        <f>VLOOKUP(A4713,'2.1 Termination Charges'!$B$4:$F$904,5,0)</f>
        <v>0.87004999999999999</v>
      </c>
      <c r="G4713" s="67"/>
      <c r="H4713" s="67"/>
      <c r="J4713" s="67"/>
      <c r="P4713" s="68"/>
      <c r="Q4713" s="69"/>
      <c r="R4713" s="69"/>
      <c r="Z4713" s="70"/>
      <c r="AA4713" s="71"/>
      <c r="AB4713" s="70"/>
      <c r="AC4713" s="70"/>
      <c r="AD4713" s="53"/>
      <c r="AE4713" s="53"/>
      <c r="AF4713" s="72"/>
      <c r="AG4713" s="70"/>
      <c r="AH4713" s="70"/>
      <c r="AI4713" s="70"/>
    </row>
    <row r="4714" spans="1:35" ht="12.75" customHeight="1" x14ac:dyDescent="0.2">
      <c r="A4714" s="64" t="s">
        <v>766</v>
      </c>
      <c r="B4714" s="65" t="s">
        <v>765</v>
      </c>
      <c r="C4714" s="65">
        <v>22466</v>
      </c>
      <c r="D4714" s="66">
        <f>VLOOKUP(A4714,'2.1 Termination Charges'!$B$4:$F$904,5,0)</f>
        <v>0.64968999999999999</v>
      </c>
      <c r="G4714" s="67"/>
      <c r="H4714" s="67"/>
      <c r="J4714" s="67"/>
      <c r="P4714" s="68"/>
      <c r="Q4714" s="69"/>
      <c r="R4714" s="69"/>
      <c r="Z4714" s="70"/>
      <c r="AA4714" s="71"/>
      <c r="AB4714" s="70"/>
      <c r="AC4714" s="70"/>
      <c r="AD4714" s="53"/>
      <c r="AE4714" s="53"/>
      <c r="AF4714" s="72"/>
      <c r="AG4714" s="70"/>
      <c r="AH4714" s="70"/>
      <c r="AI4714" s="70"/>
    </row>
    <row r="4715" spans="1:35" ht="12.75" customHeight="1" x14ac:dyDescent="0.2">
      <c r="A4715" s="64" t="s">
        <v>768</v>
      </c>
      <c r="B4715" s="65" t="s">
        <v>767</v>
      </c>
      <c r="C4715" s="65">
        <v>22462</v>
      </c>
      <c r="D4715" s="66">
        <f>VLOOKUP(A4715,'2.1 Termination Charges'!$B$4:$F$904,5,0)</f>
        <v>0.74543999999999999</v>
      </c>
      <c r="G4715" s="67"/>
      <c r="H4715" s="67"/>
      <c r="J4715" s="67"/>
      <c r="P4715" s="68"/>
      <c r="Q4715" s="69"/>
      <c r="R4715" s="69"/>
      <c r="Z4715" s="70"/>
      <c r="AA4715" s="71"/>
      <c r="AB4715" s="70"/>
      <c r="AC4715" s="70"/>
      <c r="AD4715" s="53"/>
      <c r="AE4715" s="53"/>
      <c r="AF4715" s="72"/>
      <c r="AG4715" s="70"/>
      <c r="AH4715" s="70"/>
      <c r="AI4715" s="70"/>
    </row>
    <row r="4716" spans="1:35" ht="12.75" customHeight="1" x14ac:dyDescent="0.2">
      <c r="A4716" s="64" t="s">
        <v>770</v>
      </c>
      <c r="B4716" s="65" t="s">
        <v>769</v>
      </c>
      <c r="C4716" s="65">
        <v>22460</v>
      </c>
      <c r="D4716" s="66">
        <f>VLOOKUP(A4716,'2.1 Termination Charges'!$B$4:$F$904,5,0)</f>
        <v>0.66447000000000001</v>
      </c>
      <c r="G4716" s="67"/>
      <c r="H4716" s="67"/>
      <c r="J4716" s="67"/>
      <c r="P4716" s="68"/>
      <c r="Q4716" s="69"/>
      <c r="R4716" s="69"/>
      <c r="Z4716" s="70"/>
      <c r="AA4716" s="71"/>
      <c r="AB4716" s="70"/>
      <c r="AC4716" s="70"/>
      <c r="AD4716" s="53"/>
      <c r="AE4716" s="53"/>
      <c r="AF4716" s="72"/>
      <c r="AG4716" s="70"/>
      <c r="AH4716" s="70"/>
      <c r="AI4716" s="70"/>
    </row>
    <row r="4717" spans="1:35" ht="12.75" customHeight="1" x14ac:dyDescent="0.2">
      <c r="A4717" s="64" t="s">
        <v>772</v>
      </c>
      <c r="B4717" s="65" t="s">
        <v>771</v>
      </c>
      <c r="C4717" s="65">
        <v>22463</v>
      </c>
      <c r="D4717" s="66">
        <f>VLOOKUP(A4717,'2.1 Termination Charges'!$B$4:$F$904,5,0)</f>
        <v>0.77453000000000005</v>
      </c>
      <c r="G4717" s="67"/>
      <c r="H4717" s="67"/>
      <c r="J4717" s="67"/>
      <c r="P4717" s="68"/>
      <c r="Q4717" s="69"/>
      <c r="R4717" s="69"/>
      <c r="Z4717" s="70"/>
      <c r="AA4717" s="71"/>
      <c r="AB4717" s="70"/>
      <c r="AC4717" s="70"/>
      <c r="AD4717" s="53"/>
      <c r="AE4717" s="53"/>
      <c r="AF4717" s="72"/>
      <c r="AG4717" s="70"/>
      <c r="AH4717" s="70"/>
      <c r="AI4717" s="70"/>
    </row>
    <row r="4718" spans="1:35" ht="12.75" customHeight="1" x14ac:dyDescent="0.2">
      <c r="A4718" s="64" t="s">
        <v>774</v>
      </c>
      <c r="B4718" s="65" t="s">
        <v>773</v>
      </c>
      <c r="C4718" s="65">
        <v>245</v>
      </c>
      <c r="D4718" s="66">
        <f>VLOOKUP(A4718,'2.1 Termination Charges'!$B$4:$F$904,5,0)</f>
        <v>0.91513999999999995</v>
      </c>
      <c r="G4718" s="67"/>
      <c r="H4718" s="67"/>
      <c r="J4718" s="67"/>
      <c r="P4718" s="68"/>
      <c r="Q4718" s="69"/>
      <c r="R4718" s="69"/>
      <c r="Z4718" s="70"/>
      <c r="AA4718" s="71"/>
      <c r="AB4718" s="70"/>
      <c r="AC4718" s="70"/>
      <c r="AD4718" s="53"/>
      <c r="AE4718" s="53"/>
      <c r="AF4718" s="72"/>
      <c r="AG4718" s="70"/>
      <c r="AH4718" s="70"/>
      <c r="AI4718" s="70"/>
    </row>
    <row r="4719" spans="1:35" ht="12.75" customHeight="1" x14ac:dyDescent="0.2">
      <c r="A4719" s="64" t="s">
        <v>776</v>
      </c>
      <c r="B4719" s="65" t="s">
        <v>775</v>
      </c>
      <c r="C4719" s="65">
        <v>245977</v>
      </c>
      <c r="D4719" s="66">
        <f>VLOOKUP(A4719,'2.1 Termination Charges'!$B$4:$F$904,5,0)</f>
        <v>0.91513999999999995</v>
      </c>
      <c r="G4719" s="67"/>
      <c r="H4719" s="67"/>
      <c r="J4719" s="67"/>
      <c r="P4719" s="68"/>
      <c r="Q4719" s="69"/>
      <c r="R4719" s="69"/>
      <c r="Z4719" s="70"/>
      <c r="AA4719" s="71"/>
      <c r="AB4719" s="70"/>
      <c r="AC4719" s="70"/>
      <c r="AD4719" s="53"/>
      <c r="AE4719" s="53"/>
      <c r="AF4719" s="72"/>
      <c r="AG4719" s="70"/>
      <c r="AH4719" s="70"/>
      <c r="AI4719" s="70"/>
    </row>
    <row r="4720" spans="1:35" ht="12.75" customHeight="1" x14ac:dyDescent="0.2">
      <c r="A4720" s="64" t="s">
        <v>778</v>
      </c>
      <c r="B4720" s="65" t="s">
        <v>777</v>
      </c>
      <c r="C4720" s="65">
        <v>245966</v>
      </c>
      <c r="D4720" s="66">
        <f>VLOOKUP(A4720,'2.1 Termination Charges'!$B$4:$F$904,5,0)</f>
        <v>0.91513999999999995</v>
      </c>
      <c r="G4720" s="67"/>
      <c r="H4720" s="67"/>
      <c r="J4720" s="67"/>
      <c r="P4720" s="68"/>
      <c r="Q4720" s="69"/>
      <c r="R4720" s="69"/>
      <c r="Z4720" s="70"/>
      <c r="AA4720" s="71"/>
      <c r="AB4720" s="70"/>
      <c r="AC4720" s="70"/>
      <c r="AD4720" s="53"/>
      <c r="AE4720" s="53"/>
      <c r="AF4720" s="72"/>
      <c r="AG4720" s="70"/>
      <c r="AH4720" s="70"/>
      <c r="AI4720" s="70"/>
    </row>
    <row r="4721" spans="1:35" ht="12.75" customHeight="1" x14ac:dyDescent="0.2">
      <c r="A4721" s="64" t="s">
        <v>778</v>
      </c>
      <c r="B4721" s="65" t="s">
        <v>777</v>
      </c>
      <c r="C4721" s="65">
        <v>245969</v>
      </c>
      <c r="D4721" s="66">
        <f>VLOOKUP(A4721,'2.1 Termination Charges'!$B$4:$F$904,5,0)</f>
        <v>0.91513999999999995</v>
      </c>
      <c r="G4721" s="67"/>
      <c r="H4721" s="67"/>
      <c r="J4721" s="67"/>
      <c r="P4721" s="68"/>
      <c r="Q4721" s="69"/>
      <c r="R4721" s="69"/>
      <c r="Z4721" s="70"/>
      <c r="AA4721" s="71"/>
      <c r="AB4721" s="70"/>
      <c r="AC4721" s="70"/>
      <c r="AD4721" s="53"/>
      <c r="AE4721" s="53"/>
      <c r="AF4721" s="72"/>
      <c r="AG4721" s="70"/>
      <c r="AH4721" s="70"/>
      <c r="AI4721" s="70"/>
    </row>
    <row r="4722" spans="1:35" ht="12.75" customHeight="1" x14ac:dyDescent="0.2">
      <c r="A4722" s="64" t="s">
        <v>780</v>
      </c>
      <c r="B4722" s="65" t="s">
        <v>779</v>
      </c>
      <c r="C4722" s="65">
        <v>245955</v>
      </c>
      <c r="D4722" s="66">
        <f>VLOOKUP(A4722,'2.1 Termination Charges'!$B$4:$F$904,5,0)</f>
        <v>0.96847000000000005</v>
      </c>
      <c r="G4722" s="67"/>
      <c r="H4722" s="67"/>
      <c r="J4722" s="67"/>
      <c r="P4722" s="68"/>
      <c r="Q4722" s="69"/>
      <c r="R4722" s="69"/>
      <c r="Z4722" s="70"/>
      <c r="AA4722" s="71"/>
      <c r="AB4722" s="70"/>
      <c r="AC4722" s="70"/>
      <c r="AD4722" s="53"/>
      <c r="AE4722" s="53"/>
      <c r="AF4722" s="72"/>
      <c r="AG4722" s="70"/>
      <c r="AH4722" s="70"/>
      <c r="AI4722" s="70"/>
    </row>
    <row r="4723" spans="1:35" ht="12.75" customHeight="1" x14ac:dyDescent="0.2">
      <c r="A4723" s="64" t="s">
        <v>782</v>
      </c>
      <c r="B4723" s="65" t="s">
        <v>781</v>
      </c>
      <c r="C4723" s="65">
        <v>592</v>
      </c>
      <c r="D4723" s="66">
        <f>VLOOKUP(A4723,'2.1 Termination Charges'!$B$4:$F$904,5,0)</f>
        <v>0.43151</v>
      </c>
      <c r="G4723" s="67"/>
      <c r="H4723" s="67"/>
      <c r="J4723" s="67"/>
      <c r="P4723" s="68"/>
      <c r="Q4723" s="69"/>
      <c r="R4723" s="69"/>
      <c r="Z4723" s="70"/>
      <c r="AA4723" s="71"/>
      <c r="AB4723" s="70"/>
      <c r="AC4723" s="70"/>
      <c r="AD4723" s="53"/>
      <c r="AE4723" s="53"/>
      <c r="AF4723" s="72"/>
      <c r="AG4723" s="70"/>
      <c r="AH4723" s="70"/>
      <c r="AI4723" s="70"/>
    </row>
    <row r="4724" spans="1:35" ht="12.75" customHeight="1" x14ac:dyDescent="0.2">
      <c r="A4724" s="64" t="s">
        <v>784</v>
      </c>
      <c r="B4724" s="65" t="s">
        <v>783</v>
      </c>
      <c r="C4724" s="65">
        <v>592600</v>
      </c>
      <c r="D4724" s="66">
        <f>VLOOKUP(A4724,'2.1 Termination Charges'!$B$4:$F$904,5,0)</f>
        <v>0.31418000000000001</v>
      </c>
      <c r="G4724" s="67"/>
      <c r="H4724" s="67"/>
      <c r="J4724" s="67"/>
      <c r="P4724" s="68"/>
      <c r="Q4724" s="69"/>
      <c r="R4724" s="69"/>
      <c r="Z4724" s="70"/>
      <c r="AA4724" s="71"/>
      <c r="AB4724" s="70"/>
      <c r="AC4724" s="70"/>
      <c r="AD4724" s="53"/>
      <c r="AE4724" s="53"/>
      <c r="AF4724" s="72"/>
      <c r="AG4724" s="70"/>
      <c r="AH4724" s="70"/>
      <c r="AI4724" s="70"/>
    </row>
    <row r="4725" spans="1:35" ht="12.75" customHeight="1" x14ac:dyDescent="0.2">
      <c r="A4725" s="64" t="s">
        <v>784</v>
      </c>
      <c r="B4725" s="65" t="s">
        <v>783</v>
      </c>
      <c r="C4725" s="65">
        <v>592601</v>
      </c>
      <c r="D4725" s="66">
        <f>VLOOKUP(A4725,'2.1 Termination Charges'!$B$4:$F$904,5,0)</f>
        <v>0.31418000000000001</v>
      </c>
      <c r="G4725" s="67"/>
      <c r="H4725" s="67"/>
      <c r="J4725" s="67"/>
      <c r="P4725" s="68"/>
      <c r="Q4725" s="69"/>
      <c r="R4725" s="69"/>
      <c r="Z4725" s="70"/>
      <c r="AA4725" s="71"/>
      <c r="AB4725" s="70"/>
      <c r="AC4725" s="70"/>
      <c r="AD4725" s="53"/>
      <c r="AE4725" s="53"/>
      <c r="AF4725" s="72"/>
      <c r="AG4725" s="70"/>
      <c r="AH4725" s="70"/>
      <c r="AI4725" s="70"/>
    </row>
    <row r="4726" spans="1:35" ht="12.75" customHeight="1" x14ac:dyDescent="0.2">
      <c r="A4726" s="64" t="s">
        <v>784</v>
      </c>
      <c r="B4726" s="65" t="s">
        <v>783</v>
      </c>
      <c r="C4726" s="65">
        <v>592602</v>
      </c>
      <c r="D4726" s="66">
        <f>VLOOKUP(A4726,'2.1 Termination Charges'!$B$4:$F$904,5,0)</f>
        <v>0.31418000000000001</v>
      </c>
      <c r="G4726" s="67"/>
      <c r="H4726" s="67"/>
      <c r="J4726" s="67"/>
      <c r="P4726" s="68"/>
      <c r="Q4726" s="69"/>
      <c r="R4726" s="69"/>
      <c r="Z4726" s="70"/>
      <c r="AA4726" s="71"/>
      <c r="AB4726" s="70"/>
      <c r="AC4726" s="70"/>
      <c r="AD4726" s="53"/>
      <c r="AE4726" s="53"/>
      <c r="AF4726" s="72"/>
      <c r="AG4726" s="70"/>
      <c r="AH4726" s="70"/>
      <c r="AI4726" s="70"/>
    </row>
    <row r="4727" spans="1:35" ht="12.75" customHeight="1" x14ac:dyDescent="0.2">
      <c r="A4727" s="64" t="s">
        <v>784</v>
      </c>
      <c r="B4727" s="65" t="s">
        <v>783</v>
      </c>
      <c r="C4727" s="65">
        <v>592603</v>
      </c>
      <c r="D4727" s="66">
        <f>VLOOKUP(A4727,'2.1 Termination Charges'!$B$4:$F$904,5,0)</f>
        <v>0.31418000000000001</v>
      </c>
      <c r="G4727" s="67"/>
      <c r="H4727" s="67"/>
      <c r="J4727" s="67"/>
      <c r="P4727" s="68"/>
      <c r="Q4727" s="69"/>
      <c r="R4727" s="69"/>
      <c r="Z4727" s="70"/>
      <c r="AA4727" s="71"/>
      <c r="AB4727" s="70"/>
      <c r="AC4727" s="70"/>
      <c r="AD4727" s="53"/>
      <c r="AE4727" s="53"/>
      <c r="AF4727" s="72"/>
      <c r="AG4727" s="70"/>
      <c r="AH4727" s="70"/>
      <c r="AI4727" s="70"/>
    </row>
    <row r="4728" spans="1:35" ht="12.75" customHeight="1" x14ac:dyDescent="0.2">
      <c r="A4728" s="64" t="s">
        <v>784</v>
      </c>
      <c r="B4728" s="65" t="s">
        <v>783</v>
      </c>
      <c r="C4728" s="65">
        <v>592604</v>
      </c>
      <c r="D4728" s="66">
        <f>VLOOKUP(A4728,'2.1 Termination Charges'!$B$4:$F$904,5,0)</f>
        <v>0.31418000000000001</v>
      </c>
      <c r="G4728" s="67"/>
      <c r="H4728" s="67"/>
      <c r="J4728" s="67"/>
      <c r="P4728" s="68"/>
      <c r="Q4728" s="69"/>
      <c r="R4728" s="69"/>
      <c r="Z4728" s="70"/>
      <c r="AA4728" s="71"/>
      <c r="AB4728" s="70"/>
      <c r="AC4728" s="70"/>
      <c r="AD4728" s="53"/>
      <c r="AE4728" s="53"/>
      <c r="AF4728" s="72"/>
      <c r="AG4728" s="70"/>
      <c r="AH4728" s="70"/>
      <c r="AI4728" s="70"/>
    </row>
    <row r="4729" spans="1:35" ht="12.75" customHeight="1" x14ac:dyDescent="0.2">
      <c r="A4729" s="64" t="s">
        <v>784</v>
      </c>
      <c r="B4729" s="65" t="s">
        <v>783</v>
      </c>
      <c r="C4729" s="65">
        <v>592659</v>
      </c>
      <c r="D4729" s="66">
        <f>VLOOKUP(A4729,'2.1 Termination Charges'!$B$4:$F$904,5,0)</f>
        <v>0.31418000000000001</v>
      </c>
      <c r="G4729" s="67"/>
      <c r="H4729" s="67"/>
      <c r="J4729" s="67"/>
      <c r="P4729" s="68"/>
      <c r="Q4729" s="69"/>
      <c r="R4729" s="69"/>
      <c r="Z4729" s="70"/>
      <c r="AA4729" s="71"/>
      <c r="AB4729" s="70"/>
      <c r="AC4729" s="70"/>
      <c r="AD4729" s="53"/>
      <c r="AE4729" s="53"/>
      <c r="AF4729" s="72"/>
      <c r="AG4729" s="70"/>
      <c r="AH4729" s="70"/>
      <c r="AI4729" s="70"/>
    </row>
    <row r="4730" spans="1:35" ht="12.75" customHeight="1" x14ac:dyDescent="0.2">
      <c r="A4730" s="64" t="s">
        <v>784</v>
      </c>
      <c r="B4730" s="65" t="s">
        <v>783</v>
      </c>
      <c r="C4730" s="65">
        <v>59266</v>
      </c>
      <c r="D4730" s="66">
        <f>VLOOKUP(A4730,'2.1 Termination Charges'!$B$4:$F$904,5,0)</f>
        <v>0.31418000000000001</v>
      </c>
      <c r="G4730" s="67"/>
      <c r="H4730" s="67"/>
      <c r="J4730" s="67"/>
      <c r="P4730" s="68"/>
      <c r="Q4730" s="69"/>
      <c r="R4730" s="69"/>
      <c r="Z4730" s="70"/>
      <c r="AA4730" s="71"/>
      <c r="AB4730" s="70"/>
      <c r="AC4730" s="70"/>
      <c r="AD4730" s="53"/>
      <c r="AE4730" s="53"/>
      <c r="AF4730" s="72"/>
      <c r="AG4730" s="70"/>
      <c r="AH4730" s="70"/>
      <c r="AI4730" s="70"/>
    </row>
    <row r="4731" spans="1:35" ht="12.75" customHeight="1" x14ac:dyDescent="0.2">
      <c r="A4731" s="64" t="s">
        <v>784</v>
      </c>
      <c r="B4731" s="65" t="s">
        <v>783</v>
      </c>
      <c r="C4731" s="65">
        <v>59267</v>
      </c>
      <c r="D4731" s="66">
        <f>VLOOKUP(A4731,'2.1 Termination Charges'!$B$4:$F$904,5,0)</f>
        <v>0.31418000000000001</v>
      </c>
      <c r="G4731" s="67"/>
      <c r="H4731" s="67"/>
      <c r="J4731" s="67"/>
      <c r="P4731" s="68"/>
      <c r="Q4731" s="69"/>
      <c r="R4731" s="69"/>
      <c r="Z4731" s="70"/>
      <c r="AA4731" s="71"/>
      <c r="AB4731" s="70"/>
      <c r="AC4731" s="70"/>
      <c r="AD4731" s="53"/>
      <c r="AE4731" s="53"/>
      <c r="AF4731" s="72"/>
      <c r="AG4731" s="70"/>
      <c r="AH4731" s="70"/>
      <c r="AI4731" s="70"/>
    </row>
    <row r="4732" spans="1:35" ht="12.75" customHeight="1" x14ac:dyDescent="0.2">
      <c r="A4732" s="64" t="s">
        <v>784</v>
      </c>
      <c r="B4732" s="65" t="s">
        <v>783</v>
      </c>
      <c r="C4732" s="65">
        <v>59268</v>
      </c>
      <c r="D4732" s="66">
        <f>VLOOKUP(A4732,'2.1 Termination Charges'!$B$4:$F$904,5,0)</f>
        <v>0.31418000000000001</v>
      </c>
      <c r="G4732" s="67"/>
      <c r="H4732" s="67"/>
      <c r="J4732" s="67"/>
      <c r="P4732" s="68"/>
      <c r="Q4732" s="69"/>
      <c r="R4732" s="69"/>
      <c r="Z4732" s="70"/>
      <c r="AA4732" s="71"/>
      <c r="AB4732" s="70"/>
      <c r="AC4732" s="70"/>
      <c r="AD4732" s="53"/>
      <c r="AE4732" s="53"/>
      <c r="AF4732" s="72"/>
      <c r="AG4732" s="70"/>
      <c r="AH4732" s="70"/>
      <c r="AI4732" s="70"/>
    </row>
    <row r="4733" spans="1:35" ht="12.75" customHeight="1" x14ac:dyDescent="0.2">
      <c r="A4733" s="64" t="s">
        <v>784</v>
      </c>
      <c r="B4733" s="65" t="s">
        <v>783</v>
      </c>
      <c r="C4733" s="65">
        <v>59269</v>
      </c>
      <c r="D4733" s="66">
        <f>VLOOKUP(A4733,'2.1 Termination Charges'!$B$4:$F$904,5,0)</f>
        <v>0.31418000000000001</v>
      </c>
      <c r="G4733" s="67"/>
      <c r="H4733" s="67"/>
      <c r="J4733" s="67"/>
      <c r="P4733" s="68"/>
      <c r="Q4733" s="69"/>
      <c r="R4733" s="69"/>
      <c r="Z4733" s="70"/>
      <c r="AA4733" s="71"/>
      <c r="AB4733" s="70"/>
      <c r="AC4733" s="70"/>
      <c r="AD4733" s="53"/>
      <c r="AE4733" s="53"/>
      <c r="AF4733" s="72"/>
      <c r="AG4733" s="70"/>
      <c r="AH4733" s="70"/>
      <c r="AI4733" s="70"/>
    </row>
    <row r="4734" spans="1:35" ht="12.75" customHeight="1" x14ac:dyDescent="0.2">
      <c r="A4734" s="64" t="s">
        <v>786</v>
      </c>
      <c r="B4734" s="65" t="s">
        <v>785</v>
      </c>
      <c r="C4734" s="65">
        <v>5926</v>
      </c>
      <c r="D4734" s="66">
        <f>VLOOKUP(A4734,'2.1 Termination Charges'!$B$4:$F$904,5,0)</f>
        <v>0.45574999999999999</v>
      </c>
      <c r="G4734" s="67"/>
      <c r="H4734" s="67"/>
      <c r="J4734" s="67"/>
      <c r="P4734" s="68"/>
      <c r="Q4734" s="69"/>
      <c r="R4734" s="69"/>
      <c r="Z4734" s="70"/>
      <c r="AA4734" s="71"/>
      <c r="AB4734" s="70"/>
      <c r="AC4734" s="70"/>
      <c r="AD4734" s="53"/>
      <c r="AE4734" s="53"/>
      <c r="AF4734" s="72"/>
      <c r="AG4734" s="70"/>
      <c r="AH4734" s="70"/>
      <c r="AI4734" s="70"/>
    </row>
    <row r="4735" spans="1:35" ht="12.75" customHeight="1" x14ac:dyDescent="0.2">
      <c r="A4735" s="64" t="s">
        <v>786</v>
      </c>
      <c r="B4735" s="65" t="s">
        <v>785</v>
      </c>
      <c r="C4735" s="65">
        <v>592609</v>
      </c>
      <c r="D4735" s="66">
        <f>VLOOKUP(A4735,'2.1 Termination Charges'!$B$4:$F$904,5,0)</f>
        <v>0.45574999999999999</v>
      </c>
      <c r="G4735" s="67"/>
      <c r="H4735" s="67"/>
      <c r="J4735" s="67"/>
      <c r="P4735" s="68"/>
      <c r="Q4735" s="69"/>
      <c r="R4735" s="69"/>
      <c r="Z4735" s="70"/>
      <c r="AA4735" s="71"/>
      <c r="AB4735" s="70"/>
      <c r="AC4735" s="70"/>
      <c r="AD4735" s="53"/>
      <c r="AE4735" s="53"/>
      <c r="AF4735" s="72"/>
      <c r="AG4735" s="70"/>
      <c r="AH4735" s="70"/>
      <c r="AI4735" s="70"/>
    </row>
    <row r="4736" spans="1:35" ht="12.75" customHeight="1" x14ac:dyDescent="0.2">
      <c r="A4736" s="64" t="s">
        <v>786</v>
      </c>
      <c r="B4736" s="65" t="s">
        <v>785</v>
      </c>
      <c r="C4736" s="65">
        <v>59261</v>
      </c>
      <c r="D4736" s="66">
        <f>VLOOKUP(A4736,'2.1 Termination Charges'!$B$4:$F$904,5,0)</f>
        <v>0.45574999999999999</v>
      </c>
      <c r="G4736" s="67"/>
      <c r="H4736" s="67"/>
      <c r="J4736" s="67"/>
      <c r="P4736" s="68"/>
      <c r="Q4736" s="69"/>
      <c r="R4736" s="69"/>
      <c r="Z4736" s="70"/>
      <c r="AA4736" s="71"/>
      <c r="AB4736" s="70"/>
      <c r="AC4736" s="70"/>
      <c r="AD4736" s="53"/>
      <c r="AE4736" s="53"/>
      <c r="AF4736" s="72"/>
      <c r="AG4736" s="70"/>
      <c r="AH4736" s="70"/>
      <c r="AI4736" s="70"/>
    </row>
    <row r="4737" spans="1:35" ht="12.75" customHeight="1" x14ac:dyDescent="0.2">
      <c r="A4737" s="64" t="s">
        <v>786</v>
      </c>
      <c r="B4737" s="65" t="s">
        <v>785</v>
      </c>
      <c r="C4737" s="65">
        <v>59262</v>
      </c>
      <c r="D4737" s="66">
        <f>VLOOKUP(A4737,'2.1 Termination Charges'!$B$4:$F$904,5,0)</f>
        <v>0.45574999999999999</v>
      </c>
      <c r="G4737" s="67"/>
      <c r="H4737" s="67"/>
      <c r="J4737" s="67"/>
      <c r="P4737" s="68"/>
      <c r="Q4737" s="69"/>
      <c r="R4737" s="69"/>
      <c r="Z4737" s="70"/>
      <c r="AA4737" s="71"/>
      <c r="AB4737" s="70"/>
      <c r="AC4737" s="70"/>
      <c r="AD4737" s="53"/>
      <c r="AE4737" s="53"/>
      <c r="AF4737" s="72"/>
      <c r="AG4737" s="70"/>
      <c r="AH4737" s="70"/>
      <c r="AI4737" s="70"/>
    </row>
    <row r="4738" spans="1:35" ht="12.75" customHeight="1" x14ac:dyDescent="0.2">
      <c r="A4738" s="64" t="s">
        <v>786</v>
      </c>
      <c r="B4738" s="65" t="s">
        <v>785</v>
      </c>
      <c r="C4738" s="65">
        <v>592638</v>
      </c>
      <c r="D4738" s="66">
        <f>VLOOKUP(A4738,'2.1 Termination Charges'!$B$4:$F$904,5,0)</f>
        <v>0.45574999999999999</v>
      </c>
      <c r="G4738" s="67"/>
      <c r="H4738" s="67"/>
      <c r="J4738" s="67"/>
      <c r="P4738" s="68"/>
      <c r="Q4738" s="69"/>
      <c r="R4738" s="69"/>
      <c r="Z4738" s="70"/>
      <c r="AA4738" s="71"/>
      <c r="AB4738" s="70"/>
      <c r="AC4738" s="70"/>
      <c r="AD4738" s="53"/>
      <c r="AE4738" s="53"/>
      <c r="AF4738" s="72"/>
      <c r="AG4738" s="70"/>
      <c r="AH4738" s="70"/>
      <c r="AI4738" s="70"/>
    </row>
    <row r="4739" spans="1:35" ht="12.75" customHeight="1" x14ac:dyDescent="0.2">
      <c r="A4739" s="64" t="s">
        <v>786</v>
      </c>
      <c r="B4739" s="65" t="s">
        <v>785</v>
      </c>
      <c r="C4739" s="65">
        <v>592639</v>
      </c>
      <c r="D4739" s="66">
        <f>VLOOKUP(A4739,'2.1 Termination Charges'!$B$4:$F$904,5,0)</f>
        <v>0.45574999999999999</v>
      </c>
      <c r="G4739" s="67"/>
      <c r="H4739" s="67"/>
      <c r="J4739" s="67"/>
      <c r="P4739" s="68"/>
      <c r="Q4739" s="69"/>
      <c r="R4739" s="69"/>
      <c r="Z4739" s="70"/>
      <c r="AA4739" s="71"/>
      <c r="AB4739" s="70"/>
      <c r="AC4739" s="70"/>
      <c r="AD4739" s="53"/>
      <c r="AE4739" s="53"/>
      <c r="AF4739" s="72"/>
      <c r="AG4739" s="70"/>
      <c r="AH4739" s="70"/>
      <c r="AI4739" s="70"/>
    </row>
    <row r="4740" spans="1:35" ht="12.75" customHeight="1" x14ac:dyDescent="0.2">
      <c r="A4740" s="64" t="s">
        <v>786</v>
      </c>
      <c r="B4740" s="65" t="s">
        <v>785</v>
      </c>
      <c r="C4740" s="65">
        <v>59264</v>
      </c>
      <c r="D4740" s="66">
        <f>VLOOKUP(A4740,'2.1 Termination Charges'!$B$4:$F$904,5,0)</f>
        <v>0.45574999999999999</v>
      </c>
      <c r="G4740" s="67"/>
      <c r="H4740" s="67"/>
      <c r="J4740" s="67"/>
      <c r="P4740" s="68"/>
      <c r="Q4740" s="69"/>
      <c r="R4740" s="69"/>
      <c r="Z4740" s="70"/>
      <c r="AA4740" s="71"/>
      <c r="AB4740" s="70"/>
      <c r="AC4740" s="70"/>
      <c r="AD4740" s="53"/>
      <c r="AE4740" s="53"/>
      <c r="AF4740" s="72"/>
      <c r="AG4740" s="70"/>
      <c r="AH4740" s="70"/>
      <c r="AI4740" s="70"/>
    </row>
    <row r="4741" spans="1:35" ht="12.75" customHeight="1" x14ac:dyDescent="0.2">
      <c r="A4741" s="64" t="s">
        <v>786</v>
      </c>
      <c r="B4741" s="65" t="s">
        <v>785</v>
      </c>
      <c r="C4741" s="65">
        <v>592650</v>
      </c>
      <c r="D4741" s="66">
        <f>VLOOKUP(A4741,'2.1 Termination Charges'!$B$4:$F$904,5,0)</f>
        <v>0.45574999999999999</v>
      </c>
      <c r="G4741" s="67"/>
      <c r="H4741" s="67"/>
      <c r="J4741" s="67"/>
      <c r="P4741" s="68"/>
      <c r="Q4741" s="69"/>
      <c r="R4741" s="69"/>
      <c r="Z4741" s="70"/>
      <c r="AA4741" s="71"/>
      <c r="AB4741" s="70"/>
      <c r="AC4741" s="70"/>
      <c r="AD4741" s="53"/>
      <c r="AE4741" s="53"/>
      <c r="AF4741" s="72"/>
      <c r="AG4741" s="70"/>
      <c r="AH4741" s="70"/>
      <c r="AI4741" s="70"/>
    </row>
    <row r="4742" spans="1:35" ht="12.75" customHeight="1" x14ac:dyDescent="0.2">
      <c r="A4742" s="64" t="s">
        <v>786</v>
      </c>
      <c r="B4742" s="65" t="s">
        <v>785</v>
      </c>
      <c r="C4742" s="65">
        <v>592651</v>
      </c>
      <c r="D4742" s="66">
        <f>VLOOKUP(A4742,'2.1 Termination Charges'!$B$4:$F$904,5,0)</f>
        <v>0.45574999999999999</v>
      </c>
      <c r="G4742" s="67"/>
      <c r="H4742" s="67"/>
      <c r="J4742" s="67"/>
      <c r="P4742" s="68"/>
      <c r="Q4742" s="69"/>
      <c r="R4742" s="69"/>
      <c r="Z4742" s="70"/>
      <c r="AA4742" s="71"/>
      <c r="AB4742" s="70"/>
      <c r="AC4742" s="70"/>
      <c r="AD4742" s="53"/>
      <c r="AE4742" s="53"/>
      <c r="AF4742" s="72"/>
      <c r="AG4742" s="70"/>
      <c r="AH4742" s="70"/>
      <c r="AI4742" s="70"/>
    </row>
    <row r="4743" spans="1:35" ht="12.75" customHeight="1" x14ac:dyDescent="0.2">
      <c r="A4743" s="64" t="s">
        <v>786</v>
      </c>
      <c r="B4743" s="65" t="s">
        <v>785</v>
      </c>
      <c r="C4743" s="65">
        <v>592652</v>
      </c>
      <c r="D4743" s="66">
        <f>VLOOKUP(A4743,'2.1 Termination Charges'!$B$4:$F$904,5,0)</f>
        <v>0.45574999999999999</v>
      </c>
      <c r="G4743" s="67"/>
      <c r="H4743" s="67"/>
      <c r="J4743" s="67"/>
      <c r="P4743" s="68"/>
      <c r="Q4743" s="69"/>
      <c r="R4743" s="69"/>
      <c r="Z4743" s="70"/>
      <c r="AA4743" s="71"/>
      <c r="AB4743" s="70"/>
      <c r="AC4743" s="70"/>
      <c r="AD4743" s="53"/>
      <c r="AE4743" s="53"/>
      <c r="AF4743" s="72"/>
      <c r="AG4743" s="70"/>
      <c r="AH4743" s="70"/>
      <c r="AI4743" s="70"/>
    </row>
    <row r="4744" spans="1:35" ht="12.75" customHeight="1" x14ac:dyDescent="0.2">
      <c r="A4744" s="64" t="s">
        <v>786</v>
      </c>
      <c r="B4744" s="65" t="s">
        <v>785</v>
      </c>
      <c r="C4744" s="65">
        <v>592653</v>
      </c>
      <c r="D4744" s="66">
        <f>VLOOKUP(A4744,'2.1 Termination Charges'!$B$4:$F$904,5,0)</f>
        <v>0.45574999999999999</v>
      </c>
      <c r="G4744" s="67"/>
      <c r="H4744" s="67"/>
      <c r="J4744" s="67"/>
      <c r="P4744" s="68"/>
      <c r="Q4744" s="69"/>
      <c r="R4744" s="69"/>
      <c r="Z4744" s="70"/>
      <c r="AA4744" s="71"/>
      <c r="AB4744" s="70"/>
      <c r="AC4744" s="70"/>
      <c r="AD4744" s="53"/>
      <c r="AE4744" s="53"/>
      <c r="AF4744" s="72"/>
      <c r="AG4744" s="70"/>
      <c r="AH4744" s="70"/>
      <c r="AI4744" s="70"/>
    </row>
    <row r="4745" spans="1:35" ht="12.75" customHeight="1" x14ac:dyDescent="0.2">
      <c r="A4745" s="64" t="s">
        <v>786</v>
      </c>
      <c r="B4745" s="65" t="s">
        <v>785</v>
      </c>
      <c r="C4745" s="65">
        <v>592654</v>
      </c>
      <c r="D4745" s="66">
        <f>VLOOKUP(A4745,'2.1 Termination Charges'!$B$4:$F$904,5,0)</f>
        <v>0.45574999999999999</v>
      </c>
      <c r="G4745" s="67"/>
      <c r="H4745" s="67"/>
      <c r="J4745" s="67"/>
      <c r="P4745" s="68"/>
      <c r="Q4745" s="69"/>
      <c r="R4745" s="69"/>
      <c r="Z4745" s="70"/>
      <c r="AA4745" s="71"/>
      <c r="AB4745" s="70"/>
      <c r="AC4745" s="70"/>
      <c r="AD4745" s="53"/>
      <c r="AE4745" s="53"/>
      <c r="AF4745" s="72"/>
      <c r="AG4745" s="70"/>
      <c r="AH4745" s="70"/>
      <c r="AI4745" s="70"/>
    </row>
    <row r="4746" spans="1:35" ht="12.75" customHeight="1" x14ac:dyDescent="0.2">
      <c r="A4746" s="64" t="s">
        <v>786</v>
      </c>
      <c r="B4746" s="65" t="s">
        <v>785</v>
      </c>
      <c r="C4746" s="65">
        <v>592655</v>
      </c>
      <c r="D4746" s="66">
        <f>VLOOKUP(A4746,'2.1 Termination Charges'!$B$4:$F$904,5,0)</f>
        <v>0.45574999999999999</v>
      </c>
      <c r="G4746" s="67"/>
      <c r="H4746" s="67"/>
      <c r="J4746" s="67"/>
      <c r="P4746" s="68"/>
      <c r="Q4746" s="69"/>
      <c r="R4746" s="69"/>
      <c r="Z4746" s="70"/>
      <c r="AA4746" s="71"/>
      <c r="AB4746" s="70"/>
      <c r="AC4746" s="70"/>
      <c r="AD4746" s="53"/>
      <c r="AE4746" s="53"/>
      <c r="AF4746" s="72"/>
      <c r="AG4746" s="70"/>
      <c r="AH4746" s="70"/>
      <c r="AI4746" s="70"/>
    </row>
    <row r="4747" spans="1:35" ht="12.75" customHeight="1" x14ac:dyDescent="0.2">
      <c r="A4747" s="64" t="s">
        <v>786</v>
      </c>
      <c r="B4747" s="65" t="s">
        <v>785</v>
      </c>
      <c r="C4747" s="65">
        <v>592656</v>
      </c>
      <c r="D4747" s="66">
        <f>VLOOKUP(A4747,'2.1 Termination Charges'!$B$4:$F$904,5,0)</f>
        <v>0.45574999999999999</v>
      </c>
      <c r="G4747" s="67"/>
      <c r="H4747" s="67"/>
      <c r="J4747" s="67"/>
      <c r="P4747" s="68"/>
      <c r="Q4747" s="69"/>
      <c r="R4747" s="69"/>
      <c r="Z4747" s="70"/>
      <c r="AA4747" s="71"/>
      <c r="AB4747" s="70"/>
      <c r="AC4747" s="70"/>
      <c r="AD4747" s="53"/>
      <c r="AE4747" s="53"/>
      <c r="AF4747" s="72"/>
      <c r="AG4747" s="70"/>
      <c r="AH4747" s="70"/>
      <c r="AI4747" s="70"/>
    </row>
    <row r="4748" spans="1:35" ht="12.75" customHeight="1" x14ac:dyDescent="0.2">
      <c r="A4748" s="64" t="s">
        <v>786</v>
      </c>
      <c r="B4748" s="65" t="s">
        <v>785</v>
      </c>
      <c r="C4748" s="65">
        <v>592657</v>
      </c>
      <c r="D4748" s="66">
        <f>VLOOKUP(A4748,'2.1 Termination Charges'!$B$4:$F$904,5,0)</f>
        <v>0.45574999999999999</v>
      </c>
      <c r="G4748" s="67"/>
      <c r="H4748" s="67"/>
      <c r="J4748" s="67"/>
      <c r="P4748" s="68"/>
      <c r="Q4748" s="69"/>
      <c r="R4748" s="69"/>
      <c r="Z4748" s="70"/>
      <c r="AA4748" s="71"/>
      <c r="AB4748" s="70"/>
      <c r="AC4748" s="70"/>
      <c r="AD4748" s="53"/>
      <c r="AE4748" s="53"/>
      <c r="AF4748" s="72"/>
      <c r="AG4748" s="70"/>
      <c r="AH4748" s="70"/>
      <c r="AI4748" s="70"/>
    </row>
    <row r="4749" spans="1:35" ht="12.75" customHeight="1" x14ac:dyDescent="0.2">
      <c r="A4749" s="64" t="s">
        <v>786</v>
      </c>
      <c r="B4749" s="65" t="s">
        <v>785</v>
      </c>
      <c r="C4749" s="65">
        <v>592658</v>
      </c>
      <c r="D4749" s="66">
        <f>VLOOKUP(A4749,'2.1 Termination Charges'!$B$4:$F$904,5,0)</f>
        <v>0.45574999999999999</v>
      </c>
      <c r="G4749" s="67"/>
      <c r="H4749" s="67"/>
      <c r="J4749" s="67"/>
      <c r="P4749" s="68"/>
      <c r="Q4749" s="69"/>
      <c r="R4749" s="69"/>
      <c r="Z4749" s="70"/>
      <c r="AA4749" s="71"/>
      <c r="AB4749" s="70"/>
      <c r="AC4749" s="70"/>
      <c r="AD4749" s="53"/>
      <c r="AE4749" s="53"/>
      <c r="AF4749" s="72"/>
      <c r="AG4749" s="70"/>
      <c r="AH4749" s="70"/>
      <c r="AI4749" s="70"/>
    </row>
    <row r="4750" spans="1:35" ht="12.75" customHeight="1" x14ac:dyDescent="0.2">
      <c r="A4750" s="64" t="s">
        <v>788</v>
      </c>
      <c r="B4750" s="65" t="s">
        <v>787</v>
      </c>
      <c r="C4750" s="65">
        <v>509</v>
      </c>
      <c r="D4750" s="66">
        <f>VLOOKUP(A4750,'2.1 Termination Charges'!$B$4:$F$904,5,0)</f>
        <v>0.46387</v>
      </c>
      <c r="G4750" s="67"/>
      <c r="H4750" s="67"/>
      <c r="J4750" s="67"/>
      <c r="P4750" s="68"/>
      <c r="Q4750" s="69"/>
      <c r="R4750" s="69"/>
      <c r="Z4750" s="70"/>
      <c r="AA4750" s="71"/>
      <c r="AB4750" s="70"/>
      <c r="AC4750" s="70"/>
      <c r="AD4750" s="53"/>
      <c r="AE4750" s="53"/>
      <c r="AF4750" s="72"/>
      <c r="AG4750" s="70"/>
      <c r="AH4750" s="70"/>
      <c r="AI4750" s="70"/>
    </row>
    <row r="4751" spans="1:35" ht="12.75" customHeight="1" x14ac:dyDescent="0.2">
      <c r="A4751" s="64" t="s">
        <v>790</v>
      </c>
      <c r="B4751" s="65" t="s">
        <v>789</v>
      </c>
      <c r="C4751" s="65">
        <v>50929</v>
      </c>
      <c r="D4751" s="66">
        <f>VLOOKUP(A4751,'2.1 Termination Charges'!$B$4:$F$904,5,0)</f>
        <v>0.46060000000000001</v>
      </c>
      <c r="G4751" s="67"/>
      <c r="H4751" s="67"/>
      <c r="J4751" s="67"/>
      <c r="P4751" s="68"/>
      <c r="Q4751" s="69"/>
      <c r="R4751" s="69"/>
      <c r="Z4751" s="70"/>
      <c r="AA4751" s="71"/>
      <c r="AB4751" s="70"/>
      <c r="AC4751" s="70"/>
      <c r="AD4751" s="53"/>
      <c r="AE4751" s="53"/>
      <c r="AF4751" s="72"/>
      <c r="AG4751" s="70"/>
      <c r="AH4751" s="70"/>
      <c r="AI4751" s="70"/>
    </row>
    <row r="4752" spans="1:35" ht="12.75" customHeight="1" x14ac:dyDescent="0.2">
      <c r="A4752" s="64" t="s">
        <v>790</v>
      </c>
      <c r="B4752" s="65" t="s">
        <v>789</v>
      </c>
      <c r="C4752" s="65">
        <v>50934</v>
      </c>
      <c r="D4752" s="66">
        <f>VLOOKUP(A4752,'2.1 Termination Charges'!$B$4:$F$904,5,0)</f>
        <v>0.46060000000000001</v>
      </c>
      <c r="G4752" s="67"/>
      <c r="H4752" s="67"/>
      <c r="J4752" s="67"/>
      <c r="P4752" s="68"/>
      <c r="Q4752" s="69"/>
      <c r="R4752" s="69"/>
      <c r="Z4752" s="70"/>
      <c r="AA4752" s="71"/>
      <c r="AB4752" s="70"/>
      <c r="AC4752" s="70"/>
      <c r="AD4752" s="53"/>
      <c r="AE4752" s="53"/>
      <c r="AF4752" s="72"/>
      <c r="AG4752" s="70"/>
      <c r="AH4752" s="70"/>
      <c r="AI4752" s="70"/>
    </row>
    <row r="4753" spans="1:35" ht="12.75" customHeight="1" x14ac:dyDescent="0.2">
      <c r="A4753" s="64" t="s">
        <v>790</v>
      </c>
      <c r="B4753" s="65" t="s">
        <v>789</v>
      </c>
      <c r="C4753" s="65">
        <v>50939</v>
      </c>
      <c r="D4753" s="66">
        <f>VLOOKUP(A4753,'2.1 Termination Charges'!$B$4:$F$904,5,0)</f>
        <v>0.46060000000000001</v>
      </c>
      <c r="G4753" s="67"/>
      <c r="H4753" s="67"/>
      <c r="J4753" s="67"/>
      <c r="P4753" s="68"/>
      <c r="Q4753" s="69"/>
      <c r="R4753" s="69"/>
      <c r="Z4753" s="70"/>
      <c r="AA4753" s="71"/>
      <c r="AB4753" s="70"/>
      <c r="AC4753" s="70"/>
      <c r="AD4753" s="53"/>
      <c r="AE4753" s="53"/>
      <c r="AF4753" s="72"/>
      <c r="AG4753" s="70"/>
      <c r="AH4753" s="70"/>
      <c r="AI4753" s="70"/>
    </row>
    <row r="4754" spans="1:35" ht="12.75" customHeight="1" x14ac:dyDescent="0.2">
      <c r="A4754" s="64" t="s">
        <v>790</v>
      </c>
      <c r="B4754" s="65" t="s">
        <v>789</v>
      </c>
      <c r="C4754" s="65">
        <v>50944</v>
      </c>
      <c r="D4754" s="66">
        <f>VLOOKUP(A4754,'2.1 Termination Charges'!$B$4:$F$904,5,0)</f>
        <v>0.46060000000000001</v>
      </c>
      <c r="G4754" s="67"/>
      <c r="H4754" s="67"/>
      <c r="J4754" s="67"/>
      <c r="P4754" s="68"/>
      <c r="Q4754" s="69"/>
      <c r="R4754" s="69"/>
      <c r="Z4754" s="70"/>
      <c r="AA4754" s="71"/>
      <c r="AB4754" s="70"/>
      <c r="AC4754" s="70"/>
      <c r="AD4754" s="53"/>
      <c r="AE4754" s="53"/>
      <c r="AF4754" s="72"/>
      <c r="AG4754" s="70"/>
      <c r="AH4754" s="70"/>
      <c r="AI4754" s="70"/>
    </row>
    <row r="4755" spans="1:35" ht="12.75" customHeight="1" x14ac:dyDescent="0.2">
      <c r="A4755" s="64" t="s">
        <v>790</v>
      </c>
      <c r="B4755" s="65" t="s">
        <v>789</v>
      </c>
      <c r="C4755" s="65">
        <v>50949</v>
      </c>
      <c r="D4755" s="66">
        <f>VLOOKUP(A4755,'2.1 Termination Charges'!$B$4:$F$904,5,0)</f>
        <v>0.46060000000000001</v>
      </c>
      <c r="G4755" s="67"/>
      <c r="H4755" s="67"/>
      <c r="J4755" s="67"/>
      <c r="P4755" s="68"/>
      <c r="Q4755" s="69"/>
      <c r="R4755" s="69"/>
      <c r="Z4755" s="70"/>
      <c r="AA4755" s="71"/>
      <c r="AB4755" s="70"/>
      <c r="AC4755" s="70"/>
      <c r="AD4755" s="53"/>
      <c r="AE4755" s="53"/>
      <c r="AF4755" s="72"/>
      <c r="AG4755" s="70"/>
      <c r="AH4755" s="70"/>
      <c r="AI4755" s="70"/>
    </row>
    <row r="4756" spans="1:35" ht="12.75" customHeight="1" x14ac:dyDescent="0.2">
      <c r="A4756" s="64" t="s">
        <v>792</v>
      </c>
      <c r="B4756" s="65" t="s">
        <v>791</v>
      </c>
      <c r="C4756" s="65">
        <v>509281</v>
      </c>
      <c r="D4756" s="66">
        <f>VLOOKUP(A4756,'2.1 Termination Charges'!$B$4:$F$904,5,0)</f>
        <v>0.46060000000000001</v>
      </c>
      <c r="G4756" s="67"/>
      <c r="H4756" s="67"/>
      <c r="J4756" s="67"/>
      <c r="P4756" s="68"/>
      <c r="Q4756" s="69"/>
      <c r="R4756" s="69"/>
      <c r="Z4756" s="70"/>
      <c r="AA4756" s="71"/>
      <c r="AB4756" s="70"/>
      <c r="AC4756" s="70"/>
      <c r="AD4756" s="53"/>
      <c r="AE4756" s="53"/>
      <c r="AF4756" s="72"/>
      <c r="AG4756" s="70"/>
      <c r="AH4756" s="70"/>
      <c r="AI4756" s="70"/>
    </row>
    <row r="4757" spans="1:35" ht="12.75" customHeight="1" x14ac:dyDescent="0.2">
      <c r="A4757" s="64" t="s">
        <v>792</v>
      </c>
      <c r="B4757" s="65" t="s">
        <v>791</v>
      </c>
      <c r="C4757" s="65">
        <v>50931</v>
      </c>
      <c r="D4757" s="66">
        <f>VLOOKUP(A4757,'2.1 Termination Charges'!$B$4:$F$904,5,0)</f>
        <v>0.46060000000000001</v>
      </c>
      <c r="G4757" s="67"/>
      <c r="H4757" s="67"/>
      <c r="J4757" s="67"/>
      <c r="P4757" s="68"/>
      <c r="Q4757" s="69"/>
      <c r="R4757" s="69"/>
      <c r="Z4757" s="70"/>
      <c r="AA4757" s="71"/>
      <c r="AB4757" s="70"/>
      <c r="AC4757" s="70"/>
      <c r="AD4757" s="53"/>
      <c r="AE4757" s="53"/>
      <c r="AF4757" s="72"/>
      <c r="AG4757" s="70"/>
      <c r="AH4757" s="70"/>
      <c r="AI4757" s="70"/>
    </row>
    <row r="4758" spans="1:35" ht="12.75" customHeight="1" x14ac:dyDescent="0.2">
      <c r="A4758" s="64" t="s">
        <v>792</v>
      </c>
      <c r="B4758" s="65" t="s">
        <v>791</v>
      </c>
      <c r="C4758" s="65">
        <v>50936</v>
      </c>
      <c r="D4758" s="66">
        <f>VLOOKUP(A4758,'2.1 Termination Charges'!$B$4:$F$904,5,0)</f>
        <v>0.46060000000000001</v>
      </c>
      <c r="G4758" s="67"/>
      <c r="H4758" s="67"/>
      <c r="J4758" s="67"/>
      <c r="P4758" s="68"/>
      <c r="Q4758" s="69"/>
      <c r="R4758" s="69"/>
      <c r="Z4758" s="70"/>
      <c r="AA4758" s="71"/>
      <c r="AB4758" s="70"/>
      <c r="AC4758" s="70"/>
      <c r="AD4758" s="53"/>
      <c r="AE4758" s="53"/>
      <c r="AF4758" s="72"/>
      <c r="AG4758" s="70"/>
      <c r="AH4758" s="70"/>
      <c r="AI4758" s="70"/>
    </row>
    <row r="4759" spans="1:35" ht="12.75" customHeight="1" x14ac:dyDescent="0.2">
      <c r="A4759" s="64" t="s">
        <v>792</v>
      </c>
      <c r="B4759" s="65" t="s">
        <v>791</v>
      </c>
      <c r="C4759" s="65">
        <v>50937</v>
      </c>
      <c r="D4759" s="66">
        <f>VLOOKUP(A4759,'2.1 Termination Charges'!$B$4:$F$904,5,0)</f>
        <v>0.46060000000000001</v>
      </c>
      <c r="G4759" s="67"/>
      <c r="H4759" s="67"/>
      <c r="J4759" s="67"/>
      <c r="P4759" s="68"/>
      <c r="Q4759" s="69"/>
      <c r="R4759" s="69"/>
      <c r="Z4759" s="70"/>
      <c r="AA4759" s="71"/>
      <c r="AB4759" s="70"/>
      <c r="AC4759" s="70"/>
      <c r="AD4759" s="53"/>
      <c r="AE4759" s="53"/>
      <c r="AF4759" s="72"/>
      <c r="AG4759" s="70"/>
      <c r="AH4759" s="70"/>
      <c r="AI4759" s="70"/>
    </row>
    <row r="4760" spans="1:35" ht="12.75" customHeight="1" x14ac:dyDescent="0.2">
      <c r="A4760" s="64" t="s">
        <v>792</v>
      </c>
      <c r="B4760" s="65" t="s">
        <v>791</v>
      </c>
      <c r="C4760" s="65">
        <v>50938</v>
      </c>
      <c r="D4760" s="66">
        <f>VLOOKUP(A4760,'2.1 Termination Charges'!$B$4:$F$904,5,0)</f>
        <v>0.46060000000000001</v>
      </c>
      <c r="G4760" s="67"/>
      <c r="H4760" s="67"/>
      <c r="J4760" s="67"/>
      <c r="P4760" s="68"/>
      <c r="Q4760" s="69"/>
      <c r="R4760" s="69"/>
      <c r="Z4760" s="70"/>
      <c r="AA4760" s="71"/>
      <c r="AB4760" s="70"/>
      <c r="AC4760" s="70"/>
      <c r="AD4760" s="53"/>
      <c r="AE4760" s="53"/>
      <c r="AF4760" s="72"/>
      <c r="AG4760" s="70"/>
      <c r="AH4760" s="70"/>
      <c r="AI4760" s="70"/>
    </row>
    <row r="4761" spans="1:35" ht="12.75" customHeight="1" x14ac:dyDescent="0.2">
      <c r="A4761" s="64" t="s">
        <v>792</v>
      </c>
      <c r="B4761" s="65" t="s">
        <v>791</v>
      </c>
      <c r="C4761" s="65">
        <v>50946</v>
      </c>
      <c r="D4761" s="66">
        <f>VLOOKUP(A4761,'2.1 Termination Charges'!$B$4:$F$904,5,0)</f>
        <v>0.46060000000000001</v>
      </c>
      <c r="G4761" s="67"/>
      <c r="H4761" s="67"/>
      <c r="J4761" s="67"/>
      <c r="P4761" s="68"/>
      <c r="Q4761" s="69"/>
      <c r="R4761" s="69"/>
      <c r="Z4761" s="70"/>
      <c r="AA4761" s="71"/>
      <c r="AB4761" s="70"/>
      <c r="AC4761" s="70"/>
      <c r="AD4761" s="53"/>
      <c r="AE4761" s="53"/>
      <c r="AF4761" s="72"/>
      <c r="AG4761" s="70"/>
      <c r="AH4761" s="70"/>
      <c r="AI4761" s="70"/>
    </row>
    <row r="4762" spans="1:35" ht="12.75" customHeight="1" x14ac:dyDescent="0.2">
      <c r="A4762" s="64" t="s">
        <v>792</v>
      </c>
      <c r="B4762" s="65" t="s">
        <v>791</v>
      </c>
      <c r="C4762" s="65">
        <v>50947</v>
      </c>
      <c r="D4762" s="66">
        <f>VLOOKUP(A4762,'2.1 Termination Charges'!$B$4:$F$904,5,0)</f>
        <v>0.46060000000000001</v>
      </c>
      <c r="G4762" s="67"/>
      <c r="H4762" s="67"/>
      <c r="J4762" s="67"/>
      <c r="P4762" s="68"/>
      <c r="Q4762" s="69"/>
      <c r="R4762" s="69"/>
      <c r="Z4762" s="70"/>
      <c r="AA4762" s="71"/>
      <c r="AB4762" s="70"/>
      <c r="AC4762" s="70"/>
      <c r="AD4762" s="53"/>
      <c r="AE4762" s="53"/>
      <c r="AF4762" s="72"/>
      <c r="AG4762" s="70"/>
      <c r="AH4762" s="70"/>
      <c r="AI4762" s="70"/>
    </row>
    <row r="4763" spans="1:35" ht="12.75" customHeight="1" x14ac:dyDescent="0.2">
      <c r="A4763" s="64" t="s">
        <v>792</v>
      </c>
      <c r="B4763" s="65" t="s">
        <v>791</v>
      </c>
      <c r="C4763" s="65">
        <v>50948</v>
      </c>
      <c r="D4763" s="66">
        <f>VLOOKUP(A4763,'2.1 Termination Charges'!$B$4:$F$904,5,0)</f>
        <v>0.46060000000000001</v>
      </c>
      <c r="G4763" s="67"/>
      <c r="H4763" s="67"/>
      <c r="J4763" s="67"/>
      <c r="P4763" s="68"/>
      <c r="Q4763" s="69"/>
      <c r="R4763" s="69"/>
      <c r="Z4763" s="70"/>
      <c r="AA4763" s="71"/>
      <c r="AB4763" s="70"/>
      <c r="AC4763" s="70"/>
      <c r="AD4763" s="53"/>
      <c r="AE4763" s="53"/>
      <c r="AF4763" s="72"/>
      <c r="AG4763" s="70"/>
      <c r="AH4763" s="70"/>
      <c r="AI4763" s="70"/>
    </row>
    <row r="4764" spans="1:35" ht="12.75" customHeight="1" x14ac:dyDescent="0.2">
      <c r="A4764" s="64" t="s">
        <v>794</v>
      </c>
      <c r="B4764" s="65" t="s">
        <v>793</v>
      </c>
      <c r="C4764" s="65">
        <v>50935</v>
      </c>
      <c r="D4764" s="66">
        <f>VLOOKUP(A4764,'2.1 Termination Charges'!$B$4:$F$904,5,0)</f>
        <v>0.49551000000000001</v>
      </c>
      <c r="G4764" s="67"/>
      <c r="H4764" s="67"/>
      <c r="J4764" s="67"/>
      <c r="P4764" s="68"/>
      <c r="Q4764" s="69"/>
      <c r="R4764" s="69"/>
      <c r="Z4764" s="70"/>
      <c r="AA4764" s="71"/>
      <c r="AB4764" s="70"/>
      <c r="AC4764" s="70"/>
      <c r="AD4764" s="53"/>
      <c r="AE4764" s="53"/>
      <c r="AF4764" s="72"/>
      <c r="AG4764" s="70"/>
      <c r="AH4764" s="70"/>
      <c r="AI4764" s="70"/>
    </row>
    <row r="4765" spans="1:35" ht="12.75" customHeight="1" x14ac:dyDescent="0.2">
      <c r="A4765" s="64" t="s">
        <v>796</v>
      </c>
      <c r="B4765" s="65" t="s">
        <v>795</v>
      </c>
      <c r="C4765" s="65">
        <v>5093</v>
      </c>
      <c r="D4765" s="66">
        <f>VLOOKUP(A4765,'2.1 Termination Charges'!$B$4:$F$904,5,0)</f>
        <v>0.49551000000000001</v>
      </c>
      <c r="G4765" s="67"/>
      <c r="H4765" s="67"/>
      <c r="J4765" s="67"/>
      <c r="P4765" s="68"/>
      <c r="Q4765" s="69"/>
      <c r="R4765" s="69"/>
      <c r="Z4765" s="70"/>
      <c r="AA4765" s="71"/>
      <c r="AB4765" s="70"/>
      <c r="AC4765" s="70"/>
      <c r="AD4765" s="53"/>
      <c r="AE4765" s="53"/>
      <c r="AF4765" s="72"/>
      <c r="AG4765" s="70"/>
      <c r="AH4765" s="70"/>
      <c r="AI4765" s="70"/>
    </row>
    <row r="4766" spans="1:35" ht="12.75" customHeight="1" x14ac:dyDescent="0.2">
      <c r="A4766" s="64" t="s">
        <v>796</v>
      </c>
      <c r="B4766" s="65" t="s">
        <v>795</v>
      </c>
      <c r="C4766" s="65">
        <v>50932</v>
      </c>
      <c r="D4766" s="66">
        <f>VLOOKUP(A4766,'2.1 Termination Charges'!$B$4:$F$904,5,0)</f>
        <v>0.49551000000000001</v>
      </c>
      <c r="G4766" s="67"/>
      <c r="H4766" s="67"/>
      <c r="J4766" s="67"/>
      <c r="P4766" s="68"/>
      <c r="Q4766" s="69"/>
      <c r="R4766" s="69"/>
      <c r="Z4766" s="70"/>
      <c r="AA4766" s="71"/>
      <c r="AB4766" s="70"/>
      <c r="AC4766" s="70"/>
      <c r="AD4766" s="53"/>
      <c r="AE4766" s="53"/>
      <c r="AF4766" s="72"/>
      <c r="AG4766" s="70"/>
      <c r="AH4766" s="70"/>
      <c r="AI4766" s="70"/>
    </row>
    <row r="4767" spans="1:35" ht="12.75" customHeight="1" x14ac:dyDescent="0.2">
      <c r="A4767" s="64" t="s">
        <v>796</v>
      </c>
      <c r="B4767" s="65" t="s">
        <v>795</v>
      </c>
      <c r="C4767" s="65">
        <v>50933</v>
      </c>
      <c r="D4767" s="66">
        <f>VLOOKUP(A4767,'2.1 Termination Charges'!$B$4:$F$904,5,0)</f>
        <v>0.49551000000000001</v>
      </c>
      <c r="G4767" s="67"/>
      <c r="H4767" s="67"/>
      <c r="J4767" s="67"/>
      <c r="P4767" s="68"/>
      <c r="Q4767" s="69"/>
      <c r="R4767" s="69"/>
      <c r="Z4767" s="70"/>
      <c r="AA4767" s="71"/>
      <c r="AB4767" s="70"/>
      <c r="AC4767" s="70"/>
      <c r="AD4767" s="53"/>
      <c r="AE4767" s="53"/>
      <c r="AF4767" s="72"/>
      <c r="AG4767" s="70"/>
      <c r="AH4767" s="70"/>
      <c r="AI4767" s="70"/>
    </row>
    <row r="4768" spans="1:35" ht="12.75" customHeight="1" x14ac:dyDescent="0.2">
      <c r="A4768" s="64" t="s">
        <v>796</v>
      </c>
      <c r="B4768" s="65" t="s">
        <v>795</v>
      </c>
      <c r="C4768" s="65">
        <v>50942</v>
      </c>
      <c r="D4768" s="66">
        <f>VLOOKUP(A4768,'2.1 Termination Charges'!$B$4:$F$904,5,0)</f>
        <v>0.49551000000000001</v>
      </c>
      <c r="G4768" s="67"/>
      <c r="H4768" s="67"/>
      <c r="J4768" s="67"/>
      <c r="P4768" s="68"/>
      <c r="Q4768" s="69"/>
      <c r="R4768" s="69"/>
      <c r="Z4768" s="70"/>
      <c r="AA4768" s="71"/>
      <c r="AB4768" s="70"/>
      <c r="AC4768" s="70"/>
      <c r="AD4768" s="53"/>
      <c r="AE4768" s="53"/>
      <c r="AF4768" s="72"/>
      <c r="AG4768" s="70"/>
      <c r="AH4768" s="70"/>
      <c r="AI4768" s="70"/>
    </row>
    <row r="4769" spans="1:35" ht="12.75" customHeight="1" x14ac:dyDescent="0.2">
      <c r="A4769" s="64" t="s">
        <v>796</v>
      </c>
      <c r="B4769" s="65" t="s">
        <v>795</v>
      </c>
      <c r="C4769" s="65">
        <v>50943</v>
      </c>
      <c r="D4769" s="66">
        <f>VLOOKUP(A4769,'2.1 Termination Charges'!$B$4:$F$904,5,0)</f>
        <v>0.49551000000000001</v>
      </c>
      <c r="G4769" s="67"/>
      <c r="H4769" s="67"/>
      <c r="J4769" s="67"/>
      <c r="P4769" s="68"/>
      <c r="Q4769" s="69"/>
      <c r="R4769" s="69"/>
      <c r="Z4769" s="70"/>
      <c r="AA4769" s="71"/>
      <c r="AB4769" s="70"/>
      <c r="AC4769" s="70"/>
      <c r="AD4769" s="53"/>
      <c r="AE4769" s="53"/>
      <c r="AF4769" s="72"/>
      <c r="AG4769" s="70"/>
      <c r="AH4769" s="70"/>
      <c r="AI4769" s="70"/>
    </row>
    <row r="4770" spans="1:35" ht="12.75" customHeight="1" x14ac:dyDescent="0.2">
      <c r="A4770" s="64" t="s">
        <v>798</v>
      </c>
      <c r="B4770" s="65" t="s">
        <v>797</v>
      </c>
      <c r="C4770" s="65">
        <v>504</v>
      </c>
      <c r="D4770" s="66">
        <f>VLOOKUP(A4770,'2.1 Termination Charges'!$B$4:$F$904,5,0)</f>
        <v>0.24412</v>
      </c>
      <c r="G4770" s="67"/>
      <c r="H4770" s="67"/>
      <c r="J4770" s="67"/>
      <c r="P4770" s="68"/>
      <c r="Q4770" s="69"/>
      <c r="R4770" s="69"/>
      <c r="Z4770" s="70"/>
      <c r="AA4770" s="71"/>
      <c r="AB4770" s="70"/>
      <c r="AC4770" s="70"/>
      <c r="AD4770" s="53"/>
      <c r="AE4770" s="53"/>
      <c r="AF4770" s="72"/>
      <c r="AG4770" s="70"/>
      <c r="AH4770" s="70"/>
      <c r="AI4770" s="70"/>
    </row>
    <row r="4771" spans="1:35" ht="12.75" customHeight="1" x14ac:dyDescent="0.2">
      <c r="A4771" s="64" t="s">
        <v>800</v>
      </c>
      <c r="B4771" s="65" t="s">
        <v>799</v>
      </c>
      <c r="C4771" s="65">
        <v>5049</v>
      </c>
      <c r="D4771" s="66">
        <f>VLOOKUP(A4771,'2.1 Termination Charges'!$B$4:$F$904,5,0)</f>
        <v>0.30302000000000001</v>
      </c>
      <c r="G4771" s="67"/>
      <c r="H4771" s="67"/>
      <c r="J4771" s="67"/>
      <c r="P4771" s="68"/>
      <c r="Q4771" s="69"/>
      <c r="R4771" s="69"/>
      <c r="Z4771" s="70"/>
      <c r="AA4771" s="71"/>
      <c r="AB4771" s="70"/>
      <c r="AC4771" s="70"/>
      <c r="AD4771" s="53"/>
      <c r="AE4771" s="53"/>
      <c r="AF4771" s="72"/>
      <c r="AG4771" s="70"/>
      <c r="AH4771" s="70"/>
      <c r="AI4771" s="70"/>
    </row>
    <row r="4772" spans="1:35" ht="12.75" customHeight="1" x14ac:dyDescent="0.2">
      <c r="A4772" s="64" t="s">
        <v>802</v>
      </c>
      <c r="B4772" s="65" t="s">
        <v>801</v>
      </c>
      <c r="C4772" s="65">
        <v>5048</v>
      </c>
      <c r="D4772" s="66">
        <f>VLOOKUP(A4772,'2.1 Termination Charges'!$B$4:$F$904,5,0)</f>
        <v>0.25890000000000002</v>
      </c>
      <c r="G4772" s="67"/>
      <c r="H4772" s="67"/>
      <c r="J4772" s="67"/>
      <c r="P4772" s="68"/>
      <c r="Q4772" s="69"/>
      <c r="R4772" s="69"/>
      <c r="Z4772" s="70"/>
      <c r="AA4772" s="71"/>
      <c r="AB4772" s="70"/>
      <c r="AC4772" s="70"/>
      <c r="AD4772" s="53"/>
      <c r="AE4772" s="53"/>
      <c r="AF4772" s="72"/>
      <c r="AG4772" s="70"/>
      <c r="AH4772" s="70"/>
      <c r="AI4772" s="70"/>
    </row>
    <row r="4773" spans="1:35" ht="12.75" customHeight="1" x14ac:dyDescent="0.2">
      <c r="A4773" s="64" t="s">
        <v>804</v>
      </c>
      <c r="B4773" s="65" t="s">
        <v>803</v>
      </c>
      <c r="C4773" s="65">
        <v>5043</v>
      </c>
      <c r="D4773" s="66">
        <f>VLOOKUP(A4773,'2.1 Termination Charges'!$B$4:$F$904,5,0)</f>
        <v>0.25890000000000002</v>
      </c>
      <c r="G4773" s="67"/>
      <c r="H4773" s="67"/>
      <c r="J4773" s="67"/>
      <c r="P4773" s="68"/>
      <c r="Q4773" s="69"/>
      <c r="R4773" s="69"/>
      <c r="Z4773" s="70"/>
      <c r="AA4773" s="71"/>
      <c r="AB4773" s="70"/>
      <c r="AC4773" s="70"/>
      <c r="AD4773" s="53"/>
      <c r="AE4773" s="53"/>
      <c r="AF4773" s="72"/>
      <c r="AG4773" s="70"/>
      <c r="AH4773" s="70"/>
      <c r="AI4773" s="70"/>
    </row>
    <row r="4774" spans="1:35" ht="12.75" customHeight="1" x14ac:dyDescent="0.2">
      <c r="A4774" s="64" t="s">
        <v>806</v>
      </c>
      <c r="B4774" s="65" t="s">
        <v>805</v>
      </c>
      <c r="C4774" s="65">
        <v>5047</v>
      </c>
      <c r="D4774" s="66">
        <f>VLOOKUP(A4774,'2.1 Termination Charges'!$B$4:$F$904,5,0)</f>
        <v>0.27611999999999998</v>
      </c>
      <c r="G4774" s="67"/>
      <c r="H4774" s="67"/>
      <c r="J4774" s="67"/>
      <c r="P4774" s="68"/>
      <c r="Q4774" s="69"/>
      <c r="R4774" s="69"/>
      <c r="Z4774" s="70"/>
      <c r="AA4774" s="71"/>
      <c r="AB4774" s="70"/>
      <c r="AC4774" s="70"/>
      <c r="AD4774" s="53"/>
      <c r="AE4774" s="53"/>
      <c r="AF4774" s="72"/>
      <c r="AG4774" s="70"/>
      <c r="AH4774" s="70"/>
      <c r="AI4774" s="70"/>
    </row>
    <row r="4775" spans="1:35" ht="12.75" customHeight="1" x14ac:dyDescent="0.2">
      <c r="A4775" s="64" t="s">
        <v>808</v>
      </c>
      <c r="B4775" s="65" t="s">
        <v>807</v>
      </c>
      <c r="C4775" s="65">
        <v>852</v>
      </c>
      <c r="D4775" s="66">
        <f>VLOOKUP(A4775,'2.1 Termination Charges'!$B$4:$F$904,5,0)</f>
        <v>4.727E-2</v>
      </c>
      <c r="G4775" s="67"/>
      <c r="H4775" s="67"/>
      <c r="J4775" s="67"/>
      <c r="P4775" s="68"/>
      <c r="Q4775" s="69"/>
      <c r="R4775" s="69"/>
      <c r="Z4775" s="70"/>
      <c r="AA4775" s="71"/>
      <c r="AB4775" s="70"/>
      <c r="AC4775" s="70"/>
      <c r="AD4775" s="53"/>
      <c r="AE4775" s="53"/>
      <c r="AF4775" s="72"/>
      <c r="AG4775" s="70"/>
      <c r="AH4775" s="70"/>
      <c r="AI4775" s="70"/>
    </row>
    <row r="4776" spans="1:35" ht="12.75" customHeight="1" x14ac:dyDescent="0.2">
      <c r="A4776" s="64" t="s">
        <v>810</v>
      </c>
      <c r="B4776" s="65" t="s">
        <v>809</v>
      </c>
      <c r="C4776" s="65">
        <v>85217</v>
      </c>
      <c r="D4776" s="66">
        <f>VLOOKUP(A4776,'2.1 Termination Charges'!$B$4:$F$904,5,0)</f>
        <v>4.2419999999999999E-2</v>
      </c>
      <c r="G4776" s="67"/>
      <c r="H4776" s="67"/>
      <c r="J4776" s="67"/>
      <c r="P4776" s="68"/>
      <c r="Q4776" s="69"/>
      <c r="R4776" s="69"/>
      <c r="Z4776" s="70"/>
      <c r="AA4776" s="71"/>
      <c r="AB4776" s="70"/>
      <c r="AC4776" s="70"/>
      <c r="AD4776" s="53"/>
      <c r="AE4776" s="53"/>
      <c r="AF4776" s="72"/>
      <c r="AG4776" s="70"/>
      <c r="AH4776" s="70"/>
      <c r="AI4776" s="70"/>
    </row>
    <row r="4777" spans="1:35" ht="12.75" customHeight="1" x14ac:dyDescent="0.2">
      <c r="A4777" s="64" t="s">
        <v>810</v>
      </c>
      <c r="B4777" s="65" t="s">
        <v>809</v>
      </c>
      <c r="C4777" s="65">
        <v>85248</v>
      </c>
      <c r="D4777" s="66">
        <f>VLOOKUP(A4777,'2.1 Termination Charges'!$B$4:$F$904,5,0)</f>
        <v>4.2419999999999999E-2</v>
      </c>
      <c r="G4777" s="67"/>
      <c r="H4777" s="67"/>
      <c r="J4777" s="67"/>
      <c r="P4777" s="68"/>
      <c r="Q4777" s="69"/>
      <c r="R4777" s="69"/>
      <c r="Z4777" s="70"/>
      <c r="AA4777" s="71"/>
      <c r="AB4777" s="70"/>
      <c r="AC4777" s="70"/>
      <c r="AD4777" s="53"/>
      <c r="AE4777" s="53"/>
      <c r="AF4777" s="72"/>
      <c r="AG4777" s="70"/>
      <c r="AH4777" s="70"/>
      <c r="AI4777" s="70"/>
    </row>
    <row r="4778" spans="1:35" ht="12.75" customHeight="1" x14ac:dyDescent="0.2">
      <c r="A4778" s="64" t="s">
        <v>810</v>
      </c>
      <c r="B4778" s="65" t="s">
        <v>809</v>
      </c>
      <c r="C4778" s="65">
        <v>85249</v>
      </c>
      <c r="D4778" s="66">
        <f>VLOOKUP(A4778,'2.1 Termination Charges'!$B$4:$F$904,5,0)</f>
        <v>4.2419999999999999E-2</v>
      </c>
      <c r="G4778" s="67"/>
      <c r="H4778" s="67"/>
      <c r="J4778" s="67"/>
      <c r="P4778" s="68"/>
      <c r="Q4778" s="69"/>
      <c r="R4778" s="69"/>
      <c r="Z4778" s="70"/>
      <c r="AA4778" s="71"/>
      <c r="AB4778" s="70"/>
      <c r="AC4778" s="70"/>
      <c r="AD4778" s="53"/>
      <c r="AE4778" s="53"/>
      <c r="AF4778" s="72"/>
      <c r="AG4778" s="70"/>
      <c r="AH4778" s="70"/>
      <c r="AI4778" s="70"/>
    </row>
    <row r="4779" spans="1:35" ht="12.75" customHeight="1" x14ac:dyDescent="0.2">
      <c r="A4779" s="64" t="s">
        <v>810</v>
      </c>
      <c r="B4779" s="65" t="s">
        <v>809</v>
      </c>
      <c r="C4779" s="65">
        <v>85251</v>
      </c>
      <c r="D4779" s="66">
        <f>VLOOKUP(A4779,'2.1 Termination Charges'!$B$4:$F$904,5,0)</f>
        <v>4.2419999999999999E-2</v>
      </c>
      <c r="G4779" s="67"/>
      <c r="H4779" s="67"/>
      <c r="J4779" s="67"/>
      <c r="P4779" s="68"/>
      <c r="Q4779" s="69"/>
      <c r="R4779" s="69"/>
      <c r="Z4779" s="70"/>
      <c r="AA4779" s="71"/>
      <c r="AB4779" s="70"/>
      <c r="AC4779" s="70"/>
      <c r="AD4779" s="53"/>
      <c r="AE4779" s="53"/>
      <c r="AF4779" s="72"/>
      <c r="AG4779" s="70"/>
      <c r="AH4779" s="70"/>
      <c r="AI4779" s="70"/>
    </row>
    <row r="4780" spans="1:35" ht="12.75" customHeight="1" x14ac:dyDescent="0.2">
      <c r="A4780" s="64" t="s">
        <v>810</v>
      </c>
      <c r="B4780" s="65" t="s">
        <v>809</v>
      </c>
      <c r="C4780" s="65">
        <v>85252</v>
      </c>
      <c r="D4780" s="66">
        <f>VLOOKUP(A4780,'2.1 Termination Charges'!$B$4:$F$904,5,0)</f>
        <v>4.2419999999999999E-2</v>
      </c>
      <c r="G4780" s="67"/>
      <c r="H4780" s="67"/>
      <c r="J4780" s="67"/>
      <c r="P4780" s="68"/>
      <c r="Q4780" s="69"/>
      <c r="R4780" s="69"/>
      <c r="Z4780" s="70"/>
      <c r="AA4780" s="71"/>
      <c r="AB4780" s="70"/>
      <c r="AC4780" s="70"/>
      <c r="AD4780" s="53"/>
      <c r="AE4780" s="53"/>
      <c r="AF4780" s="72"/>
      <c r="AG4780" s="70"/>
      <c r="AH4780" s="70"/>
      <c r="AI4780" s="70"/>
    </row>
    <row r="4781" spans="1:35" ht="12.75" customHeight="1" x14ac:dyDescent="0.2">
      <c r="A4781" s="64" t="s">
        <v>810</v>
      </c>
      <c r="B4781" s="65" t="s">
        <v>809</v>
      </c>
      <c r="C4781" s="65">
        <v>85253</v>
      </c>
      <c r="D4781" s="66">
        <f>VLOOKUP(A4781,'2.1 Termination Charges'!$B$4:$F$904,5,0)</f>
        <v>4.2419999999999999E-2</v>
      </c>
      <c r="G4781" s="67"/>
      <c r="H4781" s="67"/>
      <c r="J4781" s="67"/>
      <c r="P4781" s="68"/>
      <c r="Q4781" s="69"/>
      <c r="R4781" s="69"/>
      <c r="Z4781" s="70"/>
      <c r="AA4781" s="71"/>
      <c r="AB4781" s="70"/>
      <c r="AC4781" s="70"/>
      <c r="AD4781" s="53"/>
      <c r="AE4781" s="53"/>
      <c r="AF4781" s="72"/>
      <c r="AG4781" s="70"/>
      <c r="AH4781" s="70"/>
      <c r="AI4781" s="70"/>
    </row>
    <row r="4782" spans="1:35" ht="12.75" customHeight="1" x14ac:dyDescent="0.2">
      <c r="A4782" s="64" t="s">
        <v>810</v>
      </c>
      <c r="B4782" s="65" t="s">
        <v>809</v>
      </c>
      <c r="C4782" s="65">
        <v>85254</v>
      </c>
      <c r="D4782" s="66">
        <f>VLOOKUP(A4782,'2.1 Termination Charges'!$B$4:$F$904,5,0)</f>
        <v>4.2419999999999999E-2</v>
      </c>
      <c r="G4782" s="67"/>
      <c r="H4782" s="67"/>
      <c r="J4782" s="67"/>
      <c r="P4782" s="68"/>
      <c r="Q4782" s="69"/>
      <c r="R4782" s="69"/>
      <c r="Z4782" s="70"/>
      <c r="AA4782" s="71"/>
      <c r="AB4782" s="70"/>
      <c r="AC4782" s="70"/>
      <c r="AD4782" s="53"/>
      <c r="AE4782" s="53"/>
      <c r="AF4782" s="72"/>
      <c r="AG4782" s="70"/>
      <c r="AH4782" s="70"/>
      <c r="AI4782" s="70"/>
    </row>
    <row r="4783" spans="1:35" ht="12.75" customHeight="1" x14ac:dyDescent="0.2">
      <c r="A4783" s="64" t="s">
        <v>810</v>
      </c>
      <c r="B4783" s="65" t="s">
        <v>809</v>
      </c>
      <c r="C4783" s="65">
        <v>85255</v>
      </c>
      <c r="D4783" s="66">
        <f>VLOOKUP(A4783,'2.1 Termination Charges'!$B$4:$F$904,5,0)</f>
        <v>4.2419999999999999E-2</v>
      </c>
      <c r="G4783" s="67"/>
      <c r="H4783" s="67"/>
      <c r="J4783" s="67"/>
      <c r="P4783" s="68"/>
      <c r="Q4783" s="69"/>
      <c r="R4783" s="69"/>
      <c r="Z4783" s="70"/>
      <c r="AA4783" s="71"/>
      <c r="AB4783" s="70"/>
      <c r="AC4783" s="70"/>
      <c r="AD4783" s="53"/>
      <c r="AE4783" s="53"/>
      <c r="AF4783" s="72"/>
      <c r="AG4783" s="70"/>
      <c r="AH4783" s="70"/>
      <c r="AI4783" s="70"/>
    </row>
    <row r="4784" spans="1:35" ht="12.75" customHeight="1" x14ac:dyDescent="0.2">
      <c r="A4784" s="64" t="s">
        <v>810</v>
      </c>
      <c r="B4784" s="65" t="s">
        <v>809</v>
      </c>
      <c r="C4784" s="65">
        <v>85256</v>
      </c>
      <c r="D4784" s="66">
        <f>VLOOKUP(A4784,'2.1 Termination Charges'!$B$4:$F$904,5,0)</f>
        <v>4.2419999999999999E-2</v>
      </c>
      <c r="G4784" s="67"/>
      <c r="H4784" s="67"/>
      <c r="J4784" s="67"/>
      <c r="P4784" s="68"/>
      <c r="Q4784" s="69"/>
      <c r="R4784" s="69"/>
      <c r="Z4784" s="70"/>
      <c r="AA4784" s="71"/>
      <c r="AB4784" s="70"/>
      <c r="AC4784" s="70"/>
      <c r="AD4784" s="53"/>
      <c r="AE4784" s="53"/>
      <c r="AF4784" s="72"/>
      <c r="AG4784" s="70"/>
      <c r="AH4784" s="70"/>
      <c r="AI4784" s="70"/>
    </row>
    <row r="4785" spans="1:35" ht="12.75" customHeight="1" x14ac:dyDescent="0.2">
      <c r="A4785" s="64" t="s">
        <v>810</v>
      </c>
      <c r="B4785" s="65" t="s">
        <v>809</v>
      </c>
      <c r="C4785" s="65">
        <v>85259</v>
      </c>
      <c r="D4785" s="66">
        <f>VLOOKUP(A4785,'2.1 Termination Charges'!$B$4:$F$904,5,0)</f>
        <v>4.2419999999999999E-2</v>
      </c>
      <c r="G4785" s="67"/>
      <c r="H4785" s="67"/>
      <c r="J4785" s="67"/>
      <c r="P4785" s="68"/>
      <c r="Q4785" s="69"/>
      <c r="R4785" s="69"/>
      <c r="Z4785" s="70"/>
      <c r="AA4785" s="71"/>
      <c r="AB4785" s="70"/>
      <c r="AC4785" s="70"/>
      <c r="AD4785" s="53"/>
      <c r="AE4785" s="53"/>
      <c r="AF4785" s="72"/>
      <c r="AG4785" s="70"/>
      <c r="AH4785" s="70"/>
      <c r="AI4785" s="70"/>
    </row>
    <row r="4786" spans="1:35" ht="12.75" customHeight="1" x14ac:dyDescent="0.2">
      <c r="A4786" s="64" t="s">
        <v>810</v>
      </c>
      <c r="B4786" s="65" t="s">
        <v>809</v>
      </c>
      <c r="C4786" s="65">
        <v>8526</v>
      </c>
      <c r="D4786" s="66">
        <f>VLOOKUP(A4786,'2.1 Termination Charges'!$B$4:$F$904,5,0)</f>
        <v>4.2419999999999999E-2</v>
      </c>
      <c r="G4786" s="67"/>
      <c r="H4786" s="67"/>
      <c r="J4786" s="67"/>
      <c r="P4786" s="68"/>
      <c r="Q4786" s="69"/>
      <c r="R4786" s="69"/>
      <c r="Z4786" s="70"/>
      <c r="AA4786" s="71"/>
      <c r="AB4786" s="70"/>
      <c r="AC4786" s="70"/>
      <c r="AD4786" s="53"/>
      <c r="AE4786" s="53"/>
      <c r="AF4786" s="72"/>
      <c r="AG4786" s="70"/>
      <c r="AH4786" s="70"/>
      <c r="AI4786" s="70"/>
    </row>
    <row r="4787" spans="1:35" ht="12.75" customHeight="1" x14ac:dyDescent="0.2">
      <c r="A4787" s="64" t="s">
        <v>810</v>
      </c>
      <c r="B4787" s="65" t="s">
        <v>809</v>
      </c>
      <c r="C4787" s="65">
        <v>8529</v>
      </c>
      <c r="D4787" s="66">
        <f>VLOOKUP(A4787,'2.1 Termination Charges'!$B$4:$F$904,5,0)</f>
        <v>4.2419999999999999E-2</v>
      </c>
      <c r="G4787" s="67"/>
      <c r="H4787" s="67"/>
      <c r="J4787" s="67"/>
      <c r="P4787" s="68"/>
      <c r="Q4787" s="69"/>
      <c r="R4787" s="69"/>
      <c r="Z4787" s="70"/>
      <c r="AA4787" s="71"/>
      <c r="AB4787" s="70"/>
      <c r="AC4787" s="70"/>
      <c r="AD4787" s="53"/>
      <c r="AE4787" s="53"/>
      <c r="AF4787" s="72"/>
      <c r="AG4787" s="70"/>
      <c r="AH4787" s="70"/>
      <c r="AI4787" s="70"/>
    </row>
    <row r="4788" spans="1:35" ht="12.75" customHeight="1" x14ac:dyDescent="0.2">
      <c r="A4788" s="64" t="s">
        <v>812</v>
      </c>
      <c r="B4788" s="65" t="s">
        <v>811</v>
      </c>
      <c r="C4788" s="65">
        <v>36</v>
      </c>
      <c r="D4788" s="66">
        <f>VLOOKUP(A4788,'2.1 Termination Charges'!$B$4:$F$904,5,0)</f>
        <v>4.3600000000000002E-3</v>
      </c>
      <c r="G4788" s="67"/>
      <c r="H4788" s="67"/>
      <c r="J4788" s="67"/>
      <c r="P4788" s="68"/>
      <c r="Q4788" s="69"/>
      <c r="R4788" s="69"/>
      <c r="Z4788" s="70"/>
      <c r="AA4788" s="71"/>
      <c r="AB4788" s="70"/>
      <c r="AC4788" s="70"/>
      <c r="AD4788" s="53"/>
      <c r="AE4788" s="53"/>
      <c r="AF4788" s="72"/>
      <c r="AG4788" s="70"/>
      <c r="AH4788" s="70"/>
      <c r="AI4788" s="70"/>
    </row>
    <row r="4789" spans="1:35" ht="12.75" customHeight="1" x14ac:dyDescent="0.2">
      <c r="A4789" s="64" t="s">
        <v>814</v>
      </c>
      <c r="B4789" s="65" t="s">
        <v>1912</v>
      </c>
      <c r="C4789" s="65">
        <v>3620</v>
      </c>
      <c r="D4789" s="66">
        <f>VLOOKUP(A4789,'2.1 Termination Charges'!$B$4:$F$904,5,0)</f>
        <v>2.085E-2</v>
      </c>
      <c r="G4789" s="67"/>
      <c r="H4789" s="67"/>
      <c r="J4789" s="67"/>
      <c r="P4789" s="68"/>
      <c r="Q4789" s="69"/>
      <c r="R4789" s="69"/>
      <c r="Z4789" s="70"/>
      <c r="AA4789" s="71"/>
      <c r="AB4789" s="70"/>
      <c r="AC4789" s="70"/>
      <c r="AD4789" s="53"/>
      <c r="AE4789" s="53"/>
      <c r="AF4789" s="72"/>
      <c r="AG4789" s="70"/>
      <c r="AH4789" s="70"/>
      <c r="AI4789" s="70"/>
    </row>
    <row r="4790" spans="1:35" ht="12.75" customHeight="1" x14ac:dyDescent="0.2">
      <c r="A4790" s="64" t="s">
        <v>816</v>
      </c>
      <c r="B4790" s="65" t="s">
        <v>815</v>
      </c>
      <c r="C4790" s="65">
        <v>3631</v>
      </c>
      <c r="D4790" s="66">
        <f>VLOOKUP(A4790,'2.1 Termination Charges'!$B$4:$F$904,5,0)</f>
        <v>2.085E-2</v>
      </c>
      <c r="G4790" s="67"/>
      <c r="H4790" s="67"/>
      <c r="J4790" s="67"/>
      <c r="P4790" s="68"/>
      <c r="Q4790" s="69"/>
      <c r="R4790" s="69"/>
      <c r="Z4790" s="70"/>
      <c r="AA4790" s="71"/>
      <c r="AB4790" s="70"/>
      <c r="AC4790" s="70"/>
      <c r="AD4790" s="53"/>
      <c r="AE4790" s="53"/>
      <c r="AF4790" s="72"/>
      <c r="AG4790" s="70"/>
      <c r="AH4790" s="70"/>
      <c r="AI4790" s="70"/>
    </row>
    <row r="4791" spans="1:35" ht="12.75" customHeight="1" x14ac:dyDescent="0.2">
      <c r="A4791" s="64" t="s">
        <v>820</v>
      </c>
      <c r="B4791" s="65" t="s">
        <v>1913</v>
      </c>
      <c r="C4791" s="65">
        <v>3630</v>
      </c>
      <c r="D4791" s="66">
        <f>VLOOKUP(A4791,'2.1 Termination Charges'!$B$4:$F$904,5,0)</f>
        <v>2.085E-2</v>
      </c>
      <c r="G4791" s="67"/>
      <c r="H4791" s="67"/>
      <c r="J4791" s="67"/>
      <c r="P4791" s="68"/>
      <c r="Q4791" s="69"/>
      <c r="R4791" s="69"/>
      <c r="Z4791" s="70"/>
      <c r="AA4791" s="71"/>
      <c r="AB4791" s="70"/>
      <c r="AC4791" s="70"/>
      <c r="AD4791" s="53"/>
      <c r="AE4791" s="53"/>
      <c r="AF4791" s="72"/>
      <c r="AG4791" s="70"/>
      <c r="AH4791" s="70"/>
      <c r="AI4791" s="70"/>
    </row>
    <row r="4792" spans="1:35" ht="12.75" customHeight="1" x14ac:dyDescent="0.2">
      <c r="A4792" s="64" t="s">
        <v>818</v>
      </c>
      <c r="B4792" s="65" t="s">
        <v>817</v>
      </c>
      <c r="C4792" s="65">
        <v>3670</v>
      </c>
      <c r="D4792" s="66">
        <f>VLOOKUP(A4792,'2.1 Termination Charges'!$B$4:$F$904,5,0)</f>
        <v>2.085E-2</v>
      </c>
      <c r="G4792" s="67"/>
      <c r="H4792" s="67"/>
      <c r="J4792" s="67"/>
      <c r="P4792" s="68"/>
      <c r="Q4792" s="69"/>
      <c r="R4792" s="69"/>
      <c r="Z4792" s="70"/>
      <c r="AA4792" s="71"/>
      <c r="AB4792" s="70"/>
      <c r="AC4792" s="70"/>
      <c r="AD4792" s="53"/>
      <c r="AE4792" s="53"/>
      <c r="AF4792" s="72"/>
      <c r="AG4792" s="70"/>
      <c r="AH4792" s="70"/>
      <c r="AI4792" s="70"/>
    </row>
    <row r="4793" spans="1:35" ht="12.75" customHeight="1" x14ac:dyDescent="0.2">
      <c r="A4793" s="64" t="s">
        <v>822</v>
      </c>
      <c r="B4793" s="65" t="s">
        <v>821</v>
      </c>
      <c r="C4793" s="65">
        <v>354</v>
      </c>
      <c r="D4793" s="66">
        <f>VLOOKUP(A4793,'2.1 Termination Charges'!$B$4:$F$904,5,0)</f>
        <v>1.515E-2</v>
      </c>
      <c r="G4793" s="67"/>
      <c r="H4793" s="67"/>
      <c r="J4793" s="67"/>
      <c r="P4793" s="68"/>
      <c r="Q4793" s="69"/>
      <c r="R4793" s="69"/>
      <c r="Z4793" s="70"/>
      <c r="AA4793" s="71"/>
      <c r="AB4793" s="70"/>
      <c r="AC4793" s="70"/>
      <c r="AD4793" s="53"/>
      <c r="AE4793" s="53"/>
      <c r="AF4793" s="72"/>
      <c r="AG4793" s="70"/>
      <c r="AH4793" s="70"/>
      <c r="AI4793" s="70"/>
    </row>
    <row r="4794" spans="1:35" ht="12.75" customHeight="1" x14ac:dyDescent="0.2">
      <c r="A4794" s="64" t="s">
        <v>824</v>
      </c>
      <c r="B4794" s="65" t="s">
        <v>823</v>
      </c>
      <c r="C4794" s="65">
        <v>35437</v>
      </c>
      <c r="D4794" s="66">
        <f>VLOOKUP(A4794,'2.1 Termination Charges'!$B$4:$F$904,5,0)</f>
        <v>3.4180000000000002E-2</v>
      </c>
      <c r="G4794" s="67"/>
      <c r="H4794" s="67"/>
      <c r="J4794" s="67"/>
      <c r="P4794" s="68"/>
      <c r="Q4794" s="69"/>
      <c r="R4794" s="69"/>
      <c r="Z4794" s="70"/>
      <c r="AA4794" s="71"/>
      <c r="AB4794" s="70"/>
      <c r="AC4794" s="70"/>
      <c r="AD4794" s="53"/>
      <c r="AE4794" s="53"/>
      <c r="AF4794" s="72"/>
      <c r="AG4794" s="70"/>
      <c r="AH4794" s="70"/>
      <c r="AI4794" s="70"/>
    </row>
    <row r="4795" spans="1:35" ht="12.75" customHeight="1" x14ac:dyDescent="0.2">
      <c r="A4795" s="64" t="s">
        <v>824</v>
      </c>
      <c r="B4795" s="65" t="s">
        <v>823</v>
      </c>
      <c r="C4795" s="65">
        <v>35438</v>
      </c>
      <c r="D4795" s="66">
        <f>VLOOKUP(A4795,'2.1 Termination Charges'!$B$4:$F$904,5,0)</f>
        <v>3.4180000000000002E-2</v>
      </c>
      <c r="G4795" s="67"/>
      <c r="H4795" s="67"/>
      <c r="J4795" s="67"/>
      <c r="P4795" s="68"/>
      <c r="Q4795" s="69"/>
      <c r="R4795" s="69"/>
      <c r="Z4795" s="70"/>
      <c r="AA4795" s="71"/>
      <c r="AB4795" s="70"/>
      <c r="AC4795" s="70"/>
      <c r="AD4795" s="53"/>
      <c r="AE4795" s="53"/>
      <c r="AF4795" s="72"/>
      <c r="AG4795" s="70"/>
      <c r="AH4795" s="70"/>
      <c r="AI4795" s="70"/>
    </row>
    <row r="4796" spans="1:35" ht="12.75" customHeight="1" x14ac:dyDescent="0.2">
      <c r="A4796" s="64" t="s">
        <v>824</v>
      </c>
      <c r="B4796" s="65" t="s">
        <v>823</v>
      </c>
      <c r="C4796" s="65">
        <v>35439</v>
      </c>
      <c r="D4796" s="66">
        <f>VLOOKUP(A4796,'2.1 Termination Charges'!$B$4:$F$904,5,0)</f>
        <v>3.4180000000000002E-2</v>
      </c>
      <c r="G4796" s="67"/>
      <c r="H4796" s="67"/>
      <c r="J4796" s="67"/>
      <c r="P4796" s="68"/>
      <c r="Q4796" s="69"/>
      <c r="R4796" s="69"/>
      <c r="Z4796" s="70"/>
      <c r="AA4796" s="71"/>
      <c r="AB4796" s="70"/>
      <c r="AC4796" s="70"/>
      <c r="AD4796" s="53"/>
      <c r="AE4796" s="53"/>
      <c r="AF4796" s="72"/>
      <c r="AG4796" s="70"/>
      <c r="AH4796" s="70"/>
      <c r="AI4796" s="70"/>
    </row>
    <row r="4797" spans="1:35" ht="12.75" customHeight="1" x14ac:dyDescent="0.2">
      <c r="A4797" s="64" t="s">
        <v>824</v>
      </c>
      <c r="B4797" s="65" t="s">
        <v>823</v>
      </c>
      <c r="C4797" s="65">
        <v>3546</v>
      </c>
      <c r="D4797" s="66">
        <f>VLOOKUP(A4797,'2.1 Termination Charges'!$B$4:$F$904,5,0)</f>
        <v>3.4180000000000002E-2</v>
      </c>
      <c r="G4797" s="67"/>
      <c r="H4797" s="67"/>
      <c r="J4797" s="67"/>
      <c r="P4797" s="68"/>
      <c r="Q4797" s="69"/>
      <c r="R4797" s="69"/>
      <c r="Z4797" s="70"/>
      <c r="AA4797" s="71"/>
      <c r="AB4797" s="70"/>
      <c r="AC4797" s="70"/>
      <c r="AD4797" s="53"/>
      <c r="AE4797" s="53"/>
      <c r="AF4797" s="72"/>
      <c r="AG4797" s="70"/>
      <c r="AH4797" s="70"/>
      <c r="AI4797" s="70"/>
    </row>
    <row r="4798" spans="1:35" ht="12.75" customHeight="1" x14ac:dyDescent="0.2">
      <c r="A4798" s="64" t="s">
        <v>824</v>
      </c>
      <c r="B4798" s="65" t="s">
        <v>823</v>
      </c>
      <c r="C4798" s="65">
        <v>35475</v>
      </c>
      <c r="D4798" s="66">
        <f>VLOOKUP(A4798,'2.1 Termination Charges'!$B$4:$F$904,5,0)</f>
        <v>3.4180000000000002E-2</v>
      </c>
      <c r="G4798" s="67"/>
      <c r="H4798" s="67"/>
      <c r="J4798" s="67"/>
      <c r="P4798" s="68"/>
      <c r="Q4798" s="69"/>
      <c r="R4798" s="69"/>
      <c r="Z4798" s="70"/>
      <c r="AA4798" s="71"/>
      <c r="AB4798" s="70"/>
      <c r="AC4798" s="70"/>
      <c r="AD4798" s="53"/>
      <c r="AE4798" s="53"/>
      <c r="AF4798" s="72"/>
      <c r="AG4798" s="70"/>
      <c r="AH4798" s="70"/>
      <c r="AI4798" s="70"/>
    </row>
    <row r="4799" spans="1:35" ht="12.75" customHeight="1" x14ac:dyDescent="0.2">
      <c r="A4799" s="64" t="s">
        <v>824</v>
      </c>
      <c r="B4799" s="65" t="s">
        <v>823</v>
      </c>
      <c r="C4799" s="65">
        <v>35477</v>
      </c>
      <c r="D4799" s="66">
        <f>VLOOKUP(A4799,'2.1 Termination Charges'!$B$4:$F$904,5,0)</f>
        <v>3.4180000000000002E-2</v>
      </c>
      <c r="G4799" s="67"/>
      <c r="H4799" s="67"/>
      <c r="J4799" s="67"/>
      <c r="P4799" s="68"/>
      <c r="Q4799" s="69"/>
      <c r="R4799" s="69"/>
      <c r="Z4799" s="70"/>
      <c r="AA4799" s="71"/>
      <c r="AB4799" s="70"/>
      <c r="AC4799" s="70"/>
      <c r="AD4799" s="53"/>
      <c r="AE4799" s="53"/>
      <c r="AF4799" s="72"/>
      <c r="AG4799" s="70"/>
      <c r="AH4799" s="70"/>
      <c r="AI4799" s="70"/>
    </row>
    <row r="4800" spans="1:35" ht="12.75" customHeight="1" x14ac:dyDescent="0.2">
      <c r="A4800" s="64" t="s">
        <v>824</v>
      </c>
      <c r="B4800" s="65" t="s">
        <v>823</v>
      </c>
      <c r="C4800" s="65">
        <v>354780</v>
      </c>
      <c r="D4800" s="66">
        <f>VLOOKUP(A4800,'2.1 Termination Charges'!$B$4:$F$904,5,0)</f>
        <v>3.4180000000000002E-2</v>
      </c>
      <c r="G4800" s="67"/>
      <c r="H4800" s="67"/>
      <c r="J4800" s="67"/>
      <c r="P4800" s="68"/>
      <c r="Q4800" s="69"/>
      <c r="R4800" s="69"/>
      <c r="Z4800" s="70"/>
      <c r="AA4800" s="71"/>
      <c r="AB4800" s="70"/>
      <c r="AC4800" s="70"/>
      <c r="AD4800" s="53"/>
      <c r="AE4800" s="53"/>
      <c r="AF4800" s="72"/>
      <c r="AG4800" s="70"/>
      <c r="AH4800" s="70"/>
      <c r="AI4800" s="70"/>
    </row>
    <row r="4801" spans="1:35" ht="12.75" customHeight="1" x14ac:dyDescent="0.2">
      <c r="A4801" s="64" t="s">
        <v>824</v>
      </c>
      <c r="B4801" s="65" t="s">
        <v>823</v>
      </c>
      <c r="C4801" s="65">
        <v>354781</v>
      </c>
      <c r="D4801" s="66">
        <f>VLOOKUP(A4801,'2.1 Termination Charges'!$B$4:$F$904,5,0)</f>
        <v>3.4180000000000002E-2</v>
      </c>
      <c r="G4801" s="67"/>
      <c r="H4801" s="67"/>
      <c r="J4801" s="67"/>
      <c r="P4801" s="68"/>
      <c r="Q4801" s="69"/>
      <c r="R4801" s="69"/>
      <c r="Z4801" s="70"/>
      <c r="AA4801" s="71"/>
      <c r="AB4801" s="70"/>
      <c r="AC4801" s="70"/>
      <c r="AD4801" s="53"/>
      <c r="AE4801" s="53"/>
      <c r="AF4801" s="72"/>
      <c r="AG4801" s="70"/>
      <c r="AH4801" s="70"/>
      <c r="AI4801" s="70"/>
    </row>
    <row r="4802" spans="1:35" ht="12.75" customHeight="1" x14ac:dyDescent="0.2">
      <c r="A4802" s="64" t="s">
        <v>824</v>
      </c>
      <c r="B4802" s="65" t="s">
        <v>823</v>
      </c>
      <c r="C4802" s="65">
        <v>354782</v>
      </c>
      <c r="D4802" s="66">
        <f>VLOOKUP(A4802,'2.1 Termination Charges'!$B$4:$F$904,5,0)</f>
        <v>3.4180000000000002E-2</v>
      </c>
      <c r="G4802" s="67"/>
      <c r="H4802" s="67"/>
      <c r="J4802" s="67"/>
      <c r="P4802" s="68"/>
      <c r="Q4802" s="69"/>
      <c r="R4802" s="69"/>
      <c r="Z4802" s="70"/>
      <c r="AA4802" s="71"/>
      <c r="AB4802" s="70"/>
      <c r="AC4802" s="70"/>
      <c r="AD4802" s="53"/>
      <c r="AE4802" s="53"/>
      <c r="AF4802" s="72"/>
      <c r="AG4802" s="70"/>
      <c r="AH4802" s="70"/>
      <c r="AI4802" s="70"/>
    </row>
    <row r="4803" spans="1:35" ht="12.75" customHeight="1" x14ac:dyDescent="0.2">
      <c r="A4803" s="64" t="s">
        <v>824</v>
      </c>
      <c r="B4803" s="65" t="s">
        <v>823</v>
      </c>
      <c r="C4803" s="65">
        <v>354783</v>
      </c>
      <c r="D4803" s="66">
        <f>VLOOKUP(A4803,'2.1 Termination Charges'!$B$4:$F$904,5,0)</f>
        <v>3.4180000000000002E-2</v>
      </c>
      <c r="G4803" s="67"/>
      <c r="H4803" s="67"/>
      <c r="J4803" s="67"/>
      <c r="P4803" s="68"/>
      <c r="Q4803" s="69"/>
      <c r="R4803" s="69"/>
      <c r="Z4803" s="70"/>
      <c r="AA4803" s="71"/>
      <c r="AB4803" s="70"/>
      <c r="AC4803" s="70"/>
      <c r="AD4803" s="53"/>
      <c r="AE4803" s="53"/>
      <c r="AF4803" s="72"/>
      <c r="AG4803" s="70"/>
      <c r="AH4803" s="70"/>
      <c r="AI4803" s="70"/>
    </row>
    <row r="4804" spans="1:35" ht="12.75" customHeight="1" x14ac:dyDescent="0.2">
      <c r="A4804" s="64" t="s">
        <v>824</v>
      </c>
      <c r="B4804" s="65" t="s">
        <v>823</v>
      </c>
      <c r="C4804" s="65">
        <v>3548</v>
      </c>
      <c r="D4804" s="66">
        <f>VLOOKUP(A4804,'2.1 Termination Charges'!$B$4:$F$904,5,0)</f>
        <v>3.4180000000000002E-2</v>
      </c>
      <c r="G4804" s="67"/>
      <c r="H4804" s="67"/>
      <c r="J4804" s="67"/>
      <c r="P4804" s="68"/>
      <c r="Q4804" s="69"/>
      <c r="R4804" s="69"/>
      <c r="Z4804" s="70"/>
      <c r="AA4804" s="71"/>
      <c r="AB4804" s="70"/>
      <c r="AC4804" s="70"/>
      <c r="AD4804" s="53"/>
      <c r="AE4804" s="53"/>
      <c r="AF4804" s="72"/>
      <c r="AG4804" s="70"/>
      <c r="AH4804" s="70"/>
      <c r="AI4804" s="70"/>
    </row>
    <row r="4805" spans="1:35" ht="12.75" customHeight="1" x14ac:dyDescent="0.2">
      <c r="A4805" s="64" t="s">
        <v>826</v>
      </c>
      <c r="B4805" s="65" t="s">
        <v>825</v>
      </c>
      <c r="C4805" s="65">
        <v>91</v>
      </c>
      <c r="D4805" s="66">
        <f>VLOOKUP(A4805,'2.1 Termination Charges'!$B$4:$F$904,5,0)</f>
        <v>2.0480000000000002E-2</v>
      </c>
      <c r="G4805" s="67"/>
      <c r="H4805" s="67"/>
      <c r="J4805" s="67"/>
      <c r="P4805" s="68"/>
      <c r="Q4805" s="69"/>
      <c r="R4805" s="69"/>
      <c r="Z4805" s="70"/>
      <c r="AA4805" s="71"/>
      <c r="AB4805" s="70"/>
      <c r="AC4805" s="70"/>
      <c r="AD4805" s="53"/>
      <c r="AE4805" s="53"/>
      <c r="AF4805" s="72"/>
      <c r="AG4805" s="70"/>
      <c r="AH4805" s="70"/>
      <c r="AI4805" s="70"/>
    </row>
    <row r="4806" spans="1:35" ht="12.75" customHeight="1" x14ac:dyDescent="0.2">
      <c r="A4806" s="64" t="s">
        <v>828</v>
      </c>
      <c r="B4806" s="65" t="s">
        <v>827</v>
      </c>
      <c r="C4806" s="65">
        <v>917376</v>
      </c>
      <c r="D4806" s="66">
        <f>VLOOKUP(A4806,'2.1 Termination Charges'!$B$4:$F$904,5,0)</f>
        <v>2.0480000000000002E-2</v>
      </c>
      <c r="G4806" s="67"/>
      <c r="H4806" s="67"/>
      <c r="J4806" s="67"/>
      <c r="P4806" s="68"/>
      <c r="Q4806" s="69"/>
      <c r="R4806" s="69"/>
      <c r="Z4806" s="70"/>
      <c r="AA4806" s="71"/>
      <c r="AB4806" s="70"/>
      <c r="AC4806" s="70"/>
      <c r="AD4806" s="53"/>
      <c r="AE4806" s="53"/>
      <c r="AF4806" s="72"/>
      <c r="AG4806" s="70"/>
      <c r="AH4806" s="70"/>
      <c r="AI4806" s="70"/>
    </row>
    <row r="4807" spans="1:35" ht="12.75" customHeight="1" x14ac:dyDescent="0.2">
      <c r="A4807" s="64" t="s">
        <v>828</v>
      </c>
      <c r="B4807" s="65" t="s">
        <v>827</v>
      </c>
      <c r="C4807" s="65">
        <v>917380</v>
      </c>
      <c r="D4807" s="66">
        <f>VLOOKUP(A4807,'2.1 Termination Charges'!$B$4:$F$904,5,0)</f>
        <v>2.0480000000000002E-2</v>
      </c>
      <c r="G4807" s="67"/>
      <c r="H4807" s="67"/>
      <c r="J4807" s="67"/>
      <c r="P4807" s="68"/>
      <c r="Q4807" s="69"/>
      <c r="R4807" s="69"/>
      <c r="Z4807" s="70"/>
      <c r="AA4807" s="71"/>
      <c r="AB4807" s="70"/>
      <c r="AC4807" s="70"/>
      <c r="AD4807" s="53"/>
      <c r="AE4807" s="53"/>
      <c r="AF4807" s="72"/>
      <c r="AG4807" s="70"/>
      <c r="AH4807" s="70"/>
      <c r="AI4807" s="70"/>
    </row>
    <row r="4808" spans="1:35" ht="12.75" customHeight="1" x14ac:dyDescent="0.2">
      <c r="A4808" s="64" t="s">
        <v>828</v>
      </c>
      <c r="B4808" s="65" t="s">
        <v>827</v>
      </c>
      <c r="C4808" s="65">
        <v>917382</v>
      </c>
      <c r="D4808" s="66">
        <f>VLOOKUP(A4808,'2.1 Termination Charges'!$B$4:$F$904,5,0)</f>
        <v>2.0480000000000002E-2</v>
      </c>
      <c r="G4808" s="67"/>
      <c r="H4808" s="67"/>
      <c r="J4808" s="67"/>
      <c r="P4808" s="68"/>
      <c r="Q4808" s="69"/>
      <c r="R4808" s="69"/>
      <c r="Z4808" s="70"/>
      <c r="AA4808" s="71"/>
      <c r="AB4808" s="70"/>
      <c r="AC4808" s="70"/>
      <c r="AD4808" s="53"/>
      <c r="AE4808" s="53"/>
      <c r="AF4808" s="72"/>
      <c r="AG4808" s="70"/>
      <c r="AH4808" s="70"/>
      <c r="AI4808" s="70"/>
    </row>
    <row r="4809" spans="1:35" ht="12.75" customHeight="1" x14ac:dyDescent="0.2">
      <c r="A4809" s="64" t="s">
        <v>828</v>
      </c>
      <c r="B4809" s="65" t="s">
        <v>827</v>
      </c>
      <c r="C4809" s="65">
        <v>917579</v>
      </c>
      <c r="D4809" s="66">
        <f>VLOOKUP(A4809,'2.1 Termination Charges'!$B$4:$F$904,5,0)</f>
        <v>2.0480000000000002E-2</v>
      </c>
      <c r="G4809" s="67"/>
      <c r="H4809" s="67"/>
      <c r="J4809" s="67"/>
      <c r="P4809" s="68"/>
      <c r="Q4809" s="69"/>
      <c r="R4809" s="69"/>
      <c r="Z4809" s="70"/>
      <c r="AA4809" s="71"/>
      <c r="AB4809" s="70"/>
      <c r="AC4809" s="70"/>
      <c r="AD4809" s="53"/>
      <c r="AE4809" s="53"/>
      <c r="AF4809" s="72"/>
      <c r="AG4809" s="70"/>
      <c r="AH4809" s="70"/>
      <c r="AI4809" s="70"/>
    </row>
    <row r="4810" spans="1:35" ht="12.75" customHeight="1" x14ac:dyDescent="0.2">
      <c r="A4810" s="64" t="s">
        <v>828</v>
      </c>
      <c r="B4810" s="65" t="s">
        <v>827</v>
      </c>
      <c r="C4810" s="65">
        <v>917587</v>
      </c>
      <c r="D4810" s="66">
        <f>VLOOKUP(A4810,'2.1 Termination Charges'!$B$4:$F$904,5,0)</f>
        <v>2.0480000000000002E-2</v>
      </c>
      <c r="G4810" s="67"/>
      <c r="H4810" s="67"/>
      <c r="J4810" s="67"/>
      <c r="P4810" s="68"/>
      <c r="Q4810" s="69"/>
      <c r="R4810" s="69"/>
      <c r="Z4810" s="70"/>
      <c r="AA4810" s="71"/>
      <c r="AB4810" s="70"/>
      <c r="AC4810" s="70"/>
      <c r="AD4810" s="53"/>
      <c r="AE4810" s="53"/>
      <c r="AF4810" s="72"/>
      <c r="AG4810" s="70"/>
      <c r="AH4810" s="70"/>
      <c r="AI4810" s="70"/>
    </row>
    <row r="4811" spans="1:35" ht="12.75" customHeight="1" x14ac:dyDescent="0.2">
      <c r="A4811" s="64" t="s">
        <v>828</v>
      </c>
      <c r="B4811" s="65" t="s">
        <v>827</v>
      </c>
      <c r="C4811" s="65">
        <v>917588</v>
      </c>
      <c r="D4811" s="66">
        <f>VLOOKUP(A4811,'2.1 Termination Charges'!$B$4:$F$904,5,0)</f>
        <v>2.0480000000000002E-2</v>
      </c>
      <c r="G4811" s="67"/>
      <c r="H4811" s="67"/>
      <c r="J4811" s="67"/>
      <c r="P4811" s="68"/>
      <c r="Q4811" s="69"/>
      <c r="R4811" s="69"/>
      <c r="Z4811" s="70"/>
      <c r="AA4811" s="71"/>
      <c r="AB4811" s="70"/>
      <c r="AC4811" s="70"/>
      <c r="AD4811" s="53"/>
      <c r="AE4811" s="53"/>
      <c r="AF4811" s="72"/>
      <c r="AG4811" s="70"/>
      <c r="AH4811" s="70"/>
      <c r="AI4811" s="70"/>
    </row>
    <row r="4812" spans="1:35" ht="12.75" customHeight="1" x14ac:dyDescent="0.2">
      <c r="A4812" s="64" t="s">
        <v>828</v>
      </c>
      <c r="B4812" s="65" t="s">
        <v>827</v>
      </c>
      <c r="C4812" s="65">
        <v>917589</v>
      </c>
      <c r="D4812" s="66">
        <f>VLOOKUP(A4812,'2.1 Termination Charges'!$B$4:$F$904,5,0)</f>
        <v>2.0480000000000002E-2</v>
      </c>
      <c r="G4812" s="67"/>
      <c r="H4812" s="67"/>
      <c r="J4812" s="67"/>
      <c r="P4812" s="68"/>
      <c r="Q4812" s="69"/>
      <c r="R4812" s="69"/>
      <c r="Z4812" s="70"/>
      <c r="AA4812" s="71"/>
      <c r="AB4812" s="70"/>
      <c r="AC4812" s="70"/>
      <c r="AD4812" s="53"/>
      <c r="AE4812" s="53"/>
      <c r="AF4812" s="72"/>
      <c r="AG4812" s="70"/>
      <c r="AH4812" s="70"/>
      <c r="AI4812" s="70"/>
    </row>
    <row r="4813" spans="1:35" ht="12.75" customHeight="1" x14ac:dyDescent="0.2">
      <c r="A4813" s="64" t="s">
        <v>828</v>
      </c>
      <c r="B4813" s="65" t="s">
        <v>827</v>
      </c>
      <c r="C4813" s="65">
        <v>917597</v>
      </c>
      <c r="D4813" s="66">
        <f>VLOOKUP(A4813,'2.1 Termination Charges'!$B$4:$F$904,5,0)</f>
        <v>2.0480000000000002E-2</v>
      </c>
      <c r="G4813" s="67"/>
      <c r="H4813" s="67"/>
      <c r="J4813" s="67"/>
      <c r="P4813" s="68"/>
      <c r="Q4813" s="69"/>
      <c r="R4813" s="69"/>
      <c r="Z4813" s="70"/>
      <c r="AA4813" s="71"/>
      <c r="AB4813" s="70"/>
      <c r="AC4813" s="70"/>
      <c r="AD4813" s="53"/>
      <c r="AE4813" s="53"/>
      <c r="AF4813" s="72"/>
      <c r="AG4813" s="70"/>
      <c r="AH4813" s="70"/>
      <c r="AI4813" s="70"/>
    </row>
    <row r="4814" spans="1:35" ht="12.75" customHeight="1" x14ac:dyDescent="0.2">
      <c r="A4814" s="64" t="s">
        <v>828</v>
      </c>
      <c r="B4814" s="65" t="s">
        <v>827</v>
      </c>
      <c r="C4814" s="65">
        <v>917598</v>
      </c>
      <c r="D4814" s="66">
        <f>VLOOKUP(A4814,'2.1 Termination Charges'!$B$4:$F$904,5,0)</f>
        <v>2.0480000000000002E-2</v>
      </c>
      <c r="G4814" s="67"/>
      <c r="H4814" s="67"/>
      <c r="J4814" s="67"/>
      <c r="P4814" s="68"/>
      <c r="Q4814" s="69"/>
      <c r="R4814" s="69"/>
      <c r="Z4814" s="70"/>
      <c r="AA4814" s="71"/>
      <c r="AB4814" s="70"/>
      <c r="AC4814" s="70"/>
      <c r="AD4814" s="53"/>
      <c r="AE4814" s="53"/>
      <c r="AF4814" s="72"/>
      <c r="AG4814" s="70"/>
      <c r="AH4814" s="70"/>
      <c r="AI4814" s="70"/>
    </row>
    <row r="4815" spans="1:35" ht="12.75" customHeight="1" x14ac:dyDescent="0.2">
      <c r="A4815" s="64" t="s">
        <v>828</v>
      </c>
      <c r="B4815" s="65" t="s">
        <v>827</v>
      </c>
      <c r="C4815" s="65">
        <v>917599</v>
      </c>
      <c r="D4815" s="66">
        <f>VLOOKUP(A4815,'2.1 Termination Charges'!$B$4:$F$904,5,0)</f>
        <v>2.0480000000000002E-2</v>
      </c>
      <c r="G4815" s="67"/>
      <c r="H4815" s="67"/>
      <c r="J4815" s="67"/>
      <c r="P4815" s="68"/>
      <c r="Q4815" s="69"/>
      <c r="R4815" s="69"/>
      <c r="Z4815" s="70"/>
      <c r="AA4815" s="71"/>
      <c r="AB4815" s="70"/>
      <c r="AC4815" s="70"/>
      <c r="AD4815" s="53"/>
      <c r="AE4815" s="53"/>
      <c r="AF4815" s="72"/>
      <c r="AG4815" s="70"/>
      <c r="AH4815" s="70"/>
      <c r="AI4815" s="70"/>
    </row>
    <row r="4816" spans="1:35" ht="12.75" customHeight="1" x14ac:dyDescent="0.2">
      <c r="A4816" s="64" t="s">
        <v>828</v>
      </c>
      <c r="B4816" s="65" t="s">
        <v>827</v>
      </c>
      <c r="C4816" s="65">
        <v>917839</v>
      </c>
      <c r="D4816" s="66">
        <f>VLOOKUP(A4816,'2.1 Termination Charges'!$B$4:$F$904,5,0)</f>
        <v>2.0480000000000002E-2</v>
      </c>
      <c r="G4816" s="67"/>
      <c r="H4816" s="67"/>
      <c r="J4816" s="67"/>
      <c r="P4816" s="68"/>
      <c r="Q4816" s="69"/>
      <c r="R4816" s="69"/>
      <c r="Z4816" s="70"/>
      <c r="AA4816" s="71"/>
      <c r="AB4816" s="70"/>
      <c r="AC4816" s="70"/>
      <c r="AD4816" s="53"/>
      <c r="AE4816" s="53"/>
      <c r="AF4816" s="72"/>
      <c r="AG4816" s="70"/>
      <c r="AH4816" s="70"/>
      <c r="AI4816" s="70"/>
    </row>
    <row r="4817" spans="1:35" ht="12.75" customHeight="1" x14ac:dyDescent="0.2">
      <c r="A4817" s="64" t="s">
        <v>828</v>
      </c>
      <c r="B4817" s="65" t="s">
        <v>827</v>
      </c>
      <c r="C4817" s="65">
        <v>918004</v>
      </c>
      <c r="D4817" s="66">
        <f>VLOOKUP(A4817,'2.1 Termination Charges'!$B$4:$F$904,5,0)</f>
        <v>2.0480000000000002E-2</v>
      </c>
      <c r="G4817" s="67"/>
      <c r="H4817" s="67"/>
      <c r="J4817" s="67"/>
      <c r="P4817" s="68"/>
      <c r="Q4817" s="69"/>
      <c r="R4817" s="69"/>
      <c r="Z4817" s="70"/>
      <c r="AA4817" s="71"/>
      <c r="AB4817" s="70"/>
      <c r="AC4817" s="70"/>
      <c r="AD4817" s="53"/>
      <c r="AE4817" s="53"/>
      <c r="AF4817" s="72"/>
      <c r="AG4817" s="70"/>
      <c r="AH4817" s="70"/>
      <c r="AI4817" s="70"/>
    </row>
    <row r="4818" spans="1:35" ht="12.75" customHeight="1" x14ac:dyDescent="0.2">
      <c r="A4818" s="64" t="s">
        <v>828</v>
      </c>
      <c r="B4818" s="65" t="s">
        <v>827</v>
      </c>
      <c r="C4818" s="65">
        <v>918005</v>
      </c>
      <c r="D4818" s="66">
        <f>VLOOKUP(A4818,'2.1 Termination Charges'!$B$4:$F$904,5,0)</f>
        <v>2.0480000000000002E-2</v>
      </c>
      <c r="G4818" s="67"/>
      <c r="H4818" s="67"/>
      <c r="J4818" s="67"/>
      <c r="P4818" s="68"/>
      <c r="Q4818" s="69"/>
      <c r="R4818" s="69"/>
      <c r="Z4818" s="70"/>
      <c r="AA4818" s="71"/>
      <c r="AB4818" s="70"/>
      <c r="AC4818" s="70"/>
      <c r="AD4818" s="53"/>
      <c r="AE4818" s="53"/>
      <c r="AF4818" s="72"/>
      <c r="AG4818" s="70"/>
      <c r="AH4818" s="70"/>
      <c r="AI4818" s="70"/>
    </row>
    <row r="4819" spans="1:35" ht="12.75" customHeight="1" x14ac:dyDescent="0.2">
      <c r="A4819" s="64" t="s">
        <v>828</v>
      </c>
      <c r="B4819" s="65" t="s">
        <v>827</v>
      </c>
      <c r="C4819" s="65">
        <v>918275</v>
      </c>
      <c r="D4819" s="66">
        <f>VLOOKUP(A4819,'2.1 Termination Charges'!$B$4:$F$904,5,0)</f>
        <v>2.0480000000000002E-2</v>
      </c>
      <c r="G4819" s="67"/>
      <c r="H4819" s="67"/>
      <c r="J4819" s="67"/>
      <c r="P4819" s="68"/>
      <c r="Q4819" s="69"/>
      <c r="R4819" s="69"/>
      <c r="Z4819" s="70"/>
      <c r="AA4819" s="71"/>
      <c r="AB4819" s="70"/>
      <c r="AC4819" s="70"/>
      <c r="AD4819" s="53"/>
      <c r="AE4819" s="53"/>
      <c r="AF4819" s="72"/>
      <c r="AG4819" s="70"/>
      <c r="AH4819" s="70"/>
      <c r="AI4819" s="70"/>
    </row>
    <row r="4820" spans="1:35" ht="12.75" customHeight="1" x14ac:dyDescent="0.2">
      <c r="A4820" s="64" t="s">
        <v>828</v>
      </c>
      <c r="B4820" s="65" t="s">
        <v>827</v>
      </c>
      <c r="C4820" s="65">
        <v>9182898</v>
      </c>
      <c r="D4820" s="66">
        <f>VLOOKUP(A4820,'2.1 Termination Charges'!$B$4:$F$904,5,0)</f>
        <v>2.0480000000000002E-2</v>
      </c>
      <c r="G4820" s="67"/>
      <c r="H4820" s="67"/>
      <c r="J4820" s="67"/>
      <c r="P4820" s="68"/>
      <c r="Q4820" s="69"/>
      <c r="R4820" s="69"/>
      <c r="Z4820" s="70"/>
      <c r="AA4820" s="71"/>
      <c r="AB4820" s="70"/>
      <c r="AC4820" s="70"/>
      <c r="AD4820" s="53"/>
      <c r="AE4820" s="53"/>
      <c r="AF4820" s="72"/>
      <c r="AG4820" s="70"/>
      <c r="AH4820" s="70"/>
      <c r="AI4820" s="70"/>
    </row>
    <row r="4821" spans="1:35" ht="12.75" customHeight="1" x14ac:dyDescent="0.2">
      <c r="A4821" s="64" t="s">
        <v>828</v>
      </c>
      <c r="B4821" s="65" t="s">
        <v>827</v>
      </c>
      <c r="C4821" s="65">
        <v>9182899</v>
      </c>
      <c r="D4821" s="66">
        <f>VLOOKUP(A4821,'2.1 Termination Charges'!$B$4:$F$904,5,0)</f>
        <v>2.0480000000000002E-2</v>
      </c>
      <c r="G4821" s="67"/>
      <c r="H4821" s="67"/>
      <c r="J4821" s="67"/>
      <c r="P4821" s="68"/>
      <c r="Q4821" s="69"/>
      <c r="R4821" s="69"/>
      <c r="Z4821" s="70"/>
      <c r="AA4821" s="71"/>
      <c r="AB4821" s="70"/>
      <c r="AC4821" s="70"/>
      <c r="AD4821" s="53"/>
      <c r="AE4821" s="53"/>
      <c r="AF4821" s="72"/>
      <c r="AG4821" s="70"/>
      <c r="AH4821" s="70"/>
      <c r="AI4821" s="70"/>
    </row>
    <row r="4822" spans="1:35" ht="12.75" customHeight="1" x14ac:dyDescent="0.2">
      <c r="A4822" s="64" t="s">
        <v>828</v>
      </c>
      <c r="B4822" s="65" t="s">
        <v>827</v>
      </c>
      <c r="C4822" s="65">
        <v>9183010</v>
      </c>
      <c r="D4822" s="66">
        <f>VLOOKUP(A4822,'2.1 Termination Charges'!$B$4:$F$904,5,0)</f>
        <v>2.0480000000000002E-2</v>
      </c>
      <c r="G4822" s="67"/>
      <c r="H4822" s="67"/>
      <c r="J4822" s="67"/>
      <c r="P4822" s="68"/>
      <c r="Q4822" s="69"/>
      <c r="R4822" s="69"/>
      <c r="Z4822" s="70"/>
      <c r="AA4822" s="71"/>
      <c r="AB4822" s="70"/>
      <c r="AC4822" s="70"/>
      <c r="AD4822" s="53"/>
      <c r="AE4822" s="53"/>
      <c r="AF4822" s="72"/>
      <c r="AG4822" s="70"/>
      <c r="AH4822" s="70"/>
      <c r="AI4822" s="70"/>
    </row>
    <row r="4823" spans="1:35" ht="12.75" customHeight="1" x14ac:dyDescent="0.2">
      <c r="A4823" s="64" t="s">
        <v>828</v>
      </c>
      <c r="B4823" s="65" t="s">
        <v>827</v>
      </c>
      <c r="C4823" s="65">
        <v>9183018</v>
      </c>
      <c r="D4823" s="66">
        <f>VLOOKUP(A4823,'2.1 Termination Charges'!$B$4:$F$904,5,0)</f>
        <v>2.0480000000000002E-2</v>
      </c>
      <c r="G4823" s="67"/>
      <c r="H4823" s="67"/>
      <c r="J4823" s="67"/>
      <c r="P4823" s="68"/>
      <c r="Q4823" s="69"/>
      <c r="R4823" s="69"/>
      <c r="Z4823" s="70"/>
      <c r="AA4823" s="71"/>
      <c r="AB4823" s="70"/>
      <c r="AC4823" s="70"/>
      <c r="AD4823" s="53"/>
      <c r="AE4823" s="53"/>
      <c r="AF4823" s="72"/>
      <c r="AG4823" s="70"/>
      <c r="AH4823" s="70"/>
      <c r="AI4823" s="70"/>
    </row>
    <row r="4824" spans="1:35" ht="12.75" customHeight="1" x14ac:dyDescent="0.2">
      <c r="A4824" s="64" t="s">
        <v>828</v>
      </c>
      <c r="B4824" s="65" t="s">
        <v>827</v>
      </c>
      <c r="C4824" s="65">
        <v>9183019</v>
      </c>
      <c r="D4824" s="66">
        <f>VLOOKUP(A4824,'2.1 Termination Charges'!$B$4:$F$904,5,0)</f>
        <v>2.0480000000000002E-2</v>
      </c>
      <c r="G4824" s="67"/>
      <c r="H4824" s="67"/>
      <c r="J4824" s="67"/>
      <c r="P4824" s="68"/>
      <c r="Q4824" s="69"/>
      <c r="R4824" s="69"/>
      <c r="Z4824" s="70"/>
      <c r="AA4824" s="71"/>
      <c r="AB4824" s="70"/>
      <c r="AC4824" s="70"/>
      <c r="AD4824" s="53"/>
      <c r="AE4824" s="53"/>
      <c r="AF4824" s="72"/>
      <c r="AG4824" s="70"/>
      <c r="AH4824" s="70"/>
      <c r="AI4824" s="70"/>
    </row>
    <row r="4825" spans="1:35" ht="12.75" customHeight="1" x14ac:dyDescent="0.2">
      <c r="A4825" s="64" t="s">
        <v>828</v>
      </c>
      <c r="B4825" s="65" t="s">
        <v>827</v>
      </c>
      <c r="C4825" s="65">
        <v>9183040</v>
      </c>
      <c r="D4825" s="66">
        <f>VLOOKUP(A4825,'2.1 Termination Charges'!$B$4:$F$904,5,0)</f>
        <v>2.0480000000000002E-2</v>
      </c>
      <c r="G4825" s="67"/>
      <c r="H4825" s="67"/>
      <c r="J4825" s="67"/>
      <c r="P4825" s="68"/>
      <c r="Q4825" s="69"/>
      <c r="R4825" s="69"/>
      <c r="Z4825" s="70"/>
      <c r="AA4825" s="71"/>
      <c r="AB4825" s="70"/>
      <c r="AC4825" s="70"/>
      <c r="AD4825" s="53"/>
      <c r="AE4825" s="53"/>
      <c r="AF4825" s="72"/>
      <c r="AG4825" s="70"/>
      <c r="AH4825" s="70"/>
      <c r="AI4825" s="70"/>
    </row>
    <row r="4826" spans="1:35" ht="12.75" customHeight="1" x14ac:dyDescent="0.2">
      <c r="A4826" s="64" t="s">
        <v>828</v>
      </c>
      <c r="B4826" s="65" t="s">
        <v>827</v>
      </c>
      <c r="C4826" s="65">
        <v>9183048</v>
      </c>
      <c r="D4826" s="66">
        <f>VLOOKUP(A4826,'2.1 Termination Charges'!$B$4:$F$904,5,0)</f>
        <v>2.0480000000000002E-2</v>
      </c>
      <c r="G4826" s="67"/>
      <c r="H4826" s="67"/>
      <c r="J4826" s="67"/>
      <c r="P4826" s="68"/>
      <c r="Q4826" s="69"/>
      <c r="R4826" s="69"/>
      <c r="Z4826" s="70"/>
      <c r="AA4826" s="71"/>
      <c r="AB4826" s="70"/>
      <c r="AC4826" s="70"/>
      <c r="AD4826" s="53"/>
      <c r="AE4826" s="53"/>
      <c r="AF4826" s="72"/>
      <c r="AG4826" s="70"/>
      <c r="AH4826" s="70"/>
      <c r="AI4826" s="70"/>
    </row>
    <row r="4827" spans="1:35" ht="12.75" customHeight="1" x14ac:dyDescent="0.2">
      <c r="A4827" s="64" t="s">
        <v>828</v>
      </c>
      <c r="B4827" s="65" t="s">
        <v>827</v>
      </c>
      <c r="C4827" s="65">
        <v>9183049</v>
      </c>
      <c r="D4827" s="66">
        <f>VLOOKUP(A4827,'2.1 Termination Charges'!$B$4:$F$904,5,0)</f>
        <v>2.0480000000000002E-2</v>
      </c>
      <c r="G4827" s="67"/>
      <c r="H4827" s="67"/>
      <c r="J4827" s="67"/>
      <c r="P4827" s="68"/>
      <c r="Q4827" s="69"/>
      <c r="R4827" s="69"/>
      <c r="Z4827" s="70"/>
      <c r="AA4827" s="71"/>
      <c r="AB4827" s="70"/>
      <c r="AC4827" s="70"/>
      <c r="AD4827" s="53"/>
      <c r="AE4827" s="53"/>
      <c r="AF4827" s="72"/>
      <c r="AG4827" s="70"/>
      <c r="AH4827" s="70"/>
      <c r="AI4827" s="70"/>
    </row>
    <row r="4828" spans="1:35" ht="12.75" customHeight="1" x14ac:dyDescent="0.2">
      <c r="A4828" s="64" t="s">
        <v>828</v>
      </c>
      <c r="B4828" s="65" t="s">
        <v>827</v>
      </c>
      <c r="C4828" s="65">
        <v>9183300</v>
      </c>
      <c r="D4828" s="66">
        <f>VLOOKUP(A4828,'2.1 Termination Charges'!$B$4:$F$904,5,0)</f>
        <v>2.0480000000000002E-2</v>
      </c>
      <c r="G4828" s="67"/>
      <c r="H4828" s="67"/>
      <c r="J4828" s="67"/>
      <c r="P4828" s="68"/>
      <c r="Q4828" s="69"/>
      <c r="R4828" s="69"/>
      <c r="Z4828" s="70"/>
      <c r="AA4828" s="71"/>
      <c r="AB4828" s="70"/>
      <c r="AC4828" s="70"/>
      <c r="AD4828" s="53"/>
      <c r="AE4828" s="53"/>
      <c r="AF4828" s="72"/>
      <c r="AG4828" s="70"/>
      <c r="AH4828" s="70"/>
      <c r="AI4828" s="70"/>
    </row>
    <row r="4829" spans="1:35" ht="12.75" customHeight="1" x14ac:dyDescent="0.2">
      <c r="A4829" s="64" t="s">
        <v>828</v>
      </c>
      <c r="B4829" s="65" t="s">
        <v>827</v>
      </c>
      <c r="C4829" s="65">
        <v>9183308</v>
      </c>
      <c r="D4829" s="66">
        <f>VLOOKUP(A4829,'2.1 Termination Charges'!$B$4:$F$904,5,0)</f>
        <v>2.0480000000000002E-2</v>
      </c>
      <c r="G4829" s="67"/>
      <c r="H4829" s="67"/>
      <c r="J4829" s="67"/>
      <c r="P4829" s="68"/>
      <c r="Q4829" s="69"/>
      <c r="R4829" s="69"/>
      <c r="Z4829" s="70"/>
      <c r="AA4829" s="71"/>
      <c r="AB4829" s="70"/>
      <c r="AC4829" s="70"/>
      <c r="AD4829" s="53"/>
      <c r="AE4829" s="53"/>
      <c r="AF4829" s="72"/>
      <c r="AG4829" s="70"/>
      <c r="AH4829" s="70"/>
      <c r="AI4829" s="70"/>
    </row>
    <row r="4830" spans="1:35" ht="12.75" customHeight="1" x14ac:dyDescent="0.2">
      <c r="A4830" s="64" t="s">
        <v>828</v>
      </c>
      <c r="B4830" s="65" t="s">
        <v>827</v>
      </c>
      <c r="C4830" s="65">
        <v>9183309</v>
      </c>
      <c r="D4830" s="66">
        <f>VLOOKUP(A4830,'2.1 Termination Charges'!$B$4:$F$904,5,0)</f>
        <v>2.0480000000000002E-2</v>
      </c>
      <c r="G4830" s="67"/>
      <c r="H4830" s="67"/>
      <c r="J4830" s="67"/>
      <c r="P4830" s="68"/>
      <c r="Q4830" s="69"/>
      <c r="R4830" s="69"/>
      <c r="Z4830" s="70"/>
      <c r="AA4830" s="71"/>
      <c r="AB4830" s="70"/>
      <c r="AC4830" s="70"/>
      <c r="AD4830" s="53"/>
      <c r="AE4830" s="53"/>
      <c r="AF4830" s="72"/>
      <c r="AG4830" s="70"/>
      <c r="AH4830" s="70"/>
      <c r="AI4830" s="70"/>
    </row>
    <row r="4831" spans="1:35" ht="12.75" customHeight="1" x14ac:dyDescent="0.2">
      <c r="A4831" s="64" t="s">
        <v>828</v>
      </c>
      <c r="B4831" s="65" t="s">
        <v>827</v>
      </c>
      <c r="C4831" s="65">
        <v>9183310</v>
      </c>
      <c r="D4831" s="66">
        <f>VLOOKUP(A4831,'2.1 Termination Charges'!$B$4:$F$904,5,0)</f>
        <v>2.0480000000000002E-2</v>
      </c>
      <c r="G4831" s="67"/>
      <c r="H4831" s="67"/>
      <c r="J4831" s="67"/>
      <c r="P4831" s="68"/>
      <c r="Q4831" s="69"/>
      <c r="R4831" s="69"/>
      <c r="Z4831" s="70"/>
      <c r="AA4831" s="71"/>
      <c r="AB4831" s="70"/>
      <c r="AC4831" s="70"/>
      <c r="AD4831" s="53"/>
      <c r="AE4831" s="53"/>
      <c r="AF4831" s="72"/>
      <c r="AG4831" s="70"/>
      <c r="AH4831" s="70"/>
      <c r="AI4831" s="70"/>
    </row>
    <row r="4832" spans="1:35" ht="12.75" customHeight="1" x14ac:dyDescent="0.2">
      <c r="A4832" s="64" t="s">
        <v>828</v>
      </c>
      <c r="B4832" s="65" t="s">
        <v>827</v>
      </c>
      <c r="C4832" s="65">
        <v>9183318</v>
      </c>
      <c r="D4832" s="66">
        <f>VLOOKUP(A4832,'2.1 Termination Charges'!$B$4:$F$904,5,0)</f>
        <v>2.0480000000000002E-2</v>
      </c>
      <c r="G4832" s="67"/>
      <c r="H4832" s="67"/>
      <c r="J4832" s="67"/>
      <c r="P4832" s="68"/>
      <c r="Q4832" s="69"/>
      <c r="R4832" s="69"/>
      <c r="Z4832" s="70"/>
      <c r="AA4832" s="71"/>
      <c r="AB4832" s="70"/>
      <c r="AC4832" s="70"/>
      <c r="AD4832" s="53"/>
      <c r="AE4832" s="53"/>
      <c r="AF4832" s="72"/>
      <c r="AG4832" s="70"/>
      <c r="AH4832" s="70"/>
      <c r="AI4832" s="70"/>
    </row>
    <row r="4833" spans="1:35" ht="12.75" customHeight="1" x14ac:dyDescent="0.2">
      <c r="A4833" s="64" t="s">
        <v>828</v>
      </c>
      <c r="B4833" s="65" t="s">
        <v>827</v>
      </c>
      <c r="C4833" s="65">
        <v>9183319</v>
      </c>
      <c r="D4833" s="66">
        <f>VLOOKUP(A4833,'2.1 Termination Charges'!$B$4:$F$904,5,0)</f>
        <v>2.0480000000000002E-2</v>
      </c>
      <c r="G4833" s="67"/>
      <c r="H4833" s="67"/>
      <c r="J4833" s="67"/>
      <c r="P4833" s="68"/>
      <c r="Q4833" s="69"/>
      <c r="R4833" s="69"/>
      <c r="Z4833" s="70"/>
      <c r="AA4833" s="71"/>
      <c r="AB4833" s="70"/>
      <c r="AC4833" s="70"/>
      <c r="AD4833" s="53"/>
      <c r="AE4833" s="53"/>
      <c r="AF4833" s="72"/>
      <c r="AG4833" s="70"/>
      <c r="AH4833" s="70"/>
      <c r="AI4833" s="70"/>
    </row>
    <row r="4834" spans="1:35" ht="12.75" customHeight="1" x14ac:dyDescent="0.2">
      <c r="A4834" s="64" t="s">
        <v>828</v>
      </c>
      <c r="B4834" s="65" t="s">
        <v>827</v>
      </c>
      <c r="C4834" s="65">
        <v>9183320</v>
      </c>
      <c r="D4834" s="66">
        <f>VLOOKUP(A4834,'2.1 Termination Charges'!$B$4:$F$904,5,0)</f>
        <v>2.0480000000000002E-2</v>
      </c>
      <c r="G4834" s="67"/>
      <c r="H4834" s="67"/>
      <c r="J4834" s="67"/>
      <c r="P4834" s="68"/>
      <c r="Q4834" s="69"/>
      <c r="R4834" s="69"/>
      <c r="Z4834" s="70"/>
      <c r="AA4834" s="71"/>
      <c r="AB4834" s="70"/>
      <c r="AC4834" s="70"/>
      <c r="AD4834" s="53"/>
      <c r="AE4834" s="53"/>
      <c r="AF4834" s="72"/>
      <c r="AG4834" s="70"/>
      <c r="AH4834" s="70"/>
      <c r="AI4834" s="70"/>
    </row>
    <row r="4835" spans="1:35" ht="12.75" customHeight="1" x14ac:dyDescent="0.2">
      <c r="A4835" s="64" t="s">
        <v>828</v>
      </c>
      <c r="B4835" s="65" t="s">
        <v>827</v>
      </c>
      <c r="C4835" s="65">
        <v>9183328</v>
      </c>
      <c r="D4835" s="66">
        <f>VLOOKUP(A4835,'2.1 Termination Charges'!$B$4:$F$904,5,0)</f>
        <v>2.0480000000000002E-2</v>
      </c>
      <c r="G4835" s="67"/>
      <c r="H4835" s="67"/>
      <c r="J4835" s="67"/>
      <c r="P4835" s="68"/>
      <c r="Q4835" s="69"/>
      <c r="R4835" s="69"/>
      <c r="Z4835" s="70"/>
      <c r="AA4835" s="71"/>
      <c r="AB4835" s="70"/>
      <c r="AC4835" s="70"/>
      <c r="AD4835" s="53"/>
      <c r="AE4835" s="53"/>
      <c r="AF4835" s="72"/>
      <c r="AG4835" s="70"/>
      <c r="AH4835" s="70"/>
      <c r="AI4835" s="70"/>
    </row>
    <row r="4836" spans="1:35" ht="12.75" customHeight="1" x14ac:dyDescent="0.2">
      <c r="A4836" s="64" t="s">
        <v>828</v>
      </c>
      <c r="B4836" s="65" t="s">
        <v>827</v>
      </c>
      <c r="C4836" s="65">
        <v>9183329</v>
      </c>
      <c r="D4836" s="66">
        <f>VLOOKUP(A4836,'2.1 Termination Charges'!$B$4:$F$904,5,0)</f>
        <v>2.0480000000000002E-2</v>
      </c>
      <c r="G4836" s="67"/>
      <c r="H4836" s="67"/>
      <c r="J4836" s="67"/>
      <c r="P4836" s="68"/>
      <c r="Q4836" s="69"/>
      <c r="R4836" s="69"/>
      <c r="Z4836" s="70"/>
      <c r="AA4836" s="71"/>
      <c r="AB4836" s="70"/>
      <c r="AC4836" s="70"/>
      <c r="AD4836" s="53"/>
      <c r="AE4836" s="53"/>
      <c r="AF4836" s="72"/>
      <c r="AG4836" s="70"/>
      <c r="AH4836" s="70"/>
      <c r="AI4836" s="70"/>
    </row>
    <row r="4837" spans="1:35" ht="12.75" customHeight="1" x14ac:dyDescent="0.2">
      <c r="A4837" s="64" t="s">
        <v>828</v>
      </c>
      <c r="B4837" s="65" t="s">
        <v>827</v>
      </c>
      <c r="C4837" s="65">
        <v>9183330</v>
      </c>
      <c r="D4837" s="66">
        <f>VLOOKUP(A4837,'2.1 Termination Charges'!$B$4:$F$904,5,0)</f>
        <v>2.0480000000000002E-2</v>
      </c>
      <c r="G4837" s="67"/>
      <c r="H4837" s="67"/>
      <c r="J4837" s="67"/>
      <c r="P4837" s="68"/>
      <c r="Q4837" s="69"/>
      <c r="R4837" s="69"/>
      <c r="Z4837" s="70"/>
      <c r="AA4837" s="71"/>
      <c r="AB4837" s="70"/>
      <c r="AC4837" s="70"/>
      <c r="AD4837" s="53"/>
      <c r="AE4837" s="53"/>
      <c r="AF4837" s="72"/>
      <c r="AG4837" s="70"/>
      <c r="AH4837" s="70"/>
      <c r="AI4837" s="70"/>
    </row>
    <row r="4838" spans="1:35" ht="12.75" customHeight="1" x14ac:dyDescent="0.2">
      <c r="A4838" s="64" t="s">
        <v>828</v>
      </c>
      <c r="B4838" s="65" t="s">
        <v>827</v>
      </c>
      <c r="C4838" s="65">
        <v>9183338</v>
      </c>
      <c r="D4838" s="66">
        <f>VLOOKUP(A4838,'2.1 Termination Charges'!$B$4:$F$904,5,0)</f>
        <v>2.0480000000000002E-2</v>
      </c>
      <c r="G4838" s="67"/>
      <c r="H4838" s="67"/>
      <c r="J4838" s="67"/>
      <c r="P4838" s="68"/>
      <c r="Q4838" s="69"/>
      <c r="R4838" s="69"/>
      <c r="Z4838" s="70"/>
      <c r="AA4838" s="71"/>
      <c r="AB4838" s="70"/>
      <c r="AC4838" s="70"/>
      <c r="AD4838" s="53"/>
      <c r="AE4838" s="53"/>
      <c r="AF4838" s="72"/>
      <c r="AG4838" s="70"/>
      <c r="AH4838" s="70"/>
      <c r="AI4838" s="70"/>
    </row>
    <row r="4839" spans="1:35" ht="12.75" customHeight="1" x14ac:dyDescent="0.2">
      <c r="A4839" s="64" t="s">
        <v>828</v>
      </c>
      <c r="B4839" s="65" t="s">
        <v>827</v>
      </c>
      <c r="C4839" s="65">
        <v>9183339</v>
      </c>
      <c r="D4839" s="66">
        <f>VLOOKUP(A4839,'2.1 Termination Charges'!$B$4:$F$904,5,0)</f>
        <v>2.0480000000000002E-2</v>
      </c>
      <c r="G4839" s="67"/>
      <c r="H4839" s="67"/>
      <c r="J4839" s="67"/>
      <c r="P4839" s="68"/>
      <c r="Q4839" s="69"/>
      <c r="R4839" s="69"/>
      <c r="Z4839" s="70"/>
      <c r="AA4839" s="71"/>
      <c r="AB4839" s="70"/>
      <c r="AC4839" s="70"/>
      <c r="AD4839" s="53"/>
      <c r="AE4839" s="53"/>
      <c r="AF4839" s="72"/>
      <c r="AG4839" s="70"/>
      <c r="AH4839" s="70"/>
      <c r="AI4839" s="70"/>
    </row>
    <row r="4840" spans="1:35" ht="12.75" customHeight="1" x14ac:dyDescent="0.2">
      <c r="A4840" s="64" t="s">
        <v>828</v>
      </c>
      <c r="B4840" s="65" t="s">
        <v>827</v>
      </c>
      <c r="C4840" s="65">
        <v>918480</v>
      </c>
      <c r="D4840" s="66">
        <f>VLOOKUP(A4840,'2.1 Termination Charges'!$B$4:$F$904,5,0)</f>
        <v>2.0480000000000002E-2</v>
      </c>
      <c r="G4840" s="67"/>
      <c r="H4840" s="67"/>
      <c r="J4840" s="67"/>
      <c r="P4840" s="68"/>
      <c r="Q4840" s="69"/>
      <c r="R4840" s="69"/>
      <c r="Z4840" s="70"/>
      <c r="AA4840" s="71"/>
      <c r="AB4840" s="70"/>
      <c r="AC4840" s="70"/>
      <c r="AD4840" s="53"/>
      <c r="AE4840" s="53"/>
      <c r="AF4840" s="72"/>
      <c r="AG4840" s="70"/>
      <c r="AH4840" s="70"/>
      <c r="AI4840" s="70"/>
    </row>
    <row r="4841" spans="1:35" ht="12.75" customHeight="1" x14ac:dyDescent="0.2">
      <c r="A4841" s="64" t="s">
        <v>828</v>
      </c>
      <c r="B4841" s="65" t="s">
        <v>827</v>
      </c>
      <c r="C4841" s="65">
        <v>9185000</v>
      </c>
      <c r="D4841" s="66">
        <f>VLOOKUP(A4841,'2.1 Termination Charges'!$B$4:$F$904,5,0)</f>
        <v>2.0480000000000002E-2</v>
      </c>
      <c r="G4841" s="67"/>
      <c r="H4841" s="67"/>
      <c r="J4841" s="67"/>
      <c r="P4841" s="68"/>
      <c r="Q4841" s="69"/>
      <c r="R4841" s="69"/>
      <c r="Z4841" s="70"/>
      <c r="AA4841" s="71"/>
      <c r="AB4841" s="70"/>
      <c r="AC4841" s="70"/>
      <c r="AD4841" s="53"/>
      <c r="AE4841" s="53"/>
      <c r="AF4841" s="72"/>
      <c r="AG4841" s="70"/>
      <c r="AH4841" s="70"/>
      <c r="AI4841" s="70"/>
    </row>
    <row r="4842" spans="1:35" ht="12.75" customHeight="1" x14ac:dyDescent="0.2">
      <c r="A4842" s="64" t="s">
        <v>828</v>
      </c>
      <c r="B4842" s="65" t="s">
        <v>827</v>
      </c>
      <c r="C4842" s="65">
        <v>9185001</v>
      </c>
      <c r="D4842" s="66">
        <f>VLOOKUP(A4842,'2.1 Termination Charges'!$B$4:$F$904,5,0)</f>
        <v>2.0480000000000002E-2</v>
      </c>
      <c r="G4842" s="67"/>
      <c r="H4842" s="67"/>
      <c r="J4842" s="67"/>
      <c r="P4842" s="68"/>
      <c r="Q4842" s="69"/>
      <c r="R4842" s="69"/>
      <c r="Z4842" s="70"/>
      <c r="AA4842" s="71"/>
      <c r="AB4842" s="70"/>
      <c r="AC4842" s="70"/>
      <c r="AD4842" s="53"/>
      <c r="AE4842" s="53"/>
      <c r="AF4842" s="72"/>
      <c r="AG4842" s="70"/>
      <c r="AH4842" s="70"/>
      <c r="AI4842" s="70"/>
    </row>
    <row r="4843" spans="1:35" ht="12.75" customHeight="1" x14ac:dyDescent="0.2">
      <c r="A4843" s="64" t="s">
        <v>828</v>
      </c>
      <c r="B4843" s="65" t="s">
        <v>827</v>
      </c>
      <c r="C4843" s="65">
        <v>9185002</v>
      </c>
      <c r="D4843" s="66">
        <f>VLOOKUP(A4843,'2.1 Termination Charges'!$B$4:$F$904,5,0)</f>
        <v>2.0480000000000002E-2</v>
      </c>
      <c r="G4843" s="67"/>
      <c r="H4843" s="67"/>
      <c r="J4843" s="67"/>
      <c r="P4843" s="68"/>
      <c r="Q4843" s="69"/>
      <c r="R4843" s="69"/>
      <c r="Z4843" s="70"/>
      <c r="AA4843" s="71"/>
      <c r="AB4843" s="70"/>
      <c r="AC4843" s="70"/>
      <c r="AD4843" s="53"/>
      <c r="AE4843" s="53"/>
      <c r="AF4843" s="72"/>
      <c r="AG4843" s="70"/>
      <c r="AH4843" s="70"/>
      <c r="AI4843" s="70"/>
    </row>
    <row r="4844" spans="1:35" ht="12.75" customHeight="1" x14ac:dyDescent="0.2">
      <c r="A4844" s="64" t="s">
        <v>828</v>
      </c>
      <c r="B4844" s="65" t="s">
        <v>827</v>
      </c>
      <c r="C4844" s="65">
        <v>9185003</v>
      </c>
      <c r="D4844" s="66">
        <f>VLOOKUP(A4844,'2.1 Termination Charges'!$B$4:$F$904,5,0)</f>
        <v>2.0480000000000002E-2</v>
      </c>
      <c r="G4844" s="67"/>
      <c r="H4844" s="67"/>
      <c r="J4844" s="67"/>
      <c r="P4844" s="68"/>
      <c r="Q4844" s="69"/>
      <c r="R4844" s="69"/>
      <c r="Z4844" s="70"/>
      <c r="AA4844" s="71"/>
      <c r="AB4844" s="70"/>
      <c r="AC4844" s="70"/>
      <c r="AD4844" s="53"/>
      <c r="AE4844" s="53"/>
      <c r="AF4844" s="72"/>
      <c r="AG4844" s="70"/>
      <c r="AH4844" s="70"/>
      <c r="AI4844" s="70"/>
    </row>
    <row r="4845" spans="1:35" ht="12.75" customHeight="1" x14ac:dyDescent="0.2">
      <c r="A4845" s="64" t="s">
        <v>828</v>
      </c>
      <c r="B4845" s="65" t="s">
        <v>827</v>
      </c>
      <c r="C4845" s="65">
        <v>918544</v>
      </c>
      <c r="D4845" s="66">
        <f>VLOOKUP(A4845,'2.1 Termination Charges'!$B$4:$F$904,5,0)</f>
        <v>2.0480000000000002E-2</v>
      </c>
      <c r="G4845" s="67"/>
      <c r="H4845" s="67"/>
      <c r="J4845" s="67"/>
      <c r="P4845" s="68"/>
      <c r="Q4845" s="69"/>
      <c r="R4845" s="69"/>
      <c r="Z4845" s="70"/>
      <c r="AA4845" s="71"/>
      <c r="AB4845" s="70"/>
      <c r="AC4845" s="70"/>
      <c r="AD4845" s="53"/>
      <c r="AE4845" s="53"/>
      <c r="AF4845" s="72"/>
      <c r="AG4845" s="70"/>
      <c r="AH4845" s="70"/>
      <c r="AI4845" s="70"/>
    </row>
    <row r="4846" spans="1:35" ht="12.75" customHeight="1" x14ac:dyDescent="0.2">
      <c r="A4846" s="64" t="s">
        <v>828</v>
      </c>
      <c r="B4846" s="65" t="s">
        <v>827</v>
      </c>
      <c r="C4846" s="65">
        <v>918547</v>
      </c>
      <c r="D4846" s="66">
        <f>VLOOKUP(A4846,'2.1 Termination Charges'!$B$4:$F$904,5,0)</f>
        <v>2.0480000000000002E-2</v>
      </c>
      <c r="G4846" s="67"/>
      <c r="H4846" s="67"/>
      <c r="J4846" s="67"/>
      <c r="P4846" s="68"/>
      <c r="Q4846" s="69"/>
      <c r="R4846" s="69"/>
      <c r="Z4846" s="70"/>
      <c r="AA4846" s="71"/>
      <c r="AB4846" s="70"/>
      <c r="AC4846" s="70"/>
      <c r="AD4846" s="53"/>
      <c r="AE4846" s="53"/>
      <c r="AF4846" s="72"/>
      <c r="AG4846" s="70"/>
      <c r="AH4846" s="70"/>
      <c r="AI4846" s="70"/>
    </row>
    <row r="4847" spans="1:35" ht="12.75" customHeight="1" x14ac:dyDescent="0.2">
      <c r="A4847" s="64" t="s">
        <v>828</v>
      </c>
      <c r="B4847" s="65" t="s">
        <v>827</v>
      </c>
      <c r="C4847" s="65">
        <v>918580</v>
      </c>
      <c r="D4847" s="66">
        <f>VLOOKUP(A4847,'2.1 Termination Charges'!$B$4:$F$904,5,0)</f>
        <v>2.0480000000000002E-2</v>
      </c>
      <c r="G4847" s="67"/>
      <c r="H4847" s="67"/>
      <c r="J4847" s="67"/>
      <c r="P4847" s="68"/>
      <c r="Q4847" s="69"/>
      <c r="R4847" s="69"/>
      <c r="Z4847" s="70"/>
      <c r="AA4847" s="71"/>
      <c r="AB4847" s="70"/>
      <c r="AC4847" s="70"/>
      <c r="AD4847" s="53"/>
      <c r="AE4847" s="53"/>
      <c r="AF4847" s="72"/>
      <c r="AG4847" s="70"/>
      <c r="AH4847" s="70"/>
      <c r="AI4847" s="70"/>
    </row>
    <row r="4848" spans="1:35" ht="12.75" customHeight="1" x14ac:dyDescent="0.2">
      <c r="A4848" s="64" t="s">
        <v>828</v>
      </c>
      <c r="B4848" s="65" t="s">
        <v>827</v>
      </c>
      <c r="C4848" s="65">
        <v>918762</v>
      </c>
      <c r="D4848" s="66">
        <f>VLOOKUP(A4848,'2.1 Termination Charges'!$B$4:$F$904,5,0)</f>
        <v>2.0480000000000002E-2</v>
      </c>
      <c r="G4848" s="67"/>
      <c r="H4848" s="67"/>
      <c r="J4848" s="67"/>
      <c r="P4848" s="68"/>
      <c r="Q4848" s="69"/>
      <c r="R4848" s="69"/>
      <c r="Z4848" s="70"/>
      <c r="AA4848" s="71"/>
      <c r="AB4848" s="70"/>
      <c r="AC4848" s="70"/>
      <c r="AD4848" s="53"/>
      <c r="AE4848" s="53"/>
      <c r="AF4848" s="72"/>
      <c r="AG4848" s="70"/>
      <c r="AH4848" s="70"/>
      <c r="AI4848" s="70"/>
    </row>
    <row r="4849" spans="1:35" ht="12.75" customHeight="1" x14ac:dyDescent="0.2">
      <c r="A4849" s="64" t="s">
        <v>828</v>
      </c>
      <c r="B4849" s="65" t="s">
        <v>827</v>
      </c>
      <c r="C4849" s="65">
        <v>918763</v>
      </c>
      <c r="D4849" s="66">
        <f>VLOOKUP(A4849,'2.1 Termination Charges'!$B$4:$F$904,5,0)</f>
        <v>2.0480000000000002E-2</v>
      </c>
      <c r="G4849" s="67"/>
      <c r="H4849" s="67"/>
      <c r="J4849" s="67"/>
      <c r="P4849" s="68"/>
      <c r="Q4849" s="69"/>
      <c r="R4849" s="69"/>
      <c r="Z4849" s="70"/>
      <c r="AA4849" s="71"/>
      <c r="AB4849" s="70"/>
      <c r="AC4849" s="70"/>
      <c r="AD4849" s="53"/>
      <c r="AE4849" s="53"/>
      <c r="AF4849" s="72"/>
      <c r="AG4849" s="70"/>
      <c r="AH4849" s="70"/>
      <c r="AI4849" s="70"/>
    </row>
    <row r="4850" spans="1:35" ht="12.75" customHeight="1" x14ac:dyDescent="0.2">
      <c r="A4850" s="64" t="s">
        <v>828</v>
      </c>
      <c r="B4850" s="65" t="s">
        <v>827</v>
      </c>
      <c r="C4850" s="65">
        <v>918764</v>
      </c>
      <c r="D4850" s="66">
        <f>VLOOKUP(A4850,'2.1 Termination Charges'!$B$4:$F$904,5,0)</f>
        <v>2.0480000000000002E-2</v>
      </c>
      <c r="G4850" s="67"/>
      <c r="H4850" s="67"/>
      <c r="J4850" s="67"/>
      <c r="P4850" s="68"/>
      <c r="Q4850" s="69"/>
      <c r="R4850" s="69"/>
      <c r="Z4850" s="70"/>
      <c r="AA4850" s="71"/>
      <c r="AB4850" s="70"/>
      <c r="AC4850" s="70"/>
      <c r="AD4850" s="53"/>
      <c r="AE4850" s="53"/>
      <c r="AF4850" s="72"/>
      <c r="AG4850" s="70"/>
      <c r="AH4850" s="70"/>
      <c r="AI4850" s="70"/>
    </row>
    <row r="4851" spans="1:35" ht="12.75" customHeight="1" x14ac:dyDescent="0.2">
      <c r="A4851" s="64" t="s">
        <v>828</v>
      </c>
      <c r="B4851" s="65" t="s">
        <v>827</v>
      </c>
      <c r="C4851" s="65">
        <v>918765</v>
      </c>
      <c r="D4851" s="66">
        <f>VLOOKUP(A4851,'2.1 Termination Charges'!$B$4:$F$904,5,0)</f>
        <v>2.0480000000000002E-2</v>
      </c>
      <c r="G4851" s="67"/>
      <c r="H4851" s="67"/>
      <c r="J4851" s="67"/>
      <c r="P4851" s="68"/>
      <c r="Q4851" s="69"/>
      <c r="R4851" s="69"/>
      <c r="Z4851" s="70"/>
      <c r="AA4851" s="71"/>
      <c r="AB4851" s="70"/>
      <c r="AC4851" s="70"/>
      <c r="AD4851" s="53"/>
      <c r="AE4851" s="53"/>
      <c r="AF4851" s="72"/>
      <c r="AG4851" s="70"/>
      <c r="AH4851" s="70"/>
      <c r="AI4851" s="70"/>
    </row>
    <row r="4852" spans="1:35" ht="12.75" customHeight="1" x14ac:dyDescent="0.2">
      <c r="A4852" s="64" t="s">
        <v>828</v>
      </c>
      <c r="B4852" s="65" t="s">
        <v>827</v>
      </c>
      <c r="C4852" s="65">
        <v>918887</v>
      </c>
      <c r="D4852" s="66">
        <f>VLOOKUP(A4852,'2.1 Termination Charges'!$B$4:$F$904,5,0)</f>
        <v>2.0480000000000002E-2</v>
      </c>
      <c r="G4852" s="67"/>
      <c r="H4852" s="67"/>
      <c r="J4852" s="67"/>
      <c r="P4852" s="68"/>
      <c r="Q4852" s="69"/>
      <c r="R4852" s="69"/>
      <c r="Z4852" s="70"/>
      <c r="AA4852" s="71"/>
      <c r="AB4852" s="70"/>
      <c r="AC4852" s="70"/>
      <c r="AD4852" s="53"/>
      <c r="AE4852" s="53"/>
      <c r="AF4852" s="72"/>
      <c r="AG4852" s="70"/>
      <c r="AH4852" s="70"/>
      <c r="AI4852" s="70"/>
    </row>
    <row r="4853" spans="1:35" ht="12.75" customHeight="1" x14ac:dyDescent="0.2">
      <c r="A4853" s="64" t="s">
        <v>828</v>
      </c>
      <c r="B4853" s="65" t="s">
        <v>827</v>
      </c>
      <c r="C4853" s="65">
        <v>918895</v>
      </c>
      <c r="D4853" s="66">
        <f>VLOOKUP(A4853,'2.1 Termination Charges'!$B$4:$F$904,5,0)</f>
        <v>2.0480000000000002E-2</v>
      </c>
      <c r="G4853" s="67"/>
      <c r="H4853" s="67"/>
      <c r="J4853" s="67"/>
      <c r="P4853" s="68"/>
      <c r="Q4853" s="69"/>
      <c r="R4853" s="69"/>
      <c r="Z4853" s="70"/>
      <c r="AA4853" s="71"/>
      <c r="AB4853" s="70"/>
      <c r="AC4853" s="70"/>
      <c r="AD4853" s="53"/>
      <c r="AE4853" s="53"/>
      <c r="AF4853" s="72"/>
      <c r="AG4853" s="70"/>
      <c r="AH4853" s="70"/>
      <c r="AI4853" s="70"/>
    </row>
    <row r="4854" spans="1:35" ht="12.75" customHeight="1" x14ac:dyDescent="0.2">
      <c r="A4854" s="64" t="s">
        <v>828</v>
      </c>
      <c r="B4854" s="65" t="s">
        <v>827</v>
      </c>
      <c r="C4854" s="65">
        <v>918901</v>
      </c>
      <c r="D4854" s="66">
        <f>VLOOKUP(A4854,'2.1 Termination Charges'!$B$4:$F$904,5,0)</f>
        <v>2.0480000000000002E-2</v>
      </c>
      <c r="G4854" s="67"/>
      <c r="H4854" s="67"/>
      <c r="J4854" s="67"/>
      <c r="P4854" s="68"/>
      <c r="Q4854" s="69"/>
      <c r="R4854" s="69"/>
      <c r="Z4854" s="70"/>
      <c r="AA4854" s="71"/>
      <c r="AB4854" s="70"/>
      <c r="AC4854" s="70"/>
      <c r="AD4854" s="53"/>
      <c r="AE4854" s="53"/>
      <c r="AF4854" s="72"/>
      <c r="AG4854" s="70"/>
      <c r="AH4854" s="70"/>
      <c r="AI4854" s="70"/>
    </row>
    <row r="4855" spans="1:35" ht="12.75" customHeight="1" x14ac:dyDescent="0.2">
      <c r="A4855" s="64" t="s">
        <v>828</v>
      </c>
      <c r="B4855" s="65" t="s">
        <v>827</v>
      </c>
      <c r="C4855" s="65">
        <v>918902</v>
      </c>
      <c r="D4855" s="66">
        <f>VLOOKUP(A4855,'2.1 Termination Charges'!$B$4:$F$904,5,0)</f>
        <v>2.0480000000000002E-2</v>
      </c>
      <c r="G4855" s="67"/>
      <c r="H4855" s="67"/>
      <c r="J4855" s="67"/>
      <c r="P4855" s="68"/>
      <c r="Q4855" s="69"/>
      <c r="R4855" s="69"/>
      <c r="Z4855" s="70"/>
      <c r="AA4855" s="71"/>
      <c r="AB4855" s="70"/>
      <c r="AC4855" s="70"/>
      <c r="AD4855" s="53"/>
      <c r="AE4855" s="53"/>
      <c r="AF4855" s="72"/>
      <c r="AG4855" s="70"/>
      <c r="AH4855" s="70"/>
      <c r="AI4855" s="70"/>
    </row>
    <row r="4856" spans="1:35" ht="12.75" customHeight="1" x14ac:dyDescent="0.2">
      <c r="A4856" s="64" t="s">
        <v>828</v>
      </c>
      <c r="B4856" s="65" t="s">
        <v>827</v>
      </c>
      <c r="C4856" s="65">
        <v>918903</v>
      </c>
      <c r="D4856" s="66">
        <f>VLOOKUP(A4856,'2.1 Termination Charges'!$B$4:$F$904,5,0)</f>
        <v>2.0480000000000002E-2</v>
      </c>
      <c r="G4856" s="67"/>
      <c r="H4856" s="67"/>
      <c r="J4856" s="67"/>
      <c r="P4856" s="68"/>
      <c r="Q4856" s="69"/>
      <c r="R4856" s="69"/>
      <c r="Z4856" s="70"/>
      <c r="AA4856" s="71"/>
      <c r="AB4856" s="70"/>
      <c r="AC4856" s="70"/>
      <c r="AD4856" s="53"/>
      <c r="AE4856" s="53"/>
      <c r="AF4856" s="72"/>
      <c r="AG4856" s="70"/>
      <c r="AH4856" s="70"/>
      <c r="AI4856" s="70"/>
    </row>
    <row r="4857" spans="1:35" ht="12.75" customHeight="1" x14ac:dyDescent="0.2">
      <c r="A4857" s="64" t="s">
        <v>828</v>
      </c>
      <c r="B4857" s="65" t="s">
        <v>827</v>
      </c>
      <c r="C4857" s="65">
        <v>918985</v>
      </c>
      <c r="D4857" s="66">
        <f>VLOOKUP(A4857,'2.1 Termination Charges'!$B$4:$F$904,5,0)</f>
        <v>2.0480000000000002E-2</v>
      </c>
      <c r="G4857" s="67"/>
      <c r="H4857" s="67"/>
      <c r="J4857" s="67"/>
      <c r="P4857" s="68"/>
      <c r="Q4857" s="69"/>
      <c r="R4857" s="69"/>
      <c r="Z4857" s="70"/>
      <c r="AA4857" s="71"/>
      <c r="AB4857" s="70"/>
      <c r="AC4857" s="70"/>
      <c r="AD4857" s="53"/>
      <c r="AE4857" s="53"/>
      <c r="AF4857" s="72"/>
      <c r="AG4857" s="70"/>
      <c r="AH4857" s="70"/>
      <c r="AI4857" s="70"/>
    </row>
    <row r="4858" spans="1:35" ht="12.75" customHeight="1" x14ac:dyDescent="0.2">
      <c r="A4858" s="64" t="s">
        <v>828</v>
      </c>
      <c r="B4858" s="65" t="s">
        <v>827</v>
      </c>
      <c r="C4858" s="65">
        <v>918986</v>
      </c>
      <c r="D4858" s="66">
        <f>VLOOKUP(A4858,'2.1 Termination Charges'!$B$4:$F$904,5,0)</f>
        <v>2.0480000000000002E-2</v>
      </c>
      <c r="G4858" s="67"/>
      <c r="H4858" s="67"/>
      <c r="J4858" s="67"/>
      <c r="P4858" s="68"/>
      <c r="Q4858" s="69"/>
      <c r="R4858" s="69"/>
      <c r="Z4858" s="70"/>
      <c r="AA4858" s="71"/>
      <c r="AB4858" s="70"/>
      <c r="AC4858" s="70"/>
      <c r="AD4858" s="53"/>
      <c r="AE4858" s="53"/>
      <c r="AF4858" s="72"/>
      <c r="AG4858" s="70"/>
      <c r="AH4858" s="70"/>
      <c r="AI4858" s="70"/>
    </row>
    <row r="4859" spans="1:35" ht="12.75" customHeight="1" x14ac:dyDescent="0.2">
      <c r="A4859" s="64" t="s">
        <v>828</v>
      </c>
      <c r="B4859" s="65" t="s">
        <v>827</v>
      </c>
      <c r="C4859" s="65">
        <v>918987</v>
      </c>
      <c r="D4859" s="66">
        <f>VLOOKUP(A4859,'2.1 Termination Charges'!$B$4:$F$904,5,0)</f>
        <v>2.0480000000000002E-2</v>
      </c>
      <c r="G4859" s="67"/>
      <c r="H4859" s="67"/>
      <c r="J4859" s="67"/>
      <c r="P4859" s="68"/>
      <c r="Q4859" s="69"/>
      <c r="R4859" s="69"/>
      <c r="Z4859" s="70"/>
      <c r="AA4859" s="71"/>
      <c r="AB4859" s="70"/>
      <c r="AC4859" s="70"/>
      <c r="AD4859" s="53"/>
      <c r="AE4859" s="53"/>
      <c r="AF4859" s="72"/>
      <c r="AG4859" s="70"/>
      <c r="AH4859" s="70"/>
      <c r="AI4859" s="70"/>
    </row>
    <row r="4860" spans="1:35" ht="12.75" customHeight="1" x14ac:dyDescent="0.2">
      <c r="A4860" s="64" t="s">
        <v>828</v>
      </c>
      <c r="B4860" s="65" t="s">
        <v>827</v>
      </c>
      <c r="C4860" s="65">
        <v>918988</v>
      </c>
      <c r="D4860" s="66">
        <f>VLOOKUP(A4860,'2.1 Termination Charges'!$B$4:$F$904,5,0)</f>
        <v>2.0480000000000002E-2</v>
      </c>
      <c r="G4860" s="67"/>
      <c r="H4860" s="67"/>
      <c r="J4860" s="67"/>
      <c r="P4860" s="68"/>
      <c r="Q4860" s="69"/>
      <c r="R4860" s="69"/>
      <c r="Z4860" s="70"/>
      <c r="AA4860" s="71"/>
      <c r="AB4860" s="70"/>
      <c r="AC4860" s="70"/>
      <c r="AD4860" s="53"/>
      <c r="AE4860" s="53"/>
      <c r="AF4860" s="72"/>
      <c r="AG4860" s="70"/>
      <c r="AH4860" s="70"/>
      <c r="AI4860" s="70"/>
    </row>
    <row r="4861" spans="1:35" ht="12.75" customHeight="1" x14ac:dyDescent="0.2">
      <c r="A4861" s="64" t="s">
        <v>828</v>
      </c>
      <c r="B4861" s="65" t="s">
        <v>827</v>
      </c>
      <c r="C4861" s="65">
        <v>918989</v>
      </c>
      <c r="D4861" s="66">
        <f>VLOOKUP(A4861,'2.1 Termination Charges'!$B$4:$F$904,5,0)</f>
        <v>2.0480000000000002E-2</v>
      </c>
      <c r="G4861" s="67"/>
      <c r="H4861" s="67"/>
      <c r="J4861" s="67"/>
      <c r="P4861" s="68"/>
      <c r="Q4861" s="69"/>
      <c r="R4861" s="69"/>
      <c r="Z4861" s="70"/>
      <c r="AA4861" s="71"/>
      <c r="AB4861" s="70"/>
      <c r="AC4861" s="70"/>
      <c r="AD4861" s="53"/>
      <c r="AE4861" s="53"/>
      <c r="AF4861" s="72"/>
      <c r="AG4861" s="70"/>
      <c r="AH4861" s="70"/>
      <c r="AI4861" s="70"/>
    </row>
    <row r="4862" spans="1:35" ht="12.75" customHeight="1" x14ac:dyDescent="0.2">
      <c r="A4862" s="64" t="s">
        <v>828</v>
      </c>
      <c r="B4862" s="65" t="s">
        <v>827</v>
      </c>
      <c r="C4862" s="65">
        <v>91899</v>
      </c>
      <c r="D4862" s="66">
        <f>VLOOKUP(A4862,'2.1 Termination Charges'!$B$4:$F$904,5,0)</f>
        <v>2.0480000000000002E-2</v>
      </c>
      <c r="G4862" s="67"/>
      <c r="H4862" s="67"/>
      <c r="J4862" s="67"/>
      <c r="P4862" s="68"/>
      <c r="Q4862" s="69"/>
      <c r="R4862" s="69"/>
      <c r="Z4862" s="70"/>
      <c r="AA4862" s="71"/>
      <c r="AB4862" s="70"/>
      <c r="AC4862" s="70"/>
      <c r="AD4862" s="53"/>
      <c r="AE4862" s="53"/>
      <c r="AF4862" s="72"/>
      <c r="AG4862" s="70"/>
      <c r="AH4862" s="70"/>
      <c r="AI4862" s="70"/>
    </row>
    <row r="4863" spans="1:35" ht="12.75" customHeight="1" x14ac:dyDescent="0.2">
      <c r="A4863" s="64" t="s">
        <v>828</v>
      </c>
      <c r="B4863" s="65" t="s">
        <v>827</v>
      </c>
      <c r="C4863" s="65">
        <v>91918</v>
      </c>
      <c r="D4863" s="66">
        <f>VLOOKUP(A4863,'2.1 Termination Charges'!$B$4:$F$904,5,0)</f>
        <v>2.0480000000000002E-2</v>
      </c>
      <c r="G4863" s="67"/>
      <c r="H4863" s="67"/>
      <c r="J4863" s="67"/>
      <c r="P4863" s="68"/>
      <c r="Q4863" s="69"/>
      <c r="R4863" s="69"/>
      <c r="Z4863" s="70"/>
      <c r="AA4863" s="71"/>
      <c r="AB4863" s="70"/>
      <c r="AC4863" s="70"/>
      <c r="AD4863" s="53"/>
      <c r="AE4863" s="53"/>
      <c r="AF4863" s="72"/>
      <c r="AG4863" s="70"/>
      <c r="AH4863" s="70"/>
      <c r="AI4863" s="70"/>
    </row>
    <row r="4864" spans="1:35" ht="12.75" customHeight="1" x14ac:dyDescent="0.2">
      <c r="A4864" s="64" t="s">
        <v>828</v>
      </c>
      <c r="B4864" s="65" t="s">
        <v>827</v>
      </c>
      <c r="C4864" s="65">
        <v>919190</v>
      </c>
      <c r="D4864" s="66">
        <f>VLOOKUP(A4864,'2.1 Termination Charges'!$B$4:$F$904,5,0)</f>
        <v>2.0480000000000002E-2</v>
      </c>
      <c r="G4864" s="67"/>
      <c r="H4864" s="67"/>
      <c r="J4864" s="67"/>
      <c r="P4864" s="68"/>
      <c r="Q4864" s="69"/>
      <c r="R4864" s="69"/>
      <c r="Z4864" s="70"/>
      <c r="AA4864" s="71"/>
      <c r="AB4864" s="70"/>
      <c r="AC4864" s="70"/>
      <c r="AD4864" s="53"/>
      <c r="AE4864" s="53"/>
      <c r="AF4864" s="72"/>
      <c r="AG4864" s="70"/>
      <c r="AH4864" s="70"/>
      <c r="AI4864" s="70"/>
    </row>
    <row r="4865" spans="1:35" ht="12.75" customHeight="1" x14ac:dyDescent="0.2">
      <c r="A4865" s="64" t="s">
        <v>828</v>
      </c>
      <c r="B4865" s="65" t="s">
        <v>827</v>
      </c>
      <c r="C4865" s="65">
        <v>919191</v>
      </c>
      <c r="D4865" s="66">
        <f>VLOOKUP(A4865,'2.1 Termination Charges'!$B$4:$F$904,5,0)</f>
        <v>2.0480000000000002E-2</v>
      </c>
      <c r="G4865" s="67"/>
      <c r="H4865" s="67"/>
      <c r="J4865" s="67"/>
      <c r="P4865" s="68"/>
      <c r="Q4865" s="69"/>
      <c r="R4865" s="69"/>
      <c r="Z4865" s="70"/>
      <c r="AA4865" s="71"/>
      <c r="AB4865" s="70"/>
      <c r="AC4865" s="70"/>
      <c r="AD4865" s="53"/>
      <c r="AE4865" s="53"/>
      <c r="AF4865" s="72"/>
      <c r="AG4865" s="70"/>
      <c r="AH4865" s="70"/>
      <c r="AI4865" s="70"/>
    </row>
    <row r="4866" spans="1:35" ht="12.75" customHeight="1" x14ac:dyDescent="0.2">
      <c r="A4866" s="64" t="s">
        <v>828</v>
      </c>
      <c r="B4866" s="65" t="s">
        <v>827</v>
      </c>
      <c r="C4866" s="65">
        <v>919192</v>
      </c>
      <c r="D4866" s="66">
        <f>VLOOKUP(A4866,'2.1 Termination Charges'!$B$4:$F$904,5,0)</f>
        <v>2.0480000000000002E-2</v>
      </c>
      <c r="G4866" s="67"/>
      <c r="H4866" s="67"/>
      <c r="J4866" s="67"/>
      <c r="P4866" s="68"/>
      <c r="Q4866" s="69"/>
      <c r="R4866" s="69"/>
      <c r="Z4866" s="70"/>
      <c r="AA4866" s="71"/>
      <c r="AB4866" s="70"/>
      <c r="AC4866" s="70"/>
      <c r="AD4866" s="53"/>
      <c r="AE4866" s="53"/>
      <c r="AF4866" s="72"/>
      <c r="AG4866" s="70"/>
      <c r="AH4866" s="70"/>
      <c r="AI4866" s="70"/>
    </row>
    <row r="4867" spans="1:35" ht="12.75" customHeight="1" x14ac:dyDescent="0.2">
      <c r="A4867" s="64" t="s">
        <v>828</v>
      </c>
      <c r="B4867" s="65" t="s">
        <v>827</v>
      </c>
      <c r="C4867" s="65">
        <v>919193</v>
      </c>
      <c r="D4867" s="66">
        <f>VLOOKUP(A4867,'2.1 Termination Charges'!$B$4:$F$904,5,0)</f>
        <v>2.0480000000000002E-2</v>
      </c>
      <c r="G4867" s="67"/>
      <c r="H4867" s="67"/>
      <c r="J4867" s="67"/>
      <c r="P4867" s="68"/>
      <c r="Q4867" s="69"/>
      <c r="R4867" s="69"/>
      <c r="Z4867" s="70"/>
      <c r="AA4867" s="71"/>
      <c r="AB4867" s="70"/>
      <c r="AC4867" s="70"/>
      <c r="AD4867" s="53"/>
      <c r="AE4867" s="53"/>
      <c r="AF4867" s="72"/>
      <c r="AG4867" s="70"/>
      <c r="AH4867" s="70"/>
      <c r="AI4867" s="70"/>
    </row>
    <row r="4868" spans="1:35" ht="12.75" customHeight="1" x14ac:dyDescent="0.2">
      <c r="A4868" s="64" t="s">
        <v>828</v>
      </c>
      <c r="B4868" s="65" t="s">
        <v>827</v>
      </c>
      <c r="C4868" s="65">
        <v>919194</v>
      </c>
      <c r="D4868" s="66">
        <f>VLOOKUP(A4868,'2.1 Termination Charges'!$B$4:$F$904,5,0)</f>
        <v>2.0480000000000002E-2</v>
      </c>
      <c r="G4868" s="67"/>
      <c r="H4868" s="67"/>
      <c r="J4868" s="67"/>
      <c r="P4868" s="68"/>
      <c r="Q4868" s="69"/>
      <c r="R4868" s="69"/>
      <c r="Z4868" s="70"/>
      <c r="AA4868" s="71"/>
      <c r="AB4868" s="70"/>
      <c r="AC4868" s="70"/>
      <c r="AD4868" s="53"/>
      <c r="AE4868" s="53"/>
      <c r="AF4868" s="72"/>
      <c r="AG4868" s="70"/>
      <c r="AH4868" s="70"/>
      <c r="AI4868" s="70"/>
    </row>
    <row r="4869" spans="1:35" ht="12.75" customHeight="1" x14ac:dyDescent="0.2">
      <c r="A4869" s="64" t="s">
        <v>828</v>
      </c>
      <c r="B4869" s="65" t="s">
        <v>827</v>
      </c>
      <c r="C4869" s="65">
        <v>919195</v>
      </c>
      <c r="D4869" s="66">
        <f>VLOOKUP(A4869,'2.1 Termination Charges'!$B$4:$F$904,5,0)</f>
        <v>2.0480000000000002E-2</v>
      </c>
      <c r="G4869" s="67"/>
      <c r="H4869" s="67"/>
      <c r="J4869" s="67"/>
      <c r="P4869" s="68"/>
      <c r="Q4869" s="69"/>
      <c r="R4869" s="69"/>
      <c r="Z4869" s="70"/>
      <c r="AA4869" s="71"/>
      <c r="AB4869" s="70"/>
      <c r="AC4869" s="70"/>
      <c r="AD4869" s="53"/>
      <c r="AE4869" s="53"/>
      <c r="AF4869" s="72"/>
      <c r="AG4869" s="70"/>
      <c r="AH4869" s="70"/>
      <c r="AI4869" s="70"/>
    </row>
    <row r="4870" spans="1:35" ht="12.75" customHeight="1" x14ac:dyDescent="0.2">
      <c r="A4870" s="64" t="s">
        <v>828</v>
      </c>
      <c r="B4870" s="65" t="s">
        <v>827</v>
      </c>
      <c r="C4870" s="65">
        <v>919196</v>
      </c>
      <c r="D4870" s="66">
        <f>VLOOKUP(A4870,'2.1 Termination Charges'!$B$4:$F$904,5,0)</f>
        <v>2.0480000000000002E-2</v>
      </c>
      <c r="G4870" s="67"/>
      <c r="H4870" s="67"/>
      <c r="J4870" s="67"/>
      <c r="P4870" s="68"/>
      <c r="Q4870" s="69"/>
      <c r="R4870" s="69"/>
      <c r="Z4870" s="70"/>
      <c r="AA4870" s="71"/>
      <c r="AB4870" s="70"/>
      <c r="AC4870" s="70"/>
      <c r="AD4870" s="53"/>
      <c r="AE4870" s="53"/>
      <c r="AF4870" s="72"/>
      <c r="AG4870" s="70"/>
      <c r="AH4870" s="70"/>
      <c r="AI4870" s="70"/>
    </row>
    <row r="4871" spans="1:35" ht="12.75" customHeight="1" x14ac:dyDescent="0.2">
      <c r="A4871" s="64" t="s">
        <v>828</v>
      </c>
      <c r="B4871" s="65" t="s">
        <v>827</v>
      </c>
      <c r="C4871" s="65">
        <v>919197</v>
      </c>
      <c r="D4871" s="66">
        <f>VLOOKUP(A4871,'2.1 Termination Charges'!$B$4:$F$904,5,0)</f>
        <v>2.0480000000000002E-2</v>
      </c>
      <c r="G4871" s="67"/>
      <c r="H4871" s="67"/>
      <c r="J4871" s="67"/>
      <c r="P4871" s="68"/>
      <c r="Q4871" s="69"/>
      <c r="R4871" s="69"/>
      <c r="Z4871" s="70"/>
      <c r="AA4871" s="71"/>
      <c r="AB4871" s="70"/>
      <c r="AC4871" s="70"/>
      <c r="AD4871" s="53"/>
      <c r="AE4871" s="53"/>
      <c r="AF4871" s="72"/>
      <c r="AG4871" s="70"/>
      <c r="AH4871" s="70"/>
      <c r="AI4871" s="70"/>
    </row>
    <row r="4872" spans="1:35" ht="12.75" customHeight="1" x14ac:dyDescent="0.2">
      <c r="A4872" s="64" t="s">
        <v>828</v>
      </c>
      <c r="B4872" s="65" t="s">
        <v>827</v>
      </c>
      <c r="C4872" s="65">
        <v>9194</v>
      </c>
      <c r="D4872" s="66">
        <f>VLOOKUP(A4872,'2.1 Termination Charges'!$B$4:$F$904,5,0)</f>
        <v>2.0480000000000002E-2</v>
      </c>
      <c r="G4872" s="67"/>
      <c r="H4872" s="67"/>
      <c r="J4872" s="67"/>
      <c r="P4872" s="68"/>
      <c r="Q4872" s="69"/>
      <c r="R4872" s="69"/>
      <c r="Z4872" s="70"/>
      <c r="AA4872" s="71"/>
      <c r="AB4872" s="70"/>
      <c r="AC4872" s="70"/>
      <c r="AD4872" s="53"/>
      <c r="AE4872" s="53"/>
      <c r="AF4872" s="72"/>
      <c r="AG4872" s="70"/>
      <c r="AH4872" s="70"/>
      <c r="AI4872" s="70"/>
    </row>
    <row r="4873" spans="1:35" ht="12.75" customHeight="1" x14ac:dyDescent="0.2">
      <c r="A4873" s="64" t="s">
        <v>828</v>
      </c>
      <c r="B4873" s="65" t="s">
        <v>827</v>
      </c>
      <c r="C4873" s="65">
        <v>919530</v>
      </c>
      <c r="D4873" s="66">
        <f>VLOOKUP(A4873,'2.1 Termination Charges'!$B$4:$F$904,5,0)</f>
        <v>2.0480000000000002E-2</v>
      </c>
      <c r="G4873" s="67"/>
      <c r="H4873" s="67"/>
      <c r="J4873" s="67"/>
      <c r="P4873" s="68"/>
      <c r="Q4873" s="69"/>
      <c r="R4873" s="69"/>
      <c r="Z4873" s="70"/>
      <c r="AA4873" s="71"/>
      <c r="AB4873" s="70"/>
      <c r="AC4873" s="70"/>
      <c r="AD4873" s="53"/>
      <c r="AE4873" s="53"/>
      <c r="AF4873" s="72"/>
      <c r="AG4873" s="70"/>
      <c r="AH4873" s="70"/>
      <c r="AI4873" s="70"/>
    </row>
    <row r="4874" spans="1:35" ht="12.75" customHeight="1" x14ac:dyDescent="0.2">
      <c r="A4874" s="64" t="s">
        <v>828</v>
      </c>
      <c r="B4874" s="65" t="s">
        <v>827</v>
      </c>
      <c r="C4874" s="65">
        <v>919531</v>
      </c>
      <c r="D4874" s="66">
        <f>VLOOKUP(A4874,'2.1 Termination Charges'!$B$4:$F$904,5,0)</f>
        <v>2.0480000000000002E-2</v>
      </c>
      <c r="G4874" s="67"/>
      <c r="H4874" s="67"/>
      <c r="J4874" s="67"/>
      <c r="P4874" s="68"/>
      <c r="Q4874" s="69"/>
      <c r="R4874" s="69"/>
      <c r="Z4874" s="70"/>
      <c r="AA4874" s="71"/>
      <c r="AB4874" s="70"/>
      <c r="AC4874" s="70"/>
      <c r="AD4874" s="53"/>
      <c r="AE4874" s="53"/>
      <c r="AF4874" s="72"/>
      <c r="AG4874" s="70"/>
      <c r="AH4874" s="70"/>
      <c r="AI4874" s="70"/>
    </row>
    <row r="4875" spans="1:35" ht="12.75" customHeight="1" x14ac:dyDescent="0.2">
      <c r="A4875" s="64" t="s">
        <v>828</v>
      </c>
      <c r="B4875" s="65" t="s">
        <v>827</v>
      </c>
      <c r="C4875" s="65">
        <v>919532</v>
      </c>
      <c r="D4875" s="66">
        <f>VLOOKUP(A4875,'2.1 Termination Charges'!$B$4:$F$904,5,0)</f>
        <v>2.0480000000000002E-2</v>
      </c>
      <c r="G4875" s="67"/>
      <c r="H4875" s="67"/>
      <c r="J4875" s="67"/>
      <c r="P4875" s="68"/>
      <c r="Q4875" s="69"/>
      <c r="R4875" s="69"/>
      <c r="Z4875" s="70"/>
      <c r="AA4875" s="71"/>
      <c r="AB4875" s="70"/>
      <c r="AC4875" s="70"/>
      <c r="AD4875" s="53"/>
      <c r="AE4875" s="53"/>
      <c r="AF4875" s="72"/>
      <c r="AG4875" s="70"/>
      <c r="AH4875" s="70"/>
      <c r="AI4875" s="70"/>
    </row>
    <row r="4876" spans="1:35" ht="12.75" customHeight="1" x14ac:dyDescent="0.2">
      <c r="A4876" s="64" t="s">
        <v>828</v>
      </c>
      <c r="B4876" s="65" t="s">
        <v>827</v>
      </c>
      <c r="C4876" s="65">
        <v>919682</v>
      </c>
      <c r="D4876" s="66">
        <f>VLOOKUP(A4876,'2.1 Termination Charges'!$B$4:$F$904,5,0)</f>
        <v>2.0480000000000002E-2</v>
      </c>
      <c r="G4876" s="67"/>
      <c r="H4876" s="67"/>
      <c r="J4876" s="67"/>
      <c r="P4876" s="68"/>
      <c r="Q4876" s="69"/>
      <c r="R4876" s="69"/>
      <c r="Z4876" s="70"/>
      <c r="AA4876" s="71"/>
      <c r="AB4876" s="70"/>
      <c r="AC4876" s="70"/>
      <c r="AD4876" s="53"/>
      <c r="AE4876" s="53"/>
      <c r="AF4876" s="72"/>
      <c r="AG4876" s="70"/>
      <c r="AH4876" s="70"/>
      <c r="AI4876" s="70"/>
    </row>
    <row r="4877" spans="1:35" ht="12.75" customHeight="1" x14ac:dyDescent="0.2">
      <c r="A4877" s="64" t="s">
        <v>828</v>
      </c>
      <c r="B4877" s="65" t="s">
        <v>827</v>
      </c>
      <c r="C4877" s="65">
        <v>919683</v>
      </c>
      <c r="D4877" s="66">
        <f>VLOOKUP(A4877,'2.1 Termination Charges'!$B$4:$F$904,5,0)</f>
        <v>2.0480000000000002E-2</v>
      </c>
      <c r="G4877" s="67"/>
      <c r="H4877" s="67"/>
      <c r="J4877" s="67"/>
      <c r="P4877" s="68"/>
      <c r="Q4877" s="69"/>
      <c r="R4877" s="69"/>
      <c r="Z4877" s="70"/>
      <c r="AA4877" s="71"/>
      <c r="AB4877" s="70"/>
      <c r="AC4877" s="70"/>
      <c r="AD4877" s="53"/>
      <c r="AE4877" s="53"/>
      <c r="AF4877" s="72"/>
      <c r="AG4877" s="70"/>
      <c r="AH4877" s="70"/>
      <c r="AI4877" s="70"/>
    </row>
    <row r="4878" spans="1:35" ht="12.75" customHeight="1" x14ac:dyDescent="0.2">
      <c r="A4878" s="64" t="s">
        <v>828</v>
      </c>
      <c r="B4878" s="65" t="s">
        <v>827</v>
      </c>
      <c r="C4878" s="65">
        <v>919684</v>
      </c>
      <c r="D4878" s="66">
        <f>VLOOKUP(A4878,'2.1 Termination Charges'!$B$4:$F$904,5,0)</f>
        <v>2.0480000000000002E-2</v>
      </c>
      <c r="G4878" s="67"/>
      <c r="H4878" s="67"/>
      <c r="J4878" s="67"/>
      <c r="P4878" s="68"/>
      <c r="Q4878" s="69"/>
      <c r="R4878" s="69"/>
      <c r="Z4878" s="70"/>
      <c r="AA4878" s="71"/>
      <c r="AB4878" s="70"/>
      <c r="AC4878" s="70"/>
      <c r="AD4878" s="53"/>
      <c r="AE4878" s="53"/>
      <c r="AF4878" s="72"/>
      <c r="AG4878" s="70"/>
      <c r="AH4878" s="70"/>
      <c r="AI4878" s="70"/>
    </row>
    <row r="4879" spans="1:35" ht="12.75" customHeight="1" x14ac:dyDescent="0.2">
      <c r="A4879" s="64" t="s">
        <v>830</v>
      </c>
      <c r="B4879" s="65" t="s">
        <v>829</v>
      </c>
      <c r="C4879" s="65">
        <v>917022</v>
      </c>
      <c r="D4879" s="66">
        <f>VLOOKUP(A4879,'2.1 Termination Charges'!$B$4:$F$904,5,0)</f>
        <v>1.9390000000000001E-2</v>
      </c>
      <c r="G4879" s="67"/>
      <c r="H4879" s="67"/>
      <c r="J4879" s="67"/>
      <c r="P4879" s="68"/>
      <c r="Q4879" s="69"/>
      <c r="R4879" s="69"/>
      <c r="Z4879" s="70"/>
      <c r="AA4879" s="71"/>
      <c r="AB4879" s="70"/>
      <c r="AC4879" s="70"/>
      <c r="AD4879" s="53"/>
      <c r="AE4879" s="53"/>
      <c r="AF4879" s="72"/>
      <c r="AG4879" s="70"/>
      <c r="AH4879" s="70"/>
      <c r="AI4879" s="70"/>
    </row>
    <row r="4880" spans="1:35" ht="12.75" customHeight="1" x14ac:dyDescent="0.2">
      <c r="A4880" s="64" t="s">
        <v>830</v>
      </c>
      <c r="B4880" s="65" t="s">
        <v>829</v>
      </c>
      <c r="C4880" s="65">
        <v>917023</v>
      </c>
      <c r="D4880" s="66">
        <f>VLOOKUP(A4880,'2.1 Termination Charges'!$B$4:$F$904,5,0)</f>
        <v>1.9390000000000001E-2</v>
      </c>
      <c r="G4880" s="67"/>
      <c r="H4880" s="67"/>
      <c r="J4880" s="67"/>
      <c r="P4880" s="68"/>
      <c r="Q4880" s="69"/>
      <c r="R4880" s="69"/>
      <c r="Z4880" s="70"/>
      <c r="AA4880" s="71"/>
      <c r="AB4880" s="70"/>
      <c r="AC4880" s="70"/>
      <c r="AD4880" s="53"/>
      <c r="AE4880" s="53"/>
      <c r="AF4880" s="72"/>
      <c r="AG4880" s="70"/>
      <c r="AH4880" s="70"/>
      <c r="AI4880" s="70"/>
    </row>
    <row r="4881" spans="1:35" ht="12.75" customHeight="1" x14ac:dyDescent="0.2">
      <c r="A4881" s="64" t="s">
        <v>830</v>
      </c>
      <c r="B4881" s="65" t="s">
        <v>829</v>
      </c>
      <c r="C4881" s="65">
        <v>917024</v>
      </c>
      <c r="D4881" s="66">
        <f>VLOOKUP(A4881,'2.1 Termination Charges'!$B$4:$F$904,5,0)</f>
        <v>1.9390000000000001E-2</v>
      </c>
      <c r="G4881" s="67"/>
      <c r="H4881" s="67"/>
      <c r="J4881" s="67"/>
      <c r="P4881" s="68"/>
      <c r="Q4881" s="69"/>
      <c r="R4881" s="69"/>
      <c r="Z4881" s="70"/>
      <c r="AA4881" s="71"/>
      <c r="AB4881" s="70"/>
      <c r="AC4881" s="70"/>
      <c r="AD4881" s="53"/>
      <c r="AE4881" s="53"/>
      <c r="AF4881" s="72"/>
      <c r="AG4881" s="70"/>
      <c r="AH4881" s="70"/>
      <c r="AI4881" s="70"/>
    </row>
    <row r="4882" spans="1:35" ht="12.75" customHeight="1" x14ac:dyDescent="0.2">
      <c r="A4882" s="64" t="s">
        <v>830</v>
      </c>
      <c r="B4882" s="65" t="s">
        <v>829</v>
      </c>
      <c r="C4882" s="65">
        <v>91703</v>
      </c>
      <c r="D4882" s="66">
        <f>VLOOKUP(A4882,'2.1 Termination Charges'!$B$4:$F$904,5,0)</f>
        <v>1.9390000000000001E-2</v>
      </c>
      <c r="G4882" s="67"/>
      <c r="H4882" s="67"/>
      <c r="J4882" s="67"/>
      <c r="P4882" s="68"/>
      <c r="Q4882" s="69"/>
      <c r="R4882" s="69"/>
      <c r="Z4882" s="70"/>
      <c r="AA4882" s="71"/>
      <c r="AB4882" s="70"/>
      <c r="AC4882" s="70"/>
      <c r="AD4882" s="53"/>
      <c r="AE4882" s="53"/>
      <c r="AF4882" s="72"/>
      <c r="AG4882" s="70"/>
      <c r="AH4882" s="70"/>
      <c r="AI4882" s="70"/>
    </row>
    <row r="4883" spans="1:35" ht="12.75" customHeight="1" x14ac:dyDescent="0.2">
      <c r="A4883" s="64" t="s">
        <v>830</v>
      </c>
      <c r="B4883" s="65" t="s">
        <v>829</v>
      </c>
      <c r="C4883" s="65">
        <v>91704</v>
      </c>
      <c r="D4883" s="66">
        <f>VLOOKUP(A4883,'2.1 Termination Charges'!$B$4:$F$904,5,0)</f>
        <v>1.9390000000000001E-2</v>
      </c>
      <c r="G4883" s="67"/>
      <c r="H4883" s="67"/>
      <c r="J4883" s="67"/>
      <c r="P4883" s="68"/>
      <c r="Q4883" s="69"/>
      <c r="R4883" s="69"/>
      <c r="Z4883" s="70"/>
      <c r="AA4883" s="71"/>
      <c r="AB4883" s="70"/>
      <c r="AC4883" s="70"/>
      <c r="AD4883" s="53"/>
      <c r="AE4883" s="53"/>
      <c r="AF4883" s="72"/>
      <c r="AG4883" s="70"/>
      <c r="AH4883" s="70"/>
      <c r="AI4883" s="70"/>
    </row>
    <row r="4884" spans="1:35" ht="12.75" customHeight="1" x14ac:dyDescent="0.2">
      <c r="A4884" s="64" t="s">
        <v>830</v>
      </c>
      <c r="B4884" s="65" t="s">
        <v>829</v>
      </c>
      <c r="C4884" s="65">
        <v>91720</v>
      </c>
      <c r="D4884" s="66">
        <f>VLOOKUP(A4884,'2.1 Termination Charges'!$B$4:$F$904,5,0)</f>
        <v>1.9390000000000001E-2</v>
      </c>
      <c r="G4884" s="67"/>
      <c r="H4884" s="67"/>
      <c r="J4884" s="67"/>
      <c r="P4884" s="68"/>
      <c r="Q4884" s="69"/>
      <c r="R4884" s="69"/>
      <c r="Z4884" s="70"/>
      <c r="AA4884" s="71"/>
      <c r="AB4884" s="70"/>
      <c r="AC4884" s="70"/>
      <c r="AD4884" s="53"/>
      <c r="AE4884" s="53"/>
      <c r="AF4884" s="72"/>
      <c r="AG4884" s="70"/>
      <c r="AH4884" s="70"/>
      <c r="AI4884" s="70"/>
    </row>
    <row r="4885" spans="1:35" ht="12.75" customHeight="1" x14ac:dyDescent="0.2">
      <c r="A4885" s="64" t="s">
        <v>830</v>
      </c>
      <c r="B4885" s="65" t="s">
        <v>829</v>
      </c>
      <c r="C4885" s="65">
        <v>917250</v>
      </c>
      <c r="D4885" s="66">
        <f>VLOOKUP(A4885,'2.1 Termination Charges'!$B$4:$F$904,5,0)</f>
        <v>1.9390000000000001E-2</v>
      </c>
      <c r="G4885" s="67"/>
      <c r="H4885" s="67"/>
      <c r="J4885" s="67"/>
      <c r="P4885" s="68"/>
      <c r="Q4885" s="69"/>
      <c r="R4885" s="69"/>
      <c r="Z4885" s="70"/>
      <c r="AA4885" s="71"/>
      <c r="AB4885" s="70"/>
      <c r="AC4885" s="70"/>
      <c r="AD4885" s="53"/>
      <c r="AE4885" s="53"/>
      <c r="AF4885" s="72"/>
      <c r="AG4885" s="70"/>
      <c r="AH4885" s="70"/>
      <c r="AI4885" s="70"/>
    </row>
    <row r="4886" spans="1:35" ht="12.75" customHeight="1" x14ac:dyDescent="0.2">
      <c r="A4886" s="64" t="s">
        <v>830</v>
      </c>
      <c r="B4886" s="65" t="s">
        <v>829</v>
      </c>
      <c r="C4886" s="65">
        <v>917259</v>
      </c>
      <c r="D4886" s="66">
        <f>VLOOKUP(A4886,'2.1 Termination Charges'!$B$4:$F$904,5,0)</f>
        <v>1.9390000000000001E-2</v>
      </c>
      <c r="G4886" s="67"/>
      <c r="H4886" s="67"/>
      <c r="J4886" s="67"/>
      <c r="P4886" s="68"/>
      <c r="Q4886" s="69"/>
      <c r="R4886" s="69"/>
      <c r="Z4886" s="70"/>
      <c r="AA4886" s="71"/>
      <c r="AB4886" s="70"/>
      <c r="AC4886" s="70"/>
      <c r="AD4886" s="53"/>
      <c r="AE4886" s="53"/>
      <c r="AF4886" s="72"/>
      <c r="AG4886" s="70"/>
      <c r="AH4886" s="70"/>
      <c r="AI4886" s="70"/>
    </row>
    <row r="4887" spans="1:35" ht="12.75" customHeight="1" x14ac:dyDescent="0.2">
      <c r="A4887" s="64" t="s">
        <v>830</v>
      </c>
      <c r="B4887" s="65" t="s">
        <v>829</v>
      </c>
      <c r="C4887" s="65">
        <v>917265</v>
      </c>
      <c r="D4887" s="66">
        <f>VLOOKUP(A4887,'2.1 Termination Charges'!$B$4:$F$904,5,0)</f>
        <v>1.9390000000000001E-2</v>
      </c>
      <c r="G4887" s="67"/>
      <c r="H4887" s="67"/>
      <c r="J4887" s="67"/>
      <c r="P4887" s="68"/>
      <c r="Q4887" s="69"/>
      <c r="R4887" s="69"/>
      <c r="Z4887" s="70"/>
      <c r="AA4887" s="71"/>
      <c r="AB4887" s="70"/>
      <c r="AC4887" s="70"/>
      <c r="AD4887" s="53"/>
      <c r="AE4887" s="53"/>
      <c r="AF4887" s="72"/>
      <c r="AG4887" s="70"/>
      <c r="AH4887" s="70"/>
      <c r="AI4887" s="70"/>
    </row>
    <row r="4888" spans="1:35" ht="12.75" customHeight="1" x14ac:dyDescent="0.2">
      <c r="A4888" s="64" t="s">
        <v>830</v>
      </c>
      <c r="B4888" s="65" t="s">
        <v>829</v>
      </c>
      <c r="C4888" s="65">
        <v>917275</v>
      </c>
      <c r="D4888" s="66">
        <f>VLOOKUP(A4888,'2.1 Termination Charges'!$B$4:$F$904,5,0)</f>
        <v>1.9390000000000001E-2</v>
      </c>
      <c r="G4888" s="67"/>
      <c r="H4888" s="67"/>
      <c r="J4888" s="67"/>
      <c r="P4888" s="68"/>
      <c r="Q4888" s="69"/>
      <c r="R4888" s="69"/>
      <c r="Z4888" s="70"/>
      <c r="AA4888" s="71"/>
      <c r="AB4888" s="70"/>
      <c r="AC4888" s="70"/>
      <c r="AD4888" s="53"/>
      <c r="AE4888" s="53"/>
      <c r="AF4888" s="72"/>
      <c r="AG4888" s="70"/>
      <c r="AH4888" s="70"/>
      <c r="AI4888" s="70"/>
    </row>
    <row r="4889" spans="1:35" ht="12.75" customHeight="1" x14ac:dyDescent="0.2">
      <c r="A4889" s="64" t="s">
        <v>830</v>
      </c>
      <c r="B4889" s="65" t="s">
        <v>829</v>
      </c>
      <c r="C4889" s="65">
        <v>917276</v>
      </c>
      <c r="D4889" s="66">
        <f>VLOOKUP(A4889,'2.1 Termination Charges'!$B$4:$F$904,5,0)</f>
        <v>1.9390000000000001E-2</v>
      </c>
      <c r="G4889" s="67"/>
      <c r="H4889" s="67"/>
      <c r="J4889" s="67"/>
      <c r="P4889" s="68"/>
      <c r="Q4889" s="69"/>
      <c r="R4889" s="69"/>
      <c r="Z4889" s="70"/>
      <c r="AA4889" s="71"/>
      <c r="AB4889" s="70"/>
      <c r="AC4889" s="70"/>
      <c r="AD4889" s="53"/>
      <c r="AE4889" s="53"/>
      <c r="AF4889" s="72"/>
      <c r="AG4889" s="70"/>
      <c r="AH4889" s="70"/>
      <c r="AI4889" s="70"/>
    </row>
    <row r="4890" spans="1:35" ht="12.75" customHeight="1" x14ac:dyDescent="0.2">
      <c r="A4890" s="64" t="s">
        <v>830</v>
      </c>
      <c r="B4890" s="65" t="s">
        <v>829</v>
      </c>
      <c r="C4890" s="65">
        <v>917277</v>
      </c>
      <c r="D4890" s="66">
        <f>VLOOKUP(A4890,'2.1 Termination Charges'!$B$4:$F$904,5,0)</f>
        <v>1.9390000000000001E-2</v>
      </c>
      <c r="G4890" s="67"/>
      <c r="H4890" s="67"/>
      <c r="J4890" s="67"/>
      <c r="P4890" s="68"/>
      <c r="Q4890" s="69"/>
      <c r="R4890" s="69"/>
      <c r="Z4890" s="70"/>
      <c r="AA4890" s="71"/>
      <c r="AB4890" s="70"/>
      <c r="AC4890" s="70"/>
      <c r="AD4890" s="53"/>
      <c r="AE4890" s="53"/>
      <c r="AF4890" s="72"/>
      <c r="AG4890" s="70"/>
      <c r="AH4890" s="70"/>
      <c r="AI4890" s="70"/>
    </row>
    <row r="4891" spans="1:35" ht="12.75" customHeight="1" x14ac:dyDescent="0.2">
      <c r="A4891" s="64" t="s">
        <v>830</v>
      </c>
      <c r="B4891" s="65" t="s">
        <v>829</v>
      </c>
      <c r="C4891" s="65">
        <v>917278</v>
      </c>
      <c r="D4891" s="66">
        <f>VLOOKUP(A4891,'2.1 Termination Charges'!$B$4:$F$904,5,0)</f>
        <v>1.9390000000000001E-2</v>
      </c>
      <c r="G4891" s="67"/>
      <c r="H4891" s="67"/>
      <c r="J4891" s="67"/>
      <c r="P4891" s="68"/>
      <c r="Q4891" s="69"/>
      <c r="R4891" s="69"/>
      <c r="Z4891" s="70"/>
      <c r="AA4891" s="71"/>
      <c r="AB4891" s="70"/>
      <c r="AC4891" s="70"/>
      <c r="AD4891" s="53"/>
      <c r="AE4891" s="53"/>
      <c r="AF4891" s="72"/>
      <c r="AG4891" s="70"/>
      <c r="AH4891" s="70"/>
      <c r="AI4891" s="70"/>
    </row>
    <row r="4892" spans="1:35" ht="12.75" customHeight="1" x14ac:dyDescent="0.2">
      <c r="A4892" s="64" t="s">
        <v>830</v>
      </c>
      <c r="B4892" s="65" t="s">
        <v>829</v>
      </c>
      <c r="C4892" s="65">
        <v>917293</v>
      </c>
      <c r="D4892" s="66">
        <f>VLOOKUP(A4892,'2.1 Termination Charges'!$B$4:$F$904,5,0)</f>
        <v>1.9390000000000001E-2</v>
      </c>
      <c r="G4892" s="67"/>
      <c r="H4892" s="67"/>
      <c r="J4892" s="67"/>
      <c r="P4892" s="68"/>
      <c r="Q4892" s="69"/>
      <c r="R4892" s="69"/>
      <c r="Z4892" s="70"/>
      <c r="AA4892" s="71"/>
      <c r="AB4892" s="70"/>
      <c r="AC4892" s="70"/>
      <c r="AD4892" s="53"/>
      <c r="AE4892" s="53"/>
      <c r="AF4892" s="72"/>
      <c r="AG4892" s="70"/>
      <c r="AH4892" s="70"/>
      <c r="AI4892" s="70"/>
    </row>
    <row r="4893" spans="1:35" ht="12.75" customHeight="1" x14ac:dyDescent="0.2">
      <c r="A4893" s="64" t="s">
        <v>830</v>
      </c>
      <c r="B4893" s="65" t="s">
        <v>829</v>
      </c>
      <c r="C4893" s="65">
        <v>917298</v>
      </c>
      <c r="D4893" s="66">
        <f>VLOOKUP(A4893,'2.1 Termination Charges'!$B$4:$F$904,5,0)</f>
        <v>1.9390000000000001E-2</v>
      </c>
      <c r="G4893" s="67"/>
      <c r="H4893" s="67"/>
      <c r="J4893" s="67"/>
      <c r="P4893" s="68"/>
      <c r="Q4893" s="69"/>
      <c r="R4893" s="69"/>
      <c r="Z4893" s="70"/>
      <c r="AA4893" s="71"/>
      <c r="AB4893" s="70"/>
      <c r="AC4893" s="70"/>
      <c r="AD4893" s="53"/>
      <c r="AE4893" s="53"/>
      <c r="AF4893" s="72"/>
      <c r="AG4893" s="70"/>
      <c r="AH4893" s="70"/>
      <c r="AI4893" s="70"/>
    </row>
    <row r="4894" spans="1:35" ht="12.75" customHeight="1" x14ac:dyDescent="0.2">
      <c r="A4894" s="64" t="s">
        <v>830</v>
      </c>
      <c r="B4894" s="65" t="s">
        <v>829</v>
      </c>
      <c r="C4894" s="65">
        <v>917299</v>
      </c>
      <c r="D4894" s="66">
        <f>VLOOKUP(A4894,'2.1 Termination Charges'!$B$4:$F$904,5,0)</f>
        <v>1.9390000000000001E-2</v>
      </c>
      <c r="G4894" s="67"/>
      <c r="H4894" s="67"/>
      <c r="J4894" s="67"/>
      <c r="P4894" s="68"/>
      <c r="Q4894" s="69"/>
      <c r="R4894" s="69"/>
      <c r="Z4894" s="70"/>
      <c r="AA4894" s="71"/>
      <c r="AB4894" s="70"/>
      <c r="AC4894" s="70"/>
      <c r="AD4894" s="53"/>
      <c r="AE4894" s="53"/>
      <c r="AF4894" s="72"/>
      <c r="AG4894" s="70"/>
      <c r="AH4894" s="70"/>
      <c r="AI4894" s="70"/>
    </row>
    <row r="4895" spans="1:35" ht="12.75" customHeight="1" x14ac:dyDescent="0.2">
      <c r="A4895" s="64" t="s">
        <v>830</v>
      </c>
      <c r="B4895" s="65" t="s">
        <v>829</v>
      </c>
      <c r="C4895" s="65">
        <v>917350</v>
      </c>
      <c r="D4895" s="66">
        <f>VLOOKUP(A4895,'2.1 Termination Charges'!$B$4:$F$904,5,0)</f>
        <v>1.9390000000000001E-2</v>
      </c>
      <c r="G4895" s="67"/>
      <c r="H4895" s="67"/>
      <c r="J4895" s="67"/>
      <c r="P4895" s="68"/>
      <c r="Q4895" s="69"/>
      <c r="R4895" s="69"/>
      <c r="Z4895" s="70"/>
      <c r="AA4895" s="71"/>
      <c r="AB4895" s="70"/>
      <c r="AC4895" s="70"/>
      <c r="AD4895" s="53"/>
      <c r="AE4895" s="53"/>
      <c r="AF4895" s="72"/>
      <c r="AG4895" s="70"/>
      <c r="AH4895" s="70"/>
      <c r="AI4895" s="70"/>
    </row>
    <row r="4896" spans="1:35" ht="12.75" customHeight="1" x14ac:dyDescent="0.2">
      <c r="A4896" s="64" t="s">
        <v>830</v>
      </c>
      <c r="B4896" s="65" t="s">
        <v>829</v>
      </c>
      <c r="C4896" s="65">
        <v>917351</v>
      </c>
      <c r="D4896" s="66">
        <f>VLOOKUP(A4896,'2.1 Termination Charges'!$B$4:$F$904,5,0)</f>
        <v>1.9390000000000001E-2</v>
      </c>
      <c r="G4896" s="67"/>
      <c r="H4896" s="67"/>
      <c r="J4896" s="67"/>
      <c r="P4896" s="68"/>
      <c r="Q4896" s="69"/>
      <c r="R4896" s="69"/>
      <c r="Z4896" s="70"/>
      <c r="AA4896" s="71"/>
      <c r="AB4896" s="70"/>
      <c r="AC4896" s="70"/>
      <c r="AD4896" s="53"/>
      <c r="AE4896" s="53"/>
      <c r="AF4896" s="72"/>
      <c r="AG4896" s="70"/>
      <c r="AH4896" s="70"/>
      <c r="AI4896" s="70"/>
    </row>
    <row r="4897" spans="1:35" ht="12.75" customHeight="1" x14ac:dyDescent="0.2">
      <c r="A4897" s="64" t="s">
        <v>830</v>
      </c>
      <c r="B4897" s="65" t="s">
        <v>829</v>
      </c>
      <c r="C4897" s="65">
        <v>917352</v>
      </c>
      <c r="D4897" s="66">
        <f>VLOOKUP(A4897,'2.1 Termination Charges'!$B$4:$F$904,5,0)</f>
        <v>1.9390000000000001E-2</v>
      </c>
      <c r="G4897" s="67"/>
      <c r="H4897" s="67"/>
      <c r="J4897" s="67"/>
      <c r="P4897" s="68"/>
      <c r="Q4897" s="69"/>
      <c r="R4897" s="69"/>
      <c r="Z4897" s="70"/>
      <c r="AA4897" s="71"/>
      <c r="AB4897" s="70"/>
      <c r="AC4897" s="70"/>
      <c r="AD4897" s="53"/>
      <c r="AE4897" s="53"/>
      <c r="AF4897" s="72"/>
      <c r="AG4897" s="70"/>
      <c r="AH4897" s="70"/>
      <c r="AI4897" s="70"/>
    </row>
    <row r="4898" spans="1:35" ht="12.75" customHeight="1" x14ac:dyDescent="0.2">
      <c r="A4898" s="64" t="s">
        <v>830</v>
      </c>
      <c r="B4898" s="65" t="s">
        <v>829</v>
      </c>
      <c r="C4898" s="65">
        <v>917353</v>
      </c>
      <c r="D4898" s="66">
        <f>VLOOKUP(A4898,'2.1 Termination Charges'!$B$4:$F$904,5,0)</f>
        <v>1.9390000000000001E-2</v>
      </c>
      <c r="G4898" s="67"/>
      <c r="H4898" s="67"/>
      <c r="J4898" s="67"/>
      <c r="P4898" s="68"/>
      <c r="Q4898" s="69"/>
      <c r="R4898" s="69"/>
      <c r="Z4898" s="70"/>
      <c r="AA4898" s="71"/>
      <c r="AB4898" s="70"/>
      <c r="AC4898" s="70"/>
      <c r="AD4898" s="53"/>
      <c r="AE4898" s="53"/>
      <c r="AF4898" s="72"/>
      <c r="AG4898" s="70"/>
      <c r="AH4898" s="70"/>
      <c r="AI4898" s="70"/>
    </row>
    <row r="4899" spans="1:35" ht="12.75" customHeight="1" x14ac:dyDescent="0.2">
      <c r="A4899" s="64" t="s">
        <v>830</v>
      </c>
      <c r="B4899" s="65" t="s">
        <v>829</v>
      </c>
      <c r="C4899" s="65">
        <v>917354</v>
      </c>
      <c r="D4899" s="66">
        <f>VLOOKUP(A4899,'2.1 Termination Charges'!$B$4:$F$904,5,0)</f>
        <v>1.9390000000000001E-2</v>
      </c>
      <c r="G4899" s="67"/>
      <c r="H4899" s="67"/>
      <c r="J4899" s="67"/>
      <c r="P4899" s="68"/>
      <c r="Q4899" s="69"/>
      <c r="R4899" s="69"/>
      <c r="Z4899" s="70"/>
      <c r="AA4899" s="71"/>
      <c r="AB4899" s="70"/>
      <c r="AC4899" s="70"/>
      <c r="AD4899" s="53"/>
      <c r="AE4899" s="53"/>
      <c r="AF4899" s="72"/>
      <c r="AG4899" s="70"/>
      <c r="AH4899" s="70"/>
      <c r="AI4899" s="70"/>
    </row>
    <row r="4900" spans="1:35" ht="12.75" customHeight="1" x14ac:dyDescent="0.2">
      <c r="A4900" s="64" t="s">
        <v>830</v>
      </c>
      <c r="B4900" s="65" t="s">
        <v>829</v>
      </c>
      <c r="C4900" s="65">
        <v>917373</v>
      </c>
      <c r="D4900" s="66">
        <f>VLOOKUP(A4900,'2.1 Termination Charges'!$B$4:$F$904,5,0)</f>
        <v>1.9390000000000001E-2</v>
      </c>
      <c r="G4900" s="67"/>
      <c r="H4900" s="67"/>
      <c r="J4900" s="67"/>
      <c r="P4900" s="68"/>
      <c r="Q4900" s="69"/>
      <c r="R4900" s="69"/>
      <c r="Z4900" s="70"/>
      <c r="AA4900" s="71"/>
      <c r="AB4900" s="70"/>
      <c r="AC4900" s="70"/>
      <c r="AD4900" s="53"/>
      <c r="AE4900" s="53"/>
      <c r="AF4900" s="72"/>
      <c r="AG4900" s="70"/>
      <c r="AH4900" s="70"/>
      <c r="AI4900" s="70"/>
    </row>
    <row r="4901" spans="1:35" ht="12.75" customHeight="1" x14ac:dyDescent="0.2">
      <c r="A4901" s="64" t="s">
        <v>830</v>
      </c>
      <c r="B4901" s="65" t="s">
        <v>829</v>
      </c>
      <c r="C4901" s="65">
        <v>917377</v>
      </c>
      <c r="D4901" s="66">
        <f>VLOOKUP(A4901,'2.1 Termination Charges'!$B$4:$F$904,5,0)</f>
        <v>1.9390000000000001E-2</v>
      </c>
      <c r="G4901" s="67"/>
      <c r="H4901" s="67"/>
      <c r="J4901" s="67"/>
      <c r="P4901" s="68"/>
      <c r="Q4901" s="69"/>
      <c r="R4901" s="69"/>
      <c r="Z4901" s="70"/>
      <c r="AA4901" s="71"/>
      <c r="AB4901" s="70"/>
      <c r="AC4901" s="70"/>
      <c r="AD4901" s="53"/>
      <c r="AE4901" s="53"/>
      <c r="AF4901" s="72"/>
      <c r="AG4901" s="70"/>
      <c r="AH4901" s="70"/>
      <c r="AI4901" s="70"/>
    </row>
    <row r="4902" spans="1:35" ht="12.75" customHeight="1" x14ac:dyDescent="0.2">
      <c r="A4902" s="64" t="s">
        <v>830</v>
      </c>
      <c r="B4902" s="65" t="s">
        <v>829</v>
      </c>
      <c r="C4902" s="65">
        <v>917379</v>
      </c>
      <c r="D4902" s="66">
        <f>VLOOKUP(A4902,'2.1 Termination Charges'!$B$4:$F$904,5,0)</f>
        <v>1.9390000000000001E-2</v>
      </c>
      <c r="G4902" s="67"/>
      <c r="H4902" s="67"/>
      <c r="J4902" s="67"/>
      <c r="P4902" s="68"/>
      <c r="Q4902" s="69"/>
      <c r="R4902" s="69"/>
      <c r="Z4902" s="70"/>
      <c r="AA4902" s="71"/>
      <c r="AB4902" s="70"/>
      <c r="AC4902" s="70"/>
      <c r="AD4902" s="53"/>
      <c r="AE4902" s="53"/>
      <c r="AF4902" s="72"/>
      <c r="AG4902" s="70"/>
      <c r="AH4902" s="70"/>
      <c r="AI4902" s="70"/>
    </row>
    <row r="4903" spans="1:35" ht="12.75" customHeight="1" x14ac:dyDescent="0.2">
      <c r="A4903" s="64" t="s">
        <v>830</v>
      </c>
      <c r="B4903" s="65" t="s">
        <v>829</v>
      </c>
      <c r="C4903" s="65">
        <v>917387</v>
      </c>
      <c r="D4903" s="66">
        <f>VLOOKUP(A4903,'2.1 Termination Charges'!$B$4:$F$904,5,0)</f>
        <v>1.9390000000000001E-2</v>
      </c>
      <c r="G4903" s="67"/>
      <c r="H4903" s="67"/>
      <c r="J4903" s="67"/>
      <c r="P4903" s="68"/>
      <c r="Q4903" s="69"/>
      <c r="R4903" s="69"/>
      <c r="Z4903" s="70"/>
      <c r="AA4903" s="71"/>
      <c r="AB4903" s="70"/>
      <c r="AC4903" s="70"/>
      <c r="AD4903" s="53"/>
      <c r="AE4903" s="53"/>
      <c r="AF4903" s="72"/>
      <c r="AG4903" s="70"/>
      <c r="AH4903" s="70"/>
      <c r="AI4903" s="70"/>
    </row>
    <row r="4904" spans="1:35" ht="12.75" customHeight="1" x14ac:dyDescent="0.2">
      <c r="A4904" s="64" t="s">
        <v>830</v>
      </c>
      <c r="B4904" s="65" t="s">
        <v>829</v>
      </c>
      <c r="C4904" s="65">
        <v>917388</v>
      </c>
      <c r="D4904" s="66">
        <f>VLOOKUP(A4904,'2.1 Termination Charges'!$B$4:$F$904,5,0)</f>
        <v>1.9390000000000001E-2</v>
      </c>
      <c r="G4904" s="67"/>
      <c r="H4904" s="67"/>
      <c r="J4904" s="67"/>
      <c r="P4904" s="68"/>
      <c r="Q4904" s="69"/>
      <c r="R4904" s="69"/>
      <c r="Z4904" s="70"/>
      <c r="AA4904" s="71"/>
      <c r="AB4904" s="70"/>
      <c r="AC4904" s="70"/>
      <c r="AD4904" s="53"/>
      <c r="AE4904" s="53"/>
      <c r="AF4904" s="72"/>
      <c r="AG4904" s="70"/>
      <c r="AH4904" s="70"/>
      <c r="AI4904" s="70"/>
    </row>
    <row r="4905" spans="1:35" ht="12.75" customHeight="1" x14ac:dyDescent="0.2">
      <c r="A4905" s="64" t="s">
        <v>830</v>
      </c>
      <c r="B4905" s="65" t="s">
        <v>829</v>
      </c>
      <c r="C4905" s="65">
        <v>917389</v>
      </c>
      <c r="D4905" s="66">
        <f>VLOOKUP(A4905,'2.1 Termination Charges'!$B$4:$F$904,5,0)</f>
        <v>1.9390000000000001E-2</v>
      </c>
      <c r="G4905" s="67"/>
      <c r="H4905" s="67"/>
      <c r="J4905" s="67"/>
      <c r="P4905" s="68"/>
      <c r="Q4905" s="69"/>
      <c r="R4905" s="69"/>
      <c r="Z4905" s="70"/>
      <c r="AA4905" s="71"/>
      <c r="AB4905" s="70"/>
      <c r="AC4905" s="70"/>
      <c r="AD4905" s="53"/>
      <c r="AE4905" s="53"/>
      <c r="AF4905" s="72"/>
      <c r="AG4905" s="70"/>
      <c r="AH4905" s="70"/>
      <c r="AI4905" s="70"/>
    </row>
    <row r="4906" spans="1:35" ht="12.75" customHeight="1" x14ac:dyDescent="0.2">
      <c r="A4906" s="64" t="s">
        <v>830</v>
      </c>
      <c r="B4906" s="65" t="s">
        <v>829</v>
      </c>
      <c r="C4906" s="65">
        <v>917396</v>
      </c>
      <c r="D4906" s="66">
        <f>VLOOKUP(A4906,'2.1 Termination Charges'!$B$4:$F$904,5,0)</f>
        <v>1.9390000000000001E-2</v>
      </c>
      <c r="G4906" s="67"/>
      <c r="H4906" s="67"/>
      <c r="J4906" s="67"/>
      <c r="P4906" s="68"/>
      <c r="Q4906" s="69"/>
      <c r="R4906" s="69"/>
      <c r="Z4906" s="70"/>
      <c r="AA4906" s="71"/>
      <c r="AB4906" s="70"/>
      <c r="AC4906" s="70"/>
      <c r="AD4906" s="53"/>
      <c r="AE4906" s="53"/>
      <c r="AF4906" s="72"/>
      <c r="AG4906" s="70"/>
      <c r="AH4906" s="70"/>
      <c r="AI4906" s="70"/>
    </row>
    <row r="4907" spans="1:35" ht="12.75" customHeight="1" x14ac:dyDescent="0.2">
      <c r="A4907" s="64" t="s">
        <v>830</v>
      </c>
      <c r="B4907" s="65" t="s">
        <v>829</v>
      </c>
      <c r="C4907" s="65">
        <v>917398</v>
      </c>
      <c r="D4907" s="66">
        <f>VLOOKUP(A4907,'2.1 Termination Charges'!$B$4:$F$904,5,0)</f>
        <v>1.9390000000000001E-2</v>
      </c>
      <c r="G4907" s="67"/>
      <c r="H4907" s="67"/>
      <c r="J4907" s="67"/>
      <c r="P4907" s="68"/>
      <c r="Q4907" s="69"/>
      <c r="R4907" s="69"/>
      <c r="Z4907" s="70"/>
      <c r="AA4907" s="71"/>
      <c r="AB4907" s="70"/>
      <c r="AC4907" s="70"/>
      <c r="AD4907" s="53"/>
      <c r="AE4907" s="53"/>
      <c r="AF4907" s="72"/>
      <c r="AG4907" s="70"/>
      <c r="AH4907" s="70"/>
      <c r="AI4907" s="70"/>
    </row>
    <row r="4908" spans="1:35" ht="12.75" customHeight="1" x14ac:dyDescent="0.2">
      <c r="A4908" s="64" t="s">
        <v>830</v>
      </c>
      <c r="B4908" s="65" t="s">
        <v>829</v>
      </c>
      <c r="C4908" s="65">
        <v>917399</v>
      </c>
      <c r="D4908" s="66">
        <f>VLOOKUP(A4908,'2.1 Termination Charges'!$B$4:$F$904,5,0)</f>
        <v>1.9390000000000001E-2</v>
      </c>
      <c r="G4908" s="67"/>
      <c r="H4908" s="67"/>
      <c r="J4908" s="67"/>
      <c r="P4908" s="68"/>
      <c r="Q4908" s="69"/>
      <c r="R4908" s="69"/>
      <c r="Z4908" s="70"/>
      <c r="AA4908" s="71"/>
      <c r="AB4908" s="70"/>
      <c r="AC4908" s="70"/>
      <c r="AD4908" s="53"/>
      <c r="AE4908" s="53"/>
      <c r="AF4908" s="72"/>
      <c r="AG4908" s="70"/>
      <c r="AH4908" s="70"/>
      <c r="AI4908" s="70"/>
    </row>
    <row r="4909" spans="1:35" ht="12.75" customHeight="1" x14ac:dyDescent="0.2">
      <c r="A4909" s="64" t="s">
        <v>830</v>
      </c>
      <c r="B4909" s="65" t="s">
        <v>829</v>
      </c>
      <c r="C4909" s="65">
        <v>917406</v>
      </c>
      <c r="D4909" s="66">
        <f>VLOOKUP(A4909,'2.1 Termination Charges'!$B$4:$F$904,5,0)</f>
        <v>1.9390000000000001E-2</v>
      </c>
      <c r="G4909" s="67"/>
      <c r="H4909" s="67"/>
      <c r="J4909" s="67"/>
      <c r="P4909" s="68"/>
      <c r="Q4909" s="69"/>
      <c r="R4909" s="69"/>
      <c r="Z4909" s="70"/>
      <c r="AA4909" s="71"/>
      <c r="AB4909" s="70"/>
      <c r="AC4909" s="70"/>
      <c r="AD4909" s="53"/>
      <c r="AE4909" s="53"/>
      <c r="AF4909" s="72"/>
      <c r="AG4909" s="70"/>
      <c r="AH4909" s="70"/>
      <c r="AI4909" s="70"/>
    </row>
    <row r="4910" spans="1:35" ht="12.75" customHeight="1" x14ac:dyDescent="0.2">
      <c r="A4910" s="64" t="s">
        <v>830</v>
      </c>
      <c r="B4910" s="65" t="s">
        <v>829</v>
      </c>
      <c r="C4910" s="65">
        <v>917411</v>
      </c>
      <c r="D4910" s="66">
        <f>VLOOKUP(A4910,'2.1 Termination Charges'!$B$4:$F$904,5,0)</f>
        <v>1.9390000000000001E-2</v>
      </c>
      <c r="G4910" s="67"/>
      <c r="H4910" s="67"/>
      <c r="J4910" s="67"/>
      <c r="P4910" s="68"/>
      <c r="Q4910" s="69"/>
      <c r="R4910" s="69"/>
      <c r="Z4910" s="70"/>
      <c r="AA4910" s="71"/>
      <c r="AB4910" s="70"/>
      <c r="AC4910" s="70"/>
      <c r="AD4910" s="53"/>
      <c r="AE4910" s="53"/>
      <c r="AF4910" s="72"/>
      <c r="AG4910" s="70"/>
      <c r="AH4910" s="70"/>
      <c r="AI4910" s="70"/>
    </row>
    <row r="4911" spans="1:35" ht="12.75" customHeight="1" x14ac:dyDescent="0.2">
      <c r="A4911" s="64" t="s">
        <v>830</v>
      </c>
      <c r="B4911" s="65" t="s">
        <v>829</v>
      </c>
      <c r="C4911" s="65">
        <v>917415</v>
      </c>
      <c r="D4911" s="66">
        <f>VLOOKUP(A4911,'2.1 Termination Charges'!$B$4:$F$904,5,0)</f>
        <v>1.9390000000000001E-2</v>
      </c>
      <c r="G4911" s="67"/>
      <c r="H4911" s="67"/>
      <c r="J4911" s="67"/>
      <c r="P4911" s="68"/>
      <c r="Q4911" s="69"/>
      <c r="R4911" s="69"/>
      <c r="Z4911" s="70"/>
      <c r="AA4911" s="71"/>
      <c r="AB4911" s="70"/>
      <c r="AC4911" s="70"/>
      <c r="AD4911" s="53"/>
      <c r="AE4911" s="53"/>
      <c r="AF4911" s="72"/>
      <c r="AG4911" s="70"/>
      <c r="AH4911" s="70"/>
      <c r="AI4911" s="70"/>
    </row>
    <row r="4912" spans="1:35" ht="12.75" customHeight="1" x14ac:dyDescent="0.2">
      <c r="A4912" s="64" t="s">
        <v>830</v>
      </c>
      <c r="B4912" s="65" t="s">
        <v>829</v>
      </c>
      <c r="C4912" s="65">
        <v>917416</v>
      </c>
      <c r="D4912" s="66">
        <f>VLOOKUP(A4912,'2.1 Termination Charges'!$B$4:$F$904,5,0)</f>
        <v>1.9390000000000001E-2</v>
      </c>
      <c r="G4912" s="67"/>
      <c r="H4912" s="67"/>
      <c r="J4912" s="67"/>
      <c r="P4912" s="68"/>
      <c r="Q4912" s="69"/>
      <c r="R4912" s="69"/>
      <c r="Z4912" s="70"/>
      <c r="AA4912" s="71"/>
      <c r="AB4912" s="70"/>
      <c r="AC4912" s="70"/>
      <c r="AD4912" s="53"/>
      <c r="AE4912" s="53"/>
      <c r="AF4912" s="72"/>
      <c r="AG4912" s="70"/>
      <c r="AH4912" s="70"/>
      <c r="AI4912" s="70"/>
    </row>
    <row r="4913" spans="1:35" ht="12.75" customHeight="1" x14ac:dyDescent="0.2">
      <c r="A4913" s="64" t="s">
        <v>830</v>
      </c>
      <c r="B4913" s="65" t="s">
        <v>829</v>
      </c>
      <c r="C4913" s="65">
        <v>917417</v>
      </c>
      <c r="D4913" s="66">
        <f>VLOOKUP(A4913,'2.1 Termination Charges'!$B$4:$F$904,5,0)</f>
        <v>1.9390000000000001E-2</v>
      </c>
      <c r="G4913" s="67"/>
      <c r="H4913" s="67"/>
      <c r="J4913" s="67"/>
      <c r="P4913" s="68"/>
      <c r="Q4913" s="69"/>
      <c r="R4913" s="69"/>
      <c r="Z4913" s="70"/>
      <c r="AA4913" s="71"/>
      <c r="AB4913" s="70"/>
      <c r="AC4913" s="70"/>
      <c r="AD4913" s="53"/>
      <c r="AE4913" s="53"/>
      <c r="AF4913" s="72"/>
      <c r="AG4913" s="70"/>
      <c r="AH4913" s="70"/>
      <c r="AI4913" s="70"/>
    </row>
    <row r="4914" spans="1:35" ht="12.75" customHeight="1" x14ac:dyDescent="0.2">
      <c r="A4914" s="64" t="s">
        <v>830</v>
      </c>
      <c r="B4914" s="65" t="s">
        <v>829</v>
      </c>
      <c r="C4914" s="65">
        <v>917418</v>
      </c>
      <c r="D4914" s="66">
        <f>VLOOKUP(A4914,'2.1 Termination Charges'!$B$4:$F$904,5,0)</f>
        <v>1.9390000000000001E-2</v>
      </c>
      <c r="G4914" s="67"/>
      <c r="H4914" s="67"/>
      <c r="J4914" s="67"/>
      <c r="P4914" s="68"/>
      <c r="Q4914" s="69"/>
      <c r="R4914" s="69"/>
      <c r="Z4914" s="70"/>
      <c r="AA4914" s="71"/>
      <c r="AB4914" s="70"/>
      <c r="AC4914" s="70"/>
      <c r="AD4914" s="53"/>
      <c r="AE4914" s="53"/>
      <c r="AF4914" s="72"/>
      <c r="AG4914" s="70"/>
      <c r="AH4914" s="70"/>
      <c r="AI4914" s="70"/>
    </row>
    <row r="4915" spans="1:35" ht="12.75" customHeight="1" x14ac:dyDescent="0.2">
      <c r="A4915" s="64" t="s">
        <v>830</v>
      </c>
      <c r="B4915" s="65" t="s">
        <v>829</v>
      </c>
      <c r="C4915" s="65">
        <v>917419</v>
      </c>
      <c r="D4915" s="66">
        <f>VLOOKUP(A4915,'2.1 Termination Charges'!$B$4:$F$904,5,0)</f>
        <v>1.9390000000000001E-2</v>
      </c>
      <c r="G4915" s="67"/>
      <c r="H4915" s="67"/>
      <c r="J4915" s="67"/>
      <c r="P4915" s="68"/>
      <c r="Q4915" s="69"/>
      <c r="R4915" s="69"/>
      <c r="Z4915" s="70"/>
      <c r="AA4915" s="71"/>
      <c r="AB4915" s="70"/>
      <c r="AC4915" s="70"/>
      <c r="AD4915" s="53"/>
      <c r="AE4915" s="53"/>
      <c r="AF4915" s="72"/>
      <c r="AG4915" s="70"/>
      <c r="AH4915" s="70"/>
      <c r="AI4915" s="70"/>
    </row>
    <row r="4916" spans="1:35" ht="12.75" customHeight="1" x14ac:dyDescent="0.2">
      <c r="A4916" s="64" t="s">
        <v>830</v>
      </c>
      <c r="B4916" s="65" t="s">
        <v>829</v>
      </c>
      <c r="C4916" s="65">
        <v>917428</v>
      </c>
      <c r="D4916" s="66">
        <f>VLOOKUP(A4916,'2.1 Termination Charges'!$B$4:$F$904,5,0)</f>
        <v>1.9390000000000001E-2</v>
      </c>
      <c r="G4916" s="67"/>
      <c r="H4916" s="67"/>
      <c r="J4916" s="67"/>
      <c r="P4916" s="68"/>
      <c r="Q4916" s="69"/>
      <c r="R4916" s="69"/>
      <c r="Z4916" s="70"/>
      <c r="AA4916" s="71"/>
      <c r="AB4916" s="70"/>
      <c r="AC4916" s="70"/>
      <c r="AD4916" s="53"/>
      <c r="AE4916" s="53"/>
      <c r="AF4916" s="72"/>
      <c r="AG4916" s="70"/>
      <c r="AH4916" s="70"/>
      <c r="AI4916" s="70"/>
    </row>
    <row r="4917" spans="1:35" ht="12.75" customHeight="1" x14ac:dyDescent="0.2">
      <c r="A4917" s="64" t="s">
        <v>830</v>
      </c>
      <c r="B4917" s="65" t="s">
        <v>829</v>
      </c>
      <c r="C4917" s="65">
        <v>917429</v>
      </c>
      <c r="D4917" s="66">
        <f>VLOOKUP(A4917,'2.1 Termination Charges'!$B$4:$F$904,5,0)</f>
        <v>1.9390000000000001E-2</v>
      </c>
      <c r="G4917" s="67"/>
      <c r="H4917" s="67"/>
      <c r="J4917" s="67"/>
      <c r="P4917" s="68"/>
      <c r="Q4917" s="69"/>
      <c r="R4917" s="69"/>
      <c r="Z4917" s="70"/>
      <c r="AA4917" s="71"/>
      <c r="AB4917" s="70"/>
      <c r="AC4917" s="70"/>
      <c r="AD4917" s="53"/>
      <c r="AE4917" s="53"/>
      <c r="AF4917" s="72"/>
      <c r="AG4917" s="70"/>
      <c r="AH4917" s="70"/>
      <c r="AI4917" s="70"/>
    </row>
    <row r="4918" spans="1:35" ht="12.75" customHeight="1" x14ac:dyDescent="0.2">
      <c r="A4918" s="64" t="s">
        <v>830</v>
      </c>
      <c r="B4918" s="65" t="s">
        <v>829</v>
      </c>
      <c r="C4918" s="65">
        <v>917439</v>
      </c>
      <c r="D4918" s="66">
        <f>VLOOKUP(A4918,'2.1 Termination Charges'!$B$4:$F$904,5,0)</f>
        <v>1.9390000000000001E-2</v>
      </c>
      <c r="G4918" s="67"/>
      <c r="H4918" s="67"/>
      <c r="J4918" s="67"/>
      <c r="P4918" s="68"/>
      <c r="Q4918" s="69"/>
      <c r="R4918" s="69"/>
      <c r="Z4918" s="70"/>
      <c r="AA4918" s="71"/>
      <c r="AB4918" s="70"/>
      <c r="AC4918" s="70"/>
      <c r="AD4918" s="53"/>
      <c r="AE4918" s="53"/>
      <c r="AF4918" s="72"/>
      <c r="AG4918" s="70"/>
      <c r="AH4918" s="70"/>
      <c r="AI4918" s="70"/>
    </row>
    <row r="4919" spans="1:35" ht="12.75" customHeight="1" x14ac:dyDescent="0.2">
      <c r="A4919" s="64" t="s">
        <v>830</v>
      </c>
      <c r="B4919" s="65" t="s">
        <v>829</v>
      </c>
      <c r="C4919" s="65">
        <v>917483</v>
      </c>
      <c r="D4919" s="66">
        <f>VLOOKUP(A4919,'2.1 Termination Charges'!$B$4:$F$904,5,0)</f>
        <v>1.9390000000000001E-2</v>
      </c>
      <c r="G4919" s="67"/>
      <c r="H4919" s="67"/>
      <c r="J4919" s="67"/>
      <c r="P4919" s="68"/>
      <c r="Q4919" s="69"/>
      <c r="R4919" s="69"/>
      <c r="Z4919" s="70"/>
      <c r="AA4919" s="71"/>
      <c r="AB4919" s="70"/>
      <c r="AC4919" s="70"/>
      <c r="AD4919" s="53"/>
      <c r="AE4919" s="53"/>
      <c r="AF4919" s="72"/>
      <c r="AG4919" s="70"/>
      <c r="AH4919" s="70"/>
      <c r="AI4919" s="70"/>
    </row>
    <row r="4920" spans="1:35" ht="12.75" customHeight="1" x14ac:dyDescent="0.2">
      <c r="A4920" s="64" t="s">
        <v>830</v>
      </c>
      <c r="B4920" s="65" t="s">
        <v>829</v>
      </c>
      <c r="C4920" s="65">
        <v>917488</v>
      </c>
      <c r="D4920" s="66">
        <f>VLOOKUP(A4920,'2.1 Termination Charges'!$B$4:$F$904,5,0)</f>
        <v>1.9390000000000001E-2</v>
      </c>
      <c r="G4920" s="67"/>
      <c r="H4920" s="67"/>
      <c r="J4920" s="67"/>
      <c r="P4920" s="68"/>
      <c r="Q4920" s="69"/>
      <c r="R4920" s="69"/>
      <c r="Z4920" s="70"/>
      <c r="AA4920" s="71"/>
      <c r="AB4920" s="70"/>
      <c r="AC4920" s="70"/>
      <c r="AD4920" s="53"/>
      <c r="AE4920" s="53"/>
      <c r="AF4920" s="72"/>
      <c r="AG4920" s="70"/>
      <c r="AH4920" s="70"/>
      <c r="AI4920" s="70"/>
    </row>
    <row r="4921" spans="1:35" ht="12.75" customHeight="1" x14ac:dyDescent="0.2">
      <c r="A4921" s="64" t="s">
        <v>830</v>
      </c>
      <c r="B4921" s="65" t="s">
        <v>829</v>
      </c>
      <c r="C4921" s="65">
        <v>917489</v>
      </c>
      <c r="D4921" s="66">
        <f>VLOOKUP(A4921,'2.1 Termination Charges'!$B$4:$F$904,5,0)</f>
        <v>1.9390000000000001E-2</v>
      </c>
      <c r="G4921" s="67"/>
      <c r="H4921" s="67"/>
      <c r="J4921" s="67"/>
      <c r="P4921" s="68"/>
      <c r="Q4921" s="69"/>
      <c r="R4921" s="69"/>
      <c r="Z4921" s="70"/>
      <c r="AA4921" s="71"/>
      <c r="AB4921" s="70"/>
      <c r="AC4921" s="70"/>
      <c r="AD4921" s="53"/>
      <c r="AE4921" s="53"/>
      <c r="AF4921" s="72"/>
      <c r="AG4921" s="70"/>
      <c r="AH4921" s="70"/>
      <c r="AI4921" s="70"/>
    </row>
    <row r="4922" spans="1:35" ht="12.75" customHeight="1" x14ac:dyDescent="0.2">
      <c r="A4922" s="64" t="s">
        <v>830</v>
      </c>
      <c r="B4922" s="65" t="s">
        <v>829</v>
      </c>
      <c r="C4922" s="65">
        <v>917498</v>
      </c>
      <c r="D4922" s="66">
        <f>VLOOKUP(A4922,'2.1 Termination Charges'!$B$4:$F$904,5,0)</f>
        <v>1.9390000000000001E-2</v>
      </c>
      <c r="G4922" s="67"/>
      <c r="H4922" s="67"/>
      <c r="J4922" s="67"/>
      <c r="P4922" s="68"/>
      <c r="Q4922" s="69"/>
      <c r="R4922" s="69"/>
      <c r="Z4922" s="70"/>
      <c r="AA4922" s="71"/>
      <c r="AB4922" s="70"/>
      <c r="AC4922" s="70"/>
      <c r="AD4922" s="53"/>
      <c r="AE4922" s="53"/>
      <c r="AF4922" s="72"/>
      <c r="AG4922" s="70"/>
      <c r="AH4922" s="70"/>
      <c r="AI4922" s="70"/>
    </row>
    <row r="4923" spans="1:35" ht="12.75" customHeight="1" x14ac:dyDescent="0.2">
      <c r="A4923" s="64" t="s">
        <v>830</v>
      </c>
      <c r="B4923" s="65" t="s">
        <v>829</v>
      </c>
      <c r="C4923" s="65">
        <v>917499</v>
      </c>
      <c r="D4923" s="66">
        <f>VLOOKUP(A4923,'2.1 Termination Charges'!$B$4:$F$904,5,0)</f>
        <v>1.9390000000000001E-2</v>
      </c>
      <c r="G4923" s="67"/>
      <c r="H4923" s="67"/>
      <c r="J4923" s="67"/>
      <c r="P4923" s="68"/>
      <c r="Q4923" s="69"/>
      <c r="R4923" s="69"/>
      <c r="Z4923" s="70"/>
      <c r="AA4923" s="71"/>
      <c r="AB4923" s="70"/>
      <c r="AC4923" s="70"/>
      <c r="AD4923" s="53"/>
      <c r="AE4923" s="53"/>
      <c r="AF4923" s="72"/>
      <c r="AG4923" s="70"/>
      <c r="AH4923" s="70"/>
      <c r="AI4923" s="70"/>
    </row>
    <row r="4924" spans="1:35" ht="12.75" customHeight="1" x14ac:dyDescent="0.2">
      <c r="A4924" s="64" t="s">
        <v>830</v>
      </c>
      <c r="B4924" s="65" t="s">
        <v>829</v>
      </c>
      <c r="C4924" s="65">
        <v>91750</v>
      </c>
      <c r="D4924" s="66">
        <f>VLOOKUP(A4924,'2.1 Termination Charges'!$B$4:$F$904,5,0)</f>
        <v>1.9390000000000001E-2</v>
      </c>
      <c r="G4924" s="67"/>
      <c r="H4924" s="67"/>
      <c r="J4924" s="67"/>
      <c r="P4924" s="68"/>
      <c r="Q4924" s="69"/>
      <c r="R4924" s="69"/>
      <c r="Z4924" s="70"/>
      <c r="AA4924" s="71"/>
      <c r="AB4924" s="70"/>
      <c r="AC4924" s="70"/>
      <c r="AD4924" s="53"/>
      <c r="AE4924" s="53"/>
      <c r="AF4924" s="72"/>
      <c r="AG4924" s="70"/>
      <c r="AH4924" s="70"/>
      <c r="AI4924" s="70"/>
    </row>
    <row r="4925" spans="1:35" ht="12.75" customHeight="1" x14ac:dyDescent="0.2">
      <c r="A4925" s="64" t="s">
        <v>830</v>
      </c>
      <c r="B4925" s="65" t="s">
        <v>829</v>
      </c>
      <c r="C4925" s="65">
        <v>917520</v>
      </c>
      <c r="D4925" s="66">
        <f>VLOOKUP(A4925,'2.1 Termination Charges'!$B$4:$F$904,5,0)</f>
        <v>1.9390000000000001E-2</v>
      </c>
      <c r="G4925" s="67"/>
      <c r="H4925" s="67"/>
      <c r="J4925" s="67"/>
      <c r="P4925" s="68"/>
      <c r="Q4925" s="69"/>
      <c r="R4925" s="69"/>
      <c r="Z4925" s="70"/>
      <c r="AA4925" s="71"/>
      <c r="AB4925" s="70"/>
      <c r="AC4925" s="70"/>
      <c r="AD4925" s="53"/>
      <c r="AE4925" s="53"/>
      <c r="AF4925" s="72"/>
      <c r="AG4925" s="70"/>
      <c r="AH4925" s="70"/>
      <c r="AI4925" s="70"/>
    </row>
    <row r="4926" spans="1:35" ht="12.75" customHeight="1" x14ac:dyDescent="0.2">
      <c r="A4926" s="64" t="s">
        <v>830</v>
      </c>
      <c r="B4926" s="65" t="s">
        <v>829</v>
      </c>
      <c r="C4926" s="65">
        <v>9175318</v>
      </c>
      <c r="D4926" s="66">
        <f>VLOOKUP(A4926,'2.1 Termination Charges'!$B$4:$F$904,5,0)</f>
        <v>1.9390000000000001E-2</v>
      </c>
      <c r="G4926" s="67"/>
      <c r="H4926" s="67"/>
      <c r="J4926" s="67"/>
      <c r="P4926" s="68"/>
      <c r="Q4926" s="69"/>
      <c r="R4926" s="69"/>
      <c r="Z4926" s="70"/>
      <c r="AA4926" s="71"/>
      <c r="AB4926" s="70"/>
      <c r="AC4926" s="70"/>
      <c r="AD4926" s="53"/>
      <c r="AE4926" s="53"/>
      <c r="AF4926" s="72"/>
      <c r="AG4926" s="70"/>
      <c r="AH4926" s="70"/>
      <c r="AI4926" s="70"/>
    </row>
    <row r="4927" spans="1:35" ht="12.75" customHeight="1" x14ac:dyDescent="0.2">
      <c r="A4927" s="64" t="s">
        <v>830</v>
      </c>
      <c r="B4927" s="65" t="s">
        <v>829</v>
      </c>
      <c r="C4927" s="65">
        <v>9175319</v>
      </c>
      <c r="D4927" s="66">
        <f>VLOOKUP(A4927,'2.1 Termination Charges'!$B$4:$F$904,5,0)</f>
        <v>1.9390000000000001E-2</v>
      </c>
      <c r="G4927" s="67"/>
      <c r="H4927" s="67"/>
      <c r="J4927" s="67"/>
      <c r="P4927" s="68"/>
      <c r="Q4927" s="69"/>
      <c r="R4927" s="69"/>
      <c r="Z4927" s="70"/>
      <c r="AA4927" s="71"/>
      <c r="AB4927" s="70"/>
      <c r="AC4927" s="70"/>
      <c r="AD4927" s="53"/>
      <c r="AE4927" s="53"/>
      <c r="AF4927" s="72"/>
      <c r="AG4927" s="70"/>
      <c r="AH4927" s="70"/>
      <c r="AI4927" s="70"/>
    </row>
    <row r="4928" spans="1:35" ht="12.75" customHeight="1" x14ac:dyDescent="0.2">
      <c r="A4928" s="64" t="s">
        <v>830</v>
      </c>
      <c r="B4928" s="65" t="s">
        <v>829</v>
      </c>
      <c r="C4928" s="65">
        <v>9175320</v>
      </c>
      <c r="D4928" s="66">
        <f>VLOOKUP(A4928,'2.1 Termination Charges'!$B$4:$F$904,5,0)</f>
        <v>1.9390000000000001E-2</v>
      </c>
      <c r="G4928" s="67"/>
      <c r="H4928" s="67"/>
      <c r="J4928" s="67"/>
      <c r="P4928" s="68"/>
      <c r="Q4928" s="69"/>
      <c r="R4928" s="69"/>
      <c r="Z4928" s="70"/>
      <c r="AA4928" s="71"/>
      <c r="AB4928" s="70"/>
      <c r="AC4928" s="70"/>
      <c r="AD4928" s="53"/>
      <c r="AE4928" s="53"/>
      <c r="AF4928" s="72"/>
      <c r="AG4928" s="70"/>
      <c r="AH4928" s="70"/>
      <c r="AI4928" s="70"/>
    </row>
    <row r="4929" spans="1:35" ht="12.75" customHeight="1" x14ac:dyDescent="0.2">
      <c r="A4929" s="64" t="s">
        <v>830</v>
      </c>
      <c r="B4929" s="65" t="s">
        <v>829</v>
      </c>
      <c r="C4929" s="65">
        <v>917549</v>
      </c>
      <c r="D4929" s="66">
        <f>VLOOKUP(A4929,'2.1 Termination Charges'!$B$4:$F$904,5,0)</f>
        <v>1.9390000000000001E-2</v>
      </c>
      <c r="G4929" s="67"/>
      <c r="H4929" s="67"/>
      <c r="J4929" s="67"/>
      <c r="P4929" s="68"/>
      <c r="Q4929" s="69"/>
      <c r="R4929" s="69"/>
      <c r="Z4929" s="70"/>
      <c r="AA4929" s="71"/>
      <c r="AB4929" s="70"/>
      <c r="AC4929" s="70"/>
      <c r="AD4929" s="53"/>
      <c r="AE4929" s="53"/>
      <c r="AF4929" s="72"/>
      <c r="AG4929" s="70"/>
      <c r="AH4929" s="70"/>
      <c r="AI4929" s="70"/>
    </row>
    <row r="4930" spans="1:35" ht="12.75" customHeight="1" x14ac:dyDescent="0.2">
      <c r="A4930" s="64" t="s">
        <v>830</v>
      </c>
      <c r="B4930" s="65" t="s">
        <v>829</v>
      </c>
      <c r="C4930" s="65">
        <v>917566</v>
      </c>
      <c r="D4930" s="66">
        <f>VLOOKUP(A4930,'2.1 Termination Charges'!$B$4:$F$904,5,0)</f>
        <v>1.9390000000000001E-2</v>
      </c>
      <c r="G4930" s="67"/>
      <c r="H4930" s="67"/>
      <c r="J4930" s="67"/>
      <c r="P4930" s="68"/>
      <c r="Q4930" s="69"/>
      <c r="R4930" s="69"/>
      <c r="Z4930" s="70"/>
      <c r="AA4930" s="71"/>
      <c r="AB4930" s="70"/>
      <c r="AC4930" s="70"/>
      <c r="AD4930" s="53"/>
      <c r="AE4930" s="53"/>
      <c r="AF4930" s="72"/>
      <c r="AG4930" s="70"/>
      <c r="AH4930" s="70"/>
      <c r="AI4930" s="70"/>
    </row>
    <row r="4931" spans="1:35" ht="12.75" customHeight="1" x14ac:dyDescent="0.2">
      <c r="A4931" s="64" t="s">
        <v>830</v>
      </c>
      <c r="B4931" s="65" t="s">
        <v>829</v>
      </c>
      <c r="C4931" s="65">
        <v>917567</v>
      </c>
      <c r="D4931" s="66">
        <f>VLOOKUP(A4931,'2.1 Termination Charges'!$B$4:$F$904,5,0)</f>
        <v>1.9390000000000001E-2</v>
      </c>
      <c r="G4931" s="67"/>
      <c r="H4931" s="67"/>
      <c r="J4931" s="67"/>
      <c r="P4931" s="68"/>
      <c r="Q4931" s="69"/>
      <c r="R4931" s="69"/>
      <c r="Z4931" s="70"/>
      <c r="AA4931" s="71"/>
      <c r="AB4931" s="70"/>
      <c r="AC4931" s="70"/>
      <c r="AD4931" s="53"/>
      <c r="AE4931" s="53"/>
      <c r="AF4931" s="72"/>
      <c r="AG4931" s="70"/>
      <c r="AH4931" s="70"/>
      <c r="AI4931" s="70"/>
    </row>
    <row r="4932" spans="1:35" ht="12.75" customHeight="1" x14ac:dyDescent="0.2">
      <c r="A4932" s="64" t="s">
        <v>830</v>
      </c>
      <c r="B4932" s="65" t="s">
        <v>829</v>
      </c>
      <c r="C4932" s="65">
        <v>917568</v>
      </c>
      <c r="D4932" s="66">
        <f>VLOOKUP(A4932,'2.1 Termination Charges'!$B$4:$F$904,5,0)</f>
        <v>1.9390000000000001E-2</v>
      </c>
      <c r="G4932" s="67"/>
      <c r="H4932" s="67"/>
      <c r="J4932" s="67"/>
      <c r="P4932" s="68"/>
      <c r="Q4932" s="69"/>
      <c r="R4932" s="69"/>
      <c r="Z4932" s="70"/>
      <c r="AA4932" s="71"/>
      <c r="AB4932" s="70"/>
      <c r="AC4932" s="70"/>
      <c r="AD4932" s="53"/>
      <c r="AE4932" s="53"/>
      <c r="AF4932" s="72"/>
      <c r="AG4932" s="70"/>
      <c r="AH4932" s="70"/>
      <c r="AI4932" s="70"/>
    </row>
    <row r="4933" spans="1:35" ht="12.75" customHeight="1" x14ac:dyDescent="0.2">
      <c r="A4933" s="64" t="s">
        <v>830</v>
      </c>
      <c r="B4933" s="65" t="s">
        <v>829</v>
      </c>
      <c r="C4933" s="65">
        <v>917569</v>
      </c>
      <c r="D4933" s="66">
        <f>VLOOKUP(A4933,'2.1 Termination Charges'!$B$4:$F$904,5,0)</f>
        <v>1.9390000000000001E-2</v>
      </c>
      <c r="G4933" s="67"/>
      <c r="H4933" s="67"/>
      <c r="J4933" s="67"/>
      <c r="P4933" s="68"/>
      <c r="Q4933" s="69"/>
      <c r="R4933" s="69"/>
      <c r="Z4933" s="70"/>
      <c r="AA4933" s="71"/>
      <c r="AB4933" s="70"/>
      <c r="AC4933" s="70"/>
      <c r="AD4933" s="53"/>
      <c r="AE4933" s="53"/>
      <c r="AF4933" s="72"/>
      <c r="AG4933" s="70"/>
      <c r="AH4933" s="70"/>
      <c r="AI4933" s="70"/>
    </row>
    <row r="4934" spans="1:35" ht="12.75" customHeight="1" x14ac:dyDescent="0.2">
      <c r="A4934" s="64" t="s">
        <v>830</v>
      </c>
      <c r="B4934" s="65" t="s">
        <v>829</v>
      </c>
      <c r="C4934" s="65">
        <v>917600</v>
      </c>
      <c r="D4934" s="66">
        <f>VLOOKUP(A4934,'2.1 Termination Charges'!$B$4:$F$904,5,0)</f>
        <v>1.9390000000000001E-2</v>
      </c>
      <c r="G4934" s="67"/>
      <c r="H4934" s="67"/>
      <c r="J4934" s="67"/>
      <c r="P4934" s="68"/>
      <c r="Q4934" s="69"/>
      <c r="R4934" s="69"/>
      <c r="Z4934" s="70"/>
      <c r="AA4934" s="71"/>
      <c r="AB4934" s="70"/>
      <c r="AC4934" s="70"/>
      <c r="AD4934" s="53"/>
      <c r="AE4934" s="53"/>
      <c r="AF4934" s="72"/>
      <c r="AG4934" s="70"/>
      <c r="AH4934" s="70"/>
      <c r="AI4934" s="70"/>
    </row>
    <row r="4935" spans="1:35" ht="12.75" customHeight="1" x14ac:dyDescent="0.2">
      <c r="A4935" s="64" t="s">
        <v>830</v>
      </c>
      <c r="B4935" s="65" t="s">
        <v>829</v>
      </c>
      <c r="C4935" s="65">
        <v>917602</v>
      </c>
      <c r="D4935" s="66">
        <f>VLOOKUP(A4935,'2.1 Termination Charges'!$B$4:$F$904,5,0)</f>
        <v>1.9390000000000001E-2</v>
      </c>
      <c r="G4935" s="67"/>
      <c r="H4935" s="67"/>
      <c r="J4935" s="67"/>
      <c r="P4935" s="68"/>
      <c r="Q4935" s="69"/>
      <c r="R4935" s="69"/>
      <c r="Z4935" s="70"/>
      <c r="AA4935" s="71"/>
      <c r="AB4935" s="70"/>
      <c r="AC4935" s="70"/>
      <c r="AD4935" s="53"/>
      <c r="AE4935" s="53"/>
      <c r="AF4935" s="72"/>
      <c r="AG4935" s="70"/>
      <c r="AH4935" s="70"/>
      <c r="AI4935" s="70"/>
    </row>
    <row r="4936" spans="1:35" ht="12.75" customHeight="1" x14ac:dyDescent="0.2">
      <c r="A4936" s="64" t="s">
        <v>830</v>
      </c>
      <c r="B4936" s="65" t="s">
        <v>829</v>
      </c>
      <c r="C4936" s="65">
        <v>917607</v>
      </c>
      <c r="D4936" s="66">
        <f>VLOOKUP(A4936,'2.1 Termination Charges'!$B$4:$F$904,5,0)</f>
        <v>1.9390000000000001E-2</v>
      </c>
      <c r="G4936" s="67"/>
      <c r="H4936" s="67"/>
      <c r="J4936" s="67"/>
      <c r="P4936" s="68"/>
      <c r="Q4936" s="69"/>
      <c r="R4936" s="69"/>
      <c r="Z4936" s="70"/>
      <c r="AA4936" s="71"/>
      <c r="AB4936" s="70"/>
      <c r="AC4936" s="70"/>
      <c r="AD4936" s="53"/>
      <c r="AE4936" s="53"/>
      <c r="AF4936" s="72"/>
      <c r="AG4936" s="70"/>
      <c r="AH4936" s="70"/>
      <c r="AI4936" s="70"/>
    </row>
    <row r="4937" spans="1:35" ht="12.75" customHeight="1" x14ac:dyDescent="0.2">
      <c r="A4937" s="64" t="s">
        <v>830</v>
      </c>
      <c r="B4937" s="65" t="s">
        <v>829</v>
      </c>
      <c r="C4937" s="65">
        <v>917620</v>
      </c>
      <c r="D4937" s="66">
        <f>VLOOKUP(A4937,'2.1 Termination Charges'!$B$4:$F$904,5,0)</f>
        <v>1.9390000000000001E-2</v>
      </c>
      <c r="G4937" s="67"/>
      <c r="H4937" s="67"/>
      <c r="J4937" s="67"/>
      <c r="P4937" s="68"/>
      <c r="Q4937" s="69"/>
      <c r="R4937" s="69"/>
      <c r="Z4937" s="70"/>
      <c r="AA4937" s="71"/>
      <c r="AB4937" s="70"/>
      <c r="AC4937" s="70"/>
      <c r="AD4937" s="53"/>
      <c r="AE4937" s="53"/>
      <c r="AF4937" s="72"/>
      <c r="AG4937" s="70"/>
      <c r="AH4937" s="70"/>
      <c r="AI4937" s="70"/>
    </row>
    <row r="4938" spans="1:35" ht="12.75" customHeight="1" x14ac:dyDescent="0.2">
      <c r="A4938" s="64" t="s">
        <v>830</v>
      </c>
      <c r="B4938" s="65" t="s">
        <v>829</v>
      </c>
      <c r="C4938" s="65">
        <v>917631</v>
      </c>
      <c r="D4938" s="66">
        <f>VLOOKUP(A4938,'2.1 Termination Charges'!$B$4:$F$904,5,0)</f>
        <v>1.9390000000000001E-2</v>
      </c>
      <c r="G4938" s="67"/>
      <c r="H4938" s="67"/>
      <c r="J4938" s="67"/>
      <c r="P4938" s="68"/>
      <c r="Q4938" s="69"/>
      <c r="R4938" s="69"/>
      <c r="Z4938" s="70"/>
      <c r="AA4938" s="71"/>
      <c r="AB4938" s="70"/>
      <c r="AC4938" s="70"/>
      <c r="AD4938" s="53"/>
      <c r="AE4938" s="53"/>
      <c r="AF4938" s="72"/>
      <c r="AG4938" s="70"/>
      <c r="AH4938" s="70"/>
      <c r="AI4938" s="70"/>
    </row>
    <row r="4939" spans="1:35" ht="12.75" customHeight="1" x14ac:dyDescent="0.2">
      <c r="A4939" s="64" t="s">
        <v>830</v>
      </c>
      <c r="B4939" s="65" t="s">
        <v>829</v>
      </c>
      <c r="C4939" s="65">
        <v>917639</v>
      </c>
      <c r="D4939" s="66">
        <f>VLOOKUP(A4939,'2.1 Termination Charges'!$B$4:$F$904,5,0)</f>
        <v>1.9390000000000001E-2</v>
      </c>
      <c r="G4939" s="67"/>
      <c r="H4939" s="67"/>
      <c r="J4939" s="67"/>
      <c r="P4939" s="68"/>
      <c r="Q4939" s="69"/>
      <c r="R4939" s="69"/>
      <c r="Z4939" s="70"/>
      <c r="AA4939" s="71"/>
      <c r="AB4939" s="70"/>
      <c r="AC4939" s="70"/>
      <c r="AD4939" s="53"/>
      <c r="AE4939" s="53"/>
      <c r="AF4939" s="72"/>
      <c r="AG4939" s="70"/>
      <c r="AH4939" s="70"/>
      <c r="AI4939" s="70"/>
    </row>
    <row r="4940" spans="1:35" ht="12.75" customHeight="1" x14ac:dyDescent="0.2">
      <c r="A4940" s="64" t="s">
        <v>830</v>
      </c>
      <c r="B4940" s="65" t="s">
        <v>829</v>
      </c>
      <c r="C4940" s="65">
        <v>917654</v>
      </c>
      <c r="D4940" s="66">
        <f>VLOOKUP(A4940,'2.1 Termination Charges'!$B$4:$F$904,5,0)</f>
        <v>1.9390000000000001E-2</v>
      </c>
      <c r="G4940" s="67"/>
      <c r="H4940" s="67"/>
      <c r="J4940" s="67"/>
      <c r="P4940" s="68"/>
      <c r="Q4940" s="69"/>
      <c r="R4940" s="69"/>
      <c r="Z4940" s="70"/>
      <c r="AA4940" s="71"/>
      <c r="AB4940" s="70"/>
      <c r="AC4940" s="70"/>
      <c r="AD4940" s="53"/>
      <c r="AE4940" s="53"/>
      <c r="AF4940" s="72"/>
      <c r="AG4940" s="70"/>
      <c r="AH4940" s="70"/>
      <c r="AI4940" s="70"/>
    </row>
    <row r="4941" spans="1:35" ht="12.75" customHeight="1" x14ac:dyDescent="0.2">
      <c r="A4941" s="64" t="s">
        <v>830</v>
      </c>
      <c r="B4941" s="65" t="s">
        <v>829</v>
      </c>
      <c r="C4941" s="65">
        <v>9176619</v>
      </c>
      <c r="D4941" s="66">
        <f>VLOOKUP(A4941,'2.1 Termination Charges'!$B$4:$F$904,5,0)</f>
        <v>1.9390000000000001E-2</v>
      </c>
      <c r="G4941" s="67"/>
      <c r="H4941" s="67"/>
      <c r="J4941" s="67"/>
      <c r="P4941" s="68"/>
      <c r="Q4941" s="69"/>
      <c r="R4941" s="69"/>
      <c r="Z4941" s="70"/>
      <c r="AA4941" s="71"/>
      <c r="AB4941" s="70"/>
      <c r="AC4941" s="70"/>
      <c r="AD4941" s="53"/>
      <c r="AE4941" s="53"/>
      <c r="AF4941" s="72"/>
      <c r="AG4941" s="70"/>
      <c r="AH4941" s="70"/>
      <c r="AI4941" s="70"/>
    </row>
    <row r="4942" spans="1:35" ht="12.75" customHeight="1" x14ac:dyDescent="0.2">
      <c r="A4942" s="64" t="s">
        <v>830</v>
      </c>
      <c r="B4942" s="65" t="s">
        <v>829</v>
      </c>
      <c r="C4942" s="65">
        <v>917665</v>
      </c>
      <c r="D4942" s="66">
        <f>VLOOKUP(A4942,'2.1 Termination Charges'!$B$4:$F$904,5,0)</f>
        <v>1.9390000000000001E-2</v>
      </c>
      <c r="G4942" s="67"/>
      <c r="H4942" s="67"/>
      <c r="J4942" s="67"/>
      <c r="P4942" s="68"/>
      <c r="Q4942" s="69"/>
      <c r="R4942" s="69"/>
      <c r="Z4942" s="70"/>
      <c r="AA4942" s="71"/>
      <c r="AB4942" s="70"/>
      <c r="AC4942" s="70"/>
      <c r="AD4942" s="53"/>
      <c r="AE4942" s="53"/>
      <c r="AF4942" s="72"/>
      <c r="AG4942" s="70"/>
      <c r="AH4942" s="70"/>
      <c r="AI4942" s="70"/>
    </row>
    <row r="4943" spans="1:35" ht="12.75" customHeight="1" x14ac:dyDescent="0.2">
      <c r="A4943" s="64" t="s">
        <v>830</v>
      </c>
      <c r="B4943" s="65" t="s">
        <v>829</v>
      </c>
      <c r="C4943" s="65">
        <v>917666</v>
      </c>
      <c r="D4943" s="66">
        <f>VLOOKUP(A4943,'2.1 Termination Charges'!$B$4:$F$904,5,0)</f>
        <v>1.9390000000000001E-2</v>
      </c>
      <c r="G4943" s="67"/>
      <c r="H4943" s="67"/>
      <c r="J4943" s="67"/>
      <c r="P4943" s="68"/>
      <c r="Q4943" s="69"/>
      <c r="R4943" s="69"/>
      <c r="Z4943" s="70"/>
      <c r="AA4943" s="71"/>
      <c r="AB4943" s="70"/>
      <c r="AC4943" s="70"/>
      <c r="AD4943" s="53"/>
      <c r="AE4943" s="53"/>
      <c r="AF4943" s="72"/>
      <c r="AG4943" s="70"/>
      <c r="AH4943" s="70"/>
      <c r="AI4943" s="70"/>
    </row>
    <row r="4944" spans="1:35" ht="12.75" customHeight="1" x14ac:dyDescent="0.2">
      <c r="A4944" s="64" t="s">
        <v>830</v>
      </c>
      <c r="B4944" s="65" t="s">
        <v>829</v>
      </c>
      <c r="C4944" s="65">
        <v>917667</v>
      </c>
      <c r="D4944" s="66">
        <f>VLOOKUP(A4944,'2.1 Termination Charges'!$B$4:$F$904,5,0)</f>
        <v>1.9390000000000001E-2</v>
      </c>
      <c r="G4944" s="67"/>
      <c r="H4944" s="67"/>
      <c r="J4944" s="67"/>
      <c r="P4944" s="68"/>
      <c r="Q4944" s="69"/>
      <c r="R4944" s="69"/>
      <c r="Z4944" s="70"/>
      <c r="AA4944" s="71"/>
      <c r="AB4944" s="70"/>
      <c r="AC4944" s="70"/>
      <c r="AD4944" s="53"/>
      <c r="AE4944" s="53"/>
      <c r="AF4944" s="72"/>
      <c r="AG4944" s="70"/>
      <c r="AH4944" s="70"/>
      <c r="AI4944" s="70"/>
    </row>
    <row r="4945" spans="1:35" ht="12.75" customHeight="1" x14ac:dyDescent="0.2">
      <c r="A4945" s="64" t="s">
        <v>830</v>
      </c>
      <c r="B4945" s="65" t="s">
        <v>829</v>
      </c>
      <c r="C4945" s="65">
        <v>917668</v>
      </c>
      <c r="D4945" s="66">
        <f>VLOOKUP(A4945,'2.1 Termination Charges'!$B$4:$F$904,5,0)</f>
        <v>1.9390000000000001E-2</v>
      </c>
      <c r="G4945" s="67"/>
      <c r="H4945" s="67"/>
      <c r="J4945" s="67"/>
      <c r="P4945" s="68"/>
      <c r="Q4945" s="69"/>
      <c r="R4945" s="69"/>
      <c r="Z4945" s="70"/>
      <c r="AA4945" s="71"/>
      <c r="AB4945" s="70"/>
      <c r="AC4945" s="70"/>
      <c r="AD4945" s="53"/>
      <c r="AE4945" s="53"/>
      <c r="AF4945" s="72"/>
      <c r="AG4945" s="70"/>
      <c r="AH4945" s="70"/>
      <c r="AI4945" s="70"/>
    </row>
    <row r="4946" spans="1:35" ht="12.75" customHeight="1" x14ac:dyDescent="0.2">
      <c r="A4946" s="64" t="s">
        <v>830</v>
      </c>
      <c r="B4946" s="65" t="s">
        <v>829</v>
      </c>
      <c r="C4946" s="65">
        <v>917669</v>
      </c>
      <c r="D4946" s="66">
        <f>VLOOKUP(A4946,'2.1 Termination Charges'!$B$4:$F$904,5,0)</f>
        <v>1.9390000000000001E-2</v>
      </c>
      <c r="G4946" s="67"/>
      <c r="H4946" s="67"/>
      <c r="J4946" s="67"/>
      <c r="P4946" s="68"/>
      <c r="Q4946" s="69"/>
      <c r="R4946" s="69"/>
      <c r="Z4946" s="70"/>
      <c r="AA4946" s="71"/>
      <c r="AB4946" s="70"/>
      <c r="AC4946" s="70"/>
      <c r="AD4946" s="53"/>
      <c r="AE4946" s="53"/>
      <c r="AF4946" s="72"/>
      <c r="AG4946" s="70"/>
      <c r="AH4946" s="70"/>
      <c r="AI4946" s="70"/>
    </row>
    <row r="4947" spans="1:35" ht="12.75" customHeight="1" x14ac:dyDescent="0.2">
      <c r="A4947" s="64" t="s">
        <v>830</v>
      </c>
      <c r="B4947" s="65" t="s">
        <v>829</v>
      </c>
      <c r="C4947" s="65">
        <v>917676</v>
      </c>
      <c r="D4947" s="66">
        <f>VLOOKUP(A4947,'2.1 Termination Charges'!$B$4:$F$904,5,0)</f>
        <v>1.9390000000000001E-2</v>
      </c>
      <c r="G4947" s="67"/>
      <c r="H4947" s="67"/>
      <c r="J4947" s="67"/>
      <c r="P4947" s="68"/>
      <c r="Q4947" s="69"/>
      <c r="R4947" s="69"/>
      <c r="Z4947" s="70"/>
      <c r="AA4947" s="71"/>
      <c r="AB4947" s="70"/>
      <c r="AC4947" s="70"/>
      <c r="AD4947" s="53"/>
      <c r="AE4947" s="53"/>
      <c r="AF4947" s="72"/>
      <c r="AG4947" s="70"/>
      <c r="AH4947" s="70"/>
      <c r="AI4947" s="70"/>
    </row>
    <row r="4948" spans="1:35" ht="12.75" customHeight="1" x14ac:dyDescent="0.2">
      <c r="A4948" s="64" t="s">
        <v>830</v>
      </c>
      <c r="B4948" s="65" t="s">
        <v>829</v>
      </c>
      <c r="C4948" s="65">
        <v>917677</v>
      </c>
      <c r="D4948" s="66">
        <f>VLOOKUP(A4948,'2.1 Termination Charges'!$B$4:$F$904,5,0)</f>
        <v>1.9390000000000001E-2</v>
      </c>
      <c r="G4948" s="67"/>
      <c r="H4948" s="67"/>
      <c r="J4948" s="67"/>
      <c r="P4948" s="68"/>
      <c r="Q4948" s="69"/>
      <c r="R4948" s="69"/>
      <c r="Z4948" s="70"/>
      <c r="AA4948" s="71"/>
      <c r="AB4948" s="70"/>
      <c r="AC4948" s="70"/>
      <c r="AD4948" s="53"/>
      <c r="AE4948" s="53"/>
      <c r="AF4948" s="72"/>
      <c r="AG4948" s="70"/>
      <c r="AH4948" s="70"/>
      <c r="AI4948" s="70"/>
    </row>
    <row r="4949" spans="1:35" ht="12.75" customHeight="1" x14ac:dyDescent="0.2">
      <c r="A4949" s="64" t="s">
        <v>830</v>
      </c>
      <c r="B4949" s="65" t="s">
        <v>829</v>
      </c>
      <c r="C4949" s="65">
        <v>917679</v>
      </c>
      <c r="D4949" s="66">
        <f>VLOOKUP(A4949,'2.1 Termination Charges'!$B$4:$F$904,5,0)</f>
        <v>1.9390000000000001E-2</v>
      </c>
      <c r="G4949" s="67"/>
      <c r="H4949" s="67"/>
      <c r="J4949" s="67"/>
      <c r="P4949" s="68"/>
      <c r="Q4949" s="69"/>
      <c r="R4949" s="69"/>
      <c r="Z4949" s="70"/>
      <c r="AA4949" s="71"/>
      <c r="AB4949" s="70"/>
      <c r="AC4949" s="70"/>
      <c r="AD4949" s="53"/>
      <c r="AE4949" s="53"/>
      <c r="AF4949" s="72"/>
      <c r="AG4949" s="70"/>
      <c r="AH4949" s="70"/>
      <c r="AI4949" s="70"/>
    </row>
    <row r="4950" spans="1:35" ht="12.75" customHeight="1" x14ac:dyDescent="0.2">
      <c r="A4950" s="64" t="s">
        <v>830</v>
      </c>
      <c r="B4950" s="65" t="s">
        <v>829</v>
      </c>
      <c r="C4950" s="65">
        <v>917696</v>
      </c>
      <c r="D4950" s="66">
        <f>VLOOKUP(A4950,'2.1 Termination Charges'!$B$4:$F$904,5,0)</f>
        <v>1.9390000000000001E-2</v>
      </c>
      <c r="G4950" s="67"/>
      <c r="H4950" s="67"/>
      <c r="J4950" s="67"/>
      <c r="P4950" s="68"/>
      <c r="Q4950" s="69"/>
      <c r="R4950" s="69"/>
      <c r="Z4950" s="70"/>
      <c r="AA4950" s="71"/>
      <c r="AB4950" s="70"/>
      <c r="AC4950" s="70"/>
      <c r="AD4950" s="53"/>
      <c r="AE4950" s="53"/>
      <c r="AF4950" s="72"/>
      <c r="AG4950" s="70"/>
      <c r="AH4950" s="70"/>
      <c r="AI4950" s="70"/>
    </row>
    <row r="4951" spans="1:35" ht="12.75" customHeight="1" x14ac:dyDescent="0.2">
      <c r="A4951" s="64" t="s">
        <v>830</v>
      </c>
      <c r="B4951" s="65" t="s">
        <v>829</v>
      </c>
      <c r="C4951" s="65">
        <v>917697</v>
      </c>
      <c r="D4951" s="66">
        <f>VLOOKUP(A4951,'2.1 Termination Charges'!$B$4:$F$904,5,0)</f>
        <v>1.9390000000000001E-2</v>
      </c>
      <c r="G4951" s="67"/>
      <c r="H4951" s="67"/>
      <c r="J4951" s="67"/>
      <c r="P4951" s="68"/>
      <c r="Q4951" s="69"/>
      <c r="R4951" s="69"/>
      <c r="Z4951" s="70"/>
      <c r="AA4951" s="71"/>
      <c r="AB4951" s="70"/>
      <c r="AC4951" s="70"/>
      <c r="AD4951" s="53"/>
      <c r="AE4951" s="53"/>
      <c r="AF4951" s="72"/>
      <c r="AG4951" s="70"/>
      <c r="AH4951" s="70"/>
      <c r="AI4951" s="70"/>
    </row>
    <row r="4952" spans="1:35" ht="12.75" customHeight="1" x14ac:dyDescent="0.2">
      <c r="A4952" s="64" t="s">
        <v>830</v>
      </c>
      <c r="B4952" s="65" t="s">
        <v>829</v>
      </c>
      <c r="C4952" s="65">
        <v>917698</v>
      </c>
      <c r="D4952" s="66">
        <f>VLOOKUP(A4952,'2.1 Termination Charges'!$B$4:$F$904,5,0)</f>
        <v>1.9390000000000001E-2</v>
      </c>
      <c r="G4952" s="67"/>
      <c r="H4952" s="67"/>
      <c r="J4952" s="67"/>
      <c r="P4952" s="68"/>
      <c r="Q4952" s="69"/>
      <c r="R4952" s="69"/>
      <c r="Z4952" s="70"/>
      <c r="AA4952" s="71"/>
      <c r="AB4952" s="70"/>
      <c r="AC4952" s="70"/>
      <c r="AD4952" s="53"/>
      <c r="AE4952" s="53"/>
      <c r="AF4952" s="72"/>
      <c r="AG4952" s="70"/>
      <c r="AH4952" s="70"/>
      <c r="AI4952" s="70"/>
    </row>
    <row r="4953" spans="1:35" ht="12.75" customHeight="1" x14ac:dyDescent="0.2">
      <c r="A4953" s="64" t="s">
        <v>830</v>
      </c>
      <c r="B4953" s="65" t="s">
        <v>829</v>
      </c>
      <c r="C4953" s="65">
        <v>917699</v>
      </c>
      <c r="D4953" s="66">
        <f>VLOOKUP(A4953,'2.1 Termination Charges'!$B$4:$F$904,5,0)</f>
        <v>1.9390000000000001E-2</v>
      </c>
      <c r="G4953" s="67"/>
      <c r="H4953" s="67"/>
      <c r="J4953" s="67"/>
      <c r="P4953" s="68"/>
      <c r="Q4953" s="69"/>
      <c r="R4953" s="69"/>
      <c r="Z4953" s="70"/>
      <c r="AA4953" s="71"/>
      <c r="AB4953" s="70"/>
      <c r="AC4953" s="70"/>
      <c r="AD4953" s="53"/>
      <c r="AE4953" s="53"/>
      <c r="AF4953" s="72"/>
      <c r="AG4953" s="70"/>
      <c r="AH4953" s="70"/>
      <c r="AI4953" s="70"/>
    </row>
    <row r="4954" spans="1:35" ht="12.75" customHeight="1" x14ac:dyDescent="0.2">
      <c r="A4954" s="64" t="s">
        <v>830</v>
      </c>
      <c r="B4954" s="65" t="s">
        <v>829</v>
      </c>
      <c r="C4954" s="65">
        <v>917702</v>
      </c>
      <c r="D4954" s="66">
        <f>VLOOKUP(A4954,'2.1 Termination Charges'!$B$4:$F$904,5,0)</f>
        <v>1.9390000000000001E-2</v>
      </c>
      <c r="G4954" s="67"/>
      <c r="H4954" s="67"/>
      <c r="J4954" s="67"/>
      <c r="P4954" s="68"/>
      <c r="Q4954" s="69"/>
      <c r="R4954" s="69"/>
      <c r="Z4954" s="70"/>
      <c r="AA4954" s="71"/>
      <c r="AB4954" s="70"/>
      <c r="AC4954" s="70"/>
      <c r="AD4954" s="53"/>
      <c r="AE4954" s="53"/>
      <c r="AF4954" s="72"/>
      <c r="AG4954" s="70"/>
      <c r="AH4954" s="70"/>
      <c r="AI4954" s="70"/>
    </row>
    <row r="4955" spans="1:35" ht="12.75" customHeight="1" x14ac:dyDescent="0.2">
      <c r="A4955" s="64" t="s">
        <v>830</v>
      </c>
      <c r="B4955" s="65" t="s">
        <v>829</v>
      </c>
      <c r="C4955" s="65">
        <v>917708</v>
      </c>
      <c r="D4955" s="66">
        <f>VLOOKUP(A4955,'2.1 Termination Charges'!$B$4:$F$904,5,0)</f>
        <v>1.9390000000000001E-2</v>
      </c>
      <c r="G4955" s="67"/>
      <c r="H4955" s="67"/>
      <c r="J4955" s="67"/>
      <c r="P4955" s="68"/>
      <c r="Q4955" s="69"/>
      <c r="R4955" s="69"/>
      <c r="Z4955" s="70"/>
      <c r="AA4955" s="71"/>
      <c r="AB4955" s="70"/>
      <c r="AC4955" s="70"/>
      <c r="AD4955" s="53"/>
      <c r="AE4955" s="53"/>
      <c r="AF4955" s="72"/>
      <c r="AG4955" s="70"/>
      <c r="AH4955" s="70"/>
      <c r="AI4955" s="70"/>
    </row>
    <row r="4956" spans="1:35" ht="12.75" customHeight="1" x14ac:dyDescent="0.2">
      <c r="A4956" s="64" t="s">
        <v>830</v>
      </c>
      <c r="B4956" s="65" t="s">
        <v>829</v>
      </c>
      <c r="C4956" s="65">
        <v>917709</v>
      </c>
      <c r="D4956" s="66">
        <f>VLOOKUP(A4956,'2.1 Termination Charges'!$B$4:$F$904,5,0)</f>
        <v>1.9390000000000001E-2</v>
      </c>
      <c r="G4956" s="67"/>
      <c r="H4956" s="67"/>
      <c r="J4956" s="67"/>
      <c r="P4956" s="68"/>
      <c r="Q4956" s="69"/>
      <c r="R4956" s="69"/>
      <c r="Z4956" s="70"/>
      <c r="AA4956" s="71"/>
      <c r="AB4956" s="70"/>
      <c r="AC4956" s="70"/>
      <c r="AD4956" s="53"/>
      <c r="AE4956" s="53"/>
      <c r="AF4956" s="72"/>
      <c r="AG4956" s="70"/>
      <c r="AH4956" s="70"/>
      <c r="AI4956" s="70"/>
    </row>
    <row r="4957" spans="1:35" ht="12.75" customHeight="1" x14ac:dyDescent="0.2">
      <c r="A4957" s="64" t="s">
        <v>830</v>
      </c>
      <c r="B4957" s="65" t="s">
        <v>829</v>
      </c>
      <c r="C4957" s="65">
        <v>917735</v>
      </c>
      <c r="D4957" s="66">
        <f>VLOOKUP(A4957,'2.1 Termination Charges'!$B$4:$F$904,5,0)</f>
        <v>1.9390000000000001E-2</v>
      </c>
      <c r="G4957" s="67"/>
      <c r="H4957" s="67"/>
      <c r="J4957" s="67"/>
      <c r="P4957" s="68"/>
      <c r="Q4957" s="69"/>
      <c r="R4957" s="69"/>
      <c r="Z4957" s="70"/>
      <c r="AA4957" s="71"/>
      <c r="AB4957" s="70"/>
      <c r="AC4957" s="70"/>
      <c r="AD4957" s="53"/>
      <c r="AE4957" s="53"/>
      <c r="AF4957" s="72"/>
      <c r="AG4957" s="70"/>
      <c r="AH4957" s="70"/>
      <c r="AI4957" s="70"/>
    </row>
    <row r="4958" spans="1:35" ht="12.75" customHeight="1" x14ac:dyDescent="0.2">
      <c r="A4958" s="64" t="s">
        <v>830</v>
      </c>
      <c r="B4958" s="65" t="s">
        <v>829</v>
      </c>
      <c r="C4958" s="65">
        <v>917736</v>
      </c>
      <c r="D4958" s="66">
        <f>VLOOKUP(A4958,'2.1 Termination Charges'!$B$4:$F$904,5,0)</f>
        <v>1.9390000000000001E-2</v>
      </c>
      <c r="G4958" s="67"/>
      <c r="H4958" s="67"/>
      <c r="J4958" s="67"/>
      <c r="P4958" s="68"/>
      <c r="Q4958" s="69"/>
      <c r="R4958" s="69"/>
      <c r="Z4958" s="70"/>
      <c r="AA4958" s="71"/>
      <c r="AB4958" s="70"/>
      <c r="AC4958" s="70"/>
      <c r="AD4958" s="53"/>
      <c r="AE4958" s="53"/>
      <c r="AF4958" s="72"/>
      <c r="AG4958" s="70"/>
      <c r="AH4958" s="70"/>
      <c r="AI4958" s="70"/>
    </row>
    <row r="4959" spans="1:35" ht="12.75" customHeight="1" x14ac:dyDescent="0.2">
      <c r="A4959" s="64" t="s">
        <v>830</v>
      </c>
      <c r="B4959" s="65" t="s">
        <v>829</v>
      </c>
      <c r="C4959" s="65">
        <v>917737</v>
      </c>
      <c r="D4959" s="66">
        <f>VLOOKUP(A4959,'2.1 Termination Charges'!$B$4:$F$904,5,0)</f>
        <v>1.9390000000000001E-2</v>
      </c>
      <c r="G4959" s="67"/>
      <c r="H4959" s="67"/>
      <c r="J4959" s="67"/>
      <c r="P4959" s="68"/>
      <c r="Q4959" s="69"/>
      <c r="R4959" s="69"/>
      <c r="Z4959" s="70"/>
      <c r="AA4959" s="71"/>
      <c r="AB4959" s="70"/>
      <c r="AC4959" s="70"/>
      <c r="AD4959" s="53"/>
      <c r="AE4959" s="53"/>
      <c r="AF4959" s="72"/>
      <c r="AG4959" s="70"/>
      <c r="AH4959" s="70"/>
      <c r="AI4959" s="70"/>
    </row>
    <row r="4960" spans="1:35" ht="12.75" customHeight="1" x14ac:dyDescent="0.2">
      <c r="A4960" s="64" t="s">
        <v>830</v>
      </c>
      <c r="B4960" s="65" t="s">
        <v>829</v>
      </c>
      <c r="C4960" s="65">
        <v>917738</v>
      </c>
      <c r="D4960" s="66">
        <f>VLOOKUP(A4960,'2.1 Termination Charges'!$B$4:$F$904,5,0)</f>
        <v>1.9390000000000001E-2</v>
      </c>
      <c r="G4960" s="67"/>
      <c r="H4960" s="67"/>
      <c r="J4960" s="67"/>
      <c r="P4960" s="68"/>
      <c r="Q4960" s="69"/>
      <c r="R4960" s="69"/>
      <c r="Z4960" s="70"/>
      <c r="AA4960" s="71"/>
      <c r="AB4960" s="70"/>
      <c r="AC4960" s="70"/>
      <c r="AD4960" s="53"/>
      <c r="AE4960" s="53"/>
      <c r="AF4960" s="72"/>
      <c r="AG4960" s="70"/>
      <c r="AH4960" s="70"/>
      <c r="AI4960" s="70"/>
    </row>
    <row r="4961" spans="1:35" ht="12.75" customHeight="1" x14ac:dyDescent="0.2">
      <c r="A4961" s="64" t="s">
        <v>830</v>
      </c>
      <c r="B4961" s="65" t="s">
        <v>829</v>
      </c>
      <c r="C4961" s="65">
        <v>917739</v>
      </c>
      <c r="D4961" s="66">
        <f>VLOOKUP(A4961,'2.1 Termination Charges'!$B$4:$F$904,5,0)</f>
        <v>1.9390000000000001E-2</v>
      </c>
      <c r="G4961" s="67"/>
      <c r="H4961" s="67"/>
      <c r="J4961" s="67"/>
      <c r="P4961" s="68"/>
      <c r="Q4961" s="69"/>
      <c r="R4961" s="69"/>
      <c r="Z4961" s="70"/>
      <c r="AA4961" s="71"/>
      <c r="AB4961" s="70"/>
      <c r="AC4961" s="70"/>
      <c r="AD4961" s="53"/>
      <c r="AE4961" s="53"/>
      <c r="AF4961" s="72"/>
      <c r="AG4961" s="70"/>
      <c r="AH4961" s="70"/>
      <c r="AI4961" s="70"/>
    </row>
    <row r="4962" spans="1:35" ht="12.75" customHeight="1" x14ac:dyDescent="0.2">
      <c r="A4962" s="64" t="s">
        <v>830</v>
      </c>
      <c r="B4962" s="65" t="s">
        <v>829</v>
      </c>
      <c r="C4962" s="65">
        <v>917742</v>
      </c>
      <c r="D4962" s="66">
        <f>VLOOKUP(A4962,'2.1 Termination Charges'!$B$4:$F$904,5,0)</f>
        <v>1.9390000000000001E-2</v>
      </c>
      <c r="G4962" s="67"/>
      <c r="H4962" s="67"/>
      <c r="J4962" s="67"/>
      <c r="P4962" s="68"/>
      <c r="Q4962" s="69"/>
      <c r="R4962" s="69"/>
      <c r="Z4962" s="70"/>
      <c r="AA4962" s="71"/>
      <c r="AB4962" s="70"/>
      <c r="AC4962" s="70"/>
      <c r="AD4962" s="53"/>
      <c r="AE4962" s="53"/>
      <c r="AF4962" s="72"/>
      <c r="AG4962" s="70"/>
      <c r="AH4962" s="70"/>
      <c r="AI4962" s="70"/>
    </row>
    <row r="4963" spans="1:35" ht="12.75" customHeight="1" x14ac:dyDescent="0.2">
      <c r="A4963" s="64" t="s">
        <v>830</v>
      </c>
      <c r="B4963" s="65" t="s">
        <v>829</v>
      </c>
      <c r="C4963" s="65">
        <v>9177460</v>
      </c>
      <c r="D4963" s="66">
        <f>VLOOKUP(A4963,'2.1 Termination Charges'!$B$4:$F$904,5,0)</f>
        <v>1.9390000000000001E-2</v>
      </c>
      <c r="G4963" s="67"/>
      <c r="H4963" s="67"/>
      <c r="J4963" s="67"/>
      <c r="P4963" s="68"/>
      <c r="Q4963" s="69"/>
      <c r="R4963" s="69"/>
      <c r="Z4963" s="70"/>
      <c r="AA4963" s="71"/>
      <c r="AB4963" s="70"/>
      <c r="AC4963" s="70"/>
      <c r="AD4963" s="53"/>
      <c r="AE4963" s="53"/>
      <c r="AF4963" s="72"/>
      <c r="AG4963" s="70"/>
      <c r="AH4963" s="70"/>
      <c r="AI4963" s="70"/>
    </row>
    <row r="4964" spans="1:35" ht="12.75" customHeight="1" x14ac:dyDescent="0.2">
      <c r="A4964" s="64" t="s">
        <v>830</v>
      </c>
      <c r="B4964" s="65" t="s">
        <v>829</v>
      </c>
      <c r="C4964" s="65">
        <v>9177468</v>
      </c>
      <c r="D4964" s="66">
        <f>VLOOKUP(A4964,'2.1 Termination Charges'!$B$4:$F$904,5,0)</f>
        <v>1.9390000000000001E-2</v>
      </c>
      <c r="G4964" s="67"/>
      <c r="H4964" s="67"/>
      <c r="J4964" s="67"/>
      <c r="P4964" s="68"/>
      <c r="Q4964" s="69"/>
      <c r="R4964" s="69"/>
      <c r="Z4964" s="70"/>
      <c r="AA4964" s="71"/>
      <c r="AB4964" s="70"/>
      <c r="AC4964" s="70"/>
      <c r="AD4964" s="53"/>
      <c r="AE4964" s="53"/>
      <c r="AF4964" s="72"/>
      <c r="AG4964" s="70"/>
      <c r="AH4964" s="70"/>
      <c r="AI4964" s="70"/>
    </row>
    <row r="4965" spans="1:35" ht="12.75" customHeight="1" x14ac:dyDescent="0.2">
      <c r="A4965" s="64" t="s">
        <v>830</v>
      </c>
      <c r="B4965" s="65" t="s">
        <v>829</v>
      </c>
      <c r="C4965" s="65">
        <v>9177469</v>
      </c>
      <c r="D4965" s="66">
        <f>VLOOKUP(A4965,'2.1 Termination Charges'!$B$4:$F$904,5,0)</f>
        <v>1.9390000000000001E-2</v>
      </c>
      <c r="G4965" s="67"/>
      <c r="H4965" s="67"/>
      <c r="J4965" s="67"/>
      <c r="P4965" s="68"/>
      <c r="Q4965" s="69"/>
      <c r="R4965" s="69"/>
      <c r="Z4965" s="70"/>
      <c r="AA4965" s="71"/>
      <c r="AB4965" s="70"/>
      <c r="AC4965" s="70"/>
      <c r="AD4965" s="53"/>
      <c r="AE4965" s="53"/>
      <c r="AF4965" s="72"/>
      <c r="AG4965" s="70"/>
      <c r="AH4965" s="70"/>
      <c r="AI4965" s="70"/>
    </row>
    <row r="4966" spans="1:35" ht="12.75" customHeight="1" x14ac:dyDescent="0.2">
      <c r="A4966" s="64" t="s">
        <v>830</v>
      </c>
      <c r="B4966" s="65" t="s">
        <v>829</v>
      </c>
      <c r="C4966" s="65">
        <v>917760</v>
      </c>
      <c r="D4966" s="66">
        <f>VLOOKUP(A4966,'2.1 Termination Charges'!$B$4:$F$904,5,0)</f>
        <v>1.9390000000000001E-2</v>
      </c>
      <c r="G4966" s="67"/>
      <c r="H4966" s="67"/>
      <c r="J4966" s="67"/>
      <c r="P4966" s="68"/>
      <c r="Q4966" s="69"/>
      <c r="R4966" s="69"/>
      <c r="Z4966" s="70"/>
      <c r="AA4966" s="71"/>
      <c r="AB4966" s="70"/>
      <c r="AC4966" s="70"/>
      <c r="AD4966" s="53"/>
      <c r="AE4966" s="53"/>
      <c r="AF4966" s="72"/>
      <c r="AG4966" s="70"/>
      <c r="AH4966" s="70"/>
      <c r="AI4966" s="70"/>
    </row>
    <row r="4967" spans="1:35" ht="12.75" customHeight="1" x14ac:dyDescent="0.2">
      <c r="A4967" s="64" t="s">
        <v>830</v>
      </c>
      <c r="B4967" s="65" t="s">
        <v>829</v>
      </c>
      <c r="C4967" s="65">
        <v>9177740</v>
      </c>
      <c r="D4967" s="66">
        <f>VLOOKUP(A4967,'2.1 Termination Charges'!$B$4:$F$904,5,0)</f>
        <v>1.9390000000000001E-2</v>
      </c>
      <c r="G4967" s="67"/>
      <c r="H4967" s="67"/>
      <c r="J4967" s="67"/>
      <c r="P4967" s="68"/>
      <c r="Q4967" s="69"/>
      <c r="R4967" s="69"/>
      <c r="Z4967" s="70"/>
      <c r="AA4967" s="71"/>
      <c r="AB4967" s="70"/>
      <c r="AC4967" s="70"/>
      <c r="AD4967" s="53"/>
      <c r="AE4967" s="53"/>
      <c r="AF4967" s="72"/>
      <c r="AG4967" s="70"/>
      <c r="AH4967" s="70"/>
      <c r="AI4967" s="70"/>
    </row>
    <row r="4968" spans="1:35" ht="12.75" customHeight="1" x14ac:dyDescent="0.2">
      <c r="A4968" s="64" t="s">
        <v>830</v>
      </c>
      <c r="B4968" s="65" t="s">
        <v>829</v>
      </c>
      <c r="C4968" s="65">
        <v>917780</v>
      </c>
      <c r="D4968" s="66">
        <f>VLOOKUP(A4968,'2.1 Termination Charges'!$B$4:$F$904,5,0)</f>
        <v>1.9390000000000001E-2</v>
      </c>
      <c r="G4968" s="67"/>
      <c r="H4968" s="67"/>
      <c r="J4968" s="67"/>
      <c r="P4968" s="68"/>
      <c r="Q4968" s="69"/>
      <c r="R4968" s="69"/>
      <c r="Z4968" s="70"/>
      <c r="AA4968" s="71"/>
      <c r="AB4968" s="70"/>
      <c r="AC4968" s="70"/>
      <c r="AD4968" s="53"/>
      <c r="AE4968" s="53"/>
      <c r="AF4968" s="72"/>
      <c r="AG4968" s="70"/>
      <c r="AH4968" s="70"/>
      <c r="AI4968" s="70"/>
    </row>
    <row r="4969" spans="1:35" ht="12.75" customHeight="1" x14ac:dyDescent="0.2">
      <c r="A4969" s="64" t="s">
        <v>830</v>
      </c>
      <c r="B4969" s="65" t="s">
        <v>829</v>
      </c>
      <c r="C4969" s="65">
        <v>917795</v>
      </c>
      <c r="D4969" s="66">
        <f>VLOOKUP(A4969,'2.1 Termination Charges'!$B$4:$F$904,5,0)</f>
        <v>1.9390000000000001E-2</v>
      </c>
      <c r="G4969" s="67"/>
      <c r="H4969" s="67"/>
      <c r="J4969" s="67"/>
      <c r="P4969" s="68"/>
      <c r="Q4969" s="69"/>
      <c r="R4969" s="69"/>
      <c r="Z4969" s="70"/>
      <c r="AA4969" s="71"/>
      <c r="AB4969" s="70"/>
      <c r="AC4969" s="70"/>
      <c r="AD4969" s="53"/>
      <c r="AE4969" s="53"/>
      <c r="AF4969" s="72"/>
      <c r="AG4969" s="70"/>
      <c r="AH4969" s="70"/>
      <c r="AI4969" s="70"/>
    </row>
    <row r="4970" spans="1:35" ht="12.75" customHeight="1" x14ac:dyDescent="0.2">
      <c r="A4970" s="64" t="s">
        <v>830</v>
      </c>
      <c r="B4970" s="65" t="s">
        <v>829</v>
      </c>
      <c r="C4970" s="65">
        <v>917796</v>
      </c>
      <c r="D4970" s="66">
        <f>VLOOKUP(A4970,'2.1 Termination Charges'!$B$4:$F$904,5,0)</f>
        <v>1.9390000000000001E-2</v>
      </c>
      <c r="G4970" s="67"/>
      <c r="H4970" s="67"/>
      <c r="J4970" s="67"/>
      <c r="P4970" s="68"/>
      <c r="Q4970" s="69"/>
      <c r="R4970" s="69"/>
      <c r="Z4970" s="70"/>
      <c r="AA4970" s="71"/>
      <c r="AB4970" s="70"/>
      <c r="AC4970" s="70"/>
      <c r="AD4970" s="53"/>
      <c r="AE4970" s="53"/>
      <c r="AF4970" s="72"/>
      <c r="AG4970" s="70"/>
      <c r="AH4970" s="70"/>
      <c r="AI4970" s="70"/>
    </row>
    <row r="4971" spans="1:35" ht="12.75" customHeight="1" x14ac:dyDescent="0.2">
      <c r="A4971" s="64" t="s">
        <v>830</v>
      </c>
      <c r="B4971" s="65" t="s">
        <v>829</v>
      </c>
      <c r="C4971" s="65">
        <v>917797</v>
      </c>
      <c r="D4971" s="66">
        <f>VLOOKUP(A4971,'2.1 Termination Charges'!$B$4:$F$904,5,0)</f>
        <v>1.9390000000000001E-2</v>
      </c>
      <c r="G4971" s="67"/>
      <c r="H4971" s="67"/>
      <c r="J4971" s="67"/>
      <c r="P4971" s="68"/>
      <c r="Q4971" s="69"/>
      <c r="R4971" s="69"/>
      <c r="Z4971" s="70"/>
      <c r="AA4971" s="71"/>
      <c r="AB4971" s="70"/>
      <c r="AC4971" s="70"/>
      <c r="AD4971" s="53"/>
      <c r="AE4971" s="53"/>
      <c r="AF4971" s="72"/>
      <c r="AG4971" s="70"/>
      <c r="AH4971" s="70"/>
      <c r="AI4971" s="70"/>
    </row>
    <row r="4972" spans="1:35" ht="12.75" customHeight="1" x14ac:dyDescent="0.2">
      <c r="A4972" s="64" t="s">
        <v>830</v>
      </c>
      <c r="B4972" s="65" t="s">
        <v>829</v>
      </c>
      <c r="C4972" s="65">
        <v>917798</v>
      </c>
      <c r="D4972" s="66">
        <f>VLOOKUP(A4972,'2.1 Termination Charges'!$B$4:$F$904,5,0)</f>
        <v>1.9390000000000001E-2</v>
      </c>
      <c r="G4972" s="67"/>
      <c r="H4972" s="67"/>
      <c r="J4972" s="67"/>
      <c r="P4972" s="68"/>
      <c r="Q4972" s="69"/>
      <c r="R4972" s="69"/>
      <c r="Z4972" s="70"/>
      <c r="AA4972" s="71"/>
      <c r="AB4972" s="70"/>
      <c r="AC4972" s="70"/>
      <c r="AD4972" s="53"/>
      <c r="AE4972" s="53"/>
      <c r="AF4972" s="72"/>
      <c r="AG4972" s="70"/>
      <c r="AH4972" s="70"/>
      <c r="AI4972" s="70"/>
    </row>
    <row r="4973" spans="1:35" ht="12.75" customHeight="1" x14ac:dyDescent="0.2">
      <c r="A4973" s="64" t="s">
        <v>830</v>
      </c>
      <c r="B4973" s="65" t="s">
        <v>829</v>
      </c>
      <c r="C4973" s="65">
        <v>917799</v>
      </c>
      <c r="D4973" s="66">
        <f>VLOOKUP(A4973,'2.1 Termination Charges'!$B$4:$F$904,5,0)</f>
        <v>1.9390000000000001E-2</v>
      </c>
      <c r="G4973" s="67"/>
      <c r="H4973" s="67"/>
      <c r="J4973" s="67"/>
      <c r="P4973" s="68"/>
      <c r="Q4973" s="69"/>
      <c r="R4973" s="69"/>
      <c r="Z4973" s="70"/>
      <c r="AA4973" s="71"/>
      <c r="AB4973" s="70"/>
      <c r="AC4973" s="70"/>
      <c r="AD4973" s="53"/>
      <c r="AE4973" s="53"/>
      <c r="AF4973" s="72"/>
      <c r="AG4973" s="70"/>
      <c r="AH4973" s="70"/>
      <c r="AI4973" s="70"/>
    </row>
    <row r="4974" spans="1:35" ht="12.75" customHeight="1" x14ac:dyDescent="0.2">
      <c r="A4974" s="64" t="s">
        <v>830</v>
      </c>
      <c r="B4974" s="65" t="s">
        <v>829</v>
      </c>
      <c r="C4974" s="65">
        <v>917800</v>
      </c>
      <c r="D4974" s="66">
        <f>VLOOKUP(A4974,'2.1 Termination Charges'!$B$4:$F$904,5,0)</f>
        <v>1.9390000000000001E-2</v>
      </c>
      <c r="G4974" s="67"/>
      <c r="H4974" s="67"/>
      <c r="J4974" s="67"/>
      <c r="P4974" s="68"/>
      <c r="Q4974" s="69"/>
      <c r="R4974" s="69"/>
      <c r="Z4974" s="70"/>
      <c r="AA4974" s="71"/>
      <c r="AB4974" s="70"/>
      <c r="AC4974" s="70"/>
      <c r="AD4974" s="53"/>
      <c r="AE4974" s="53"/>
      <c r="AF4974" s="72"/>
      <c r="AG4974" s="70"/>
      <c r="AH4974" s="70"/>
      <c r="AI4974" s="70"/>
    </row>
    <row r="4975" spans="1:35" ht="12.75" customHeight="1" x14ac:dyDescent="0.2">
      <c r="A4975" s="64" t="s">
        <v>830</v>
      </c>
      <c r="B4975" s="65" t="s">
        <v>829</v>
      </c>
      <c r="C4975" s="65">
        <v>917807</v>
      </c>
      <c r="D4975" s="66">
        <f>VLOOKUP(A4975,'2.1 Termination Charges'!$B$4:$F$904,5,0)</f>
        <v>1.9390000000000001E-2</v>
      </c>
      <c r="G4975" s="67"/>
      <c r="H4975" s="67"/>
      <c r="J4975" s="67"/>
      <c r="P4975" s="68"/>
      <c r="Q4975" s="69"/>
      <c r="R4975" s="69"/>
      <c r="Z4975" s="70"/>
      <c r="AA4975" s="71"/>
      <c r="AB4975" s="70"/>
      <c r="AC4975" s="70"/>
      <c r="AD4975" s="53"/>
      <c r="AE4975" s="53"/>
      <c r="AF4975" s="72"/>
      <c r="AG4975" s="70"/>
      <c r="AH4975" s="70"/>
      <c r="AI4975" s="70"/>
    </row>
    <row r="4976" spans="1:35" ht="12.75" customHeight="1" x14ac:dyDescent="0.2">
      <c r="A4976" s="64" t="s">
        <v>830</v>
      </c>
      <c r="B4976" s="65" t="s">
        <v>829</v>
      </c>
      <c r="C4976" s="65">
        <v>917808</v>
      </c>
      <c r="D4976" s="66">
        <f>VLOOKUP(A4976,'2.1 Termination Charges'!$B$4:$F$904,5,0)</f>
        <v>1.9390000000000001E-2</v>
      </c>
      <c r="G4976" s="67"/>
      <c r="H4976" s="67"/>
      <c r="J4976" s="67"/>
      <c r="P4976" s="68"/>
      <c r="Q4976" s="69"/>
      <c r="R4976" s="69"/>
      <c r="Z4976" s="70"/>
      <c r="AA4976" s="71"/>
      <c r="AB4976" s="70"/>
      <c r="AC4976" s="70"/>
      <c r="AD4976" s="53"/>
      <c r="AE4976" s="53"/>
      <c r="AF4976" s="72"/>
      <c r="AG4976" s="70"/>
      <c r="AH4976" s="70"/>
      <c r="AI4976" s="70"/>
    </row>
    <row r="4977" spans="1:35" ht="12.75" customHeight="1" x14ac:dyDescent="0.2">
      <c r="A4977" s="64" t="s">
        <v>830</v>
      </c>
      <c r="B4977" s="65" t="s">
        <v>829</v>
      </c>
      <c r="C4977" s="65">
        <v>917809</v>
      </c>
      <c r="D4977" s="66">
        <f>VLOOKUP(A4977,'2.1 Termination Charges'!$B$4:$F$904,5,0)</f>
        <v>1.9390000000000001E-2</v>
      </c>
      <c r="G4977" s="67"/>
      <c r="H4977" s="67"/>
      <c r="J4977" s="67"/>
      <c r="P4977" s="68"/>
      <c r="Q4977" s="69"/>
      <c r="R4977" s="69"/>
      <c r="Z4977" s="70"/>
      <c r="AA4977" s="71"/>
      <c r="AB4977" s="70"/>
      <c r="AC4977" s="70"/>
      <c r="AD4977" s="53"/>
      <c r="AE4977" s="53"/>
      <c r="AF4977" s="72"/>
      <c r="AG4977" s="70"/>
      <c r="AH4977" s="70"/>
      <c r="AI4977" s="70"/>
    </row>
    <row r="4978" spans="1:35" ht="12.75" customHeight="1" x14ac:dyDescent="0.2">
      <c r="A4978" s="64" t="s">
        <v>830</v>
      </c>
      <c r="B4978" s="65" t="s">
        <v>829</v>
      </c>
      <c r="C4978" s="65">
        <v>917814</v>
      </c>
      <c r="D4978" s="66">
        <f>VLOOKUP(A4978,'2.1 Termination Charges'!$B$4:$F$904,5,0)</f>
        <v>1.9390000000000001E-2</v>
      </c>
      <c r="G4978" s="67"/>
      <c r="H4978" s="67"/>
      <c r="J4978" s="67"/>
      <c r="P4978" s="68"/>
      <c r="Q4978" s="69"/>
      <c r="R4978" s="69"/>
      <c r="Z4978" s="70"/>
      <c r="AA4978" s="71"/>
      <c r="AB4978" s="70"/>
      <c r="AC4978" s="70"/>
      <c r="AD4978" s="53"/>
      <c r="AE4978" s="53"/>
      <c r="AF4978" s="72"/>
      <c r="AG4978" s="70"/>
      <c r="AH4978" s="70"/>
      <c r="AI4978" s="70"/>
    </row>
    <row r="4979" spans="1:35" ht="12.75" customHeight="1" x14ac:dyDescent="0.2">
      <c r="A4979" s="64" t="s">
        <v>830</v>
      </c>
      <c r="B4979" s="65" t="s">
        <v>829</v>
      </c>
      <c r="C4979" s="65">
        <v>917827</v>
      </c>
      <c r="D4979" s="66">
        <f>VLOOKUP(A4979,'2.1 Termination Charges'!$B$4:$F$904,5,0)</f>
        <v>1.9390000000000001E-2</v>
      </c>
      <c r="G4979" s="67"/>
      <c r="H4979" s="67"/>
      <c r="J4979" s="67"/>
      <c r="P4979" s="68"/>
      <c r="Q4979" s="69"/>
      <c r="R4979" s="69"/>
      <c r="Z4979" s="70"/>
      <c r="AA4979" s="71"/>
      <c r="AB4979" s="70"/>
      <c r="AC4979" s="70"/>
      <c r="AD4979" s="53"/>
      <c r="AE4979" s="53"/>
      <c r="AF4979" s="72"/>
      <c r="AG4979" s="70"/>
      <c r="AH4979" s="70"/>
      <c r="AI4979" s="70"/>
    </row>
    <row r="4980" spans="1:35" ht="12.75" customHeight="1" x14ac:dyDescent="0.2">
      <c r="A4980" s="64" t="s">
        <v>830</v>
      </c>
      <c r="B4980" s="65" t="s">
        <v>829</v>
      </c>
      <c r="C4980" s="65">
        <v>917828</v>
      </c>
      <c r="D4980" s="66">
        <f>VLOOKUP(A4980,'2.1 Termination Charges'!$B$4:$F$904,5,0)</f>
        <v>1.9390000000000001E-2</v>
      </c>
      <c r="G4980" s="67"/>
      <c r="H4980" s="67"/>
      <c r="J4980" s="67"/>
      <c r="P4980" s="68"/>
      <c r="Q4980" s="69"/>
      <c r="R4980" s="69"/>
      <c r="Z4980" s="70"/>
      <c r="AA4980" s="71"/>
      <c r="AB4980" s="70"/>
      <c r="AC4980" s="70"/>
      <c r="AD4980" s="53"/>
      <c r="AE4980" s="53"/>
      <c r="AF4980" s="72"/>
      <c r="AG4980" s="70"/>
      <c r="AH4980" s="70"/>
      <c r="AI4980" s="70"/>
    </row>
    <row r="4981" spans="1:35" ht="12.75" customHeight="1" x14ac:dyDescent="0.2">
      <c r="A4981" s="64" t="s">
        <v>830</v>
      </c>
      <c r="B4981" s="65" t="s">
        <v>829</v>
      </c>
      <c r="C4981" s="65">
        <v>917829</v>
      </c>
      <c r="D4981" s="66">
        <f>VLOOKUP(A4981,'2.1 Termination Charges'!$B$4:$F$904,5,0)</f>
        <v>1.9390000000000001E-2</v>
      </c>
      <c r="G4981" s="67"/>
      <c r="H4981" s="67"/>
      <c r="J4981" s="67"/>
      <c r="P4981" s="68"/>
      <c r="Q4981" s="69"/>
      <c r="R4981" s="69"/>
      <c r="Z4981" s="70"/>
      <c r="AA4981" s="71"/>
      <c r="AB4981" s="70"/>
      <c r="AC4981" s="70"/>
      <c r="AD4981" s="53"/>
      <c r="AE4981" s="53"/>
      <c r="AF4981" s="72"/>
      <c r="AG4981" s="70"/>
      <c r="AH4981" s="70"/>
      <c r="AI4981" s="70"/>
    </row>
    <row r="4982" spans="1:35" ht="12.75" customHeight="1" x14ac:dyDescent="0.2">
      <c r="A4982" s="64" t="s">
        <v>830</v>
      </c>
      <c r="B4982" s="65" t="s">
        <v>829</v>
      </c>
      <c r="C4982" s="65">
        <v>917830</v>
      </c>
      <c r="D4982" s="66">
        <f>VLOOKUP(A4982,'2.1 Termination Charges'!$B$4:$F$904,5,0)</f>
        <v>1.9390000000000001E-2</v>
      </c>
      <c r="G4982" s="67"/>
      <c r="H4982" s="67"/>
      <c r="J4982" s="67"/>
      <c r="P4982" s="68"/>
      <c r="Q4982" s="69"/>
      <c r="R4982" s="69"/>
      <c r="Z4982" s="70"/>
      <c r="AA4982" s="71"/>
      <c r="AB4982" s="70"/>
      <c r="AC4982" s="70"/>
      <c r="AD4982" s="53"/>
      <c r="AE4982" s="53"/>
      <c r="AF4982" s="72"/>
      <c r="AG4982" s="70"/>
      <c r="AH4982" s="70"/>
      <c r="AI4982" s="70"/>
    </row>
    <row r="4983" spans="1:35" ht="12.75" customHeight="1" x14ac:dyDescent="0.2">
      <c r="A4983" s="64" t="s">
        <v>830</v>
      </c>
      <c r="B4983" s="65" t="s">
        <v>829</v>
      </c>
      <c r="C4983" s="65">
        <v>917837</v>
      </c>
      <c r="D4983" s="66">
        <f>VLOOKUP(A4983,'2.1 Termination Charges'!$B$4:$F$904,5,0)</f>
        <v>1.9390000000000001E-2</v>
      </c>
      <c r="G4983" s="67"/>
      <c r="H4983" s="67"/>
      <c r="J4983" s="67"/>
      <c r="P4983" s="68"/>
      <c r="Q4983" s="69"/>
      <c r="R4983" s="69"/>
      <c r="Z4983" s="70"/>
      <c r="AA4983" s="71"/>
      <c r="AB4983" s="70"/>
      <c r="AC4983" s="70"/>
      <c r="AD4983" s="53"/>
      <c r="AE4983" s="53"/>
      <c r="AF4983" s="72"/>
      <c r="AG4983" s="70"/>
      <c r="AH4983" s="70"/>
      <c r="AI4983" s="70"/>
    </row>
    <row r="4984" spans="1:35" ht="12.75" customHeight="1" x14ac:dyDescent="0.2">
      <c r="A4984" s="64" t="s">
        <v>830</v>
      </c>
      <c r="B4984" s="65" t="s">
        <v>829</v>
      </c>
      <c r="C4984" s="65">
        <v>917838</v>
      </c>
      <c r="D4984" s="66">
        <f>VLOOKUP(A4984,'2.1 Termination Charges'!$B$4:$F$904,5,0)</f>
        <v>1.9390000000000001E-2</v>
      </c>
      <c r="G4984" s="67"/>
      <c r="H4984" s="67"/>
      <c r="J4984" s="67"/>
      <c r="P4984" s="68"/>
      <c r="Q4984" s="69"/>
      <c r="R4984" s="69"/>
      <c r="Z4984" s="70"/>
      <c r="AA4984" s="71"/>
      <c r="AB4984" s="70"/>
      <c r="AC4984" s="70"/>
      <c r="AD4984" s="53"/>
      <c r="AE4984" s="53"/>
      <c r="AF4984" s="72"/>
      <c r="AG4984" s="70"/>
      <c r="AH4984" s="70"/>
      <c r="AI4984" s="70"/>
    </row>
    <row r="4985" spans="1:35" ht="12.75" customHeight="1" x14ac:dyDescent="0.2">
      <c r="A4985" s="64" t="s">
        <v>830</v>
      </c>
      <c r="B4985" s="65" t="s">
        <v>829</v>
      </c>
      <c r="C4985" s="65">
        <v>917842</v>
      </c>
      <c r="D4985" s="66">
        <f>VLOOKUP(A4985,'2.1 Termination Charges'!$B$4:$F$904,5,0)</f>
        <v>1.9390000000000001E-2</v>
      </c>
      <c r="G4985" s="67"/>
      <c r="H4985" s="67"/>
      <c r="J4985" s="67"/>
      <c r="P4985" s="68"/>
      <c r="Q4985" s="69"/>
      <c r="R4985" s="69"/>
      <c r="Z4985" s="70"/>
      <c r="AA4985" s="71"/>
      <c r="AB4985" s="70"/>
      <c r="AC4985" s="70"/>
      <c r="AD4985" s="53"/>
      <c r="AE4985" s="53"/>
      <c r="AF4985" s="72"/>
      <c r="AG4985" s="70"/>
      <c r="AH4985" s="70"/>
      <c r="AI4985" s="70"/>
    </row>
    <row r="4986" spans="1:35" ht="12.75" customHeight="1" x14ac:dyDescent="0.2">
      <c r="A4986" s="64" t="s">
        <v>830</v>
      </c>
      <c r="B4986" s="65" t="s">
        <v>829</v>
      </c>
      <c r="C4986" s="65">
        <v>917845</v>
      </c>
      <c r="D4986" s="66">
        <f>VLOOKUP(A4986,'2.1 Termination Charges'!$B$4:$F$904,5,0)</f>
        <v>1.9390000000000001E-2</v>
      </c>
      <c r="G4986" s="67"/>
      <c r="H4986" s="67"/>
      <c r="J4986" s="67"/>
      <c r="P4986" s="68"/>
      <c r="Q4986" s="69"/>
      <c r="R4986" s="69"/>
      <c r="Z4986" s="70"/>
      <c r="AA4986" s="71"/>
      <c r="AB4986" s="70"/>
      <c r="AC4986" s="70"/>
      <c r="AD4986" s="53"/>
      <c r="AE4986" s="53"/>
      <c r="AF4986" s="72"/>
      <c r="AG4986" s="70"/>
      <c r="AH4986" s="70"/>
      <c r="AI4986" s="70"/>
    </row>
    <row r="4987" spans="1:35" ht="12.75" customHeight="1" x14ac:dyDescent="0.2">
      <c r="A4987" s="64" t="s">
        <v>830</v>
      </c>
      <c r="B4987" s="65" t="s">
        <v>829</v>
      </c>
      <c r="C4987" s="65">
        <v>917860</v>
      </c>
      <c r="D4987" s="66">
        <f>VLOOKUP(A4987,'2.1 Termination Charges'!$B$4:$F$904,5,0)</f>
        <v>1.9390000000000001E-2</v>
      </c>
      <c r="G4987" s="67"/>
      <c r="H4987" s="67"/>
      <c r="J4987" s="67"/>
      <c r="P4987" s="68"/>
      <c r="Q4987" s="69"/>
      <c r="R4987" s="69"/>
      <c r="Z4987" s="70"/>
      <c r="AA4987" s="71"/>
      <c r="AB4987" s="70"/>
      <c r="AC4987" s="70"/>
      <c r="AD4987" s="53"/>
      <c r="AE4987" s="53"/>
      <c r="AF4987" s="72"/>
      <c r="AG4987" s="70"/>
      <c r="AH4987" s="70"/>
      <c r="AI4987" s="70"/>
    </row>
    <row r="4988" spans="1:35" ht="12.75" customHeight="1" x14ac:dyDescent="0.2">
      <c r="A4988" s="64" t="s">
        <v>830</v>
      </c>
      <c r="B4988" s="65" t="s">
        <v>829</v>
      </c>
      <c r="C4988" s="65">
        <v>917869</v>
      </c>
      <c r="D4988" s="66">
        <f>VLOOKUP(A4988,'2.1 Termination Charges'!$B$4:$F$904,5,0)</f>
        <v>1.9390000000000001E-2</v>
      </c>
      <c r="G4988" s="67"/>
      <c r="H4988" s="67"/>
      <c r="J4988" s="67"/>
      <c r="P4988" s="68"/>
      <c r="Q4988" s="69"/>
      <c r="R4988" s="69"/>
      <c r="Z4988" s="70"/>
      <c r="AA4988" s="71"/>
      <c r="AB4988" s="70"/>
      <c r="AC4988" s="70"/>
      <c r="AD4988" s="53"/>
      <c r="AE4988" s="53"/>
      <c r="AF4988" s="72"/>
      <c r="AG4988" s="70"/>
      <c r="AH4988" s="70"/>
      <c r="AI4988" s="70"/>
    </row>
    <row r="4989" spans="1:35" ht="12.75" customHeight="1" x14ac:dyDescent="0.2">
      <c r="A4989" s="64" t="s">
        <v>830</v>
      </c>
      <c r="B4989" s="65" t="s">
        <v>829</v>
      </c>
      <c r="C4989" s="65">
        <v>91787</v>
      </c>
      <c r="D4989" s="66">
        <f>VLOOKUP(A4989,'2.1 Termination Charges'!$B$4:$F$904,5,0)</f>
        <v>1.9390000000000001E-2</v>
      </c>
      <c r="G4989" s="67"/>
      <c r="H4989" s="67"/>
      <c r="J4989" s="67"/>
      <c r="P4989" s="68"/>
      <c r="Q4989" s="69"/>
      <c r="R4989" s="69"/>
      <c r="Z4989" s="70"/>
      <c r="AA4989" s="71"/>
      <c r="AB4989" s="70"/>
      <c r="AC4989" s="70"/>
      <c r="AD4989" s="53"/>
      <c r="AE4989" s="53"/>
      <c r="AF4989" s="72"/>
      <c r="AG4989" s="70"/>
      <c r="AH4989" s="70"/>
      <c r="AI4989" s="70"/>
    </row>
    <row r="4990" spans="1:35" ht="12.75" customHeight="1" x14ac:dyDescent="0.2">
      <c r="A4990" s="64" t="s">
        <v>830</v>
      </c>
      <c r="B4990" s="65" t="s">
        <v>829</v>
      </c>
      <c r="C4990" s="65">
        <v>91789</v>
      </c>
      <c r="D4990" s="66">
        <f>VLOOKUP(A4990,'2.1 Termination Charges'!$B$4:$F$904,5,0)</f>
        <v>1.9390000000000001E-2</v>
      </c>
      <c r="G4990" s="67"/>
      <c r="H4990" s="67"/>
      <c r="J4990" s="67"/>
      <c r="P4990" s="68"/>
      <c r="Q4990" s="69"/>
      <c r="R4990" s="69"/>
      <c r="Z4990" s="70"/>
      <c r="AA4990" s="71"/>
      <c r="AB4990" s="70"/>
      <c r="AC4990" s="70"/>
      <c r="AD4990" s="53"/>
      <c r="AE4990" s="53"/>
      <c r="AF4990" s="72"/>
      <c r="AG4990" s="70"/>
      <c r="AH4990" s="70"/>
      <c r="AI4990" s="70"/>
    </row>
    <row r="4991" spans="1:35" ht="12.75" customHeight="1" x14ac:dyDescent="0.2">
      <c r="A4991" s="64" t="s">
        <v>830</v>
      </c>
      <c r="B4991" s="65" t="s">
        <v>829</v>
      </c>
      <c r="C4991" s="65">
        <v>91800</v>
      </c>
      <c r="D4991" s="66">
        <f>VLOOKUP(A4991,'2.1 Termination Charges'!$B$4:$F$904,5,0)</f>
        <v>1.9390000000000001E-2</v>
      </c>
      <c r="G4991" s="67"/>
      <c r="H4991" s="67"/>
      <c r="J4991" s="67"/>
      <c r="P4991" s="68"/>
      <c r="Q4991" s="69"/>
      <c r="R4991" s="69"/>
      <c r="Z4991" s="70"/>
      <c r="AA4991" s="71"/>
      <c r="AB4991" s="70"/>
      <c r="AC4991" s="70"/>
      <c r="AD4991" s="53"/>
      <c r="AE4991" s="53"/>
      <c r="AF4991" s="72"/>
      <c r="AG4991" s="70"/>
      <c r="AH4991" s="70"/>
      <c r="AI4991" s="70"/>
    </row>
    <row r="4992" spans="1:35" ht="12.75" customHeight="1" x14ac:dyDescent="0.2">
      <c r="A4992" s="64" t="s">
        <v>830</v>
      </c>
      <c r="B4992" s="65" t="s">
        <v>829</v>
      </c>
      <c r="C4992" s="65">
        <v>91801</v>
      </c>
      <c r="D4992" s="66">
        <f>VLOOKUP(A4992,'2.1 Termination Charges'!$B$4:$F$904,5,0)</f>
        <v>1.9390000000000001E-2</v>
      </c>
      <c r="G4992" s="67"/>
      <c r="H4992" s="67"/>
      <c r="J4992" s="67"/>
      <c r="P4992" s="68"/>
      <c r="Q4992" s="69"/>
      <c r="R4992" s="69"/>
      <c r="Z4992" s="70"/>
      <c r="AA4992" s="71"/>
      <c r="AB4992" s="70"/>
      <c r="AC4992" s="70"/>
      <c r="AD4992" s="53"/>
      <c r="AE4992" s="53"/>
      <c r="AF4992" s="72"/>
      <c r="AG4992" s="70"/>
      <c r="AH4992" s="70"/>
      <c r="AI4992" s="70"/>
    </row>
    <row r="4993" spans="1:35" ht="12.75" customHeight="1" x14ac:dyDescent="0.2">
      <c r="A4993" s="64" t="s">
        <v>830</v>
      </c>
      <c r="B4993" s="65" t="s">
        <v>829</v>
      </c>
      <c r="C4993" s="65">
        <v>91805</v>
      </c>
      <c r="D4993" s="66">
        <f>VLOOKUP(A4993,'2.1 Termination Charges'!$B$4:$F$904,5,0)</f>
        <v>1.9390000000000001E-2</v>
      </c>
      <c r="G4993" s="67"/>
      <c r="H4993" s="67"/>
      <c r="J4993" s="67"/>
      <c r="P4993" s="68"/>
      <c r="Q4993" s="69"/>
      <c r="R4993" s="69"/>
      <c r="Z4993" s="70"/>
      <c r="AA4993" s="71"/>
      <c r="AB4993" s="70"/>
      <c r="AC4993" s="70"/>
      <c r="AD4993" s="53"/>
      <c r="AE4993" s="53"/>
      <c r="AF4993" s="72"/>
      <c r="AG4993" s="70"/>
      <c r="AH4993" s="70"/>
      <c r="AI4993" s="70"/>
    </row>
    <row r="4994" spans="1:35" ht="12.75" customHeight="1" x14ac:dyDescent="0.2">
      <c r="A4994" s="64" t="s">
        <v>830</v>
      </c>
      <c r="B4994" s="65" t="s">
        <v>829</v>
      </c>
      <c r="C4994" s="65">
        <v>91808</v>
      </c>
      <c r="D4994" s="66">
        <f>VLOOKUP(A4994,'2.1 Termination Charges'!$B$4:$F$904,5,0)</f>
        <v>1.9390000000000001E-2</v>
      </c>
      <c r="G4994" s="67"/>
      <c r="H4994" s="67"/>
      <c r="J4994" s="67"/>
      <c r="P4994" s="68"/>
      <c r="Q4994" s="69"/>
      <c r="R4994" s="69"/>
      <c r="Z4994" s="70"/>
      <c r="AA4994" s="71"/>
      <c r="AB4994" s="70"/>
      <c r="AC4994" s="70"/>
      <c r="AD4994" s="53"/>
      <c r="AE4994" s="53"/>
      <c r="AF4994" s="72"/>
      <c r="AG4994" s="70"/>
      <c r="AH4994" s="70"/>
      <c r="AI4994" s="70"/>
    </row>
    <row r="4995" spans="1:35" ht="12.75" customHeight="1" x14ac:dyDescent="0.2">
      <c r="A4995" s="64" t="s">
        <v>830</v>
      </c>
      <c r="B4995" s="65" t="s">
        <v>829</v>
      </c>
      <c r="C4995" s="65">
        <v>91809</v>
      </c>
      <c r="D4995" s="66">
        <f>VLOOKUP(A4995,'2.1 Termination Charges'!$B$4:$F$904,5,0)</f>
        <v>1.9390000000000001E-2</v>
      </c>
      <c r="G4995" s="67"/>
      <c r="H4995" s="67"/>
      <c r="J4995" s="67"/>
      <c r="P4995" s="68"/>
      <c r="Q4995" s="69"/>
      <c r="R4995" s="69"/>
      <c r="Z4995" s="70"/>
      <c r="AA4995" s="71"/>
      <c r="AB4995" s="70"/>
      <c r="AC4995" s="70"/>
      <c r="AD4995" s="53"/>
      <c r="AE4995" s="53"/>
      <c r="AF4995" s="72"/>
      <c r="AG4995" s="70"/>
      <c r="AH4995" s="70"/>
      <c r="AI4995" s="70"/>
    </row>
    <row r="4996" spans="1:35" ht="12.75" customHeight="1" x14ac:dyDescent="0.2">
      <c r="A4996" s="64" t="s">
        <v>830</v>
      </c>
      <c r="B4996" s="65" t="s">
        <v>829</v>
      </c>
      <c r="C4996" s="65">
        <v>91810</v>
      </c>
      <c r="D4996" s="66">
        <f>VLOOKUP(A4996,'2.1 Termination Charges'!$B$4:$F$904,5,0)</f>
        <v>1.9390000000000001E-2</v>
      </c>
      <c r="G4996" s="67"/>
      <c r="H4996" s="67"/>
      <c r="J4996" s="67"/>
      <c r="P4996" s="68"/>
      <c r="Q4996" s="69"/>
      <c r="R4996" s="69"/>
      <c r="Z4996" s="70"/>
      <c r="AA4996" s="71"/>
      <c r="AB4996" s="70"/>
      <c r="AC4996" s="70"/>
      <c r="AD4996" s="53"/>
      <c r="AE4996" s="53"/>
      <c r="AF4996" s="72"/>
      <c r="AG4996" s="70"/>
      <c r="AH4996" s="70"/>
      <c r="AI4996" s="70"/>
    </row>
    <row r="4997" spans="1:35" ht="12.75" customHeight="1" x14ac:dyDescent="0.2">
      <c r="A4997" s="64" t="s">
        <v>830</v>
      </c>
      <c r="B4997" s="65" t="s">
        <v>829</v>
      </c>
      <c r="C4997" s="65">
        <v>918115</v>
      </c>
      <c r="D4997" s="66">
        <f>VLOOKUP(A4997,'2.1 Termination Charges'!$B$4:$F$904,5,0)</f>
        <v>1.9390000000000001E-2</v>
      </c>
      <c r="G4997" s="67"/>
      <c r="H4997" s="67"/>
      <c r="J4997" s="67"/>
      <c r="P4997" s="68"/>
      <c r="Q4997" s="69"/>
      <c r="R4997" s="69"/>
      <c r="Z4997" s="70"/>
      <c r="AA4997" s="71"/>
      <c r="AB4997" s="70"/>
      <c r="AC4997" s="70"/>
      <c r="AD4997" s="53"/>
      <c r="AE4997" s="53"/>
      <c r="AF4997" s="72"/>
      <c r="AG4997" s="70"/>
      <c r="AH4997" s="70"/>
      <c r="AI4997" s="70"/>
    </row>
    <row r="4998" spans="1:35" ht="12.75" customHeight="1" x14ac:dyDescent="0.2">
      <c r="A4998" s="64" t="s">
        <v>830</v>
      </c>
      <c r="B4998" s="65" t="s">
        <v>829</v>
      </c>
      <c r="C4998" s="65">
        <v>918116</v>
      </c>
      <c r="D4998" s="66">
        <f>VLOOKUP(A4998,'2.1 Termination Charges'!$B$4:$F$904,5,0)</f>
        <v>1.9390000000000001E-2</v>
      </c>
      <c r="G4998" s="67"/>
      <c r="H4998" s="67"/>
      <c r="J4998" s="67"/>
      <c r="P4998" s="68"/>
      <c r="Q4998" s="69"/>
      <c r="R4998" s="69"/>
      <c r="Z4998" s="70"/>
      <c r="AA4998" s="71"/>
      <c r="AB4998" s="70"/>
      <c r="AC4998" s="70"/>
      <c r="AD4998" s="53"/>
      <c r="AE4998" s="53"/>
      <c r="AF4998" s="72"/>
      <c r="AG4998" s="70"/>
      <c r="AH4998" s="70"/>
      <c r="AI4998" s="70"/>
    </row>
    <row r="4999" spans="1:35" ht="12.75" customHeight="1" x14ac:dyDescent="0.2">
      <c r="A4999" s="64" t="s">
        <v>830</v>
      </c>
      <c r="B4999" s="65" t="s">
        <v>829</v>
      </c>
      <c r="C4999" s="65">
        <v>91812</v>
      </c>
      <c r="D4999" s="66">
        <f>VLOOKUP(A4999,'2.1 Termination Charges'!$B$4:$F$904,5,0)</f>
        <v>1.9390000000000001E-2</v>
      </c>
      <c r="G4999" s="67"/>
      <c r="H4999" s="67"/>
      <c r="J4999" s="67"/>
      <c r="P4999" s="68"/>
      <c r="Q4999" s="69"/>
      <c r="R4999" s="69"/>
      <c r="Z4999" s="70"/>
      <c r="AA4999" s="71"/>
      <c r="AB4999" s="70"/>
      <c r="AC4999" s="70"/>
      <c r="AD4999" s="53"/>
      <c r="AE4999" s="53"/>
      <c r="AF4999" s="72"/>
      <c r="AG4999" s="70"/>
      <c r="AH4999" s="70"/>
      <c r="AI4999" s="70"/>
    </row>
    <row r="5000" spans="1:35" ht="12.75" customHeight="1" x14ac:dyDescent="0.2">
      <c r="A5000" s="64" t="s">
        <v>830</v>
      </c>
      <c r="B5000" s="65" t="s">
        <v>829</v>
      </c>
      <c r="C5000" s="65">
        <v>918130</v>
      </c>
      <c r="D5000" s="66">
        <f>VLOOKUP(A5000,'2.1 Termination Charges'!$B$4:$F$904,5,0)</f>
        <v>1.9390000000000001E-2</v>
      </c>
      <c r="G5000" s="67"/>
      <c r="H5000" s="67"/>
      <c r="J5000" s="67"/>
      <c r="P5000" s="68"/>
      <c r="Q5000" s="69"/>
      <c r="R5000" s="69"/>
      <c r="Z5000" s="70"/>
      <c r="AA5000" s="71"/>
      <c r="AB5000" s="70"/>
      <c r="AC5000" s="70"/>
      <c r="AD5000" s="53"/>
      <c r="AE5000" s="53"/>
      <c r="AF5000" s="72"/>
      <c r="AG5000" s="70"/>
      <c r="AH5000" s="70"/>
      <c r="AI5000" s="70"/>
    </row>
    <row r="5001" spans="1:35" ht="12.75" customHeight="1" x14ac:dyDescent="0.2">
      <c r="A5001" s="64" t="s">
        <v>830</v>
      </c>
      <c r="B5001" s="65" t="s">
        <v>829</v>
      </c>
      <c r="C5001" s="65">
        <v>91814</v>
      </c>
      <c r="D5001" s="66">
        <f>VLOOKUP(A5001,'2.1 Termination Charges'!$B$4:$F$904,5,0)</f>
        <v>1.9390000000000001E-2</v>
      </c>
      <c r="G5001" s="67"/>
      <c r="H5001" s="67"/>
      <c r="J5001" s="67"/>
      <c r="P5001" s="68"/>
      <c r="Q5001" s="69"/>
      <c r="R5001" s="69"/>
      <c r="Z5001" s="70"/>
      <c r="AA5001" s="71"/>
      <c r="AB5001" s="70"/>
      <c r="AC5001" s="70"/>
      <c r="AD5001" s="53"/>
      <c r="AE5001" s="53"/>
      <c r="AF5001" s="72"/>
      <c r="AG5001" s="70"/>
      <c r="AH5001" s="70"/>
      <c r="AI5001" s="70"/>
    </row>
    <row r="5002" spans="1:35" ht="12.75" customHeight="1" x14ac:dyDescent="0.2">
      <c r="A5002" s="64" t="s">
        <v>830</v>
      </c>
      <c r="B5002" s="65" t="s">
        <v>829</v>
      </c>
      <c r="C5002" s="65">
        <v>918171</v>
      </c>
      <c r="D5002" s="66">
        <f>VLOOKUP(A5002,'2.1 Termination Charges'!$B$4:$F$904,5,0)</f>
        <v>1.9390000000000001E-2</v>
      </c>
      <c r="G5002" s="67"/>
      <c r="H5002" s="67"/>
      <c r="J5002" s="67"/>
      <c r="P5002" s="68"/>
      <c r="Q5002" s="69"/>
      <c r="R5002" s="69"/>
      <c r="Z5002" s="70"/>
      <c r="AA5002" s="71"/>
      <c r="AB5002" s="70"/>
      <c r="AC5002" s="70"/>
      <c r="AD5002" s="53"/>
      <c r="AE5002" s="53"/>
      <c r="AF5002" s="72"/>
      <c r="AG5002" s="70"/>
      <c r="AH5002" s="70"/>
      <c r="AI5002" s="70"/>
    </row>
    <row r="5003" spans="1:35" ht="12.75" customHeight="1" x14ac:dyDescent="0.2">
      <c r="A5003" s="64" t="s">
        <v>830</v>
      </c>
      <c r="B5003" s="65" t="s">
        <v>829</v>
      </c>
      <c r="C5003" s="65">
        <v>918179</v>
      </c>
      <c r="D5003" s="66">
        <f>VLOOKUP(A5003,'2.1 Termination Charges'!$B$4:$F$904,5,0)</f>
        <v>1.9390000000000001E-2</v>
      </c>
      <c r="G5003" s="67"/>
      <c r="H5003" s="67"/>
      <c r="J5003" s="67"/>
      <c r="P5003" s="68"/>
      <c r="Q5003" s="69"/>
      <c r="R5003" s="69"/>
      <c r="Z5003" s="70"/>
      <c r="AA5003" s="71"/>
      <c r="AB5003" s="70"/>
      <c r="AC5003" s="70"/>
      <c r="AD5003" s="53"/>
      <c r="AE5003" s="53"/>
      <c r="AF5003" s="72"/>
      <c r="AG5003" s="70"/>
      <c r="AH5003" s="70"/>
      <c r="AI5003" s="70"/>
    </row>
    <row r="5004" spans="1:35" ht="12.75" customHeight="1" x14ac:dyDescent="0.2">
      <c r="A5004" s="64" t="s">
        <v>830</v>
      </c>
      <c r="B5004" s="65" t="s">
        <v>829</v>
      </c>
      <c r="C5004" s="65">
        <v>918197</v>
      </c>
      <c r="D5004" s="66">
        <f>VLOOKUP(A5004,'2.1 Termination Charges'!$B$4:$F$904,5,0)</f>
        <v>1.9390000000000001E-2</v>
      </c>
      <c r="G5004" s="67"/>
      <c r="H5004" s="67"/>
      <c r="J5004" s="67"/>
      <c r="P5004" s="68"/>
      <c r="Q5004" s="69"/>
      <c r="R5004" s="69"/>
      <c r="Z5004" s="70"/>
      <c r="AA5004" s="71"/>
      <c r="AB5004" s="70"/>
      <c r="AC5004" s="70"/>
      <c r="AD5004" s="53"/>
      <c r="AE5004" s="53"/>
      <c r="AF5004" s="72"/>
      <c r="AG5004" s="70"/>
      <c r="AH5004" s="70"/>
      <c r="AI5004" s="70"/>
    </row>
    <row r="5005" spans="1:35" ht="12.75" customHeight="1" x14ac:dyDescent="0.2">
      <c r="A5005" s="64" t="s">
        <v>830</v>
      </c>
      <c r="B5005" s="65" t="s">
        <v>829</v>
      </c>
      <c r="C5005" s="65">
        <v>918220</v>
      </c>
      <c r="D5005" s="66">
        <f>VLOOKUP(A5005,'2.1 Termination Charges'!$B$4:$F$904,5,0)</f>
        <v>1.9390000000000001E-2</v>
      </c>
      <c r="G5005" s="67"/>
      <c r="H5005" s="67"/>
      <c r="J5005" s="67"/>
      <c r="P5005" s="68"/>
      <c r="Q5005" s="69"/>
      <c r="R5005" s="69"/>
      <c r="Z5005" s="70"/>
      <c r="AA5005" s="71"/>
      <c r="AB5005" s="70"/>
      <c r="AC5005" s="70"/>
      <c r="AD5005" s="53"/>
      <c r="AE5005" s="53"/>
      <c r="AF5005" s="72"/>
      <c r="AG5005" s="70"/>
      <c r="AH5005" s="70"/>
      <c r="AI5005" s="70"/>
    </row>
    <row r="5006" spans="1:35" ht="12.75" customHeight="1" x14ac:dyDescent="0.2">
      <c r="A5006" s="64" t="s">
        <v>830</v>
      </c>
      <c r="B5006" s="65" t="s">
        <v>829</v>
      </c>
      <c r="C5006" s="65">
        <v>918238</v>
      </c>
      <c r="D5006" s="66">
        <f>VLOOKUP(A5006,'2.1 Termination Charges'!$B$4:$F$904,5,0)</f>
        <v>1.9390000000000001E-2</v>
      </c>
      <c r="G5006" s="67"/>
      <c r="H5006" s="67"/>
      <c r="J5006" s="67"/>
      <c r="P5006" s="68"/>
      <c r="Q5006" s="69"/>
      <c r="R5006" s="69"/>
      <c r="Z5006" s="70"/>
      <c r="AA5006" s="71"/>
      <c r="AB5006" s="70"/>
      <c r="AC5006" s="70"/>
      <c r="AD5006" s="53"/>
      <c r="AE5006" s="53"/>
      <c r="AF5006" s="72"/>
      <c r="AG5006" s="70"/>
      <c r="AH5006" s="70"/>
      <c r="AI5006" s="70"/>
    </row>
    <row r="5007" spans="1:35" ht="12.75" customHeight="1" x14ac:dyDescent="0.2">
      <c r="A5007" s="64" t="s">
        <v>830</v>
      </c>
      <c r="B5007" s="65" t="s">
        <v>829</v>
      </c>
      <c r="C5007" s="65">
        <v>918239</v>
      </c>
      <c r="D5007" s="66">
        <f>VLOOKUP(A5007,'2.1 Termination Charges'!$B$4:$F$904,5,0)</f>
        <v>1.9390000000000001E-2</v>
      </c>
      <c r="G5007" s="67"/>
      <c r="H5007" s="67"/>
      <c r="J5007" s="67"/>
      <c r="P5007" s="68"/>
      <c r="Q5007" s="69"/>
      <c r="R5007" s="69"/>
      <c r="Z5007" s="70"/>
      <c r="AA5007" s="71"/>
      <c r="AB5007" s="70"/>
      <c r="AC5007" s="70"/>
      <c r="AD5007" s="53"/>
      <c r="AE5007" s="53"/>
      <c r="AF5007" s="72"/>
      <c r="AG5007" s="70"/>
      <c r="AH5007" s="70"/>
      <c r="AI5007" s="70"/>
    </row>
    <row r="5008" spans="1:35" ht="12.75" customHeight="1" x14ac:dyDescent="0.2">
      <c r="A5008" s="64" t="s">
        <v>830</v>
      </c>
      <c r="B5008" s="65" t="s">
        <v>829</v>
      </c>
      <c r="C5008" s="65">
        <v>918264</v>
      </c>
      <c r="D5008" s="66">
        <f>VLOOKUP(A5008,'2.1 Termination Charges'!$B$4:$F$904,5,0)</f>
        <v>1.9390000000000001E-2</v>
      </c>
      <c r="G5008" s="67"/>
      <c r="H5008" s="67"/>
      <c r="J5008" s="67"/>
      <c r="P5008" s="68"/>
      <c r="Q5008" s="69"/>
      <c r="R5008" s="69"/>
      <c r="Z5008" s="70"/>
      <c r="AA5008" s="71"/>
      <c r="AB5008" s="70"/>
      <c r="AC5008" s="70"/>
      <c r="AD5008" s="53"/>
      <c r="AE5008" s="53"/>
      <c r="AF5008" s="72"/>
      <c r="AG5008" s="70"/>
      <c r="AH5008" s="70"/>
      <c r="AI5008" s="70"/>
    </row>
    <row r="5009" spans="1:35" ht="12.75" customHeight="1" x14ac:dyDescent="0.2">
      <c r="A5009" s="64" t="s">
        <v>830</v>
      </c>
      <c r="B5009" s="65" t="s">
        <v>829</v>
      </c>
      <c r="C5009" s="65">
        <v>918268</v>
      </c>
      <c r="D5009" s="66">
        <f>VLOOKUP(A5009,'2.1 Termination Charges'!$B$4:$F$904,5,0)</f>
        <v>1.9390000000000001E-2</v>
      </c>
      <c r="G5009" s="67"/>
      <c r="H5009" s="67"/>
      <c r="J5009" s="67"/>
      <c r="P5009" s="68"/>
      <c r="Q5009" s="69"/>
      <c r="R5009" s="69"/>
      <c r="Z5009" s="70"/>
      <c r="AA5009" s="71"/>
      <c r="AB5009" s="70"/>
      <c r="AC5009" s="70"/>
      <c r="AD5009" s="53"/>
      <c r="AE5009" s="53"/>
      <c r="AF5009" s="72"/>
      <c r="AG5009" s="70"/>
      <c r="AH5009" s="70"/>
      <c r="AI5009" s="70"/>
    </row>
    <row r="5010" spans="1:35" ht="12.75" customHeight="1" x14ac:dyDescent="0.2">
      <c r="A5010" s="64" t="s">
        <v>830</v>
      </c>
      <c r="B5010" s="65" t="s">
        <v>829</v>
      </c>
      <c r="C5010" s="65">
        <v>918269</v>
      </c>
      <c r="D5010" s="66">
        <f>VLOOKUP(A5010,'2.1 Termination Charges'!$B$4:$F$904,5,0)</f>
        <v>1.9390000000000001E-2</v>
      </c>
      <c r="G5010" s="67"/>
      <c r="H5010" s="67"/>
      <c r="J5010" s="67"/>
      <c r="P5010" s="68"/>
      <c r="Q5010" s="69"/>
      <c r="R5010" s="69"/>
      <c r="Z5010" s="70"/>
      <c r="AA5010" s="71"/>
      <c r="AB5010" s="70"/>
      <c r="AC5010" s="70"/>
      <c r="AD5010" s="53"/>
      <c r="AE5010" s="53"/>
      <c r="AF5010" s="72"/>
      <c r="AG5010" s="70"/>
      <c r="AH5010" s="70"/>
      <c r="AI5010" s="70"/>
    </row>
    <row r="5011" spans="1:35" ht="12.75" customHeight="1" x14ac:dyDescent="0.2">
      <c r="A5011" s="64" t="s">
        <v>830</v>
      </c>
      <c r="B5011" s="65" t="s">
        <v>829</v>
      </c>
      <c r="C5011" s="65">
        <v>918270</v>
      </c>
      <c r="D5011" s="66">
        <f>VLOOKUP(A5011,'2.1 Termination Charges'!$B$4:$F$904,5,0)</f>
        <v>1.9390000000000001E-2</v>
      </c>
      <c r="G5011" s="67"/>
      <c r="H5011" s="67"/>
      <c r="J5011" s="67"/>
      <c r="P5011" s="68"/>
      <c r="Q5011" s="69"/>
      <c r="R5011" s="69"/>
      <c r="Z5011" s="70"/>
      <c r="AA5011" s="71"/>
      <c r="AB5011" s="70"/>
      <c r="AC5011" s="70"/>
      <c r="AD5011" s="53"/>
      <c r="AE5011" s="53"/>
      <c r="AF5011" s="72"/>
      <c r="AG5011" s="70"/>
      <c r="AH5011" s="70"/>
      <c r="AI5011" s="70"/>
    </row>
    <row r="5012" spans="1:35" ht="12.75" customHeight="1" x14ac:dyDescent="0.2">
      <c r="A5012" s="64" t="s">
        <v>830</v>
      </c>
      <c r="B5012" s="65" t="s">
        <v>829</v>
      </c>
      <c r="C5012" s="65">
        <v>918271</v>
      </c>
      <c r="D5012" s="66">
        <f>VLOOKUP(A5012,'2.1 Termination Charges'!$B$4:$F$904,5,0)</f>
        <v>1.9390000000000001E-2</v>
      </c>
      <c r="G5012" s="67"/>
      <c r="H5012" s="67"/>
      <c r="J5012" s="67"/>
      <c r="P5012" s="68"/>
      <c r="Q5012" s="69"/>
      <c r="R5012" s="69"/>
      <c r="Z5012" s="70"/>
      <c r="AA5012" s="71"/>
      <c r="AB5012" s="70"/>
      <c r="AC5012" s="70"/>
      <c r="AD5012" s="53"/>
      <c r="AE5012" s="53"/>
      <c r="AF5012" s="72"/>
      <c r="AG5012" s="70"/>
      <c r="AH5012" s="70"/>
      <c r="AI5012" s="70"/>
    </row>
    <row r="5013" spans="1:35" ht="12.75" customHeight="1" x14ac:dyDescent="0.2">
      <c r="A5013" s="64" t="s">
        <v>830</v>
      </c>
      <c r="B5013" s="65" t="s">
        <v>829</v>
      </c>
      <c r="C5013" s="65">
        <v>918273</v>
      </c>
      <c r="D5013" s="66">
        <f>VLOOKUP(A5013,'2.1 Termination Charges'!$B$4:$F$904,5,0)</f>
        <v>1.9390000000000001E-2</v>
      </c>
      <c r="G5013" s="67"/>
      <c r="H5013" s="67"/>
      <c r="J5013" s="67"/>
      <c r="P5013" s="68"/>
      <c r="Q5013" s="69"/>
      <c r="R5013" s="69"/>
      <c r="Z5013" s="70"/>
      <c r="AA5013" s="71"/>
      <c r="AB5013" s="70"/>
      <c r="AC5013" s="70"/>
      <c r="AD5013" s="53"/>
      <c r="AE5013" s="53"/>
      <c r="AF5013" s="72"/>
      <c r="AG5013" s="70"/>
      <c r="AH5013" s="70"/>
      <c r="AI5013" s="70"/>
    </row>
    <row r="5014" spans="1:35" ht="12.75" customHeight="1" x14ac:dyDescent="0.2">
      <c r="A5014" s="64" t="s">
        <v>830</v>
      </c>
      <c r="B5014" s="65" t="s">
        <v>829</v>
      </c>
      <c r="C5014" s="65">
        <v>918277</v>
      </c>
      <c r="D5014" s="66">
        <f>VLOOKUP(A5014,'2.1 Termination Charges'!$B$4:$F$904,5,0)</f>
        <v>1.9390000000000001E-2</v>
      </c>
      <c r="G5014" s="67"/>
      <c r="H5014" s="67"/>
      <c r="J5014" s="67"/>
      <c r="P5014" s="68"/>
      <c r="Q5014" s="69"/>
      <c r="R5014" s="69"/>
      <c r="Z5014" s="70"/>
      <c r="AA5014" s="71"/>
      <c r="AB5014" s="70"/>
      <c r="AC5014" s="70"/>
      <c r="AD5014" s="53"/>
      <c r="AE5014" s="53"/>
      <c r="AF5014" s="72"/>
      <c r="AG5014" s="70"/>
      <c r="AH5014" s="70"/>
      <c r="AI5014" s="70"/>
    </row>
    <row r="5015" spans="1:35" ht="12.75" customHeight="1" x14ac:dyDescent="0.2">
      <c r="A5015" s="64" t="s">
        <v>830</v>
      </c>
      <c r="B5015" s="65" t="s">
        <v>829</v>
      </c>
      <c r="C5015" s="65">
        <v>918278</v>
      </c>
      <c r="D5015" s="66">
        <f>VLOOKUP(A5015,'2.1 Termination Charges'!$B$4:$F$904,5,0)</f>
        <v>1.9390000000000001E-2</v>
      </c>
      <c r="G5015" s="67"/>
      <c r="H5015" s="67"/>
      <c r="J5015" s="67"/>
      <c r="P5015" s="68"/>
      <c r="Q5015" s="69"/>
      <c r="R5015" s="69"/>
      <c r="Z5015" s="70"/>
      <c r="AA5015" s="71"/>
      <c r="AB5015" s="70"/>
      <c r="AC5015" s="70"/>
      <c r="AD5015" s="53"/>
      <c r="AE5015" s="53"/>
      <c r="AF5015" s="72"/>
      <c r="AG5015" s="70"/>
      <c r="AH5015" s="70"/>
      <c r="AI5015" s="70"/>
    </row>
    <row r="5016" spans="1:35" ht="12.75" customHeight="1" x14ac:dyDescent="0.2">
      <c r="A5016" s="64" t="s">
        <v>830</v>
      </c>
      <c r="B5016" s="65" t="s">
        <v>829</v>
      </c>
      <c r="C5016" s="65">
        <v>918279</v>
      </c>
      <c r="D5016" s="66">
        <f>VLOOKUP(A5016,'2.1 Termination Charges'!$B$4:$F$904,5,0)</f>
        <v>1.9390000000000001E-2</v>
      </c>
      <c r="G5016" s="67"/>
      <c r="H5016" s="67"/>
      <c r="J5016" s="67"/>
      <c r="P5016" s="68"/>
      <c r="Q5016" s="69"/>
      <c r="R5016" s="69"/>
      <c r="Z5016" s="70"/>
      <c r="AA5016" s="71"/>
      <c r="AB5016" s="70"/>
      <c r="AC5016" s="70"/>
      <c r="AD5016" s="53"/>
      <c r="AE5016" s="53"/>
      <c r="AF5016" s="72"/>
      <c r="AG5016" s="70"/>
      <c r="AH5016" s="70"/>
      <c r="AI5016" s="70"/>
    </row>
    <row r="5017" spans="1:35" ht="12.75" customHeight="1" x14ac:dyDescent="0.2">
      <c r="A5017" s="64" t="s">
        <v>830</v>
      </c>
      <c r="B5017" s="65" t="s">
        <v>829</v>
      </c>
      <c r="C5017" s="65">
        <v>918280</v>
      </c>
      <c r="D5017" s="66">
        <f>VLOOKUP(A5017,'2.1 Termination Charges'!$B$4:$F$904,5,0)</f>
        <v>1.9390000000000001E-2</v>
      </c>
      <c r="G5017" s="67"/>
      <c r="H5017" s="67"/>
      <c r="J5017" s="67"/>
      <c r="P5017" s="68"/>
      <c r="Q5017" s="69"/>
      <c r="R5017" s="69"/>
      <c r="Z5017" s="70"/>
      <c r="AA5017" s="71"/>
      <c r="AB5017" s="70"/>
      <c r="AC5017" s="70"/>
      <c r="AD5017" s="53"/>
      <c r="AE5017" s="53"/>
      <c r="AF5017" s="72"/>
      <c r="AG5017" s="70"/>
      <c r="AH5017" s="70"/>
      <c r="AI5017" s="70"/>
    </row>
    <row r="5018" spans="1:35" ht="12.75" customHeight="1" x14ac:dyDescent="0.2">
      <c r="A5018" s="64" t="s">
        <v>830</v>
      </c>
      <c r="B5018" s="65" t="s">
        <v>829</v>
      </c>
      <c r="C5018" s="65">
        <v>918281</v>
      </c>
      <c r="D5018" s="66">
        <f>VLOOKUP(A5018,'2.1 Termination Charges'!$B$4:$F$904,5,0)</f>
        <v>1.9390000000000001E-2</v>
      </c>
      <c r="G5018" s="67"/>
      <c r="H5018" s="67"/>
      <c r="J5018" s="67"/>
      <c r="P5018" s="68"/>
      <c r="Q5018" s="69"/>
      <c r="R5018" s="69"/>
      <c r="Z5018" s="70"/>
      <c r="AA5018" s="71"/>
      <c r="AB5018" s="70"/>
      <c r="AC5018" s="70"/>
      <c r="AD5018" s="53"/>
      <c r="AE5018" s="53"/>
      <c r="AF5018" s="72"/>
      <c r="AG5018" s="70"/>
      <c r="AH5018" s="70"/>
      <c r="AI5018" s="70"/>
    </row>
    <row r="5019" spans="1:35" ht="12.75" customHeight="1" x14ac:dyDescent="0.2">
      <c r="A5019" s="64" t="s">
        <v>830</v>
      </c>
      <c r="B5019" s="65" t="s">
        <v>829</v>
      </c>
      <c r="C5019" s="65">
        <v>918283</v>
      </c>
      <c r="D5019" s="66">
        <f>VLOOKUP(A5019,'2.1 Termination Charges'!$B$4:$F$904,5,0)</f>
        <v>1.9390000000000001E-2</v>
      </c>
      <c r="G5019" s="67"/>
      <c r="H5019" s="67"/>
      <c r="J5019" s="67"/>
      <c r="P5019" s="68"/>
      <c r="Q5019" s="69"/>
      <c r="R5019" s="69"/>
      <c r="Z5019" s="70"/>
      <c r="AA5019" s="71"/>
      <c r="AB5019" s="70"/>
      <c r="AC5019" s="70"/>
      <c r="AD5019" s="53"/>
      <c r="AE5019" s="53"/>
      <c r="AF5019" s="72"/>
      <c r="AG5019" s="70"/>
      <c r="AH5019" s="70"/>
      <c r="AI5019" s="70"/>
    </row>
    <row r="5020" spans="1:35" ht="12.75" customHeight="1" x14ac:dyDescent="0.2">
      <c r="A5020" s="64" t="s">
        <v>830</v>
      </c>
      <c r="B5020" s="65" t="s">
        <v>829</v>
      </c>
      <c r="C5020" s="65">
        <v>918285</v>
      </c>
      <c r="D5020" s="66">
        <f>VLOOKUP(A5020,'2.1 Termination Charges'!$B$4:$F$904,5,0)</f>
        <v>1.9390000000000001E-2</v>
      </c>
      <c r="G5020" s="67"/>
      <c r="H5020" s="67"/>
      <c r="J5020" s="67"/>
      <c r="P5020" s="68"/>
      <c r="Q5020" s="69"/>
      <c r="R5020" s="69"/>
      <c r="Z5020" s="70"/>
      <c r="AA5020" s="71"/>
      <c r="AB5020" s="70"/>
      <c r="AC5020" s="70"/>
      <c r="AD5020" s="53"/>
      <c r="AE5020" s="53"/>
      <c r="AF5020" s="72"/>
      <c r="AG5020" s="70"/>
      <c r="AH5020" s="70"/>
      <c r="AI5020" s="70"/>
    </row>
    <row r="5021" spans="1:35" ht="12.75" customHeight="1" x14ac:dyDescent="0.2">
      <c r="A5021" s="64" t="s">
        <v>830</v>
      </c>
      <c r="B5021" s="65" t="s">
        <v>829</v>
      </c>
      <c r="C5021" s="65">
        <v>918286</v>
      </c>
      <c r="D5021" s="66">
        <f>VLOOKUP(A5021,'2.1 Termination Charges'!$B$4:$F$904,5,0)</f>
        <v>1.9390000000000001E-2</v>
      </c>
      <c r="G5021" s="67"/>
      <c r="H5021" s="67"/>
      <c r="J5021" s="67"/>
      <c r="P5021" s="68"/>
      <c r="Q5021" s="69"/>
      <c r="R5021" s="69"/>
      <c r="Z5021" s="70"/>
      <c r="AA5021" s="71"/>
      <c r="AB5021" s="70"/>
      <c r="AC5021" s="70"/>
      <c r="AD5021" s="53"/>
      <c r="AE5021" s="53"/>
      <c r="AF5021" s="72"/>
      <c r="AG5021" s="70"/>
      <c r="AH5021" s="70"/>
      <c r="AI5021" s="70"/>
    </row>
    <row r="5022" spans="1:35" ht="12.75" customHeight="1" x14ac:dyDescent="0.2">
      <c r="A5022" s="64" t="s">
        <v>830</v>
      </c>
      <c r="B5022" s="65" t="s">
        <v>829</v>
      </c>
      <c r="C5022" s="65">
        <v>918290</v>
      </c>
      <c r="D5022" s="66">
        <f>VLOOKUP(A5022,'2.1 Termination Charges'!$B$4:$F$904,5,0)</f>
        <v>1.9390000000000001E-2</v>
      </c>
      <c r="G5022" s="67"/>
      <c r="H5022" s="67"/>
      <c r="J5022" s="67"/>
      <c r="P5022" s="68"/>
      <c r="Q5022" s="69"/>
      <c r="R5022" s="69"/>
      <c r="Z5022" s="70"/>
      <c r="AA5022" s="71"/>
      <c r="AB5022" s="70"/>
      <c r="AC5022" s="70"/>
      <c r="AD5022" s="53"/>
      <c r="AE5022" s="53"/>
      <c r="AF5022" s="72"/>
      <c r="AG5022" s="70"/>
      <c r="AH5022" s="70"/>
      <c r="AI5022" s="70"/>
    </row>
    <row r="5023" spans="1:35" ht="12.75" customHeight="1" x14ac:dyDescent="0.2">
      <c r="A5023" s="64" t="s">
        <v>830</v>
      </c>
      <c r="B5023" s="65" t="s">
        <v>829</v>
      </c>
      <c r="C5023" s="65">
        <v>918291</v>
      </c>
      <c r="D5023" s="66">
        <f>VLOOKUP(A5023,'2.1 Termination Charges'!$B$4:$F$904,5,0)</f>
        <v>1.9390000000000001E-2</v>
      </c>
      <c r="G5023" s="67"/>
      <c r="H5023" s="67"/>
      <c r="J5023" s="67"/>
      <c r="P5023" s="68"/>
      <c r="Q5023" s="69"/>
      <c r="R5023" s="69"/>
      <c r="Z5023" s="70"/>
      <c r="AA5023" s="71"/>
      <c r="AB5023" s="70"/>
      <c r="AC5023" s="70"/>
      <c r="AD5023" s="53"/>
      <c r="AE5023" s="53"/>
      <c r="AF5023" s="72"/>
      <c r="AG5023" s="70"/>
      <c r="AH5023" s="70"/>
      <c r="AI5023" s="70"/>
    </row>
    <row r="5024" spans="1:35" ht="12.75" customHeight="1" x14ac:dyDescent="0.2">
      <c r="A5024" s="64" t="s">
        <v>830</v>
      </c>
      <c r="B5024" s="65" t="s">
        <v>829</v>
      </c>
      <c r="C5024" s="65">
        <v>918294</v>
      </c>
      <c r="D5024" s="66">
        <f>VLOOKUP(A5024,'2.1 Termination Charges'!$B$4:$F$904,5,0)</f>
        <v>1.9390000000000001E-2</v>
      </c>
      <c r="G5024" s="67"/>
      <c r="H5024" s="67"/>
      <c r="J5024" s="67"/>
      <c r="P5024" s="68"/>
      <c r="Q5024" s="69"/>
      <c r="R5024" s="69"/>
      <c r="Z5024" s="70"/>
      <c r="AA5024" s="71"/>
      <c r="AB5024" s="70"/>
      <c r="AC5024" s="70"/>
      <c r="AD5024" s="53"/>
      <c r="AE5024" s="53"/>
      <c r="AF5024" s="72"/>
      <c r="AG5024" s="70"/>
      <c r="AH5024" s="70"/>
      <c r="AI5024" s="70"/>
    </row>
    <row r="5025" spans="1:35" ht="12.75" customHeight="1" x14ac:dyDescent="0.2">
      <c r="A5025" s="64" t="s">
        <v>830</v>
      </c>
      <c r="B5025" s="65" t="s">
        <v>829</v>
      </c>
      <c r="C5025" s="65">
        <v>918295</v>
      </c>
      <c r="D5025" s="66">
        <f>VLOOKUP(A5025,'2.1 Termination Charges'!$B$4:$F$904,5,0)</f>
        <v>1.9390000000000001E-2</v>
      </c>
      <c r="G5025" s="67"/>
      <c r="H5025" s="67"/>
      <c r="J5025" s="67"/>
      <c r="P5025" s="68"/>
      <c r="Q5025" s="69"/>
      <c r="R5025" s="69"/>
      <c r="Z5025" s="70"/>
      <c r="AA5025" s="71"/>
      <c r="AB5025" s="70"/>
      <c r="AC5025" s="70"/>
      <c r="AD5025" s="53"/>
      <c r="AE5025" s="53"/>
      <c r="AF5025" s="72"/>
      <c r="AG5025" s="70"/>
      <c r="AH5025" s="70"/>
      <c r="AI5025" s="70"/>
    </row>
    <row r="5026" spans="1:35" ht="12.75" customHeight="1" x14ac:dyDescent="0.2">
      <c r="A5026" s="64" t="s">
        <v>830</v>
      </c>
      <c r="B5026" s="65" t="s">
        <v>829</v>
      </c>
      <c r="C5026" s="65">
        <v>918296</v>
      </c>
      <c r="D5026" s="66">
        <f>VLOOKUP(A5026,'2.1 Termination Charges'!$B$4:$F$904,5,0)</f>
        <v>1.9390000000000001E-2</v>
      </c>
      <c r="G5026" s="67"/>
      <c r="H5026" s="67"/>
      <c r="J5026" s="67"/>
      <c r="P5026" s="68"/>
      <c r="Q5026" s="69"/>
      <c r="R5026" s="69"/>
      <c r="Z5026" s="70"/>
      <c r="AA5026" s="71"/>
      <c r="AB5026" s="70"/>
      <c r="AC5026" s="70"/>
      <c r="AD5026" s="53"/>
      <c r="AE5026" s="53"/>
      <c r="AF5026" s="72"/>
      <c r="AG5026" s="70"/>
      <c r="AH5026" s="70"/>
      <c r="AI5026" s="70"/>
    </row>
    <row r="5027" spans="1:35" ht="12.75" customHeight="1" x14ac:dyDescent="0.2">
      <c r="A5027" s="64" t="s">
        <v>830</v>
      </c>
      <c r="B5027" s="65" t="s">
        <v>829</v>
      </c>
      <c r="C5027" s="65">
        <v>918297</v>
      </c>
      <c r="D5027" s="66">
        <f>VLOOKUP(A5027,'2.1 Termination Charges'!$B$4:$F$904,5,0)</f>
        <v>1.9390000000000001E-2</v>
      </c>
      <c r="G5027" s="67"/>
      <c r="H5027" s="67"/>
      <c r="J5027" s="67"/>
      <c r="P5027" s="68"/>
      <c r="Q5027" s="69"/>
      <c r="R5027" s="69"/>
      <c r="Z5027" s="70"/>
      <c r="AA5027" s="71"/>
      <c r="AB5027" s="70"/>
      <c r="AC5027" s="70"/>
      <c r="AD5027" s="53"/>
      <c r="AE5027" s="53"/>
      <c r="AF5027" s="72"/>
      <c r="AG5027" s="70"/>
      <c r="AH5027" s="70"/>
      <c r="AI5027" s="70"/>
    </row>
    <row r="5028" spans="1:35" ht="12.75" customHeight="1" x14ac:dyDescent="0.2">
      <c r="A5028" s="64" t="s">
        <v>830</v>
      </c>
      <c r="B5028" s="65" t="s">
        <v>829</v>
      </c>
      <c r="C5028" s="65">
        <v>918298</v>
      </c>
      <c r="D5028" s="66">
        <f>VLOOKUP(A5028,'2.1 Termination Charges'!$B$4:$F$904,5,0)</f>
        <v>1.9390000000000001E-2</v>
      </c>
      <c r="G5028" s="67"/>
      <c r="H5028" s="67"/>
      <c r="J5028" s="67"/>
      <c r="P5028" s="68"/>
      <c r="Q5028" s="69"/>
      <c r="R5028" s="69"/>
      <c r="Z5028" s="70"/>
      <c r="AA5028" s="71"/>
      <c r="AB5028" s="70"/>
      <c r="AC5028" s="70"/>
      <c r="AD5028" s="53"/>
      <c r="AE5028" s="53"/>
      <c r="AF5028" s="72"/>
      <c r="AG5028" s="70"/>
      <c r="AH5028" s="70"/>
      <c r="AI5028" s="70"/>
    </row>
    <row r="5029" spans="1:35" ht="12.75" customHeight="1" x14ac:dyDescent="0.2">
      <c r="A5029" s="64" t="s">
        <v>830</v>
      </c>
      <c r="B5029" s="65" t="s">
        <v>829</v>
      </c>
      <c r="C5029" s="65">
        <v>918300</v>
      </c>
      <c r="D5029" s="66">
        <f>VLOOKUP(A5029,'2.1 Termination Charges'!$B$4:$F$904,5,0)</f>
        <v>1.9390000000000001E-2</v>
      </c>
      <c r="G5029" s="67"/>
      <c r="H5029" s="67"/>
      <c r="J5029" s="67"/>
      <c r="P5029" s="68"/>
      <c r="Q5029" s="69"/>
      <c r="R5029" s="69"/>
      <c r="Z5029" s="70"/>
      <c r="AA5029" s="71"/>
      <c r="AB5029" s="70"/>
      <c r="AC5029" s="70"/>
      <c r="AD5029" s="53"/>
      <c r="AE5029" s="53"/>
      <c r="AF5029" s="72"/>
      <c r="AG5029" s="70"/>
      <c r="AH5029" s="70"/>
      <c r="AI5029" s="70"/>
    </row>
    <row r="5030" spans="1:35" ht="12.75" customHeight="1" x14ac:dyDescent="0.2">
      <c r="A5030" s="64" t="s">
        <v>830</v>
      </c>
      <c r="B5030" s="65" t="s">
        <v>829</v>
      </c>
      <c r="C5030" s="65">
        <v>918305</v>
      </c>
      <c r="D5030" s="66">
        <f>VLOOKUP(A5030,'2.1 Termination Charges'!$B$4:$F$904,5,0)</f>
        <v>1.9390000000000001E-2</v>
      </c>
      <c r="G5030" s="67"/>
      <c r="H5030" s="67"/>
      <c r="J5030" s="67"/>
      <c r="P5030" s="68"/>
      <c r="Q5030" s="69"/>
      <c r="R5030" s="69"/>
      <c r="Z5030" s="70"/>
      <c r="AA5030" s="71"/>
      <c r="AB5030" s="70"/>
      <c r="AC5030" s="70"/>
      <c r="AD5030" s="53"/>
      <c r="AE5030" s="53"/>
      <c r="AF5030" s="72"/>
      <c r="AG5030" s="70"/>
      <c r="AH5030" s="70"/>
      <c r="AI5030" s="70"/>
    </row>
    <row r="5031" spans="1:35" ht="12.75" customHeight="1" x14ac:dyDescent="0.2">
      <c r="A5031" s="64" t="s">
        <v>830</v>
      </c>
      <c r="B5031" s="65" t="s">
        <v>829</v>
      </c>
      <c r="C5031" s="65">
        <v>918308</v>
      </c>
      <c r="D5031" s="66">
        <f>VLOOKUP(A5031,'2.1 Termination Charges'!$B$4:$F$904,5,0)</f>
        <v>1.9390000000000001E-2</v>
      </c>
      <c r="G5031" s="67"/>
      <c r="H5031" s="67"/>
      <c r="J5031" s="67"/>
      <c r="P5031" s="68"/>
      <c r="Q5031" s="69"/>
      <c r="R5031" s="69"/>
      <c r="Z5031" s="70"/>
      <c r="AA5031" s="71"/>
      <c r="AB5031" s="70"/>
      <c r="AC5031" s="70"/>
      <c r="AD5031" s="53"/>
      <c r="AE5031" s="53"/>
      <c r="AF5031" s="72"/>
      <c r="AG5031" s="70"/>
      <c r="AH5031" s="70"/>
      <c r="AI5031" s="70"/>
    </row>
    <row r="5032" spans="1:35" ht="12.75" customHeight="1" x14ac:dyDescent="0.2">
      <c r="A5032" s="64" t="s">
        <v>830</v>
      </c>
      <c r="B5032" s="65" t="s">
        <v>829</v>
      </c>
      <c r="C5032" s="65">
        <v>9183348</v>
      </c>
      <c r="D5032" s="66">
        <f>VLOOKUP(A5032,'2.1 Termination Charges'!$B$4:$F$904,5,0)</f>
        <v>1.9390000000000001E-2</v>
      </c>
      <c r="G5032" s="67"/>
      <c r="H5032" s="67"/>
      <c r="J5032" s="67"/>
      <c r="P5032" s="68"/>
      <c r="Q5032" s="69"/>
      <c r="R5032" s="69"/>
      <c r="Z5032" s="70"/>
      <c r="AA5032" s="71"/>
      <c r="AB5032" s="70"/>
      <c r="AC5032" s="70"/>
      <c r="AD5032" s="53"/>
      <c r="AE5032" s="53"/>
      <c r="AF5032" s="72"/>
      <c r="AG5032" s="70"/>
      <c r="AH5032" s="70"/>
      <c r="AI5032" s="70"/>
    </row>
    <row r="5033" spans="1:35" ht="12.75" customHeight="1" x14ac:dyDescent="0.2">
      <c r="A5033" s="64" t="s">
        <v>830</v>
      </c>
      <c r="B5033" s="65" t="s">
        <v>829</v>
      </c>
      <c r="C5033" s="65">
        <v>9183349</v>
      </c>
      <c r="D5033" s="66">
        <f>VLOOKUP(A5033,'2.1 Termination Charges'!$B$4:$F$904,5,0)</f>
        <v>1.9390000000000001E-2</v>
      </c>
      <c r="G5033" s="67"/>
      <c r="H5033" s="67"/>
      <c r="J5033" s="67"/>
      <c r="P5033" s="68"/>
      <c r="Q5033" s="69"/>
      <c r="R5033" s="69"/>
      <c r="Z5033" s="70"/>
      <c r="AA5033" s="71"/>
      <c r="AB5033" s="70"/>
      <c r="AC5033" s="70"/>
      <c r="AD5033" s="53"/>
      <c r="AE5033" s="53"/>
      <c r="AF5033" s="72"/>
      <c r="AG5033" s="70"/>
      <c r="AH5033" s="70"/>
      <c r="AI5033" s="70"/>
    </row>
    <row r="5034" spans="1:35" ht="12.75" customHeight="1" x14ac:dyDescent="0.2">
      <c r="A5034" s="64" t="s">
        <v>830</v>
      </c>
      <c r="B5034" s="65" t="s">
        <v>829</v>
      </c>
      <c r="C5034" s="65">
        <v>9183350</v>
      </c>
      <c r="D5034" s="66">
        <f>VLOOKUP(A5034,'2.1 Termination Charges'!$B$4:$F$904,5,0)</f>
        <v>1.9390000000000001E-2</v>
      </c>
      <c r="G5034" s="67"/>
      <c r="H5034" s="67"/>
      <c r="J5034" s="67"/>
      <c r="P5034" s="68"/>
      <c r="Q5034" s="69"/>
      <c r="R5034" s="69"/>
      <c r="Z5034" s="70"/>
      <c r="AA5034" s="71"/>
      <c r="AB5034" s="70"/>
      <c r="AC5034" s="70"/>
      <c r="AD5034" s="53"/>
      <c r="AE5034" s="53"/>
      <c r="AF5034" s="72"/>
      <c r="AG5034" s="70"/>
      <c r="AH5034" s="70"/>
      <c r="AI5034" s="70"/>
    </row>
    <row r="5035" spans="1:35" ht="12.75" customHeight="1" x14ac:dyDescent="0.2">
      <c r="A5035" s="64" t="s">
        <v>830</v>
      </c>
      <c r="B5035" s="65" t="s">
        <v>829</v>
      </c>
      <c r="C5035" s="65">
        <v>918341</v>
      </c>
      <c r="D5035" s="66">
        <f>VLOOKUP(A5035,'2.1 Termination Charges'!$B$4:$F$904,5,0)</f>
        <v>1.9390000000000001E-2</v>
      </c>
      <c r="G5035" s="67"/>
      <c r="H5035" s="67"/>
      <c r="J5035" s="67"/>
      <c r="P5035" s="68"/>
      <c r="Q5035" s="69"/>
      <c r="R5035" s="69"/>
      <c r="Z5035" s="70"/>
      <c r="AA5035" s="71"/>
      <c r="AB5035" s="70"/>
      <c r="AC5035" s="70"/>
      <c r="AD5035" s="53"/>
      <c r="AE5035" s="53"/>
      <c r="AF5035" s="72"/>
      <c r="AG5035" s="70"/>
      <c r="AH5035" s="70"/>
      <c r="AI5035" s="70"/>
    </row>
    <row r="5036" spans="1:35" ht="12.75" customHeight="1" x14ac:dyDescent="0.2">
      <c r="A5036" s="64" t="s">
        <v>830</v>
      </c>
      <c r="B5036" s="65" t="s">
        <v>829</v>
      </c>
      <c r="C5036" s="65">
        <v>918344</v>
      </c>
      <c r="D5036" s="66">
        <f>VLOOKUP(A5036,'2.1 Termination Charges'!$B$4:$F$904,5,0)</f>
        <v>1.9390000000000001E-2</v>
      </c>
      <c r="G5036" s="67"/>
      <c r="H5036" s="67"/>
      <c r="J5036" s="67"/>
      <c r="P5036" s="68"/>
      <c r="Q5036" s="69"/>
      <c r="R5036" s="69"/>
      <c r="Z5036" s="70"/>
      <c r="AA5036" s="71"/>
      <c r="AB5036" s="70"/>
      <c r="AC5036" s="70"/>
      <c r="AD5036" s="53"/>
      <c r="AE5036" s="53"/>
      <c r="AF5036" s="72"/>
      <c r="AG5036" s="70"/>
      <c r="AH5036" s="70"/>
      <c r="AI5036" s="70"/>
    </row>
    <row r="5037" spans="1:35" ht="12.75" customHeight="1" x14ac:dyDescent="0.2">
      <c r="A5037" s="64" t="s">
        <v>830</v>
      </c>
      <c r="B5037" s="65" t="s">
        <v>829</v>
      </c>
      <c r="C5037" s="65">
        <v>918347</v>
      </c>
      <c r="D5037" s="66">
        <f>VLOOKUP(A5037,'2.1 Termination Charges'!$B$4:$F$904,5,0)</f>
        <v>1.9390000000000001E-2</v>
      </c>
      <c r="G5037" s="67"/>
      <c r="H5037" s="67"/>
      <c r="J5037" s="67"/>
      <c r="P5037" s="68"/>
      <c r="Q5037" s="69"/>
      <c r="R5037" s="69"/>
      <c r="Z5037" s="70"/>
      <c r="AA5037" s="71"/>
      <c r="AB5037" s="70"/>
      <c r="AC5037" s="70"/>
      <c r="AD5037" s="53"/>
      <c r="AE5037" s="53"/>
      <c r="AF5037" s="72"/>
      <c r="AG5037" s="70"/>
      <c r="AH5037" s="70"/>
      <c r="AI5037" s="70"/>
    </row>
    <row r="5038" spans="1:35" ht="12.75" customHeight="1" x14ac:dyDescent="0.2">
      <c r="A5038" s="64" t="s">
        <v>830</v>
      </c>
      <c r="B5038" s="65" t="s">
        <v>829</v>
      </c>
      <c r="C5038" s="65">
        <v>918348</v>
      </c>
      <c r="D5038" s="66">
        <f>VLOOKUP(A5038,'2.1 Termination Charges'!$B$4:$F$904,5,0)</f>
        <v>1.9390000000000001E-2</v>
      </c>
      <c r="G5038" s="67"/>
      <c r="H5038" s="67"/>
      <c r="J5038" s="67"/>
      <c r="P5038" s="68"/>
      <c r="Q5038" s="69"/>
      <c r="R5038" s="69"/>
      <c r="Z5038" s="70"/>
      <c r="AA5038" s="71"/>
      <c r="AB5038" s="70"/>
      <c r="AC5038" s="70"/>
      <c r="AD5038" s="53"/>
      <c r="AE5038" s="53"/>
      <c r="AF5038" s="72"/>
      <c r="AG5038" s="70"/>
      <c r="AH5038" s="70"/>
      <c r="AI5038" s="70"/>
    </row>
    <row r="5039" spans="1:35" ht="12.75" customHeight="1" x14ac:dyDescent="0.2">
      <c r="A5039" s="64" t="s">
        <v>830</v>
      </c>
      <c r="B5039" s="65" t="s">
        <v>829</v>
      </c>
      <c r="C5039" s="65">
        <v>918349</v>
      </c>
      <c r="D5039" s="66">
        <f>VLOOKUP(A5039,'2.1 Termination Charges'!$B$4:$F$904,5,0)</f>
        <v>1.9390000000000001E-2</v>
      </c>
      <c r="G5039" s="67"/>
      <c r="H5039" s="67"/>
      <c r="J5039" s="67"/>
      <c r="P5039" s="68"/>
      <c r="Q5039" s="69"/>
      <c r="R5039" s="69"/>
      <c r="Z5039" s="70"/>
      <c r="AA5039" s="71"/>
      <c r="AB5039" s="70"/>
      <c r="AC5039" s="70"/>
      <c r="AD5039" s="53"/>
      <c r="AE5039" s="53"/>
      <c r="AF5039" s="72"/>
      <c r="AG5039" s="70"/>
      <c r="AH5039" s="70"/>
      <c r="AI5039" s="70"/>
    </row>
    <row r="5040" spans="1:35" ht="12.75" customHeight="1" x14ac:dyDescent="0.2">
      <c r="A5040" s="64" t="s">
        <v>830</v>
      </c>
      <c r="B5040" s="65" t="s">
        <v>829</v>
      </c>
      <c r="C5040" s="65">
        <v>9183738</v>
      </c>
      <c r="D5040" s="66">
        <f>VLOOKUP(A5040,'2.1 Termination Charges'!$B$4:$F$904,5,0)</f>
        <v>1.9390000000000001E-2</v>
      </c>
      <c r="G5040" s="67"/>
      <c r="H5040" s="67"/>
      <c r="J5040" s="67"/>
      <c r="P5040" s="68"/>
      <c r="Q5040" s="69"/>
      <c r="R5040" s="69"/>
      <c r="Z5040" s="70"/>
      <c r="AA5040" s="71"/>
      <c r="AB5040" s="70"/>
      <c r="AC5040" s="70"/>
      <c r="AD5040" s="53"/>
      <c r="AE5040" s="53"/>
      <c r="AF5040" s="72"/>
      <c r="AG5040" s="70"/>
      <c r="AH5040" s="70"/>
      <c r="AI5040" s="70"/>
    </row>
    <row r="5041" spans="1:35" ht="12.75" customHeight="1" x14ac:dyDescent="0.2">
      <c r="A5041" s="64" t="s">
        <v>830</v>
      </c>
      <c r="B5041" s="65" t="s">
        <v>829</v>
      </c>
      <c r="C5041" s="65">
        <v>918374</v>
      </c>
      <c r="D5041" s="66">
        <f>VLOOKUP(A5041,'2.1 Termination Charges'!$B$4:$F$904,5,0)</f>
        <v>1.9390000000000001E-2</v>
      </c>
      <c r="G5041" s="67"/>
      <c r="H5041" s="67"/>
      <c r="J5041" s="67"/>
      <c r="P5041" s="68"/>
      <c r="Q5041" s="69"/>
      <c r="R5041" s="69"/>
      <c r="Z5041" s="70"/>
      <c r="AA5041" s="71"/>
      <c r="AB5041" s="70"/>
      <c r="AC5041" s="70"/>
      <c r="AD5041" s="53"/>
      <c r="AE5041" s="53"/>
      <c r="AF5041" s="72"/>
      <c r="AG5041" s="70"/>
      <c r="AH5041" s="70"/>
      <c r="AI5041" s="70"/>
    </row>
    <row r="5042" spans="1:35" ht="12.75" customHeight="1" x14ac:dyDescent="0.2">
      <c r="A5042" s="64" t="s">
        <v>830</v>
      </c>
      <c r="B5042" s="65" t="s">
        <v>829</v>
      </c>
      <c r="C5042" s="65">
        <v>9183789</v>
      </c>
      <c r="D5042" s="66">
        <f>VLOOKUP(A5042,'2.1 Termination Charges'!$B$4:$F$904,5,0)</f>
        <v>1.9390000000000001E-2</v>
      </c>
      <c r="G5042" s="67"/>
      <c r="H5042" s="67"/>
      <c r="J5042" s="67"/>
      <c r="P5042" s="68"/>
      <c r="Q5042" s="69"/>
      <c r="R5042" s="69"/>
      <c r="Z5042" s="70"/>
      <c r="AA5042" s="71"/>
      <c r="AB5042" s="70"/>
      <c r="AC5042" s="70"/>
      <c r="AD5042" s="53"/>
      <c r="AE5042" s="53"/>
      <c r="AF5042" s="72"/>
      <c r="AG5042" s="70"/>
      <c r="AH5042" s="70"/>
      <c r="AI5042" s="70"/>
    </row>
    <row r="5043" spans="1:35" ht="12.75" customHeight="1" x14ac:dyDescent="0.2">
      <c r="A5043" s="64" t="s">
        <v>830</v>
      </c>
      <c r="B5043" s="65" t="s">
        <v>829</v>
      </c>
      <c r="C5043" s="65">
        <v>9183800</v>
      </c>
      <c r="D5043" s="66">
        <f>VLOOKUP(A5043,'2.1 Termination Charges'!$B$4:$F$904,5,0)</f>
        <v>1.9390000000000001E-2</v>
      </c>
      <c r="G5043" s="67"/>
      <c r="H5043" s="67"/>
      <c r="J5043" s="67"/>
      <c r="P5043" s="68"/>
      <c r="Q5043" s="69"/>
      <c r="R5043" s="69"/>
      <c r="Z5043" s="70"/>
      <c r="AA5043" s="71"/>
      <c r="AB5043" s="70"/>
      <c r="AC5043" s="70"/>
      <c r="AD5043" s="53"/>
      <c r="AE5043" s="53"/>
      <c r="AF5043" s="72"/>
      <c r="AG5043" s="70"/>
      <c r="AH5043" s="70"/>
      <c r="AI5043" s="70"/>
    </row>
    <row r="5044" spans="1:35" ht="12.75" customHeight="1" x14ac:dyDescent="0.2">
      <c r="A5044" s="64" t="s">
        <v>830</v>
      </c>
      <c r="B5044" s="65" t="s">
        <v>829</v>
      </c>
      <c r="C5044" s="65">
        <v>918390</v>
      </c>
      <c r="D5044" s="66">
        <f>VLOOKUP(A5044,'2.1 Termination Charges'!$B$4:$F$904,5,0)</f>
        <v>1.9390000000000001E-2</v>
      </c>
      <c r="G5044" s="67"/>
      <c r="H5044" s="67"/>
      <c r="J5044" s="67"/>
      <c r="P5044" s="68"/>
      <c r="Q5044" s="69"/>
      <c r="R5044" s="69"/>
      <c r="Z5044" s="70"/>
      <c r="AA5044" s="71"/>
      <c r="AB5044" s="70"/>
      <c r="AC5044" s="70"/>
      <c r="AD5044" s="53"/>
      <c r="AE5044" s="53"/>
      <c r="AF5044" s="72"/>
      <c r="AG5044" s="70"/>
      <c r="AH5044" s="70"/>
      <c r="AI5044" s="70"/>
    </row>
    <row r="5045" spans="1:35" ht="12.75" customHeight="1" x14ac:dyDescent="0.2">
      <c r="A5045" s="64" t="s">
        <v>830</v>
      </c>
      <c r="B5045" s="65" t="s">
        <v>829</v>
      </c>
      <c r="C5045" s="65">
        <v>918400</v>
      </c>
      <c r="D5045" s="66">
        <f>VLOOKUP(A5045,'2.1 Termination Charges'!$B$4:$F$904,5,0)</f>
        <v>1.9390000000000001E-2</v>
      </c>
      <c r="G5045" s="67"/>
      <c r="H5045" s="67"/>
      <c r="J5045" s="67"/>
      <c r="P5045" s="68"/>
      <c r="Q5045" s="69"/>
      <c r="R5045" s="69"/>
      <c r="Z5045" s="70"/>
      <c r="AA5045" s="71"/>
      <c r="AB5045" s="70"/>
      <c r="AC5045" s="70"/>
      <c r="AD5045" s="53"/>
      <c r="AE5045" s="53"/>
      <c r="AF5045" s="72"/>
      <c r="AG5045" s="70"/>
      <c r="AH5045" s="70"/>
      <c r="AI5045" s="70"/>
    </row>
    <row r="5046" spans="1:35" ht="12.75" customHeight="1" x14ac:dyDescent="0.2">
      <c r="A5046" s="64" t="s">
        <v>830</v>
      </c>
      <c r="B5046" s="65" t="s">
        <v>829</v>
      </c>
      <c r="C5046" s="65">
        <v>918401</v>
      </c>
      <c r="D5046" s="66">
        <f>VLOOKUP(A5046,'2.1 Termination Charges'!$B$4:$F$904,5,0)</f>
        <v>1.9390000000000001E-2</v>
      </c>
      <c r="G5046" s="67"/>
      <c r="H5046" s="67"/>
      <c r="J5046" s="67"/>
      <c r="P5046" s="68"/>
      <c r="Q5046" s="69"/>
      <c r="R5046" s="69"/>
      <c r="Z5046" s="70"/>
      <c r="AA5046" s="71"/>
      <c r="AB5046" s="70"/>
      <c r="AC5046" s="70"/>
      <c r="AD5046" s="53"/>
      <c r="AE5046" s="53"/>
      <c r="AF5046" s="72"/>
      <c r="AG5046" s="70"/>
      <c r="AH5046" s="70"/>
      <c r="AI5046" s="70"/>
    </row>
    <row r="5047" spans="1:35" ht="12.75" customHeight="1" x14ac:dyDescent="0.2">
      <c r="A5047" s="64" t="s">
        <v>830</v>
      </c>
      <c r="B5047" s="65" t="s">
        <v>829</v>
      </c>
      <c r="C5047" s="65">
        <v>918409</v>
      </c>
      <c r="D5047" s="66">
        <f>VLOOKUP(A5047,'2.1 Termination Charges'!$B$4:$F$904,5,0)</f>
        <v>1.9390000000000001E-2</v>
      </c>
      <c r="G5047" s="67"/>
      <c r="H5047" s="67"/>
      <c r="J5047" s="67"/>
      <c r="P5047" s="68"/>
      <c r="Q5047" s="69"/>
      <c r="R5047" s="69"/>
      <c r="Z5047" s="70"/>
      <c r="AA5047" s="71"/>
      <c r="AB5047" s="70"/>
      <c r="AC5047" s="70"/>
      <c r="AD5047" s="53"/>
      <c r="AE5047" s="53"/>
      <c r="AF5047" s="72"/>
      <c r="AG5047" s="70"/>
      <c r="AH5047" s="70"/>
      <c r="AI5047" s="70"/>
    </row>
    <row r="5048" spans="1:35" ht="12.75" customHeight="1" x14ac:dyDescent="0.2">
      <c r="A5048" s="64" t="s">
        <v>830</v>
      </c>
      <c r="B5048" s="65" t="s">
        <v>829</v>
      </c>
      <c r="C5048" s="65">
        <v>918410</v>
      </c>
      <c r="D5048" s="66">
        <f>VLOOKUP(A5048,'2.1 Termination Charges'!$B$4:$F$904,5,0)</f>
        <v>1.9390000000000001E-2</v>
      </c>
      <c r="G5048" s="67"/>
      <c r="H5048" s="67"/>
      <c r="J5048" s="67"/>
      <c r="P5048" s="68"/>
      <c r="Q5048" s="69"/>
      <c r="R5048" s="69"/>
      <c r="Z5048" s="70"/>
      <c r="AA5048" s="71"/>
      <c r="AB5048" s="70"/>
      <c r="AC5048" s="70"/>
      <c r="AD5048" s="53"/>
      <c r="AE5048" s="53"/>
      <c r="AF5048" s="72"/>
      <c r="AG5048" s="70"/>
      <c r="AH5048" s="70"/>
      <c r="AI5048" s="70"/>
    </row>
    <row r="5049" spans="1:35" ht="12.75" customHeight="1" x14ac:dyDescent="0.2">
      <c r="A5049" s="64" t="s">
        <v>830</v>
      </c>
      <c r="B5049" s="65" t="s">
        <v>829</v>
      </c>
      <c r="C5049" s="65">
        <v>9184110</v>
      </c>
      <c r="D5049" s="66">
        <f>VLOOKUP(A5049,'2.1 Termination Charges'!$B$4:$F$904,5,0)</f>
        <v>1.9390000000000001E-2</v>
      </c>
      <c r="G5049" s="67"/>
      <c r="H5049" s="67"/>
      <c r="J5049" s="67"/>
      <c r="P5049" s="68"/>
      <c r="Q5049" s="69"/>
      <c r="R5049" s="69"/>
      <c r="Z5049" s="70"/>
      <c r="AA5049" s="71"/>
      <c r="AB5049" s="70"/>
      <c r="AC5049" s="70"/>
      <c r="AD5049" s="53"/>
      <c r="AE5049" s="53"/>
      <c r="AF5049" s="72"/>
      <c r="AG5049" s="70"/>
      <c r="AH5049" s="70"/>
      <c r="AI5049" s="70"/>
    </row>
    <row r="5050" spans="1:35" ht="12.75" customHeight="1" x14ac:dyDescent="0.2">
      <c r="A5050" s="64" t="s">
        <v>830</v>
      </c>
      <c r="B5050" s="65" t="s">
        <v>829</v>
      </c>
      <c r="C5050" s="65">
        <v>9184118</v>
      </c>
      <c r="D5050" s="66">
        <f>VLOOKUP(A5050,'2.1 Termination Charges'!$B$4:$F$904,5,0)</f>
        <v>1.9390000000000001E-2</v>
      </c>
      <c r="G5050" s="67"/>
      <c r="H5050" s="67"/>
      <c r="J5050" s="67"/>
      <c r="P5050" s="68"/>
      <c r="Q5050" s="69"/>
      <c r="R5050" s="69"/>
      <c r="Z5050" s="70"/>
      <c r="AA5050" s="71"/>
      <c r="AB5050" s="70"/>
      <c r="AC5050" s="70"/>
      <c r="AD5050" s="53"/>
      <c r="AE5050" s="53"/>
      <c r="AF5050" s="72"/>
      <c r="AG5050" s="70"/>
      <c r="AH5050" s="70"/>
      <c r="AI5050" s="70"/>
    </row>
    <row r="5051" spans="1:35" ht="12.75" customHeight="1" x14ac:dyDescent="0.2">
      <c r="A5051" s="64" t="s">
        <v>830</v>
      </c>
      <c r="B5051" s="65" t="s">
        <v>829</v>
      </c>
      <c r="C5051" s="65">
        <v>9184129</v>
      </c>
      <c r="D5051" s="66">
        <f>VLOOKUP(A5051,'2.1 Termination Charges'!$B$4:$F$904,5,0)</f>
        <v>1.9390000000000001E-2</v>
      </c>
      <c r="G5051" s="67"/>
      <c r="H5051" s="67"/>
      <c r="J5051" s="67"/>
      <c r="P5051" s="68"/>
      <c r="Q5051" s="69"/>
      <c r="R5051" s="69"/>
      <c r="Z5051" s="70"/>
      <c r="AA5051" s="71"/>
      <c r="AB5051" s="70"/>
      <c r="AC5051" s="70"/>
      <c r="AD5051" s="53"/>
      <c r="AE5051" s="53"/>
      <c r="AF5051" s="72"/>
      <c r="AG5051" s="70"/>
      <c r="AH5051" s="70"/>
      <c r="AI5051" s="70"/>
    </row>
    <row r="5052" spans="1:35" ht="12.75" customHeight="1" x14ac:dyDescent="0.2">
      <c r="A5052" s="64" t="s">
        <v>830</v>
      </c>
      <c r="B5052" s="65" t="s">
        <v>829</v>
      </c>
      <c r="C5052" s="65">
        <v>918420</v>
      </c>
      <c r="D5052" s="66">
        <f>VLOOKUP(A5052,'2.1 Termination Charges'!$B$4:$F$904,5,0)</f>
        <v>1.9390000000000001E-2</v>
      </c>
      <c r="G5052" s="67"/>
      <c r="H5052" s="67"/>
      <c r="J5052" s="67"/>
      <c r="P5052" s="68"/>
      <c r="Q5052" s="69"/>
      <c r="R5052" s="69"/>
      <c r="Z5052" s="70"/>
      <c r="AA5052" s="71"/>
      <c r="AB5052" s="70"/>
      <c r="AC5052" s="70"/>
      <c r="AD5052" s="53"/>
      <c r="AE5052" s="53"/>
      <c r="AF5052" s="72"/>
      <c r="AG5052" s="70"/>
      <c r="AH5052" s="70"/>
      <c r="AI5052" s="70"/>
    </row>
    <row r="5053" spans="1:35" ht="12.75" customHeight="1" x14ac:dyDescent="0.2">
      <c r="A5053" s="64" t="s">
        <v>830</v>
      </c>
      <c r="B5053" s="65" t="s">
        <v>829</v>
      </c>
      <c r="C5053" s="65">
        <v>918421</v>
      </c>
      <c r="D5053" s="66">
        <f>VLOOKUP(A5053,'2.1 Termination Charges'!$B$4:$F$904,5,0)</f>
        <v>1.9390000000000001E-2</v>
      </c>
      <c r="G5053" s="67"/>
      <c r="H5053" s="67"/>
      <c r="J5053" s="67"/>
      <c r="P5053" s="68"/>
      <c r="Q5053" s="69"/>
      <c r="R5053" s="69"/>
      <c r="Z5053" s="70"/>
      <c r="AA5053" s="71"/>
      <c r="AB5053" s="70"/>
      <c r="AC5053" s="70"/>
      <c r="AD5053" s="53"/>
      <c r="AE5053" s="53"/>
      <c r="AF5053" s="72"/>
      <c r="AG5053" s="70"/>
      <c r="AH5053" s="70"/>
      <c r="AI5053" s="70"/>
    </row>
    <row r="5054" spans="1:35" ht="12.75" customHeight="1" x14ac:dyDescent="0.2">
      <c r="A5054" s="64" t="s">
        <v>830</v>
      </c>
      <c r="B5054" s="65" t="s">
        <v>829</v>
      </c>
      <c r="C5054" s="65">
        <v>918423</v>
      </c>
      <c r="D5054" s="66">
        <f>VLOOKUP(A5054,'2.1 Termination Charges'!$B$4:$F$904,5,0)</f>
        <v>1.9390000000000001E-2</v>
      </c>
      <c r="G5054" s="67"/>
      <c r="H5054" s="67"/>
      <c r="J5054" s="67"/>
      <c r="P5054" s="68"/>
      <c r="Q5054" s="69"/>
      <c r="R5054" s="69"/>
      <c r="Z5054" s="70"/>
      <c r="AA5054" s="71"/>
      <c r="AB5054" s="70"/>
      <c r="AC5054" s="70"/>
      <c r="AD5054" s="53"/>
      <c r="AE5054" s="53"/>
      <c r="AF5054" s="72"/>
      <c r="AG5054" s="70"/>
      <c r="AH5054" s="70"/>
      <c r="AI5054" s="70"/>
    </row>
    <row r="5055" spans="1:35" ht="12.75" customHeight="1" x14ac:dyDescent="0.2">
      <c r="A5055" s="64" t="s">
        <v>830</v>
      </c>
      <c r="B5055" s="65" t="s">
        <v>829</v>
      </c>
      <c r="C5055" s="65">
        <v>918427</v>
      </c>
      <c r="D5055" s="66">
        <f>VLOOKUP(A5055,'2.1 Termination Charges'!$B$4:$F$904,5,0)</f>
        <v>1.9390000000000001E-2</v>
      </c>
      <c r="G5055" s="67"/>
      <c r="H5055" s="67"/>
      <c r="J5055" s="67"/>
      <c r="P5055" s="68"/>
      <c r="Q5055" s="69"/>
      <c r="R5055" s="69"/>
      <c r="Z5055" s="70"/>
      <c r="AA5055" s="71"/>
      <c r="AB5055" s="70"/>
      <c r="AC5055" s="70"/>
      <c r="AD5055" s="53"/>
      <c r="AE5055" s="53"/>
      <c r="AF5055" s="72"/>
      <c r="AG5055" s="70"/>
      <c r="AH5055" s="70"/>
      <c r="AI5055" s="70"/>
    </row>
    <row r="5056" spans="1:35" ht="12.75" customHeight="1" x14ac:dyDescent="0.2">
      <c r="A5056" s="64" t="s">
        <v>830</v>
      </c>
      <c r="B5056" s="65" t="s">
        <v>829</v>
      </c>
      <c r="C5056" s="65">
        <v>918428</v>
      </c>
      <c r="D5056" s="66">
        <f>VLOOKUP(A5056,'2.1 Termination Charges'!$B$4:$F$904,5,0)</f>
        <v>1.9390000000000001E-2</v>
      </c>
      <c r="G5056" s="67"/>
      <c r="H5056" s="67"/>
      <c r="J5056" s="67"/>
      <c r="P5056" s="68"/>
      <c r="Q5056" s="69"/>
      <c r="R5056" s="69"/>
      <c r="Z5056" s="70"/>
      <c r="AA5056" s="71"/>
      <c r="AB5056" s="70"/>
      <c r="AC5056" s="70"/>
      <c r="AD5056" s="53"/>
      <c r="AE5056" s="53"/>
      <c r="AF5056" s="72"/>
      <c r="AG5056" s="70"/>
      <c r="AH5056" s="70"/>
      <c r="AI5056" s="70"/>
    </row>
    <row r="5057" spans="1:35" ht="12.75" customHeight="1" x14ac:dyDescent="0.2">
      <c r="A5057" s="64" t="s">
        <v>830</v>
      </c>
      <c r="B5057" s="65" t="s">
        <v>829</v>
      </c>
      <c r="C5057" s="65">
        <v>918435</v>
      </c>
      <c r="D5057" s="66">
        <f>VLOOKUP(A5057,'2.1 Termination Charges'!$B$4:$F$904,5,0)</f>
        <v>1.9390000000000001E-2</v>
      </c>
      <c r="G5057" s="67"/>
      <c r="H5057" s="67"/>
      <c r="J5057" s="67"/>
      <c r="P5057" s="68"/>
      <c r="Q5057" s="69"/>
      <c r="R5057" s="69"/>
      <c r="Z5057" s="70"/>
      <c r="AA5057" s="71"/>
      <c r="AB5057" s="70"/>
      <c r="AC5057" s="70"/>
      <c r="AD5057" s="53"/>
      <c r="AE5057" s="53"/>
      <c r="AF5057" s="72"/>
      <c r="AG5057" s="70"/>
      <c r="AH5057" s="70"/>
      <c r="AI5057" s="70"/>
    </row>
    <row r="5058" spans="1:35" ht="12.75" customHeight="1" x14ac:dyDescent="0.2">
      <c r="A5058" s="64" t="s">
        <v>830</v>
      </c>
      <c r="B5058" s="65" t="s">
        <v>829</v>
      </c>
      <c r="C5058" s="65">
        <v>918436</v>
      </c>
      <c r="D5058" s="66">
        <f>VLOOKUP(A5058,'2.1 Termination Charges'!$B$4:$F$904,5,0)</f>
        <v>1.9390000000000001E-2</v>
      </c>
      <c r="G5058" s="67"/>
      <c r="H5058" s="67"/>
      <c r="J5058" s="67"/>
      <c r="P5058" s="68"/>
      <c r="Q5058" s="69"/>
      <c r="R5058" s="69"/>
      <c r="Z5058" s="70"/>
      <c r="AA5058" s="71"/>
      <c r="AB5058" s="70"/>
      <c r="AC5058" s="70"/>
      <c r="AD5058" s="53"/>
      <c r="AE5058" s="53"/>
      <c r="AF5058" s="72"/>
      <c r="AG5058" s="70"/>
      <c r="AH5058" s="70"/>
      <c r="AI5058" s="70"/>
    </row>
    <row r="5059" spans="1:35" ht="12.75" customHeight="1" x14ac:dyDescent="0.2">
      <c r="A5059" s="64" t="s">
        <v>830</v>
      </c>
      <c r="B5059" s="65" t="s">
        <v>829</v>
      </c>
      <c r="C5059" s="65">
        <v>918437</v>
      </c>
      <c r="D5059" s="66">
        <f>VLOOKUP(A5059,'2.1 Termination Charges'!$B$4:$F$904,5,0)</f>
        <v>1.9390000000000001E-2</v>
      </c>
      <c r="G5059" s="67"/>
      <c r="H5059" s="67"/>
      <c r="J5059" s="67"/>
      <c r="P5059" s="68"/>
      <c r="Q5059" s="69"/>
      <c r="R5059" s="69"/>
      <c r="Z5059" s="70"/>
      <c r="AA5059" s="71"/>
      <c r="AB5059" s="70"/>
      <c r="AC5059" s="70"/>
      <c r="AD5059" s="53"/>
      <c r="AE5059" s="53"/>
      <c r="AF5059" s="72"/>
      <c r="AG5059" s="70"/>
      <c r="AH5059" s="70"/>
      <c r="AI5059" s="70"/>
    </row>
    <row r="5060" spans="1:35" ht="12.75" customHeight="1" x14ac:dyDescent="0.2">
      <c r="A5060" s="64" t="s">
        <v>830</v>
      </c>
      <c r="B5060" s="65" t="s">
        <v>829</v>
      </c>
      <c r="C5060" s="65">
        <v>9184448</v>
      </c>
      <c r="D5060" s="66">
        <f>VLOOKUP(A5060,'2.1 Termination Charges'!$B$4:$F$904,5,0)</f>
        <v>1.9390000000000001E-2</v>
      </c>
      <c r="G5060" s="67"/>
      <c r="H5060" s="67"/>
      <c r="J5060" s="67"/>
      <c r="P5060" s="68"/>
      <c r="Q5060" s="69"/>
      <c r="R5060" s="69"/>
      <c r="Z5060" s="70"/>
      <c r="AA5060" s="71"/>
      <c r="AB5060" s="70"/>
      <c r="AC5060" s="70"/>
      <c r="AD5060" s="53"/>
      <c r="AE5060" s="53"/>
      <c r="AF5060" s="72"/>
      <c r="AG5060" s="70"/>
      <c r="AH5060" s="70"/>
      <c r="AI5060" s="70"/>
    </row>
    <row r="5061" spans="1:35" ht="12.75" customHeight="1" x14ac:dyDescent="0.2">
      <c r="A5061" s="64" t="s">
        <v>830</v>
      </c>
      <c r="B5061" s="65" t="s">
        <v>829</v>
      </c>
      <c r="C5061" s="65">
        <v>918445</v>
      </c>
      <c r="D5061" s="66">
        <f>VLOOKUP(A5061,'2.1 Termination Charges'!$B$4:$F$904,5,0)</f>
        <v>1.9390000000000001E-2</v>
      </c>
      <c r="G5061" s="67"/>
      <c r="H5061" s="67"/>
      <c r="J5061" s="67"/>
      <c r="P5061" s="68"/>
      <c r="Q5061" s="69"/>
      <c r="R5061" s="69"/>
      <c r="Z5061" s="70"/>
      <c r="AA5061" s="71"/>
      <c r="AB5061" s="70"/>
      <c r="AC5061" s="70"/>
      <c r="AD5061" s="53"/>
      <c r="AE5061" s="53"/>
      <c r="AF5061" s="72"/>
      <c r="AG5061" s="70"/>
      <c r="AH5061" s="70"/>
      <c r="AI5061" s="70"/>
    </row>
    <row r="5062" spans="1:35" ht="12.75" customHeight="1" x14ac:dyDescent="0.2">
      <c r="A5062" s="64" t="s">
        <v>830</v>
      </c>
      <c r="B5062" s="65" t="s">
        <v>829</v>
      </c>
      <c r="C5062" s="65">
        <v>918447</v>
      </c>
      <c r="D5062" s="66">
        <f>VLOOKUP(A5062,'2.1 Termination Charges'!$B$4:$F$904,5,0)</f>
        <v>1.9390000000000001E-2</v>
      </c>
      <c r="G5062" s="67"/>
      <c r="H5062" s="67"/>
      <c r="J5062" s="67"/>
      <c r="P5062" s="68"/>
      <c r="Q5062" s="69"/>
      <c r="R5062" s="69"/>
      <c r="Z5062" s="70"/>
      <c r="AA5062" s="71"/>
      <c r="AB5062" s="70"/>
      <c r="AC5062" s="70"/>
      <c r="AD5062" s="53"/>
      <c r="AE5062" s="53"/>
      <c r="AF5062" s="72"/>
      <c r="AG5062" s="70"/>
      <c r="AH5062" s="70"/>
      <c r="AI5062" s="70"/>
    </row>
    <row r="5063" spans="1:35" ht="12.75" customHeight="1" x14ac:dyDescent="0.2">
      <c r="A5063" s="64" t="s">
        <v>830</v>
      </c>
      <c r="B5063" s="65" t="s">
        <v>829</v>
      </c>
      <c r="C5063" s="65">
        <v>918449</v>
      </c>
      <c r="D5063" s="66">
        <f>VLOOKUP(A5063,'2.1 Termination Charges'!$B$4:$F$904,5,0)</f>
        <v>1.9390000000000001E-2</v>
      </c>
      <c r="G5063" s="67"/>
      <c r="H5063" s="67"/>
      <c r="J5063" s="67"/>
      <c r="P5063" s="68"/>
      <c r="Q5063" s="69"/>
      <c r="R5063" s="69"/>
      <c r="Z5063" s="70"/>
      <c r="AA5063" s="71"/>
      <c r="AB5063" s="70"/>
      <c r="AC5063" s="70"/>
      <c r="AD5063" s="53"/>
      <c r="AE5063" s="53"/>
      <c r="AF5063" s="72"/>
      <c r="AG5063" s="70"/>
      <c r="AH5063" s="70"/>
      <c r="AI5063" s="70"/>
    </row>
    <row r="5064" spans="1:35" ht="12.75" customHeight="1" x14ac:dyDescent="0.2">
      <c r="A5064" s="64" t="s">
        <v>830</v>
      </c>
      <c r="B5064" s="65" t="s">
        <v>829</v>
      </c>
      <c r="C5064" s="65">
        <v>9184510</v>
      </c>
      <c r="D5064" s="66">
        <f>VLOOKUP(A5064,'2.1 Termination Charges'!$B$4:$F$904,5,0)</f>
        <v>1.9390000000000001E-2</v>
      </c>
      <c r="G5064" s="67"/>
      <c r="H5064" s="67"/>
      <c r="J5064" s="67"/>
      <c r="P5064" s="68"/>
      <c r="Q5064" s="69"/>
      <c r="R5064" s="69"/>
      <c r="Z5064" s="70"/>
      <c r="AA5064" s="71"/>
      <c r="AB5064" s="70"/>
      <c r="AC5064" s="70"/>
      <c r="AD5064" s="53"/>
      <c r="AE5064" s="53"/>
      <c r="AF5064" s="72"/>
      <c r="AG5064" s="70"/>
      <c r="AH5064" s="70"/>
      <c r="AI5064" s="70"/>
    </row>
    <row r="5065" spans="1:35" ht="12.75" customHeight="1" x14ac:dyDescent="0.2">
      <c r="A5065" s="64" t="s">
        <v>830</v>
      </c>
      <c r="B5065" s="65" t="s">
        <v>829</v>
      </c>
      <c r="C5065" s="65">
        <v>9184528</v>
      </c>
      <c r="D5065" s="66">
        <f>VLOOKUP(A5065,'2.1 Termination Charges'!$B$4:$F$904,5,0)</f>
        <v>1.9390000000000001E-2</v>
      </c>
      <c r="G5065" s="67"/>
      <c r="H5065" s="67"/>
      <c r="J5065" s="67"/>
      <c r="P5065" s="68"/>
      <c r="Q5065" s="69"/>
      <c r="R5065" s="69"/>
      <c r="Z5065" s="70"/>
      <c r="AA5065" s="71"/>
      <c r="AB5065" s="70"/>
      <c r="AC5065" s="70"/>
      <c r="AD5065" s="53"/>
      <c r="AE5065" s="53"/>
      <c r="AF5065" s="72"/>
      <c r="AG5065" s="70"/>
      <c r="AH5065" s="70"/>
      <c r="AI5065" s="70"/>
    </row>
    <row r="5066" spans="1:35" ht="12.75" customHeight="1" x14ac:dyDescent="0.2">
      <c r="A5066" s="64" t="s">
        <v>830</v>
      </c>
      <c r="B5066" s="65" t="s">
        <v>829</v>
      </c>
      <c r="C5066" s="65">
        <v>918453</v>
      </c>
      <c r="D5066" s="66">
        <f>VLOOKUP(A5066,'2.1 Termination Charges'!$B$4:$F$904,5,0)</f>
        <v>1.9390000000000001E-2</v>
      </c>
      <c r="G5066" s="67"/>
      <c r="H5066" s="67"/>
      <c r="J5066" s="67"/>
      <c r="P5066" s="68"/>
      <c r="Q5066" s="69"/>
      <c r="R5066" s="69"/>
      <c r="Z5066" s="70"/>
      <c r="AA5066" s="71"/>
      <c r="AB5066" s="70"/>
      <c r="AC5066" s="70"/>
      <c r="AD5066" s="53"/>
      <c r="AE5066" s="53"/>
      <c r="AF5066" s="72"/>
      <c r="AG5066" s="70"/>
      <c r="AH5066" s="70"/>
      <c r="AI5066" s="70"/>
    </row>
    <row r="5067" spans="1:35" ht="12.75" customHeight="1" x14ac:dyDescent="0.2">
      <c r="A5067" s="64" t="s">
        <v>830</v>
      </c>
      <c r="B5067" s="65" t="s">
        <v>829</v>
      </c>
      <c r="C5067" s="65">
        <v>918459</v>
      </c>
      <c r="D5067" s="66">
        <f>VLOOKUP(A5067,'2.1 Termination Charges'!$B$4:$F$904,5,0)</f>
        <v>1.9390000000000001E-2</v>
      </c>
      <c r="G5067" s="67"/>
      <c r="H5067" s="67"/>
      <c r="J5067" s="67"/>
      <c r="P5067" s="68"/>
      <c r="Q5067" s="69"/>
      <c r="R5067" s="69"/>
      <c r="Z5067" s="70"/>
      <c r="AA5067" s="71"/>
      <c r="AB5067" s="70"/>
      <c r="AC5067" s="70"/>
      <c r="AD5067" s="53"/>
      <c r="AE5067" s="53"/>
      <c r="AF5067" s="72"/>
      <c r="AG5067" s="70"/>
      <c r="AH5067" s="70"/>
      <c r="AI5067" s="70"/>
    </row>
    <row r="5068" spans="1:35" ht="12.75" customHeight="1" x14ac:dyDescent="0.2">
      <c r="A5068" s="64" t="s">
        <v>830</v>
      </c>
      <c r="B5068" s="65" t="s">
        <v>829</v>
      </c>
      <c r="C5068" s="65">
        <v>918469</v>
      </c>
      <c r="D5068" s="66">
        <f>VLOOKUP(A5068,'2.1 Termination Charges'!$B$4:$F$904,5,0)</f>
        <v>1.9390000000000001E-2</v>
      </c>
      <c r="G5068" s="67"/>
      <c r="H5068" s="67"/>
      <c r="J5068" s="67"/>
      <c r="P5068" s="68"/>
      <c r="Q5068" s="69"/>
      <c r="R5068" s="69"/>
      <c r="Z5068" s="70"/>
      <c r="AA5068" s="71"/>
      <c r="AB5068" s="70"/>
      <c r="AC5068" s="70"/>
      <c r="AD5068" s="53"/>
      <c r="AE5068" s="53"/>
      <c r="AF5068" s="72"/>
      <c r="AG5068" s="70"/>
      <c r="AH5068" s="70"/>
      <c r="AI5068" s="70"/>
    </row>
    <row r="5069" spans="1:35" ht="12.75" customHeight="1" x14ac:dyDescent="0.2">
      <c r="A5069" s="64" t="s">
        <v>830</v>
      </c>
      <c r="B5069" s="65" t="s">
        <v>829</v>
      </c>
      <c r="C5069" s="65">
        <v>918486</v>
      </c>
      <c r="D5069" s="66">
        <f>VLOOKUP(A5069,'2.1 Termination Charges'!$B$4:$F$904,5,0)</f>
        <v>1.9390000000000001E-2</v>
      </c>
      <c r="G5069" s="67"/>
      <c r="H5069" s="67"/>
      <c r="J5069" s="67"/>
      <c r="P5069" s="68"/>
      <c r="Q5069" s="69"/>
      <c r="R5069" s="69"/>
      <c r="Z5069" s="70"/>
      <c r="AA5069" s="71"/>
      <c r="AB5069" s="70"/>
      <c r="AC5069" s="70"/>
      <c r="AD5069" s="53"/>
      <c r="AE5069" s="53"/>
      <c r="AF5069" s="72"/>
      <c r="AG5069" s="70"/>
      <c r="AH5069" s="70"/>
      <c r="AI5069" s="70"/>
    </row>
    <row r="5070" spans="1:35" ht="12.75" customHeight="1" x14ac:dyDescent="0.2">
      <c r="A5070" s="64" t="s">
        <v>830</v>
      </c>
      <c r="B5070" s="65" t="s">
        <v>829</v>
      </c>
      <c r="C5070" s="65">
        <v>918489</v>
      </c>
      <c r="D5070" s="66">
        <f>VLOOKUP(A5070,'2.1 Termination Charges'!$B$4:$F$904,5,0)</f>
        <v>1.9390000000000001E-2</v>
      </c>
      <c r="G5070" s="67"/>
      <c r="H5070" s="67"/>
      <c r="J5070" s="67"/>
      <c r="P5070" s="68"/>
      <c r="Q5070" s="69"/>
      <c r="R5070" s="69"/>
      <c r="Z5070" s="70"/>
      <c r="AA5070" s="71"/>
      <c r="AB5070" s="70"/>
      <c r="AC5070" s="70"/>
      <c r="AD5070" s="53"/>
      <c r="AE5070" s="53"/>
      <c r="AF5070" s="72"/>
      <c r="AG5070" s="70"/>
      <c r="AH5070" s="70"/>
      <c r="AI5070" s="70"/>
    </row>
    <row r="5071" spans="1:35" ht="12.75" customHeight="1" x14ac:dyDescent="0.2">
      <c r="A5071" s="64" t="s">
        <v>830</v>
      </c>
      <c r="B5071" s="65" t="s">
        <v>829</v>
      </c>
      <c r="C5071" s="65">
        <v>9184949</v>
      </c>
      <c r="D5071" s="66">
        <f>VLOOKUP(A5071,'2.1 Termination Charges'!$B$4:$F$904,5,0)</f>
        <v>1.9390000000000001E-2</v>
      </c>
      <c r="G5071" s="67"/>
      <c r="H5071" s="67"/>
      <c r="J5071" s="67"/>
      <c r="P5071" s="68"/>
      <c r="Q5071" s="69"/>
      <c r="R5071" s="69"/>
      <c r="Z5071" s="70"/>
      <c r="AA5071" s="71"/>
      <c r="AB5071" s="70"/>
      <c r="AC5071" s="70"/>
      <c r="AD5071" s="53"/>
      <c r="AE5071" s="53"/>
      <c r="AF5071" s="72"/>
      <c r="AG5071" s="70"/>
      <c r="AH5071" s="70"/>
      <c r="AI5071" s="70"/>
    </row>
    <row r="5072" spans="1:35" ht="12.75" customHeight="1" x14ac:dyDescent="0.2">
      <c r="A5072" s="64" t="s">
        <v>830</v>
      </c>
      <c r="B5072" s="65" t="s">
        <v>829</v>
      </c>
      <c r="C5072" s="65">
        <v>9184988</v>
      </c>
      <c r="D5072" s="66">
        <f>VLOOKUP(A5072,'2.1 Termination Charges'!$B$4:$F$904,5,0)</f>
        <v>1.9390000000000001E-2</v>
      </c>
      <c r="G5072" s="67"/>
      <c r="H5072" s="67"/>
      <c r="J5072" s="67"/>
      <c r="P5072" s="68"/>
      <c r="Q5072" s="69"/>
      <c r="R5072" s="69"/>
      <c r="Z5072" s="70"/>
      <c r="AA5072" s="71"/>
      <c r="AB5072" s="70"/>
      <c r="AC5072" s="70"/>
      <c r="AD5072" s="53"/>
      <c r="AE5072" s="53"/>
      <c r="AF5072" s="72"/>
      <c r="AG5072" s="70"/>
      <c r="AH5072" s="70"/>
      <c r="AI5072" s="70"/>
    </row>
    <row r="5073" spans="1:35" ht="12.75" customHeight="1" x14ac:dyDescent="0.2">
      <c r="A5073" s="64" t="s">
        <v>830</v>
      </c>
      <c r="B5073" s="65" t="s">
        <v>829</v>
      </c>
      <c r="C5073" s="65">
        <v>918500</v>
      </c>
      <c r="D5073" s="66">
        <f>VLOOKUP(A5073,'2.1 Termination Charges'!$B$4:$F$904,5,0)</f>
        <v>1.9390000000000001E-2</v>
      </c>
      <c r="G5073" s="67"/>
      <c r="H5073" s="67"/>
      <c r="J5073" s="67"/>
      <c r="P5073" s="68"/>
      <c r="Q5073" s="69"/>
      <c r="R5073" s="69"/>
      <c r="Z5073" s="70"/>
      <c r="AA5073" s="71"/>
      <c r="AB5073" s="70"/>
      <c r="AC5073" s="70"/>
      <c r="AD5073" s="53"/>
      <c r="AE5073" s="53"/>
      <c r="AF5073" s="72"/>
      <c r="AG5073" s="70"/>
      <c r="AH5073" s="70"/>
      <c r="AI5073" s="70"/>
    </row>
    <row r="5074" spans="1:35" ht="12.75" customHeight="1" x14ac:dyDescent="0.2">
      <c r="A5074" s="64" t="s">
        <v>830</v>
      </c>
      <c r="B5074" s="65" t="s">
        <v>829</v>
      </c>
      <c r="C5074" s="65">
        <v>9185060</v>
      </c>
      <c r="D5074" s="66">
        <f>VLOOKUP(A5074,'2.1 Termination Charges'!$B$4:$F$904,5,0)</f>
        <v>1.9390000000000001E-2</v>
      </c>
      <c r="G5074" s="67"/>
      <c r="H5074" s="67"/>
      <c r="J5074" s="67"/>
      <c r="P5074" s="68"/>
      <c r="Q5074" s="69"/>
      <c r="R5074" s="69"/>
      <c r="Z5074" s="70"/>
      <c r="AA5074" s="71"/>
      <c r="AB5074" s="70"/>
      <c r="AC5074" s="70"/>
      <c r="AD5074" s="53"/>
      <c r="AE5074" s="53"/>
      <c r="AF5074" s="72"/>
      <c r="AG5074" s="70"/>
      <c r="AH5074" s="70"/>
      <c r="AI5074" s="70"/>
    </row>
    <row r="5075" spans="1:35" ht="12.75" customHeight="1" x14ac:dyDescent="0.2">
      <c r="A5075" s="64" t="s">
        <v>830</v>
      </c>
      <c r="B5075" s="65" t="s">
        <v>829</v>
      </c>
      <c r="C5075" s="65">
        <v>9185068</v>
      </c>
      <c r="D5075" s="66">
        <f>VLOOKUP(A5075,'2.1 Termination Charges'!$B$4:$F$904,5,0)</f>
        <v>1.9390000000000001E-2</v>
      </c>
      <c r="G5075" s="67"/>
      <c r="H5075" s="67"/>
      <c r="J5075" s="67"/>
      <c r="P5075" s="68"/>
      <c r="Q5075" s="69"/>
      <c r="R5075" s="69"/>
      <c r="Z5075" s="70"/>
      <c r="AA5075" s="71"/>
      <c r="AB5075" s="70"/>
      <c r="AC5075" s="70"/>
      <c r="AD5075" s="53"/>
      <c r="AE5075" s="53"/>
      <c r="AF5075" s="72"/>
      <c r="AG5075" s="70"/>
      <c r="AH5075" s="70"/>
      <c r="AI5075" s="70"/>
    </row>
    <row r="5076" spans="1:35" ht="12.75" customHeight="1" x14ac:dyDescent="0.2">
      <c r="A5076" s="64" t="s">
        <v>830</v>
      </c>
      <c r="B5076" s="65" t="s">
        <v>829</v>
      </c>
      <c r="C5076" s="65">
        <v>9185069</v>
      </c>
      <c r="D5076" s="66">
        <f>VLOOKUP(A5076,'2.1 Termination Charges'!$B$4:$F$904,5,0)</f>
        <v>1.9390000000000001E-2</v>
      </c>
      <c r="G5076" s="67"/>
      <c r="H5076" s="67"/>
      <c r="J5076" s="67"/>
      <c r="P5076" s="68"/>
      <c r="Q5076" s="69"/>
      <c r="R5076" s="69"/>
      <c r="Z5076" s="70"/>
      <c r="AA5076" s="71"/>
      <c r="AB5076" s="70"/>
      <c r="AC5076" s="70"/>
      <c r="AD5076" s="53"/>
      <c r="AE5076" s="53"/>
      <c r="AF5076" s="72"/>
      <c r="AG5076" s="70"/>
      <c r="AH5076" s="70"/>
      <c r="AI5076" s="70"/>
    </row>
    <row r="5077" spans="1:35" ht="12.75" customHeight="1" x14ac:dyDescent="0.2">
      <c r="A5077" s="64" t="s">
        <v>830</v>
      </c>
      <c r="B5077" s="65" t="s">
        <v>829</v>
      </c>
      <c r="C5077" s="65">
        <v>918507</v>
      </c>
      <c r="D5077" s="66">
        <f>VLOOKUP(A5077,'2.1 Termination Charges'!$B$4:$F$904,5,0)</f>
        <v>1.9390000000000001E-2</v>
      </c>
      <c r="G5077" s="67"/>
      <c r="H5077" s="67"/>
      <c r="J5077" s="67"/>
      <c r="P5077" s="68"/>
      <c r="Q5077" s="69"/>
      <c r="R5077" s="69"/>
      <c r="Z5077" s="70"/>
      <c r="AA5077" s="71"/>
      <c r="AB5077" s="70"/>
      <c r="AC5077" s="70"/>
      <c r="AD5077" s="53"/>
      <c r="AE5077" s="53"/>
      <c r="AF5077" s="72"/>
      <c r="AG5077" s="70"/>
      <c r="AH5077" s="70"/>
      <c r="AI5077" s="70"/>
    </row>
    <row r="5078" spans="1:35" ht="12.75" customHeight="1" x14ac:dyDescent="0.2">
      <c r="A5078" s="64" t="s">
        <v>830</v>
      </c>
      <c r="B5078" s="65" t="s">
        <v>829</v>
      </c>
      <c r="C5078" s="65">
        <v>918508</v>
      </c>
      <c r="D5078" s="66">
        <f>VLOOKUP(A5078,'2.1 Termination Charges'!$B$4:$F$904,5,0)</f>
        <v>1.9390000000000001E-2</v>
      </c>
      <c r="G5078" s="67"/>
      <c r="H5078" s="67"/>
      <c r="J5078" s="67"/>
      <c r="P5078" s="68"/>
      <c r="Q5078" s="69"/>
      <c r="R5078" s="69"/>
      <c r="Z5078" s="70"/>
      <c r="AA5078" s="71"/>
      <c r="AB5078" s="70"/>
      <c r="AC5078" s="70"/>
      <c r="AD5078" s="53"/>
      <c r="AE5078" s="53"/>
      <c r="AF5078" s="72"/>
      <c r="AG5078" s="70"/>
      <c r="AH5078" s="70"/>
      <c r="AI5078" s="70"/>
    </row>
    <row r="5079" spans="1:35" ht="12.75" customHeight="1" x14ac:dyDescent="0.2">
      <c r="A5079" s="64" t="s">
        <v>830</v>
      </c>
      <c r="B5079" s="65" t="s">
        <v>829</v>
      </c>
      <c r="C5079" s="65">
        <v>918509</v>
      </c>
      <c r="D5079" s="66">
        <f>VLOOKUP(A5079,'2.1 Termination Charges'!$B$4:$F$904,5,0)</f>
        <v>1.9390000000000001E-2</v>
      </c>
      <c r="G5079" s="67"/>
      <c r="H5079" s="67"/>
      <c r="J5079" s="67"/>
      <c r="P5079" s="68"/>
      <c r="Q5079" s="69"/>
      <c r="R5079" s="69"/>
      <c r="Z5079" s="70"/>
      <c r="AA5079" s="71"/>
      <c r="AB5079" s="70"/>
      <c r="AC5079" s="70"/>
      <c r="AD5079" s="53"/>
      <c r="AE5079" s="53"/>
      <c r="AF5079" s="72"/>
      <c r="AG5079" s="70"/>
      <c r="AH5079" s="70"/>
      <c r="AI5079" s="70"/>
    </row>
    <row r="5080" spans="1:35" ht="12.75" customHeight="1" x14ac:dyDescent="0.2">
      <c r="A5080" s="64" t="s">
        <v>830</v>
      </c>
      <c r="B5080" s="65" t="s">
        <v>829</v>
      </c>
      <c r="C5080" s="65">
        <v>918511</v>
      </c>
      <c r="D5080" s="66">
        <f>VLOOKUP(A5080,'2.1 Termination Charges'!$B$4:$F$904,5,0)</f>
        <v>1.9390000000000001E-2</v>
      </c>
      <c r="G5080" s="67"/>
      <c r="H5080" s="67"/>
      <c r="J5080" s="67"/>
      <c r="P5080" s="68"/>
      <c r="Q5080" s="69"/>
      <c r="R5080" s="69"/>
      <c r="Z5080" s="70"/>
      <c r="AA5080" s="71"/>
      <c r="AB5080" s="70"/>
      <c r="AC5080" s="70"/>
      <c r="AD5080" s="53"/>
      <c r="AE5080" s="53"/>
      <c r="AF5080" s="72"/>
      <c r="AG5080" s="70"/>
      <c r="AH5080" s="70"/>
      <c r="AI5080" s="70"/>
    </row>
    <row r="5081" spans="1:35" ht="12.75" customHeight="1" x14ac:dyDescent="0.2">
      <c r="A5081" s="64" t="s">
        <v>830</v>
      </c>
      <c r="B5081" s="65" t="s">
        <v>829</v>
      </c>
      <c r="C5081" s="65">
        <v>9185200</v>
      </c>
      <c r="D5081" s="66">
        <f>VLOOKUP(A5081,'2.1 Termination Charges'!$B$4:$F$904,5,0)</f>
        <v>1.9390000000000001E-2</v>
      </c>
      <c r="G5081" s="67"/>
      <c r="H5081" s="67"/>
      <c r="J5081" s="67"/>
      <c r="P5081" s="68"/>
      <c r="Q5081" s="69"/>
      <c r="R5081" s="69"/>
      <c r="Z5081" s="70"/>
      <c r="AA5081" s="71"/>
      <c r="AB5081" s="70"/>
      <c r="AC5081" s="70"/>
      <c r="AD5081" s="53"/>
      <c r="AE5081" s="53"/>
      <c r="AF5081" s="72"/>
      <c r="AG5081" s="70"/>
      <c r="AH5081" s="70"/>
      <c r="AI5081" s="70"/>
    </row>
    <row r="5082" spans="1:35" ht="12.75" customHeight="1" x14ac:dyDescent="0.2">
      <c r="A5082" s="64" t="s">
        <v>830</v>
      </c>
      <c r="B5082" s="65" t="s">
        <v>829</v>
      </c>
      <c r="C5082" s="65">
        <v>9185208</v>
      </c>
      <c r="D5082" s="66">
        <f>VLOOKUP(A5082,'2.1 Termination Charges'!$B$4:$F$904,5,0)</f>
        <v>1.9390000000000001E-2</v>
      </c>
      <c r="G5082" s="67"/>
      <c r="H5082" s="67"/>
      <c r="J5082" s="67"/>
      <c r="P5082" s="68"/>
      <c r="Q5082" s="69"/>
      <c r="R5082" s="69"/>
      <c r="Z5082" s="70"/>
      <c r="AA5082" s="71"/>
      <c r="AB5082" s="70"/>
      <c r="AC5082" s="70"/>
      <c r="AD5082" s="53"/>
      <c r="AE5082" s="53"/>
      <c r="AF5082" s="72"/>
      <c r="AG5082" s="70"/>
      <c r="AH5082" s="70"/>
      <c r="AI5082" s="70"/>
    </row>
    <row r="5083" spans="1:35" ht="12.75" customHeight="1" x14ac:dyDescent="0.2">
      <c r="A5083" s="64" t="s">
        <v>830</v>
      </c>
      <c r="B5083" s="65" t="s">
        <v>829</v>
      </c>
      <c r="C5083" s="65">
        <v>9185209</v>
      </c>
      <c r="D5083" s="66">
        <f>VLOOKUP(A5083,'2.1 Termination Charges'!$B$4:$F$904,5,0)</f>
        <v>1.9390000000000001E-2</v>
      </c>
      <c r="G5083" s="67"/>
      <c r="H5083" s="67"/>
      <c r="J5083" s="67"/>
      <c r="P5083" s="68"/>
      <c r="Q5083" s="69"/>
      <c r="R5083" s="69"/>
      <c r="Z5083" s="70"/>
      <c r="AA5083" s="71"/>
      <c r="AB5083" s="70"/>
      <c r="AC5083" s="70"/>
      <c r="AD5083" s="53"/>
      <c r="AE5083" s="53"/>
      <c r="AF5083" s="72"/>
      <c r="AG5083" s="70"/>
      <c r="AH5083" s="70"/>
      <c r="AI5083" s="70"/>
    </row>
    <row r="5084" spans="1:35" ht="12.75" customHeight="1" x14ac:dyDescent="0.2">
      <c r="A5084" s="64" t="s">
        <v>830</v>
      </c>
      <c r="B5084" s="65" t="s">
        <v>829</v>
      </c>
      <c r="C5084" s="65">
        <v>918521</v>
      </c>
      <c r="D5084" s="66">
        <f>VLOOKUP(A5084,'2.1 Termination Charges'!$B$4:$F$904,5,0)</f>
        <v>1.9390000000000001E-2</v>
      </c>
      <c r="G5084" s="67"/>
      <c r="H5084" s="67"/>
      <c r="J5084" s="67"/>
      <c r="P5084" s="68"/>
      <c r="Q5084" s="69"/>
      <c r="R5084" s="69"/>
      <c r="Z5084" s="70"/>
      <c r="AA5084" s="71"/>
      <c r="AB5084" s="70"/>
      <c r="AC5084" s="70"/>
      <c r="AD5084" s="53"/>
      <c r="AE5084" s="53"/>
      <c r="AF5084" s="72"/>
      <c r="AG5084" s="70"/>
      <c r="AH5084" s="70"/>
      <c r="AI5084" s="70"/>
    </row>
    <row r="5085" spans="1:35" ht="12.75" customHeight="1" x14ac:dyDescent="0.2">
      <c r="A5085" s="64" t="s">
        <v>830</v>
      </c>
      <c r="B5085" s="65" t="s">
        <v>829</v>
      </c>
      <c r="C5085" s="65">
        <v>9185220</v>
      </c>
      <c r="D5085" s="66">
        <f>VLOOKUP(A5085,'2.1 Termination Charges'!$B$4:$F$904,5,0)</f>
        <v>1.9390000000000001E-2</v>
      </c>
      <c r="G5085" s="67"/>
      <c r="H5085" s="67"/>
      <c r="J5085" s="67"/>
      <c r="P5085" s="68"/>
      <c r="Q5085" s="69"/>
      <c r="R5085" s="69"/>
      <c r="Z5085" s="70"/>
      <c r="AA5085" s="71"/>
      <c r="AB5085" s="70"/>
      <c r="AC5085" s="70"/>
      <c r="AD5085" s="53"/>
      <c r="AE5085" s="53"/>
      <c r="AF5085" s="72"/>
      <c r="AG5085" s="70"/>
      <c r="AH5085" s="70"/>
      <c r="AI5085" s="70"/>
    </row>
    <row r="5086" spans="1:35" ht="12.75" customHeight="1" x14ac:dyDescent="0.2">
      <c r="A5086" s="64" t="s">
        <v>830</v>
      </c>
      <c r="B5086" s="65" t="s">
        <v>829</v>
      </c>
      <c r="C5086" s="65">
        <v>9185228</v>
      </c>
      <c r="D5086" s="66">
        <f>VLOOKUP(A5086,'2.1 Termination Charges'!$B$4:$F$904,5,0)</f>
        <v>1.9390000000000001E-2</v>
      </c>
      <c r="G5086" s="67"/>
      <c r="H5086" s="67"/>
      <c r="J5086" s="67"/>
      <c r="P5086" s="68"/>
      <c r="Q5086" s="69"/>
      <c r="R5086" s="69"/>
      <c r="Z5086" s="70"/>
      <c r="AA5086" s="71"/>
      <c r="AB5086" s="70"/>
      <c r="AC5086" s="70"/>
      <c r="AD5086" s="53"/>
      <c r="AE5086" s="53"/>
      <c r="AF5086" s="72"/>
      <c r="AG5086" s="70"/>
      <c r="AH5086" s="70"/>
      <c r="AI5086" s="70"/>
    </row>
    <row r="5087" spans="1:35" ht="12.75" customHeight="1" x14ac:dyDescent="0.2">
      <c r="A5087" s="64" t="s">
        <v>830</v>
      </c>
      <c r="B5087" s="65" t="s">
        <v>829</v>
      </c>
      <c r="C5087" s="65">
        <v>9185229</v>
      </c>
      <c r="D5087" s="66">
        <f>VLOOKUP(A5087,'2.1 Termination Charges'!$B$4:$F$904,5,0)</f>
        <v>1.9390000000000001E-2</v>
      </c>
      <c r="G5087" s="67"/>
      <c r="H5087" s="67"/>
      <c r="J5087" s="67"/>
      <c r="P5087" s="68"/>
      <c r="Q5087" s="69"/>
      <c r="R5087" s="69"/>
      <c r="Z5087" s="70"/>
      <c r="AA5087" s="71"/>
      <c r="AB5087" s="70"/>
      <c r="AC5087" s="70"/>
      <c r="AD5087" s="53"/>
      <c r="AE5087" s="53"/>
      <c r="AF5087" s="72"/>
      <c r="AG5087" s="70"/>
      <c r="AH5087" s="70"/>
      <c r="AI5087" s="70"/>
    </row>
    <row r="5088" spans="1:35" ht="12.75" customHeight="1" x14ac:dyDescent="0.2">
      <c r="A5088" s="64" t="s">
        <v>830</v>
      </c>
      <c r="B5088" s="65" t="s">
        <v>829</v>
      </c>
      <c r="C5088" s="65">
        <v>9185230</v>
      </c>
      <c r="D5088" s="66">
        <f>VLOOKUP(A5088,'2.1 Termination Charges'!$B$4:$F$904,5,0)</f>
        <v>1.9390000000000001E-2</v>
      </c>
      <c r="G5088" s="67"/>
      <c r="H5088" s="67"/>
      <c r="J5088" s="67"/>
      <c r="P5088" s="68"/>
      <c r="Q5088" s="69"/>
      <c r="R5088" s="69"/>
      <c r="Z5088" s="70"/>
      <c r="AA5088" s="71"/>
      <c r="AB5088" s="70"/>
      <c r="AC5088" s="70"/>
      <c r="AD5088" s="53"/>
      <c r="AE5088" s="53"/>
      <c r="AF5088" s="72"/>
      <c r="AG5088" s="70"/>
      <c r="AH5088" s="70"/>
      <c r="AI5088" s="70"/>
    </row>
    <row r="5089" spans="1:35" ht="12.75" customHeight="1" x14ac:dyDescent="0.2">
      <c r="A5089" s="64" t="s">
        <v>830</v>
      </c>
      <c r="B5089" s="65" t="s">
        <v>829</v>
      </c>
      <c r="C5089" s="65">
        <v>9185238</v>
      </c>
      <c r="D5089" s="66">
        <f>VLOOKUP(A5089,'2.1 Termination Charges'!$B$4:$F$904,5,0)</f>
        <v>1.9390000000000001E-2</v>
      </c>
      <c r="G5089" s="67"/>
      <c r="H5089" s="67"/>
      <c r="J5089" s="67"/>
      <c r="P5089" s="68"/>
      <c r="Q5089" s="69"/>
      <c r="R5089" s="69"/>
      <c r="Z5089" s="70"/>
      <c r="AA5089" s="71"/>
      <c r="AB5089" s="70"/>
      <c r="AC5089" s="70"/>
      <c r="AD5089" s="53"/>
      <c r="AE5089" s="53"/>
      <c r="AF5089" s="72"/>
      <c r="AG5089" s="70"/>
      <c r="AH5089" s="70"/>
      <c r="AI5089" s="70"/>
    </row>
    <row r="5090" spans="1:35" ht="12.75" customHeight="1" x14ac:dyDescent="0.2">
      <c r="A5090" s="64" t="s">
        <v>830</v>
      </c>
      <c r="B5090" s="65" t="s">
        <v>829</v>
      </c>
      <c r="C5090" s="65">
        <v>9185239</v>
      </c>
      <c r="D5090" s="66">
        <f>VLOOKUP(A5090,'2.1 Termination Charges'!$B$4:$F$904,5,0)</f>
        <v>1.9390000000000001E-2</v>
      </c>
      <c r="G5090" s="67"/>
      <c r="H5090" s="67"/>
      <c r="J5090" s="67"/>
      <c r="P5090" s="68"/>
      <c r="Q5090" s="69"/>
      <c r="R5090" s="69"/>
      <c r="Z5090" s="70"/>
      <c r="AA5090" s="71"/>
      <c r="AB5090" s="70"/>
      <c r="AC5090" s="70"/>
      <c r="AD5090" s="53"/>
      <c r="AE5090" s="53"/>
      <c r="AF5090" s="72"/>
      <c r="AG5090" s="70"/>
      <c r="AH5090" s="70"/>
      <c r="AI5090" s="70"/>
    </row>
    <row r="5091" spans="1:35" ht="12.75" customHeight="1" x14ac:dyDescent="0.2">
      <c r="A5091" s="64" t="s">
        <v>830</v>
      </c>
      <c r="B5091" s="65" t="s">
        <v>829</v>
      </c>
      <c r="C5091" s="65">
        <v>9185240</v>
      </c>
      <c r="D5091" s="66">
        <f>VLOOKUP(A5091,'2.1 Termination Charges'!$B$4:$F$904,5,0)</f>
        <v>1.9390000000000001E-2</v>
      </c>
      <c r="G5091" s="67"/>
      <c r="H5091" s="67"/>
      <c r="J5091" s="67"/>
      <c r="P5091" s="68"/>
      <c r="Q5091" s="69"/>
      <c r="R5091" s="69"/>
      <c r="Z5091" s="70"/>
      <c r="AA5091" s="71"/>
      <c r="AB5091" s="70"/>
      <c r="AC5091" s="70"/>
      <c r="AD5091" s="53"/>
      <c r="AE5091" s="53"/>
      <c r="AF5091" s="72"/>
      <c r="AG5091" s="70"/>
      <c r="AH5091" s="70"/>
      <c r="AI5091" s="70"/>
    </row>
    <row r="5092" spans="1:35" ht="12.75" customHeight="1" x14ac:dyDescent="0.2">
      <c r="A5092" s="64" t="s">
        <v>830</v>
      </c>
      <c r="B5092" s="65" t="s">
        <v>829</v>
      </c>
      <c r="C5092" s="65">
        <v>9185248</v>
      </c>
      <c r="D5092" s="66">
        <f>VLOOKUP(A5092,'2.1 Termination Charges'!$B$4:$F$904,5,0)</f>
        <v>1.9390000000000001E-2</v>
      </c>
      <c r="G5092" s="67"/>
      <c r="H5092" s="67"/>
      <c r="J5092" s="67"/>
      <c r="P5092" s="68"/>
      <c r="Q5092" s="69"/>
      <c r="R5092" s="69"/>
      <c r="Z5092" s="70"/>
      <c r="AA5092" s="71"/>
      <c r="AB5092" s="70"/>
      <c r="AC5092" s="70"/>
      <c r="AD5092" s="53"/>
      <c r="AE5092" s="53"/>
      <c r="AF5092" s="72"/>
      <c r="AG5092" s="70"/>
      <c r="AH5092" s="70"/>
      <c r="AI5092" s="70"/>
    </row>
    <row r="5093" spans="1:35" ht="12.75" customHeight="1" x14ac:dyDescent="0.2">
      <c r="A5093" s="64" t="s">
        <v>830</v>
      </c>
      <c r="B5093" s="65" t="s">
        <v>829</v>
      </c>
      <c r="C5093" s="65">
        <v>9185249</v>
      </c>
      <c r="D5093" s="66">
        <f>VLOOKUP(A5093,'2.1 Termination Charges'!$B$4:$F$904,5,0)</f>
        <v>1.9390000000000001E-2</v>
      </c>
      <c r="G5093" s="67"/>
      <c r="H5093" s="67"/>
      <c r="J5093" s="67"/>
      <c r="P5093" s="68"/>
      <c r="Q5093" s="69"/>
      <c r="R5093" s="69"/>
      <c r="Z5093" s="70"/>
      <c r="AA5093" s="71"/>
      <c r="AB5093" s="70"/>
      <c r="AC5093" s="70"/>
      <c r="AD5093" s="53"/>
      <c r="AE5093" s="53"/>
      <c r="AF5093" s="72"/>
      <c r="AG5093" s="70"/>
      <c r="AH5093" s="70"/>
      <c r="AI5093" s="70"/>
    </row>
    <row r="5094" spans="1:35" ht="12.75" customHeight="1" x14ac:dyDescent="0.2">
      <c r="A5094" s="64" t="s">
        <v>830</v>
      </c>
      <c r="B5094" s="65" t="s">
        <v>829</v>
      </c>
      <c r="C5094" s="65">
        <v>9185250</v>
      </c>
      <c r="D5094" s="66">
        <f>VLOOKUP(A5094,'2.1 Termination Charges'!$B$4:$F$904,5,0)</f>
        <v>1.9390000000000001E-2</v>
      </c>
      <c r="G5094" s="67"/>
      <c r="H5094" s="67"/>
      <c r="J5094" s="67"/>
      <c r="P5094" s="68"/>
      <c r="Q5094" s="69"/>
      <c r="R5094" s="69"/>
      <c r="Z5094" s="70"/>
      <c r="AA5094" s="71"/>
      <c r="AB5094" s="70"/>
      <c r="AC5094" s="70"/>
      <c r="AD5094" s="53"/>
      <c r="AE5094" s="53"/>
      <c r="AF5094" s="72"/>
      <c r="AG5094" s="70"/>
      <c r="AH5094" s="70"/>
      <c r="AI5094" s="70"/>
    </row>
    <row r="5095" spans="1:35" ht="12.75" customHeight="1" x14ac:dyDescent="0.2">
      <c r="A5095" s="64" t="s">
        <v>830</v>
      </c>
      <c r="B5095" s="65" t="s">
        <v>829</v>
      </c>
      <c r="C5095" s="65">
        <v>9185258</v>
      </c>
      <c r="D5095" s="66">
        <f>VLOOKUP(A5095,'2.1 Termination Charges'!$B$4:$F$904,5,0)</f>
        <v>1.9390000000000001E-2</v>
      </c>
      <c r="G5095" s="67"/>
      <c r="H5095" s="67"/>
      <c r="J5095" s="67"/>
      <c r="P5095" s="68"/>
      <c r="Q5095" s="69"/>
      <c r="R5095" s="69"/>
      <c r="Z5095" s="70"/>
      <c r="AA5095" s="71"/>
      <c r="AB5095" s="70"/>
      <c r="AC5095" s="70"/>
      <c r="AD5095" s="53"/>
      <c r="AE5095" s="53"/>
      <c r="AF5095" s="72"/>
      <c r="AG5095" s="70"/>
      <c r="AH5095" s="70"/>
      <c r="AI5095" s="70"/>
    </row>
    <row r="5096" spans="1:35" ht="12.75" customHeight="1" x14ac:dyDescent="0.2">
      <c r="A5096" s="64" t="s">
        <v>830</v>
      </c>
      <c r="B5096" s="65" t="s">
        <v>829</v>
      </c>
      <c r="C5096" s="65">
        <v>9185259</v>
      </c>
      <c r="D5096" s="66">
        <f>VLOOKUP(A5096,'2.1 Termination Charges'!$B$4:$F$904,5,0)</f>
        <v>1.9390000000000001E-2</v>
      </c>
      <c r="G5096" s="67"/>
      <c r="H5096" s="67"/>
      <c r="J5096" s="67"/>
      <c r="P5096" s="68"/>
      <c r="Q5096" s="69"/>
      <c r="R5096" s="69"/>
      <c r="Z5096" s="70"/>
      <c r="AA5096" s="71"/>
      <c r="AB5096" s="70"/>
      <c r="AC5096" s="70"/>
      <c r="AD5096" s="53"/>
      <c r="AE5096" s="53"/>
      <c r="AF5096" s="72"/>
      <c r="AG5096" s="70"/>
      <c r="AH5096" s="70"/>
      <c r="AI5096" s="70"/>
    </row>
    <row r="5097" spans="1:35" ht="12.75" customHeight="1" x14ac:dyDescent="0.2">
      <c r="A5097" s="64" t="s">
        <v>830</v>
      </c>
      <c r="B5097" s="65" t="s">
        <v>829</v>
      </c>
      <c r="C5097" s="65">
        <v>918526</v>
      </c>
      <c r="D5097" s="66">
        <f>VLOOKUP(A5097,'2.1 Termination Charges'!$B$4:$F$904,5,0)</f>
        <v>1.9390000000000001E-2</v>
      </c>
      <c r="G5097" s="67"/>
      <c r="H5097" s="67"/>
      <c r="J5097" s="67"/>
      <c r="P5097" s="68"/>
      <c r="Q5097" s="69"/>
      <c r="R5097" s="69"/>
      <c r="Z5097" s="70"/>
      <c r="AA5097" s="71"/>
      <c r="AB5097" s="70"/>
      <c r="AC5097" s="70"/>
      <c r="AD5097" s="53"/>
      <c r="AE5097" s="53"/>
      <c r="AF5097" s="72"/>
      <c r="AG5097" s="70"/>
      <c r="AH5097" s="70"/>
      <c r="AI5097" s="70"/>
    </row>
    <row r="5098" spans="1:35" ht="12.75" customHeight="1" x14ac:dyDescent="0.2">
      <c r="A5098" s="64" t="s">
        <v>830</v>
      </c>
      <c r="B5098" s="65" t="s">
        <v>829</v>
      </c>
      <c r="C5098" s="65">
        <v>918527</v>
      </c>
      <c r="D5098" s="66">
        <f>VLOOKUP(A5098,'2.1 Termination Charges'!$B$4:$F$904,5,0)</f>
        <v>1.9390000000000001E-2</v>
      </c>
      <c r="G5098" s="67"/>
      <c r="H5098" s="67"/>
      <c r="J5098" s="67"/>
      <c r="P5098" s="68"/>
      <c r="Q5098" s="69"/>
      <c r="R5098" s="69"/>
      <c r="Z5098" s="70"/>
      <c r="AA5098" s="71"/>
      <c r="AB5098" s="70"/>
      <c r="AC5098" s="70"/>
      <c r="AD5098" s="53"/>
      <c r="AE5098" s="53"/>
      <c r="AF5098" s="72"/>
      <c r="AG5098" s="70"/>
      <c r="AH5098" s="70"/>
      <c r="AI5098" s="70"/>
    </row>
    <row r="5099" spans="1:35" ht="12.75" customHeight="1" x14ac:dyDescent="0.2">
      <c r="A5099" s="64" t="s">
        <v>830</v>
      </c>
      <c r="B5099" s="65" t="s">
        <v>829</v>
      </c>
      <c r="C5099" s="65">
        <v>918529</v>
      </c>
      <c r="D5099" s="66">
        <f>VLOOKUP(A5099,'2.1 Termination Charges'!$B$4:$F$904,5,0)</f>
        <v>1.9390000000000001E-2</v>
      </c>
      <c r="G5099" s="67"/>
      <c r="H5099" s="67"/>
      <c r="J5099" s="67"/>
      <c r="P5099" s="68"/>
      <c r="Q5099" s="69"/>
      <c r="R5099" s="69"/>
      <c r="Z5099" s="70"/>
      <c r="AA5099" s="71"/>
      <c r="AB5099" s="70"/>
      <c r="AC5099" s="70"/>
      <c r="AD5099" s="53"/>
      <c r="AE5099" s="53"/>
      <c r="AF5099" s="72"/>
      <c r="AG5099" s="70"/>
      <c r="AH5099" s="70"/>
      <c r="AI5099" s="70"/>
    </row>
    <row r="5100" spans="1:35" ht="12.75" customHeight="1" x14ac:dyDescent="0.2">
      <c r="A5100" s="64" t="s">
        <v>830</v>
      </c>
      <c r="B5100" s="65" t="s">
        <v>829</v>
      </c>
      <c r="C5100" s="65">
        <v>918530</v>
      </c>
      <c r="D5100" s="66">
        <f>VLOOKUP(A5100,'2.1 Termination Charges'!$B$4:$F$904,5,0)</f>
        <v>1.9390000000000001E-2</v>
      </c>
      <c r="G5100" s="67"/>
      <c r="H5100" s="67"/>
      <c r="J5100" s="67"/>
      <c r="P5100" s="68"/>
      <c r="Q5100" s="69"/>
      <c r="R5100" s="69"/>
      <c r="Z5100" s="70"/>
      <c r="AA5100" s="71"/>
      <c r="AB5100" s="70"/>
      <c r="AC5100" s="70"/>
      <c r="AD5100" s="53"/>
      <c r="AE5100" s="53"/>
      <c r="AF5100" s="72"/>
      <c r="AG5100" s="70"/>
      <c r="AH5100" s="70"/>
      <c r="AI5100" s="70"/>
    </row>
    <row r="5101" spans="1:35" ht="12.75" customHeight="1" x14ac:dyDescent="0.2">
      <c r="A5101" s="64" t="s">
        <v>830</v>
      </c>
      <c r="B5101" s="65" t="s">
        <v>829</v>
      </c>
      <c r="C5101" s="65">
        <v>9185510</v>
      </c>
      <c r="D5101" s="66">
        <f>VLOOKUP(A5101,'2.1 Termination Charges'!$B$4:$F$904,5,0)</f>
        <v>1.9390000000000001E-2</v>
      </c>
      <c r="G5101" s="67"/>
      <c r="H5101" s="67"/>
      <c r="J5101" s="67"/>
      <c r="P5101" s="68"/>
      <c r="Q5101" s="69"/>
      <c r="R5101" s="69"/>
      <c r="Z5101" s="70"/>
      <c r="AA5101" s="71"/>
      <c r="AB5101" s="70"/>
      <c r="AC5101" s="70"/>
      <c r="AD5101" s="53"/>
      <c r="AE5101" s="53"/>
      <c r="AF5101" s="72"/>
      <c r="AG5101" s="70"/>
      <c r="AH5101" s="70"/>
      <c r="AI5101" s="70"/>
    </row>
    <row r="5102" spans="1:35" ht="12.75" customHeight="1" x14ac:dyDescent="0.2">
      <c r="A5102" s="64" t="s">
        <v>830</v>
      </c>
      <c r="B5102" s="65" t="s">
        <v>829</v>
      </c>
      <c r="C5102" s="65">
        <v>9185518</v>
      </c>
      <c r="D5102" s="66">
        <f>VLOOKUP(A5102,'2.1 Termination Charges'!$B$4:$F$904,5,0)</f>
        <v>1.9390000000000001E-2</v>
      </c>
      <c r="G5102" s="67"/>
      <c r="H5102" s="67"/>
      <c r="J5102" s="67"/>
      <c r="P5102" s="68"/>
      <c r="Q5102" s="69"/>
      <c r="R5102" s="69"/>
      <c r="Z5102" s="70"/>
      <c r="AA5102" s="71"/>
      <c r="AB5102" s="70"/>
      <c r="AC5102" s="70"/>
      <c r="AD5102" s="53"/>
      <c r="AE5102" s="53"/>
      <c r="AF5102" s="72"/>
      <c r="AG5102" s="70"/>
      <c r="AH5102" s="70"/>
      <c r="AI5102" s="70"/>
    </row>
    <row r="5103" spans="1:35" ht="12.75" customHeight="1" x14ac:dyDescent="0.2">
      <c r="A5103" s="64" t="s">
        <v>830</v>
      </c>
      <c r="B5103" s="65" t="s">
        <v>829</v>
      </c>
      <c r="C5103" s="65">
        <v>9185519</v>
      </c>
      <c r="D5103" s="66">
        <f>VLOOKUP(A5103,'2.1 Termination Charges'!$B$4:$F$904,5,0)</f>
        <v>1.9390000000000001E-2</v>
      </c>
      <c r="G5103" s="67"/>
      <c r="H5103" s="67"/>
      <c r="J5103" s="67"/>
      <c r="P5103" s="68"/>
      <c r="Q5103" s="69"/>
      <c r="R5103" s="69"/>
      <c r="Z5103" s="70"/>
      <c r="AA5103" s="71"/>
      <c r="AB5103" s="70"/>
      <c r="AC5103" s="70"/>
      <c r="AD5103" s="53"/>
      <c r="AE5103" s="53"/>
      <c r="AF5103" s="72"/>
      <c r="AG5103" s="70"/>
      <c r="AH5103" s="70"/>
      <c r="AI5103" s="70"/>
    </row>
    <row r="5104" spans="1:35" ht="12.75" customHeight="1" x14ac:dyDescent="0.2">
      <c r="A5104" s="64" t="s">
        <v>830</v>
      </c>
      <c r="B5104" s="65" t="s">
        <v>829</v>
      </c>
      <c r="C5104" s="65">
        <v>9185520</v>
      </c>
      <c r="D5104" s="66">
        <f>VLOOKUP(A5104,'2.1 Termination Charges'!$B$4:$F$904,5,0)</f>
        <v>1.9390000000000001E-2</v>
      </c>
      <c r="G5104" s="67"/>
      <c r="H5104" s="67"/>
      <c r="J5104" s="67"/>
      <c r="P5104" s="68"/>
      <c r="Q5104" s="69"/>
      <c r="R5104" s="69"/>
      <c r="Z5104" s="70"/>
      <c r="AA5104" s="71"/>
      <c r="AB5104" s="70"/>
      <c r="AC5104" s="70"/>
      <c r="AD5104" s="53"/>
      <c r="AE5104" s="53"/>
      <c r="AF5104" s="72"/>
      <c r="AG5104" s="70"/>
      <c r="AH5104" s="70"/>
      <c r="AI5104" s="70"/>
    </row>
    <row r="5105" spans="1:35" ht="12.75" customHeight="1" x14ac:dyDescent="0.2">
      <c r="A5105" s="64" t="s">
        <v>830</v>
      </c>
      <c r="B5105" s="65" t="s">
        <v>829</v>
      </c>
      <c r="C5105" s="65">
        <v>918553</v>
      </c>
      <c r="D5105" s="66">
        <f>VLOOKUP(A5105,'2.1 Termination Charges'!$B$4:$F$904,5,0)</f>
        <v>1.9390000000000001E-2</v>
      </c>
      <c r="G5105" s="67"/>
      <c r="H5105" s="67"/>
      <c r="J5105" s="67"/>
      <c r="P5105" s="68"/>
      <c r="Q5105" s="69"/>
      <c r="R5105" s="69"/>
      <c r="Z5105" s="70"/>
      <c r="AA5105" s="71"/>
      <c r="AB5105" s="70"/>
      <c r="AC5105" s="70"/>
      <c r="AD5105" s="53"/>
      <c r="AE5105" s="53"/>
      <c r="AF5105" s="72"/>
      <c r="AG5105" s="70"/>
      <c r="AH5105" s="70"/>
      <c r="AI5105" s="70"/>
    </row>
    <row r="5106" spans="1:35" ht="12.75" customHeight="1" x14ac:dyDescent="0.2">
      <c r="A5106" s="64" t="s">
        <v>830</v>
      </c>
      <c r="B5106" s="65" t="s">
        <v>829</v>
      </c>
      <c r="C5106" s="65">
        <v>9185540</v>
      </c>
      <c r="D5106" s="66">
        <f>VLOOKUP(A5106,'2.1 Termination Charges'!$B$4:$F$904,5,0)</f>
        <v>1.9390000000000001E-2</v>
      </c>
      <c r="G5106" s="67"/>
      <c r="H5106" s="67"/>
      <c r="J5106" s="67"/>
      <c r="P5106" s="68"/>
      <c r="Q5106" s="69"/>
      <c r="R5106" s="69"/>
      <c r="Z5106" s="70"/>
      <c r="AA5106" s="71"/>
      <c r="AB5106" s="70"/>
      <c r="AC5106" s="70"/>
      <c r="AD5106" s="53"/>
      <c r="AE5106" s="53"/>
      <c r="AF5106" s="72"/>
      <c r="AG5106" s="70"/>
      <c r="AH5106" s="70"/>
      <c r="AI5106" s="70"/>
    </row>
    <row r="5107" spans="1:35" ht="12.75" customHeight="1" x14ac:dyDescent="0.2">
      <c r="A5107" s="64" t="s">
        <v>830</v>
      </c>
      <c r="B5107" s="65" t="s">
        <v>829</v>
      </c>
      <c r="C5107" s="65">
        <v>9185548</v>
      </c>
      <c r="D5107" s="66">
        <f>VLOOKUP(A5107,'2.1 Termination Charges'!$B$4:$F$904,5,0)</f>
        <v>1.9390000000000001E-2</v>
      </c>
      <c r="G5107" s="67"/>
      <c r="H5107" s="67"/>
      <c r="J5107" s="67"/>
      <c r="P5107" s="68"/>
      <c r="Q5107" s="69"/>
      <c r="R5107" s="69"/>
      <c r="Z5107" s="70"/>
      <c r="AA5107" s="71"/>
      <c r="AB5107" s="70"/>
      <c r="AC5107" s="70"/>
      <c r="AD5107" s="53"/>
      <c r="AE5107" s="53"/>
      <c r="AF5107" s="72"/>
      <c r="AG5107" s="70"/>
      <c r="AH5107" s="70"/>
      <c r="AI5107" s="70"/>
    </row>
    <row r="5108" spans="1:35" ht="12.75" customHeight="1" x14ac:dyDescent="0.2">
      <c r="A5108" s="64" t="s">
        <v>830</v>
      </c>
      <c r="B5108" s="65" t="s">
        <v>829</v>
      </c>
      <c r="C5108" s="65">
        <v>9185588</v>
      </c>
      <c r="D5108" s="66">
        <f>VLOOKUP(A5108,'2.1 Termination Charges'!$B$4:$F$904,5,0)</f>
        <v>1.9390000000000001E-2</v>
      </c>
      <c r="G5108" s="67"/>
      <c r="H5108" s="67"/>
      <c r="J5108" s="67"/>
      <c r="P5108" s="68"/>
      <c r="Q5108" s="69"/>
      <c r="R5108" s="69"/>
      <c r="Z5108" s="70"/>
      <c r="AA5108" s="71"/>
      <c r="AB5108" s="70"/>
      <c r="AC5108" s="70"/>
      <c r="AD5108" s="53"/>
      <c r="AE5108" s="53"/>
      <c r="AF5108" s="72"/>
      <c r="AG5108" s="70"/>
      <c r="AH5108" s="70"/>
      <c r="AI5108" s="70"/>
    </row>
    <row r="5109" spans="1:35" ht="12.75" customHeight="1" x14ac:dyDescent="0.2">
      <c r="A5109" s="64" t="s">
        <v>830</v>
      </c>
      <c r="B5109" s="65" t="s">
        <v>829</v>
      </c>
      <c r="C5109" s="65">
        <v>918574</v>
      </c>
      <c r="D5109" s="66">
        <f>VLOOKUP(A5109,'2.1 Termination Charges'!$B$4:$F$904,5,0)</f>
        <v>1.9390000000000001E-2</v>
      </c>
      <c r="G5109" s="67"/>
      <c r="H5109" s="67"/>
      <c r="J5109" s="67"/>
      <c r="P5109" s="68"/>
      <c r="Q5109" s="69"/>
      <c r="R5109" s="69"/>
      <c r="Z5109" s="70"/>
      <c r="AA5109" s="71"/>
      <c r="AB5109" s="70"/>
      <c r="AC5109" s="70"/>
      <c r="AD5109" s="53"/>
      <c r="AE5109" s="53"/>
      <c r="AF5109" s="72"/>
      <c r="AG5109" s="70"/>
      <c r="AH5109" s="70"/>
      <c r="AI5109" s="70"/>
    </row>
    <row r="5110" spans="1:35" ht="12.75" customHeight="1" x14ac:dyDescent="0.2">
      <c r="A5110" s="64" t="s">
        <v>830</v>
      </c>
      <c r="B5110" s="65" t="s">
        <v>829</v>
      </c>
      <c r="C5110" s="65">
        <v>918600</v>
      </c>
      <c r="D5110" s="66">
        <f>VLOOKUP(A5110,'2.1 Termination Charges'!$B$4:$F$904,5,0)</f>
        <v>1.9390000000000001E-2</v>
      </c>
      <c r="G5110" s="67"/>
      <c r="H5110" s="67"/>
      <c r="J5110" s="67"/>
      <c r="P5110" s="68"/>
      <c r="Q5110" s="69"/>
      <c r="R5110" s="69"/>
      <c r="Z5110" s="70"/>
      <c r="AA5110" s="71"/>
      <c r="AB5110" s="70"/>
      <c r="AC5110" s="70"/>
      <c r="AD5110" s="53"/>
      <c r="AE5110" s="53"/>
      <c r="AF5110" s="72"/>
      <c r="AG5110" s="70"/>
      <c r="AH5110" s="70"/>
      <c r="AI5110" s="70"/>
    </row>
    <row r="5111" spans="1:35" ht="12.75" customHeight="1" x14ac:dyDescent="0.2">
      <c r="A5111" s="64" t="s">
        <v>830</v>
      </c>
      <c r="B5111" s="65" t="s">
        <v>829</v>
      </c>
      <c r="C5111" s="65">
        <v>918601</v>
      </c>
      <c r="D5111" s="66">
        <f>VLOOKUP(A5111,'2.1 Termination Charges'!$B$4:$F$904,5,0)</f>
        <v>1.9390000000000001E-2</v>
      </c>
      <c r="G5111" s="67"/>
      <c r="H5111" s="67"/>
      <c r="J5111" s="67"/>
      <c r="P5111" s="68"/>
      <c r="Q5111" s="69"/>
      <c r="R5111" s="69"/>
      <c r="Z5111" s="70"/>
      <c r="AA5111" s="71"/>
      <c r="AB5111" s="70"/>
      <c r="AC5111" s="70"/>
      <c r="AD5111" s="53"/>
      <c r="AE5111" s="53"/>
      <c r="AF5111" s="72"/>
      <c r="AG5111" s="70"/>
      <c r="AH5111" s="70"/>
      <c r="AI5111" s="70"/>
    </row>
    <row r="5112" spans="1:35" ht="12.75" customHeight="1" x14ac:dyDescent="0.2">
      <c r="A5112" s="64" t="s">
        <v>830</v>
      </c>
      <c r="B5112" s="65" t="s">
        <v>829</v>
      </c>
      <c r="C5112" s="65">
        <v>918605</v>
      </c>
      <c r="D5112" s="66">
        <f>VLOOKUP(A5112,'2.1 Termination Charges'!$B$4:$F$904,5,0)</f>
        <v>1.9390000000000001E-2</v>
      </c>
      <c r="G5112" s="67"/>
      <c r="H5112" s="67"/>
      <c r="J5112" s="67"/>
      <c r="P5112" s="68"/>
      <c r="Q5112" s="69"/>
      <c r="R5112" s="69"/>
      <c r="Z5112" s="70"/>
      <c r="AA5112" s="71"/>
      <c r="AB5112" s="70"/>
      <c r="AC5112" s="70"/>
      <c r="AD5112" s="53"/>
      <c r="AE5112" s="53"/>
      <c r="AF5112" s="72"/>
      <c r="AG5112" s="70"/>
      <c r="AH5112" s="70"/>
      <c r="AI5112" s="70"/>
    </row>
    <row r="5113" spans="1:35" ht="12.75" customHeight="1" x14ac:dyDescent="0.2">
      <c r="A5113" s="64" t="s">
        <v>830</v>
      </c>
      <c r="B5113" s="65" t="s">
        <v>829</v>
      </c>
      <c r="C5113" s="65">
        <v>918606</v>
      </c>
      <c r="D5113" s="66">
        <f>VLOOKUP(A5113,'2.1 Termination Charges'!$B$4:$F$904,5,0)</f>
        <v>1.9390000000000001E-2</v>
      </c>
      <c r="G5113" s="67"/>
      <c r="H5113" s="67"/>
      <c r="J5113" s="67"/>
      <c r="P5113" s="68"/>
      <c r="Q5113" s="69"/>
      <c r="R5113" s="69"/>
      <c r="Z5113" s="70"/>
      <c r="AA5113" s="71"/>
      <c r="AB5113" s="70"/>
      <c r="AC5113" s="70"/>
      <c r="AD5113" s="53"/>
      <c r="AE5113" s="53"/>
      <c r="AF5113" s="72"/>
      <c r="AG5113" s="70"/>
      <c r="AH5113" s="70"/>
      <c r="AI5113" s="70"/>
    </row>
    <row r="5114" spans="1:35" ht="12.75" customHeight="1" x14ac:dyDescent="0.2">
      <c r="A5114" s="64" t="s">
        <v>830</v>
      </c>
      <c r="B5114" s="65" t="s">
        <v>829</v>
      </c>
      <c r="C5114" s="65">
        <v>918607</v>
      </c>
      <c r="D5114" s="66">
        <f>VLOOKUP(A5114,'2.1 Termination Charges'!$B$4:$F$904,5,0)</f>
        <v>1.9390000000000001E-2</v>
      </c>
      <c r="G5114" s="67"/>
      <c r="H5114" s="67"/>
      <c r="J5114" s="67"/>
      <c r="P5114" s="68"/>
      <c r="Q5114" s="69"/>
      <c r="R5114" s="69"/>
      <c r="Z5114" s="70"/>
      <c r="AA5114" s="71"/>
      <c r="AB5114" s="70"/>
      <c r="AC5114" s="70"/>
      <c r="AD5114" s="53"/>
      <c r="AE5114" s="53"/>
      <c r="AF5114" s="72"/>
      <c r="AG5114" s="70"/>
      <c r="AH5114" s="70"/>
      <c r="AI5114" s="70"/>
    </row>
    <row r="5115" spans="1:35" ht="12.75" customHeight="1" x14ac:dyDescent="0.2">
      <c r="A5115" s="64" t="s">
        <v>830</v>
      </c>
      <c r="B5115" s="65" t="s">
        <v>829</v>
      </c>
      <c r="C5115" s="65">
        <v>918608</v>
      </c>
      <c r="D5115" s="66">
        <f>VLOOKUP(A5115,'2.1 Termination Charges'!$B$4:$F$904,5,0)</f>
        <v>1.9390000000000001E-2</v>
      </c>
      <c r="G5115" s="67"/>
      <c r="H5115" s="67"/>
      <c r="J5115" s="67"/>
      <c r="P5115" s="68"/>
      <c r="Q5115" s="69"/>
      <c r="R5115" s="69"/>
      <c r="Z5115" s="70"/>
      <c r="AA5115" s="71"/>
      <c r="AB5115" s="70"/>
      <c r="AC5115" s="70"/>
      <c r="AD5115" s="53"/>
      <c r="AE5115" s="53"/>
      <c r="AF5115" s="72"/>
      <c r="AG5115" s="70"/>
      <c r="AH5115" s="70"/>
      <c r="AI5115" s="70"/>
    </row>
    <row r="5116" spans="1:35" ht="12.75" customHeight="1" x14ac:dyDescent="0.2">
      <c r="A5116" s="64" t="s">
        <v>830</v>
      </c>
      <c r="B5116" s="65" t="s">
        <v>829</v>
      </c>
      <c r="C5116" s="65">
        <v>918609</v>
      </c>
      <c r="D5116" s="66">
        <f>VLOOKUP(A5116,'2.1 Termination Charges'!$B$4:$F$904,5,0)</f>
        <v>1.9390000000000001E-2</v>
      </c>
      <c r="G5116" s="67"/>
      <c r="H5116" s="67"/>
      <c r="J5116" s="67"/>
      <c r="P5116" s="68"/>
      <c r="Q5116" s="69"/>
      <c r="R5116" s="69"/>
      <c r="Z5116" s="70"/>
      <c r="AA5116" s="71"/>
      <c r="AB5116" s="70"/>
      <c r="AC5116" s="70"/>
      <c r="AD5116" s="53"/>
      <c r="AE5116" s="53"/>
      <c r="AF5116" s="72"/>
      <c r="AG5116" s="70"/>
      <c r="AH5116" s="70"/>
      <c r="AI5116" s="70"/>
    </row>
    <row r="5117" spans="1:35" ht="12.75" customHeight="1" x14ac:dyDescent="0.2">
      <c r="A5117" s="64" t="s">
        <v>830</v>
      </c>
      <c r="B5117" s="65" t="s">
        <v>829</v>
      </c>
      <c r="C5117" s="65">
        <v>918650</v>
      </c>
      <c r="D5117" s="66">
        <f>VLOOKUP(A5117,'2.1 Termination Charges'!$B$4:$F$904,5,0)</f>
        <v>1.9390000000000001E-2</v>
      </c>
      <c r="G5117" s="67"/>
      <c r="H5117" s="67"/>
      <c r="J5117" s="67"/>
      <c r="P5117" s="68"/>
      <c r="Q5117" s="69"/>
      <c r="R5117" s="69"/>
      <c r="Z5117" s="70"/>
      <c r="AA5117" s="71"/>
      <c r="AB5117" s="70"/>
      <c r="AC5117" s="70"/>
      <c r="AD5117" s="53"/>
      <c r="AE5117" s="53"/>
      <c r="AF5117" s="72"/>
      <c r="AG5117" s="70"/>
      <c r="AH5117" s="70"/>
      <c r="AI5117" s="70"/>
    </row>
    <row r="5118" spans="1:35" ht="12.75" customHeight="1" x14ac:dyDescent="0.2">
      <c r="A5118" s="64" t="s">
        <v>830</v>
      </c>
      <c r="B5118" s="65" t="s">
        <v>829</v>
      </c>
      <c r="C5118" s="65">
        <v>918651</v>
      </c>
      <c r="D5118" s="66">
        <f>VLOOKUP(A5118,'2.1 Termination Charges'!$B$4:$F$904,5,0)</f>
        <v>1.9390000000000001E-2</v>
      </c>
      <c r="G5118" s="67"/>
      <c r="H5118" s="67"/>
      <c r="J5118" s="67"/>
      <c r="P5118" s="68"/>
      <c r="Q5118" s="69"/>
      <c r="R5118" s="69"/>
      <c r="Z5118" s="70"/>
      <c r="AA5118" s="71"/>
      <c r="AB5118" s="70"/>
      <c r="AC5118" s="70"/>
      <c r="AD5118" s="53"/>
      <c r="AE5118" s="53"/>
      <c r="AF5118" s="72"/>
      <c r="AG5118" s="70"/>
      <c r="AH5118" s="70"/>
      <c r="AI5118" s="70"/>
    </row>
    <row r="5119" spans="1:35" ht="12.75" customHeight="1" x14ac:dyDescent="0.2">
      <c r="A5119" s="64" t="s">
        <v>830</v>
      </c>
      <c r="B5119" s="65" t="s">
        <v>829</v>
      </c>
      <c r="C5119" s="65">
        <v>918652</v>
      </c>
      <c r="D5119" s="66">
        <f>VLOOKUP(A5119,'2.1 Termination Charges'!$B$4:$F$904,5,0)</f>
        <v>1.9390000000000001E-2</v>
      </c>
      <c r="G5119" s="67"/>
      <c r="H5119" s="67"/>
      <c r="J5119" s="67"/>
      <c r="P5119" s="68"/>
      <c r="Q5119" s="69"/>
      <c r="R5119" s="69"/>
      <c r="Z5119" s="70"/>
      <c r="AA5119" s="71"/>
      <c r="AB5119" s="70"/>
      <c r="AC5119" s="70"/>
      <c r="AD5119" s="53"/>
      <c r="AE5119" s="53"/>
      <c r="AF5119" s="72"/>
      <c r="AG5119" s="70"/>
      <c r="AH5119" s="70"/>
      <c r="AI5119" s="70"/>
    </row>
    <row r="5120" spans="1:35" ht="12.75" customHeight="1" x14ac:dyDescent="0.2">
      <c r="A5120" s="64" t="s">
        <v>830</v>
      </c>
      <c r="B5120" s="65" t="s">
        <v>829</v>
      </c>
      <c r="C5120" s="65">
        <v>918670</v>
      </c>
      <c r="D5120" s="66">
        <f>VLOOKUP(A5120,'2.1 Termination Charges'!$B$4:$F$904,5,0)</f>
        <v>1.9390000000000001E-2</v>
      </c>
      <c r="G5120" s="67"/>
      <c r="H5120" s="67"/>
      <c r="J5120" s="67"/>
      <c r="P5120" s="68"/>
      <c r="Q5120" s="69"/>
      <c r="R5120" s="69"/>
      <c r="Z5120" s="70"/>
      <c r="AA5120" s="71"/>
      <c r="AB5120" s="70"/>
      <c r="AC5120" s="70"/>
      <c r="AD5120" s="53"/>
      <c r="AE5120" s="53"/>
      <c r="AF5120" s="72"/>
      <c r="AG5120" s="70"/>
      <c r="AH5120" s="70"/>
      <c r="AI5120" s="70"/>
    </row>
    <row r="5121" spans="1:35" ht="12.75" customHeight="1" x14ac:dyDescent="0.2">
      <c r="A5121" s="64" t="s">
        <v>830</v>
      </c>
      <c r="B5121" s="65" t="s">
        <v>829</v>
      </c>
      <c r="C5121" s="65">
        <v>918675</v>
      </c>
      <c r="D5121" s="66">
        <f>VLOOKUP(A5121,'2.1 Termination Charges'!$B$4:$F$904,5,0)</f>
        <v>1.9390000000000001E-2</v>
      </c>
      <c r="G5121" s="67"/>
      <c r="H5121" s="67"/>
      <c r="J5121" s="67"/>
      <c r="P5121" s="68"/>
      <c r="Q5121" s="69"/>
      <c r="R5121" s="69"/>
      <c r="Z5121" s="70"/>
      <c r="AA5121" s="71"/>
      <c r="AB5121" s="70"/>
      <c r="AC5121" s="70"/>
      <c r="AD5121" s="53"/>
      <c r="AE5121" s="53"/>
      <c r="AF5121" s="72"/>
      <c r="AG5121" s="70"/>
      <c r="AH5121" s="70"/>
      <c r="AI5121" s="70"/>
    </row>
    <row r="5122" spans="1:35" ht="12.75" customHeight="1" x14ac:dyDescent="0.2">
      <c r="A5122" s="64" t="s">
        <v>830</v>
      </c>
      <c r="B5122" s="65" t="s">
        <v>829</v>
      </c>
      <c r="C5122" s="65">
        <v>918679</v>
      </c>
      <c r="D5122" s="66">
        <f>VLOOKUP(A5122,'2.1 Termination Charges'!$B$4:$F$904,5,0)</f>
        <v>1.9390000000000001E-2</v>
      </c>
      <c r="G5122" s="67"/>
      <c r="H5122" s="67"/>
      <c r="J5122" s="67"/>
      <c r="P5122" s="68"/>
      <c r="Q5122" s="69"/>
      <c r="R5122" s="69"/>
      <c r="Z5122" s="70"/>
      <c r="AA5122" s="71"/>
      <c r="AB5122" s="70"/>
      <c r="AC5122" s="70"/>
      <c r="AD5122" s="53"/>
      <c r="AE5122" s="53"/>
      <c r="AF5122" s="72"/>
      <c r="AG5122" s="70"/>
      <c r="AH5122" s="70"/>
      <c r="AI5122" s="70"/>
    </row>
    <row r="5123" spans="1:35" ht="12.75" customHeight="1" x14ac:dyDescent="0.2">
      <c r="A5123" s="64" t="s">
        <v>830</v>
      </c>
      <c r="B5123" s="65" t="s">
        <v>829</v>
      </c>
      <c r="C5123" s="65">
        <v>918686</v>
      </c>
      <c r="D5123" s="66">
        <f>VLOOKUP(A5123,'2.1 Termination Charges'!$B$4:$F$904,5,0)</f>
        <v>1.9390000000000001E-2</v>
      </c>
      <c r="G5123" s="67"/>
      <c r="H5123" s="67"/>
      <c r="J5123" s="67"/>
      <c r="P5123" s="68"/>
      <c r="Q5123" s="69"/>
      <c r="R5123" s="69"/>
      <c r="Z5123" s="70"/>
      <c r="AA5123" s="71"/>
      <c r="AB5123" s="70"/>
      <c r="AC5123" s="70"/>
      <c r="AD5123" s="53"/>
      <c r="AE5123" s="53"/>
      <c r="AF5123" s="72"/>
      <c r="AG5123" s="70"/>
      <c r="AH5123" s="70"/>
      <c r="AI5123" s="70"/>
    </row>
    <row r="5124" spans="1:35" ht="12.75" customHeight="1" x14ac:dyDescent="0.2">
      <c r="A5124" s="64" t="s">
        <v>830</v>
      </c>
      <c r="B5124" s="65" t="s">
        <v>829</v>
      </c>
      <c r="C5124" s="65">
        <v>918696</v>
      </c>
      <c r="D5124" s="66">
        <f>VLOOKUP(A5124,'2.1 Termination Charges'!$B$4:$F$904,5,0)</f>
        <v>1.9390000000000001E-2</v>
      </c>
      <c r="G5124" s="67"/>
      <c r="H5124" s="67"/>
      <c r="J5124" s="67"/>
      <c r="P5124" s="68"/>
      <c r="Q5124" s="69"/>
      <c r="R5124" s="69"/>
      <c r="Z5124" s="70"/>
      <c r="AA5124" s="71"/>
      <c r="AB5124" s="70"/>
      <c r="AC5124" s="70"/>
      <c r="AD5124" s="53"/>
      <c r="AE5124" s="53"/>
      <c r="AF5124" s="72"/>
      <c r="AG5124" s="70"/>
      <c r="AH5124" s="70"/>
      <c r="AI5124" s="70"/>
    </row>
    <row r="5125" spans="1:35" ht="12.75" customHeight="1" x14ac:dyDescent="0.2">
      <c r="A5125" s="64" t="s">
        <v>830</v>
      </c>
      <c r="B5125" s="65" t="s">
        <v>829</v>
      </c>
      <c r="C5125" s="65">
        <v>918697</v>
      </c>
      <c r="D5125" s="66">
        <f>VLOOKUP(A5125,'2.1 Termination Charges'!$B$4:$F$904,5,0)</f>
        <v>1.9390000000000001E-2</v>
      </c>
      <c r="G5125" s="67"/>
      <c r="H5125" s="67"/>
      <c r="J5125" s="67"/>
      <c r="P5125" s="68"/>
      <c r="Q5125" s="69"/>
      <c r="R5125" s="69"/>
      <c r="Z5125" s="70"/>
      <c r="AA5125" s="71"/>
      <c r="AB5125" s="70"/>
      <c r="AC5125" s="70"/>
      <c r="AD5125" s="53"/>
      <c r="AE5125" s="53"/>
      <c r="AF5125" s="72"/>
      <c r="AG5125" s="70"/>
      <c r="AH5125" s="70"/>
      <c r="AI5125" s="70"/>
    </row>
    <row r="5126" spans="1:35" ht="12.75" customHeight="1" x14ac:dyDescent="0.2">
      <c r="A5126" s="64" t="s">
        <v>830</v>
      </c>
      <c r="B5126" s="65" t="s">
        <v>829</v>
      </c>
      <c r="C5126" s="65">
        <v>918698</v>
      </c>
      <c r="D5126" s="66">
        <f>VLOOKUP(A5126,'2.1 Termination Charges'!$B$4:$F$904,5,0)</f>
        <v>1.9390000000000001E-2</v>
      </c>
      <c r="G5126" s="67"/>
      <c r="H5126" s="67"/>
      <c r="J5126" s="67"/>
      <c r="P5126" s="68"/>
      <c r="Q5126" s="69"/>
      <c r="R5126" s="69"/>
      <c r="Z5126" s="70"/>
      <c r="AA5126" s="71"/>
      <c r="AB5126" s="70"/>
      <c r="AC5126" s="70"/>
      <c r="AD5126" s="53"/>
      <c r="AE5126" s="53"/>
      <c r="AF5126" s="72"/>
      <c r="AG5126" s="70"/>
      <c r="AH5126" s="70"/>
      <c r="AI5126" s="70"/>
    </row>
    <row r="5127" spans="1:35" ht="12.75" customHeight="1" x14ac:dyDescent="0.2">
      <c r="A5127" s="64" t="s">
        <v>830</v>
      </c>
      <c r="B5127" s="65" t="s">
        <v>829</v>
      </c>
      <c r="C5127" s="65">
        <v>918722</v>
      </c>
      <c r="D5127" s="66">
        <f>VLOOKUP(A5127,'2.1 Termination Charges'!$B$4:$F$904,5,0)</f>
        <v>1.9390000000000001E-2</v>
      </c>
      <c r="G5127" s="67"/>
      <c r="H5127" s="67"/>
      <c r="J5127" s="67"/>
      <c r="P5127" s="68"/>
      <c r="Q5127" s="69"/>
      <c r="R5127" s="69"/>
      <c r="Z5127" s="70"/>
      <c r="AA5127" s="71"/>
      <c r="AB5127" s="70"/>
      <c r="AC5127" s="70"/>
      <c r="AD5127" s="53"/>
      <c r="AE5127" s="53"/>
      <c r="AF5127" s="72"/>
      <c r="AG5127" s="70"/>
      <c r="AH5127" s="70"/>
      <c r="AI5127" s="70"/>
    </row>
    <row r="5128" spans="1:35" ht="12.75" customHeight="1" x14ac:dyDescent="0.2">
      <c r="A5128" s="64" t="s">
        <v>830</v>
      </c>
      <c r="B5128" s="65" t="s">
        <v>829</v>
      </c>
      <c r="C5128" s="65">
        <v>918726</v>
      </c>
      <c r="D5128" s="66">
        <f>VLOOKUP(A5128,'2.1 Termination Charges'!$B$4:$F$904,5,0)</f>
        <v>1.9390000000000001E-2</v>
      </c>
      <c r="G5128" s="67"/>
      <c r="H5128" s="67"/>
      <c r="J5128" s="67"/>
      <c r="P5128" s="68"/>
      <c r="Q5128" s="69"/>
      <c r="R5128" s="69"/>
      <c r="Z5128" s="70"/>
      <c r="AA5128" s="71"/>
      <c r="AB5128" s="70"/>
      <c r="AC5128" s="70"/>
      <c r="AD5128" s="53"/>
      <c r="AE5128" s="53"/>
      <c r="AF5128" s="72"/>
      <c r="AG5128" s="70"/>
      <c r="AH5128" s="70"/>
      <c r="AI5128" s="70"/>
    </row>
    <row r="5129" spans="1:35" ht="12.75" customHeight="1" x14ac:dyDescent="0.2">
      <c r="A5129" s="64" t="s">
        <v>830</v>
      </c>
      <c r="B5129" s="65" t="s">
        <v>829</v>
      </c>
      <c r="C5129" s="65">
        <v>9187320</v>
      </c>
      <c r="D5129" s="66">
        <f>VLOOKUP(A5129,'2.1 Termination Charges'!$B$4:$F$904,5,0)</f>
        <v>1.9390000000000001E-2</v>
      </c>
      <c r="G5129" s="67"/>
      <c r="H5129" s="67"/>
      <c r="J5129" s="67"/>
      <c r="P5129" s="68"/>
      <c r="Q5129" s="69"/>
      <c r="R5129" s="69"/>
      <c r="Z5129" s="70"/>
      <c r="AA5129" s="71"/>
      <c r="AB5129" s="70"/>
      <c r="AC5129" s="70"/>
      <c r="AD5129" s="53"/>
      <c r="AE5129" s="53"/>
      <c r="AF5129" s="72"/>
      <c r="AG5129" s="70"/>
      <c r="AH5129" s="70"/>
      <c r="AI5129" s="70"/>
    </row>
    <row r="5130" spans="1:35" ht="12.75" customHeight="1" x14ac:dyDescent="0.2">
      <c r="A5130" s="64" t="s">
        <v>830</v>
      </c>
      <c r="B5130" s="65" t="s">
        <v>829</v>
      </c>
      <c r="C5130" s="65">
        <v>918750</v>
      </c>
      <c r="D5130" s="66">
        <f>VLOOKUP(A5130,'2.1 Termination Charges'!$B$4:$F$904,5,0)</f>
        <v>1.9390000000000001E-2</v>
      </c>
      <c r="G5130" s="67"/>
      <c r="H5130" s="67"/>
      <c r="J5130" s="67"/>
      <c r="P5130" s="68"/>
      <c r="Q5130" s="69"/>
      <c r="R5130" s="69"/>
      <c r="Z5130" s="70"/>
      <c r="AA5130" s="71"/>
      <c r="AB5130" s="70"/>
      <c r="AC5130" s="70"/>
      <c r="AD5130" s="53"/>
      <c r="AE5130" s="53"/>
      <c r="AF5130" s="72"/>
      <c r="AG5130" s="70"/>
      <c r="AH5130" s="70"/>
      <c r="AI5130" s="70"/>
    </row>
    <row r="5131" spans="1:35" ht="12.75" customHeight="1" x14ac:dyDescent="0.2">
      <c r="A5131" s="64" t="s">
        <v>830</v>
      </c>
      <c r="B5131" s="65" t="s">
        <v>829</v>
      </c>
      <c r="C5131" s="65">
        <v>918754</v>
      </c>
      <c r="D5131" s="66">
        <f>VLOOKUP(A5131,'2.1 Termination Charges'!$B$4:$F$904,5,0)</f>
        <v>1.9390000000000001E-2</v>
      </c>
      <c r="G5131" s="67"/>
      <c r="H5131" s="67"/>
      <c r="J5131" s="67"/>
      <c r="P5131" s="68"/>
      <c r="Q5131" s="69"/>
      <c r="R5131" s="69"/>
      <c r="Z5131" s="70"/>
      <c r="AA5131" s="71"/>
      <c r="AB5131" s="70"/>
      <c r="AC5131" s="70"/>
      <c r="AD5131" s="53"/>
      <c r="AE5131" s="53"/>
      <c r="AF5131" s="72"/>
      <c r="AG5131" s="70"/>
      <c r="AH5131" s="70"/>
      <c r="AI5131" s="70"/>
    </row>
    <row r="5132" spans="1:35" ht="12.75" customHeight="1" x14ac:dyDescent="0.2">
      <c r="A5132" s="64" t="s">
        <v>830</v>
      </c>
      <c r="B5132" s="65" t="s">
        <v>829</v>
      </c>
      <c r="C5132" s="65">
        <v>918755</v>
      </c>
      <c r="D5132" s="66">
        <f>VLOOKUP(A5132,'2.1 Termination Charges'!$B$4:$F$904,5,0)</f>
        <v>1.9390000000000001E-2</v>
      </c>
      <c r="G5132" s="67"/>
      <c r="H5132" s="67"/>
      <c r="J5132" s="67"/>
      <c r="P5132" s="68"/>
      <c r="Q5132" s="69"/>
      <c r="R5132" s="69"/>
      <c r="Z5132" s="70"/>
      <c r="AA5132" s="71"/>
      <c r="AB5132" s="70"/>
      <c r="AC5132" s="70"/>
      <c r="AD5132" s="53"/>
      <c r="AE5132" s="53"/>
      <c r="AF5132" s="72"/>
      <c r="AG5132" s="70"/>
      <c r="AH5132" s="70"/>
      <c r="AI5132" s="70"/>
    </row>
    <row r="5133" spans="1:35" ht="12.75" customHeight="1" x14ac:dyDescent="0.2">
      <c r="A5133" s="64" t="s">
        <v>830</v>
      </c>
      <c r="B5133" s="65" t="s">
        <v>829</v>
      </c>
      <c r="C5133" s="65">
        <v>918756</v>
      </c>
      <c r="D5133" s="66">
        <f>VLOOKUP(A5133,'2.1 Termination Charges'!$B$4:$F$904,5,0)</f>
        <v>1.9390000000000001E-2</v>
      </c>
      <c r="G5133" s="67"/>
      <c r="H5133" s="67"/>
      <c r="J5133" s="67"/>
      <c r="P5133" s="68"/>
      <c r="Q5133" s="69"/>
      <c r="R5133" s="69"/>
      <c r="Z5133" s="70"/>
      <c r="AA5133" s="71"/>
      <c r="AB5133" s="70"/>
      <c r="AC5133" s="70"/>
      <c r="AD5133" s="53"/>
      <c r="AE5133" s="53"/>
      <c r="AF5133" s="72"/>
      <c r="AG5133" s="70"/>
      <c r="AH5133" s="70"/>
      <c r="AI5133" s="70"/>
    </row>
    <row r="5134" spans="1:35" ht="12.75" customHeight="1" x14ac:dyDescent="0.2">
      <c r="A5134" s="64" t="s">
        <v>830</v>
      </c>
      <c r="B5134" s="65" t="s">
        <v>829</v>
      </c>
      <c r="C5134" s="65">
        <v>918758</v>
      </c>
      <c r="D5134" s="66">
        <f>VLOOKUP(A5134,'2.1 Termination Charges'!$B$4:$F$904,5,0)</f>
        <v>1.9390000000000001E-2</v>
      </c>
      <c r="G5134" s="67"/>
      <c r="H5134" s="67"/>
      <c r="J5134" s="67"/>
      <c r="P5134" s="68"/>
      <c r="Q5134" s="69"/>
      <c r="R5134" s="69"/>
      <c r="Z5134" s="70"/>
      <c r="AA5134" s="71"/>
      <c r="AB5134" s="70"/>
      <c r="AC5134" s="70"/>
      <c r="AD5134" s="53"/>
      <c r="AE5134" s="53"/>
      <c r="AF5134" s="72"/>
      <c r="AG5134" s="70"/>
      <c r="AH5134" s="70"/>
      <c r="AI5134" s="70"/>
    </row>
    <row r="5135" spans="1:35" ht="12.75" customHeight="1" x14ac:dyDescent="0.2">
      <c r="A5135" s="64" t="s">
        <v>830</v>
      </c>
      <c r="B5135" s="65" t="s">
        <v>829</v>
      </c>
      <c r="C5135" s="65">
        <v>918759</v>
      </c>
      <c r="D5135" s="66">
        <f>VLOOKUP(A5135,'2.1 Termination Charges'!$B$4:$F$904,5,0)</f>
        <v>1.9390000000000001E-2</v>
      </c>
      <c r="G5135" s="67"/>
      <c r="H5135" s="67"/>
      <c r="J5135" s="67"/>
      <c r="P5135" s="68"/>
      <c r="Q5135" s="69"/>
      <c r="R5135" s="69"/>
      <c r="Z5135" s="70"/>
      <c r="AA5135" s="71"/>
      <c r="AB5135" s="70"/>
      <c r="AC5135" s="70"/>
      <c r="AD5135" s="53"/>
      <c r="AE5135" s="53"/>
      <c r="AF5135" s="72"/>
      <c r="AG5135" s="70"/>
      <c r="AH5135" s="70"/>
      <c r="AI5135" s="70"/>
    </row>
    <row r="5136" spans="1:35" ht="12.75" customHeight="1" x14ac:dyDescent="0.2">
      <c r="A5136" s="64" t="s">
        <v>830</v>
      </c>
      <c r="B5136" s="65" t="s">
        <v>829</v>
      </c>
      <c r="C5136" s="65">
        <v>918760</v>
      </c>
      <c r="D5136" s="66">
        <f>VLOOKUP(A5136,'2.1 Termination Charges'!$B$4:$F$904,5,0)</f>
        <v>1.9390000000000001E-2</v>
      </c>
      <c r="G5136" s="67"/>
      <c r="H5136" s="67"/>
      <c r="J5136" s="67"/>
      <c r="P5136" s="68"/>
      <c r="Q5136" s="69"/>
      <c r="R5136" s="69"/>
      <c r="Z5136" s="70"/>
      <c r="AA5136" s="71"/>
      <c r="AB5136" s="70"/>
      <c r="AC5136" s="70"/>
      <c r="AD5136" s="53"/>
      <c r="AE5136" s="53"/>
      <c r="AF5136" s="72"/>
      <c r="AG5136" s="70"/>
      <c r="AH5136" s="70"/>
      <c r="AI5136" s="70"/>
    </row>
    <row r="5137" spans="1:35" ht="12.75" customHeight="1" x14ac:dyDescent="0.2">
      <c r="A5137" s="64" t="s">
        <v>830</v>
      </c>
      <c r="B5137" s="65" t="s">
        <v>829</v>
      </c>
      <c r="C5137" s="65">
        <v>918768</v>
      </c>
      <c r="D5137" s="66">
        <f>VLOOKUP(A5137,'2.1 Termination Charges'!$B$4:$F$904,5,0)</f>
        <v>1.9390000000000001E-2</v>
      </c>
      <c r="G5137" s="67"/>
      <c r="H5137" s="67"/>
      <c r="J5137" s="67"/>
      <c r="P5137" s="68"/>
      <c r="Q5137" s="69"/>
      <c r="R5137" s="69"/>
      <c r="Z5137" s="70"/>
      <c r="AA5137" s="71"/>
      <c r="AB5137" s="70"/>
      <c r="AC5137" s="70"/>
      <c r="AD5137" s="53"/>
      <c r="AE5137" s="53"/>
      <c r="AF5137" s="72"/>
      <c r="AG5137" s="70"/>
      <c r="AH5137" s="70"/>
      <c r="AI5137" s="70"/>
    </row>
    <row r="5138" spans="1:35" ht="12.75" customHeight="1" x14ac:dyDescent="0.2">
      <c r="A5138" s="64" t="s">
        <v>830</v>
      </c>
      <c r="B5138" s="65" t="s">
        <v>829</v>
      </c>
      <c r="C5138" s="65">
        <v>918769</v>
      </c>
      <c r="D5138" s="66">
        <f>VLOOKUP(A5138,'2.1 Termination Charges'!$B$4:$F$904,5,0)</f>
        <v>1.9390000000000001E-2</v>
      </c>
      <c r="G5138" s="67"/>
      <c r="H5138" s="67"/>
      <c r="J5138" s="67"/>
      <c r="P5138" s="68"/>
      <c r="Q5138" s="69"/>
      <c r="R5138" s="69"/>
      <c r="Z5138" s="70"/>
      <c r="AA5138" s="71"/>
      <c r="AB5138" s="70"/>
      <c r="AC5138" s="70"/>
      <c r="AD5138" s="53"/>
      <c r="AE5138" s="53"/>
      <c r="AF5138" s="72"/>
      <c r="AG5138" s="70"/>
      <c r="AH5138" s="70"/>
      <c r="AI5138" s="70"/>
    </row>
    <row r="5139" spans="1:35" ht="12.75" customHeight="1" x14ac:dyDescent="0.2">
      <c r="A5139" s="64" t="s">
        <v>830</v>
      </c>
      <c r="B5139" s="65" t="s">
        <v>829</v>
      </c>
      <c r="C5139" s="65">
        <v>91879</v>
      </c>
      <c r="D5139" s="66">
        <f>VLOOKUP(A5139,'2.1 Termination Charges'!$B$4:$F$904,5,0)</f>
        <v>1.9390000000000001E-2</v>
      </c>
      <c r="G5139" s="67"/>
      <c r="H5139" s="67"/>
      <c r="J5139" s="67"/>
      <c r="P5139" s="68"/>
      <c r="Q5139" s="69"/>
      <c r="R5139" s="69"/>
      <c r="Z5139" s="70"/>
      <c r="AA5139" s="71"/>
      <c r="AB5139" s="70"/>
      <c r="AC5139" s="70"/>
      <c r="AD5139" s="53"/>
      <c r="AE5139" s="53"/>
      <c r="AF5139" s="72"/>
      <c r="AG5139" s="70"/>
      <c r="AH5139" s="70"/>
      <c r="AI5139" s="70"/>
    </row>
    <row r="5140" spans="1:35" ht="12.75" customHeight="1" x14ac:dyDescent="0.2">
      <c r="A5140" s="64" t="s">
        <v>830</v>
      </c>
      <c r="B5140" s="65" t="s">
        <v>829</v>
      </c>
      <c r="C5140" s="65">
        <v>91880</v>
      </c>
      <c r="D5140" s="66">
        <f>VLOOKUP(A5140,'2.1 Termination Charges'!$B$4:$F$904,5,0)</f>
        <v>1.9390000000000001E-2</v>
      </c>
      <c r="G5140" s="67"/>
      <c r="H5140" s="67"/>
      <c r="J5140" s="67"/>
      <c r="P5140" s="68"/>
      <c r="Q5140" s="69"/>
      <c r="R5140" s="69"/>
      <c r="Z5140" s="70"/>
      <c r="AA5140" s="71"/>
      <c r="AB5140" s="70"/>
      <c r="AC5140" s="70"/>
      <c r="AD5140" s="53"/>
      <c r="AE5140" s="53"/>
      <c r="AF5140" s="72"/>
      <c r="AG5140" s="70"/>
      <c r="AH5140" s="70"/>
      <c r="AI5140" s="70"/>
    </row>
    <row r="5141" spans="1:35" ht="12.75" customHeight="1" x14ac:dyDescent="0.2">
      <c r="A5141" s="64" t="s">
        <v>830</v>
      </c>
      <c r="B5141" s="65" t="s">
        <v>829</v>
      </c>
      <c r="C5141" s="65">
        <v>918810</v>
      </c>
      <c r="D5141" s="66">
        <f>VLOOKUP(A5141,'2.1 Termination Charges'!$B$4:$F$904,5,0)</f>
        <v>1.9390000000000001E-2</v>
      </c>
      <c r="G5141" s="67"/>
      <c r="H5141" s="67"/>
      <c r="J5141" s="67"/>
      <c r="P5141" s="68"/>
      <c r="Q5141" s="69"/>
      <c r="R5141" s="69"/>
      <c r="Z5141" s="70"/>
      <c r="AA5141" s="71"/>
      <c r="AB5141" s="70"/>
      <c r="AC5141" s="70"/>
      <c r="AD5141" s="53"/>
      <c r="AE5141" s="53"/>
      <c r="AF5141" s="72"/>
      <c r="AG5141" s="70"/>
      <c r="AH5141" s="70"/>
      <c r="AI5141" s="70"/>
    </row>
    <row r="5142" spans="1:35" ht="12.75" customHeight="1" x14ac:dyDescent="0.2">
      <c r="A5142" s="64" t="s">
        <v>830</v>
      </c>
      <c r="B5142" s="65" t="s">
        <v>829</v>
      </c>
      <c r="C5142" s="65">
        <v>918817</v>
      </c>
      <c r="D5142" s="66">
        <f>VLOOKUP(A5142,'2.1 Termination Charges'!$B$4:$F$904,5,0)</f>
        <v>1.9390000000000001E-2</v>
      </c>
      <c r="G5142" s="67"/>
      <c r="H5142" s="67"/>
      <c r="J5142" s="67"/>
      <c r="P5142" s="68"/>
      <c r="Q5142" s="69"/>
      <c r="R5142" s="69"/>
      <c r="Z5142" s="70"/>
      <c r="AA5142" s="71"/>
      <c r="AB5142" s="70"/>
      <c r="AC5142" s="70"/>
      <c r="AD5142" s="53"/>
      <c r="AE5142" s="53"/>
      <c r="AF5142" s="72"/>
      <c r="AG5142" s="70"/>
      <c r="AH5142" s="70"/>
      <c r="AI5142" s="70"/>
    </row>
    <row r="5143" spans="1:35" ht="12.75" customHeight="1" x14ac:dyDescent="0.2">
      <c r="A5143" s="64" t="s">
        <v>830</v>
      </c>
      <c r="B5143" s="65" t="s">
        <v>829</v>
      </c>
      <c r="C5143" s="65">
        <v>918820</v>
      </c>
      <c r="D5143" s="66">
        <f>VLOOKUP(A5143,'2.1 Termination Charges'!$B$4:$F$904,5,0)</f>
        <v>1.9390000000000001E-2</v>
      </c>
      <c r="G5143" s="67"/>
      <c r="H5143" s="67"/>
      <c r="J5143" s="67"/>
      <c r="P5143" s="68"/>
      <c r="Q5143" s="69"/>
      <c r="R5143" s="69"/>
      <c r="Z5143" s="70"/>
      <c r="AA5143" s="71"/>
      <c r="AB5143" s="70"/>
      <c r="AC5143" s="70"/>
      <c r="AD5143" s="53"/>
      <c r="AE5143" s="53"/>
      <c r="AF5143" s="72"/>
      <c r="AG5143" s="70"/>
      <c r="AH5143" s="70"/>
      <c r="AI5143" s="70"/>
    </row>
    <row r="5144" spans="1:35" ht="12.75" customHeight="1" x14ac:dyDescent="0.2">
      <c r="A5144" s="64" t="s">
        <v>830</v>
      </c>
      <c r="B5144" s="65" t="s">
        <v>829</v>
      </c>
      <c r="C5144" s="65">
        <v>918822</v>
      </c>
      <c r="D5144" s="66">
        <f>VLOOKUP(A5144,'2.1 Termination Charges'!$B$4:$F$904,5,0)</f>
        <v>1.9390000000000001E-2</v>
      </c>
      <c r="G5144" s="67"/>
      <c r="H5144" s="67"/>
      <c r="J5144" s="67"/>
      <c r="P5144" s="68"/>
      <c r="Q5144" s="69"/>
      <c r="R5144" s="69"/>
      <c r="Z5144" s="70"/>
      <c r="AA5144" s="71"/>
      <c r="AB5144" s="70"/>
      <c r="AC5144" s="70"/>
      <c r="AD5144" s="53"/>
      <c r="AE5144" s="53"/>
      <c r="AF5144" s="72"/>
      <c r="AG5144" s="70"/>
      <c r="AH5144" s="70"/>
      <c r="AI5144" s="70"/>
    </row>
    <row r="5145" spans="1:35" ht="12.75" customHeight="1" x14ac:dyDescent="0.2">
      <c r="A5145" s="64" t="s">
        <v>830</v>
      </c>
      <c r="B5145" s="65" t="s">
        <v>829</v>
      </c>
      <c r="C5145" s="65">
        <v>918824</v>
      </c>
      <c r="D5145" s="66">
        <f>VLOOKUP(A5145,'2.1 Termination Charges'!$B$4:$F$904,5,0)</f>
        <v>1.9390000000000001E-2</v>
      </c>
      <c r="G5145" s="67"/>
      <c r="H5145" s="67"/>
      <c r="J5145" s="67"/>
      <c r="P5145" s="68"/>
      <c r="Q5145" s="69"/>
      <c r="R5145" s="69"/>
      <c r="Z5145" s="70"/>
      <c r="AA5145" s="71"/>
      <c r="AB5145" s="70"/>
      <c r="AC5145" s="70"/>
      <c r="AD5145" s="53"/>
      <c r="AE5145" s="53"/>
      <c r="AF5145" s="72"/>
      <c r="AG5145" s="70"/>
      <c r="AH5145" s="70"/>
      <c r="AI5145" s="70"/>
    </row>
    <row r="5146" spans="1:35" ht="12.75" customHeight="1" x14ac:dyDescent="0.2">
      <c r="A5146" s="64" t="s">
        <v>830</v>
      </c>
      <c r="B5146" s="65" t="s">
        <v>829</v>
      </c>
      <c r="C5146" s="65">
        <v>918825</v>
      </c>
      <c r="D5146" s="66">
        <f>VLOOKUP(A5146,'2.1 Termination Charges'!$B$4:$F$904,5,0)</f>
        <v>1.9390000000000001E-2</v>
      </c>
      <c r="G5146" s="67"/>
      <c r="H5146" s="67"/>
      <c r="J5146" s="67"/>
      <c r="P5146" s="68"/>
      <c r="Q5146" s="69"/>
      <c r="R5146" s="69"/>
      <c r="Z5146" s="70"/>
      <c r="AA5146" s="71"/>
      <c r="AB5146" s="70"/>
      <c r="AC5146" s="70"/>
      <c r="AD5146" s="53"/>
      <c r="AE5146" s="53"/>
      <c r="AF5146" s="72"/>
      <c r="AG5146" s="70"/>
      <c r="AH5146" s="70"/>
      <c r="AI5146" s="70"/>
    </row>
    <row r="5147" spans="1:35" ht="12.75" customHeight="1" x14ac:dyDescent="0.2">
      <c r="A5147" s="64" t="s">
        <v>830</v>
      </c>
      <c r="B5147" s="65" t="s">
        <v>829</v>
      </c>
      <c r="C5147" s="65">
        <v>918826</v>
      </c>
      <c r="D5147" s="66">
        <f>VLOOKUP(A5147,'2.1 Termination Charges'!$B$4:$F$904,5,0)</f>
        <v>1.9390000000000001E-2</v>
      </c>
      <c r="G5147" s="67"/>
      <c r="H5147" s="67"/>
      <c r="J5147" s="67"/>
      <c r="P5147" s="68"/>
      <c r="Q5147" s="69"/>
      <c r="R5147" s="69"/>
      <c r="Z5147" s="70"/>
      <c r="AA5147" s="71"/>
      <c r="AB5147" s="70"/>
      <c r="AC5147" s="70"/>
      <c r="AD5147" s="53"/>
      <c r="AE5147" s="53"/>
      <c r="AF5147" s="72"/>
      <c r="AG5147" s="70"/>
      <c r="AH5147" s="70"/>
      <c r="AI5147" s="70"/>
    </row>
    <row r="5148" spans="1:35" ht="12.75" customHeight="1" x14ac:dyDescent="0.2">
      <c r="A5148" s="64" t="s">
        <v>830</v>
      </c>
      <c r="B5148" s="65" t="s">
        <v>829</v>
      </c>
      <c r="C5148" s="65">
        <v>918827</v>
      </c>
      <c r="D5148" s="66">
        <f>VLOOKUP(A5148,'2.1 Termination Charges'!$B$4:$F$904,5,0)</f>
        <v>1.9390000000000001E-2</v>
      </c>
      <c r="G5148" s="67"/>
      <c r="H5148" s="67"/>
      <c r="J5148" s="67"/>
      <c r="P5148" s="68"/>
      <c r="Q5148" s="69"/>
      <c r="R5148" s="69"/>
      <c r="Z5148" s="70"/>
      <c r="AA5148" s="71"/>
      <c r="AB5148" s="70"/>
      <c r="AC5148" s="70"/>
      <c r="AD5148" s="53"/>
      <c r="AE5148" s="53"/>
      <c r="AF5148" s="72"/>
      <c r="AG5148" s="70"/>
      <c r="AH5148" s="70"/>
      <c r="AI5148" s="70"/>
    </row>
    <row r="5149" spans="1:35" ht="12.75" customHeight="1" x14ac:dyDescent="0.2">
      <c r="A5149" s="64" t="s">
        <v>830</v>
      </c>
      <c r="B5149" s="65" t="s">
        <v>829</v>
      </c>
      <c r="C5149" s="65">
        <v>918828</v>
      </c>
      <c r="D5149" s="66">
        <f>VLOOKUP(A5149,'2.1 Termination Charges'!$B$4:$F$904,5,0)</f>
        <v>1.9390000000000001E-2</v>
      </c>
      <c r="G5149" s="67"/>
      <c r="H5149" s="67"/>
      <c r="J5149" s="67"/>
      <c r="P5149" s="68"/>
      <c r="Q5149" s="69"/>
      <c r="R5149" s="69"/>
      <c r="Z5149" s="70"/>
      <c r="AA5149" s="71"/>
      <c r="AB5149" s="70"/>
      <c r="AC5149" s="70"/>
      <c r="AD5149" s="53"/>
      <c r="AE5149" s="53"/>
      <c r="AF5149" s="72"/>
      <c r="AG5149" s="70"/>
      <c r="AH5149" s="70"/>
      <c r="AI5149" s="70"/>
    </row>
    <row r="5150" spans="1:35" ht="12.75" customHeight="1" x14ac:dyDescent="0.2">
      <c r="A5150" s="64" t="s">
        <v>830</v>
      </c>
      <c r="B5150" s="65" t="s">
        <v>829</v>
      </c>
      <c r="C5150" s="65">
        <v>918829</v>
      </c>
      <c r="D5150" s="66">
        <f>VLOOKUP(A5150,'2.1 Termination Charges'!$B$4:$F$904,5,0)</f>
        <v>1.9390000000000001E-2</v>
      </c>
      <c r="G5150" s="67"/>
      <c r="H5150" s="67"/>
      <c r="J5150" s="67"/>
      <c r="P5150" s="68"/>
      <c r="Q5150" s="69"/>
      <c r="R5150" s="69"/>
      <c r="Z5150" s="70"/>
      <c r="AA5150" s="71"/>
      <c r="AB5150" s="70"/>
      <c r="AC5150" s="70"/>
      <c r="AD5150" s="53"/>
      <c r="AE5150" s="53"/>
      <c r="AF5150" s="72"/>
      <c r="AG5150" s="70"/>
      <c r="AH5150" s="70"/>
      <c r="AI5150" s="70"/>
    </row>
    <row r="5151" spans="1:35" ht="12.75" customHeight="1" x14ac:dyDescent="0.2">
      <c r="A5151" s="64" t="s">
        <v>830</v>
      </c>
      <c r="B5151" s="65" t="s">
        <v>829</v>
      </c>
      <c r="C5151" s="65">
        <v>918844</v>
      </c>
      <c r="D5151" s="66">
        <f>VLOOKUP(A5151,'2.1 Termination Charges'!$B$4:$F$904,5,0)</f>
        <v>1.9390000000000001E-2</v>
      </c>
      <c r="G5151" s="67"/>
      <c r="H5151" s="67"/>
      <c r="J5151" s="67"/>
      <c r="P5151" s="68"/>
      <c r="Q5151" s="69"/>
      <c r="R5151" s="69"/>
      <c r="Z5151" s="70"/>
      <c r="AA5151" s="71"/>
      <c r="AB5151" s="70"/>
      <c r="AC5151" s="70"/>
      <c r="AD5151" s="53"/>
      <c r="AE5151" s="53"/>
      <c r="AF5151" s="72"/>
      <c r="AG5151" s="70"/>
      <c r="AH5151" s="70"/>
      <c r="AI5151" s="70"/>
    </row>
    <row r="5152" spans="1:35" ht="12.75" customHeight="1" x14ac:dyDescent="0.2">
      <c r="A5152" s="64" t="s">
        <v>830</v>
      </c>
      <c r="B5152" s="65" t="s">
        <v>829</v>
      </c>
      <c r="C5152" s="65">
        <v>918853</v>
      </c>
      <c r="D5152" s="66">
        <f>VLOOKUP(A5152,'2.1 Termination Charges'!$B$4:$F$904,5,0)</f>
        <v>1.9390000000000001E-2</v>
      </c>
      <c r="G5152" s="67"/>
      <c r="H5152" s="67"/>
      <c r="J5152" s="67"/>
      <c r="P5152" s="68"/>
      <c r="Q5152" s="69"/>
      <c r="R5152" s="69"/>
      <c r="Z5152" s="70"/>
      <c r="AA5152" s="71"/>
      <c r="AB5152" s="70"/>
      <c r="AC5152" s="70"/>
      <c r="AD5152" s="53"/>
      <c r="AE5152" s="53"/>
      <c r="AF5152" s="72"/>
      <c r="AG5152" s="70"/>
      <c r="AH5152" s="70"/>
      <c r="AI5152" s="70"/>
    </row>
    <row r="5153" spans="1:35" ht="12.75" customHeight="1" x14ac:dyDescent="0.2">
      <c r="A5153" s="64" t="s">
        <v>830</v>
      </c>
      <c r="B5153" s="65" t="s">
        <v>829</v>
      </c>
      <c r="C5153" s="65">
        <v>918858</v>
      </c>
      <c r="D5153" s="66">
        <f>VLOOKUP(A5153,'2.1 Termination Charges'!$B$4:$F$904,5,0)</f>
        <v>1.9390000000000001E-2</v>
      </c>
      <c r="G5153" s="67"/>
      <c r="H5153" s="67"/>
      <c r="J5153" s="67"/>
      <c r="P5153" s="68"/>
      <c r="Q5153" s="69"/>
      <c r="R5153" s="69"/>
      <c r="Z5153" s="70"/>
      <c r="AA5153" s="71"/>
      <c r="AB5153" s="70"/>
      <c r="AC5153" s="70"/>
      <c r="AD5153" s="53"/>
      <c r="AE5153" s="53"/>
      <c r="AF5153" s="72"/>
      <c r="AG5153" s="70"/>
      <c r="AH5153" s="70"/>
      <c r="AI5153" s="70"/>
    </row>
    <row r="5154" spans="1:35" ht="12.75" customHeight="1" x14ac:dyDescent="0.2">
      <c r="A5154" s="64" t="s">
        <v>830</v>
      </c>
      <c r="B5154" s="65" t="s">
        <v>829</v>
      </c>
      <c r="C5154" s="65">
        <v>918859</v>
      </c>
      <c r="D5154" s="66">
        <f>VLOOKUP(A5154,'2.1 Termination Charges'!$B$4:$F$904,5,0)</f>
        <v>1.9390000000000001E-2</v>
      </c>
      <c r="G5154" s="67"/>
      <c r="H5154" s="67"/>
      <c r="J5154" s="67"/>
      <c r="P5154" s="68"/>
      <c r="Q5154" s="69"/>
      <c r="R5154" s="69"/>
      <c r="Z5154" s="70"/>
      <c r="AA5154" s="71"/>
      <c r="AB5154" s="70"/>
      <c r="AC5154" s="70"/>
      <c r="AD5154" s="53"/>
      <c r="AE5154" s="53"/>
      <c r="AF5154" s="72"/>
      <c r="AG5154" s="70"/>
      <c r="AH5154" s="70"/>
      <c r="AI5154" s="70"/>
    </row>
    <row r="5155" spans="1:35" ht="12.75" customHeight="1" x14ac:dyDescent="0.2">
      <c r="A5155" s="64" t="s">
        <v>830</v>
      </c>
      <c r="B5155" s="65" t="s">
        <v>829</v>
      </c>
      <c r="C5155" s="65">
        <v>918860</v>
      </c>
      <c r="D5155" s="66">
        <f>VLOOKUP(A5155,'2.1 Termination Charges'!$B$4:$F$904,5,0)</f>
        <v>1.9390000000000001E-2</v>
      </c>
      <c r="G5155" s="67"/>
      <c r="H5155" s="67"/>
      <c r="J5155" s="67"/>
      <c r="P5155" s="68"/>
      <c r="Q5155" s="69"/>
      <c r="R5155" s="69"/>
      <c r="Z5155" s="70"/>
      <c r="AA5155" s="71"/>
      <c r="AB5155" s="70"/>
      <c r="AC5155" s="70"/>
      <c r="AD5155" s="53"/>
      <c r="AE5155" s="53"/>
      <c r="AF5155" s="72"/>
      <c r="AG5155" s="70"/>
      <c r="AH5155" s="70"/>
      <c r="AI5155" s="70"/>
    </row>
    <row r="5156" spans="1:35" ht="12.75" customHeight="1" x14ac:dyDescent="0.2">
      <c r="A5156" s="64" t="s">
        <v>830</v>
      </c>
      <c r="B5156" s="65" t="s">
        <v>829</v>
      </c>
      <c r="C5156" s="65">
        <v>918861</v>
      </c>
      <c r="D5156" s="66">
        <f>VLOOKUP(A5156,'2.1 Termination Charges'!$B$4:$F$904,5,0)</f>
        <v>1.9390000000000001E-2</v>
      </c>
      <c r="G5156" s="67"/>
      <c r="H5156" s="67"/>
      <c r="J5156" s="67"/>
      <c r="P5156" s="68"/>
      <c r="Q5156" s="69"/>
      <c r="R5156" s="69"/>
      <c r="Z5156" s="70"/>
      <c r="AA5156" s="71"/>
      <c r="AB5156" s="70"/>
      <c r="AC5156" s="70"/>
      <c r="AD5156" s="53"/>
      <c r="AE5156" s="53"/>
      <c r="AF5156" s="72"/>
      <c r="AG5156" s="70"/>
      <c r="AH5156" s="70"/>
      <c r="AI5156" s="70"/>
    </row>
    <row r="5157" spans="1:35" ht="12.75" customHeight="1" x14ac:dyDescent="0.2">
      <c r="A5157" s="64" t="s">
        <v>830</v>
      </c>
      <c r="B5157" s="65" t="s">
        <v>829</v>
      </c>
      <c r="C5157" s="65">
        <v>918866</v>
      </c>
      <c r="D5157" s="66">
        <f>VLOOKUP(A5157,'2.1 Termination Charges'!$B$4:$F$904,5,0)</f>
        <v>1.9390000000000001E-2</v>
      </c>
      <c r="G5157" s="67"/>
      <c r="H5157" s="67"/>
      <c r="J5157" s="67"/>
      <c r="P5157" s="68"/>
      <c r="Q5157" s="69"/>
      <c r="R5157" s="69"/>
      <c r="Z5157" s="70"/>
      <c r="AA5157" s="71"/>
      <c r="AB5157" s="70"/>
      <c r="AC5157" s="70"/>
      <c r="AD5157" s="53"/>
      <c r="AE5157" s="53"/>
      <c r="AF5157" s="72"/>
      <c r="AG5157" s="70"/>
      <c r="AH5157" s="70"/>
      <c r="AI5157" s="70"/>
    </row>
    <row r="5158" spans="1:35" ht="12.75" customHeight="1" x14ac:dyDescent="0.2">
      <c r="A5158" s="64" t="s">
        <v>830</v>
      </c>
      <c r="B5158" s="65" t="s">
        <v>829</v>
      </c>
      <c r="C5158" s="65">
        <v>918867</v>
      </c>
      <c r="D5158" s="66">
        <f>VLOOKUP(A5158,'2.1 Termination Charges'!$B$4:$F$904,5,0)</f>
        <v>1.9390000000000001E-2</v>
      </c>
      <c r="G5158" s="67"/>
      <c r="H5158" s="67"/>
      <c r="J5158" s="67"/>
      <c r="P5158" s="68"/>
      <c r="Q5158" s="69"/>
      <c r="R5158" s="69"/>
      <c r="Z5158" s="70"/>
      <c r="AA5158" s="71"/>
      <c r="AB5158" s="70"/>
      <c r="AC5158" s="70"/>
      <c r="AD5158" s="53"/>
      <c r="AE5158" s="53"/>
      <c r="AF5158" s="72"/>
      <c r="AG5158" s="70"/>
      <c r="AH5158" s="70"/>
      <c r="AI5158" s="70"/>
    </row>
    <row r="5159" spans="1:35" ht="12.75" customHeight="1" x14ac:dyDescent="0.2">
      <c r="A5159" s="64" t="s">
        <v>830</v>
      </c>
      <c r="B5159" s="65" t="s">
        <v>829</v>
      </c>
      <c r="C5159" s="65">
        <v>91887</v>
      </c>
      <c r="D5159" s="66">
        <f>VLOOKUP(A5159,'2.1 Termination Charges'!$B$4:$F$904,5,0)</f>
        <v>1.9390000000000001E-2</v>
      </c>
      <c r="G5159" s="67"/>
      <c r="H5159" s="67"/>
      <c r="J5159" s="67"/>
      <c r="P5159" s="68"/>
      <c r="Q5159" s="69"/>
      <c r="R5159" s="69"/>
      <c r="Z5159" s="70"/>
      <c r="AA5159" s="71"/>
      <c r="AB5159" s="70"/>
      <c r="AC5159" s="70"/>
      <c r="AD5159" s="53"/>
      <c r="AE5159" s="53"/>
      <c r="AF5159" s="72"/>
      <c r="AG5159" s="70"/>
      <c r="AH5159" s="70"/>
      <c r="AI5159" s="70"/>
    </row>
    <row r="5160" spans="1:35" ht="12.75" customHeight="1" x14ac:dyDescent="0.2">
      <c r="A5160" s="64" t="s">
        <v>830</v>
      </c>
      <c r="B5160" s="65" t="s">
        <v>829</v>
      </c>
      <c r="C5160" s="65">
        <v>91888</v>
      </c>
      <c r="D5160" s="66">
        <f>VLOOKUP(A5160,'2.1 Termination Charges'!$B$4:$F$904,5,0)</f>
        <v>1.9390000000000001E-2</v>
      </c>
      <c r="G5160" s="67"/>
      <c r="H5160" s="67"/>
      <c r="J5160" s="67"/>
      <c r="P5160" s="68"/>
      <c r="Q5160" s="69"/>
      <c r="R5160" s="69"/>
      <c r="Z5160" s="70"/>
      <c r="AA5160" s="71"/>
      <c r="AB5160" s="70"/>
      <c r="AC5160" s="70"/>
      <c r="AD5160" s="53"/>
      <c r="AE5160" s="53"/>
      <c r="AF5160" s="72"/>
      <c r="AG5160" s="70"/>
      <c r="AH5160" s="70"/>
      <c r="AI5160" s="70"/>
    </row>
    <row r="5161" spans="1:35" ht="12.75" customHeight="1" x14ac:dyDescent="0.2">
      <c r="A5161" s="64" t="s">
        <v>830</v>
      </c>
      <c r="B5161" s="65" t="s">
        <v>829</v>
      </c>
      <c r="C5161" s="65">
        <v>91889</v>
      </c>
      <c r="D5161" s="66">
        <f>VLOOKUP(A5161,'2.1 Termination Charges'!$B$4:$F$904,5,0)</f>
        <v>1.9390000000000001E-2</v>
      </c>
      <c r="G5161" s="67"/>
      <c r="H5161" s="67"/>
      <c r="J5161" s="67"/>
      <c r="P5161" s="68"/>
      <c r="Q5161" s="69"/>
      <c r="R5161" s="69"/>
      <c r="Z5161" s="70"/>
      <c r="AA5161" s="71"/>
      <c r="AB5161" s="70"/>
      <c r="AC5161" s="70"/>
      <c r="AD5161" s="53"/>
      <c r="AE5161" s="53"/>
      <c r="AF5161" s="72"/>
      <c r="AG5161" s="70"/>
      <c r="AH5161" s="70"/>
      <c r="AI5161" s="70"/>
    </row>
    <row r="5162" spans="1:35" ht="12.75" customHeight="1" x14ac:dyDescent="0.2">
      <c r="A5162" s="64" t="s">
        <v>830</v>
      </c>
      <c r="B5162" s="65" t="s">
        <v>829</v>
      </c>
      <c r="C5162" s="65">
        <v>91890</v>
      </c>
      <c r="D5162" s="66">
        <f>VLOOKUP(A5162,'2.1 Termination Charges'!$B$4:$F$904,5,0)</f>
        <v>1.9390000000000001E-2</v>
      </c>
      <c r="G5162" s="67"/>
      <c r="H5162" s="67"/>
      <c r="J5162" s="67"/>
      <c r="P5162" s="68"/>
      <c r="Q5162" s="69"/>
      <c r="R5162" s="69"/>
      <c r="Z5162" s="70"/>
      <c r="AA5162" s="71"/>
      <c r="AB5162" s="70"/>
      <c r="AC5162" s="70"/>
      <c r="AD5162" s="53"/>
      <c r="AE5162" s="53"/>
      <c r="AF5162" s="72"/>
      <c r="AG5162" s="70"/>
      <c r="AH5162" s="70"/>
      <c r="AI5162" s="70"/>
    </row>
    <row r="5163" spans="1:35" ht="12.75" customHeight="1" x14ac:dyDescent="0.2">
      <c r="A5163" s="64" t="s">
        <v>830</v>
      </c>
      <c r="B5163" s="65" t="s">
        <v>829</v>
      </c>
      <c r="C5163" s="65">
        <v>918923</v>
      </c>
      <c r="D5163" s="66">
        <f>VLOOKUP(A5163,'2.1 Termination Charges'!$B$4:$F$904,5,0)</f>
        <v>1.9390000000000001E-2</v>
      </c>
      <c r="G5163" s="67"/>
      <c r="H5163" s="67"/>
      <c r="J5163" s="67"/>
      <c r="P5163" s="68"/>
      <c r="Q5163" s="69"/>
      <c r="R5163" s="69"/>
      <c r="Z5163" s="70"/>
      <c r="AA5163" s="71"/>
      <c r="AB5163" s="70"/>
      <c r="AC5163" s="70"/>
      <c r="AD5163" s="53"/>
      <c r="AE5163" s="53"/>
      <c r="AF5163" s="72"/>
      <c r="AG5163" s="70"/>
      <c r="AH5163" s="70"/>
      <c r="AI5163" s="70"/>
    </row>
    <row r="5164" spans="1:35" ht="12.75" customHeight="1" x14ac:dyDescent="0.2">
      <c r="A5164" s="64" t="s">
        <v>830</v>
      </c>
      <c r="B5164" s="65" t="s">
        <v>829</v>
      </c>
      <c r="C5164" s="65">
        <v>918925</v>
      </c>
      <c r="D5164" s="66">
        <f>VLOOKUP(A5164,'2.1 Termination Charges'!$B$4:$F$904,5,0)</f>
        <v>1.9390000000000001E-2</v>
      </c>
      <c r="G5164" s="67"/>
      <c r="H5164" s="67"/>
      <c r="J5164" s="67"/>
      <c r="P5164" s="68"/>
      <c r="Q5164" s="69"/>
      <c r="R5164" s="69"/>
      <c r="Z5164" s="70"/>
      <c r="AA5164" s="71"/>
      <c r="AB5164" s="70"/>
      <c r="AC5164" s="70"/>
      <c r="AD5164" s="53"/>
      <c r="AE5164" s="53"/>
      <c r="AF5164" s="72"/>
      <c r="AG5164" s="70"/>
      <c r="AH5164" s="70"/>
      <c r="AI5164" s="70"/>
    </row>
    <row r="5165" spans="1:35" ht="12.75" customHeight="1" x14ac:dyDescent="0.2">
      <c r="A5165" s="64" t="s">
        <v>830</v>
      </c>
      <c r="B5165" s="65" t="s">
        <v>829</v>
      </c>
      <c r="C5165" s="65">
        <v>918926</v>
      </c>
      <c r="D5165" s="66">
        <f>VLOOKUP(A5165,'2.1 Termination Charges'!$B$4:$F$904,5,0)</f>
        <v>1.9390000000000001E-2</v>
      </c>
      <c r="G5165" s="67"/>
      <c r="H5165" s="67"/>
      <c r="J5165" s="67"/>
      <c r="P5165" s="68"/>
      <c r="Q5165" s="69"/>
      <c r="R5165" s="69"/>
      <c r="Z5165" s="70"/>
      <c r="AA5165" s="71"/>
      <c r="AB5165" s="70"/>
      <c r="AC5165" s="70"/>
      <c r="AD5165" s="53"/>
      <c r="AE5165" s="53"/>
      <c r="AF5165" s="72"/>
      <c r="AG5165" s="70"/>
      <c r="AH5165" s="70"/>
      <c r="AI5165" s="70"/>
    </row>
    <row r="5166" spans="1:35" ht="12.75" customHeight="1" x14ac:dyDescent="0.2">
      <c r="A5166" s="64" t="s">
        <v>830</v>
      </c>
      <c r="B5166" s="65" t="s">
        <v>829</v>
      </c>
      <c r="C5166" s="65">
        <v>918927</v>
      </c>
      <c r="D5166" s="66">
        <f>VLOOKUP(A5166,'2.1 Termination Charges'!$B$4:$F$904,5,0)</f>
        <v>1.9390000000000001E-2</v>
      </c>
      <c r="G5166" s="67"/>
      <c r="H5166" s="67"/>
      <c r="J5166" s="67"/>
      <c r="P5166" s="68"/>
      <c r="Q5166" s="69"/>
      <c r="R5166" s="69"/>
      <c r="Z5166" s="70"/>
      <c r="AA5166" s="71"/>
      <c r="AB5166" s="70"/>
      <c r="AC5166" s="70"/>
      <c r="AD5166" s="53"/>
      <c r="AE5166" s="53"/>
      <c r="AF5166" s="72"/>
      <c r="AG5166" s="70"/>
      <c r="AH5166" s="70"/>
      <c r="AI5166" s="70"/>
    </row>
    <row r="5167" spans="1:35" ht="12.75" customHeight="1" x14ac:dyDescent="0.2">
      <c r="A5167" s="64" t="s">
        <v>830</v>
      </c>
      <c r="B5167" s="65" t="s">
        <v>829</v>
      </c>
      <c r="C5167" s="65">
        <v>918928</v>
      </c>
      <c r="D5167" s="66">
        <f>VLOOKUP(A5167,'2.1 Termination Charges'!$B$4:$F$904,5,0)</f>
        <v>1.9390000000000001E-2</v>
      </c>
      <c r="G5167" s="67"/>
      <c r="H5167" s="67"/>
      <c r="J5167" s="67"/>
      <c r="P5167" s="68"/>
      <c r="Q5167" s="69"/>
      <c r="R5167" s="69"/>
      <c r="Z5167" s="70"/>
      <c r="AA5167" s="71"/>
      <c r="AB5167" s="70"/>
      <c r="AC5167" s="70"/>
      <c r="AD5167" s="53"/>
      <c r="AE5167" s="53"/>
      <c r="AF5167" s="72"/>
      <c r="AG5167" s="70"/>
      <c r="AH5167" s="70"/>
      <c r="AI5167" s="70"/>
    </row>
    <row r="5168" spans="1:35" ht="12.75" customHeight="1" x14ac:dyDescent="0.2">
      <c r="A5168" s="64" t="s">
        <v>830</v>
      </c>
      <c r="B5168" s="65" t="s">
        <v>829</v>
      </c>
      <c r="C5168" s="65">
        <v>918929</v>
      </c>
      <c r="D5168" s="66">
        <f>VLOOKUP(A5168,'2.1 Termination Charges'!$B$4:$F$904,5,0)</f>
        <v>1.9390000000000001E-2</v>
      </c>
      <c r="G5168" s="67"/>
      <c r="H5168" s="67"/>
      <c r="J5168" s="67"/>
      <c r="P5168" s="68"/>
      <c r="Q5168" s="69"/>
      <c r="R5168" s="69"/>
      <c r="Z5168" s="70"/>
      <c r="AA5168" s="71"/>
      <c r="AB5168" s="70"/>
      <c r="AC5168" s="70"/>
      <c r="AD5168" s="53"/>
      <c r="AE5168" s="53"/>
      <c r="AF5168" s="72"/>
      <c r="AG5168" s="70"/>
      <c r="AH5168" s="70"/>
      <c r="AI5168" s="70"/>
    </row>
    <row r="5169" spans="1:35" ht="12.75" customHeight="1" x14ac:dyDescent="0.2">
      <c r="A5169" s="64" t="s">
        <v>830</v>
      </c>
      <c r="B5169" s="65" t="s">
        <v>829</v>
      </c>
      <c r="C5169" s="65">
        <v>918930</v>
      </c>
      <c r="D5169" s="66">
        <f>VLOOKUP(A5169,'2.1 Termination Charges'!$B$4:$F$904,5,0)</f>
        <v>1.9390000000000001E-2</v>
      </c>
      <c r="G5169" s="67"/>
      <c r="H5169" s="67"/>
      <c r="J5169" s="67"/>
      <c r="P5169" s="68"/>
      <c r="Q5169" s="69"/>
      <c r="R5169" s="69"/>
      <c r="Z5169" s="70"/>
      <c r="AA5169" s="71"/>
      <c r="AB5169" s="70"/>
      <c r="AC5169" s="70"/>
      <c r="AD5169" s="53"/>
      <c r="AE5169" s="53"/>
      <c r="AF5169" s="72"/>
      <c r="AG5169" s="70"/>
      <c r="AH5169" s="70"/>
      <c r="AI5169" s="70"/>
    </row>
    <row r="5170" spans="1:35" ht="12.75" customHeight="1" x14ac:dyDescent="0.2">
      <c r="A5170" s="64" t="s">
        <v>830</v>
      </c>
      <c r="B5170" s="65" t="s">
        <v>829</v>
      </c>
      <c r="C5170" s="65">
        <v>918939</v>
      </c>
      <c r="D5170" s="66">
        <f>VLOOKUP(A5170,'2.1 Termination Charges'!$B$4:$F$904,5,0)</f>
        <v>1.9390000000000001E-2</v>
      </c>
      <c r="G5170" s="67"/>
      <c r="H5170" s="67"/>
      <c r="J5170" s="67"/>
      <c r="P5170" s="68"/>
      <c r="Q5170" s="69"/>
      <c r="R5170" s="69"/>
      <c r="Z5170" s="70"/>
      <c r="AA5170" s="71"/>
      <c r="AB5170" s="70"/>
      <c r="AC5170" s="70"/>
      <c r="AD5170" s="53"/>
      <c r="AE5170" s="53"/>
      <c r="AF5170" s="72"/>
      <c r="AG5170" s="70"/>
      <c r="AH5170" s="70"/>
      <c r="AI5170" s="70"/>
    </row>
    <row r="5171" spans="1:35" ht="12.75" customHeight="1" x14ac:dyDescent="0.2">
      <c r="A5171" s="64" t="s">
        <v>830</v>
      </c>
      <c r="B5171" s="65" t="s">
        <v>829</v>
      </c>
      <c r="C5171" s="65">
        <v>918940</v>
      </c>
      <c r="D5171" s="66">
        <f>VLOOKUP(A5171,'2.1 Termination Charges'!$B$4:$F$904,5,0)</f>
        <v>1.9390000000000001E-2</v>
      </c>
      <c r="G5171" s="67"/>
      <c r="H5171" s="67"/>
      <c r="J5171" s="67"/>
      <c r="P5171" s="68"/>
      <c r="Q5171" s="69"/>
      <c r="R5171" s="69"/>
      <c r="Z5171" s="70"/>
      <c r="AA5171" s="71"/>
      <c r="AB5171" s="70"/>
      <c r="AC5171" s="70"/>
      <c r="AD5171" s="53"/>
      <c r="AE5171" s="53"/>
      <c r="AF5171" s="72"/>
      <c r="AG5171" s="70"/>
      <c r="AH5171" s="70"/>
      <c r="AI5171" s="70"/>
    </row>
    <row r="5172" spans="1:35" ht="12.75" customHeight="1" x14ac:dyDescent="0.2">
      <c r="A5172" s="64" t="s">
        <v>830</v>
      </c>
      <c r="B5172" s="65" t="s">
        <v>829</v>
      </c>
      <c r="C5172" s="65">
        <v>918943</v>
      </c>
      <c r="D5172" s="66">
        <f>VLOOKUP(A5172,'2.1 Termination Charges'!$B$4:$F$904,5,0)</f>
        <v>1.9390000000000001E-2</v>
      </c>
      <c r="G5172" s="67"/>
      <c r="H5172" s="67"/>
      <c r="J5172" s="67"/>
      <c r="P5172" s="68"/>
      <c r="Q5172" s="69"/>
      <c r="R5172" s="69"/>
      <c r="Z5172" s="70"/>
      <c r="AA5172" s="71"/>
      <c r="AB5172" s="70"/>
      <c r="AC5172" s="70"/>
      <c r="AD5172" s="53"/>
      <c r="AE5172" s="53"/>
      <c r="AF5172" s="72"/>
      <c r="AG5172" s="70"/>
      <c r="AH5172" s="70"/>
      <c r="AI5172" s="70"/>
    </row>
    <row r="5173" spans="1:35" ht="12.75" customHeight="1" x14ac:dyDescent="0.2">
      <c r="A5173" s="64" t="s">
        <v>830</v>
      </c>
      <c r="B5173" s="65" t="s">
        <v>829</v>
      </c>
      <c r="C5173" s="65">
        <v>918948</v>
      </c>
      <c r="D5173" s="66">
        <f>VLOOKUP(A5173,'2.1 Termination Charges'!$B$4:$F$904,5,0)</f>
        <v>1.9390000000000001E-2</v>
      </c>
      <c r="G5173" s="67"/>
      <c r="H5173" s="67"/>
      <c r="J5173" s="67"/>
      <c r="P5173" s="68"/>
      <c r="Q5173" s="69"/>
      <c r="R5173" s="69"/>
      <c r="Z5173" s="70"/>
      <c r="AA5173" s="71"/>
      <c r="AB5173" s="70"/>
      <c r="AC5173" s="70"/>
      <c r="AD5173" s="53"/>
      <c r="AE5173" s="53"/>
      <c r="AF5173" s="72"/>
      <c r="AG5173" s="70"/>
      <c r="AH5173" s="70"/>
      <c r="AI5173" s="70"/>
    </row>
    <row r="5174" spans="1:35" ht="12.75" customHeight="1" x14ac:dyDescent="0.2">
      <c r="A5174" s="64" t="s">
        <v>830</v>
      </c>
      <c r="B5174" s="65" t="s">
        <v>829</v>
      </c>
      <c r="C5174" s="65">
        <v>91895</v>
      </c>
      <c r="D5174" s="66">
        <f>VLOOKUP(A5174,'2.1 Termination Charges'!$B$4:$F$904,5,0)</f>
        <v>1.9390000000000001E-2</v>
      </c>
      <c r="G5174" s="67"/>
      <c r="H5174" s="67"/>
      <c r="J5174" s="67"/>
      <c r="P5174" s="68"/>
      <c r="Q5174" s="69"/>
      <c r="R5174" s="69"/>
      <c r="Z5174" s="70"/>
      <c r="AA5174" s="71"/>
      <c r="AB5174" s="70"/>
      <c r="AC5174" s="70"/>
      <c r="AD5174" s="53"/>
      <c r="AE5174" s="53"/>
      <c r="AF5174" s="72"/>
      <c r="AG5174" s="70"/>
      <c r="AH5174" s="70"/>
      <c r="AI5174" s="70"/>
    </row>
    <row r="5175" spans="1:35" ht="12.75" customHeight="1" x14ac:dyDescent="0.2">
      <c r="A5175" s="64" t="s">
        <v>830</v>
      </c>
      <c r="B5175" s="65" t="s">
        <v>829</v>
      </c>
      <c r="C5175" s="65">
        <v>918960</v>
      </c>
      <c r="D5175" s="66">
        <f>VLOOKUP(A5175,'2.1 Termination Charges'!$B$4:$F$904,5,0)</f>
        <v>1.9390000000000001E-2</v>
      </c>
      <c r="G5175" s="67"/>
      <c r="H5175" s="67"/>
      <c r="J5175" s="67"/>
      <c r="P5175" s="68"/>
      <c r="Q5175" s="69"/>
      <c r="R5175" s="69"/>
      <c r="Z5175" s="70"/>
      <c r="AA5175" s="71"/>
      <c r="AB5175" s="70"/>
      <c r="AC5175" s="70"/>
      <c r="AD5175" s="53"/>
      <c r="AE5175" s="53"/>
      <c r="AF5175" s="72"/>
      <c r="AG5175" s="70"/>
      <c r="AH5175" s="70"/>
      <c r="AI5175" s="70"/>
    </row>
    <row r="5176" spans="1:35" ht="12.75" customHeight="1" x14ac:dyDescent="0.2">
      <c r="A5176" s="64" t="s">
        <v>830</v>
      </c>
      <c r="B5176" s="65" t="s">
        <v>829</v>
      </c>
      <c r="C5176" s="65">
        <v>918961</v>
      </c>
      <c r="D5176" s="66">
        <f>VLOOKUP(A5176,'2.1 Termination Charges'!$B$4:$F$904,5,0)</f>
        <v>1.9390000000000001E-2</v>
      </c>
      <c r="G5176" s="67"/>
      <c r="H5176" s="67"/>
      <c r="J5176" s="67"/>
      <c r="P5176" s="68"/>
      <c r="Q5176" s="69"/>
      <c r="R5176" s="69"/>
      <c r="Z5176" s="70"/>
      <c r="AA5176" s="71"/>
      <c r="AB5176" s="70"/>
      <c r="AC5176" s="70"/>
      <c r="AD5176" s="53"/>
      <c r="AE5176" s="53"/>
      <c r="AF5176" s="72"/>
      <c r="AG5176" s="70"/>
      <c r="AH5176" s="70"/>
      <c r="AI5176" s="70"/>
    </row>
    <row r="5177" spans="1:35" ht="12.75" customHeight="1" x14ac:dyDescent="0.2">
      <c r="A5177" s="64" t="s">
        <v>830</v>
      </c>
      <c r="B5177" s="65" t="s">
        <v>829</v>
      </c>
      <c r="C5177" s="65">
        <v>918962</v>
      </c>
      <c r="D5177" s="66">
        <f>VLOOKUP(A5177,'2.1 Termination Charges'!$B$4:$F$904,5,0)</f>
        <v>1.9390000000000001E-2</v>
      </c>
      <c r="G5177" s="67"/>
      <c r="H5177" s="67"/>
      <c r="J5177" s="67"/>
      <c r="P5177" s="68"/>
      <c r="Q5177" s="69"/>
      <c r="R5177" s="69"/>
      <c r="Z5177" s="70"/>
      <c r="AA5177" s="71"/>
      <c r="AB5177" s="70"/>
      <c r="AC5177" s="70"/>
      <c r="AD5177" s="53"/>
      <c r="AE5177" s="53"/>
      <c r="AF5177" s="72"/>
      <c r="AG5177" s="70"/>
      <c r="AH5177" s="70"/>
      <c r="AI5177" s="70"/>
    </row>
    <row r="5178" spans="1:35" ht="12.75" customHeight="1" x14ac:dyDescent="0.2">
      <c r="A5178" s="64" t="s">
        <v>830</v>
      </c>
      <c r="B5178" s="65" t="s">
        <v>829</v>
      </c>
      <c r="C5178" s="65">
        <v>918967</v>
      </c>
      <c r="D5178" s="66">
        <f>VLOOKUP(A5178,'2.1 Termination Charges'!$B$4:$F$904,5,0)</f>
        <v>1.9390000000000001E-2</v>
      </c>
      <c r="G5178" s="67"/>
      <c r="H5178" s="67"/>
      <c r="J5178" s="67"/>
      <c r="P5178" s="68"/>
      <c r="Q5178" s="69"/>
      <c r="R5178" s="69"/>
      <c r="Z5178" s="70"/>
      <c r="AA5178" s="71"/>
      <c r="AB5178" s="70"/>
      <c r="AC5178" s="70"/>
      <c r="AD5178" s="53"/>
      <c r="AE5178" s="53"/>
      <c r="AF5178" s="72"/>
      <c r="AG5178" s="70"/>
      <c r="AH5178" s="70"/>
      <c r="AI5178" s="70"/>
    </row>
    <row r="5179" spans="1:35" ht="12.75" customHeight="1" x14ac:dyDescent="0.2">
      <c r="A5179" s="64" t="s">
        <v>830</v>
      </c>
      <c r="B5179" s="65" t="s">
        <v>829</v>
      </c>
      <c r="C5179" s="65">
        <v>918968</v>
      </c>
      <c r="D5179" s="66">
        <f>VLOOKUP(A5179,'2.1 Termination Charges'!$B$4:$F$904,5,0)</f>
        <v>1.9390000000000001E-2</v>
      </c>
      <c r="G5179" s="67"/>
      <c r="H5179" s="67"/>
      <c r="J5179" s="67"/>
      <c r="P5179" s="68"/>
      <c r="Q5179" s="69"/>
      <c r="R5179" s="69"/>
      <c r="Z5179" s="70"/>
      <c r="AA5179" s="71"/>
      <c r="AB5179" s="70"/>
      <c r="AC5179" s="70"/>
      <c r="AD5179" s="53"/>
      <c r="AE5179" s="53"/>
      <c r="AF5179" s="72"/>
      <c r="AG5179" s="70"/>
      <c r="AH5179" s="70"/>
      <c r="AI5179" s="70"/>
    </row>
    <row r="5180" spans="1:35" ht="12.75" customHeight="1" x14ac:dyDescent="0.2">
      <c r="A5180" s="64" t="s">
        <v>830</v>
      </c>
      <c r="B5180" s="65" t="s">
        <v>829</v>
      </c>
      <c r="C5180" s="65">
        <v>918969</v>
      </c>
      <c r="D5180" s="66">
        <f>VLOOKUP(A5180,'2.1 Termination Charges'!$B$4:$F$904,5,0)</f>
        <v>1.9390000000000001E-2</v>
      </c>
      <c r="G5180" s="67"/>
      <c r="H5180" s="67"/>
      <c r="J5180" s="67"/>
      <c r="P5180" s="68"/>
      <c r="Q5180" s="69"/>
      <c r="R5180" s="69"/>
      <c r="Z5180" s="70"/>
      <c r="AA5180" s="71"/>
      <c r="AB5180" s="70"/>
      <c r="AC5180" s="70"/>
      <c r="AD5180" s="53"/>
      <c r="AE5180" s="53"/>
      <c r="AF5180" s="72"/>
      <c r="AG5180" s="70"/>
      <c r="AH5180" s="70"/>
      <c r="AI5180" s="70"/>
    </row>
    <row r="5181" spans="1:35" ht="12.75" customHeight="1" x14ac:dyDescent="0.2">
      <c r="A5181" s="64" t="s">
        <v>830</v>
      </c>
      <c r="B5181" s="65" t="s">
        <v>829</v>
      </c>
      <c r="C5181" s="65">
        <v>91897</v>
      </c>
      <c r="D5181" s="66">
        <f>VLOOKUP(A5181,'2.1 Termination Charges'!$B$4:$F$904,5,0)</f>
        <v>1.9390000000000001E-2</v>
      </c>
      <c r="G5181" s="67"/>
      <c r="H5181" s="67"/>
      <c r="J5181" s="67"/>
      <c r="P5181" s="68"/>
      <c r="Q5181" s="69"/>
      <c r="R5181" s="69"/>
      <c r="Z5181" s="70"/>
      <c r="AA5181" s="71"/>
      <c r="AB5181" s="70"/>
      <c r="AC5181" s="70"/>
      <c r="AD5181" s="53"/>
      <c r="AE5181" s="53"/>
      <c r="AF5181" s="72"/>
      <c r="AG5181" s="70"/>
      <c r="AH5181" s="70"/>
      <c r="AI5181" s="70"/>
    </row>
    <row r="5182" spans="1:35" ht="12.75" customHeight="1" x14ac:dyDescent="0.2">
      <c r="A5182" s="64" t="s">
        <v>830</v>
      </c>
      <c r="B5182" s="65" t="s">
        <v>829</v>
      </c>
      <c r="C5182" s="65">
        <v>91898</v>
      </c>
      <c r="D5182" s="66">
        <f>VLOOKUP(A5182,'2.1 Termination Charges'!$B$4:$F$904,5,0)</f>
        <v>1.9390000000000001E-2</v>
      </c>
      <c r="G5182" s="67"/>
      <c r="H5182" s="67"/>
      <c r="J5182" s="67"/>
      <c r="P5182" s="68"/>
      <c r="Q5182" s="69"/>
      <c r="R5182" s="69"/>
      <c r="Z5182" s="70"/>
      <c r="AA5182" s="71"/>
      <c r="AB5182" s="70"/>
      <c r="AC5182" s="70"/>
      <c r="AD5182" s="53"/>
      <c r="AE5182" s="53"/>
      <c r="AF5182" s="72"/>
      <c r="AG5182" s="70"/>
      <c r="AH5182" s="70"/>
      <c r="AI5182" s="70"/>
    </row>
    <row r="5183" spans="1:35" ht="12.75" customHeight="1" x14ac:dyDescent="0.2">
      <c r="A5183" s="64" t="s">
        <v>830</v>
      </c>
      <c r="B5183" s="65" t="s">
        <v>829</v>
      </c>
      <c r="C5183" s="65">
        <v>9190</v>
      </c>
      <c r="D5183" s="66">
        <f>VLOOKUP(A5183,'2.1 Termination Charges'!$B$4:$F$904,5,0)</f>
        <v>1.9390000000000001E-2</v>
      </c>
      <c r="G5183" s="67"/>
      <c r="H5183" s="67"/>
      <c r="J5183" s="67"/>
      <c r="P5183" s="68"/>
      <c r="Q5183" s="69"/>
      <c r="R5183" s="69"/>
      <c r="Z5183" s="70"/>
      <c r="AA5183" s="71"/>
      <c r="AB5183" s="70"/>
      <c r="AC5183" s="70"/>
      <c r="AD5183" s="53"/>
      <c r="AE5183" s="53"/>
      <c r="AF5183" s="72"/>
      <c r="AG5183" s="70"/>
      <c r="AH5183" s="70"/>
      <c r="AI5183" s="70"/>
    </row>
    <row r="5184" spans="1:35" ht="12.75" customHeight="1" x14ac:dyDescent="0.2">
      <c r="A5184" s="64" t="s">
        <v>830</v>
      </c>
      <c r="B5184" s="65" t="s">
        <v>829</v>
      </c>
      <c r="C5184" s="65">
        <v>9191</v>
      </c>
      <c r="D5184" s="66">
        <f>VLOOKUP(A5184,'2.1 Termination Charges'!$B$4:$F$904,5,0)</f>
        <v>1.9390000000000001E-2</v>
      </c>
      <c r="G5184" s="67"/>
      <c r="H5184" s="67"/>
      <c r="J5184" s="67"/>
      <c r="P5184" s="68"/>
      <c r="Q5184" s="69"/>
      <c r="R5184" s="69"/>
      <c r="Z5184" s="70"/>
      <c r="AA5184" s="71"/>
      <c r="AB5184" s="70"/>
      <c r="AC5184" s="70"/>
      <c r="AD5184" s="53"/>
      <c r="AE5184" s="53"/>
      <c r="AF5184" s="72"/>
      <c r="AG5184" s="70"/>
      <c r="AH5184" s="70"/>
      <c r="AI5184" s="70"/>
    </row>
    <row r="5185" spans="1:35" ht="12.75" customHeight="1" x14ac:dyDescent="0.2">
      <c r="A5185" s="64" t="s">
        <v>830</v>
      </c>
      <c r="B5185" s="65" t="s">
        <v>829</v>
      </c>
      <c r="C5185" s="65">
        <v>9192</v>
      </c>
      <c r="D5185" s="66">
        <f>VLOOKUP(A5185,'2.1 Termination Charges'!$B$4:$F$904,5,0)</f>
        <v>1.9390000000000001E-2</v>
      </c>
      <c r="G5185" s="67"/>
      <c r="H5185" s="67"/>
      <c r="J5185" s="67"/>
      <c r="P5185" s="68"/>
      <c r="Q5185" s="69"/>
      <c r="R5185" s="69"/>
      <c r="Z5185" s="70"/>
      <c r="AA5185" s="71"/>
      <c r="AB5185" s="70"/>
      <c r="AC5185" s="70"/>
      <c r="AD5185" s="53"/>
      <c r="AE5185" s="53"/>
      <c r="AF5185" s="72"/>
      <c r="AG5185" s="70"/>
      <c r="AH5185" s="70"/>
      <c r="AI5185" s="70"/>
    </row>
    <row r="5186" spans="1:35" ht="12.75" customHeight="1" x14ac:dyDescent="0.2">
      <c r="A5186" s="64" t="s">
        <v>830</v>
      </c>
      <c r="B5186" s="65" t="s">
        <v>829</v>
      </c>
      <c r="C5186" s="65">
        <v>9193</v>
      </c>
      <c r="D5186" s="66">
        <f>VLOOKUP(A5186,'2.1 Termination Charges'!$B$4:$F$904,5,0)</f>
        <v>1.9390000000000001E-2</v>
      </c>
      <c r="G5186" s="67"/>
      <c r="H5186" s="67"/>
      <c r="J5186" s="67"/>
      <c r="P5186" s="68"/>
      <c r="Q5186" s="69"/>
      <c r="R5186" s="69"/>
      <c r="Z5186" s="70"/>
      <c r="AA5186" s="71"/>
      <c r="AB5186" s="70"/>
      <c r="AC5186" s="70"/>
      <c r="AD5186" s="53"/>
      <c r="AE5186" s="53"/>
      <c r="AF5186" s="72"/>
      <c r="AG5186" s="70"/>
      <c r="AH5186" s="70"/>
      <c r="AI5186" s="70"/>
    </row>
    <row r="5187" spans="1:35" ht="12.75" customHeight="1" x14ac:dyDescent="0.2">
      <c r="A5187" s="64" t="s">
        <v>830</v>
      </c>
      <c r="B5187" s="65" t="s">
        <v>829</v>
      </c>
      <c r="C5187" s="65">
        <v>9195</v>
      </c>
      <c r="D5187" s="66">
        <f>VLOOKUP(A5187,'2.1 Termination Charges'!$B$4:$F$904,5,0)</f>
        <v>1.9390000000000001E-2</v>
      </c>
      <c r="G5187" s="67"/>
      <c r="H5187" s="67"/>
      <c r="J5187" s="67"/>
      <c r="P5187" s="68"/>
      <c r="Q5187" s="69"/>
      <c r="R5187" s="69"/>
      <c r="Z5187" s="70"/>
      <c r="AA5187" s="71"/>
      <c r="AB5187" s="70"/>
      <c r="AC5187" s="70"/>
      <c r="AD5187" s="53"/>
      <c r="AE5187" s="53"/>
      <c r="AF5187" s="72"/>
      <c r="AG5187" s="70"/>
      <c r="AH5187" s="70"/>
      <c r="AI5187" s="70"/>
    </row>
    <row r="5188" spans="1:35" ht="12.75" customHeight="1" x14ac:dyDescent="0.2">
      <c r="A5188" s="64" t="s">
        <v>830</v>
      </c>
      <c r="B5188" s="65" t="s">
        <v>829</v>
      </c>
      <c r="C5188" s="65">
        <v>9196</v>
      </c>
      <c r="D5188" s="66">
        <f>VLOOKUP(A5188,'2.1 Termination Charges'!$B$4:$F$904,5,0)</f>
        <v>1.9390000000000001E-2</v>
      </c>
      <c r="G5188" s="67"/>
      <c r="H5188" s="67"/>
      <c r="J5188" s="67"/>
      <c r="P5188" s="68"/>
      <c r="Q5188" s="69"/>
      <c r="R5188" s="69"/>
      <c r="Z5188" s="70"/>
      <c r="AA5188" s="71"/>
      <c r="AB5188" s="70"/>
      <c r="AC5188" s="70"/>
      <c r="AD5188" s="53"/>
      <c r="AE5188" s="53"/>
      <c r="AF5188" s="72"/>
      <c r="AG5188" s="70"/>
      <c r="AH5188" s="70"/>
      <c r="AI5188" s="70"/>
    </row>
    <row r="5189" spans="1:35" ht="12.75" customHeight="1" x14ac:dyDescent="0.2">
      <c r="A5189" s="64" t="s">
        <v>830</v>
      </c>
      <c r="B5189" s="65" t="s">
        <v>829</v>
      </c>
      <c r="C5189" s="65">
        <v>9197</v>
      </c>
      <c r="D5189" s="66">
        <f>VLOOKUP(A5189,'2.1 Termination Charges'!$B$4:$F$904,5,0)</f>
        <v>1.9390000000000001E-2</v>
      </c>
      <c r="G5189" s="67"/>
      <c r="H5189" s="67"/>
      <c r="J5189" s="67"/>
      <c r="P5189" s="68"/>
      <c r="Q5189" s="69"/>
      <c r="R5189" s="69"/>
      <c r="Z5189" s="70"/>
      <c r="AA5189" s="71"/>
      <c r="AB5189" s="70"/>
      <c r="AC5189" s="70"/>
      <c r="AD5189" s="53"/>
      <c r="AE5189" s="53"/>
      <c r="AF5189" s="72"/>
      <c r="AG5189" s="70"/>
      <c r="AH5189" s="70"/>
      <c r="AI5189" s="70"/>
    </row>
    <row r="5190" spans="1:35" ht="12.75" customHeight="1" x14ac:dyDescent="0.2">
      <c r="A5190" s="64" t="s">
        <v>830</v>
      </c>
      <c r="B5190" s="65" t="s">
        <v>829</v>
      </c>
      <c r="C5190" s="65">
        <v>9198</v>
      </c>
      <c r="D5190" s="66">
        <f>VLOOKUP(A5190,'2.1 Termination Charges'!$B$4:$F$904,5,0)</f>
        <v>1.9390000000000001E-2</v>
      </c>
      <c r="G5190" s="67"/>
      <c r="H5190" s="67"/>
      <c r="J5190" s="67"/>
      <c r="P5190" s="68"/>
      <c r="Q5190" s="69"/>
      <c r="R5190" s="69"/>
      <c r="Z5190" s="70"/>
      <c r="AA5190" s="71"/>
      <c r="AB5190" s="70"/>
      <c r="AC5190" s="70"/>
      <c r="AD5190" s="53"/>
      <c r="AE5190" s="53"/>
      <c r="AF5190" s="72"/>
      <c r="AG5190" s="70"/>
      <c r="AH5190" s="70"/>
      <c r="AI5190" s="70"/>
    </row>
    <row r="5191" spans="1:35" ht="12.75" customHeight="1" x14ac:dyDescent="0.2">
      <c r="A5191" s="64" t="s">
        <v>830</v>
      </c>
      <c r="B5191" s="65" t="s">
        <v>829</v>
      </c>
      <c r="C5191" s="65">
        <v>9199</v>
      </c>
      <c r="D5191" s="66">
        <f>VLOOKUP(A5191,'2.1 Termination Charges'!$B$4:$F$904,5,0)</f>
        <v>1.9390000000000001E-2</v>
      </c>
      <c r="G5191" s="67"/>
      <c r="H5191" s="67"/>
      <c r="J5191" s="67"/>
      <c r="P5191" s="68"/>
      <c r="Q5191" s="69"/>
      <c r="R5191" s="69"/>
      <c r="Z5191" s="70"/>
      <c r="AA5191" s="71"/>
      <c r="AB5191" s="70"/>
      <c r="AC5191" s="70"/>
      <c r="AD5191" s="53"/>
      <c r="AE5191" s="53"/>
      <c r="AF5191" s="72"/>
      <c r="AG5191" s="70"/>
      <c r="AH5191" s="70"/>
      <c r="AI5191" s="70"/>
    </row>
    <row r="5192" spans="1:35" ht="12.75" customHeight="1" x14ac:dyDescent="0.2">
      <c r="A5192" s="64" t="s">
        <v>832</v>
      </c>
      <c r="B5192" s="65" t="s">
        <v>831</v>
      </c>
      <c r="C5192" s="65">
        <v>62</v>
      </c>
      <c r="D5192" s="66">
        <f>VLOOKUP(A5192,'2.1 Termination Charges'!$B$4:$F$904,5,0)</f>
        <v>8.3629999999999996E-2</v>
      </c>
      <c r="G5192" s="67"/>
      <c r="H5192" s="67"/>
      <c r="J5192" s="67"/>
      <c r="P5192" s="68"/>
      <c r="Q5192" s="69"/>
      <c r="R5192" s="69"/>
      <c r="Z5192" s="70"/>
      <c r="AA5192" s="71"/>
      <c r="AB5192" s="70"/>
      <c r="AC5192" s="70"/>
      <c r="AD5192" s="53"/>
      <c r="AE5192" s="53"/>
      <c r="AF5192" s="72"/>
      <c r="AG5192" s="70"/>
      <c r="AH5192" s="70"/>
      <c r="AI5192" s="70"/>
    </row>
    <row r="5193" spans="1:35" ht="12.75" customHeight="1" x14ac:dyDescent="0.2">
      <c r="A5193" s="64" t="s">
        <v>834</v>
      </c>
      <c r="B5193" s="65" t="s">
        <v>833</v>
      </c>
      <c r="C5193" s="65">
        <v>6221</v>
      </c>
      <c r="D5193" s="66">
        <f>VLOOKUP(A5193,'2.1 Termination Charges'!$B$4:$F$904,5,0)</f>
        <v>7.5759999999999994E-2</v>
      </c>
      <c r="G5193" s="67"/>
      <c r="H5193" s="67"/>
      <c r="J5193" s="67"/>
      <c r="P5193" s="68"/>
      <c r="Q5193" s="69"/>
      <c r="R5193" s="69"/>
      <c r="Z5193" s="70"/>
      <c r="AA5193" s="71"/>
      <c r="AB5193" s="70"/>
      <c r="AC5193" s="70"/>
      <c r="AD5193" s="53"/>
      <c r="AE5193" s="53"/>
      <c r="AF5193" s="72"/>
      <c r="AG5193" s="70"/>
      <c r="AH5193" s="70"/>
      <c r="AI5193" s="70"/>
    </row>
    <row r="5194" spans="1:35" ht="12.75" customHeight="1" x14ac:dyDescent="0.2">
      <c r="A5194" s="64" t="s">
        <v>836</v>
      </c>
      <c r="B5194" s="65" t="s">
        <v>835</v>
      </c>
      <c r="C5194" s="65">
        <v>62814</v>
      </c>
      <c r="D5194" s="66">
        <f>VLOOKUP(A5194,'2.1 Termination Charges'!$B$4:$F$904,5,0)</f>
        <v>7.4910000000000004E-2</v>
      </c>
      <c r="G5194" s="67"/>
      <c r="H5194" s="67"/>
      <c r="J5194" s="67"/>
      <c r="P5194" s="68"/>
      <c r="Q5194" s="69"/>
      <c r="R5194" s="69"/>
      <c r="Z5194" s="70"/>
      <c r="AA5194" s="71"/>
      <c r="AB5194" s="70"/>
      <c r="AC5194" s="70"/>
      <c r="AD5194" s="53"/>
      <c r="AE5194" s="53"/>
      <c r="AF5194" s="72"/>
      <c r="AG5194" s="70"/>
      <c r="AH5194" s="70"/>
      <c r="AI5194" s="70"/>
    </row>
    <row r="5195" spans="1:35" ht="12.75" customHeight="1" x14ac:dyDescent="0.2">
      <c r="A5195" s="64" t="s">
        <v>836</v>
      </c>
      <c r="B5195" s="65" t="s">
        <v>835</v>
      </c>
      <c r="C5195" s="65">
        <v>62815</v>
      </c>
      <c r="D5195" s="66">
        <f>VLOOKUP(A5195,'2.1 Termination Charges'!$B$4:$F$904,5,0)</f>
        <v>7.4910000000000004E-2</v>
      </c>
      <c r="G5195" s="67"/>
      <c r="H5195" s="67"/>
      <c r="J5195" s="67"/>
      <c r="P5195" s="68"/>
      <c r="Q5195" s="69"/>
      <c r="R5195" s="69"/>
      <c r="Z5195" s="70"/>
      <c r="AA5195" s="71"/>
      <c r="AB5195" s="70"/>
      <c r="AC5195" s="70"/>
      <c r="AD5195" s="53"/>
      <c r="AE5195" s="53"/>
      <c r="AF5195" s="72"/>
      <c r="AG5195" s="70"/>
      <c r="AH5195" s="70"/>
      <c r="AI5195" s="70"/>
    </row>
    <row r="5196" spans="1:35" ht="12.75" customHeight="1" x14ac:dyDescent="0.2">
      <c r="A5196" s="64" t="s">
        <v>836</v>
      </c>
      <c r="B5196" s="65" t="s">
        <v>835</v>
      </c>
      <c r="C5196" s="65">
        <v>62816</v>
      </c>
      <c r="D5196" s="66">
        <f>VLOOKUP(A5196,'2.1 Termination Charges'!$B$4:$F$904,5,0)</f>
        <v>7.4910000000000004E-2</v>
      </c>
      <c r="G5196" s="67"/>
      <c r="H5196" s="67"/>
      <c r="J5196" s="67"/>
      <c r="P5196" s="68"/>
      <c r="Q5196" s="69"/>
      <c r="R5196" s="69"/>
      <c r="Z5196" s="70"/>
      <c r="AA5196" s="71"/>
      <c r="AB5196" s="70"/>
      <c r="AC5196" s="70"/>
      <c r="AD5196" s="53"/>
      <c r="AE5196" s="53"/>
      <c r="AF5196" s="72"/>
      <c r="AG5196" s="70"/>
      <c r="AH5196" s="70"/>
      <c r="AI5196" s="70"/>
    </row>
    <row r="5197" spans="1:35" ht="12.75" customHeight="1" x14ac:dyDescent="0.2">
      <c r="A5197" s="64" t="s">
        <v>836</v>
      </c>
      <c r="B5197" s="65" t="s">
        <v>835</v>
      </c>
      <c r="C5197" s="65">
        <v>62855</v>
      </c>
      <c r="D5197" s="66">
        <f>VLOOKUP(A5197,'2.1 Termination Charges'!$B$4:$F$904,5,0)</f>
        <v>7.4910000000000004E-2</v>
      </c>
      <c r="G5197" s="67"/>
      <c r="H5197" s="67"/>
      <c r="J5197" s="67"/>
      <c r="P5197" s="68"/>
      <c r="Q5197" s="69"/>
      <c r="R5197" s="69"/>
      <c r="Z5197" s="70"/>
      <c r="AA5197" s="71"/>
      <c r="AB5197" s="70"/>
      <c r="AC5197" s="70"/>
      <c r="AD5197" s="53"/>
      <c r="AE5197" s="53"/>
      <c r="AF5197" s="72"/>
      <c r="AG5197" s="70"/>
      <c r="AH5197" s="70"/>
      <c r="AI5197" s="70"/>
    </row>
    <row r="5198" spans="1:35" ht="12.75" customHeight="1" x14ac:dyDescent="0.2">
      <c r="A5198" s="64" t="s">
        <v>836</v>
      </c>
      <c r="B5198" s="65" t="s">
        <v>835</v>
      </c>
      <c r="C5198" s="65">
        <v>62856</v>
      </c>
      <c r="D5198" s="66">
        <f>VLOOKUP(A5198,'2.1 Termination Charges'!$B$4:$F$904,5,0)</f>
        <v>7.4910000000000004E-2</v>
      </c>
      <c r="G5198" s="67"/>
      <c r="H5198" s="67"/>
      <c r="J5198" s="67"/>
      <c r="P5198" s="68"/>
      <c r="Q5198" s="69"/>
      <c r="R5198" s="69"/>
      <c r="Z5198" s="70"/>
      <c r="AA5198" s="71"/>
      <c r="AB5198" s="70"/>
      <c r="AC5198" s="70"/>
      <c r="AD5198" s="53"/>
      <c r="AE5198" s="53"/>
      <c r="AF5198" s="72"/>
      <c r="AG5198" s="70"/>
      <c r="AH5198" s="70"/>
      <c r="AI5198" s="70"/>
    </row>
    <row r="5199" spans="1:35" ht="12.75" customHeight="1" x14ac:dyDescent="0.2">
      <c r="A5199" s="64" t="s">
        <v>836</v>
      </c>
      <c r="B5199" s="65" t="s">
        <v>835</v>
      </c>
      <c r="C5199" s="65">
        <v>62857</v>
      </c>
      <c r="D5199" s="66">
        <f>VLOOKUP(A5199,'2.1 Termination Charges'!$B$4:$F$904,5,0)</f>
        <v>7.4910000000000004E-2</v>
      </c>
      <c r="G5199" s="67"/>
      <c r="H5199" s="67"/>
      <c r="J5199" s="67"/>
      <c r="P5199" s="68"/>
      <c r="Q5199" s="69"/>
      <c r="R5199" s="69"/>
      <c r="Z5199" s="70"/>
      <c r="AA5199" s="71"/>
      <c r="AB5199" s="70"/>
      <c r="AC5199" s="70"/>
      <c r="AD5199" s="53"/>
      <c r="AE5199" s="53"/>
      <c r="AF5199" s="72"/>
      <c r="AG5199" s="70"/>
      <c r="AH5199" s="70"/>
      <c r="AI5199" s="70"/>
    </row>
    <row r="5200" spans="1:35" ht="12.75" customHeight="1" x14ac:dyDescent="0.2">
      <c r="A5200" s="64" t="s">
        <v>836</v>
      </c>
      <c r="B5200" s="65" t="s">
        <v>835</v>
      </c>
      <c r="C5200" s="65">
        <v>62858</v>
      </c>
      <c r="D5200" s="66">
        <f>VLOOKUP(A5200,'2.1 Termination Charges'!$B$4:$F$904,5,0)</f>
        <v>7.4910000000000004E-2</v>
      </c>
      <c r="G5200" s="67"/>
      <c r="H5200" s="67"/>
      <c r="J5200" s="67"/>
      <c r="P5200" s="68"/>
      <c r="Q5200" s="69"/>
      <c r="R5200" s="69"/>
      <c r="Z5200" s="70"/>
      <c r="AA5200" s="71"/>
      <c r="AB5200" s="70"/>
      <c r="AC5200" s="70"/>
      <c r="AD5200" s="53"/>
      <c r="AE5200" s="53"/>
      <c r="AF5200" s="72"/>
      <c r="AG5200" s="70"/>
      <c r="AH5200" s="70"/>
      <c r="AI5200" s="70"/>
    </row>
    <row r="5201" spans="1:35" ht="12.75" customHeight="1" x14ac:dyDescent="0.2">
      <c r="A5201" s="64" t="s">
        <v>838</v>
      </c>
      <c r="B5201" s="65" t="s">
        <v>837</v>
      </c>
      <c r="C5201" s="65">
        <v>62811</v>
      </c>
      <c r="D5201" s="66">
        <f>VLOOKUP(A5201,'2.1 Termination Charges'!$B$4:$F$904,5,0)</f>
        <v>6.6669999999999993E-2</v>
      </c>
      <c r="G5201" s="67"/>
      <c r="H5201" s="67"/>
      <c r="J5201" s="67"/>
      <c r="P5201" s="68"/>
      <c r="Q5201" s="69"/>
      <c r="R5201" s="69"/>
      <c r="Z5201" s="70"/>
      <c r="AA5201" s="71"/>
      <c r="AB5201" s="70"/>
      <c r="AC5201" s="70"/>
      <c r="AD5201" s="53"/>
      <c r="AE5201" s="53"/>
      <c r="AF5201" s="72"/>
      <c r="AG5201" s="70"/>
      <c r="AH5201" s="70"/>
      <c r="AI5201" s="70"/>
    </row>
    <row r="5202" spans="1:35" ht="12.75" customHeight="1" x14ac:dyDescent="0.2">
      <c r="A5202" s="64" t="s">
        <v>838</v>
      </c>
      <c r="B5202" s="65" t="s">
        <v>837</v>
      </c>
      <c r="C5202" s="65">
        <v>62812</v>
      </c>
      <c r="D5202" s="66">
        <f>VLOOKUP(A5202,'2.1 Termination Charges'!$B$4:$F$904,5,0)</f>
        <v>6.6669999999999993E-2</v>
      </c>
      <c r="G5202" s="67"/>
      <c r="H5202" s="67"/>
      <c r="J5202" s="67"/>
      <c r="P5202" s="68"/>
      <c r="Q5202" s="69"/>
      <c r="R5202" s="69"/>
      <c r="Z5202" s="70"/>
      <c r="AA5202" s="71"/>
      <c r="AB5202" s="70"/>
      <c r="AC5202" s="70"/>
      <c r="AD5202" s="53"/>
      <c r="AE5202" s="53"/>
      <c r="AF5202" s="72"/>
      <c r="AG5202" s="70"/>
      <c r="AH5202" s="70"/>
      <c r="AI5202" s="70"/>
    </row>
    <row r="5203" spans="1:35" ht="12.75" customHeight="1" x14ac:dyDescent="0.2">
      <c r="A5203" s="64" t="s">
        <v>838</v>
      </c>
      <c r="B5203" s="65" t="s">
        <v>837</v>
      </c>
      <c r="C5203" s="65">
        <v>62813</v>
      </c>
      <c r="D5203" s="66">
        <f>VLOOKUP(A5203,'2.1 Termination Charges'!$B$4:$F$904,5,0)</f>
        <v>6.6669999999999993E-2</v>
      </c>
      <c r="G5203" s="67"/>
      <c r="H5203" s="67"/>
      <c r="J5203" s="67"/>
      <c r="P5203" s="68"/>
      <c r="Q5203" s="69"/>
      <c r="R5203" s="69"/>
      <c r="Z5203" s="70"/>
      <c r="AA5203" s="71"/>
      <c r="AB5203" s="70"/>
      <c r="AC5203" s="70"/>
      <c r="AD5203" s="53"/>
      <c r="AE5203" s="53"/>
      <c r="AF5203" s="72"/>
      <c r="AG5203" s="70"/>
      <c r="AH5203" s="70"/>
      <c r="AI5203" s="70"/>
    </row>
    <row r="5204" spans="1:35" ht="12.75" customHeight="1" x14ac:dyDescent="0.2">
      <c r="A5204" s="64" t="s">
        <v>838</v>
      </c>
      <c r="B5204" s="65" t="s">
        <v>837</v>
      </c>
      <c r="C5204" s="65">
        <v>62852</v>
      </c>
      <c r="D5204" s="66">
        <f>VLOOKUP(A5204,'2.1 Termination Charges'!$B$4:$F$904,5,0)</f>
        <v>6.6669999999999993E-2</v>
      </c>
      <c r="G5204" s="67"/>
      <c r="H5204" s="67"/>
      <c r="J5204" s="67"/>
      <c r="P5204" s="68"/>
      <c r="Q5204" s="69"/>
      <c r="R5204" s="69"/>
      <c r="Z5204" s="70"/>
      <c r="AA5204" s="71"/>
      <c r="AB5204" s="70"/>
      <c r="AC5204" s="70"/>
      <c r="AD5204" s="53"/>
      <c r="AE5204" s="53"/>
      <c r="AF5204" s="72"/>
      <c r="AG5204" s="70"/>
      <c r="AH5204" s="70"/>
      <c r="AI5204" s="70"/>
    </row>
    <row r="5205" spans="1:35" ht="12.75" customHeight="1" x14ac:dyDescent="0.2">
      <c r="A5205" s="64" t="s">
        <v>838</v>
      </c>
      <c r="B5205" s="65" t="s">
        <v>837</v>
      </c>
      <c r="C5205" s="65">
        <v>62853</v>
      </c>
      <c r="D5205" s="66">
        <f>VLOOKUP(A5205,'2.1 Termination Charges'!$B$4:$F$904,5,0)</f>
        <v>6.6669999999999993E-2</v>
      </c>
      <c r="G5205" s="67"/>
      <c r="H5205" s="67"/>
      <c r="J5205" s="67"/>
      <c r="P5205" s="68"/>
      <c r="Q5205" s="69"/>
      <c r="R5205" s="69"/>
      <c r="Z5205" s="70"/>
      <c r="AA5205" s="71"/>
      <c r="AB5205" s="70"/>
      <c r="AC5205" s="70"/>
      <c r="AD5205" s="53"/>
      <c r="AE5205" s="53"/>
      <c r="AF5205" s="72"/>
      <c r="AG5205" s="70"/>
      <c r="AH5205" s="70"/>
      <c r="AI5205" s="70"/>
    </row>
    <row r="5206" spans="1:35" ht="12.75" customHeight="1" x14ac:dyDescent="0.2">
      <c r="A5206" s="64" t="s">
        <v>840</v>
      </c>
      <c r="B5206" s="65" t="s">
        <v>839</v>
      </c>
      <c r="C5206" s="65">
        <v>62817</v>
      </c>
      <c r="D5206" s="66">
        <f>VLOOKUP(A5206,'2.1 Termination Charges'!$B$4:$F$904,5,0)</f>
        <v>7.4910000000000004E-2</v>
      </c>
      <c r="G5206" s="67"/>
      <c r="H5206" s="67"/>
      <c r="J5206" s="67"/>
      <c r="P5206" s="68"/>
      <c r="Q5206" s="69"/>
      <c r="R5206" s="69"/>
      <c r="Z5206" s="70"/>
      <c r="AA5206" s="71"/>
      <c r="AB5206" s="70"/>
      <c r="AC5206" s="70"/>
      <c r="AD5206" s="53"/>
      <c r="AE5206" s="53"/>
      <c r="AF5206" s="72"/>
      <c r="AG5206" s="70"/>
      <c r="AH5206" s="70"/>
      <c r="AI5206" s="70"/>
    </row>
    <row r="5207" spans="1:35" ht="12.75" customHeight="1" x14ac:dyDescent="0.2">
      <c r="A5207" s="64" t="s">
        <v>840</v>
      </c>
      <c r="B5207" s="65" t="s">
        <v>839</v>
      </c>
      <c r="C5207" s="65">
        <v>62818</v>
      </c>
      <c r="D5207" s="66">
        <f>VLOOKUP(A5207,'2.1 Termination Charges'!$B$4:$F$904,5,0)</f>
        <v>7.4910000000000004E-2</v>
      </c>
      <c r="G5207" s="67"/>
      <c r="H5207" s="67"/>
      <c r="J5207" s="67"/>
      <c r="P5207" s="68"/>
      <c r="Q5207" s="69"/>
      <c r="R5207" s="69"/>
      <c r="Z5207" s="70"/>
      <c r="AA5207" s="71"/>
      <c r="AB5207" s="70"/>
      <c r="AC5207" s="70"/>
      <c r="AD5207" s="53"/>
      <c r="AE5207" s="53"/>
      <c r="AF5207" s="72"/>
      <c r="AG5207" s="70"/>
      <c r="AH5207" s="70"/>
      <c r="AI5207" s="70"/>
    </row>
    <row r="5208" spans="1:35" ht="12.75" customHeight="1" x14ac:dyDescent="0.2">
      <c r="A5208" s="64" t="s">
        <v>840</v>
      </c>
      <c r="B5208" s="65" t="s">
        <v>839</v>
      </c>
      <c r="C5208" s="65">
        <v>62819</v>
      </c>
      <c r="D5208" s="66">
        <f>VLOOKUP(A5208,'2.1 Termination Charges'!$B$4:$F$904,5,0)</f>
        <v>7.4910000000000004E-2</v>
      </c>
      <c r="G5208" s="67"/>
      <c r="H5208" s="67"/>
      <c r="J5208" s="67"/>
      <c r="P5208" s="68"/>
      <c r="Q5208" s="69"/>
      <c r="R5208" s="69"/>
      <c r="Z5208" s="70"/>
      <c r="AA5208" s="71"/>
      <c r="AB5208" s="70"/>
      <c r="AC5208" s="70"/>
      <c r="AD5208" s="53"/>
      <c r="AE5208" s="53"/>
      <c r="AF5208" s="72"/>
      <c r="AG5208" s="70"/>
      <c r="AH5208" s="70"/>
      <c r="AI5208" s="70"/>
    </row>
    <row r="5209" spans="1:35" ht="12.75" customHeight="1" x14ac:dyDescent="0.2">
      <c r="A5209" s="64" t="s">
        <v>840</v>
      </c>
      <c r="B5209" s="65" t="s">
        <v>839</v>
      </c>
      <c r="C5209" s="65">
        <v>62859</v>
      </c>
      <c r="D5209" s="66">
        <f>VLOOKUP(A5209,'2.1 Termination Charges'!$B$4:$F$904,5,0)</f>
        <v>7.4910000000000004E-2</v>
      </c>
      <c r="G5209" s="67"/>
      <c r="H5209" s="67"/>
      <c r="J5209" s="67"/>
      <c r="P5209" s="68"/>
      <c r="Q5209" s="69"/>
      <c r="R5209" s="69"/>
      <c r="Z5209" s="70"/>
      <c r="AA5209" s="71"/>
      <c r="AB5209" s="70"/>
      <c r="AC5209" s="70"/>
      <c r="AD5209" s="53"/>
      <c r="AE5209" s="53"/>
      <c r="AF5209" s="72"/>
      <c r="AG5209" s="70"/>
      <c r="AH5209" s="70"/>
      <c r="AI5209" s="70"/>
    </row>
    <row r="5210" spans="1:35" ht="12.75" customHeight="1" x14ac:dyDescent="0.2">
      <c r="A5210" s="64" t="s">
        <v>840</v>
      </c>
      <c r="B5210" s="65" t="s">
        <v>839</v>
      </c>
      <c r="C5210" s="65">
        <v>62877</v>
      </c>
      <c r="D5210" s="66">
        <f>VLOOKUP(A5210,'2.1 Termination Charges'!$B$4:$F$904,5,0)</f>
        <v>7.4910000000000004E-2</v>
      </c>
      <c r="G5210" s="67"/>
      <c r="H5210" s="67"/>
      <c r="J5210" s="67"/>
      <c r="P5210" s="68"/>
      <c r="Q5210" s="69"/>
      <c r="R5210" s="69"/>
      <c r="Z5210" s="70"/>
      <c r="AA5210" s="71"/>
      <c r="AB5210" s="70"/>
      <c r="AC5210" s="70"/>
      <c r="AD5210" s="53"/>
      <c r="AE5210" s="53"/>
      <c r="AF5210" s="72"/>
      <c r="AG5210" s="70"/>
      <c r="AH5210" s="70"/>
      <c r="AI5210" s="70"/>
    </row>
    <row r="5211" spans="1:35" ht="12.75" customHeight="1" x14ac:dyDescent="0.2">
      <c r="A5211" s="64" t="s">
        <v>840</v>
      </c>
      <c r="B5211" s="65" t="s">
        <v>839</v>
      </c>
      <c r="C5211" s="65">
        <v>62878</v>
      </c>
      <c r="D5211" s="66">
        <f>VLOOKUP(A5211,'2.1 Termination Charges'!$B$4:$F$904,5,0)</f>
        <v>7.4910000000000004E-2</v>
      </c>
      <c r="G5211" s="67"/>
      <c r="H5211" s="67"/>
      <c r="J5211" s="67"/>
      <c r="P5211" s="68"/>
      <c r="Q5211" s="69"/>
      <c r="R5211" s="69"/>
      <c r="Z5211" s="70"/>
      <c r="AA5211" s="71"/>
      <c r="AB5211" s="70"/>
      <c r="AC5211" s="70"/>
      <c r="AD5211" s="53"/>
      <c r="AE5211" s="53"/>
      <c r="AF5211" s="72"/>
      <c r="AG5211" s="70"/>
      <c r="AH5211" s="70"/>
      <c r="AI5211" s="70"/>
    </row>
    <row r="5212" spans="1:35" ht="12.75" customHeight="1" x14ac:dyDescent="0.2">
      <c r="A5212" s="64" t="s">
        <v>840</v>
      </c>
      <c r="B5212" s="65" t="s">
        <v>839</v>
      </c>
      <c r="C5212" s="65">
        <v>62879</v>
      </c>
      <c r="D5212" s="66">
        <f>VLOOKUP(A5212,'2.1 Termination Charges'!$B$4:$F$904,5,0)</f>
        <v>7.4910000000000004E-2</v>
      </c>
      <c r="G5212" s="67"/>
      <c r="H5212" s="67"/>
      <c r="J5212" s="67"/>
      <c r="P5212" s="68"/>
      <c r="Q5212" s="69"/>
      <c r="R5212" s="69"/>
      <c r="Z5212" s="70"/>
      <c r="AA5212" s="71"/>
      <c r="AB5212" s="70"/>
      <c r="AC5212" s="70"/>
      <c r="AD5212" s="53"/>
      <c r="AE5212" s="53"/>
      <c r="AF5212" s="72"/>
      <c r="AG5212" s="70"/>
      <c r="AH5212" s="70"/>
      <c r="AI5212" s="70"/>
    </row>
    <row r="5213" spans="1:35" ht="12.75" customHeight="1" x14ac:dyDescent="0.2">
      <c r="A5213" s="64" t="s">
        <v>842</v>
      </c>
      <c r="B5213" s="65" t="s">
        <v>841</v>
      </c>
      <c r="C5213" s="65">
        <v>6213</v>
      </c>
      <c r="D5213" s="66">
        <f>VLOOKUP(A5213,'2.1 Termination Charges'!$B$4:$F$904,5,0)</f>
        <v>7.757E-2</v>
      </c>
      <c r="G5213" s="67"/>
      <c r="H5213" s="67"/>
      <c r="J5213" s="67"/>
      <c r="P5213" s="68"/>
      <c r="Q5213" s="69"/>
      <c r="R5213" s="69"/>
      <c r="Z5213" s="70"/>
      <c r="AA5213" s="71"/>
      <c r="AB5213" s="70"/>
      <c r="AC5213" s="70"/>
      <c r="AD5213" s="53"/>
      <c r="AE5213" s="53"/>
      <c r="AF5213" s="72"/>
      <c r="AG5213" s="70"/>
      <c r="AH5213" s="70"/>
      <c r="AI5213" s="70"/>
    </row>
    <row r="5214" spans="1:35" ht="12.75" customHeight="1" x14ac:dyDescent="0.2">
      <c r="A5214" s="64" t="s">
        <v>842</v>
      </c>
      <c r="B5214" s="65" t="s">
        <v>841</v>
      </c>
      <c r="C5214" s="65">
        <v>628</v>
      </c>
      <c r="D5214" s="66">
        <f>VLOOKUP(A5214,'2.1 Termination Charges'!$B$4:$F$904,5,0)</f>
        <v>7.757E-2</v>
      </c>
      <c r="G5214" s="67"/>
      <c r="H5214" s="67"/>
      <c r="J5214" s="67"/>
      <c r="P5214" s="68"/>
      <c r="Q5214" s="69"/>
      <c r="R5214" s="69"/>
      <c r="Z5214" s="70"/>
      <c r="AA5214" s="71"/>
      <c r="AB5214" s="70"/>
      <c r="AC5214" s="70"/>
      <c r="AD5214" s="53"/>
      <c r="AE5214" s="53"/>
      <c r="AF5214" s="72"/>
      <c r="AG5214" s="70"/>
      <c r="AH5214" s="70"/>
      <c r="AI5214" s="70"/>
    </row>
    <row r="5215" spans="1:35" ht="12.75" customHeight="1" x14ac:dyDescent="0.2">
      <c r="A5215" s="64" t="s">
        <v>844</v>
      </c>
      <c r="B5215" s="65" t="s">
        <v>843</v>
      </c>
      <c r="C5215" s="65">
        <v>870</v>
      </c>
      <c r="D5215" s="66">
        <f>VLOOKUP(A5215,'2.1 Termination Charges'!$B$4:$F$904,5,0)</f>
        <v>6.66655</v>
      </c>
      <c r="G5215" s="67"/>
      <c r="H5215" s="67"/>
      <c r="J5215" s="67"/>
      <c r="P5215" s="68"/>
      <c r="Q5215" s="69"/>
      <c r="R5215" s="69"/>
      <c r="Z5215" s="70"/>
      <c r="AA5215" s="71"/>
      <c r="AB5215" s="70"/>
      <c r="AC5215" s="70"/>
      <c r="AD5215" s="53"/>
      <c r="AE5215" s="53"/>
      <c r="AF5215" s="72"/>
      <c r="AG5215" s="70"/>
      <c r="AH5215" s="70"/>
      <c r="AI5215" s="70"/>
    </row>
    <row r="5216" spans="1:35" ht="12.75" customHeight="1" x14ac:dyDescent="0.2">
      <c r="A5216" s="64" t="s">
        <v>846</v>
      </c>
      <c r="B5216" s="65" t="s">
        <v>845</v>
      </c>
      <c r="C5216" s="65">
        <v>8703</v>
      </c>
      <c r="D5216" s="66">
        <f>VLOOKUP(A5216,'2.1 Termination Charges'!$B$4:$F$904,5,0)</f>
        <v>2.6177700000000002</v>
      </c>
      <c r="G5216" s="67"/>
      <c r="H5216" s="67"/>
      <c r="J5216" s="67"/>
      <c r="P5216" s="68"/>
      <c r="Q5216" s="69"/>
      <c r="R5216" s="69"/>
      <c r="Z5216" s="70"/>
      <c r="AA5216" s="71"/>
      <c r="AB5216" s="70"/>
      <c r="AC5216" s="70"/>
      <c r="AD5216" s="53"/>
      <c r="AE5216" s="53"/>
      <c r="AF5216" s="72"/>
      <c r="AG5216" s="70"/>
      <c r="AH5216" s="70"/>
      <c r="AI5216" s="70"/>
    </row>
    <row r="5217" spans="1:35" ht="12.75" customHeight="1" x14ac:dyDescent="0.2">
      <c r="A5217" s="64" t="s">
        <v>848</v>
      </c>
      <c r="B5217" s="65" t="s">
        <v>847</v>
      </c>
      <c r="C5217" s="65">
        <v>87077</v>
      </c>
      <c r="D5217" s="66">
        <f>VLOOKUP(A5217,'2.1 Termination Charges'!$B$4:$F$904,5,0)</f>
        <v>6.66655</v>
      </c>
      <c r="G5217" s="67"/>
      <c r="H5217" s="67"/>
      <c r="J5217" s="67"/>
      <c r="P5217" s="68"/>
      <c r="Q5217" s="69"/>
      <c r="R5217" s="69"/>
      <c r="Z5217" s="70"/>
      <c r="AA5217" s="71"/>
      <c r="AB5217" s="70"/>
      <c r="AC5217" s="70"/>
      <c r="AD5217" s="53"/>
      <c r="AE5217" s="53"/>
      <c r="AF5217" s="72"/>
      <c r="AG5217" s="70"/>
      <c r="AH5217" s="70"/>
      <c r="AI5217" s="70"/>
    </row>
    <row r="5218" spans="1:35" ht="12.75" customHeight="1" x14ac:dyDescent="0.2">
      <c r="A5218" s="64" t="s">
        <v>850</v>
      </c>
      <c r="B5218" s="65" t="s">
        <v>849</v>
      </c>
      <c r="C5218" s="65">
        <v>87078</v>
      </c>
      <c r="D5218" s="66">
        <f>VLOOKUP(A5218,'2.1 Termination Charges'!$B$4:$F$904,5,0)</f>
        <v>8.6059099999999997</v>
      </c>
      <c r="G5218" s="67"/>
      <c r="H5218" s="67"/>
      <c r="J5218" s="67"/>
      <c r="P5218" s="68"/>
      <c r="Q5218" s="69"/>
      <c r="R5218" s="69"/>
      <c r="Z5218" s="70"/>
      <c r="AA5218" s="71"/>
      <c r="AB5218" s="70"/>
      <c r="AC5218" s="70"/>
      <c r="AD5218" s="53"/>
      <c r="AE5218" s="53"/>
      <c r="AF5218" s="72"/>
      <c r="AG5218" s="70"/>
      <c r="AH5218" s="70"/>
      <c r="AI5218" s="70"/>
    </row>
    <row r="5219" spans="1:35" ht="12.75" customHeight="1" x14ac:dyDescent="0.2">
      <c r="A5219" s="64" t="s">
        <v>852</v>
      </c>
      <c r="B5219" s="65" t="s">
        <v>851</v>
      </c>
      <c r="C5219" s="65">
        <v>87039</v>
      </c>
      <c r="D5219" s="66">
        <f>VLOOKUP(A5219,'2.1 Termination Charges'!$B$4:$F$904,5,0)</f>
        <v>12.108879999999999</v>
      </c>
      <c r="G5219" s="67"/>
      <c r="H5219" s="67"/>
      <c r="J5219" s="67"/>
      <c r="P5219" s="68"/>
      <c r="Q5219" s="69"/>
      <c r="R5219" s="69"/>
      <c r="Z5219" s="70"/>
      <c r="AA5219" s="71"/>
      <c r="AB5219" s="70"/>
      <c r="AC5219" s="70"/>
      <c r="AD5219" s="53"/>
      <c r="AE5219" s="53"/>
      <c r="AF5219" s="72"/>
      <c r="AG5219" s="70"/>
      <c r="AH5219" s="70"/>
      <c r="AI5219" s="70"/>
    </row>
    <row r="5220" spans="1:35" ht="12.75" customHeight="1" x14ac:dyDescent="0.2">
      <c r="A5220" s="64" t="s">
        <v>854</v>
      </c>
      <c r="B5220" s="65" t="s">
        <v>853</v>
      </c>
      <c r="C5220" s="65">
        <v>8706</v>
      </c>
      <c r="D5220" s="66">
        <f>VLOOKUP(A5220,'2.1 Termination Charges'!$B$4:$F$904,5,0)</f>
        <v>2.54541</v>
      </c>
      <c r="G5220" s="67"/>
      <c r="H5220" s="67"/>
      <c r="J5220" s="67"/>
      <c r="P5220" s="68"/>
      <c r="Q5220" s="69"/>
      <c r="R5220" s="69"/>
      <c r="Z5220" s="70"/>
      <c r="AA5220" s="71"/>
      <c r="AB5220" s="70"/>
      <c r="AC5220" s="70"/>
      <c r="AD5220" s="53"/>
      <c r="AE5220" s="53"/>
      <c r="AF5220" s="72"/>
      <c r="AG5220" s="70"/>
      <c r="AH5220" s="70"/>
      <c r="AI5220" s="70"/>
    </row>
    <row r="5221" spans="1:35" ht="12.75" customHeight="1" x14ac:dyDescent="0.2">
      <c r="A5221" s="64" t="s">
        <v>856</v>
      </c>
      <c r="B5221" s="65" t="s">
        <v>855</v>
      </c>
      <c r="C5221" s="65">
        <v>87060</v>
      </c>
      <c r="D5221" s="66">
        <f>VLOOKUP(A5221,'2.1 Termination Charges'!$B$4:$F$904,5,0)</f>
        <v>9.9392200000000006</v>
      </c>
      <c r="G5221" s="67"/>
      <c r="H5221" s="67"/>
      <c r="J5221" s="67"/>
      <c r="P5221" s="68"/>
      <c r="Q5221" s="69"/>
      <c r="R5221" s="69"/>
      <c r="Z5221" s="70"/>
      <c r="AA5221" s="71"/>
      <c r="AB5221" s="70"/>
      <c r="AC5221" s="70"/>
      <c r="AD5221" s="53"/>
      <c r="AE5221" s="53"/>
      <c r="AF5221" s="72"/>
      <c r="AG5221" s="70"/>
      <c r="AH5221" s="70"/>
      <c r="AI5221" s="70"/>
    </row>
    <row r="5222" spans="1:35" ht="12.75" customHeight="1" x14ac:dyDescent="0.2">
      <c r="A5222" s="64" t="s">
        <v>858</v>
      </c>
      <c r="B5222" s="65" t="s">
        <v>857</v>
      </c>
      <c r="C5222" s="65">
        <v>87076</v>
      </c>
      <c r="D5222" s="66">
        <f>VLOOKUP(A5222,'2.1 Termination Charges'!$B$4:$F$904,5,0)</f>
        <v>1.9272400000000001</v>
      </c>
      <c r="G5222" s="67"/>
      <c r="H5222" s="67"/>
      <c r="J5222" s="67"/>
      <c r="P5222" s="68"/>
      <c r="Q5222" s="69"/>
      <c r="R5222" s="69"/>
      <c r="Z5222" s="70"/>
      <c r="AA5222" s="71"/>
      <c r="AB5222" s="70"/>
      <c r="AC5222" s="70"/>
      <c r="AD5222" s="53"/>
      <c r="AE5222" s="53"/>
      <c r="AF5222" s="72"/>
      <c r="AG5222" s="70"/>
      <c r="AH5222" s="70"/>
      <c r="AI5222" s="70"/>
    </row>
    <row r="5223" spans="1:35" ht="12.75" customHeight="1" x14ac:dyDescent="0.2">
      <c r="A5223" s="64" t="s">
        <v>860</v>
      </c>
      <c r="B5223" s="65" t="s">
        <v>859</v>
      </c>
      <c r="C5223" s="65">
        <v>800</v>
      </c>
      <c r="D5223" s="66">
        <f>1</f>
        <v>1</v>
      </c>
      <c r="G5223" s="67"/>
      <c r="H5223" s="67"/>
      <c r="J5223" s="67"/>
      <c r="P5223" s="68"/>
      <c r="Q5223" s="69"/>
      <c r="R5223" s="69"/>
      <c r="Z5223" s="70"/>
      <c r="AA5223" s="71"/>
      <c r="AB5223" s="70"/>
      <c r="AC5223" s="70"/>
      <c r="AD5223" s="53"/>
      <c r="AE5223" s="53"/>
      <c r="AF5223" s="72"/>
      <c r="AG5223" s="70"/>
      <c r="AH5223" s="70"/>
      <c r="AI5223" s="70"/>
    </row>
    <row r="5224" spans="1:35" ht="12.75" customHeight="1" x14ac:dyDescent="0.2">
      <c r="A5224" s="64" t="s">
        <v>862</v>
      </c>
      <c r="B5224" s="65" t="s">
        <v>861</v>
      </c>
      <c r="C5224" s="65">
        <v>882</v>
      </c>
      <c r="D5224" s="66">
        <f>VLOOKUP(A5224,'2.1 Termination Charges'!$B$4:$F$904,5,0)</f>
        <v>13.22547</v>
      </c>
      <c r="G5224" s="67"/>
      <c r="H5224" s="67"/>
      <c r="J5224" s="67"/>
      <c r="P5224" s="68"/>
      <c r="Q5224" s="69"/>
      <c r="R5224" s="69"/>
      <c r="Z5224" s="70"/>
      <c r="AA5224" s="71"/>
      <c r="AB5224" s="70"/>
      <c r="AC5224" s="70"/>
      <c r="AD5224" s="53"/>
      <c r="AE5224" s="53"/>
      <c r="AF5224" s="72"/>
      <c r="AG5224" s="70"/>
      <c r="AH5224" s="70"/>
      <c r="AI5224" s="70"/>
    </row>
    <row r="5225" spans="1:35" ht="12.75" customHeight="1" x14ac:dyDescent="0.2">
      <c r="A5225" s="64" t="s">
        <v>864</v>
      </c>
      <c r="B5225" s="65" t="s">
        <v>863</v>
      </c>
      <c r="C5225" s="65">
        <v>88298</v>
      </c>
      <c r="D5225" s="66">
        <f>VLOOKUP(A5225,'2.1 Termination Charges'!$B$4:$F$904,5,0)</f>
        <v>1.8181499999999999</v>
      </c>
      <c r="G5225" s="67"/>
      <c r="H5225" s="67"/>
      <c r="J5225" s="67"/>
      <c r="P5225" s="68"/>
      <c r="Q5225" s="69"/>
      <c r="R5225" s="69"/>
      <c r="Z5225" s="70"/>
      <c r="AA5225" s="71"/>
      <c r="AB5225" s="70"/>
      <c r="AC5225" s="70"/>
      <c r="AD5225" s="53"/>
      <c r="AE5225" s="53"/>
      <c r="AF5225" s="72"/>
      <c r="AG5225" s="70"/>
      <c r="AH5225" s="70"/>
      <c r="AI5225" s="70"/>
    </row>
    <row r="5226" spans="1:35" ht="12.75" customHeight="1" x14ac:dyDescent="0.2">
      <c r="A5226" s="64" t="s">
        <v>866</v>
      </c>
      <c r="B5226" s="65" t="s">
        <v>865</v>
      </c>
      <c r="C5226" s="65">
        <v>883170</v>
      </c>
      <c r="D5226" s="66">
        <f>VLOOKUP(A5226,'2.1 Termination Charges'!$B$4:$F$904,5,0)</f>
        <v>15.74518</v>
      </c>
      <c r="G5226" s="67"/>
      <c r="H5226" s="67"/>
      <c r="J5226" s="67"/>
      <c r="P5226" s="68"/>
      <c r="Q5226" s="69"/>
      <c r="R5226" s="69"/>
      <c r="Z5226" s="70"/>
      <c r="AA5226" s="71"/>
      <c r="AB5226" s="70"/>
      <c r="AC5226" s="70"/>
      <c r="AD5226" s="53"/>
      <c r="AE5226" s="53"/>
      <c r="AF5226" s="72"/>
      <c r="AG5226" s="70"/>
      <c r="AH5226" s="70"/>
      <c r="AI5226" s="70"/>
    </row>
    <row r="5227" spans="1:35" ht="12.75" customHeight="1" x14ac:dyDescent="0.2">
      <c r="A5227" s="64" t="s">
        <v>868</v>
      </c>
      <c r="B5227" s="65" t="s">
        <v>867</v>
      </c>
      <c r="C5227" s="65">
        <v>883130</v>
      </c>
      <c r="D5227" s="66">
        <f>VLOOKUP(A5227,'2.1 Termination Charges'!$B$4:$F$904,5,0)</f>
        <v>4.727E-2</v>
      </c>
      <c r="G5227" s="67"/>
      <c r="H5227" s="67"/>
      <c r="J5227" s="67"/>
      <c r="P5227" s="68"/>
      <c r="Q5227" s="69"/>
      <c r="R5227" s="69"/>
      <c r="Z5227" s="70"/>
      <c r="AA5227" s="71"/>
      <c r="AB5227" s="70"/>
      <c r="AC5227" s="70"/>
      <c r="AD5227" s="53"/>
      <c r="AE5227" s="53"/>
      <c r="AF5227" s="72"/>
      <c r="AG5227" s="70"/>
      <c r="AH5227" s="70"/>
      <c r="AI5227" s="70"/>
    </row>
    <row r="5228" spans="1:35" ht="12.75" customHeight="1" x14ac:dyDescent="0.2">
      <c r="A5228" s="64" t="s">
        <v>870</v>
      </c>
      <c r="B5228" s="65" t="s">
        <v>869</v>
      </c>
      <c r="C5228" s="65">
        <v>882280</v>
      </c>
      <c r="D5228" s="66">
        <f>VLOOKUP(A5228,'2.1 Termination Charges'!$B$4:$F$904,5,0)</f>
        <v>7.2700000000000004E-3</v>
      </c>
      <c r="G5228" s="67"/>
      <c r="H5228" s="67"/>
      <c r="J5228" s="67"/>
      <c r="P5228" s="68"/>
      <c r="Q5228" s="69"/>
      <c r="R5228" s="69"/>
      <c r="Z5228" s="70"/>
      <c r="AA5228" s="71"/>
      <c r="AB5228" s="70"/>
      <c r="AC5228" s="70"/>
      <c r="AD5228" s="53"/>
      <c r="AE5228" s="53"/>
      <c r="AF5228" s="72"/>
      <c r="AG5228" s="70"/>
      <c r="AH5228" s="70"/>
      <c r="AI5228" s="70"/>
    </row>
    <row r="5229" spans="1:35" ht="12.75" customHeight="1" x14ac:dyDescent="0.2">
      <c r="A5229" s="64" t="s">
        <v>870</v>
      </c>
      <c r="B5229" s="65" t="s">
        <v>869</v>
      </c>
      <c r="C5229" s="65">
        <v>882285</v>
      </c>
      <c r="D5229" s="66">
        <f>VLOOKUP(A5229,'2.1 Termination Charges'!$B$4:$F$904,5,0)</f>
        <v>7.2700000000000004E-3</v>
      </c>
      <c r="G5229" s="67"/>
      <c r="H5229" s="67"/>
      <c r="J5229" s="67"/>
      <c r="P5229" s="68"/>
      <c r="Q5229" s="69"/>
      <c r="R5229" s="69"/>
      <c r="Z5229" s="70"/>
      <c r="AA5229" s="71"/>
      <c r="AB5229" s="70"/>
      <c r="AC5229" s="70"/>
      <c r="AD5229" s="53"/>
      <c r="AE5229" s="53"/>
      <c r="AF5229" s="72"/>
      <c r="AG5229" s="70"/>
      <c r="AH5229" s="70"/>
      <c r="AI5229" s="70"/>
    </row>
    <row r="5230" spans="1:35" ht="12.75" customHeight="1" x14ac:dyDescent="0.2">
      <c r="A5230" s="64" t="s">
        <v>872</v>
      </c>
      <c r="B5230" s="65" t="s">
        <v>871</v>
      </c>
      <c r="C5230" s="65">
        <v>88232</v>
      </c>
      <c r="D5230" s="66">
        <f>VLOOKUP(A5230,'2.1 Termination Charges'!$B$4:$F$904,5,0)</f>
        <v>2.72722</v>
      </c>
      <c r="G5230" s="67"/>
      <c r="H5230" s="67"/>
      <c r="J5230" s="67"/>
      <c r="P5230" s="68"/>
      <c r="Q5230" s="69"/>
      <c r="R5230" s="69"/>
      <c r="Z5230" s="70"/>
      <c r="AA5230" s="71"/>
      <c r="AB5230" s="70"/>
      <c r="AC5230" s="70"/>
      <c r="AD5230" s="53"/>
      <c r="AE5230" s="53"/>
      <c r="AF5230" s="72"/>
      <c r="AG5230" s="70"/>
      <c r="AH5230" s="70"/>
      <c r="AI5230" s="70"/>
    </row>
    <row r="5231" spans="1:35" ht="12.75" customHeight="1" x14ac:dyDescent="0.2">
      <c r="A5231" s="64" t="s">
        <v>874</v>
      </c>
      <c r="B5231" s="65" t="s">
        <v>873</v>
      </c>
      <c r="C5231" s="65">
        <v>883100</v>
      </c>
      <c r="D5231" s="66">
        <f>VLOOKUP(A5231,'2.1 Termination Charges'!$B$4:$F$904,5,0)</f>
        <v>4.7271900000000002</v>
      </c>
      <c r="G5231" s="67"/>
      <c r="H5231" s="67"/>
      <c r="J5231" s="67"/>
      <c r="P5231" s="68"/>
      <c r="Q5231" s="69"/>
      <c r="R5231" s="69"/>
      <c r="Z5231" s="70"/>
      <c r="AA5231" s="71"/>
      <c r="AB5231" s="70"/>
      <c r="AC5231" s="70"/>
      <c r="AD5231" s="53"/>
      <c r="AE5231" s="53"/>
      <c r="AF5231" s="72"/>
      <c r="AG5231" s="70"/>
      <c r="AH5231" s="70"/>
      <c r="AI5231" s="70"/>
    </row>
    <row r="5232" spans="1:35" ht="12.75" customHeight="1" x14ac:dyDescent="0.2">
      <c r="A5232" s="64" t="s">
        <v>876</v>
      </c>
      <c r="B5232" s="65" t="s">
        <v>875</v>
      </c>
      <c r="C5232" s="65">
        <v>883140</v>
      </c>
      <c r="D5232" s="66">
        <f>VLOOKUP(A5232,'2.1 Termination Charges'!$B$4:$F$904,5,0)</f>
        <v>0.64605000000000001</v>
      </c>
      <c r="G5232" s="67"/>
      <c r="H5232" s="67"/>
      <c r="J5232" s="67"/>
      <c r="P5232" s="68"/>
      <c r="Q5232" s="69"/>
      <c r="R5232" s="69"/>
      <c r="Z5232" s="70"/>
      <c r="AA5232" s="71"/>
      <c r="AB5232" s="70"/>
      <c r="AC5232" s="70"/>
      <c r="AD5232" s="53"/>
      <c r="AE5232" s="53"/>
      <c r="AF5232" s="72"/>
      <c r="AG5232" s="70"/>
      <c r="AH5232" s="70"/>
      <c r="AI5232" s="70"/>
    </row>
    <row r="5233" spans="1:35" ht="12.75" customHeight="1" x14ac:dyDescent="0.2">
      <c r="A5233" s="64" t="s">
        <v>878</v>
      </c>
      <c r="B5233" s="65" t="s">
        <v>877</v>
      </c>
      <c r="C5233" s="65">
        <v>883210</v>
      </c>
      <c r="D5233" s="66">
        <f>VLOOKUP(A5233,'2.1 Termination Charges'!$B$4:$F$904,5,0)</f>
        <v>6.0600000000000001E-2</v>
      </c>
      <c r="G5233" s="67"/>
      <c r="H5233" s="67"/>
      <c r="J5233" s="67"/>
      <c r="P5233" s="68"/>
      <c r="Q5233" s="69"/>
      <c r="R5233" s="69"/>
      <c r="Z5233" s="70"/>
      <c r="AA5233" s="71"/>
      <c r="AB5233" s="70"/>
      <c r="AC5233" s="70"/>
      <c r="AD5233" s="53"/>
      <c r="AE5233" s="53"/>
      <c r="AF5233" s="72"/>
      <c r="AG5233" s="70"/>
      <c r="AH5233" s="70"/>
      <c r="AI5233" s="70"/>
    </row>
    <row r="5234" spans="1:35" ht="12.75" customHeight="1" x14ac:dyDescent="0.2">
      <c r="A5234" s="64" t="s">
        <v>880</v>
      </c>
      <c r="B5234" s="65" t="s">
        <v>879</v>
      </c>
      <c r="C5234" s="65">
        <v>883120</v>
      </c>
      <c r="D5234" s="66">
        <f>VLOOKUP(A5234,'2.1 Termination Charges'!$B$4:$F$904,5,0)</f>
        <v>21.817799999999998</v>
      </c>
      <c r="G5234" s="67"/>
      <c r="H5234" s="67"/>
      <c r="J5234" s="67"/>
      <c r="P5234" s="68"/>
      <c r="Q5234" s="69"/>
      <c r="R5234" s="69"/>
      <c r="Z5234" s="70"/>
      <c r="AA5234" s="71"/>
      <c r="AB5234" s="70"/>
      <c r="AC5234" s="70"/>
      <c r="AD5234" s="53"/>
      <c r="AE5234" s="53"/>
      <c r="AF5234" s="72"/>
      <c r="AG5234" s="70"/>
      <c r="AH5234" s="70"/>
      <c r="AI5234" s="70"/>
    </row>
    <row r="5235" spans="1:35" ht="12.75" customHeight="1" x14ac:dyDescent="0.2">
      <c r="A5235" s="64" t="s">
        <v>882</v>
      </c>
      <c r="B5235" s="65" t="s">
        <v>881</v>
      </c>
      <c r="C5235" s="65">
        <v>88247</v>
      </c>
      <c r="D5235" s="66">
        <f>VLOOKUP(A5235,'2.1 Termination Charges'!$B$4:$F$904,5,0)</f>
        <v>2.6419999999999999E-2</v>
      </c>
      <c r="G5235" s="67"/>
      <c r="H5235" s="67"/>
      <c r="J5235" s="67"/>
      <c r="P5235" s="68"/>
      <c r="Q5235" s="69"/>
      <c r="R5235" s="69"/>
      <c r="Z5235" s="70"/>
      <c r="AA5235" s="71"/>
      <c r="AB5235" s="70"/>
      <c r="AC5235" s="70"/>
      <c r="AD5235" s="53"/>
      <c r="AE5235" s="53"/>
      <c r="AF5235" s="72"/>
      <c r="AG5235" s="70"/>
      <c r="AH5235" s="70"/>
      <c r="AI5235" s="70"/>
    </row>
    <row r="5236" spans="1:35" ht="12.75" customHeight="1" x14ac:dyDescent="0.2">
      <c r="A5236" s="64" t="s">
        <v>884</v>
      </c>
      <c r="B5236" s="65" t="s">
        <v>883</v>
      </c>
      <c r="C5236" s="65">
        <v>88239</v>
      </c>
      <c r="D5236" s="66">
        <f>VLOOKUP(A5236,'2.1 Termination Charges'!$B$4:$F$904,5,0)</f>
        <v>0.58181000000000005</v>
      </c>
      <c r="G5236" s="67"/>
      <c r="H5236" s="67"/>
      <c r="J5236" s="67"/>
      <c r="P5236" s="68"/>
      <c r="Q5236" s="69"/>
      <c r="R5236" s="69"/>
      <c r="Z5236" s="70"/>
      <c r="AA5236" s="71"/>
      <c r="AB5236" s="70"/>
      <c r="AC5236" s="70"/>
      <c r="AD5236" s="53"/>
      <c r="AE5236" s="53"/>
      <c r="AF5236" s="72"/>
      <c r="AG5236" s="70"/>
      <c r="AH5236" s="70"/>
      <c r="AI5236" s="70"/>
    </row>
    <row r="5237" spans="1:35" ht="12.75" customHeight="1" x14ac:dyDescent="0.2">
      <c r="A5237" s="64" t="s">
        <v>886</v>
      </c>
      <c r="B5237" s="65" t="s">
        <v>885</v>
      </c>
      <c r="C5237" s="65">
        <v>98</v>
      </c>
      <c r="D5237" s="66">
        <f>VLOOKUP(A5237,'2.1 Termination Charges'!$B$4:$F$904,5,0)</f>
        <v>0.28848000000000001</v>
      </c>
      <c r="G5237" s="67"/>
      <c r="H5237" s="67"/>
      <c r="J5237" s="67"/>
      <c r="P5237" s="68"/>
      <c r="Q5237" s="69"/>
      <c r="R5237" s="69"/>
      <c r="Z5237" s="70"/>
      <c r="AA5237" s="71"/>
      <c r="AB5237" s="70"/>
      <c r="AC5237" s="70"/>
      <c r="AD5237" s="53"/>
      <c r="AE5237" s="53"/>
      <c r="AF5237" s="72"/>
      <c r="AG5237" s="70"/>
      <c r="AH5237" s="70"/>
      <c r="AI5237" s="70"/>
    </row>
    <row r="5238" spans="1:35" ht="12.75" customHeight="1" x14ac:dyDescent="0.2">
      <c r="A5238" s="64" t="s">
        <v>888</v>
      </c>
      <c r="B5238" s="65" t="s">
        <v>887</v>
      </c>
      <c r="C5238" s="65">
        <v>9821</v>
      </c>
      <c r="D5238" s="66">
        <f>VLOOKUP(A5238,'2.1 Termination Charges'!$B$4:$F$904,5,0)</f>
        <v>0.23612</v>
      </c>
      <c r="G5238" s="67"/>
      <c r="H5238" s="67"/>
      <c r="J5238" s="67"/>
      <c r="P5238" s="68"/>
      <c r="Q5238" s="69"/>
      <c r="R5238" s="69"/>
      <c r="Z5238" s="70"/>
      <c r="AA5238" s="71"/>
      <c r="AB5238" s="70"/>
      <c r="AC5238" s="70"/>
      <c r="AD5238" s="53"/>
      <c r="AE5238" s="53"/>
      <c r="AF5238" s="72"/>
      <c r="AG5238" s="70"/>
      <c r="AH5238" s="70"/>
      <c r="AI5238" s="70"/>
    </row>
    <row r="5239" spans="1:35" ht="12.75" customHeight="1" x14ac:dyDescent="0.2">
      <c r="A5239" s="64" t="s">
        <v>890</v>
      </c>
      <c r="B5239" s="65" t="s">
        <v>889</v>
      </c>
      <c r="C5239" s="65">
        <v>98900</v>
      </c>
      <c r="D5239" s="66">
        <f>VLOOKUP(A5239,'2.1 Termination Charges'!$B$4:$F$904,5,0)</f>
        <v>0.28121000000000002</v>
      </c>
      <c r="G5239" s="67"/>
      <c r="H5239" s="67"/>
      <c r="J5239" s="67"/>
      <c r="P5239" s="68"/>
      <c r="Q5239" s="69"/>
      <c r="R5239" s="69"/>
      <c r="Z5239" s="70"/>
      <c r="AA5239" s="71"/>
      <c r="AB5239" s="70"/>
      <c r="AC5239" s="70"/>
      <c r="AD5239" s="53"/>
      <c r="AE5239" s="53"/>
      <c r="AF5239" s="72"/>
      <c r="AG5239" s="70"/>
      <c r="AH5239" s="70"/>
      <c r="AI5239" s="70"/>
    </row>
    <row r="5240" spans="1:35" ht="12.75" customHeight="1" x14ac:dyDescent="0.2">
      <c r="A5240" s="64" t="s">
        <v>890</v>
      </c>
      <c r="B5240" s="65" t="s">
        <v>889</v>
      </c>
      <c r="C5240" s="65">
        <v>98901</v>
      </c>
      <c r="D5240" s="66">
        <f>VLOOKUP(A5240,'2.1 Termination Charges'!$B$4:$F$904,5,0)</f>
        <v>0.28121000000000002</v>
      </c>
      <c r="G5240" s="67"/>
      <c r="H5240" s="67"/>
      <c r="J5240" s="67"/>
      <c r="P5240" s="68"/>
      <c r="Q5240" s="69"/>
      <c r="R5240" s="69"/>
      <c r="Z5240" s="70"/>
      <c r="AA5240" s="71"/>
      <c r="AB5240" s="70"/>
      <c r="AC5240" s="70"/>
      <c r="AD5240" s="53"/>
      <c r="AE5240" s="53"/>
      <c r="AF5240" s="72"/>
      <c r="AG5240" s="70"/>
      <c r="AH5240" s="70"/>
      <c r="AI5240" s="70"/>
    </row>
    <row r="5241" spans="1:35" ht="12.75" customHeight="1" x14ac:dyDescent="0.2">
      <c r="A5241" s="64" t="s">
        <v>890</v>
      </c>
      <c r="B5241" s="65" t="s">
        <v>889</v>
      </c>
      <c r="C5241" s="65">
        <v>98902</v>
      </c>
      <c r="D5241" s="66">
        <f>VLOOKUP(A5241,'2.1 Termination Charges'!$B$4:$F$904,5,0)</f>
        <v>0.28121000000000002</v>
      </c>
      <c r="G5241" s="67"/>
      <c r="H5241" s="67"/>
      <c r="J5241" s="67"/>
      <c r="P5241" s="68"/>
      <c r="Q5241" s="69"/>
      <c r="R5241" s="69"/>
      <c r="Z5241" s="70"/>
      <c r="AA5241" s="71"/>
      <c r="AB5241" s="70"/>
      <c r="AC5241" s="70"/>
      <c r="AD5241" s="53"/>
      <c r="AE5241" s="53"/>
      <c r="AF5241" s="72"/>
      <c r="AG5241" s="70"/>
      <c r="AH5241" s="70"/>
      <c r="AI5241" s="70"/>
    </row>
    <row r="5242" spans="1:35" ht="12.75" customHeight="1" x14ac:dyDescent="0.2">
      <c r="A5242" s="64" t="s">
        <v>890</v>
      </c>
      <c r="B5242" s="65" t="s">
        <v>889</v>
      </c>
      <c r="C5242" s="65">
        <v>98903</v>
      </c>
      <c r="D5242" s="66">
        <f>VLOOKUP(A5242,'2.1 Termination Charges'!$B$4:$F$904,5,0)</f>
        <v>0.28121000000000002</v>
      </c>
      <c r="G5242" s="67"/>
      <c r="H5242" s="67"/>
      <c r="J5242" s="67"/>
      <c r="P5242" s="68"/>
      <c r="Q5242" s="69"/>
      <c r="R5242" s="69"/>
      <c r="Z5242" s="70"/>
      <c r="AA5242" s="71"/>
      <c r="AB5242" s="70"/>
      <c r="AC5242" s="70"/>
      <c r="AD5242" s="53"/>
      <c r="AE5242" s="53"/>
      <c r="AF5242" s="72"/>
      <c r="AG5242" s="70"/>
      <c r="AH5242" s="70"/>
      <c r="AI5242" s="70"/>
    </row>
    <row r="5243" spans="1:35" ht="12.75" customHeight="1" x14ac:dyDescent="0.2">
      <c r="A5243" s="64" t="s">
        <v>890</v>
      </c>
      <c r="B5243" s="65" t="s">
        <v>889</v>
      </c>
      <c r="C5243" s="65">
        <v>989044</v>
      </c>
      <c r="D5243" s="66">
        <f>VLOOKUP(A5243,'2.1 Termination Charges'!$B$4:$F$904,5,0)</f>
        <v>0.28121000000000002</v>
      </c>
      <c r="G5243" s="67"/>
      <c r="H5243" s="67"/>
      <c r="J5243" s="67"/>
      <c r="P5243" s="68"/>
      <c r="Q5243" s="69"/>
      <c r="R5243" s="69"/>
      <c r="Z5243" s="70"/>
      <c r="AA5243" s="71"/>
      <c r="AB5243" s="70"/>
      <c r="AC5243" s="70"/>
      <c r="AD5243" s="53"/>
      <c r="AE5243" s="53"/>
      <c r="AF5243" s="72"/>
      <c r="AG5243" s="70"/>
      <c r="AH5243" s="70"/>
      <c r="AI5243" s="70"/>
    </row>
    <row r="5244" spans="1:35" ht="12.75" customHeight="1" x14ac:dyDescent="0.2">
      <c r="A5244" s="64" t="s">
        <v>890</v>
      </c>
      <c r="B5244" s="65" t="s">
        <v>889</v>
      </c>
      <c r="C5244" s="65">
        <v>989045</v>
      </c>
      <c r="D5244" s="66">
        <f>VLOOKUP(A5244,'2.1 Termination Charges'!$B$4:$F$904,5,0)</f>
        <v>0.28121000000000002</v>
      </c>
      <c r="G5244" s="67"/>
      <c r="H5244" s="67"/>
      <c r="J5244" s="67"/>
      <c r="P5244" s="68"/>
      <c r="Q5244" s="69"/>
      <c r="R5244" s="69"/>
      <c r="Z5244" s="70"/>
      <c r="AA5244" s="71"/>
      <c r="AB5244" s="70"/>
      <c r="AC5244" s="70"/>
      <c r="AD5244" s="53"/>
      <c r="AE5244" s="53"/>
      <c r="AF5244" s="72"/>
      <c r="AG5244" s="70"/>
      <c r="AH5244" s="70"/>
      <c r="AI5244" s="70"/>
    </row>
    <row r="5245" spans="1:35" ht="12.75" customHeight="1" x14ac:dyDescent="0.2">
      <c r="A5245" s="64" t="s">
        <v>890</v>
      </c>
      <c r="B5245" s="65" t="s">
        <v>889</v>
      </c>
      <c r="C5245" s="65">
        <v>989046</v>
      </c>
      <c r="D5245" s="66">
        <f>VLOOKUP(A5245,'2.1 Termination Charges'!$B$4:$F$904,5,0)</f>
        <v>0.28121000000000002</v>
      </c>
      <c r="G5245" s="67"/>
      <c r="H5245" s="67"/>
      <c r="J5245" s="67"/>
      <c r="P5245" s="68"/>
      <c r="Q5245" s="69"/>
      <c r="R5245" s="69"/>
      <c r="Z5245" s="70"/>
      <c r="AA5245" s="71"/>
      <c r="AB5245" s="70"/>
      <c r="AC5245" s="70"/>
      <c r="AD5245" s="53"/>
      <c r="AE5245" s="53"/>
      <c r="AF5245" s="72"/>
      <c r="AG5245" s="70"/>
      <c r="AH5245" s="70"/>
      <c r="AI5245" s="70"/>
    </row>
    <row r="5246" spans="1:35" ht="12.75" customHeight="1" x14ac:dyDescent="0.2">
      <c r="A5246" s="64" t="s">
        <v>890</v>
      </c>
      <c r="B5246" s="65" t="s">
        <v>889</v>
      </c>
      <c r="C5246" s="65">
        <v>98905</v>
      </c>
      <c r="D5246" s="66">
        <f>VLOOKUP(A5246,'2.1 Termination Charges'!$B$4:$F$904,5,0)</f>
        <v>0.28121000000000002</v>
      </c>
      <c r="G5246" s="67"/>
      <c r="H5246" s="67"/>
      <c r="J5246" s="67"/>
      <c r="P5246" s="68"/>
      <c r="Q5246" s="69"/>
      <c r="R5246" s="69"/>
      <c r="Z5246" s="70"/>
      <c r="AA5246" s="71"/>
      <c r="AB5246" s="70"/>
      <c r="AC5246" s="70"/>
      <c r="AD5246" s="53"/>
      <c r="AE5246" s="53"/>
      <c r="AF5246" s="72"/>
      <c r="AG5246" s="70"/>
      <c r="AH5246" s="70"/>
      <c r="AI5246" s="70"/>
    </row>
    <row r="5247" spans="1:35" ht="12.75" customHeight="1" x14ac:dyDescent="0.2">
      <c r="A5247" s="64" t="s">
        <v>890</v>
      </c>
      <c r="B5247" s="65" t="s">
        <v>889</v>
      </c>
      <c r="C5247" s="65">
        <v>98930</v>
      </c>
      <c r="D5247" s="66">
        <f>VLOOKUP(A5247,'2.1 Termination Charges'!$B$4:$F$904,5,0)</f>
        <v>0.28121000000000002</v>
      </c>
      <c r="G5247" s="67"/>
      <c r="H5247" s="67"/>
      <c r="J5247" s="67"/>
      <c r="P5247" s="68"/>
      <c r="Q5247" s="69"/>
      <c r="R5247" s="69"/>
      <c r="Z5247" s="70"/>
      <c r="AA5247" s="71"/>
      <c r="AB5247" s="70"/>
      <c r="AC5247" s="70"/>
      <c r="AD5247" s="53"/>
      <c r="AE5247" s="53"/>
      <c r="AF5247" s="72"/>
      <c r="AG5247" s="70"/>
      <c r="AH5247" s="70"/>
      <c r="AI5247" s="70"/>
    </row>
    <row r="5248" spans="1:35" ht="12.75" customHeight="1" x14ac:dyDescent="0.2">
      <c r="A5248" s="64" t="s">
        <v>890</v>
      </c>
      <c r="B5248" s="65" t="s">
        <v>889</v>
      </c>
      <c r="C5248" s="65">
        <v>98933</v>
      </c>
      <c r="D5248" s="66">
        <f>VLOOKUP(A5248,'2.1 Termination Charges'!$B$4:$F$904,5,0)</f>
        <v>0.28121000000000002</v>
      </c>
      <c r="G5248" s="67"/>
      <c r="H5248" s="67"/>
      <c r="J5248" s="67"/>
      <c r="P5248" s="68"/>
      <c r="Q5248" s="69"/>
      <c r="R5248" s="69"/>
      <c r="Z5248" s="70"/>
      <c r="AA5248" s="71"/>
      <c r="AB5248" s="70"/>
      <c r="AC5248" s="70"/>
      <c r="AD5248" s="53"/>
      <c r="AE5248" s="53"/>
      <c r="AF5248" s="72"/>
      <c r="AG5248" s="70"/>
      <c r="AH5248" s="70"/>
      <c r="AI5248" s="70"/>
    </row>
    <row r="5249" spans="1:35" ht="12.75" customHeight="1" x14ac:dyDescent="0.2">
      <c r="A5249" s="64" t="s">
        <v>890</v>
      </c>
      <c r="B5249" s="65" t="s">
        <v>889</v>
      </c>
      <c r="C5249" s="65">
        <v>98935</v>
      </c>
      <c r="D5249" s="66">
        <f>VLOOKUP(A5249,'2.1 Termination Charges'!$B$4:$F$904,5,0)</f>
        <v>0.28121000000000002</v>
      </c>
      <c r="G5249" s="67"/>
      <c r="H5249" s="67"/>
      <c r="J5249" s="67"/>
      <c r="P5249" s="68"/>
      <c r="Q5249" s="69"/>
      <c r="R5249" s="69"/>
      <c r="Z5249" s="70"/>
      <c r="AA5249" s="71"/>
      <c r="AB5249" s="70"/>
      <c r="AC5249" s="70"/>
      <c r="AD5249" s="53"/>
      <c r="AE5249" s="53"/>
      <c r="AF5249" s="72"/>
      <c r="AG5249" s="70"/>
      <c r="AH5249" s="70"/>
      <c r="AI5249" s="70"/>
    </row>
    <row r="5250" spans="1:35" ht="12.75" customHeight="1" x14ac:dyDescent="0.2">
      <c r="A5250" s="64" t="s">
        <v>890</v>
      </c>
      <c r="B5250" s="65" t="s">
        <v>889</v>
      </c>
      <c r="C5250" s="65">
        <v>98936</v>
      </c>
      <c r="D5250" s="66">
        <f>VLOOKUP(A5250,'2.1 Termination Charges'!$B$4:$F$904,5,0)</f>
        <v>0.28121000000000002</v>
      </c>
      <c r="G5250" s="67"/>
      <c r="H5250" s="67"/>
      <c r="J5250" s="67"/>
      <c r="P5250" s="68"/>
      <c r="Q5250" s="69"/>
      <c r="R5250" s="69"/>
      <c r="Z5250" s="70"/>
      <c r="AA5250" s="71"/>
      <c r="AB5250" s="70"/>
      <c r="AC5250" s="70"/>
      <c r="AD5250" s="53"/>
      <c r="AE5250" s="53"/>
      <c r="AF5250" s="72"/>
      <c r="AG5250" s="70"/>
      <c r="AH5250" s="70"/>
      <c r="AI5250" s="70"/>
    </row>
    <row r="5251" spans="1:35" ht="12.75" customHeight="1" x14ac:dyDescent="0.2">
      <c r="A5251" s="64" t="s">
        <v>890</v>
      </c>
      <c r="B5251" s="65" t="s">
        <v>889</v>
      </c>
      <c r="C5251" s="65">
        <v>98937</v>
      </c>
      <c r="D5251" s="66">
        <f>VLOOKUP(A5251,'2.1 Termination Charges'!$B$4:$F$904,5,0)</f>
        <v>0.28121000000000002</v>
      </c>
      <c r="G5251" s="67"/>
      <c r="H5251" s="67"/>
      <c r="J5251" s="67"/>
      <c r="P5251" s="68"/>
      <c r="Q5251" s="69"/>
      <c r="R5251" s="69"/>
      <c r="Z5251" s="70"/>
      <c r="AA5251" s="71"/>
      <c r="AB5251" s="70"/>
      <c r="AC5251" s="70"/>
      <c r="AD5251" s="53"/>
      <c r="AE5251" s="53"/>
      <c r="AF5251" s="72"/>
      <c r="AG5251" s="70"/>
      <c r="AH5251" s="70"/>
      <c r="AI5251" s="70"/>
    </row>
    <row r="5252" spans="1:35" ht="12.75" customHeight="1" x14ac:dyDescent="0.2">
      <c r="A5252" s="64" t="s">
        <v>890</v>
      </c>
      <c r="B5252" s="65" t="s">
        <v>889</v>
      </c>
      <c r="C5252" s="65">
        <v>98938</v>
      </c>
      <c r="D5252" s="66">
        <f>VLOOKUP(A5252,'2.1 Termination Charges'!$B$4:$F$904,5,0)</f>
        <v>0.28121000000000002</v>
      </c>
      <c r="G5252" s="67"/>
      <c r="H5252" s="67"/>
      <c r="J5252" s="67"/>
      <c r="P5252" s="68"/>
      <c r="Q5252" s="69"/>
      <c r="R5252" s="69"/>
      <c r="Z5252" s="70"/>
      <c r="AA5252" s="71"/>
      <c r="AB5252" s="70"/>
      <c r="AC5252" s="70"/>
      <c r="AD5252" s="53"/>
      <c r="AE5252" s="53"/>
      <c r="AF5252" s="72"/>
      <c r="AG5252" s="70"/>
      <c r="AH5252" s="70"/>
      <c r="AI5252" s="70"/>
    </row>
    <row r="5253" spans="1:35" ht="12.75" customHeight="1" x14ac:dyDescent="0.2">
      <c r="A5253" s="64" t="s">
        <v>890</v>
      </c>
      <c r="B5253" s="65" t="s">
        <v>889</v>
      </c>
      <c r="C5253" s="65">
        <v>98939</v>
      </c>
      <c r="D5253" s="66">
        <f>VLOOKUP(A5253,'2.1 Termination Charges'!$B$4:$F$904,5,0)</f>
        <v>0.28121000000000002</v>
      </c>
      <c r="G5253" s="67"/>
      <c r="H5253" s="67"/>
      <c r="J5253" s="67"/>
      <c r="P5253" s="68"/>
      <c r="Q5253" s="69"/>
      <c r="R5253" s="69"/>
      <c r="Z5253" s="70"/>
      <c r="AA5253" s="71"/>
      <c r="AB5253" s="70"/>
      <c r="AC5253" s="70"/>
      <c r="AD5253" s="53"/>
      <c r="AE5253" s="53"/>
      <c r="AF5253" s="72"/>
      <c r="AG5253" s="70"/>
      <c r="AH5253" s="70"/>
      <c r="AI5253" s="70"/>
    </row>
    <row r="5254" spans="1:35" ht="12.75" customHeight="1" x14ac:dyDescent="0.2">
      <c r="A5254" s="64" t="s">
        <v>892</v>
      </c>
      <c r="B5254" s="65" t="s">
        <v>891</v>
      </c>
      <c r="C5254" s="65">
        <v>989</v>
      </c>
      <c r="D5254" s="66">
        <f>VLOOKUP(A5254,'2.1 Termination Charges'!$B$4:$F$904,5,0)</f>
        <v>0.30908999999999998</v>
      </c>
      <c r="G5254" s="67"/>
      <c r="H5254" s="67"/>
      <c r="J5254" s="67"/>
      <c r="P5254" s="68"/>
      <c r="Q5254" s="69"/>
      <c r="R5254" s="69"/>
      <c r="Z5254" s="70"/>
      <c r="AA5254" s="71"/>
      <c r="AB5254" s="70"/>
      <c r="AC5254" s="70"/>
      <c r="AD5254" s="53"/>
      <c r="AE5254" s="53"/>
      <c r="AF5254" s="72"/>
      <c r="AG5254" s="70"/>
      <c r="AH5254" s="70"/>
      <c r="AI5254" s="70"/>
    </row>
    <row r="5255" spans="1:35" ht="12.75" customHeight="1" x14ac:dyDescent="0.2">
      <c r="A5255" s="64" t="s">
        <v>894</v>
      </c>
      <c r="B5255" s="65" t="s">
        <v>893</v>
      </c>
      <c r="C5255" s="65">
        <v>964</v>
      </c>
      <c r="D5255" s="66">
        <f>VLOOKUP(A5255,'2.1 Termination Charges'!$B$4:$F$904,5,0)</f>
        <v>0.26812000000000002</v>
      </c>
      <c r="G5255" s="67"/>
      <c r="H5255" s="67"/>
      <c r="J5255" s="67"/>
      <c r="P5255" s="68"/>
      <c r="Q5255" s="69"/>
      <c r="R5255" s="69"/>
      <c r="Z5255" s="70"/>
      <c r="AA5255" s="71"/>
      <c r="AB5255" s="70"/>
      <c r="AC5255" s="70"/>
      <c r="AD5255" s="53"/>
      <c r="AE5255" s="53"/>
      <c r="AF5255" s="72"/>
      <c r="AG5255" s="70"/>
      <c r="AH5255" s="70"/>
      <c r="AI5255" s="70"/>
    </row>
    <row r="5256" spans="1:35" ht="12.75" customHeight="1" x14ac:dyDescent="0.2">
      <c r="A5256" s="64" t="s">
        <v>896</v>
      </c>
      <c r="B5256" s="65" t="s">
        <v>895</v>
      </c>
      <c r="C5256" s="65">
        <v>964821</v>
      </c>
      <c r="D5256" s="66">
        <f>VLOOKUP(A5256,'2.1 Termination Charges'!$B$4:$F$904,5,0)</f>
        <v>0.32605000000000001</v>
      </c>
      <c r="G5256" s="67"/>
      <c r="H5256" s="67"/>
      <c r="J5256" s="67"/>
      <c r="P5256" s="68"/>
      <c r="Q5256" s="69"/>
      <c r="R5256" s="69"/>
      <c r="Z5256" s="70"/>
      <c r="AA5256" s="71"/>
      <c r="AB5256" s="70"/>
      <c r="AC5256" s="70"/>
      <c r="AD5256" s="53"/>
      <c r="AE5256" s="53"/>
      <c r="AF5256" s="72"/>
      <c r="AG5256" s="70"/>
      <c r="AH5256" s="70"/>
      <c r="AI5256" s="70"/>
    </row>
    <row r="5257" spans="1:35" ht="12.75" customHeight="1" x14ac:dyDescent="0.2">
      <c r="A5257" s="64" t="s">
        <v>896</v>
      </c>
      <c r="B5257" s="65" t="s">
        <v>895</v>
      </c>
      <c r="C5257" s="65">
        <v>964822</v>
      </c>
      <c r="D5257" s="66">
        <f>VLOOKUP(A5257,'2.1 Termination Charges'!$B$4:$F$904,5,0)</f>
        <v>0.32605000000000001</v>
      </c>
      <c r="G5257" s="67"/>
      <c r="H5257" s="67"/>
      <c r="J5257" s="67"/>
      <c r="P5257" s="68"/>
      <c r="Q5257" s="69"/>
      <c r="R5257" s="69"/>
      <c r="Z5257" s="70"/>
      <c r="AA5257" s="71"/>
      <c r="AB5257" s="70"/>
      <c r="AC5257" s="70"/>
      <c r="AD5257" s="53"/>
      <c r="AE5257" s="53"/>
      <c r="AF5257" s="72"/>
      <c r="AG5257" s="70"/>
      <c r="AH5257" s="70"/>
      <c r="AI5257" s="70"/>
    </row>
    <row r="5258" spans="1:35" ht="12.75" customHeight="1" x14ac:dyDescent="0.2">
      <c r="A5258" s="64" t="s">
        <v>898</v>
      </c>
      <c r="B5258" s="65" t="s">
        <v>897</v>
      </c>
      <c r="C5258" s="65">
        <v>96477</v>
      </c>
      <c r="D5258" s="66">
        <f>VLOOKUP(A5258,'2.1 Termination Charges'!$B$4:$F$904,5,0)</f>
        <v>0.32605000000000001</v>
      </c>
      <c r="G5258" s="67"/>
      <c r="H5258" s="67"/>
      <c r="J5258" s="67"/>
      <c r="P5258" s="68"/>
      <c r="Q5258" s="69"/>
      <c r="R5258" s="69"/>
      <c r="Z5258" s="70"/>
      <c r="AA5258" s="71"/>
      <c r="AB5258" s="70"/>
      <c r="AC5258" s="70"/>
      <c r="AD5258" s="53"/>
      <c r="AE5258" s="53"/>
      <c r="AF5258" s="72"/>
      <c r="AG5258" s="70"/>
      <c r="AH5258" s="70"/>
      <c r="AI5258" s="70"/>
    </row>
    <row r="5259" spans="1:35" ht="12.75" customHeight="1" x14ac:dyDescent="0.2">
      <c r="A5259" s="64" t="s">
        <v>900</v>
      </c>
      <c r="B5259" s="65" t="s">
        <v>899</v>
      </c>
      <c r="C5259" s="65">
        <v>96475</v>
      </c>
      <c r="D5259" s="66">
        <f>VLOOKUP(A5259,'2.1 Termination Charges'!$B$4:$F$904,5,0)</f>
        <v>0.32605000000000001</v>
      </c>
      <c r="G5259" s="67"/>
      <c r="H5259" s="67"/>
      <c r="J5259" s="67"/>
      <c r="P5259" s="68"/>
      <c r="Q5259" s="69"/>
      <c r="R5259" s="69"/>
      <c r="Z5259" s="70"/>
      <c r="AA5259" s="71"/>
      <c r="AB5259" s="70"/>
      <c r="AC5259" s="70"/>
      <c r="AD5259" s="53"/>
      <c r="AE5259" s="53"/>
      <c r="AF5259" s="72"/>
      <c r="AG5259" s="70"/>
      <c r="AH5259" s="70"/>
      <c r="AI5259" s="70"/>
    </row>
    <row r="5260" spans="1:35" ht="12.75" customHeight="1" x14ac:dyDescent="0.2">
      <c r="A5260" s="64" t="s">
        <v>902</v>
      </c>
      <c r="B5260" s="65" t="s">
        <v>901</v>
      </c>
      <c r="C5260" s="65">
        <v>96473</v>
      </c>
      <c r="D5260" s="66">
        <f>VLOOKUP(A5260,'2.1 Termination Charges'!$B$4:$F$904,5,0)</f>
        <v>0.29187000000000002</v>
      </c>
      <c r="G5260" s="67"/>
      <c r="H5260" s="67"/>
      <c r="J5260" s="67"/>
      <c r="P5260" s="68"/>
      <c r="Q5260" s="69"/>
      <c r="R5260" s="69"/>
      <c r="Z5260" s="70"/>
      <c r="AA5260" s="71"/>
      <c r="AB5260" s="70"/>
      <c r="AC5260" s="70"/>
      <c r="AD5260" s="53"/>
      <c r="AE5260" s="53"/>
      <c r="AF5260" s="72"/>
      <c r="AG5260" s="70"/>
      <c r="AH5260" s="70"/>
      <c r="AI5260" s="70"/>
    </row>
    <row r="5261" spans="1:35" ht="12.75" customHeight="1" x14ac:dyDescent="0.2">
      <c r="A5261" s="64" t="s">
        <v>904</v>
      </c>
      <c r="B5261" s="65" t="s">
        <v>903</v>
      </c>
      <c r="C5261" s="65">
        <v>96478</v>
      </c>
      <c r="D5261" s="66">
        <f>VLOOKUP(A5261,'2.1 Termination Charges'!$B$4:$F$904,5,0)</f>
        <v>0.30302000000000001</v>
      </c>
      <c r="G5261" s="67"/>
      <c r="H5261" s="67"/>
      <c r="J5261" s="67"/>
      <c r="P5261" s="68"/>
      <c r="Q5261" s="69"/>
      <c r="R5261" s="69"/>
      <c r="Z5261" s="70"/>
      <c r="AA5261" s="71"/>
      <c r="AB5261" s="70"/>
      <c r="AC5261" s="70"/>
      <c r="AD5261" s="53"/>
      <c r="AE5261" s="53"/>
      <c r="AF5261" s="72"/>
      <c r="AG5261" s="70"/>
      <c r="AH5261" s="70"/>
      <c r="AI5261" s="70"/>
    </row>
    <row r="5262" spans="1:35" ht="12.75" customHeight="1" x14ac:dyDescent="0.2">
      <c r="A5262" s="64" t="s">
        <v>904</v>
      </c>
      <c r="B5262" s="65" t="s">
        <v>903</v>
      </c>
      <c r="C5262" s="65">
        <v>96479</v>
      </c>
      <c r="D5262" s="66">
        <f>VLOOKUP(A5262,'2.1 Termination Charges'!$B$4:$F$904,5,0)</f>
        <v>0.30302000000000001</v>
      </c>
      <c r="G5262" s="67"/>
      <c r="H5262" s="67"/>
      <c r="J5262" s="67"/>
      <c r="P5262" s="68"/>
      <c r="Q5262" s="69"/>
      <c r="R5262" s="69"/>
      <c r="Z5262" s="70"/>
      <c r="AA5262" s="71"/>
      <c r="AB5262" s="70"/>
      <c r="AC5262" s="70"/>
      <c r="AD5262" s="53"/>
      <c r="AE5262" s="53"/>
      <c r="AF5262" s="72"/>
      <c r="AG5262" s="70"/>
      <c r="AH5262" s="70"/>
      <c r="AI5262" s="70"/>
    </row>
    <row r="5263" spans="1:35" ht="12.75" customHeight="1" x14ac:dyDescent="0.2">
      <c r="A5263" s="64" t="s">
        <v>906</v>
      </c>
      <c r="B5263" s="65" t="s">
        <v>905</v>
      </c>
      <c r="C5263" s="65">
        <v>9647</v>
      </c>
      <c r="D5263" s="66">
        <f>VLOOKUP(A5263,'2.1 Termination Charges'!$B$4:$F$904,5,0)</f>
        <v>0.24242</v>
      </c>
      <c r="G5263" s="67"/>
      <c r="H5263" s="67"/>
      <c r="J5263" s="67"/>
      <c r="P5263" s="68"/>
      <c r="Q5263" s="69"/>
      <c r="R5263" s="69"/>
      <c r="Z5263" s="70"/>
      <c r="AA5263" s="71"/>
      <c r="AB5263" s="70"/>
      <c r="AC5263" s="70"/>
      <c r="AD5263" s="53"/>
      <c r="AE5263" s="53"/>
      <c r="AF5263" s="72"/>
      <c r="AG5263" s="70"/>
      <c r="AH5263" s="70"/>
      <c r="AI5263" s="70"/>
    </row>
    <row r="5264" spans="1:35" ht="12.75" customHeight="1" x14ac:dyDescent="0.2">
      <c r="A5264" s="64" t="s">
        <v>907</v>
      </c>
      <c r="B5264" s="65" t="s">
        <v>23</v>
      </c>
      <c r="C5264" s="65">
        <v>353</v>
      </c>
      <c r="D5264" s="66">
        <f>VLOOKUP(A5264,'2.1 Termination Charges'!$B$4:$F$904,5,0)</f>
        <v>6.1700000000000001E-3</v>
      </c>
      <c r="G5264" s="67"/>
      <c r="H5264" s="67"/>
      <c r="J5264" s="67"/>
      <c r="P5264" s="68"/>
      <c r="Q5264" s="69"/>
      <c r="R5264" s="69"/>
      <c r="Z5264" s="70"/>
      <c r="AA5264" s="71"/>
      <c r="AB5264" s="70"/>
      <c r="AC5264" s="70"/>
      <c r="AD5264" s="53"/>
      <c r="AE5264" s="53"/>
      <c r="AF5264" s="72"/>
      <c r="AG5264" s="70"/>
      <c r="AH5264" s="70"/>
      <c r="AI5264" s="70"/>
    </row>
    <row r="5265" spans="1:35" ht="12.75" customHeight="1" x14ac:dyDescent="0.2">
      <c r="A5265" s="64" t="s">
        <v>909</v>
      </c>
      <c r="B5265" s="65" t="s">
        <v>908</v>
      </c>
      <c r="C5265" s="65">
        <v>35383</v>
      </c>
      <c r="D5265" s="66">
        <f>VLOOKUP(A5265,'2.1 Termination Charges'!$B$4:$F$904,5,0)</f>
        <v>1.7139999999999999E-2</v>
      </c>
      <c r="G5265" s="67"/>
      <c r="H5265" s="67"/>
      <c r="J5265" s="67"/>
      <c r="P5265" s="68"/>
      <c r="Q5265" s="69"/>
      <c r="R5265" s="69"/>
      <c r="Z5265" s="70"/>
      <c r="AA5265" s="71"/>
      <c r="AB5265" s="70"/>
      <c r="AC5265" s="70"/>
      <c r="AD5265" s="53"/>
      <c r="AE5265" s="53"/>
      <c r="AF5265" s="72"/>
      <c r="AG5265" s="70"/>
      <c r="AH5265" s="70"/>
      <c r="AI5265" s="70"/>
    </row>
    <row r="5266" spans="1:35" ht="12.75" customHeight="1" x14ac:dyDescent="0.2">
      <c r="A5266" s="64" t="s">
        <v>911</v>
      </c>
      <c r="B5266" s="65" t="s">
        <v>910</v>
      </c>
      <c r="C5266" s="65">
        <v>353899</v>
      </c>
      <c r="D5266" s="66">
        <f>VLOOKUP(A5266,'2.1 Termination Charges'!$B$4:$F$904,5,0)</f>
        <v>1.536E-2</v>
      </c>
      <c r="G5266" s="67"/>
      <c r="H5266" s="67"/>
      <c r="J5266" s="67"/>
      <c r="P5266" s="68"/>
      <c r="Q5266" s="69"/>
      <c r="R5266" s="69"/>
      <c r="Z5266" s="70"/>
      <c r="AA5266" s="71"/>
      <c r="AB5266" s="70"/>
      <c r="AC5266" s="70"/>
      <c r="AD5266" s="53"/>
      <c r="AE5266" s="53"/>
      <c r="AF5266" s="72"/>
      <c r="AG5266" s="70"/>
      <c r="AH5266" s="70"/>
      <c r="AI5266" s="70"/>
    </row>
    <row r="5267" spans="1:35" ht="12.75" customHeight="1" x14ac:dyDescent="0.2">
      <c r="A5267" s="64" t="s">
        <v>913</v>
      </c>
      <c r="B5267" s="65" t="s">
        <v>912</v>
      </c>
      <c r="C5267" s="65">
        <v>35385</v>
      </c>
      <c r="D5267" s="66">
        <f>VLOOKUP(A5267,'2.1 Termination Charges'!$B$4:$F$904,5,0)</f>
        <v>2.0629999999999999E-2</v>
      </c>
      <c r="G5267" s="67"/>
      <c r="H5267" s="67"/>
      <c r="J5267" s="67"/>
      <c r="P5267" s="68"/>
      <c r="Q5267" s="69"/>
      <c r="R5267" s="69"/>
      <c r="Z5267" s="70"/>
      <c r="AA5267" s="71"/>
      <c r="AB5267" s="70"/>
      <c r="AC5267" s="70"/>
      <c r="AD5267" s="53"/>
      <c r="AE5267" s="53"/>
      <c r="AF5267" s="72"/>
      <c r="AG5267" s="70"/>
      <c r="AH5267" s="70"/>
      <c r="AI5267" s="70"/>
    </row>
    <row r="5268" spans="1:35" ht="12.75" customHeight="1" x14ac:dyDescent="0.2">
      <c r="A5268" s="64" t="s">
        <v>915</v>
      </c>
      <c r="B5268" s="65" t="s">
        <v>914</v>
      </c>
      <c r="C5268" s="65">
        <v>35386</v>
      </c>
      <c r="D5268" s="66">
        <f>VLOOKUP(A5268,'2.1 Termination Charges'!$B$4:$F$904,5,0)</f>
        <v>1.7139999999999999E-2</v>
      </c>
      <c r="G5268" s="67"/>
      <c r="H5268" s="67"/>
      <c r="J5268" s="67"/>
      <c r="P5268" s="68"/>
      <c r="Q5268" s="69"/>
      <c r="R5268" s="69"/>
      <c r="Z5268" s="70"/>
      <c r="AA5268" s="71"/>
      <c r="AB5268" s="70"/>
      <c r="AC5268" s="70"/>
      <c r="AD5268" s="53"/>
      <c r="AE5268" s="53"/>
      <c r="AF5268" s="72"/>
      <c r="AG5268" s="70"/>
      <c r="AH5268" s="70"/>
      <c r="AI5268" s="70"/>
    </row>
    <row r="5269" spans="1:35" ht="12.75" customHeight="1" x14ac:dyDescent="0.2">
      <c r="A5269" s="64" t="s">
        <v>917</v>
      </c>
      <c r="B5269" s="65" t="s">
        <v>916</v>
      </c>
      <c r="C5269" s="65">
        <v>35389</v>
      </c>
      <c r="D5269" s="66">
        <f>VLOOKUP(A5269,'2.1 Termination Charges'!$B$4:$F$904,5,0)</f>
        <v>1.7139999999999999E-2</v>
      </c>
      <c r="G5269" s="67"/>
      <c r="H5269" s="67"/>
      <c r="J5269" s="67"/>
      <c r="P5269" s="68"/>
      <c r="Q5269" s="69"/>
      <c r="R5269" s="69"/>
      <c r="Z5269" s="70"/>
      <c r="AA5269" s="71"/>
      <c r="AB5269" s="70"/>
      <c r="AC5269" s="70"/>
      <c r="AD5269" s="53"/>
      <c r="AE5269" s="53"/>
      <c r="AF5269" s="72"/>
      <c r="AG5269" s="70"/>
      <c r="AH5269" s="70"/>
      <c r="AI5269" s="70"/>
    </row>
    <row r="5270" spans="1:35" ht="12.75" customHeight="1" x14ac:dyDescent="0.2">
      <c r="A5270" s="64" t="s">
        <v>919</v>
      </c>
      <c r="B5270" s="65" t="s">
        <v>918</v>
      </c>
      <c r="C5270" s="65">
        <v>35387</v>
      </c>
      <c r="D5270" s="66">
        <f>VLOOKUP(A5270,'2.1 Termination Charges'!$B$4:$F$904,5,0)</f>
        <v>1.7139999999999999E-2</v>
      </c>
      <c r="G5270" s="67"/>
      <c r="H5270" s="67"/>
      <c r="J5270" s="67"/>
      <c r="P5270" s="68"/>
      <c r="Q5270" s="69"/>
      <c r="R5270" s="69"/>
      <c r="Z5270" s="70"/>
      <c r="AA5270" s="71"/>
      <c r="AB5270" s="70"/>
      <c r="AC5270" s="70"/>
      <c r="AD5270" s="53"/>
      <c r="AE5270" s="53"/>
      <c r="AF5270" s="72"/>
      <c r="AG5270" s="70"/>
      <c r="AH5270" s="70"/>
      <c r="AI5270" s="70"/>
    </row>
    <row r="5271" spans="1:35" ht="12.75" customHeight="1" x14ac:dyDescent="0.2">
      <c r="A5271" s="64" t="s">
        <v>921</v>
      </c>
      <c r="B5271" s="65" t="s">
        <v>920</v>
      </c>
      <c r="C5271" s="65">
        <v>35382</v>
      </c>
      <c r="D5271" s="66">
        <f>VLOOKUP(A5271,'2.1 Termination Charges'!$B$4:$F$904,5,0)</f>
        <v>2.0629999999999999E-2</v>
      </c>
      <c r="G5271" s="67"/>
      <c r="H5271" s="67"/>
      <c r="J5271" s="67"/>
      <c r="P5271" s="68"/>
      <c r="Q5271" s="69"/>
      <c r="R5271" s="69"/>
      <c r="Z5271" s="70"/>
      <c r="AA5271" s="71"/>
      <c r="AB5271" s="70"/>
      <c r="AC5271" s="70"/>
      <c r="AD5271" s="53"/>
      <c r="AE5271" s="53"/>
      <c r="AF5271" s="72"/>
      <c r="AG5271" s="70"/>
      <c r="AH5271" s="70"/>
      <c r="AI5271" s="70"/>
    </row>
    <row r="5272" spans="1:35" ht="12.75" customHeight="1" x14ac:dyDescent="0.2">
      <c r="A5272" s="64" t="s">
        <v>921</v>
      </c>
      <c r="B5272" s="65" t="s">
        <v>920</v>
      </c>
      <c r="C5272" s="65">
        <v>35388</v>
      </c>
      <c r="D5272" s="66">
        <f>VLOOKUP(A5272,'2.1 Termination Charges'!$B$4:$F$904,5,0)</f>
        <v>2.0629999999999999E-2</v>
      </c>
      <c r="G5272" s="67"/>
      <c r="H5272" s="67"/>
      <c r="J5272" s="67"/>
      <c r="P5272" s="68"/>
      <c r="Q5272" s="69"/>
      <c r="R5272" s="69"/>
      <c r="Z5272" s="70"/>
      <c r="AA5272" s="71"/>
      <c r="AB5272" s="70"/>
      <c r="AC5272" s="70"/>
      <c r="AD5272" s="53"/>
      <c r="AE5272" s="53"/>
      <c r="AF5272" s="72"/>
      <c r="AG5272" s="70"/>
      <c r="AH5272" s="70"/>
      <c r="AI5272" s="70"/>
    </row>
    <row r="5273" spans="1:35" ht="12.75" customHeight="1" x14ac:dyDescent="0.2">
      <c r="A5273" s="64" t="s">
        <v>925</v>
      </c>
      <c r="B5273" s="65" t="s">
        <v>924</v>
      </c>
      <c r="C5273" s="65">
        <v>972</v>
      </c>
      <c r="D5273" s="66">
        <f>VLOOKUP(A5273,'2.1 Termination Charges'!$B$4:$F$904,5,0)</f>
        <v>4.8500000000000001E-3</v>
      </c>
      <c r="G5273" s="67"/>
      <c r="H5273" s="67"/>
      <c r="J5273" s="67"/>
      <c r="P5273" s="68"/>
      <c r="Q5273" s="69"/>
      <c r="R5273" s="69"/>
      <c r="Z5273" s="70"/>
      <c r="AA5273" s="71"/>
      <c r="AB5273" s="70"/>
      <c r="AC5273" s="70"/>
      <c r="AD5273" s="53"/>
      <c r="AE5273" s="53"/>
      <c r="AF5273" s="72"/>
      <c r="AG5273" s="70"/>
      <c r="AH5273" s="70"/>
      <c r="AI5273" s="70"/>
    </row>
    <row r="5274" spans="1:35" ht="12.75" customHeight="1" x14ac:dyDescent="0.2">
      <c r="A5274" s="64" t="s">
        <v>927</v>
      </c>
      <c r="B5274" s="65" t="s">
        <v>926</v>
      </c>
      <c r="C5274" s="65">
        <v>97282</v>
      </c>
      <c r="D5274" s="66">
        <f>VLOOKUP(A5274,'2.1 Termination Charges'!$B$4:$F$904,5,0)</f>
        <v>0.30302000000000001</v>
      </c>
      <c r="G5274" s="67"/>
      <c r="H5274" s="67"/>
      <c r="J5274" s="67"/>
      <c r="P5274" s="68"/>
      <c r="Q5274" s="69"/>
      <c r="R5274" s="69"/>
      <c r="Z5274" s="70"/>
      <c r="AA5274" s="71"/>
      <c r="AB5274" s="70"/>
      <c r="AC5274" s="70"/>
      <c r="AD5274" s="53"/>
      <c r="AE5274" s="53"/>
      <c r="AF5274" s="72"/>
      <c r="AG5274" s="70"/>
      <c r="AH5274" s="70"/>
      <c r="AI5274" s="70"/>
    </row>
    <row r="5275" spans="1:35" ht="12.75" customHeight="1" x14ac:dyDescent="0.2">
      <c r="A5275" s="64" t="s">
        <v>927</v>
      </c>
      <c r="B5275" s="65" t="s">
        <v>926</v>
      </c>
      <c r="C5275" s="65">
        <v>97292</v>
      </c>
      <c r="D5275" s="66">
        <f>VLOOKUP(A5275,'2.1 Termination Charges'!$B$4:$F$904,5,0)</f>
        <v>0.30302000000000001</v>
      </c>
      <c r="G5275" s="67"/>
      <c r="H5275" s="67"/>
      <c r="J5275" s="67"/>
      <c r="P5275" s="68"/>
      <c r="Q5275" s="69"/>
      <c r="R5275" s="69"/>
      <c r="Z5275" s="70"/>
      <c r="AA5275" s="71"/>
      <c r="AB5275" s="70"/>
      <c r="AC5275" s="70"/>
      <c r="AD5275" s="53"/>
      <c r="AE5275" s="53"/>
      <c r="AF5275" s="72"/>
      <c r="AG5275" s="70"/>
      <c r="AH5275" s="70"/>
      <c r="AI5275" s="70"/>
    </row>
    <row r="5276" spans="1:35" ht="12.75" customHeight="1" x14ac:dyDescent="0.2">
      <c r="A5276" s="64" t="s">
        <v>927</v>
      </c>
      <c r="B5276" s="65" t="s">
        <v>926</v>
      </c>
      <c r="C5276" s="65">
        <v>97222</v>
      </c>
      <c r="D5276" s="66">
        <f>VLOOKUP(A5276,'2.1 Termination Charges'!$B$4:$F$904,5,0)</f>
        <v>0.30302000000000001</v>
      </c>
      <c r="G5276" s="67"/>
      <c r="H5276" s="67"/>
      <c r="J5276" s="67"/>
      <c r="P5276" s="68"/>
      <c r="Q5276" s="69"/>
      <c r="R5276" s="69"/>
      <c r="Z5276" s="70"/>
      <c r="AA5276" s="71"/>
      <c r="AB5276" s="70"/>
      <c r="AC5276" s="70"/>
      <c r="AD5276" s="53"/>
      <c r="AE5276" s="53"/>
      <c r="AF5276" s="72"/>
      <c r="AG5276" s="70"/>
      <c r="AH5276" s="70"/>
      <c r="AI5276" s="70"/>
    </row>
    <row r="5277" spans="1:35" ht="12.75" customHeight="1" x14ac:dyDescent="0.2">
      <c r="A5277" s="64" t="s">
        <v>927</v>
      </c>
      <c r="B5277" s="65" t="s">
        <v>926</v>
      </c>
      <c r="C5277" s="65">
        <v>97242</v>
      </c>
      <c r="D5277" s="66">
        <f>VLOOKUP(A5277,'2.1 Termination Charges'!$B$4:$F$904,5,0)</f>
        <v>0.30302000000000001</v>
      </c>
      <c r="G5277" s="67"/>
      <c r="H5277" s="67"/>
      <c r="J5277" s="67"/>
      <c r="P5277" s="68"/>
      <c r="Q5277" s="69"/>
      <c r="R5277" s="69"/>
      <c r="Z5277" s="70"/>
      <c r="AA5277" s="71"/>
      <c r="AB5277" s="70"/>
      <c r="AC5277" s="70"/>
      <c r="AD5277" s="53"/>
      <c r="AE5277" s="53"/>
      <c r="AF5277" s="72"/>
      <c r="AG5277" s="70"/>
      <c r="AH5277" s="70"/>
      <c r="AI5277" s="70"/>
    </row>
    <row r="5278" spans="1:35" ht="12.75" customHeight="1" x14ac:dyDescent="0.2">
      <c r="A5278" s="64" t="s">
        <v>929</v>
      </c>
      <c r="B5278" s="65" t="s">
        <v>928</v>
      </c>
      <c r="C5278" s="65">
        <v>9723</v>
      </c>
      <c r="D5278" s="66">
        <f>VLOOKUP(A5278,'2.1 Termination Charges'!$B$4:$F$904,5,0)</f>
        <v>4.8500000000000001E-3</v>
      </c>
      <c r="G5278" s="67"/>
      <c r="H5278" s="67"/>
      <c r="J5278" s="67"/>
      <c r="P5278" s="68"/>
      <c r="Q5278" s="69"/>
      <c r="R5278" s="69"/>
      <c r="Z5278" s="70"/>
      <c r="AA5278" s="71"/>
      <c r="AB5278" s="70"/>
      <c r="AC5278" s="70"/>
      <c r="AD5278" s="53"/>
      <c r="AE5278" s="53"/>
      <c r="AF5278" s="72"/>
      <c r="AG5278" s="70"/>
      <c r="AH5278" s="70"/>
      <c r="AI5278" s="70"/>
    </row>
    <row r="5279" spans="1:35" ht="12.75" customHeight="1" x14ac:dyDescent="0.2">
      <c r="A5279" s="64" t="s">
        <v>931</v>
      </c>
      <c r="B5279" s="65" t="s">
        <v>930</v>
      </c>
      <c r="C5279" s="65">
        <v>97256</v>
      </c>
      <c r="D5279" s="66">
        <f>VLOOKUP(A5279,'2.1 Termination Charges'!$B$4:$F$904,5,0)</f>
        <v>0.30302000000000001</v>
      </c>
      <c r="G5279" s="67"/>
      <c r="H5279" s="67"/>
      <c r="J5279" s="67"/>
      <c r="P5279" s="68"/>
      <c r="Q5279" s="69"/>
      <c r="R5279" s="69"/>
      <c r="Z5279" s="70"/>
      <c r="AA5279" s="71"/>
      <c r="AB5279" s="70"/>
      <c r="AC5279" s="70"/>
      <c r="AD5279" s="53"/>
      <c r="AE5279" s="53"/>
      <c r="AF5279" s="72"/>
      <c r="AG5279" s="70"/>
      <c r="AH5279" s="70"/>
      <c r="AI5279" s="70"/>
    </row>
    <row r="5280" spans="1:35" ht="12.75" customHeight="1" x14ac:dyDescent="0.2">
      <c r="A5280" s="64" t="s">
        <v>931</v>
      </c>
      <c r="B5280" s="65" t="s">
        <v>930</v>
      </c>
      <c r="C5280" s="65">
        <v>97259</v>
      </c>
      <c r="D5280" s="66">
        <f>VLOOKUP(A5280,'2.1 Termination Charges'!$B$4:$F$904,5,0)</f>
        <v>0.30302000000000001</v>
      </c>
      <c r="G5280" s="67"/>
      <c r="H5280" s="67"/>
      <c r="J5280" s="67"/>
      <c r="P5280" s="68"/>
      <c r="Q5280" s="69"/>
      <c r="R5280" s="69"/>
      <c r="Z5280" s="70"/>
      <c r="AA5280" s="71"/>
      <c r="AB5280" s="70"/>
      <c r="AC5280" s="70"/>
      <c r="AD5280" s="53"/>
      <c r="AE5280" s="53"/>
      <c r="AF5280" s="72"/>
      <c r="AG5280" s="70"/>
      <c r="AH5280" s="70"/>
      <c r="AI5280" s="70"/>
    </row>
    <row r="5281" spans="1:35" ht="12.75" customHeight="1" x14ac:dyDescent="0.2">
      <c r="A5281" s="64" t="s">
        <v>933</v>
      </c>
      <c r="B5281" s="65" t="s">
        <v>932</v>
      </c>
      <c r="C5281" s="65">
        <v>972151</v>
      </c>
      <c r="D5281" s="66">
        <f>VLOOKUP(A5281,'2.1 Termination Charges'!$B$4:$F$904,5,0)</f>
        <v>3.4540000000000001E-2</v>
      </c>
      <c r="G5281" s="67"/>
      <c r="H5281" s="67"/>
      <c r="J5281" s="67"/>
      <c r="P5281" s="68"/>
      <c r="Q5281" s="69"/>
      <c r="R5281" s="69"/>
      <c r="Z5281" s="70"/>
      <c r="AA5281" s="71"/>
      <c r="AB5281" s="70"/>
      <c r="AC5281" s="70"/>
      <c r="AD5281" s="53"/>
      <c r="AE5281" s="53"/>
      <c r="AF5281" s="72"/>
      <c r="AG5281" s="70"/>
      <c r="AH5281" s="70"/>
      <c r="AI5281" s="70"/>
    </row>
    <row r="5282" spans="1:35" ht="12.75" customHeight="1" x14ac:dyDescent="0.2">
      <c r="A5282" s="64" t="s">
        <v>933</v>
      </c>
      <c r="B5282" s="65" t="s">
        <v>932</v>
      </c>
      <c r="C5282" s="65">
        <v>972153</v>
      </c>
      <c r="D5282" s="66">
        <f>VLOOKUP(A5282,'2.1 Termination Charges'!$B$4:$F$904,5,0)</f>
        <v>3.4540000000000001E-2</v>
      </c>
      <c r="G5282" s="67"/>
      <c r="H5282" s="67"/>
      <c r="J5282" s="67"/>
      <c r="P5282" s="68"/>
      <c r="Q5282" s="69"/>
      <c r="R5282" s="69"/>
      <c r="Z5282" s="70"/>
      <c r="AA5282" s="71"/>
      <c r="AB5282" s="70"/>
      <c r="AC5282" s="70"/>
      <c r="AD5282" s="53"/>
      <c r="AE5282" s="53"/>
      <c r="AF5282" s="72"/>
      <c r="AG5282" s="70"/>
      <c r="AH5282" s="70"/>
      <c r="AI5282" s="70"/>
    </row>
    <row r="5283" spans="1:35" ht="12.75" customHeight="1" x14ac:dyDescent="0.2">
      <c r="A5283" s="64" t="s">
        <v>933</v>
      </c>
      <c r="B5283" s="65" t="s">
        <v>932</v>
      </c>
      <c r="C5283" s="65">
        <v>97250</v>
      </c>
      <c r="D5283" s="66">
        <f>VLOOKUP(A5283,'2.1 Termination Charges'!$B$4:$F$904,5,0)</f>
        <v>3.4540000000000001E-2</v>
      </c>
      <c r="G5283" s="67"/>
      <c r="H5283" s="67"/>
      <c r="J5283" s="67"/>
      <c r="P5283" s="68"/>
      <c r="Q5283" s="69"/>
      <c r="R5283" s="69"/>
      <c r="Z5283" s="70"/>
      <c r="AA5283" s="71"/>
      <c r="AB5283" s="70"/>
      <c r="AC5283" s="70"/>
      <c r="AD5283" s="53"/>
      <c r="AE5283" s="53"/>
      <c r="AF5283" s="72"/>
      <c r="AG5283" s="70"/>
      <c r="AH5283" s="70"/>
      <c r="AI5283" s="70"/>
    </row>
    <row r="5284" spans="1:35" ht="12.75" customHeight="1" x14ac:dyDescent="0.2">
      <c r="A5284" s="64" t="s">
        <v>933</v>
      </c>
      <c r="B5284" s="65" t="s">
        <v>932</v>
      </c>
      <c r="C5284" s="65">
        <v>97251</v>
      </c>
      <c r="D5284" s="66">
        <f>VLOOKUP(A5284,'2.1 Termination Charges'!$B$4:$F$904,5,0)</f>
        <v>3.4540000000000001E-2</v>
      </c>
      <c r="G5284" s="67"/>
      <c r="H5284" s="67"/>
      <c r="J5284" s="67"/>
      <c r="P5284" s="68"/>
      <c r="Q5284" s="69"/>
      <c r="R5284" s="69"/>
      <c r="Z5284" s="70"/>
      <c r="AA5284" s="71"/>
      <c r="AB5284" s="70"/>
      <c r="AC5284" s="70"/>
      <c r="AD5284" s="53"/>
      <c r="AE5284" s="53"/>
      <c r="AF5284" s="72"/>
      <c r="AG5284" s="70"/>
      <c r="AH5284" s="70"/>
      <c r="AI5284" s="70"/>
    </row>
    <row r="5285" spans="1:35" ht="12.75" customHeight="1" x14ac:dyDescent="0.2">
      <c r="A5285" s="64" t="s">
        <v>933</v>
      </c>
      <c r="B5285" s="65" t="s">
        <v>932</v>
      </c>
      <c r="C5285" s="65">
        <v>97252</v>
      </c>
      <c r="D5285" s="66">
        <f>VLOOKUP(A5285,'2.1 Termination Charges'!$B$4:$F$904,5,0)</f>
        <v>3.4540000000000001E-2</v>
      </c>
      <c r="G5285" s="67"/>
      <c r="H5285" s="67"/>
      <c r="J5285" s="67"/>
      <c r="P5285" s="68"/>
      <c r="Q5285" s="69"/>
      <c r="R5285" s="69"/>
      <c r="Z5285" s="70"/>
      <c r="AA5285" s="71"/>
      <c r="AB5285" s="70"/>
      <c r="AC5285" s="70"/>
      <c r="AD5285" s="53"/>
      <c r="AE5285" s="53"/>
      <c r="AF5285" s="72"/>
      <c r="AG5285" s="70"/>
      <c r="AH5285" s="70"/>
      <c r="AI5285" s="70"/>
    </row>
    <row r="5286" spans="1:35" ht="12.75" customHeight="1" x14ac:dyDescent="0.2">
      <c r="A5286" s="64" t="s">
        <v>933</v>
      </c>
      <c r="B5286" s="65" t="s">
        <v>932</v>
      </c>
      <c r="C5286" s="65">
        <v>97253</v>
      </c>
      <c r="D5286" s="66">
        <f>VLOOKUP(A5286,'2.1 Termination Charges'!$B$4:$F$904,5,0)</f>
        <v>3.4540000000000001E-2</v>
      </c>
      <c r="G5286" s="67"/>
      <c r="H5286" s="67"/>
      <c r="J5286" s="67"/>
      <c r="P5286" s="68"/>
      <c r="Q5286" s="69"/>
      <c r="R5286" s="69"/>
      <c r="Z5286" s="70"/>
      <c r="AA5286" s="71"/>
      <c r="AB5286" s="70"/>
      <c r="AC5286" s="70"/>
      <c r="AD5286" s="53"/>
      <c r="AE5286" s="53"/>
      <c r="AF5286" s="72"/>
      <c r="AG5286" s="70"/>
      <c r="AH5286" s="70"/>
      <c r="AI5286" s="70"/>
    </row>
    <row r="5287" spans="1:35" ht="12.75" customHeight="1" x14ac:dyDescent="0.2">
      <c r="A5287" s="64" t="s">
        <v>933</v>
      </c>
      <c r="B5287" s="65" t="s">
        <v>932</v>
      </c>
      <c r="C5287" s="65">
        <v>97254</v>
      </c>
      <c r="D5287" s="66">
        <f>VLOOKUP(A5287,'2.1 Termination Charges'!$B$4:$F$904,5,0)</f>
        <v>3.4540000000000001E-2</v>
      </c>
      <c r="G5287" s="67"/>
      <c r="H5287" s="67"/>
      <c r="J5287" s="67"/>
      <c r="P5287" s="68"/>
      <c r="Q5287" s="69"/>
      <c r="R5287" s="69"/>
      <c r="Z5287" s="70"/>
      <c r="AA5287" s="71"/>
      <c r="AB5287" s="70"/>
      <c r="AC5287" s="70"/>
      <c r="AD5287" s="53"/>
      <c r="AE5287" s="53"/>
      <c r="AF5287" s="72"/>
      <c r="AG5287" s="70"/>
      <c r="AH5287" s="70"/>
      <c r="AI5287" s="70"/>
    </row>
    <row r="5288" spans="1:35" ht="12.75" customHeight="1" x14ac:dyDescent="0.2">
      <c r="A5288" s="64" t="s">
        <v>933</v>
      </c>
      <c r="B5288" s="65" t="s">
        <v>932</v>
      </c>
      <c r="C5288" s="65">
        <v>97255</v>
      </c>
      <c r="D5288" s="66">
        <f>VLOOKUP(A5288,'2.1 Termination Charges'!$B$4:$F$904,5,0)</f>
        <v>3.4540000000000001E-2</v>
      </c>
      <c r="G5288" s="67"/>
      <c r="H5288" s="67"/>
      <c r="J5288" s="67"/>
      <c r="P5288" s="68"/>
      <c r="Q5288" s="69"/>
      <c r="R5288" s="69"/>
      <c r="Z5288" s="70"/>
      <c r="AA5288" s="71"/>
      <c r="AB5288" s="70"/>
      <c r="AC5288" s="70"/>
      <c r="AD5288" s="53"/>
      <c r="AE5288" s="53"/>
      <c r="AF5288" s="72"/>
      <c r="AG5288" s="70"/>
      <c r="AH5288" s="70"/>
      <c r="AI5288" s="70"/>
    </row>
    <row r="5289" spans="1:35" ht="12.75" customHeight="1" x14ac:dyDescent="0.2">
      <c r="A5289" s="64" t="s">
        <v>933</v>
      </c>
      <c r="B5289" s="65" t="s">
        <v>932</v>
      </c>
      <c r="C5289" s="65">
        <v>97257</v>
      </c>
      <c r="D5289" s="66">
        <f>VLOOKUP(A5289,'2.1 Termination Charges'!$B$4:$F$904,5,0)</f>
        <v>3.4540000000000001E-2</v>
      </c>
      <c r="G5289" s="67"/>
      <c r="H5289" s="67"/>
      <c r="J5289" s="67"/>
      <c r="P5289" s="68"/>
      <c r="Q5289" s="69"/>
      <c r="R5289" s="69"/>
      <c r="Z5289" s="70"/>
      <c r="AA5289" s="71"/>
      <c r="AB5289" s="70"/>
      <c r="AC5289" s="70"/>
      <c r="AD5289" s="53"/>
      <c r="AE5289" s="53"/>
      <c r="AF5289" s="72"/>
      <c r="AG5289" s="70"/>
      <c r="AH5289" s="70"/>
      <c r="AI5289" s="70"/>
    </row>
    <row r="5290" spans="1:35" ht="12.75" customHeight="1" x14ac:dyDescent="0.2">
      <c r="A5290" s="64" t="s">
        <v>933</v>
      </c>
      <c r="B5290" s="65" t="s">
        <v>932</v>
      </c>
      <c r="C5290" s="65">
        <v>97258</v>
      </c>
      <c r="D5290" s="66">
        <f>VLOOKUP(A5290,'2.1 Termination Charges'!$B$4:$F$904,5,0)</f>
        <v>3.4540000000000001E-2</v>
      </c>
      <c r="G5290" s="67"/>
      <c r="H5290" s="67"/>
      <c r="J5290" s="67"/>
      <c r="P5290" s="68"/>
      <c r="Q5290" s="69"/>
      <c r="R5290" s="69"/>
      <c r="Z5290" s="70"/>
      <c r="AA5290" s="71"/>
      <c r="AB5290" s="70"/>
      <c r="AC5290" s="70"/>
      <c r="AD5290" s="53"/>
      <c r="AE5290" s="53"/>
      <c r="AF5290" s="72"/>
      <c r="AG5290" s="70"/>
      <c r="AH5290" s="70"/>
      <c r="AI5290" s="70"/>
    </row>
    <row r="5291" spans="1:35" ht="12.75" customHeight="1" x14ac:dyDescent="0.2">
      <c r="A5291" s="64" t="s">
        <v>140</v>
      </c>
      <c r="B5291" s="65" t="s">
        <v>24</v>
      </c>
      <c r="C5291" s="65">
        <v>39</v>
      </c>
      <c r="D5291" s="66">
        <f>VLOOKUP(A5291,'2.1 Termination Charges'!$B$4:$F$904,5,0)</f>
        <v>1.7799999999999999E-3</v>
      </c>
      <c r="G5291" s="67"/>
      <c r="H5291" s="67"/>
      <c r="J5291" s="67"/>
      <c r="P5291" s="68"/>
      <c r="Q5291" s="69"/>
      <c r="R5291" s="69"/>
      <c r="Z5291" s="70"/>
      <c r="AA5291" s="71"/>
      <c r="AB5291" s="70"/>
      <c r="AC5291" s="70"/>
      <c r="AD5291" s="53"/>
      <c r="AE5291" s="53"/>
      <c r="AF5291" s="72"/>
      <c r="AG5291" s="70"/>
      <c r="AH5291" s="70"/>
      <c r="AI5291" s="70"/>
    </row>
    <row r="5292" spans="1:35" ht="12.75" customHeight="1" x14ac:dyDescent="0.2">
      <c r="A5292" s="64" t="s">
        <v>935</v>
      </c>
      <c r="B5292" s="65" t="s">
        <v>934</v>
      </c>
      <c r="C5292" s="65">
        <v>379</v>
      </c>
      <c r="D5292" s="66">
        <f>VLOOKUP(A5292,'2.1 Termination Charges'!$B$4:$F$904,5,0)</f>
        <v>0.14144999999999999</v>
      </c>
      <c r="G5292" s="67"/>
      <c r="H5292" s="67"/>
      <c r="J5292" s="67"/>
      <c r="P5292" s="68"/>
      <c r="Q5292" s="69"/>
      <c r="R5292" s="69"/>
      <c r="Z5292" s="70"/>
      <c r="AA5292" s="71"/>
      <c r="AB5292" s="70"/>
      <c r="AC5292" s="70"/>
      <c r="AD5292" s="53"/>
      <c r="AE5292" s="53"/>
      <c r="AF5292" s="72"/>
      <c r="AG5292" s="70"/>
      <c r="AH5292" s="70"/>
      <c r="AI5292" s="70"/>
    </row>
    <row r="5293" spans="1:35" ht="12.75" customHeight="1" x14ac:dyDescent="0.2">
      <c r="A5293" s="64" t="s">
        <v>937</v>
      </c>
      <c r="B5293" s="65" t="s">
        <v>936</v>
      </c>
      <c r="C5293" s="65">
        <v>393755</v>
      </c>
      <c r="D5293" s="66">
        <f>VLOOKUP(A5293,'2.1 Termination Charges'!$B$4:$F$904,5,0)</f>
        <v>1.1690000000000001E-2</v>
      </c>
      <c r="G5293" s="67"/>
      <c r="H5293" s="67"/>
      <c r="J5293" s="67"/>
      <c r="P5293" s="68"/>
      <c r="Q5293" s="69"/>
      <c r="R5293" s="69"/>
      <c r="Z5293" s="70"/>
      <c r="AA5293" s="71"/>
      <c r="AB5293" s="70"/>
      <c r="AC5293" s="70"/>
      <c r="AD5293" s="53"/>
      <c r="AE5293" s="53"/>
      <c r="AF5293" s="72"/>
      <c r="AG5293" s="70"/>
      <c r="AH5293" s="70"/>
      <c r="AI5293" s="70"/>
    </row>
    <row r="5294" spans="1:35" ht="12.75" customHeight="1" x14ac:dyDescent="0.2">
      <c r="A5294" s="64" t="s">
        <v>937</v>
      </c>
      <c r="B5294" s="65" t="s">
        <v>936</v>
      </c>
      <c r="C5294" s="65">
        <v>393756</v>
      </c>
      <c r="D5294" s="66">
        <f>VLOOKUP(A5294,'2.1 Termination Charges'!$B$4:$F$904,5,0)</f>
        <v>1.1690000000000001E-2</v>
      </c>
      <c r="G5294" s="67"/>
      <c r="H5294" s="67"/>
      <c r="J5294" s="67"/>
      <c r="P5294" s="68"/>
      <c r="Q5294" s="69"/>
      <c r="R5294" s="69"/>
      <c r="Z5294" s="70"/>
      <c r="AA5294" s="71"/>
      <c r="AB5294" s="70"/>
      <c r="AC5294" s="70"/>
      <c r="AD5294" s="53"/>
      <c r="AE5294" s="53"/>
      <c r="AF5294" s="72"/>
      <c r="AG5294" s="70"/>
      <c r="AH5294" s="70"/>
      <c r="AI5294" s="70"/>
    </row>
    <row r="5295" spans="1:35" ht="12.75" customHeight="1" x14ac:dyDescent="0.2">
      <c r="A5295" s="64" t="s">
        <v>937</v>
      </c>
      <c r="B5295" s="65" t="s">
        <v>936</v>
      </c>
      <c r="C5295" s="65">
        <v>393757</v>
      </c>
      <c r="D5295" s="66">
        <f>VLOOKUP(A5295,'2.1 Termination Charges'!$B$4:$F$904,5,0)</f>
        <v>1.1690000000000001E-2</v>
      </c>
      <c r="G5295" s="67"/>
      <c r="H5295" s="67"/>
      <c r="J5295" s="67"/>
      <c r="P5295" s="68"/>
      <c r="Q5295" s="69"/>
      <c r="R5295" s="69"/>
      <c r="Z5295" s="70"/>
      <c r="AA5295" s="71"/>
      <c r="AB5295" s="70"/>
      <c r="AC5295" s="70"/>
      <c r="AD5295" s="53"/>
      <c r="AE5295" s="53"/>
      <c r="AF5295" s="72"/>
      <c r="AG5295" s="70"/>
      <c r="AH5295" s="70"/>
      <c r="AI5295" s="70"/>
    </row>
    <row r="5296" spans="1:35" ht="12.75" customHeight="1" x14ac:dyDescent="0.2">
      <c r="A5296" s="64" t="s">
        <v>937</v>
      </c>
      <c r="B5296" s="65" t="s">
        <v>936</v>
      </c>
      <c r="C5296" s="65">
        <v>393758</v>
      </c>
      <c r="D5296" s="66">
        <f>VLOOKUP(A5296,'2.1 Termination Charges'!$B$4:$F$904,5,0)</f>
        <v>1.1690000000000001E-2</v>
      </c>
      <c r="G5296" s="67"/>
      <c r="H5296" s="67"/>
      <c r="J5296" s="67"/>
      <c r="P5296" s="68"/>
      <c r="Q5296" s="69"/>
      <c r="R5296" s="69"/>
      <c r="Z5296" s="70"/>
      <c r="AA5296" s="71"/>
      <c r="AB5296" s="70"/>
      <c r="AC5296" s="70"/>
      <c r="AD5296" s="53"/>
      <c r="AE5296" s="53"/>
      <c r="AF5296" s="72"/>
      <c r="AG5296" s="70"/>
      <c r="AH5296" s="70"/>
      <c r="AI5296" s="70"/>
    </row>
    <row r="5297" spans="1:35" ht="12.75" customHeight="1" x14ac:dyDescent="0.2">
      <c r="A5297" s="64" t="s">
        <v>937</v>
      </c>
      <c r="B5297" s="65" t="s">
        <v>936</v>
      </c>
      <c r="C5297" s="65">
        <v>39745</v>
      </c>
      <c r="D5297" s="66">
        <f>VLOOKUP(A5297,'2.1 Termination Charges'!$B$4:$F$904,5,0)</f>
        <v>1.1690000000000001E-2</v>
      </c>
      <c r="G5297" s="67"/>
      <c r="H5297" s="67"/>
      <c r="J5297" s="67"/>
      <c r="P5297" s="68"/>
      <c r="Q5297" s="69"/>
      <c r="R5297" s="69"/>
      <c r="Z5297" s="70"/>
      <c r="AA5297" s="71"/>
      <c r="AB5297" s="70"/>
      <c r="AC5297" s="70"/>
      <c r="AD5297" s="53"/>
      <c r="AE5297" s="53"/>
      <c r="AF5297" s="72"/>
      <c r="AG5297" s="70"/>
      <c r="AH5297" s="70"/>
      <c r="AI5297" s="70"/>
    </row>
    <row r="5298" spans="1:35" ht="12.75" customHeight="1" x14ac:dyDescent="0.2">
      <c r="A5298" s="64" t="s">
        <v>939</v>
      </c>
      <c r="B5298" s="65" t="s">
        <v>938</v>
      </c>
      <c r="C5298" s="65">
        <v>39373</v>
      </c>
      <c r="D5298" s="66">
        <f>VLOOKUP(A5298,'2.1 Termination Charges'!$B$4:$F$904,5,0)</f>
        <v>1.1690000000000001E-2</v>
      </c>
      <c r="G5298" s="67"/>
      <c r="H5298" s="67"/>
      <c r="J5298" s="67"/>
      <c r="P5298" s="68"/>
      <c r="Q5298" s="69"/>
      <c r="R5298" s="69"/>
      <c r="Z5298" s="70"/>
      <c r="AA5298" s="71"/>
      <c r="AB5298" s="70"/>
      <c r="AC5298" s="70"/>
      <c r="AD5298" s="53"/>
      <c r="AE5298" s="53"/>
      <c r="AF5298" s="72"/>
      <c r="AG5298" s="70"/>
      <c r="AH5298" s="70"/>
      <c r="AI5298" s="70"/>
    </row>
    <row r="5299" spans="1:35" ht="12.75" customHeight="1" x14ac:dyDescent="0.2">
      <c r="A5299" s="64" t="s">
        <v>939</v>
      </c>
      <c r="B5299" s="65" t="s">
        <v>938</v>
      </c>
      <c r="C5299" s="65">
        <v>39390</v>
      </c>
      <c r="D5299" s="66">
        <f>VLOOKUP(A5299,'2.1 Termination Charges'!$B$4:$F$904,5,0)</f>
        <v>1.1690000000000001E-2</v>
      </c>
      <c r="G5299" s="67"/>
      <c r="H5299" s="67"/>
      <c r="J5299" s="67"/>
      <c r="P5299" s="68"/>
      <c r="Q5299" s="69"/>
      <c r="R5299" s="69"/>
      <c r="Z5299" s="70"/>
      <c r="AA5299" s="71"/>
      <c r="AB5299" s="70"/>
      <c r="AC5299" s="70"/>
      <c r="AD5299" s="53"/>
      <c r="AE5299" s="53"/>
      <c r="AF5299" s="72"/>
      <c r="AG5299" s="70"/>
      <c r="AH5299" s="70"/>
      <c r="AI5299" s="70"/>
    </row>
    <row r="5300" spans="1:35" ht="12.75" customHeight="1" x14ac:dyDescent="0.2">
      <c r="A5300" s="64" t="s">
        <v>939</v>
      </c>
      <c r="B5300" s="65" t="s">
        <v>938</v>
      </c>
      <c r="C5300" s="65">
        <v>39391</v>
      </c>
      <c r="D5300" s="66">
        <f>VLOOKUP(A5300,'2.1 Termination Charges'!$B$4:$F$904,5,0)</f>
        <v>1.1690000000000001E-2</v>
      </c>
      <c r="G5300" s="67"/>
      <c r="H5300" s="67"/>
      <c r="J5300" s="67"/>
      <c r="P5300" s="68"/>
      <c r="Q5300" s="69"/>
      <c r="R5300" s="69"/>
      <c r="Z5300" s="70"/>
      <c r="AA5300" s="71"/>
      <c r="AB5300" s="70"/>
      <c r="AC5300" s="70"/>
      <c r="AD5300" s="53"/>
      <c r="AE5300" s="53"/>
      <c r="AF5300" s="72"/>
      <c r="AG5300" s="70"/>
      <c r="AH5300" s="70"/>
      <c r="AI5300" s="70"/>
    </row>
    <row r="5301" spans="1:35" ht="12.75" customHeight="1" x14ac:dyDescent="0.2">
      <c r="A5301" s="64" t="s">
        <v>939</v>
      </c>
      <c r="B5301" s="65" t="s">
        <v>938</v>
      </c>
      <c r="C5301" s="65">
        <v>39392</v>
      </c>
      <c r="D5301" s="66">
        <f>VLOOKUP(A5301,'2.1 Termination Charges'!$B$4:$F$904,5,0)</f>
        <v>1.1690000000000001E-2</v>
      </c>
      <c r="G5301" s="67"/>
      <c r="H5301" s="67"/>
      <c r="J5301" s="67"/>
      <c r="P5301" s="68"/>
      <c r="Q5301" s="69"/>
      <c r="R5301" s="69"/>
      <c r="Z5301" s="70"/>
      <c r="AA5301" s="71"/>
      <c r="AB5301" s="70"/>
      <c r="AC5301" s="70"/>
      <c r="AD5301" s="53"/>
      <c r="AE5301" s="53"/>
      <c r="AF5301" s="72"/>
      <c r="AG5301" s="70"/>
      <c r="AH5301" s="70"/>
      <c r="AI5301" s="70"/>
    </row>
    <row r="5302" spans="1:35" ht="12.75" customHeight="1" x14ac:dyDescent="0.2">
      <c r="A5302" s="64" t="s">
        <v>939</v>
      </c>
      <c r="B5302" s="65" t="s">
        <v>938</v>
      </c>
      <c r="C5302" s="65">
        <v>39393</v>
      </c>
      <c r="D5302" s="66">
        <f>VLOOKUP(A5302,'2.1 Termination Charges'!$B$4:$F$904,5,0)</f>
        <v>1.1690000000000001E-2</v>
      </c>
      <c r="G5302" s="67"/>
      <c r="H5302" s="67"/>
      <c r="J5302" s="67"/>
      <c r="P5302" s="68"/>
      <c r="Q5302" s="69"/>
      <c r="R5302" s="69"/>
      <c r="Z5302" s="70"/>
      <c r="AA5302" s="71"/>
      <c r="AB5302" s="70"/>
      <c r="AC5302" s="70"/>
      <c r="AD5302" s="53"/>
      <c r="AE5302" s="53"/>
      <c r="AF5302" s="72"/>
      <c r="AG5302" s="70"/>
      <c r="AH5302" s="70"/>
      <c r="AI5302" s="70"/>
    </row>
    <row r="5303" spans="1:35" ht="12.75" customHeight="1" x14ac:dyDescent="0.2">
      <c r="A5303" s="64" t="s">
        <v>939</v>
      </c>
      <c r="B5303" s="65" t="s">
        <v>938</v>
      </c>
      <c r="C5303" s="65">
        <v>39397</v>
      </c>
      <c r="D5303" s="66">
        <f>VLOOKUP(A5303,'2.1 Termination Charges'!$B$4:$F$904,5,0)</f>
        <v>1.1690000000000001E-2</v>
      </c>
      <c r="G5303" s="67"/>
      <c r="H5303" s="67"/>
      <c r="J5303" s="67"/>
      <c r="P5303" s="68"/>
      <c r="Q5303" s="69"/>
      <c r="R5303" s="69"/>
      <c r="Z5303" s="70"/>
      <c r="AA5303" s="71"/>
      <c r="AB5303" s="70"/>
      <c r="AC5303" s="70"/>
      <c r="AD5303" s="53"/>
      <c r="AE5303" s="53"/>
      <c r="AF5303" s="72"/>
      <c r="AG5303" s="70"/>
      <c r="AH5303" s="70"/>
      <c r="AI5303" s="70"/>
    </row>
    <row r="5304" spans="1:35" ht="12.75" customHeight="1" x14ac:dyDescent="0.2">
      <c r="A5304" s="64" t="s">
        <v>941</v>
      </c>
      <c r="B5304" s="65" t="s">
        <v>940</v>
      </c>
      <c r="C5304" s="65">
        <v>393513</v>
      </c>
      <c r="D5304" s="66">
        <f>VLOOKUP(A5304,'2.1 Termination Charges'!$B$4:$F$904,5,0)</f>
        <v>1.1690000000000001E-2</v>
      </c>
      <c r="G5304" s="67"/>
      <c r="H5304" s="67"/>
      <c r="J5304" s="67"/>
      <c r="P5304" s="68"/>
      <c r="Q5304" s="69"/>
      <c r="R5304" s="69"/>
      <c r="Z5304" s="70"/>
      <c r="AA5304" s="71"/>
      <c r="AB5304" s="70"/>
      <c r="AC5304" s="70"/>
      <c r="AD5304" s="53"/>
      <c r="AE5304" s="53"/>
      <c r="AF5304" s="72"/>
      <c r="AG5304" s="70"/>
      <c r="AH5304" s="70"/>
      <c r="AI5304" s="70"/>
    </row>
    <row r="5305" spans="1:35" ht="12.75" customHeight="1" x14ac:dyDescent="0.2">
      <c r="A5305" s="64" t="s">
        <v>941</v>
      </c>
      <c r="B5305" s="65" t="s">
        <v>940</v>
      </c>
      <c r="C5305" s="65">
        <v>393514</v>
      </c>
      <c r="D5305" s="66">
        <f>VLOOKUP(A5305,'2.1 Termination Charges'!$B$4:$F$904,5,0)</f>
        <v>1.1690000000000001E-2</v>
      </c>
      <c r="G5305" s="67"/>
      <c r="H5305" s="67"/>
      <c r="J5305" s="67"/>
      <c r="P5305" s="68"/>
      <c r="Q5305" s="69"/>
      <c r="R5305" s="69"/>
      <c r="Z5305" s="70"/>
      <c r="AA5305" s="71"/>
      <c r="AB5305" s="70"/>
      <c r="AC5305" s="70"/>
      <c r="AD5305" s="53"/>
      <c r="AE5305" s="53"/>
      <c r="AF5305" s="72"/>
      <c r="AG5305" s="70"/>
      <c r="AH5305" s="70"/>
      <c r="AI5305" s="70"/>
    </row>
    <row r="5306" spans="1:35" ht="12.75" customHeight="1" x14ac:dyDescent="0.2">
      <c r="A5306" s="64" t="s">
        <v>941</v>
      </c>
      <c r="B5306" s="65" t="s">
        <v>940</v>
      </c>
      <c r="C5306" s="65">
        <v>393515</v>
      </c>
      <c r="D5306" s="66">
        <f>VLOOKUP(A5306,'2.1 Termination Charges'!$B$4:$F$904,5,0)</f>
        <v>1.1690000000000001E-2</v>
      </c>
      <c r="G5306" s="67"/>
      <c r="H5306" s="67"/>
      <c r="J5306" s="67"/>
      <c r="P5306" s="68"/>
      <c r="Q5306" s="69"/>
      <c r="R5306" s="69"/>
      <c r="Z5306" s="70"/>
      <c r="AA5306" s="71"/>
      <c r="AB5306" s="70"/>
      <c r="AC5306" s="70"/>
      <c r="AD5306" s="53"/>
      <c r="AE5306" s="53"/>
      <c r="AF5306" s="72"/>
      <c r="AG5306" s="70"/>
      <c r="AH5306" s="70"/>
      <c r="AI5306" s="70"/>
    </row>
    <row r="5307" spans="1:35" ht="12.75" customHeight="1" x14ac:dyDescent="0.2">
      <c r="A5307" s="64" t="s">
        <v>941</v>
      </c>
      <c r="B5307" s="65" t="s">
        <v>940</v>
      </c>
      <c r="C5307" s="65">
        <v>393516</v>
      </c>
      <c r="D5307" s="66">
        <f>VLOOKUP(A5307,'2.1 Termination Charges'!$B$4:$F$904,5,0)</f>
        <v>1.1690000000000001E-2</v>
      </c>
      <c r="G5307" s="67"/>
      <c r="H5307" s="67"/>
      <c r="J5307" s="67"/>
      <c r="P5307" s="68"/>
      <c r="Q5307" s="69"/>
      <c r="R5307" s="69"/>
      <c r="Z5307" s="70"/>
      <c r="AA5307" s="71"/>
      <c r="AB5307" s="70"/>
      <c r="AC5307" s="70"/>
      <c r="AD5307" s="53"/>
      <c r="AE5307" s="53"/>
      <c r="AF5307" s="72"/>
      <c r="AG5307" s="70"/>
      <c r="AH5307" s="70"/>
      <c r="AI5307" s="70"/>
    </row>
    <row r="5308" spans="1:35" ht="12.75" customHeight="1" x14ac:dyDescent="0.2">
      <c r="A5308" s="64" t="s">
        <v>941</v>
      </c>
      <c r="B5308" s="65" t="s">
        <v>940</v>
      </c>
      <c r="C5308" s="65">
        <v>393517</v>
      </c>
      <c r="D5308" s="66">
        <f>VLOOKUP(A5308,'2.1 Termination Charges'!$B$4:$F$904,5,0)</f>
        <v>1.1690000000000001E-2</v>
      </c>
      <c r="G5308" s="67"/>
      <c r="H5308" s="67"/>
      <c r="J5308" s="67"/>
      <c r="P5308" s="68"/>
      <c r="Q5308" s="69"/>
      <c r="R5308" s="69"/>
      <c r="Z5308" s="70"/>
      <c r="AA5308" s="71"/>
      <c r="AB5308" s="70"/>
      <c r="AC5308" s="70"/>
      <c r="AD5308" s="53"/>
      <c r="AE5308" s="53"/>
      <c r="AF5308" s="72"/>
      <c r="AG5308" s="70"/>
      <c r="AH5308" s="70"/>
      <c r="AI5308" s="70"/>
    </row>
    <row r="5309" spans="1:35" ht="12.75" customHeight="1" x14ac:dyDescent="0.2">
      <c r="A5309" s="64" t="s">
        <v>941</v>
      </c>
      <c r="B5309" s="65" t="s">
        <v>940</v>
      </c>
      <c r="C5309" s="65">
        <v>393518</v>
      </c>
      <c r="D5309" s="66">
        <f>VLOOKUP(A5309,'2.1 Termination Charges'!$B$4:$F$904,5,0)</f>
        <v>1.1690000000000001E-2</v>
      </c>
      <c r="G5309" s="67"/>
      <c r="H5309" s="67"/>
      <c r="J5309" s="67"/>
      <c r="P5309" s="68"/>
      <c r="Q5309" s="69"/>
      <c r="R5309" s="69"/>
      <c r="Z5309" s="70"/>
      <c r="AA5309" s="71"/>
      <c r="AB5309" s="70"/>
      <c r="AC5309" s="70"/>
      <c r="AD5309" s="53"/>
      <c r="AE5309" s="53"/>
      <c r="AF5309" s="72"/>
      <c r="AG5309" s="70"/>
      <c r="AH5309" s="70"/>
      <c r="AI5309" s="70"/>
    </row>
    <row r="5310" spans="1:35" ht="12.75" customHeight="1" x14ac:dyDescent="0.2">
      <c r="A5310" s="64" t="s">
        <v>941</v>
      </c>
      <c r="B5310" s="65" t="s">
        <v>940</v>
      </c>
      <c r="C5310" s="65">
        <v>393519</v>
      </c>
      <c r="D5310" s="66">
        <f>VLOOKUP(A5310,'2.1 Termination Charges'!$B$4:$F$904,5,0)</f>
        <v>1.1690000000000001E-2</v>
      </c>
      <c r="G5310" s="67"/>
      <c r="H5310" s="67"/>
      <c r="J5310" s="67"/>
      <c r="P5310" s="68"/>
      <c r="Q5310" s="69"/>
      <c r="R5310" s="69"/>
      <c r="Z5310" s="70"/>
      <c r="AA5310" s="71"/>
      <c r="AB5310" s="70"/>
      <c r="AC5310" s="70"/>
      <c r="AD5310" s="53"/>
      <c r="AE5310" s="53"/>
      <c r="AF5310" s="72"/>
      <c r="AG5310" s="70"/>
      <c r="AH5310" s="70"/>
      <c r="AI5310" s="70"/>
    </row>
    <row r="5311" spans="1:35" ht="12.75" customHeight="1" x14ac:dyDescent="0.2">
      <c r="A5311" s="64" t="s">
        <v>941</v>
      </c>
      <c r="B5311" s="65" t="s">
        <v>940</v>
      </c>
      <c r="C5311" s="65">
        <v>393520</v>
      </c>
      <c r="D5311" s="66">
        <f>VLOOKUP(A5311,'2.1 Termination Charges'!$B$4:$F$904,5,0)</f>
        <v>1.1690000000000001E-2</v>
      </c>
      <c r="G5311" s="67"/>
      <c r="H5311" s="67"/>
      <c r="J5311" s="67"/>
      <c r="P5311" s="68"/>
      <c r="Q5311" s="69"/>
      <c r="R5311" s="69"/>
      <c r="Z5311" s="70"/>
      <c r="AA5311" s="71"/>
      <c r="AB5311" s="70"/>
      <c r="AC5311" s="70"/>
      <c r="AD5311" s="53"/>
      <c r="AE5311" s="53"/>
      <c r="AF5311" s="72"/>
      <c r="AG5311" s="70"/>
      <c r="AH5311" s="70"/>
      <c r="AI5311" s="70"/>
    </row>
    <row r="5312" spans="1:35" ht="12.75" customHeight="1" x14ac:dyDescent="0.2">
      <c r="A5312" s="64" t="s">
        <v>941</v>
      </c>
      <c r="B5312" s="65" t="s">
        <v>940</v>
      </c>
      <c r="C5312" s="65">
        <v>39747</v>
      </c>
      <c r="D5312" s="66">
        <f>VLOOKUP(A5312,'2.1 Termination Charges'!$B$4:$F$904,5,0)</f>
        <v>1.1690000000000001E-2</v>
      </c>
      <c r="G5312" s="67"/>
      <c r="H5312" s="67"/>
      <c r="J5312" s="67"/>
      <c r="P5312" s="68"/>
      <c r="Q5312" s="69"/>
      <c r="R5312" s="69"/>
      <c r="Z5312" s="70"/>
      <c r="AA5312" s="71"/>
      <c r="AB5312" s="70"/>
      <c r="AC5312" s="70"/>
      <c r="AD5312" s="53"/>
      <c r="AE5312" s="53"/>
      <c r="AF5312" s="72"/>
      <c r="AG5312" s="70"/>
      <c r="AH5312" s="70"/>
      <c r="AI5312" s="70"/>
    </row>
    <row r="5313" spans="1:35" ht="12.75" customHeight="1" x14ac:dyDescent="0.2">
      <c r="A5313" s="64" t="s">
        <v>943</v>
      </c>
      <c r="B5313" s="65" t="s">
        <v>942</v>
      </c>
      <c r="C5313" s="65">
        <v>3931</v>
      </c>
      <c r="D5313" s="66">
        <f>VLOOKUP(A5313,'2.1 Termination Charges'!$B$4:$F$904,5,0)</f>
        <v>0.28449000000000002</v>
      </c>
      <c r="G5313" s="67"/>
      <c r="H5313" s="67"/>
      <c r="J5313" s="67"/>
      <c r="P5313" s="68"/>
      <c r="Q5313" s="69"/>
      <c r="R5313" s="69"/>
      <c r="Z5313" s="70"/>
      <c r="AA5313" s="71"/>
      <c r="AB5313" s="70"/>
      <c r="AC5313" s="70"/>
      <c r="AD5313" s="53"/>
      <c r="AE5313" s="53"/>
      <c r="AF5313" s="72"/>
      <c r="AG5313" s="70"/>
      <c r="AH5313" s="70"/>
      <c r="AI5313" s="70"/>
    </row>
    <row r="5314" spans="1:35" ht="12.75" customHeight="1" x14ac:dyDescent="0.2">
      <c r="A5314" s="64" t="s">
        <v>945</v>
      </c>
      <c r="B5314" s="65" t="s">
        <v>944</v>
      </c>
      <c r="C5314" s="65">
        <v>39330</v>
      </c>
      <c r="D5314" s="66">
        <f>VLOOKUP(A5314,'2.1 Termination Charges'!$B$4:$F$904,5,0)</f>
        <v>1.0120000000000001E-2</v>
      </c>
      <c r="G5314" s="67"/>
      <c r="H5314" s="67"/>
      <c r="J5314" s="67"/>
      <c r="P5314" s="68"/>
      <c r="Q5314" s="69"/>
      <c r="R5314" s="69"/>
      <c r="Z5314" s="70"/>
      <c r="AA5314" s="71"/>
      <c r="AB5314" s="70"/>
      <c r="AC5314" s="70"/>
      <c r="AD5314" s="53"/>
      <c r="AE5314" s="53"/>
      <c r="AF5314" s="72"/>
      <c r="AG5314" s="70"/>
      <c r="AH5314" s="70"/>
      <c r="AI5314" s="70"/>
    </row>
    <row r="5315" spans="1:35" ht="12.75" customHeight="1" x14ac:dyDescent="0.2">
      <c r="A5315" s="64" t="s">
        <v>945</v>
      </c>
      <c r="B5315" s="65" t="s">
        <v>944</v>
      </c>
      <c r="C5315" s="65">
        <v>39331</v>
      </c>
      <c r="D5315" s="66">
        <f>VLOOKUP(A5315,'2.1 Termination Charges'!$B$4:$F$904,5,0)</f>
        <v>1.0120000000000001E-2</v>
      </c>
      <c r="G5315" s="67"/>
      <c r="H5315" s="67"/>
      <c r="J5315" s="67"/>
      <c r="P5315" s="68"/>
      <c r="Q5315" s="69"/>
      <c r="R5315" s="69"/>
      <c r="Z5315" s="70"/>
      <c r="AA5315" s="71"/>
      <c r="AB5315" s="70"/>
      <c r="AC5315" s="70"/>
      <c r="AD5315" s="53"/>
      <c r="AE5315" s="53"/>
      <c r="AF5315" s="72"/>
      <c r="AG5315" s="70"/>
      <c r="AH5315" s="70"/>
      <c r="AI5315" s="70"/>
    </row>
    <row r="5316" spans="1:35" ht="12.75" customHeight="1" x14ac:dyDescent="0.2">
      <c r="A5316" s="64" t="s">
        <v>945</v>
      </c>
      <c r="B5316" s="65" t="s">
        <v>944</v>
      </c>
      <c r="C5316" s="65">
        <v>39333</v>
      </c>
      <c r="D5316" s="66">
        <f>VLOOKUP(A5316,'2.1 Termination Charges'!$B$4:$F$904,5,0)</f>
        <v>1.0120000000000001E-2</v>
      </c>
      <c r="G5316" s="67"/>
      <c r="H5316" s="67"/>
      <c r="J5316" s="67"/>
      <c r="P5316" s="68"/>
      <c r="Q5316" s="69"/>
      <c r="R5316" s="69"/>
      <c r="Z5316" s="70"/>
      <c r="AA5316" s="71"/>
      <c r="AB5316" s="70"/>
      <c r="AC5316" s="70"/>
      <c r="AD5316" s="53"/>
      <c r="AE5316" s="53"/>
      <c r="AF5316" s="72"/>
      <c r="AG5316" s="70"/>
      <c r="AH5316" s="70"/>
      <c r="AI5316" s="70"/>
    </row>
    <row r="5317" spans="1:35" ht="12.75" customHeight="1" x14ac:dyDescent="0.2">
      <c r="A5317" s="64" t="s">
        <v>945</v>
      </c>
      <c r="B5317" s="65" t="s">
        <v>944</v>
      </c>
      <c r="C5317" s="65">
        <v>39334</v>
      </c>
      <c r="D5317" s="66">
        <f>VLOOKUP(A5317,'2.1 Termination Charges'!$B$4:$F$904,5,0)</f>
        <v>1.0120000000000001E-2</v>
      </c>
      <c r="G5317" s="67"/>
      <c r="H5317" s="67"/>
      <c r="J5317" s="67"/>
      <c r="P5317" s="68"/>
      <c r="Q5317" s="69"/>
      <c r="R5317" s="69"/>
      <c r="Z5317" s="70"/>
      <c r="AA5317" s="71"/>
      <c r="AB5317" s="70"/>
      <c r="AC5317" s="70"/>
      <c r="AD5317" s="53"/>
      <c r="AE5317" s="53"/>
      <c r="AF5317" s="72"/>
      <c r="AG5317" s="70"/>
      <c r="AH5317" s="70"/>
      <c r="AI5317" s="70"/>
    </row>
    <row r="5318" spans="1:35" ht="12.75" customHeight="1" x14ac:dyDescent="0.2">
      <c r="A5318" s="64" t="s">
        <v>945</v>
      </c>
      <c r="B5318" s="65" t="s">
        <v>944</v>
      </c>
      <c r="C5318" s="65">
        <v>39335</v>
      </c>
      <c r="D5318" s="66">
        <f>VLOOKUP(A5318,'2.1 Termination Charges'!$B$4:$F$904,5,0)</f>
        <v>1.0120000000000001E-2</v>
      </c>
      <c r="G5318" s="67"/>
      <c r="H5318" s="67"/>
      <c r="J5318" s="67"/>
      <c r="P5318" s="68"/>
      <c r="Q5318" s="69"/>
      <c r="R5318" s="69"/>
      <c r="Z5318" s="70"/>
      <c r="AA5318" s="71"/>
      <c r="AB5318" s="70"/>
      <c r="AC5318" s="70"/>
      <c r="AD5318" s="53"/>
      <c r="AE5318" s="53"/>
      <c r="AF5318" s="72"/>
      <c r="AG5318" s="70"/>
      <c r="AH5318" s="70"/>
      <c r="AI5318" s="70"/>
    </row>
    <row r="5319" spans="1:35" ht="12.75" customHeight="1" x14ac:dyDescent="0.2">
      <c r="A5319" s="64" t="s">
        <v>945</v>
      </c>
      <c r="B5319" s="65" t="s">
        <v>944</v>
      </c>
      <c r="C5319" s="65">
        <v>39336</v>
      </c>
      <c r="D5319" s="66">
        <f>VLOOKUP(A5319,'2.1 Termination Charges'!$B$4:$F$904,5,0)</f>
        <v>1.0120000000000001E-2</v>
      </c>
      <c r="G5319" s="67"/>
      <c r="H5319" s="67"/>
      <c r="J5319" s="67"/>
      <c r="P5319" s="68"/>
      <c r="Q5319" s="69"/>
      <c r="R5319" s="69"/>
      <c r="Z5319" s="70"/>
      <c r="AA5319" s="71"/>
      <c r="AB5319" s="70"/>
      <c r="AC5319" s="70"/>
      <c r="AD5319" s="53"/>
      <c r="AE5319" s="53"/>
      <c r="AF5319" s="72"/>
      <c r="AG5319" s="70"/>
      <c r="AH5319" s="70"/>
      <c r="AI5319" s="70"/>
    </row>
    <row r="5320" spans="1:35" ht="12.75" customHeight="1" x14ac:dyDescent="0.2">
      <c r="A5320" s="64" t="s">
        <v>945</v>
      </c>
      <c r="B5320" s="65" t="s">
        <v>944</v>
      </c>
      <c r="C5320" s="65">
        <v>39337</v>
      </c>
      <c r="D5320" s="66">
        <f>VLOOKUP(A5320,'2.1 Termination Charges'!$B$4:$F$904,5,0)</f>
        <v>1.0120000000000001E-2</v>
      </c>
      <c r="G5320" s="67"/>
      <c r="H5320" s="67"/>
      <c r="J5320" s="67"/>
      <c r="P5320" s="68"/>
      <c r="Q5320" s="69"/>
      <c r="R5320" s="69"/>
      <c r="Z5320" s="70"/>
      <c r="AA5320" s="71"/>
      <c r="AB5320" s="70"/>
      <c r="AC5320" s="70"/>
      <c r="AD5320" s="53"/>
      <c r="AE5320" s="53"/>
      <c r="AF5320" s="72"/>
      <c r="AG5320" s="70"/>
      <c r="AH5320" s="70"/>
      <c r="AI5320" s="70"/>
    </row>
    <row r="5321" spans="1:35" ht="12.75" customHeight="1" x14ac:dyDescent="0.2">
      <c r="A5321" s="64" t="s">
        <v>945</v>
      </c>
      <c r="B5321" s="65" t="s">
        <v>944</v>
      </c>
      <c r="C5321" s="65">
        <v>39338</v>
      </c>
      <c r="D5321" s="66">
        <f>VLOOKUP(A5321,'2.1 Termination Charges'!$B$4:$F$904,5,0)</f>
        <v>1.0120000000000001E-2</v>
      </c>
      <c r="G5321" s="67"/>
      <c r="H5321" s="67"/>
      <c r="J5321" s="67"/>
      <c r="P5321" s="68"/>
      <c r="Q5321" s="69"/>
      <c r="R5321" s="69"/>
      <c r="Z5321" s="70"/>
      <c r="AA5321" s="71"/>
      <c r="AB5321" s="70"/>
      <c r="AC5321" s="70"/>
      <c r="AD5321" s="53"/>
      <c r="AE5321" s="53"/>
      <c r="AF5321" s="72"/>
      <c r="AG5321" s="70"/>
      <c r="AH5321" s="70"/>
      <c r="AI5321" s="70"/>
    </row>
    <row r="5322" spans="1:35" ht="12.75" customHeight="1" x14ac:dyDescent="0.2">
      <c r="A5322" s="64" t="s">
        <v>945</v>
      </c>
      <c r="B5322" s="65" t="s">
        <v>944</v>
      </c>
      <c r="C5322" s="65">
        <v>39339</v>
      </c>
      <c r="D5322" s="66">
        <f>VLOOKUP(A5322,'2.1 Termination Charges'!$B$4:$F$904,5,0)</f>
        <v>1.0120000000000001E-2</v>
      </c>
      <c r="G5322" s="67"/>
      <c r="H5322" s="67"/>
      <c r="J5322" s="67"/>
      <c r="P5322" s="68"/>
      <c r="Q5322" s="69"/>
      <c r="R5322" s="69"/>
      <c r="Z5322" s="70"/>
      <c r="AA5322" s="71"/>
      <c r="AB5322" s="70"/>
      <c r="AC5322" s="70"/>
      <c r="AD5322" s="53"/>
      <c r="AE5322" s="53"/>
      <c r="AF5322" s="72"/>
      <c r="AG5322" s="70"/>
      <c r="AH5322" s="70"/>
      <c r="AI5322" s="70"/>
    </row>
    <row r="5323" spans="1:35" ht="12.75" customHeight="1" x14ac:dyDescent="0.2">
      <c r="A5323" s="64" t="s">
        <v>945</v>
      </c>
      <c r="B5323" s="65" t="s">
        <v>944</v>
      </c>
      <c r="C5323" s="65">
        <v>393500</v>
      </c>
      <c r="D5323" s="66">
        <f>VLOOKUP(A5323,'2.1 Termination Charges'!$B$4:$F$904,5,0)</f>
        <v>1.0120000000000001E-2</v>
      </c>
      <c r="G5323" s="67"/>
      <c r="H5323" s="67"/>
      <c r="J5323" s="67"/>
      <c r="P5323" s="68"/>
      <c r="Q5323" s="69"/>
      <c r="R5323" s="69"/>
      <c r="Z5323" s="70"/>
      <c r="AA5323" s="71"/>
      <c r="AB5323" s="70"/>
      <c r="AC5323" s="70"/>
      <c r="AD5323" s="53"/>
      <c r="AE5323" s="53"/>
      <c r="AF5323" s="72"/>
      <c r="AG5323" s="70"/>
      <c r="AH5323" s="70"/>
      <c r="AI5323" s="70"/>
    </row>
    <row r="5324" spans="1:35" ht="12.75" customHeight="1" x14ac:dyDescent="0.2">
      <c r="A5324" s="64" t="s">
        <v>945</v>
      </c>
      <c r="B5324" s="65" t="s">
        <v>944</v>
      </c>
      <c r="C5324" s="65">
        <v>393501</v>
      </c>
      <c r="D5324" s="66">
        <f>VLOOKUP(A5324,'2.1 Termination Charges'!$B$4:$F$904,5,0)</f>
        <v>1.0120000000000001E-2</v>
      </c>
      <c r="G5324" s="67"/>
      <c r="H5324" s="67"/>
      <c r="J5324" s="67"/>
      <c r="P5324" s="68"/>
      <c r="Q5324" s="69"/>
      <c r="R5324" s="69"/>
      <c r="Z5324" s="70"/>
      <c r="AA5324" s="71"/>
      <c r="AB5324" s="70"/>
      <c r="AC5324" s="70"/>
      <c r="AD5324" s="53"/>
      <c r="AE5324" s="53"/>
      <c r="AF5324" s="72"/>
      <c r="AG5324" s="70"/>
      <c r="AH5324" s="70"/>
      <c r="AI5324" s="70"/>
    </row>
    <row r="5325" spans="1:35" ht="12.75" customHeight="1" x14ac:dyDescent="0.2">
      <c r="A5325" s="64" t="s">
        <v>945</v>
      </c>
      <c r="B5325" s="65" t="s">
        <v>944</v>
      </c>
      <c r="C5325" s="65">
        <v>393505</v>
      </c>
      <c r="D5325" s="66">
        <f>VLOOKUP(A5325,'2.1 Termination Charges'!$B$4:$F$904,5,0)</f>
        <v>1.0120000000000001E-2</v>
      </c>
      <c r="G5325" s="67"/>
      <c r="H5325" s="67"/>
      <c r="J5325" s="67"/>
      <c r="P5325" s="68"/>
      <c r="Q5325" s="69"/>
      <c r="R5325" s="69"/>
      <c r="Z5325" s="70"/>
      <c r="AA5325" s="71"/>
      <c r="AB5325" s="70"/>
      <c r="AC5325" s="70"/>
      <c r="AD5325" s="53"/>
      <c r="AE5325" s="53"/>
      <c r="AF5325" s="72"/>
      <c r="AG5325" s="70"/>
      <c r="AH5325" s="70"/>
      <c r="AI5325" s="70"/>
    </row>
    <row r="5326" spans="1:35" ht="12.75" customHeight="1" x14ac:dyDescent="0.2">
      <c r="A5326" s="64" t="s">
        <v>945</v>
      </c>
      <c r="B5326" s="65" t="s">
        <v>944</v>
      </c>
      <c r="C5326" s="65">
        <v>39360</v>
      </c>
      <c r="D5326" s="66">
        <f>VLOOKUP(A5326,'2.1 Termination Charges'!$B$4:$F$904,5,0)</f>
        <v>1.0120000000000001E-2</v>
      </c>
      <c r="G5326" s="67"/>
      <c r="H5326" s="67"/>
      <c r="J5326" s="67"/>
      <c r="P5326" s="68"/>
      <c r="Q5326" s="69"/>
      <c r="R5326" s="69"/>
      <c r="Z5326" s="70"/>
      <c r="AA5326" s="71"/>
      <c r="AB5326" s="70"/>
      <c r="AC5326" s="70"/>
      <c r="AD5326" s="53"/>
      <c r="AE5326" s="53"/>
      <c r="AF5326" s="72"/>
      <c r="AG5326" s="70"/>
      <c r="AH5326" s="70"/>
      <c r="AI5326" s="70"/>
    </row>
    <row r="5327" spans="1:35" ht="12.75" customHeight="1" x14ac:dyDescent="0.2">
      <c r="A5327" s="64" t="s">
        <v>945</v>
      </c>
      <c r="B5327" s="65" t="s">
        <v>944</v>
      </c>
      <c r="C5327" s="65">
        <v>39361</v>
      </c>
      <c r="D5327" s="66">
        <f>VLOOKUP(A5327,'2.1 Termination Charges'!$B$4:$F$904,5,0)</f>
        <v>1.0120000000000001E-2</v>
      </c>
      <c r="G5327" s="67"/>
      <c r="H5327" s="67"/>
      <c r="J5327" s="67"/>
      <c r="P5327" s="68"/>
      <c r="Q5327" s="69"/>
      <c r="R5327" s="69"/>
      <c r="Z5327" s="70"/>
      <c r="AA5327" s="71"/>
      <c r="AB5327" s="70"/>
      <c r="AC5327" s="70"/>
      <c r="AD5327" s="53"/>
      <c r="AE5327" s="53"/>
      <c r="AF5327" s="72"/>
      <c r="AG5327" s="70"/>
      <c r="AH5327" s="70"/>
      <c r="AI5327" s="70"/>
    </row>
    <row r="5328" spans="1:35" ht="12.75" customHeight="1" x14ac:dyDescent="0.2">
      <c r="A5328" s="64" t="s">
        <v>945</v>
      </c>
      <c r="B5328" s="65" t="s">
        <v>944</v>
      </c>
      <c r="C5328" s="65">
        <v>39362</v>
      </c>
      <c r="D5328" s="66">
        <f>VLOOKUP(A5328,'2.1 Termination Charges'!$B$4:$F$904,5,0)</f>
        <v>1.0120000000000001E-2</v>
      </c>
      <c r="G5328" s="67"/>
      <c r="H5328" s="67"/>
      <c r="J5328" s="67"/>
      <c r="P5328" s="68"/>
      <c r="Q5328" s="69"/>
      <c r="R5328" s="69"/>
      <c r="Z5328" s="70"/>
      <c r="AA5328" s="71"/>
      <c r="AB5328" s="70"/>
      <c r="AC5328" s="70"/>
      <c r="AD5328" s="53"/>
      <c r="AE5328" s="53"/>
      <c r="AF5328" s="72"/>
      <c r="AG5328" s="70"/>
      <c r="AH5328" s="70"/>
      <c r="AI5328" s="70"/>
    </row>
    <row r="5329" spans="1:35" ht="12.75" customHeight="1" x14ac:dyDescent="0.2">
      <c r="A5329" s="64" t="s">
        <v>945</v>
      </c>
      <c r="B5329" s="65" t="s">
        <v>944</v>
      </c>
      <c r="C5329" s="65">
        <v>39363</v>
      </c>
      <c r="D5329" s="66">
        <f>VLOOKUP(A5329,'2.1 Termination Charges'!$B$4:$F$904,5,0)</f>
        <v>1.0120000000000001E-2</v>
      </c>
      <c r="G5329" s="67"/>
      <c r="H5329" s="67"/>
      <c r="J5329" s="67"/>
      <c r="P5329" s="68"/>
      <c r="Q5329" s="69"/>
      <c r="R5329" s="69"/>
      <c r="Z5329" s="70"/>
      <c r="AA5329" s="71"/>
      <c r="AB5329" s="70"/>
      <c r="AC5329" s="70"/>
      <c r="AD5329" s="53"/>
      <c r="AE5329" s="53"/>
      <c r="AF5329" s="72"/>
      <c r="AG5329" s="70"/>
      <c r="AH5329" s="70"/>
      <c r="AI5329" s="70"/>
    </row>
    <row r="5330" spans="1:35" ht="12.75" customHeight="1" x14ac:dyDescent="0.2">
      <c r="A5330" s="64" t="s">
        <v>945</v>
      </c>
      <c r="B5330" s="65" t="s">
        <v>944</v>
      </c>
      <c r="C5330" s="65">
        <v>39366</v>
      </c>
      <c r="D5330" s="66">
        <f>VLOOKUP(A5330,'2.1 Termination Charges'!$B$4:$F$904,5,0)</f>
        <v>1.0120000000000001E-2</v>
      </c>
      <c r="G5330" s="67"/>
      <c r="H5330" s="67"/>
      <c r="J5330" s="67"/>
      <c r="P5330" s="68"/>
      <c r="Q5330" s="69"/>
      <c r="R5330" s="69"/>
      <c r="Z5330" s="70"/>
      <c r="AA5330" s="71"/>
      <c r="AB5330" s="70"/>
      <c r="AC5330" s="70"/>
      <c r="AD5330" s="53"/>
      <c r="AE5330" s="53"/>
      <c r="AF5330" s="72"/>
      <c r="AG5330" s="70"/>
      <c r="AH5330" s="70"/>
      <c r="AI5330" s="70"/>
    </row>
    <row r="5331" spans="1:35" ht="12.75" customHeight="1" x14ac:dyDescent="0.2">
      <c r="A5331" s="64" t="s">
        <v>945</v>
      </c>
      <c r="B5331" s="65" t="s">
        <v>944</v>
      </c>
      <c r="C5331" s="65">
        <v>39368</v>
      </c>
      <c r="D5331" s="66">
        <f>VLOOKUP(A5331,'2.1 Termination Charges'!$B$4:$F$904,5,0)</f>
        <v>1.0120000000000001E-2</v>
      </c>
      <c r="G5331" s="67"/>
      <c r="H5331" s="67"/>
      <c r="J5331" s="67"/>
      <c r="P5331" s="68"/>
      <c r="Q5331" s="69"/>
      <c r="R5331" s="69"/>
      <c r="Z5331" s="70"/>
      <c r="AA5331" s="71"/>
      <c r="AB5331" s="70"/>
      <c r="AC5331" s="70"/>
      <c r="AD5331" s="53"/>
      <c r="AE5331" s="53"/>
      <c r="AF5331" s="72"/>
      <c r="AG5331" s="70"/>
      <c r="AH5331" s="70"/>
      <c r="AI5331" s="70"/>
    </row>
    <row r="5332" spans="1:35" ht="12.75" customHeight="1" x14ac:dyDescent="0.2">
      <c r="A5332" s="64" t="s">
        <v>945</v>
      </c>
      <c r="B5332" s="65" t="s">
        <v>944</v>
      </c>
      <c r="C5332" s="65">
        <v>39370</v>
      </c>
      <c r="D5332" s="66">
        <f>VLOOKUP(A5332,'2.1 Termination Charges'!$B$4:$F$904,5,0)</f>
        <v>1.0120000000000001E-2</v>
      </c>
      <c r="G5332" s="67"/>
      <c r="H5332" s="67"/>
      <c r="J5332" s="67"/>
      <c r="P5332" s="68"/>
      <c r="Q5332" s="69"/>
      <c r="R5332" s="69"/>
      <c r="Z5332" s="70"/>
      <c r="AA5332" s="71"/>
      <c r="AB5332" s="70"/>
      <c r="AC5332" s="70"/>
      <c r="AD5332" s="53"/>
      <c r="AE5332" s="53"/>
      <c r="AF5332" s="72"/>
      <c r="AG5332" s="70"/>
      <c r="AH5332" s="70"/>
      <c r="AI5332" s="70"/>
    </row>
    <row r="5333" spans="1:35" ht="12.75" customHeight="1" x14ac:dyDescent="0.2">
      <c r="A5333" s="64" t="s">
        <v>945</v>
      </c>
      <c r="B5333" s="65" t="s">
        <v>944</v>
      </c>
      <c r="C5333" s="65">
        <v>39381</v>
      </c>
      <c r="D5333" s="66">
        <f>VLOOKUP(A5333,'2.1 Termination Charges'!$B$4:$F$904,5,0)</f>
        <v>1.0120000000000001E-2</v>
      </c>
      <c r="G5333" s="67"/>
      <c r="H5333" s="67"/>
      <c r="J5333" s="67"/>
      <c r="P5333" s="68"/>
      <c r="Q5333" s="69"/>
      <c r="R5333" s="69"/>
      <c r="Z5333" s="70"/>
      <c r="AA5333" s="71"/>
      <c r="AB5333" s="70"/>
      <c r="AC5333" s="70"/>
      <c r="AD5333" s="53"/>
      <c r="AE5333" s="53"/>
      <c r="AF5333" s="72"/>
      <c r="AG5333" s="70"/>
      <c r="AH5333" s="70"/>
      <c r="AI5333" s="70"/>
    </row>
    <row r="5334" spans="1:35" ht="12.75" customHeight="1" x14ac:dyDescent="0.2">
      <c r="A5334" s="64" t="s">
        <v>945</v>
      </c>
      <c r="B5334" s="65" t="s">
        <v>944</v>
      </c>
      <c r="C5334" s="65">
        <v>39385</v>
      </c>
      <c r="D5334" s="66">
        <f>VLOOKUP(A5334,'2.1 Termination Charges'!$B$4:$F$904,5,0)</f>
        <v>1.0120000000000001E-2</v>
      </c>
      <c r="G5334" s="67"/>
      <c r="H5334" s="67"/>
      <c r="J5334" s="67"/>
      <c r="P5334" s="68"/>
      <c r="Q5334" s="69"/>
      <c r="R5334" s="69"/>
      <c r="Z5334" s="70"/>
      <c r="AA5334" s="71"/>
      <c r="AB5334" s="70"/>
      <c r="AC5334" s="70"/>
      <c r="AD5334" s="53"/>
      <c r="AE5334" s="53"/>
      <c r="AF5334" s="72"/>
      <c r="AG5334" s="70"/>
      <c r="AH5334" s="70"/>
      <c r="AI5334" s="70"/>
    </row>
    <row r="5335" spans="1:35" ht="12.75" customHeight="1" x14ac:dyDescent="0.2">
      <c r="A5335" s="64" t="s">
        <v>947</v>
      </c>
      <c r="B5335" s="65" t="s">
        <v>946</v>
      </c>
      <c r="C5335" s="65">
        <v>3934</v>
      </c>
      <c r="D5335" s="66">
        <f>VLOOKUP(A5335,'2.1 Termination Charges'!$B$4:$F$904,5,0)</f>
        <v>1.069E-2</v>
      </c>
      <c r="G5335" s="67"/>
      <c r="H5335" s="67"/>
      <c r="J5335" s="67"/>
      <c r="P5335" s="68"/>
      <c r="Q5335" s="69"/>
      <c r="R5335" s="69"/>
      <c r="Z5335" s="70"/>
      <c r="AA5335" s="71"/>
      <c r="AB5335" s="70"/>
      <c r="AC5335" s="70"/>
      <c r="AD5335" s="53"/>
      <c r="AE5335" s="53"/>
      <c r="AF5335" s="72"/>
      <c r="AG5335" s="70"/>
      <c r="AH5335" s="70"/>
      <c r="AI5335" s="70"/>
    </row>
    <row r="5336" spans="1:35" ht="12.75" customHeight="1" x14ac:dyDescent="0.2">
      <c r="A5336" s="64" t="s">
        <v>947</v>
      </c>
      <c r="B5336" s="65" t="s">
        <v>946</v>
      </c>
      <c r="C5336" s="65">
        <v>39377</v>
      </c>
      <c r="D5336" s="66">
        <f>VLOOKUP(A5336,'2.1 Termination Charges'!$B$4:$F$904,5,0)</f>
        <v>1.069E-2</v>
      </c>
      <c r="G5336" s="67"/>
      <c r="H5336" s="67"/>
      <c r="J5336" s="67"/>
      <c r="P5336" s="68"/>
      <c r="Q5336" s="69"/>
      <c r="R5336" s="69"/>
      <c r="Z5336" s="70"/>
      <c r="AA5336" s="71"/>
      <c r="AB5336" s="70"/>
      <c r="AC5336" s="70"/>
      <c r="AD5336" s="53"/>
      <c r="AE5336" s="53"/>
      <c r="AF5336" s="72"/>
      <c r="AG5336" s="70"/>
      <c r="AH5336" s="70"/>
      <c r="AI5336" s="70"/>
    </row>
    <row r="5337" spans="1:35" ht="12.75" customHeight="1" x14ac:dyDescent="0.2">
      <c r="A5337" s="64" t="s">
        <v>947</v>
      </c>
      <c r="B5337" s="65" t="s">
        <v>946</v>
      </c>
      <c r="C5337" s="65">
        <v>39383</v>
      </c>
      <c r="D5337" s="66">
        <f>VLOOKUP(A5337,'2.1 Termination Charges'!$B$4:$F$904,5,0)</f>
        <v>1.069E-2</v>
      </c>
      <c r="G5337" s="67"/>
      <c r="H5337" s="67"/>
      <c r="J5337" s="67"/>
      <c r="P5337" s="68"/>
      <c r="Q5337" s="69"/>
      <c r="R5337" s="69"/>
      <c r="Z5337" s="70"/>
      <c r="AA5337" s="71"/>
      <c r="AB5337" s="70"/>
      <c r="AC5337" s="70"/>
      <c r="AD5337" s="53"/>
      <c r="AE5337" s="53"/>
      <c r="AF5337" s="72"/>
      <c r="AG5337" s="70"/>
      <c r="AH5337" s="70"/>
      <c r="AI5337" s="70"/>
    </row>
    <row r="5338" spans="1:35" ht="12.75" customHeight="1" x14ac:dyDescent="0.2">
      <c r="A5338" s="64" t="s">
        <v>949</v>
      </c>
      <c r="B5338" s="65" t="s">
        <v>948</v>
      </c>
      <c r="C5338" s="65">
        <v>39320</v>
      </c>
      <c r="D5338" s="66">
        <f>VLOOKUP(A5338,'2.1 Termination Charges'!$B$4:$F$904,5,0)</f>
        <v>1.2829999999999999E-2</v>
      </c>
      <c r="G5338" s="67"/>
      <c r="H5338" s="67"/>
      <c r="J5338" s="67"/>
      <c r="P5338" s="68"/>
      <c r="Q5338" s="69"/>
      <c r="R5338" s="69"/>
      <c r="Z5338" s="70"/>
      <c r="AA5338" s="71"/>
      <c r="AB5338" s="70"/>
      <c r="AC5338" s="70"/>
      <c r="AD5338" s="53"/>
      <c r="AE5338" s="53"/>
      <c r="AF5338" s="72"/>
      <c r="AG5338" s="70"/>
      <c r="AH5338" s="70"/>
      <c r="AI5338" s="70"/>
    </row>
    <row r="5339" spans="1:35" ht="12.75" customHeight="1" x14ac:dyDescent="0.2">
      <c r="A5339" s="64" t="s">
        <v>949</v>
      </c>
      <c r="B5339" s="65" t="s">
        <v>948</v>
      </c>
      <c r="C5339" s="65">
        <v>39322</v>
      </c>
      <c r="D5339" s="66">
        <f>VLOOKUP(A5339,'2.1 Termination Charges'!$B$4:$F$904,5,0)</f>
        <v>1.2829999999999999E-2</v>
      </c>
      <c r="G5339" s="67"/>
      <c r="H5339" s="67"/>
      <c r="J5339" s="67"/>
      <c r="P5339" s="68"/>
      <c r="Q5339" s="69"/>
      <c r="R5339" s="69"/>
      <c r="Z5339" s="70"/>
      <c r="AA5339" s="71"/>
      <c r="AB5339" s="70"/>
      <c r="AC5339" s="70"/>
      <c r="AD5339" s="53"/>
      <c r="AE5339" s="53"/>
      <c r="AF5339" s="72"/>
      <c r="AG5339" s="70"/>
      <c r="AH5339" s="70"/>
      <c r="AI5339" s="70"/>
    </row>
    <row r="5340" spans="1:35" ht="12.75" customHeight="1" x14ac:dyDescent="0.2">
      <c r="A5340" s="64" t="s">
        <v>949</v>
      </c>
      <c r="B5340" s="65" t="s">
        <v>948</v>
      </c>
      <c r="C5340" s="65">
        <v>39323</v>
      </c>
      <c r="D5340" s="66">
        <f>VLOOKUP(A5340,'2.1 Termination Charges'!$B$4:$F$904,5,0)</f>
        <v>1.2829999999999999E-2</v>
      </c>
      <c r="G5340" s="67"/>
      <c r="H5340" s="67"/>
      <c r="J5340" s="67"/>
      <c r="P5340" s="68"/>
      <c r="Q5340" s="69"/>
      <c r="R5340" s="69"/>
      <c r="Z5340" s="70"/>
      <c r="AA5340" s="71"/>
      <c r="AB5340" s="70"/>
      <c r="AC5340" s="70"/>
      <c r="AD5340" s="53"/>
      <c r="AE5340" s="53"/>
      <c r="AF5340" s="72"/>
      <c r="AG5340" s="70"/>
      <c r="AH5340" s="70"/>
      <c r="AI5340" s="70"/>
    </row>
    <row r="5341" spans="1:35" ht="12.75" customHeight="1" x14ac:dyDescent="0.2">
      <c r="A5341" s="64" t="s">
        <v>949</v>
      </c>
      <c r="B5341" s="65" t="s">
        <v>948</v>
      </c>
      <c r="C5341" s="65">
        <v>39324</v>
      </c>
      <c r="D5341" s="66">
        <f>VLOOKUP(A5341,'2.1 Termination Charges'!$B$4:$F$904,5,0)</f>
        <v>1.2829999999999999E-2</v>
      </c>
      <c r="G5341" s="67"/>
      <c r="H5341" s="67"/>
      <c r="J5341" s="67"/>
      <c r="P5341" s="68"/>
      <c r="Q5341" s="69"/>
      <c r="R5341" s="69"/>
      <c r="Z5341" s="70"/>
      <c r="AA5341" s="71"/>
      <c r="AB5341" s="70"/>
      <c r="AC5341" s="70"/>
      <c r="AD5341" s="53"/>
      <c r="AE5341" s="53"/>
      <c r="AF5341" s="72"/>
      <c r="AG5341" s="70"/>
      <c r="AH5341" s="70"/>
      <c r="AI5341" s="70"/>
    </row>
    <row r="5342" spans="1:35" ht="12.75" customHeight="1" x14ac:dyDescent="0.2">
      <c r="A5342" s="64" t="s">
        <v>949</v>
      </c>
      <c r="B5342" s="65" t="s">
        <v>948</v>
      </c>
      <c r="C5342" s="65">
        <v>39327</v>
      </c>
      <c r="D5342" s="66">
        <f>VLOOKUP(A5342,'2.1 Termination Charges'!$B$4:$F$904,5,0)</f>
        <v>1.2829999999999999E-2</v>
      </c>
      <c r="G5342" s="67"/>
      <c r="H5342" s="67"/>
      <c r="J5342" s="67"/>
      <c r="P5342" s="68"/>
      <c r="Q5342" s="69"/>
      <c r="R5342" s="69"/>
      <c r="Z5342" s="70"/>
      <c r="AA5342" s="71"/>
      <c r="AB5342" s="70"/>
      <c r="AC5342" s="70"/>
      <c r="AD5342" s="53"/>
      <c r="AE5342" s="53"/>
      <c r="AF5342" s="72"/>
      <c r="AG5342" s="70"/>
      <c r="AH5342" s="70"/>
      <c r="AI5342" s="70"/>
    </row>
    <row r="5343" spans="1:35" ht="12.75" customHeight="1" x14ac:dyDescent="0.2">
      <c r="A5343" s="64" t="s">
        <v>949</v>
      </c>
      <c r="B5343" s="65" t="s">
        <v>948</v>
      </c>
      <c r="C5343" s="65">
        <v>39328</v>
      </c>
      <c r="D5343" s="66">
        <f>VLOOKUP(A5343,'2.1 Termination Charges'!$B$4:$F$904,5,0)</f>
        <v>1.2829999999999999E-2</v>
      </c>
      <c r="G5343" s="67"/>
      <c r="H5343" s="67"/>
      <c r="J5343" s="67"/>
      <c r="P5343" s="68"/>
      <c r="Q5343" s="69"/>
      <c r="R5343" s="69"/>
      <c r="Z5343" s="70"/>
      <c r="AA5343" s="71"/>
      <c r="AB5343" s="70"/>
      <c r="AC5343" s="70"/>
      <c r="AD5343" s="53"/>
      <c r="AE5343" s="53"/>
      <c r="AF5343" s="72"/>
      <c r="AG5343" s="70"/>
      <c r="AH5343" s="70"/>
      <c r="AI5343" s="70"/>
    </row>
    <row r="5344" spans="1:35" ht="12.75" customHeight="1" x14ac:dyDescent="0.2">
      <c r="A5344" s="64" t="s">
        <v>949</v>
      </c>
      <c r="B5344" s="65" t="s">
        <v>948</v>
      </c>
      <c r="C5344" s="65">
        <v>39329</v>
      </c>
      <c r="D5344" s="66">
        <f>VLOOKUP(A5344,'2.1 Termination Charges'!$B$4:$F$904,5,0)</f>
        <v>1.2829999999999999E-2</v>
      </c>
      <c r="G5344" s="67"/>
      <c r="H5344" s="67"/>
      <c r="J5344" s="67"/>
      <c r="P5344" s="68"/>
      <c r="Q5344" s="69"/>
      <c r="R5344" s="69"/>
      <c r="Z5344" s="70"/>
      <c r="AA5344" s="71"/>
      <c r="AB5344" s="70"/>
      <c r="AC5344" s="70"/>
      <c r="AD5344" s="53"/>
      <c r="AE5344" s="53"/>
      <c r="AF5344" s="72"/>
      <c r="AG5344" s="70"/>
      <c r="AH5344" s="70"/>
      <c r="AI5344" s="70"/>
    </row>
    <row r="5345" spans="1:35" ht="12.75" customHeight="1" x14ac:dyDescent="0.2">
      <c r="A5345" s="64" t="s">
        <v>949</v>
      </c>
      <c r="B5345" s="65" t="s">
        <v>948</v>
      </c>
      <c r="C5345" s="65">
        <v>39355</v>
      </c>
      <c r="D5345" s="66">
        <f>VLOOKUP(A5345,'2.1 Termination Charges'!$B$4:$F$904,5,0)</f>
        <v>1.2829999999999999E-2</v>
      </c>
      <c r="G5345" s="67"/>
      <c r="H5345" s="67"/>
      <c r="J5345" s="67"/>
      <c r="P5345" s="68"/>
      <c r="Q5345" s="69"/>
      <c r="R5345" s="69"/>
      <c r="Z5345" s="70"/>
      <c r="AA5345" s="71"/>
      <c r="AB5345" s="70"/>
      <c r="AC5345" s="70"/>
      <c r="AD5345" s="53"/>
      <c r="AE5345" s="53"/>
      <c r="AF5345" s="72"/>
      <c r="AG5345" s="70"/>
      <c r="AH5345" s="70"/>
      <c r="AI5345" s="70"/>
    </row>
    <row r="5346" spans="1:35" ht="12.75" customHeight="1" x14ac:dyDescent="0.2">
      <c r="A5346" s="64" t="s">
        <v>949</v>
      </c>
      <c r="B5346" s="65" t="s">
        <v>948</v>
      </c>
      <c r="C5346" s="65">
        <v>39380</v>
      </c>
      <c r="D5346" s="66">
        <f>VLOOKUP(A5346,'2.1 Termination Charges'!$B$4:$F$904,5,0)</f>
        <v>1.2829999999999999E-2</v>
      </c>
      <c r="G5346" s="67"/>
      <c r="H5346" s="67"/>
      <c r="J5346" s="67"/>
      <c r="P5346" s="68"/>
      <c r="Q5346" s="69"/>
      <c r="R5346" s="69"/>
      <c r="Z5346" s="70"/>
      <c r="AA5346" s="71"/>
      <c r="AB5346" s="70"/>
      <c r="AC5346" s="70"/>
      <c r="AD5346" s="53"/>
      <c r="AE5346" s="53"/>
      <c r="AF5346" s="72"/>
      <c r="AG5346" s="70"/>
      <c r="AH5346" s="70"/>
      <c r="AI5346" s="70"/>
    </row>
    <row r="5347" spans="1:35" ht="12.75" customHeight="1" x14ac:dyDescent="0.2">
      <c r="A5347" s="64" t="s">
        <v>949</v>
      </c>
      <c r="B5347" s="65" t="s">
        <v>948</v>
      </c>
      <c r="C5347" s="65">
        <v>39388</v>
      </c>
      <c r="D5347" s="66">
        <f>VLOOKUP(A5347,'2.1 Termination Charges'!$B$4:$F$904,5,0)</f>
        <v>1.2829999999999999E-2</v>
      </c>
      <c r="G5347" s="67"/>
      <c r="H5347" s="67"/>
      <c r="J5347" s="67"/>
      <c r="P5347" s="68"/>
      <c r="Q5347" s="69"/>
      <c r="R5347" s="69"/>
      <c r="Z5347" s="70"/>
      <c r="AA5347" s="71"/>
      <c r="AB5347" s="70"/>
      <c r="AC5347" s="70"/>
      <c r="AD5347" s="53"/>
      <c r="AE5347" s="53"/>
      <c r="AF5347" s="72"/>
      <c r="AG5347" s="70"/>
      <c r="AH5347" s="70"/>
      <c r="AI5347" s="70"/>
    </row>
    <row r="5348" spans="1:35" ht="12.75" customHeight="1" x14ac:dyDescent="0.2">
      <c r="A5348" s="64" t="s">
        <v>949</v>
      </c>
      <c r="B5348" s="65" t="s">
        <v>948</v>
      </c>
      <c r="C5348" s="65">
        <v>39389</v>
      </c>
      <c r="D5348" s="66">
        <f>VLOOKUP(A5348,'2.1 Termination Charges'!$B$4:$F$904,5,0)</f>
        <v>1.2829999999999999E-2</v>
      </c>
      <c r="G5348" s="67"/>
      <c r="H5348" s="67"/>
      <c r="J5348" s="67"/>
      <c r="P5348" s="68"/>
      <c r="Q5348" s="69"/>
      <c r="R5348" s="69"/>
      <c r="Z5348" s="70"/>
      <c r="AA5348" s="71"/>
      <c r="AB5348" s="70"/>
      <c r="AC5348" s="70"/>
      <c r="AD5348" s="53"/>
      <c r="AE5348" s="53"/>
      <c r="AF5348" s="72"/>
      <c r="AG5348" s="70"/>
      <c r="AH5348" s="70"/>
      <c r="AI5348" s="70"/>
    </row>
    <row r="5349" spans="1:35" ht="12.75" customHeight="1" x14ac:dyDescent="0.2">
      <c r="A5349" s="64" t="s">
        <v>951</v>
      </c>
      <c r="B5349" s="65" t="s">
        <v>950</v>
      </c>
      <c r="C5349" s="65">
        <v>393</v>
      </c>
      <c r="D5349" s="66">
        <f>VLOOKUP(A5349,'2.1 Termination Charges'!$B$4:$F$904,5,0)</f>
        <v>1.1690000000000001E-2</v>
      </c>
      <c r="G5349" s="67"/>
      <c r="H5349" s="67"/>
      <c r="J5349" s="67"/>
      <c r="P5349" s="68"/>
      <c r="Q5349" s="69"/>
      <c r="R5349" s="69"/>
      <c r="Z5349" s="70"/>
      <c r="AA5349" s="71"/>
      <c r="AB5349" s="70"/>
      <c r="AC5349" s="70"/>
      <c r="AD5349" s="53"/>
      <c r="AE5349" s="53"/>
      <c r="AF5349" s="72"/>
      <c r="AG5349" s="70"/>
      <c r="AH5349" s="70"/>
      <c r="AI5349" s="70"/>
    </row>
    <row r="5350" spans="1:35" ht="12.75" customHeight="1" x14ac:dyDescent="0.2">
      <c r="A5350" s="64" t="s">
        <v>951</v>
      </c>
      <c r="B5350" s="65" t="s">
        <v>950</v>
      </c>
      <c r="C5350" s="65">
        <v>39740</v>
      </c>
      <c r="D5350" s="66">
        <f>VLOOKUP(A5350,'2.1 Termination Charges'!$B$4:$F$904,5,0)</f>
        <v>1.1690000000000001E-2</v>
      </c>
      <c r="G5350" s="67"/>
      <c r="H5350" s="67"/>
      <c r="J5350" s="67"/>
      <c r="P5350" s="68"/>
      <c r="Q5350" s="69"/>
      <c r="R5350" s="69"/>
      <c r="Z5350" s="70"/>
      <c r="AA5350" s="71"/>
      <c r="AB5350" s="70"/>
      <c r="AC5350" s="70"/>
      <c r="AD5350" s="53"/>
      <c r="AE5350" s="53"/>
      <c r="AF5350" s="72"/>
      <c r="AG5350" s="70"/>
      <c r="AH5350" s="70"/>
      <c r="AI5350" s="70"/>
    </row>
    <row r="5351" spans="1:35" ht="12.75" customHeight="1" x14ac:dyDescent="0.2">
      <c r="A5351" s="64" t="s">
        <v>951</v>
      </c>
      <c r="B5351" s="65" t="s">
        <v>950</v>
      </c>
      <c r="C5351" s="65">
        <v>39741</v>
      </c>
      <c r="D5351" s="66">
        <f>VLOOKUP(A5351,'2.1 Termination Charges'!$B$4:$F$904,5,0)</f>
        <v>1.1690000000000001E-2</v>
      </c>
      <c r="G5351" s="67"/>
      <c r="H5351" s="67"/>
      <c r="J5351" s="67"/>
      <c r="P5351" s="68"/>
      <c r="Q5351" s="69"/>
      <c r="R5351" s="69"/>
      <c r="Z5351" s="70"/>
      <c r="AA5351" s="71"/>
      <c r="AB5351" s="70"/>
      <c r="AC5351" s="70"/>
      <c r="AD5351" s="53"/>
      <c r="AE5351" s="53"/>
      <c r="AF5351" s="72"/>
      <c r="AG5351" s="70"/>
      <c r="AH5351" s="70"/>
      <c r="AI5351" s="70"/>
    </row>
    <row r="5352" spans="1:35" ht="12.75" customHeight="1" x14ac:dyDescent="0.2">
      <c r="A5352" s="64" t="s">
        <v>951</v>
      </c>
      <c r="B5352" s="65" t="s">
        <v>950</v>
      </c>
      <c r="C5352" s="65">
        <v>39742</v>
      </c>
      <c r="D5352" s="66">
        <f>VLOOKUP(A5352,'2.1 Termination Charges'!$B$4:$F$904,5,0)</f>
        <v>1.1690000000000001E-2</v>
      </c>
      <c r="G5352" s="67"/>
      <c r="H5352" s="67"/>
      <c r="J5352" s="67"/>
      <c r="P5352" s="68"/>
      <c r="Q5352" s="69"/>
      <c r="R5352" s="69"/>
      <c r="Z5352" s="70"/>
      <c r="AA5352" s="71"/>
      <c r="AB5352" s="70"/>
      <c r="AC5352" s="70"/>
      <c r="AD5352" s="53"/>
      <c r="AE5352" s="53"/>
      <c r="AF5352" s="72"/>
      <c r="AG5352" s="70"/>
      <c r="AH5352" s="70"/>
      <c r="AI5352" s="70"/>
    </row>
    <row r="5353" spans="1:35" ht="12.75" customHeight="1" x14ac:dyDescent="0.2">
      <c r="A5353" s="64" t="s">
        <v>951</v>
      </c>
      <c r="B5353" s="65" t="s">
        <v>950</v>
      </c>
      <c r="C5353" s="65">
        <v>39743</v>
      </c>
      <c r="D5353" s="66">
        <f>VLOOKUP(A5353,'2.1 Termination Charges'!$B$4:$F$904,5,0)</f>
        <v>1.1690000000000001E-2</v>
      </c>
      <c r="G5353" s="67"/>
      <c r="H5353" s="67"/>
      <c r="J5353" s="67"/>
      <c r="P5353" s="68"/>
      <c r="Q5353" s="69"/>
      <c r="R5353" s="69"/>
      <c r="Z5353" s="70"/>
      <c r="AA5353" s="71"/>
      <c r="AB5353" s="70"/>
      <c r="AC5353" s="70"/>
      <c r="AD5353" s="53"/>
      <c r="AE5353" s="53"/>
      <c r="AF5353" s="72"/>
      <c r="AG5353" s="70"/>
      <c r="AH5353" s="70"/>
      <c r="AI5353" s="70"/>
    </row>
    <row r="5354" spans="1:35" ht="12.75" customHeight="1" x14ac:dyDescent="0.2">
      <c r="A5354" s="64" t="s">
        <v>951</v>
      </c>
      <c r="B5354" s="65" t="s">
        <v>950</v>
      </c>
      <c r="C5354" s="65">
        <v>39744</v>
      </c>
      <c r="D5354" s="66">
        <f>VLOOKUP(A5354,'2.1 Termination Charges'!$B$4:$F$904,5,0)</f>
        <v>1.1690000000000001E-2</v>
      </c>
      <c r="G5354" s="67"/>
      <c r="H5354" s="67"/>
      <c r="J5354" s="67"/>
      <c r="P5354" s="68"/>
      <c r="Q5354" s="69"/>
      <c r="R5354" s="69"/>
      <c r="Z5354" s="70"/>
      <c r="AA5354" s="71"/>
      <c r="AB5354" s="70"/>
      <c r="AC5354" s="70"/>
      <c r="AD5354" s="53"/>
      <c r="AE5354" s="53"/>
      <c r="AF5354" s="72"/>
      <c r="AG5354" s="70"/>
      <c r="AH5354" s="70"/>
      <c r="AI5354" s="70"/>
    </row>
    <row r="5355" spans="1:35" ht="12.75" customHeight="1" x14ac:dyDescent="0.2">
      <c r="A5355" s="64" t="s">
        <v>951</v>
      </c>
      <c r="B5355" s="65" t="s">
        <v>950</v>
      </c>
      <c r="C5355" s="65">
        <v>39746</v>
      </c>
      <c r="D5355" s="66">
        <f>VLOOKUP(A5355,'2.1 Termination Charges'!$B$4:$F$904,5,0)</f>
        <v>1.1690000000000001E-2</v>
      </c>
      <c r="G5355" s="67"/>
      <c r="H5355" s="67"/>
      <c r="J5355" s="67"/>
      <c r="P5355" s="68"/>
      <c r="Q5355" s="69"/>
      <c r="R5355" s="69"/>
      <c r="Z5355" s="70"/>
      <c r="AA5355" s="71"/>
      <c r="AB5355" s="70"/>
      <c r="AC5355" s="70"/>
      <c r="AD5355" s="53"/>
      <c r="AE5355" s="53"/>
      <c r="AF5355" s="72"/>
      <c r="AG5355" s="70"/>
      <c r="AH5355" s="70"/>
      <c r="AI5355" s="70"/>
    </row>
    <row r="5356" spans="1:35" ht="12.75" customHeight="1" x14ac:dyDescent="0.2">
      <c r="A5356" s="64" t="s">
        <v>951</v>
      </c>
      <c r="B5356" s="65" t="s">
        <v>950</v>
      </c>
      <c r="C5356" s="65">
        <v>39748</v>
      </c>
      <c r="D5356" s="66">
        <f>VLOOKUP(A5356,'2.1 Termination Charges'!$B$4:$F$904,5,0)</f>
        <v>1.1690000000000001E-2</v>
      </c>
      <c r="G5356" s="67"/>
      <c r="H5356" s="67"/>
      <c r="J5356" s="67"/>
      <c r="P5356" s="68"/>
      <c r="Q5356" s="69"/>
      <c r="R5356" s="69"/>
      <c r="Z5356" s="70"/>
      <c r="AA5356" s="71"/>
      <c r="AB5356" s="70"/>
      <c r="AC5356" s="70"/>
      <c r="AD5356" s="53"/>
      <c r="AE5356" s="53"/>
      <c r="AF5356" s="72"/>
      <c r="AG5356" s="70"/>
      <c r="AH5356" s="70"/>
      <c r="AI5356" s="70"/>
    </row>
    <row r="5357" spans="1:35" ht="12.75" customHeight="1" x14ac:dyDescent="0.2">
      <c r="A5357" s="64" t="s">
        <v>951</v>
      </c>
      <c r="B5357" s="65" t="s">
        <v>950</v>
      </c>
      <c r="C5357" s="65">
        <v>39749</v>
      </c>
      <c r="D5357" s="66">
        <f>VLOOKUP(A5357,'2.1 Termination Charges'!$B$4:$F$904,5,0)</f>
        <v>1.1690000000000001E-2</v>
      </c>
      <c r="G5357" s="67"/>
      <c r="H5357" s="67"/>
      <c r="J5357" s="67"/>
      <c r="P5357" s="68"/>
      <c r="Q5357" s="69"/>
      <c r="R5357" s="69"/>
      <c r="Z5357" s="70"/>
      <c r="AA5357" s="71"/>
      <c r="AB5357" s="70"/>
      <c r="AC5357" s="70"/>
      <c r="AD5357" s="53"/>
      <c r="AE5357" s="53"/>
      <c r="AF5357" s="72"/>
      <c r="AG5357" s="70"/>
      <c r="AH5357" s="70"/>
      <c r="AI5357" s="70"/>
    </row>
    <row r="5358" spans="1:35" ht="12.75" customHeight="1" x14ac:dyDescent="0.2">
      <c r="A5358" s="64" t="s">
        <v>951</v>
      </c>
      <c r="B5358" s="65" t="s">
        <v>950</v>
      </c>
      <c r="C5358" s="65">
        <v>39750</v>
      </c>
      <c r="D5358" s="66">
        <f>VLOOKUP(A5358,'2.1 Termination Charges'!$B$4:$F$904,5,0)</f>
        <v>1.1690000000000001E-2</v>
      </c>
      <c r="G5358" s="67"/>
      <c r="H5358" s="67"/>
      <c r="J5358" s="67"/>
      <c r="P5358" s="68"/>
      <c r="Q5358" s="69"/>
      <c r="R5358" s="69"/>
      <c r="Z5358" s="70"/>
      <c r="AA5358" s="71"/>
      <c r="AB5358" s="70"/>
      <c r="AC5358" s="70"/>
      <c r="AD5358" s="53"/>
      <c r="AE5358" s="53"/>
      <c r="AF5358" s="72"/>
      <c r="AG5358" s="70"/>
      <c r="AH5358" s="70"/>
      <c r="AI5358" s="70"/>
    </row>
    <row r="5359" spans="1:35" ht="12.75" customHeight="1" x14ac:dyDescent="0.2">
      <c r="A5359" s="64" t="s">
        <v>951</v>
      </c>
      <c r="B5359" s="65" t="s">
        <v>950</v>
      </c>
      <c r="C5359" s="65">
        <v>39751</v>
      </c>
      <c r="D5359" s="66">
        <f>VLOOKUP(A5359,'2.1 Termination Charges'!$B$4:$F$904,5,0)</f>
        <v>1.1690000000000001E-2</v>
      </c>
      <c r="G5359" s="67"/>
      <c r="H5359" s="67"/>
      <c r="J5359" s="67"/>
      <c r="P5359" s="68"/>
      <c r="Q5359" s="69"/>
      <c r="R5359" s="69"/>
      <c r="Z5359" s="70"/>
      <c r="AA5359" s="71"/>
      <c r="AB5359" s="70"/>
      <c r="AC5359" s="70"/>
      <c r="AD5359" s="53"/>
      <c r="AE5359" s="53"/>
      <c r="AF5359" s="72"/>
      <c r="AG5359" s="70"/>
      <c r="AH5359" s="70"/>
      <c r="AI5359" s="70"/>
    </row>
    <row r="5360" spans="1:35" ht="12.75" customHeight="1" x14ac:dyDescent="0.2">
      <c r="A5360" s="64" t="s">
        <v>955</v>
      </c>
      <c r="B5360" s="65" t="s">
        <v>954</v>
      </c>
      <c r="C5360" s="65">
        <v>1658</v>
      </c>
      <c r="D5360" s="66">
        <f>VLOOKUP(A5360,'2.1 Termination Charges'!$B$4:$F$904,5,0)</f>
        <v>0.38180999999999998</v>
      </c>
      <c r="G5360" s="67"/>
      <c r="H5360" s="67"/>
      <c r="J5360" s="67"/>
      <c r="P5360" s="68"/>
      <c r="Q5360" s="69"/>
      <c r="R5360" s="69"/>
      <c r="Z5360" s="70"/>
      <c r="AA5360" s="71"/>
      <c r="AB5360" s="70"/>
      <c r="AC5360" s="70"/>
      <c r="AD5360" s="53"/>
      <c r="AE5360" s="53"/>
      <c r="AF5360" s="72"/>
      <c r="AG5360" s="70"/>
      <c r="AH5360" s="70"/>
      <c r="AI5360" s="70"/>
    </row>
    <row r="5361" spans="1:35" ht="12.75" customHeight="1" x14ac:dyDescent="0.2">
      <c r="A5361" s="64" t="s">
        <v>955</v>
      </c>
      <c r="B5361" s="65" t="s">
        <v>954</v>
      </c>
      <c r="C5361" s="65">
        <v>1876</v>
      </c>
      <c r="D5361" s="66">
        <f>VLOOKUP(A5361,'2.1 Termination Charges'!$B$4:$F$904,5,0)</f>
        <v>0.38180999999999998</v>
      </c>
      <c r="G5361" s="67"/>
      <c r="H5361" s="67"/>
      <c r="J5361" s="67"/>
      <c r="P5361" s="68"/>
      <c r="Q5361" s="69"/>
      <c r="R5361" s="69"/>
      <c r="Z5361" s="70"/>
      <c r="AA5361" s="71"/>
      <c r="AB5361" s="70"/>
      <c r="AC5361" s="70"/>
      <c r="AD5361" s="53"/>
      <c r="AE5361" s="53"/>
      <c r="AF5361" s="72"/>
      <c r="AG5361" s="70"/>
      <c r="AH5361" s="70"/>
      <c r="AI5361" s="70"/>
    </row>
    <row r="5362" spans="1:35" ht="12.75" customHeight="1" x14ac:dyDescent="0.2">
      <c r="A5362" s="64" t="s">
        <v>957</v>
      </c>
      <c r="B5362" s="65" t="s">
        <v>956</v>
      </c>
      <c r="C5362" s="65">
        <v>1876210</v>
      </c>
      <c r="D5362" s="66">
        <f>VLOOKUP(A5362,'2.1 Termination Charges'!$B$4:$F$904,5,0)</f>
        <v>0.38180999999999998</v>
      </c>
      <c r="G5362" s="67"/>
      <c r="H5362" s="67"/>
      <c r="J5362" s="67"/>
      <c r="P5362" s="68"/>
      <c r="Q5362" s="69"/>
      <c r="R5362" s="69"/>
      <c r="Z5362" s="70"/>
      <c r="AA5362" s="71"/>
      <c r="AB5362" s="70"/>
      <c r="AC5362" s="70"/>
      <c r="AD5362" s="53"/>
      <c r="AE5362" s="53"/>
      <c r="AF5362" s="72"/>
      <c r="AG5362" s="70"/>
      <c r="AH5362" s="70"/>
      <c r="AI5362" s="70"/>
    </row>
    <row r="5363" spans="1:35" ht="12.75" customHeight="1" x14ac:dyDescent="0.2">
      <c r="A5363" s="64" t="s">
        <v>957</v>
      </c>
      <c r="B5363" s="65" t="s">
        <v>956</v>
      </c>
      <c r="C5363" s="65">
        <v>1876310</v>
      </c>
      <c r="D5363" s="66">
        <f>VLOOKUP(A5363,'2.1 Termination Charges'!$B$4:$F$904,5,0)</f>
        <v>0.38180999999999998</v>
      </c>
      <c r="G5363" s="67"/>
      <c r="H5363" s="67"/>
      <c r="J5363" s="67"/>
      <c r="P5363" s="68"/>
      <c r="Q5363" s="69"/>
      <c r="R5363" s="69"/>
      <c r="Z5363" s="70"/>
      <c r="AA5363" s="71"/>
      <c r="AB5363" s="70"/>
      <c r="AC5363" s="70"/>
      <c r="AD5363" s="53"/>
      <c r="AE5363" s="53"/>
      <c r="AF5363" s="72"/>
      <c r="AG5363" s="70"/>
      <c r="AH5363" s="70"/>
      <c r="AI5363" s="70"/>
    </row>
    <row r="5364" spans="1:35" ht="12.75" customHeight="1" x14ac:dyDescent="0.2">
      <c r="A5364" s="64" t="s">
        <v>957</v>
      </c>
      <c r="B5364" s="65" t="s">
        <v>956</v>
      </c>
      <c r="C5364" s="65">
        <v>1876312</v>
      </c>
      <c r="D5364" s="66">
        <f>VLOOKUP(A5364,'2.1 Termination Charges'!$B$4:$F$904,5,0)</f>
        <v>0.38180999999999998</v>
      </c>
      <c r="G5364" s="67"/>
      <c r="H5364" s="67"/>
      <c r="J5364" s="67"/>
      <c r="P5364" s="68"/>
      <c r="Q5364" s="69"/>
      <c r="R5364" s="69"/>
      <c r="Z5364" s="70"/>
      <c r="AA5364" s="71"/>
      <c r="AB5364" s="70"/>
      <c r="AC5364" s="70"/>
      <c r="AD5364" s="53"/>
      <c r="AE5364" s="53"/>
      <c r="AF5364" s="72"/>
      <c r="AG5364" s="70"/>
      <c r="AH5364" s="70"/>
      <c r="AI5364" s="70"/>
    </row>
    <row r="5365" spans="1:35" ht="12.75" customHeight="1" x14ac:dyDescent="0.2">
      <c r="A5365" s="64" t="s">
        <v>957</v>
      </c>
      <c r="B5365" s="65" t="s">
        <v>956</v>
      </c>
      <c r="C5365" s="65">
        <v>1876313</v>
      </c>
      <c r="D5365" s="66">
        <f>VLOOKUP(A5365,'2.1 Termination Charges'!$B$4:$F$904,5,0)</f>
        <v>0.38180999999999998</v>
      </c>
      <c r="G5365" s="67"/>
      <c r="H5365" s="67"/>
      <c r="J5365" s="67"/>
      <c r="P5365" s="68"/>
      <c r="Q5365" s="69"/>
      <c r="R5365" s="69"/>
      <c r="Z5365" s="70"/>
      <c r="AA5365" s="71"/>
      <c r="AB5365" s="70"/>
      <c r="AC5365" s="70"/>
      <c r="AD5365" s="53"/>
      <c r="AE5365" s="53"/>
      <c r="AF5365" s="72"/>
      <c r="AG5365" s="70"/>
      <c r="AH5365" s="70"/>
      <c r="AI5365" s="70"/>
    </row>
    <row r="5366" spans="1:35" ht="12.75" customHeight="1" x14ac:dyDescent="0.2">
      <c r="A5366" s="64" t="s">
        <v>957</v>
      </c>
      <c r="B5366" s="65" t="s">
        <v>956</v>
      </c>
      <c r="C5366" s="65">
        <v>1876314</v>
      </c>
      <c r="D5366" s="66">
        <f>VLOOKUP(A5366,'2.1 Termination Charges'!$B$4:$F$904,5,0)</f>
        <v>0.38180999999999998</v>
      </c>
      <c r="G5366" s="67"/>
      <c r="H5366" s="67"/>
      <c r="J5366" s="67"/>
      <c r="P5366" s="68"/>
      <c r="Q5366" s="69"/>
      <c r="R5366" s="69"/>
      <c r="Z5366" s="70"/>
      <c r="AA5366" s="71"/>
      <c r="AB5366" s="70"/>
      <c r="AC5366" s="70"/>
      <c r="AD5366" s="53"/>
      <c r="AE5366" s="53"/>
      <c r="AF5366" s="72"/>
      <c r="AG5366" s="70"/>
      <c r="AH5366" s="70"/>
      <c r="AI5366" s="70"/>
    </row>
    <row r="5367" spans="1:35" ht="12.75" customHeight="1" x14ac:dyDescent="0.2">
      <c r="A5367" s="64" t="s">
        <v>957</v>
      </c>
      <c r="B5367" s="65" t="s">
        <v>956</v>
      </c>
      <c r="C5367" s="65">
        <v>1876315</v>
      </c>
      <c r="D5367" s="66">
        <f>VLOOKUP(A5367,'2.1 Termination Charges'!$B$4:$F$904,5,0)</f>
        <v>0.38180999999999998</v>
      </c>
      <c r="G5367" s="67"/>
      <c r="H5367" s="67"/>
      <c r="J5367" s="67"/>
      <c r="P5367" s="68"/>
      <c r="Q5367" s="69"/>
      <c r="R5367" s="69"/>
      <c r="Z5367" s="70"/>
      <c r="AA5367" s="71"/>
      <c r="AB5367" s="70"/>
      <c r="AC5367" s="70"/>
      <c r="AD5367" s="53"/>
      <c r="AE5367" s="53"/>
      <c r="AF5367" s="72"/>
      <c r="AG5367" s="70"/>
      <c r="AH5367" s="70"/>
      <c r="AI5367" s="70"/>
    </row>
    <row r="5368" spans="1:35" ht="12.75" customHeight="1" x14ac:dyDescent="0.2">
      <c r="A5368" s="64" t="s">
        <v>957</v>
      </c>
      <c r="B5368" s="65" t="s">
        <v>956</v>
      </c>
      <c r="C5368" s="65">
        <v>1876316</v>
      </c>
      <c r="D5368" s="66">
        <f>VLOOKUP(A5368,'2.1 Termination Charges'!$B$4:$F$904,5,0)</f>
        <v>0.38180999999999998</v>
      </c>
      <c r="G5368" s="67"/>
      <c r="H5368" s="67"/>
      <c r="J5368" s="67"/>
      <c r="P5368" s="68"/>
      <c r="Q5368" s="69"/>
      <c r="R5368" s="69"/>
      <c r="Z5368" s="70"/>
      <c r="AA5368" s="71"/>
      <c r="AB5368" s="70"/>
      <c r="AC5368" s="70"/>
      <c r="AD5368" s="53"/>
      <c r="AE5368" s="53"/>
      <c r="AF5368" s="72"/>
      <c r="AG5368" s="70"/>
      <c r="AH5368" s="70"/>
      <c r="AI5368" s="70"/>
    </row>
    <row r="5369" spans="1:35" ht="12.75" customHeight="1" x14ac:dyDescent="0.2">
      <c r="A5369" s="64" t="s">
        <v>957</v>
      </c>
      <c r="B5369" s="65" t="s">
        <v>956</v>
      </c>
      <c r="C5369" s="65">
        <v>1876317</v>
      </c>
      <c r="D5369" s="66">
        <f>VLOOKUP(A5369,'2.1 Termination Charges'!$B$4:$F$904,5,0)</f>
        <v>0.38180999999999998</v>
      </c>
      <c r="G5369" s="67"/>
      <c r="H5369" s="67"/>
      <c r="J5369" s="67"/>
      <c r="P5369" s="68"/>
      <c r="Q5369" s="69"/>
      <c r="R5369" s="69"/>
      <c r="Z5369" s="70"/>
      <c r="AA5369" s="71"/>
      <c r="AB5369" s="70"/>
      <c r="AC5369" s="70"/>
      <c r="AD5369" s="53"/>
      <c r="AE5369" s="53"/>
      <c r="AF5369" s="72"/>
      <c r="AG5369" s="70"/>
      <c r="AH5369" s="70"/>
      <c r="AI5369" s="70"/>
    </row>
    <row r="5370" spans="1:35" ht="12.75" customHeight="1" x14ac:dyDescent="0.2">
      <c r="A5370" s="64" t="s">
        <v>957</v>
      </c>
      <c r="B5370" s="65" t="s">
        <v>956</v>
      </c>
      <c r="C5370" s="65">
        <v>1876318</v>
      </c>
      <c r="D5370" s="66">
        <f>VLOOKUP(A5370,'2.1 Termination Charges'!$B$4:$F$904,5,0)</f>
        <v>0.38180999999999998</v>
      </c>
      <c r="G5370" s="67"/>
      <c r="H5370" s="67"/>
      <c r="J5370" s="67"/>
      <c r="P5370" s="68"/>
      <c r="Q5370" s="69"/>
      <c r="R5370" s="69"/>
      <c r="Z5370" s="70"/>
      <c r="AA5370" s="71"/>
      <c r="AB5370" s="70"/>
      <c r="AC5370" s="70"/>
      <c r="AD5370" s="53"/>
      <c r="AE5370" s="53"/>
      <c r="AF5370" s="72"/>
      <c r="AG5370" s="70"/>
      <c r="AH5370" s="70"/>
      <c r="AI5370" s="70"/>
    </row>
    <row r="5371" spans="1:35" ht="12.75" customHeight="1" x14ac:dyDescent="0.2">
      <c r="A5371" s="64" t="s">
        <v>957</v>
      </c>
      <c r="B5371" s="65" t="s">
        <v>956</v>
      </c>
      <c r="C5371" s="65">
        <v>1876319</v>
      </c>
      <c r="D5371" s="66">
        <f>VLOOKUP(A5371,'2.1 Termination Charges'!$B$4:$F$904,5,0)</f>
        <v>0.38180999999999998</v>
      </c>
      <c r="G5371" s="67"/>
      <c r="H5371" s="67"/>
      <c r="J5371" s="67"/>
      <c r="P5371" s="68"/>
      <c r="Q5371" s="69"/>
      <c r="R5371" s="69"/>
      <c r="Z5371" s="70"/>
      <c r="AA5371" s="71"/>
      <c r="AB5371" s="70"/>
      <c r="AC5371" s="70"/>
      <c r="AD5371" s="53"/>
      <c r="AE5371" s="53"/>
      <c r="AF5371" s="72"/>
      <c r="AG5371" s="70"/>
      <c r="AH5371" s="70"/>
      <c r="AI5371" s="70"/>
    </row>
    <row r="5372" spans="1:35" ht="12.75" customHeight="1" x14ac:dyDescent="0.2">
      <c r="A5372" s="64" t="s">
        <v>957</v>
      </c>
      <c r="B5372" s="65" t="s">
        <v>956</v>
      </c>
      <c r="C5372" s="65">
        <v>187632</v>
      </c>
      <c r="D5372" s="66">
        <f>VLOOKUP(A5372,'2.1 Termination Charges'!$B$4:$F$904,5,0)</f>
        <v>0.38180999999999998</v>
      </c>
      <c r="G5372" s="67"/>
      <c r="H5372" s="67"/>
      <c r="J5372" s="67"/>
      <c r="P5372" s="68"/>
      <c r="Q5372" s="69"/>
      <c r="R5372" s="69"/>
      <c r="Z5372" s="70"/>
      <c r="AA5372" s="71"/>
      <c r="AB5372" s="70"/>
      <c r="AC5372" s="70"/>
      <c r="AD5372" s="53"/>
      <c r="AE5372" s="53"/>
      <c r="AF5372" s="72"/>
      <c r="AG5372" s="70"/>
      <c r="AH5372" s="70"/>
      <c r="AI5372" s="70"/>
    </row>
    <row r="5373" spans="1:35" ht="12.75" customHeight="1" x14ac:dyDescent="0.2">
      <c r="A5373" s="64" t="s">
        <v>957</v>
      </c>
      <c r="B5373" s="65" t="s">
        <v>956</v>
      </c>
      <c r="C5373" s="65">
        <v>187633</v>
      </c>
      <c r="D5373" s="66">
        <f>VLOOKUP(A5373,'2.1 Termination Charges'!$B$4:$F$904,5,0)</f>
        <v>0.38180999999999998</v>
      </c>
      <c r="G5373" s="67"/>
      <c r="H5373" s="67"/>
      <c r="J5373" s="67"/>
      <c r="P5373" s="68"/>
      <c r="Q5373" s="69"/>
      <c r="R5373" s="69"/>
      <c r="Z5373" s="70"/>
      <c r="AA5373" s="71"/>
      <c r="AB5373" s="70"/>
      <c r="AC5373" s="70"/>
      <c r="AD5373" s="53"/>
      <c r="AE5373" s="53"/>
      <c r="AF5373" s="72"/>
      <c r="AG5373" s="70"/>
      <c r="AH5373" s="70"/>
      <c r="AI5373" s="70"/>
    </row>
    <row r="5374" spans="1:35" ht="12.75" customHeight="1" x14ac:dyDescent="0.2">
      <c r="A5374" s="64" t="s">
        <v>957</v>
      </c>
      <c r="B5374" s="65" t="s">
        <v>956</v>
      </c>
      <c r="C5374" s="65">
        <v>187634</v>
      </c>
      <c r="D5374" s="66">
        <f>VLOOKUP(A5374,'2.1 Termination Charges'!$B$4:$F$904,5,0)</f>
        <v>0.38180999999999998</v>
      </c>
      <c r="G5374" s="67"/>
      <c r="H5374" s="67"/>
      <c r="J5374" s="67"/>
      <c r="P5374" s="68"/>
      <c r="Q5374" s="69"/>
      <c r="R5374" s="69"/>
      <c r="Z5374" s="70"/>
      <c r="AA5374" s="71"/>
      <c r="AB5374" s="70"/>
      <c r="AC5374" s="70"/>
      <c r="AD5374" s="53"/>
      <c r="AE5374" s="53"/>
      <c r="AF5374" s="72"/>
      <c r="AG5374" s="70"/>
      <c r="AH5374" s="70"/>
      <c r="AI5374" s="70"/>
    </row>
    <row r="5375" spans="1:35" ht="12.75" customHeight="1" x14ac:dyDescent="0.2">
      <c r="A5375" s="64" t="s">
        <v>957</v>
      </c>
      <c r="B5375" s="65" t="s">
        <v>956</v>
      </c>
      <c r="C5375" s="65">
        <v>1876501</v>
      </c>
      <c r="D5375" s="66">
        <f>VLOOKUP(A5375,'2.1 Termination Charges'!$B$4:$F$904,5,0)</f>
        <v>0.38180999999999998</v>
      </c>
      <c r="G5375" s="67"/>
      <c r="H5375" s="67"/>
      <c r="J5375" s="67"/>
      <c r="P5375" s="68"/>
      <c r="Q5375" s="69"/>
      <c r="R5375" s="69"/>
      <c r="Z5375" s="70"/>
      <c r="AA5375" s="71"/>
      <c r="AB5375" s="70"/>
      <c r="AC5375" s="70"/>
      <c r="AD5375" s="53"/>
      <c r="AE5375" s="53"/>
      <c r="AF5375" s="72"/>
      <c r="AG5375" s="70"/>
      <c r="AH5375" s="70"/>
      <c r="AI5375" s="70"/>
    </row>
    <row r="5376" spans="1:35" ht="12.75" customHeight="1" x14ac:dyDescent="0.2">
      <c r="A5376" s="64" t="s">
        <v>957</v>
      </c>
      <c r="B5376" s="65" t="s">
        <v>956</v>
      </c>
      <c r="C5376" s="65">
        <v>1876502</v>
      </c>
      <c r="D5376" s="66">
        <f>VLOOKUP(A5376,'2.1 Termination Charges'!$B$4:$F$904,5,0)</f>
        <v>0.38180999999999998</v>
      </c>
      <c r="G5376" s="67"/>
      <c r="H5376" s="67"/>
      <c r="J5376" s="67"/>
      <c r="P5376" s="68"/>
      <c r="Q5376" s="69"/>
      <c r="R5376" s="69"/>
      <c r="Z5376" s="70"/>
      <c r="AA5376" s="71"/>
      <c r="AB5376" s="70"/>
      <c r="AC5376" s="70"/>
      <c r="AD5376" s="53"/>
      <c r="AE5376" s="53"/>
      <c r="AF5376" s="72"/>
      <c r="AG5376" s="70"/>
      <c r="AH5376" s="70"/>
      <c r="AI5376" s="70"/>
    </row>
    <row r="5377" spans="1:35" ht="12.75" customHeight="1" x14ac:dyDescent="0.2">
      <c r="A5377" s="64" t="s">
        <v>957</v>
      </c>
      <c r="B5377" s="65" t="s">
        <v>956</v>
      </c>
      <c r="C5377" s="65">
        <v>1876510</v>
      </c>
      <c r="D5377" s="66">
        <f>VLOOKUP(A5377,'2.1 Termination Charges'!$B$4:$F$904,5,0)</f>
        <v>0.38180999999999998</v>
      </c>
      <c r="G5377" s="67"/>
      <c r="H5377" s="67"/>
      <c r="J5377" s="67"/>
      <c r="P5377" s="68"/>
      <c r="Q5377" s="69"/>
      <c r="R5377" s="69"/>
      <c r="Z5377" s="70"/>
      <c r="AA5377" s="71"/>
      <c r="AB5377" s="70"/>
      <c r="AC5377" s="70"/>
      <c r="AD5377" s="53"/>
      <c r="AE5377" s="53"/>
      <c r="AF5377" s="72"/>
      <c r="AG5377" s="70"/>
      <c r="AH5377" s="70"/>
      <c r="AI5377" s="70"/>
    </row>
    <row r="5378" spans="1:35" ht="12.75" customHeight="1" x14ac:dyDescent="0.2">
      <c r="A5378" s="64" t="s">
        <v>957</v>
      </c>
      <c r="B5378" s="65" t="s">
        <v>956</v>
      </c>
      <c r="C5378" s="65">
        <v>1876512</v>
      </c>
      <c r="D5378" s="66">
        <f>VLOOKUP(A5378,'2.1 Termination Charges'!$B$4:$F$904,5,0)</f>
        <v>0.38180999999999998</v>
      </c>
      <c r="G5378" s="67"/>
      <c r="H5378" s="67"/>
      <c r="J5378" s="67"/>
      <c r="P5378" s="68"/>
      <c r="Q5378" s="69"/>
      <c r="R5378" s="69"/>
      <c r="Z5378" s="70"/>
      <c r="AA5378" s="71"/>
      <c r="AB5378" s="70"/>
      <c r="AC5378" s="70"/>
      <c r="AD5378" s="53"/>
      <c r="AE5378" s="53"/>
      <c r="AF5378" s="72"/>
      <c r="AG5378" s="70"/>
      <c r="AH5378" s="70"/>
      <c r="AI5378" s="70"/>
    </row>
    <row r="5379" spans="1:35" ht="12.75" customHeight="1" x14ac:dyDescent="0.2">
      <c r="A5379" s="64" t="s">
        <v>957</v>
      </c>
      <c r="B5379" s="65" t="s">
        <v>956</v>
      </c>
      <c r="C5379" s="65">
        <v>1876513</v>
      </c>
      <c r="D5379" s="66">
        <f>VLOOKUP(A5379,'2.1 Termination Charges'!$B$4:$F$904,5,0)</f>
        <v>0.38180999999999998</v>
      </c>
      <c r="G5379" s="67"/>
      <c r="H5379" s="67"/>
      <c r="J5379" s="67"/>
      <c r="P5379" s="68"/>
      <c r="Q5379" s="69"/>
      <c r="R5379" s="69"/>
      <c r="Z5379" s="70"/>
      <c r="AA5379" s="71"/>
      <c r="AB5379" s="70"/>
      <c r="AC5379" s="70"/>
      <c r="AD5379" s="53"/>
      <c r="AE5379" s="53"/>
      <c r="AF5379" s="72"/>
      <c r="AG5379" s="70"/>
      <c r="AH5379" s="70"/>
      <c r="AI5379" s="70"/>
    </row>
    <row r="5380" spans="1:35" ht="12.75" customHeight="1" x14ac:dyDescent="0.2">
      <c r="A5380" s="64" t="s">
        <v>957</v>
      </c>
      <c r="B5380" s="65" t="s">
        <v>956</v>
      </c>
      <c r="C5380" s="65">
        <v>1876517</v>
      </c>
      <c r="D5380" s="66">
        <f>VLOOKUP(A5380,'2.1 Termination Charges'!$B$4:$F$904,5,0)</f>
        <v>0.38180999999999998</v>
      </c>
      <c r="G5380" s="67"/>
      <c r="H5380" s="67"/>
      <c r="J5380" s="67"/>
      <c r="P5380" s="68"/>
      <c r="Q5380" s="69"/>
      <c r="R5380" s="69"/>
      <c r="Z5380" s="70"/>
      <c r="AA5380" s="71"/>
      <c r="AB5380" s="70"/>
      <c r="AC5380" s="70"/>
      <c r="AD5380" s="53"/>
      <c r="AE5380" s="53"/>
      <c r="AF5380" s="72"/>
      <c r="AG5380" s="70"/>
      <c r="AH5380" s="70"/>
      <c r="AI5380" s="70"/>
    </row>
    <row r="5381" spans="1:35" ht="12.75" customHeight="1" x14ac:dyDescent="0.2">
      <c r="A5381" s="64" t="s">
        <v>957</v>
      </c>
      <c r="B5381" s="65" t="s">
        <v>956</v>
      </c>
      <c r="C5381" s="65">
        <v>1876518</v>
      </c>
      <c r="D5381" s="66">
        <f>VLOOKUP(A5381,'2.1 Termination Charges'!$B$4:$F$904,5,0)</f>
        <v>0.38180999999999998</v>
      </c>
      <c r="G5381" s="67"/>
      <c r="H5381" s="67"/>
      <c r="J5381" s="67"/>
      <c r="P5381" s="68"/>
      <c r="Q5381" s="69"/>
      <c r="R5381" s="69"/>
      <c r="Z5381" s="70"/>
      <c r="AA5381" s="71"/>
      <c r="AB5381" s="70"/>
      <c r="AC5381" s="70"/>
      <c r="AD5381" s="53"/>
      <c r="AE5381" s="53"/>
      <c r="AF5381" s="72"/>
      <c r="AG5381" s="70"/>
      <c r="AH5381" s="70"/>
      <c r="AI5381" s="70"/>
    </row>
    <row r="5382" spans="1:35" ht="12.75" customHeight="1" x14ac:dyDescent="0.2">
      <c r="A5382" s="64" t="s">
        <v>957</v>
      </c>
      <c r="B5382" s="65" t="s">
        <v>956</v>
      </c>
      <c r="C5382" s="65">
        <v>1876519</v>
      </c>
      <c r="D5382" s="66">
        <f>VLOOKUP(A5382,'2.1 Termination Charges'!$B$4:$F$904,5,0)</f>
        <v>0.38180999999999998</v>
      </c>
      <c r="G5382" s="67"/>
      <c r="H5382" s="67"/>
      <c r="J5382" s="67"/>
      <c r="P5382" s="68"/>
      <c r="Q5382" s="69"/>
      <c r="R5382" s="69"/>
      <c r="Z5382" s="70"/>
      <c r="AA5382" s="71"/>
      <c r="AB5382" s="70"/>
      <c r="AC5382" s="70"/>
      <c r="AD5382" s="53"/>
      <c r="AE5382" s="53"/>
      <c r="AF5382" s="72"/>
      <c r="AG5382" s="70"/>
      <c r="AH5382" s="70"/>
      <c r="AI5382" s="70"/>
    </row>
    <row r="5383" spans="1:35" ht="12.75" customHeight="1" x14ac:dyDescent="0.2">
      <c r="A5383" s="64" t="s">
        <v>957</v>
      </c>
      <c r="B5383" s="65" t="s">
        <v>956</v>
      </c>
      <c r="C5383" s="65">
        <v>187653</v>
      </c>
      <c r="D5383" s="66">
        <f>VLOOKUP(A5383,'2.1 Termination Charges'!$B$4:$F$904,5,0)</f>
        <v>0.38180999999999998</v>
      </c>
      <c r="G5383" s="67"/>
      <c r="H5383" s="67"/>
      <c r="J5383" s="67"/>
      <c r="P5383" s="68"/>
      <c r="Q5383" s="69"/>
      <c r="R5383" s="69"/>
      <c r="Z5383" s="70"/>
      <c r="AA5383" s="71"/>
      <c r="AB5383" s="70"/>
      <c r="AC5383" s="70"/>
      <c r="AD5383" s="53"/>
      <c r="AE5383" s="53"/>
      <c r="AF5383" s="72"/>
      <c r="AG5383" s="70"/>
      <c r="AH5383" s="70"/>
      <c r="AI5383" s="70"/>
    </row>
    <row r="5384" spans="1:35" ht="12.75" customHeight="1" x14ac:dyDescent="0.2">
      <c r="A5384" s="64" t="s">
        <v>957</v>
      </c>
      <c r="B5384" s="65" t="s">
        <v>956</v>
      </c>
      <c r="C5384" s="65">
        <v>187654</v>
      </c>
      <c r="D5384" s="66">
        <f>VLOOKUP(A5384,'2.1 Termination Charges'!$B$4:$F$904,5,0)</f>
        <v>0.38180999999999998</v>
      </c>
      <c r="G5384" s="67"/>
      <c r="H5384" s="67"/>
      <c r="J5384" s="67"/>
      <c r="P5384" s="68"/>
      <c r="Q5384" s="69"/>
      <c r="R5384" s="69"/>
      <c r="Z5384" s="70"/>
      <c r="AA5384" s="71"/>
      <c r="AB5384" s="70"/>
      <c r="AC5384" s="70"/>
      <c r="AD5384" s="53"/>
      <c r="AE5384" s="53"/>
      <c r="AF5384" s="72"/>
      <c r="AG5384" s="70"/>
      <c r="AH5384" s="70"/>
      <c r="AI5384" s="70"/>
    </row>
    <row r="5385" spans="1:35" ht="12.75" customHeight="1" x14ac:dyDescent="0.2">
      <c r="A5385" s="64" t="s">
        <v>957</v>
      </c>
      <c r="B5385" s="65" t="s">
        <v>956</v>
      </c>
      <c r="C5385" s="65">
        <v>1876563</v>
      </c>
      <c r="D5385" s="66">
        <f>VLOOKUP(A5385,'2.1 Termination Charges'!$B$4:$F$904,5,0)</f>
        <v>0.38180999999999998</v>
      </c>
      <c r="G5385" s="67"/>
      <c r="H5385" s="67"/>
      <c r="J5385" s="67"/>
      <c r="P5385" s="68"/>
      <c r="Q5385" s="69"/>
      <c r="R5385" s="69"/>
      <c r="Z5385" s="70"/>
      <c r="AA5385" s="71"/>
      <c r="AB5385" s="70"/>
      <c r="AC5385" s="70"/>
      <c r="AD5385" s="53"/>
      <c r="AE5385" s="53"/>
      <c r="AF5385" s="72"/>
      <c r="AG5385" s="70"/>
      <c r="AH5385" s="70"/>
      <c r="AI5385" s="70"/>
    </row>
    <row r="5386" spans="1:35" ht="12.75" customHeight="1" x14ac:dyDescent="0.2">
      <c r="A5386" s="64" t="s">
        <v>957</v>
      </c>
      <c r="B5386" s="65" t="s">
        <v>956</v>
      </c>
      <c r="C5386" s="65">
        <v>1876700</v>
      </c>
      <c r="D5386" s="66">
        <f>VLOOKUP(A5386,'2.1 Termination Charges'!$B$4:$F$904,5,0)</f>
        <v>0.38180999999999998</v>
      </c>
      <c r="G5386" s="67"/>
      <c r="H5386" s="67"/>
      <c r="J5386" s="67"/>
      <c r="P5386" s="68"/>
      <c r="Q5386" s="69"/>
      <c r="R5386" s="69"/>
      <c r="Z5386" s="70"/>
      <c r="AA5386" s="71"/>
      <c r="AB5386" s="70"/>
      <c r="AC5386" s="70"/>
      <c r="AD5386" s="53"/>
      <c r="AE5386" s="53"/>
      <c r="AF5386" s="72"/>
      <c r="AG5386" s="70"/>
      <c r="AH5386" s="70"/>
      <c r="AI5386" s="70"/>
    </row>
    <row r="5387" spans="1:35" ht="12.75" customHeight="1" x14ac:dyDescent="0.2">
      <c r="A5387" s="64" t="s">
        <v>957</v>
      </c>
      <c r="B5387" s="65" t="s">
        <v>956</v>
      </c>
      <c r="C5387" s="65">
        <v>1876707</v>
      </c>
      <c r="D5387" s="66">
        <f>VLOOKUP(A5387,'2.1 Termination Charges'!$B$4:$F$904,5,0)</f>
        <v>0.38180999999999998</v>
      </c>
      <c r="G5387" s="67"/>
      <c r="H5387" s="67"/>
      <c r="J5387" s="67"/>
      <c r="P5387" s="68"/>
      <c r="Q5387" s="69"/>
      <c r="R5387" s="69"/>
      <c r="Z5387" s="70"/>
      <c r="AA5387" s="71"/>
      <c r="AB5387" s="70"/>
      <c r="AC5387" s="70"/>
      <c r="AD5387" s="53"/>
      <c r="AE5387" s="53"/>
      <c r="AF5387" s="72"/>
      <c r="AG5387" s="70"/>
      <c r="AH5387" s="70"/>
      <c r="AI5387" s="70"/>
    </row>
    <row r="5388" spans="1:35" ht="12.75" customHeight="1" x14ac:dyDescent="0.2">
      <c r="A5388" s="64" t="s">
        <v>957</v>
      </c>
      <c r="B5388" s="65" t="s">
        <v>956</v>
      </c>
      <c r="C5388" s="65">
        <v>187677</v>
      </c>
      <c r="D5388" s="66">
        <f>VLOOKUP(A5388,'2.1 Termination Charges'!$B$4:$F$904,5,0)</f>
        <v>0.38180999999999998</v>
      </c>
      <c r="G5388" s="67"/>
      <c r="H5388" s="67"/>
      <c r="J5388" s="67"/>
      <c r="P5388" s="68"/>
      <c r="Q5388" s="69"/>
      <c r="R5388" s="69"/>
      <c r="Z5388" s="70"/>
      <c r="AA5388" s="71"/>
      <c r="AB5388" s="70"/>
      <c r="AC5388" s="70"/>
      <c r="AD5388" s="53"/>
      <c r="AE5388" s="53"/>
      <c r="AF5388" s="72"/>
      <c r="AG5388" s="70"/>
      <c r="AH5388" s="70"/>
      <c r="AI5388" s="70"/>
    </row>
    <row r="5389" spans="1:35" ht="12.75" customHeight="1" x14ac:dyDescent="0.2">
      <c r="A5389" s="64" t="s">
        <v>957</v>
      </c>
      <c r="B5389" s="65" t="s">
        <v>956</v>
      </c>
      <c r="C5389" s="65">
        <v>1876781</v>
      </c>
      <c r="D5389" s="66">
        <f>VLOOKUP(A5389,'2.1 Termination Charges'!$B$4:$F$904,5,0)</f>
        <v>0.38180999999999998</v>
      </c>
      <c r="G5389" s="67"/>
      <c r="H5389" s="67"/>
      <c r="J5389" s="67"/>
      <c r="P5389" s="68"/>
      <c r="Q5389" s="69"/>
      <c r="R5389" s="69"/>
      <c r="Z5389" s="70"/>
      <c r="AA5389" s="71"/>
      <c r="AB5389" s="70"/>
      <c r="AC5389" s="70"/>
      <c r="AD5389" s="53"/>
      <c r="AE5389" s="53"/>
      <c r="AF5389" s="72"/>
      <c r="AG5389" s="70"/>
      <c r="AH5389" s="70"/>
      <c r="AI5389" s="70"/>
    </row>
    <row r="5390" spans="1:35" ht="12.75" customHeight="1" x14ac:dyDescent="0.2">
      <c r="A5390" s="64" t="s">
        <v>957</v>
      </c>
      <c r="B5390" s="65" t="s">
        <v>956</v>
      </c>
      <c r="C5390" s="65">
        <v>1876782</v>
      </c>
      <c r="D5390" s="66">
        <f>VLOOKUP(A5390,'2.1 Termination Charges'!$B$4:$F$904,5,0)</f>
        <v>0.38180999999999998</v>
      </c>
      <c r="G5390" s="67"/>
      <c r="H5390" s="67"/>
      <c r="J5390" s="67"/>
      <c r="P5390" s="68"/>
      <c r="Q5390" s="69"/>
      <c r="R5390" s="69"/>
      <c r="Z5390" s="70"/>
      <c r="AA5390" s="71"/>
      <c r="AB5390" s="70"/>
      <c r="AC5390" s="70"/>
      <c r="AD5390" s="53"/>
      <c r="AE5390" s="53"/>
      <c r="AF5390" s="72"/>
      <c r="AG5390" s="70"/>
      <c r="AH5390" s="70"/>
      <c r="AI5390" s="70"/>
    </row>
    <row r="5391" spans="1:35" ht="12.75" customHeight="1" x14ac:dyDescent="0.2">
      <c r="A5391" s="64" t="s">
        <v>957</v>
      </c>
      <c r="B5391" s="65" t="s">
        <v>956</v>
      </c>
      <c r="C5391" s="65">
        <v>1876783</v>
      </c>
      <c r="D5391" s="66">
        <f>VLOOKUP(A5391,'2.1 Termination Charges'!$B$4:$F$904,5,0)</f>
        <v>0.38180999999999998</v>
      </c>
      <c r="G5391" s="67"/>
      <c r="H5391" s="67"/>
      <c r="J5391" s="67"/>
      <c r="P5391" s="68"/>
      <c r="Q5391" s="69"/>
      <c r="R5391" s="69"/>
      <c r="Z5391" s="70"/>
      <c r="AA5391" s="71"/>
      <c r="AB5391" s="70"/>
      <c r="AC5391" s="70"/>
      <c r="AD5391" s="53"/>
      <c r="AE5391" s="53"/>
      <c r="AF5391" s="72"/>
      <c r="AG5391" s="70"/>
      <c r="AH5391" s="70"/>
      <c r="AI5391" s="70"/>
    </row>
    <row r="5392" spans="1:35" ht="12.75" customHeight="1" x14ac:dyDescent="0.2">
      <c r="A5392" s="64" t="s">
        <v>957</v>
      </c>
      <c r="B5392" s="65" t="s">
        <v>956</v>
      </c>
      <c r="C5392" s="65">
        <v>1876784</v>
      </c>
      <c r="D5392" s="66">
        <f>VLOOKUP(A5392,'2.1 Termination Charges'!$B$4:$F$904,5,0)</f>
        <v>0.38180999999999998</v>
      </c>
      <c r="G5392" s="67"/>
      <c r="H5392" s="67"/>
      <c r="J5392" s="67"/>
      <c r="P5392" s="68"/>
      <c r="Q5392" s="69"/>
      <c r="R5392" s="69"/>
      <c r="Z5392" s="70"/>
      <c r="AA5392" s="71"/>
      <c r="AB5392" s="70"/>
      <c r="AC5392" s="70"/>
      <c r="AD5392" s="53"/>
      <c r="AE5392" s="53"/>
      <c r="AF5392" s="72"/>
      <c r="AG5392" s="70"/>
      <c r="AH5392" s="70"/>
      <c r="AI5392" s="70"/>
    </row>
    <row r="5393" spans="1:35" ht="12.75" customHeight="1" x14ac:dyDescent="0.2">
      <c r="A5393" s="64" t="s">
        <v>957</v>
      </c>
      <c r="B5393" s="65" t="s">
        <v>956</v>
      </c>
      <c r="C5393" s="65">
        <v>1876787</v>
      </c>
      <c r="D5393" s="66">
        <f>VLOOKUP(A5393,'2.1 Termination Charges'!$B$4:$F$904,5,0)</f>
        <v>0.38180999999999998</v>
      </c>
      <c r="G5393" s="67"/>
      <c r="H5393" s="67"/>
      <c r="J5393" s="67"/>
      <c r="P5393" s="68"/>
      <c r="Q5393" s="69"/>
      <c r="R5393" s="69"/>
      <c r="Z5393" s="70"/>
      <c r="AA5393" s="71"/>
      <c r="AB5393" s="70"/>
      <c r="AC5393" s="70"/>
      <c r="AD5393" s="53"/>
      <c r="AE5393" s="53"/>
      <c r="AF5393" s="72"/>
      <c r="AG5393" s="70"/>
      <c r="AH5393" s="70"/>
      <c r="AI5393" s="70"/>
    </row>
    <row r="5394" spans="1:35" ht="12.75" customHeight="1" x14ac:dyDescent="0.2">
      <c r="A5394" s="64" t="s">
        <v>957</v>
      </c>
      <c r="B5394" s="65" t="s">
        <v>956</v>
      </c>
      <c r="C5394" s="65">
        <v>1876788</v>
      </c>
      <c r="D5394" s="66">
        <f>VLOOKUP(A5394,'2.1 Termination Charges'!$B$4:$F$904,5,0)</f>
        <v>0.38180999999999998</v>
      </c>
      <c r="G5394" s="67"/>
      <c r="H5394" s="67"/>
      <c r="J5394" s="67"/>
      <c r="P5394" s="68"/>
      <c r="Q5394" s="69"/>
      <c r="R5394" s="69"/>
      <c r="Z5394" s="70"/>
      <c r="AA5394" s="71"/>
      <c r="AB5394" s="70"/>
      <c r="AC5394" s="70"/>
      <c r="AD5394" s="53"/>
      <c r="AE5394" s="53"/>
      <c r="AF5394" s="72"/>
      <c r="AG5394" s="70"/>
      <c r="AH5394" s="70"/>
      <c r="AI5394" s="70"/>
    </row>
    <row r="5395" spans="1:35" ht="12.75" customHeight="1" x14ac:dyDescent="0.2">
      <c r="A5395" s="64" t="s">
        <v>957</v>
      </c>
      <c r="B5395" s="65" t="s">
        <v>956</v>
      </c>
      <c r="C5395" s="65">
        <v>1876789</v>
      </c>
      <c r="D5395" s="66">
        <f>VLOOKUP(A5395,'2.1 Termination Charges'!$B$4:$F$904,5,0)</f>
        <v>0.38180999999999998</v>
      </c>
      <c r="G5395" s="67"/>
      <c r="H5395" s="67"/>
      <c r="J5395" s="67"/>
      <c r="P5395" s="68"/>
      <c r="Q5395" s="69"/>
      <c r="R5395" s="69"/>
      <c r="Z5395" s="70"/>
      <c r="AA5395" s="71"/>
      <c r="AB5395" s="70"/>
      <c r="AC5395" s="70"/>
      <c r="AD5395" s="53"/>
      <c r="AE5395" s="53"/>
      <c r="AF5395" s="72"/>
      <c r="AG5395" s="70"/>
      <c r="AH5395" s="70"/>
      <c r="AI5395" s="70"/>
    </row>
    <row r="5396" spans="1:35" ht="12.75" customHeight="1" x14ac:dyDescent="0.2">
      <c r="A5396" s="64" t="s">
        <v>957</v>
      </c>
      <c r="B5396" s="65" t="s">
        <v>956</v>
      </c>
      <c r="C5396" s="65">
        <v>1876790</v>
      </c>
      <c r="D5396" s="66">
        <f>VLOOKUP(A5396,'2.1 Termination Charges'!$B$4:$F$904,5,0)</f>
        <v>0.38180999999999998</v>
      </c>
      <c r="G5396" s="67"/>
      <c r="H5396" s="67"/>
      <c r="J5396" s="67"/>
      <c r="P5396" s="68"/>
      <c r="Q5396" s="69"/>
      <c r="R5396" s="69"/>
      <c r="Z5396" s="70"/>
      <c r="AA5396" s="71"/>
      <c r="AB5396" s="70"/>
      <c r="AC5396" s="70"/>
      <c r="AD5396" s="53"/>
      <c r="AE5396" s="53"/>
      <c r="AF5396" s="72"/>
      <c r="AG5396" s="70"/>
      <c r="AH5396" s="70"/>
      <c r="AI5396" s="70"/>
    </row>
    <row r="5397" spans="1:35" ht="12.75" customHeight="1" x14ac:dyDescent="0.2">
      <c r="A5397" s="64" t="s">
        <v>957</v>
      </c>
      <c r="B5397" s="65" t="s">
        <v>956</v>
      </c>
      <c r="C5397" s="65">
        <v>1876791</v>
      </c>
      <c r="D5397" s="66">
        <f>VLOOKUP(A5397,'2.1 Termination Charges'!$B$4:$F$904,5,0)</f>
        <v>0.38180999999999998</v>
      </c>
      <c r="G5397" s="67"/>
      <c r="H5397" s="67"/>
      <c r="J5397" s="67"/>
      <c r="P5397" s="68"/>
      <c r="Q5397" s="69"/>
      <c r="R5397" s="69"/>
      <c r="Z5397" s="70"/>
      <c r="AA5397" s="71"/>
      <c r="AB5397" s="70"/>
      <c r="AC5397" s="70"/>
      <c r="AD5397" s="53"/>
      <c r="AE5397" s="53"/>
      <c r="AF5397" s="72"/>
      <c r="AG5397" s="70"/>
      <c r="AH5397" s="70"/>
      <c r="AI5397" s="70"/>
    </row>
    <row r="5398" spans="1:35" ht="12.75" customHeight="1" x14ac:dyDescent="0.2">
      <c r="A5398" s="64" t="s">
        <v>957</v>
      </c>
      <c r="B5398" s="65" t="s">
        <v>956</v>
      </c>
      <c r="C5398" s="65">
        <v>1876792</v>
      </c>
      <c r="D5398" s="66">
        <f>VLOOKUP(A5398,'2.1 Termination Charges'!$B$4:$F$904,5,0)</f>
        <v>0.38180999999999998</v>
      </c>
      <c r="G5398" s="67"/>
      <c r="H5398" s="67"/>
      <c r="J5398" s="67"/>
      <c r="P5398" s="68"/>
      <c r="Q5398" s="69"/>
      <c r="R5398" s="69"/>
      <c r="Z5398" s="70"/>
      <c r="AA5398" s="71"/>
      <c r="AB5398" s="70"/>
      <c r="AC5398" s="70"/>
      <c r="AD5398" s="53"/>
      <c r="AE5398" s="53"/>
      <c r="AF5398" s="72"/>
      <c r="AG5398" s="70"/>
      <c r="AH5398" s="70"/>
      <c r="AI5398" s="70"/>
    </row>
    <row r="5399" spans="1:35" ht="12.75" customHeight="1" x14ac:dyDescent="0.2">
      <c r="A5399" s="64" t="s">
        <v>957</v>
      </c>
      <c r="B5399" s="65" t="s">
        <v>956</v>
      </c>
      <c r="C5399" s="65">
        <v>1876793</v>
      </c>
      <c r="D5399" s="66">
        <f>VLOOKUP(A5399,'2.1 Termination Charges'!$B$4:$F$904,5,0)</f>
        <v>0.38180999999999998</v>
      </c>
      <c r="G5399" s="67"/>
      <c r="H5399" s="67"/>
      <c r="J5399" s="67"/>
      <c r="P5399" s="68"/>
      <c r="Q5399" s="69"/>
      <c r="R5399" s="69"/>
      <c r="Z5399" s="70"/>
      <c r="AA5399" s="71"/>
      <c r="AB5399" s="70"/>
      <c r="AC5399" s="70"/>
      <c r="AD5399" s="53"/>
      <c r="AE5399" s="53"/>
      <c r="AF5399" s="72"/>
      <c r="AG5399" s="70"/>
      <c r="AH5399" s="70"/>
      <c r="AI5399" s="70"/>
    </row>
    <row r="5400" spans="1:35" ht="12.75" customHeight="1" x14ac:dyDescent="0.2">
      <c r="A5400" s="64" t="s">
        <v>957</v>
      </c>
      <c r="B5400" s="65" t="s">
        <v>956</v>
      </c>
      <c r="C5400" s="65">
        <v>1876796</v>
      </c>
      <c r="D5400" s="66">
        <f>VLOOKUP(A5400,'2.1 Termination Charges'!$B$4:$F$904,5,0)</f>
        <v>0.38180999999999998</v>
      </c>
      <c r="G5400" s="67"/>
      <c r="H5400" s="67"/>
      <c r="J5400" s="67"/>
      <c r="P5400" s="68"/>
      <c r="Q5400" s="69"/>
      <c r="R5400" s="69"/>
      <c r="Z5400" s="70"/>
      <c r="AA5400" s="71"/>
      <c r="AB5400" s="70"/>
      <c r="AC5400" s="70"/>
      <c r="AD5400" s="53"/>
      <c r="AE5400" s="53"/>
      <c r="AF5400" s="72"/>
      <c r="AG5400" s="70"/>
      <c r="AH5400" s="70"/>
      <c r="AI5400" s="70"/>
    </row>
    <row r="5401" spans="1:35" ht="12.75" customHeight="1" x14ac:dyDescent="0.2">
      <c r="A5401" s="64" t="s">
        <v>957</v>
      </c>
      <c r="B5401" s="65" t="s">
        <v>956</v>
      </c>
      <c r="C5401" s="65">
        <v>1876797</v>
      </c>
      <c r="D5401" s="66">
        <f>VLOOKUP(A5401,'2.1 Termination Charges'!$B$4:$F$904,5,0)</f>
        <v>0.38180999999999998</v>
      </c>
      <c r="G5401" s="67"/>
      <c r="H5401" s="67"/>
      <c r="J5401" s="67"/>
      <c r="P5401" s="68"/>
      <c r="Q5401" s="69"/>
      <c r="R5401" s="69"/>
      <c r="Z5401" s="70"/>
      <c r="AA5401" s="71"/>
      <c r="AB5401" s="70"/>
      <c r="AC5401" s="70"/>
      <c r="AD5401" s="53"/>
      <c r="AE5401" s="53"/>
      <c r="AF5401" s="72"/>
      <c r="AG5401" s="70"/>
      <c r="AH5401" s="70"/>
      <c r="AI5401" s="70"/>
    </row>
    <row r="5402" spans="1:35" ht="12.75" customHeight="1" x14ac:dyDescent="0.2">
      <c r="A5402" s="64" t="s">
        <v>957</v>
      </c>
      <c r="B5402" s="65" t="s">
        <v>956</v>
      </c>
      <c r="C5402" s="65">
        <v>1876798</v>
      </c>
      <c r="D5402" s="66">
        <f>VLOOKUP(A5402,'2.1 Termination Charges'!$B$4:$F$904,5,0)</f>
        <v>0.38180999999999998</v>
      </c>
      <c r="G5402" s="67"/>
      <c r="H5402" s="67"/>
      <c r="J5402" s="67"/>
      <c r="P5402" s="68"/>
      <c r="Q5402" s="69"/>
      <c r="R5402" s="69"/>
      <c r="Z5402" s="70"/>
      <c r="AA5402" s="71"/>
      <c r="AB5402" s="70"/>
      <c r="AC5402" s="70"/>
      <c r="AD5402" s="53"/>
      <c r="AE5402" s="53"/>
      <c r="AF5402" s="72"/>
      <c r="AG5402" s="70"/>
      <c r="AH5402" s="70"/>
      <c r="AI5402" s="70"/>
    </row>
    <row r="5403" spans="1:35" ht="12.75" customHeight="1" x14ac:dyDescent="0.2">
      <c r="A5403" s="64" t="s">
        <v>957</v>
      </c>
      <c r="B5403" s="65" t="s">
        <v>956</v>
      </c>
      <c r="C5403" s="65">
        <v>1876799</v>
      </c>
      <c r="D5403" s="66">
        <f>VLOOKUP(A5403,'2.1 Termination Charges'!$B$4:$F$904,5,0)</f>
        <v>0.38180999999999998</v>
      </c>
      <c r="G5403" s="67"/>
      <c r="H5403" s="67"/>
      <c r="J5403" s="67"/>
      <c r="P5403" s="68"/>
      <c r="Q5403" s="69"/>
      <c r="R5403" s="69"/>
      <c r="Z5403" s="70"/>
      <c r="AA5403" s="71"/>
      <c r="AB5403" s="70"/>
      <c r="AC5403" s="70"/>
      <c r="AD5403" s="53"/>
      <c r="AE5403" s="53"/>
      <c r="AF5403" s="72"/>
      <c r="AG5403" s="70"/>
      <c r="AH5403" s="70"/>
      <c r="AI5403" s="70"/>
    </row>
    <row r="5404" spans="1:35" ht="12.75" customHeight="1" x14ac:dyDescent="0.2">
      <c r="A5404" s="64" t="s">
        <v>957</v>
      </c>
      <c r="B5404" s="65" t="s">
        <v>956</v>
      </c>
      <c r="C5404" s="65">
        <v>187680</v>
      </c>
      <c r="D5404" s="66">
        <f>VLOOKUP(A5404,'2.1 Termination Charges'!$B$4:$F$904,5,0)</f>
        <v>0.38180999999999998</v>
      </c>
      <c r="G5404" s="67"/>
      <c r="H5404" s="67"/>
      <c r="J5404" s="67"/>
      <c r="P5404" s="68"/>
      <c r="Q5404" s="69"/>
      <c r="R5404" s="69"/>
      <c r="Z5404" s="70"/>
      <c r="AA5404" s="71"/>
      <c r="AB5404" s="70"/>
      <c r="AC5404" s="70"/>
      <c r="AD5404" s="53"/>
      <c r="AE5404" s="53"/>
      <c r="AF5404" s="72"/>
      <c r="AG5404" s="70"/>
      <c r="AH5404" s="70"/>
      <c r="AI5404" s="70"/>
    </row>
    <row r="5405" spans="1:35" ht="12.75" customHeight="1" x14ac:dyDescent="0.2">
      <c r="A5405" s="64" t="s">
        <v>957</v>
      </c>
      <c r="B5405" s="65" t="s">
        <v>956</v>
      </c>
      <c r="C5405" s="65">
        <v>1876810</v>
      </c>
      <c r="D5405" s="66">
        <f>VLOOKUP(A5405,'2.1 Termination Charges'!$B$4:$F$904,5,0)</f>
        <v>0.38180999999999998</v>
      </c>
      <c r="G5405" s="67"/>
      <c r="H5405" s="67"/>
      <c r="J5405" s="67"/>
      <c r="P5405" s="68"/>
      <c r="Q5405" s="69"/>
      <c r="R5405" s="69"/>
      <c r="Z5405" s="70"/>
      <c r="AA5405" s="71"/>
      <c r="AB5405" s="70"/>
      <c r="AC5405" s="70"/>
      <c r="AD5405" s="53"/>
      <c r="AE5405" s="53"/>
      <c r="AF5405" s="72"/>
      <c r="AG5405" s="70"/>
      <c r="AH5405" s="70"/>
      <c r="AI5405" s="70"/>
    </row>
    <row r="5406" spans="1:35" ht="12.75" customHeight="1" x14ac:dyDescent="0.2">
      <c r="A5406" s="64" t="s">
        <v>957</v>
      </c>
      <c r="B5406" s="65" t="s">
        <v>956</v>
      </c>
      <c r="C5406" s="65">
        <v>1876812</v>
      </c>
      <c r="D5406" s="66">
        <f>VLOOKUP(A5406,'2.1 Termination Charges'!$B$4:$F$904,5,0)</f>
        <v>0.38180999999999998</v>
      </c>
      <c r="G5406" s="67"/>
      <c r="H5406" s="67"/>
      <c r="J5406" s="67"/>
      <c r="P5406" s="68"/>
      <c r="Q5406" s="69"/>
      <c r="R5406" s="69"/>
      <c r="Z5406" s="70"/>
      <c r="AA5406" s="71"/>
      <c r="AB5406" s="70"/>
      <c r="AC5406" s="70"/>
      <c r="AD5406" s="53"/>
      <c r="AE5406" s="53"/>
      <c r="AF5406" s="72"/>
      <c r="AG5406" s="70"/>
      <c r="AH5406" s="70"/>
      <c r="AI5406" s="70"/>
    </row>
    <row r="5407" spans="1:35" ht="12.75" customHeight="1" x14ac:dyDescent="0.2">
      <c r="A5407" s="64" t="s">
        <v>957</v>
      </c>
      <c r="B5407" s="65" t="s">
        <v>956</v>
      </c>
      <c r="C5407" s="65">
        <v>1876813</v>
      </c>
      <c r="D5407" s="66">
        <f>VLOOKUP(A5407,'2.1 Termination Charges'!$B$4:$F$904,5,0)</f>
        <v>0.38180999999999998</v>
      </c>
      <c r="G5407" s="67"/>
      <c r="H5407" s="67"/>
      <c r="J5407" s="67"/>
      <c r="P5407" s="68"/>
      <c r="Q5407" s="69"/>
      <c r="R5407" s="69"/>
      <c r="Z5407" s="70"/>
      <c r="AA5407" s="71"/>
      <c r="AB5407" s="70"/>
      <c r="AC5407" s="70"/>
      <c r="AD5407" s="53"/>
      <c r="AE5407" s="53"/>
      <c r="AF5407" s="72"/>
      <c r="AG5407" s="70"/>
      <c r="AH5407" s="70"/>
      <c r="AI5407" s="70"/>
    </row>
    <row r="5408" spans="1:35" ht="12.75" customHeight="1" x14ac:dyDescent="0.2">
      <c r="A5408" s="64" t="s">
        <v>957</v>
      </c>
      <c r="B5408" s="65" t="s">
        <v>956</v>
      </c>
      <c r="C5408" s="65">
        <v>1876814</v>
      </c>
      <c r="D5408" s="66">
        <f>VLOOKUP(A5408,'2.1 Termination Charges'!$B$4:$F$904,5,0)</f>
        <v>0.38180999999999998</v>
      </c>
      <c r="G5408" s="67"/>
      <c r="H5408" s="67"/>
      <c r="J5408" s="67"/>
      <c r="P5408" s="68"/>
      <c r="Q5408" s="69"/>
      <c r="R5408" s="69"/>
      <c r="Z5408" s="70"/>
      <c r="AA5408" s="71"/>
      <c r="AB5408" s="70"/>
      <c r="AC5408" s="70"/>
      <c r="AD5408" s="53"/>
      <c r="AE5408" s="53"/>
      <c r="AF5408" s="72"/>
      <c r="AG5408" s="70"/>
      <c r="AH5408" s="70"/>
      <c r="AI5408" s="70"/>
    </row>
    <row r="5409" spans="1:35" ht="12.75" customHeight="1" x14ac:dyDescent="0.2">
      <c r="A5409" s="64" t="s">
        <v>957</v>
      </c>
      <c r="B5409" s="65" t="s">
        <v>956</v>
      </c>
      <c r="C5409" s="65">
        <v>1876815</v>
      </c>
      <c r="D5409" s="66">
        <f>VLOOKUP(A5409,'2.1 Termination Charges'!$B$4:$F$904,5,0)</f>
        <v>0.38180999999999998</v>
      </c>
      <c r="G5409" s="67"/>
      <c r="H5409" s="67"/>
      <c r="J5409" s="67"/>
      <c r="P5409" s="68"/>
      <c r="Q5409" s="69"/>
      <c r="R5409" s="69"/>
      <c r="Z5409" s="70"/>
      <c r="AA5409" s="71"/>
      <c r="AB5409" s="70"/>
      <c r="AC5409" s="70"/>
      <c r="AD5409" s="53"/>
      <c r="AE5409" s="53"/>
      <c r="AF5409" s="72"/>
      <c r="AG5409" s="70"/>
      <c r="AH5409" s="70"/>
      <c r="AI5409" s="70"/>
    </row>
    <row r="5410" spans="1:35" ht="12.75" customHeight="1" x14ac:dyDescent="0.2">
      <c r="A5410" s="64" t="s">
        <v>957</v>
      </c>
      <c r="B5410" s="65" t="s">
        <v>956</v>
      </c>
      <c r="C5410" s="65">
        <v>1876816</v>
      </c>
      <c r="D5410" s="66">
        <f>VLOOKUP(A5410,'2.1 Termination Charges'!$B$4:$F$904,5,0)</f>
        <v>0.38180999999999998</v>
      </c>
      <c r="G5410" s="67"/>
      <c r="H5410" s="67"/>
      <c r="J5410" s="67"/>
      <c r="P5410" s="68"/>
      <c r="Q5410" s="69"/>
      <c r="R5410" s="69"/>
      <c r="Z5410" s="70"/>
      <c r="AA5410" s="71"/>
      <c r="AB5410" s="70"/>
      <c r="AC5410" s="70"/>
      <c r="AD5410" s="53"/>
      <c r="AE5410" s="53"/>
      <c r="AF5410" s="72"/>
      <c r="AG5410" s="70"/>
      <c r="AH5410" s="70"/>
      <c r="AI5410" s="70"/>
    </row>
    <row r="5411" spans="1:35" ht="12.75" customHeight="1" x14ac:dyDescent="0.2">
      <c r="A5411" s="64" t="s">
        <v>957</v>
      </c>
      <c r="B5411" s="65" t="s">
        <v>956</v>
      </c>
      <c r="C5411" s="65">
        <v>1876817</v>
      </c>
      <c r="D5411" s="66">
        <f>VLOOKUP(A5411,'2.1 Termination Charges'!$B$4:$F$904,5,0)</f>
        <v>0.38180999999999998</v>
      </c>
      <c r="G5411" s="67"/>
      <c r="H5411" s="67"/>
      <c r="J5411" s="67"/>
      <c r="P5411" s="68"/>
      <c r="Q5411" s="69"/>
      <c r="R5411" s="69"/>
      <c r="Z5411" s="70"/>
      <c r="AA5411" s="71"/>
      <c r="AB5411" s="70"/>
      <c r="AC5411" s="70"/>
      <c r="AD5411" s="53"/>
      <c r="AE5411" s="53"/>
      <c r="AF5411" s="72"/>
      <c r="AG5411" s="70"/>
      <c r="AH5411" s="70"/>
      <c r="AI5411" s="70"/>
    </row>
    <row r="5412" spans="1:35" ht="12.75" customHeight="1" x14ac:dyDescent="0.2">
      <c r="A5412" s="64" t="s">
        <v>957</v>
      </c>
      <c r="B5412" s="65" t="s">
        <v>956</v>
      </c>
      <c r="C5412" s="65">
        <v>1876818</v>
      </c>
      <c r="D5412" s="66">
        <f>VLOOKUP(A5412,'2.1 Termination Charges'!$B$4:$F$904,5,0)</f>
        <v>0.38180999999999998</v>
      </c>
      <c r="G5412" s="67"/>
      <c r="H5412" s="67"/>
      <c r="J5412" s="67"/>
      <c r="P5412" s="68"/>
      <c r="Q5412" s="69"/>
      <c r="R5412" s="69"/>
      <c r="Z5412" s="70"/>
      <c r="AA5412" s="71"/>
      <c r="AB5412" s="70"/>
      <c r="AC5412" s="70"/>
      <c r="AD5412" s="53"/>
      <c r="AE5412" s="53"/>
      <c r="AF5412" s="72"/>
      <c r="AG5412" s="70"/>
      <c r="AH5412" s="70"/>
      <c r="AI5412" s="70"/>
    </row>
    <row r="5413" spans="1:35" ht="12.75" customHeight="1" x14ac:dyDescent="0.2">
      <c r="A5413" s="64" t="s">
        <v>957</v>
      </c>
      <c r="B5413" s="65" t="s">
        <v>956</v>
      </c>
      <c r="C5413" s="65">
        <v>1876819</v>
      </c>
      <c r="D5413" s="66">
        <f>VLOOKUP(A5413,'2.1 Termination Charges'!$B$4:$F$904,5,0)</f>
        <v>0.38180999999999998</v>
      </c>
      <c r="G5413" s="67"/>
      <c r="H5413" s="67"/>
      <c r="J5413" s="67"/>
      <c r="P5413" s="68"/>
      <c r="Q5413" s="69"/>
      <c r="R5413" s="69"/>
      <c r="Z5413" s="70"/>
      <c r="AA5413" s="71"/>
      <c r="AB5413" s="70"/>
      <c r="AC5413" s="70"/>
      <c r="AD5413" s="53"/>
      <c r="AE5413" s="53"/>
      <c r="AF5413" s="72"/>
      <c r="AG5413" s="70"/>
      <c r="AH5413" s="70"/>
      <c r="AI5413" s="70"/>
    </row>
    <row r="5414" spans="1:35" ht="12.75" customHeight="1" x14ac:dyDescent="0.2">
      <c r="A5414" s="64" t="s">
        <v>957</v>
      </c>
      <c r="B5414" s="65" t="s">
        <v>956</v>
      </c>
      <c r="C5414" s="65">
        <v>187682</v>
      </c>
      <c r="D5414" s="66">
        <f>VLOOKUP(A5414,'2.1 Termination Charges'!$B$4:$F$904,5,0)</f>
        <v>0.38180999999999998</v>
      </c>
      <c r="G5414" s="67"/>
      <c r="H5414" s="67"/>
      <c r="J5414" s="67"/>
      <c r="P5414" s="68"/>
      <c r="Q5414" s="69"/>
      <c r="R5414" s="69"/>
      <c r="Z5414" s="70"/>
      <c r="AA5414" s="71"/>
      <c r="AB5414" s="70"/>
      <c r="AC5414" s="70"/>
      <c r="AD5414" s="53"/>
      <c r="AE5414" s="53"/>
      <c r="AF5414" s="72"/>
      <c r="AG5414" s="70"/>
      <c r="AH5414" s="70"/>
      <c r="AI5414" s="70"/>
    </row>
    <row r="5415" spans="1:35" ht="12.75" customHeight="1" x14ac:dyDescent="0.2">
      <c r="A5415" s="64" t="s">
        <v>957</v>
      </c>
      <c r="B5415" s="65" t="s">
        <v>956</v>
      </c>
      <c r="C5415" s="65">
        <v>187683</v>
      </c>
      <c r="D5415" s="66">
        <f>VLOOKUP(A5415,'2.1 Termination Charges'!$B$4:$F$904,5,0)</f>
        <v>0.38180999999999998</v>
      </c>
      <c r="G5415" s="67"/>
      <c r="H5415" s="67"/>
      <c r="J5415" s="67"/>
      <c r="P5415" s="68"/>
      <c r="Q5415" s="69"/>
      <c r="R5415" s="69"/>
      <c r="Z5415" s="70"/>
      <c r="AA5415" s="71"/>
      <c r="AB5415" s="70"/>
      <c r="AC5415" s="70"/>
      <c r="AD5415" s="53"/>
      <c r="AE5415" s="53"/>
      <c r="AF5415" s="72"/>
      <c r="AG5415" s="70"/>
      <c r="AH5415" s="70"/>
      <c r="AI5415" s="70"/>
    </row>
    <row r="5416" spans="1:35" ht="12.75" customHeight="1" x14ac:dyDescent="0.2">
      <c r="A5416" s="64" t="s">
        <v>957</v>
      </c>
      <c r="B5416" s="65" t="s">
        <v>956</v>
      </c>
      <c r="C5416" s="65">
        <v>1876909</v>
      </c>
      <c r="D5416" s="66">
        <f>VLOOKUP(A5416,'2.1 Termination Charges'!$B$4:$F$904,5,0)</f>
        <v>0.38180999999999998</v>
      </c>
      <c r="G5416" s="67"/>
      <c r="H5416" s="67"/>
      <c r="J5416" s="67"/>
      <c r="P5416" s="68"/>
      <c r="Q5416" s="69"/>
      <c r="R5416" s="69"/>
      <c r="Z5416" s="70"/>
      <c r="AA5416" s="71"/>
      <c r="AB5416" s="70"/>
      <c r="AC5416" s="70"/>
      <c r="AD5416" s="53"/>
      <c r="AE5416" s="53"/>
      <c r="AF5416" s="72"/>
      <c r="AG5416" s="70"/>
      <c r="AH5416" s="70"/>
      <c r="AI5416" s="70"/>
    </row>
    <row r="5417" spans="1:35" ht="12.75" customHeight="1" x14ac:dyDescent="0.2">
      <c r="A5417" s="64" t="s">
        <v>957</v>
      </c>
      <c r="B5417" s="65" t="s">
        <v>956</v>
      </c>
      <c r="C5417" s="65">
        <v>1876919</v>
      </c>
      <c r="D5417" s="66">
        <f>VLOOKUP(A5417,'2.1 Termination Charges'!$B$4:$F$904,5,0)</f>
        <v>0.38180999999999998</v>
      </c>
      <c r="G5417" s="67"/>
      <c r="H5417" s="67"/>
      <c r="J5417" s="67"/>
      <c r="P5417" s="68"/>
      <c r="Q5417" s="69"/>
      <c r="R5417" s="69"/>
      <c r="Z5417" s="70"/>
      <c r="AA5417" s="71"/>
      <c r="AB5417" s="70"/>
      <c r="AC5417" s="70"/>
      <c r="AD5417" s="53"/>
      <c r="AE5417" s="53"/>
      <c r="AF5417" s="72"/>
      <c r="AG5417" s="70"/>
      <c r="AH5417" s="70"/>
      <c r="AI5417" s="70"/>
    </row>
    <row r="5418" spans="1:35" ht="12.75" customHeight="1" x14ac:dyDescent="0.2">
      <c r="A5418" s="64" t="s">
        <v>957</v>
      </c>
      <c r="B5418" s="65" t="s">
        <v>956</v>
      </c>
      <c r="C5418" s="65">
        <v>1876990</v>
      </c>
      <c r="D5418" s="66">
        <f>VLOOKUP(A5418,'2.1 Termination Charges'!$B$4:$F$904,5,0)</f>
        <v>0.38180999999999998</v>
      </c>
      <c r="G5418" s="67"/>
      <c r="H5418" s="67"/>
      <c r="J5418" s="67"/>
      <c r="P5418" s="68"/>
      <c r="Q5418" s="69"/>
      <c r="R5418" s="69"/>
      <c r="Z5418" s="70"/>
      <c r="AA5418" s="71"/>
      <c r="AB5418" s="70"/>
      <c r="AC5418" s="70"/>
      <c r="AD5418" s="53"/>
      <c r="AE5418" s="53"/>
      <c r="AF5418" s="72"/>
      <c r="AG5418" s="70"/>
      <c r="AH5418" s="70"/>
      <c r="AI5418" s="70"/>
    </row>
    <row r="5419" spans="1:35" ht="12.75" customHeight="1" x14ac:dyDescent="0.2">
      <c r="A5419" s="64" t="s">
        <v>957</v>
      </c>
      <c r="B5419" s="65" t="s">
        <v>956</v>
      </c>
      <c r="C5419" s="65">
        <v>1876995</v>
      </c>
      <c r="D5419" s="66">
        <f>VLOOKUP(A5419,'2.1 Termination Charges'!$B$4:$F$904,5,0)</f>
        <v>0.38180999999999998</v>
      </c>
      <c r="G5419" s="67"/>
      <c r="H5419" s="67"/>
      <c r="J5419" s="67"/>
      <c r="P5419" s="68"/>
      <c r="Q5419" s="69"/>
      <c r="R5419" s="69"/>
      <c r="Z5419" s="70"/>
      <c r="AA5419" s="71"/>
      <c r="AB5419" s="70"/>
      <c r="AC5419" s="70"/>
      <c r="AD5419" s="53"/>
      <c r="AE5419" s="53"/>
      <c r="AF5419" s="72"/>
      <c r="AG5419" s="70"/>
      <c r="AH5419" s="70"/>
      <c r="AI5419" s="70"/>
    </row>
    <row r="5420" spans="1:35" ht="12.75" customHeight="1" x14ac:dyDescent="0.2">
      <c r="A5420" s="64" t="s">
        <v>957</v>
      </c>
      <c r="B5420" s="65" t="s">
        <v>956</v>
      </c>
      <c r="C5420" s="65">
        <v>1876997</v>
      </c>
      <c r="D5420" s="66">
        <f>VLOOKUP(A5420,'2.1 Termination Charges'!$B$4:$F$904,5,0)</f>
        <v>0.38180999999999998</v>
      </c>
      <c r="G5420" s="67"/>
      <c r="H5420" s="67"/>
      <c r="J5420" s="67"/>
      <c r="P5420" s="68"/>
      <c r="Q5420" s="69"/>
      <c r="R5420" s="69"/>
      <c r="Z5420" s="70"/>
      <c r="AA5420" s="71"/>
      <c r="AB5420" s="70"/>
      <c r="AC5420" s="70"/>
      <c r="AD5420" s="53"/>
      <c r="AE5420" s="53"/>
      <c r="AF5420" s="72"/>
      <c r="AG5420" s="70"/>
      <c r="AH5420" s="70"/>
      <c r="AI5420" s="70"/>
    </row>
    <row r="5421" spans="1:35" ht="12.75" customHeight="1" x14ac:dyDescent="0.2">
      <c r="A5421" s="64" t="s">
        <v>957</v>
      </c>
      <c r="B5421" s="65" t="s">
        <v>956</v>
      </c>
      <c r="C5421" s="65">
        <v>1876999</v>
      </c>
      <c r="D5421" s="66">
        <f>VLOOKUP(A5421,'2.1 Termination Charges'!$B$4:$F$904,5,0)</f>
        <v>0.38180999999999998</v>
      </c>
      <c r="G5421" s="67"/>
      <c r="H5421" s="67"/>
      <c r="J5421" s="67"/>
      <c r="P5421" s="68"/>
      <c r="Q5421" s="69"/>
      <c r="R5421" s="69"/>
      <c r="Z5421" s="70"/>
      <c r="AA5421" s="71"/>
      <c r="AB5421" s="70"/>
      <c r="AC5421" s="70"/>
      <c r="AD5421" s="53"/>
      <c r="AE5421" s="53"/>
      <c r="AF5421" s="72"/>
      <c r="AG5421" s="70"/>
      <c r="AH5421" s="70"/>
      <c r="AI5421" s="70"/>
    </row>
    <row r="5422" spans="1:35" ht="12.75" customHeight="1" x14ac:dyDescent="0.2">
      <c r="A5422" s="64" t="s">
        <v>959</v>
      </c>
      <c r="B5422" s="65" t="s">
        <v>958</v>
      </c>
      <c r="C5422" s="65">
        <v>187624</v>
      </c>
      <c r="D5422" s="66">
        <f>VLOOKUP(A5422,'2.1 Termination Charges'!$B$4:$F$904,5,0)</f>
        <v>0.36847999999999997</v>
      </c>
      <c r="G5422" s="67"/>
      <c r="H5422" s="67"/>
      <c r="J5422" s="67"/>
      <c r="P5422" s="68"/>
      <c r="Q5422" s="69"/>
      <c r="R5422" s="69"/>
      <c r="Z5422" s="70"/>
      <c r="AA5422" s="71"/>
      <c r="AB5422" s="70"/>
      <c r="AC5422" s="70"/>
      <c r="AD5422" s="53"/>
      <c r="AE5422" s="53"/>
      <c r="AF5422" s="72"/>
      <c r="AG5422" s="70"/>
      <c r="AH5422" s="70"/>
      <c r="AI5422" s="70"/>
    </row>
    <row r="5423" spans="1:35" ht="12.75" customHeight="1" x14ac:dyDescent="0.2">
      <c r="A5423" s="64" t="s">
        <v>959</v>
      </c>
      <c r="B5423" s="65" t="s">
        <v>958</v>
      </c>
      <c r="C5423" s="65">
        <v>187625</v>
      </c>
      <c r="D5423" s="66">
        <f>VLOOKUP(A5423,'2.1 Termination Charges'!$B$4:$F$904,5,0)</f>
        <v>0.36847999999999997</v>
      </c>
      <c r="G5423" s="67"/>
      <c r="H5423" s="67"/>
      <c r="J5423" s="67"/>
      <c r="P5423" s="68"/>
      <c r="Q5423" s="69"/>
      <c r="R5423" s="69"/>
      <c r="Z5423" s="70"/>
      <c r="AA5423" s="71"/>
      <c r="AB5423" s="70"/>
      <c r="AC5423" s="70"/>
      <c r="AD5423" s="53"/>
      <c r="AE5423" s="53"/>
      <c r="AF5423" s="72"/>
      <c r="AG5423" s="70"/>
      <c r="AH5423" s="70"/>
      <c r="AI5423" s="70"/>
    </row>
    <row r="5424" spans="1:35" ht="12.75" customHeight="1" x14ac:dyDescent="0.2">
      <c r="A5424" s="64" t="s">
        <v>959</v>
      </c>
      <c r="B5424" s="65" t="s">
        <v>958</v>
      </c>
      <c r="C5424" s="65">
        <v>187626</v>
      </c>
      <c r="D5424" s="66">
        <f>VLOOKUP(A5424,'2.1 Termination Charges'!$B$4:$F$904,5,0)</f>
        <v>0.36847999999999997</v>
      </c>
      <c r="G5424" s="67"/>
      <c r="H5424" s="67"/>
      <c r="J5424" s="67"/>
      <c r="P5424" s="68"/>
      <c r="Q5424" s="69"/>
      <c r="R5424" s="69"/>
      <c r="Z5424" s="70"/>
      <c r="AA5424" s="71"/>
      <c r="AB5424" s="70"/>
      <c r="AC5424" s="70"/>
      <c r="AD5424" s="53"/>
      <c r="AE5424" s="53"/>
      <c r="AF5424" s="72"/>
      <c r="AG5424" s="70"/>
      <c r="AH5424" s="70"/>
      <c r="AI5424" s="70"/>
    </row>
    <row r="5425" spans="1:35" ht="12.75" customHeight="1" x14ac:dyDescent="0.2">
      <c r="A5425" s="64" t="s">
        <v>959</v>
      </c>
      <c r="B5425" s="65" t="s">
        <v>958</v>
      </c>
      <c r="C5425" s="65">
        <v>1876275</v>
      </c>
      <c r="D5425" s="66">
        <f>VLOOKUP(A5425,'2.1 Termination Charges'!$B$4:$F$904,5,0)</f>
        <v>0.36847999999999997</v>
      </c>
      <c r="G5425" s="67"/>
      <c r="H5425" s="67"/>
      <c r="J5425" s="67"/>
      <c r="P5425" s="68"/>
      <c r="Q5425" s="69"/>
      <c r="R5425" s="69"/>
      <c r="Z5425" s="70"/>
      <c r="AA5425" s="71"/>
      <c r="AB5425" s="70"/>
      <c r="AC5425" s="70"/>
      <c r="AD5425" s="53"/>
      <c r="AE5425" s="53"/>
      <c r="AF5425" s="72"/>
      <c r="AG5425" s="70"/>
      <c r="AH5425" s="70"/>
      <c r="AI5425" s="70"/>
    </row>
    <row r="5426" spans="1:35" ht="12.75" customHeight="1" x14ac:dyDescent="0.2">
      <c r="A5426" s="64" t="s">
        <v>959</v>
      </c>
      <c r="B5426" s="65" t="s">
        <v>958</v>
      </c>
      <c r="C5426" s="65">
        <v>1876276</v>
      </c>
      <c r="D5426" s="66">
        <f>VLOOKUP(A5426,'2.1 Termination Charges'!$B$4:$F$904,5,0)</f>
        <v>0.36847999999999997</v>
      </c>
      <c r="G5426" s="67"/>
      <c r="H5426" s="67"/>
      <c r="J5426" s="67"/>
      <c r="P5426" s="68"/>
      <c r="Q5426" s="69"/>
      <c r="R5426" s="69"/>
      <c r="Z5426" s="70"/>
      <c r="AA5426" s="71"/>
      <c r="AB5426" s="70"/>
      <c r="AC5426" s="70"/>
      <c r="AD5426" s="53"/>
      <c r="AE5426" s="53"/>
      <c r="AF5426" s="72"/>
      <c r="AG5426" s="70"/>
      <c r="AH5426" s="70"/>
      <c r="AI5426" s="70"/>
    </row>
    <row r="5427" spans="1:35" ht="12.75" customHeight="1" x14ac:dyDescent="0.2">
      <c r="A5427" s="64" t="s">
        <v>959</v>
      </c>
      <c r="B5427" s="65" t="s">
        <v>958</v>
      </c>
      <c r="C5427" s="65">
        <v>1876277</v>
      </c>
      <c r="D5427" s="66">
        <f>VLOOKUP(A5427,'2.1 Termination Charges'!$B$4:$F$904,5,0)</f>
        <v>0.36847999999999997</v>
      </c>
      <c r="G5427" s="67"/>
      <c r="H5427" s="67"/>
      <c r="J5427" s="67"/>
      <c r="P5427" s="68"/>
      <c r="Q5427" s="69"/>
      <c r="R5427" s="69"/>
      <c r="Z5427" s="70"/>
      <c r="AA5427" s="71"/>
      <c r="AB5427" s="70"/>
      <c r="AC5427" s="70"/>
      <c r="AD5427" s="53"/>
      <c r="AE5427" s="53"/>
      <c r="AF5427" s="72"/>
      <c r="AG5427" s="70"/>
      <c r="AH5427" s="70"/>
      <c r="AI5427" s="70"/>
    </row>
    <row r="5428" spans="1:35" ht="12.75" customHeight="1" x14ac:dyDescent="0.2">
      <c r="A5428" s="64" t="s">
        <v>959</v>
      </c>
      <c r="B5428" s="65" t="s">
        <v>958</v>
      </c>
      <c r="C5428" s="65">
        <v>1876278</v>
      </c>
      <c r="D5428" s="66">
        <f>VLOOKUP(A5428,'2.1 Termination Charges'!$B$4:$F$904,5,0)</f>
        <v>0.36847999999999997</v>
      </c>
      <c r="G5428" s="67"/>
      <c r="H5428" s="67"/>
      <c r="J5428" s="67"/>
      <c r="P5428" s="68"/>
      <c r="Q5428" s="69"/>
      <c r="R5428" s="69"/>
      <c r="Z5428" s="70"/>
      <c r="AA5428" s="71"/>
      <c r="AB5428" s="70"/>
      <c r="AC5428" s="70"/>
      <c r="AD5428" s="53"/>
      <c r="AE5428" s="53"/>
      <c r="AF5428" s="72"/>
      <c r="AG5428" s="70"/>
      <c r="AH5428" s="70"/>
      <c r="AI5428" s="70"/>
    </row>
    <row r="5429" spans="1:35" ht="12.75" customHeight="1" x14ac:dyDescent="0.2">
      <c r="A5429" s="64" t="s">
        <v>959</v>
      </c>
      <c r="B5429" s="65" t="s">
        <v>958</v>
      </c>
      <c r="C5429" s="65">
        <v>1876279</v>
      </c>
      <c r="D5429" s="66">
        <f>VLOOKUP(A5429,'2.1 Termination Charges'!$B$4:$F$904,5,0)</f>
        <v>0.36847999999999997</v>
      </c>
      <c r="G5429" s="67"/>
      <c r="H5429" s="67"/>
      <c r="J5429" s="67"/>
      <c r="P5429" s="68"/>
      <c r="Q5429" s="69"/>
      <c r="R5429" s="69"/>
      <c r="Z5429" s="70"/>
      <c r="AA5429" s="71"/>
      <c r="AB5429" s="70"/>
      <c r="AC5429" s="70"/>
      <c r="AD5429" s="53"/>
      <c r="AE5429" s="53"/>
      <c r="AF5429" s="72"/>
      <c r="AG5429" s="70"/>
      <c r="AH5429" s="70"/>
      <c r="AI5429" s="70"/>
    </row>
    <row r="5430" spans="1:35" ht="12.75" customHeight="1" x14ac:dyDescent="0.2">
      <c r="A5430" s="64" t="s">
        <v>959</v>
      </c>
      <c r="B5430" s="65" t="s">
        <v>958</v>
      </c>
      <c r="C5430" s="65">
        <v>187628</v>
      </c>
      <c r="D5430" s="66">
        <f>VLOOKUP(A5430,'2.1 Termination Charges'!$B$4:$F$904,5,0)</f>
        <v>0.36847999999999997</v>
      </c>
      <c r="G5430" s="67"/>
      <c r="H5430" s="67"/>
      <c r="J5430" s="67"/>
      <c r="P5430" s="68"/>
      <c r="Q5430" s="69"/>
      <c r="R5430" s="69"/>
      <c r="Z5430" s="70"/>
      <c r="AA5430" s="71"/>
      <c r="AB5430" s="70"/>
      <c r="AC5430" s="70"/>
      <c r="AD5430" s="53"/>
      <c r="AE5430" s="53"/>
      <c r="AF5430" s="72"/>
      <c r="AG5430" s="70"/>
      <c r="AH5430" s="70"/>
      <c r="AI5430" s="70"/>
    </row>
    <row r="5431" spans="1:35" ht="12.75" customHeight="1" x14ac:dyDescent="0.2">
      <c r="A5431" s="64" t="s">
        <v>959</v>
      </c>
      <c r="B5431" s="65" t="s">
        <v>958</v>
      </c>
      <c r="C5431" s="65">
        <v>187629</v>
      </c>
      <c r="D5431" s="66">
        <f>VLOOKUP(A5431,'2.1 Termination Charges'!$B$4:$F$904,5,0)</f>
        <v>0.36847999999999997</v>
      </c>
      <c r="G5431" s="67"/>
      <c r="H5431" s="67"/>
      <c r="J5431" s="67"/>
      <c r="P5431" s="68"/>
      <c r="Q5431" s="69"/>
      <c r="R5431" s="69"/>
      <c r="Z5431" s="70"/>
      <c r="AA5431" s="71"/>
      <c r="AB5431" s="70"/>
      <c r="AC5431" s="70"/>
      <c r="AD5431" s="53"/>
      <c r="AE5431" s="53"/>
      <c r="AF5431" s="72"/>
      <c r="AG5431" s="70"/>
      <c r="AH5431" s="70"/>
      <c r="AI5431" s="70"/>
    </row>
    <row r="5432" spans="1:35" ht="12.75" customHeight="1" x14ac:dyDescent="0.2">
      <c r="A5432" s="64" t="s">
        <v>959</v>
      </c>
      <c r="B5432" s="65" t="s">
        <v>958</v>
      </c>
      <c r="C5432" s="65">
        <v>1876301</v>
      </c>
      <c r="D5432" s="66">
        <f>VLOOKUP(A5432,'2.1 Termination Charges'!$B$4:$F$904,5,0)</f>
        <v>0.36847999999999997</v>
      </c>
      <c r="G5432" s="67"/>
      <c r="H5432" s="67"/>
      <c r="J5432" s="67"/>
      <c r="P5432" s="68"/>
      <c r="Q5432" s="69"/>
      <c r="R5432" s="69"/>
      <c r="Z5432" s="70"/>
      <c r="AA5432" s="71"/>
      <c r="AB5432" s="70"/>
      <c r="AC5432" s="70"/>
      <c r="AD5432" s="53"/>
      <c r="AE5432" s="53"/>
      <c r="AF5432" s="72"/>
      <c r="AG5432" s="70"/>
      <c r="AH5432" s="70"/>
      <c r="AI5432" s="70"/>
    </row>
    <row r="5433" spans="1:35" ht="12.75" customHeight="1" x14ac:dyDescent="0.2">
      <c r="A5433" s="64" t="s">
        <v>959</v>
      </c>
      <c r="B5433" s="65" t="s">
        <v>958</v>
      </c>
      <c r="C5433" s="65">
        <v>1876302</v>
      </c>
      <c r="D5433" s="66">
        <f>VLOOKUP(A5433,'2.1 Termination Charges'!$B$4:$F$904,5,0)</f>
        <v>0.36847999999999997</v>
      </c>
      <c r="G5433" s="67"/>
      <c r="H5433" s="67"/>
      <c r="J5433" s="67"/>
      <c r="P5433" s="68"/>
      <c r="Q5433" s="69"/>
      <c r="R5433" s="69"/>
      <c r="Z5433" s="70"/>
      <c r="AA5433" s="71"/>
      <c r="AB5433" s="70"/>
      <c r="AC5433" s="70"/>
      <c r="AD5433" s="53"/>
      <c r="AE5433" s="53"/>
      <c r="AF5433" s="72"/>
      <c r="AG5433" s="70"/>
      <c r="AH5433" s="70"/>
      <c r="AI5433" s="70"/>
    </row>
    <row r="5434" spans="1:35" ht="12.75" customHeight="1" x14ac:dyDescent="0.2">
      <c r="A5434" s="64" t="s">
        <v>959</v>
      </c>
      <c r="B5434" s="65" t="s">
        <v>958</v>
      </c>
      <c r="C5434" s="65">
        <v>1876303</v>
      </c>
      <c r="D5434" s="66">
        <f>VLOOKUP(A5434,'2.1 Termination Charges'!$B$4:$F$904,5,0)</f>
        <v>0.36847999999999997</v>
      </c>
      <c r="G5434" s="67"/>
      <c r="H5434" s="67"/>
      <c r="J5434" s="67"/>
      <c r="P5434" s="68"/>
      <c r="Q5434" s="69"/>
      <c r="R5434" s="69"/>
      <c r="Z5434" s="70"/>
      <c r="AA5434" s="71"/>
      <c r="AB5434" s="70"/>
      <c r="AC5434" s="70"/>
      <c r="AD5434" s="53"/>
      <c r="AE5434" s="53"/>
      <c r="AF5434" s="72"/>
      <c r="AG5434" s="70"/>
      <c r="AH5434" s="70"/>
      <c r="AI5434" s="70"/>
    </row>
    <row r="5435" spans="1:35" ht="12.75" customHeight="1" x14ac:dyDescent="0.2">
      <c r="A5435" s="64" t="s">
        <v>959</v>
      </c>
      <c r="B5435" s="65" t="s">
        <v>958</v>
      </c>
      <c r="C5435" s="65">
        <v>1876304</v>
      </c>
      <c r="D5435" s="66">
        <f>VLOOKUP(A5435,'2.1 Termination Charges'!$B$4:$F$904,5,0)</f>
        <v>0.36847999999999997</v>
      </c>
      <c r="G5435" s="67"/>
      <c r="H5435" s="67"/>
      <c r="J5435" s="67"/>
      <c r="P5435" s="68"/>
      <c r="Q5435" s="69"/>
      <c r="R5435" s="69"/>
      <c r="Z5435" s="70"/>
      <c r="AA5435" s="71"/>
      <c r="AB5435" s="70"/>
      <c r="AC5435" s="70"/>
      <c r="AD5435" s="53"/>
      <c r="AE5435" s="53"/>
      <c r="AF5435" s="72"/>
      <c r="AG5435" s="70"/>
      <c r="AH5435" s="70"/>
      <c r="AI5435" s="70"/>
    </row>
    <row r="5436" spans="1:35" ht="12.75" customHeight="1" x14ac:dyDescent="0.2">
      <c r="A5436" s="64" t="s">
        <v>959</v>
      </c>
      <c r="B5436" s="65" t="s">
        <v>958</v>
      </c>
      <c r="C5436" s="65">
        <v>1876305</v>
      </c>
      <c r="D5436" s="66">
        <f>VLOOKUP(A5436,'2.1 Termination Charges'!$B$4:$F$904,5,0)</f>
        <v>0.36847999999999997</v>
      </c>
      <c r="G5436" s="67"/>
      <c r="H5436" s="67"/>
      <c r="J5436" s="67"/>
      <c r="P5436" s="68"/>
      <c r="Q5436" s="69"/>
      <c r="R5436" s="69"/>
      <c r="Z5436" s="70"/>
      <c r="AA5436" s="71"/>
      <c r="AB5436" s="70"/>
      <c r="AC5436" s="70"/>
      <c r="AD5436" s="53"/>
      <c r="AE5436" s="53"/>
      <c r="AF5436" s="72"/>
      <c r="AG5436" s="70"/>
      <c r="AH5436" s="70"/>
      <c r="AI5436" s="70"/>
    </row>
    <row r="5437" spans="1:35" ht="12.75" customHeight="1" x14ac:dyDescent="0.2">
      <c r="A5437" s="64" t="s">
        <v>959</v>
      </c>
      <c r="B5437" s="65" t="s">
        <v>958</v>
      </c>
      <c r="C5437" s="65">
        <v>1876306</v>
      </c>
      <c r="D5437" s="66">
        <f>VLOOKUP(A5437,'2.1 Termination Charges'!$B$4:$F$904,5,0)</f>
        <v>0.36847999999999997</v>
      </c>
      <c r="G5437" s="67"/>
      <c r="H5437" s="67"/>
      <c r="J5437" s="67"/>
      <c r="P5437" s="68"/>
      <c r="Q5437" s="69"/>
      <c r="R5437" s="69"/>
      <c r="Z5437" s="70"/>
      <c r="AA5437" s="71"/>
      <c r="AB5437" s="70"/>
      <c r="AC5437" s="70"/>
      <c r="AD5437" s="53"/>
      <c r="AE5437" s="53"/>
      <c r="AF5437" s="72"/>
      <c r="AG5437" s="70"/>
      <c r="AH5437" s="70"/>
      <c r="AI5437" s="70"/>
    </row>
    <row r="5438" spans="1:35" ht="12.75" customHeight="1" x14ac:dyDescent="0.2">
      <c r="A5438" s="64" t="s">
        <v>959</v>
      </c>
      <c r="B5438" s="65" t="s">
        <v>958</v>
      </c>
      <c r="C5438" s="65">
        <v>1876307</v>
      </c>
      <c r="D5438" s="66">
        <f>VLOOKUP(A5438,'2.1 Termination Charges'!$B$4:$F$904,5,0)</f>
        <v>0.36847999999999997</v>
      </c>
      <c r="G5438" s="67"/>
      <c r="H5438" s="67"/>
      <c r="J5438" s="67"/>
      <c r="P5438" s="68"/>
      <c r="Q5438" s="69"/>
      <c r="R5438" s="69"/>
      <c r="Z5438" s="70"/>
      <c r="AA5438" s="71"/>
      <c r="AB5438" s="70"/>
      <c r="AC5438" s="70"/>
      <c r="AD5438" s="53"/>
      <c r="AE5438" s="53"/>
      <c r="AF5438" s="72"/>
      <c r="AG5438" s="70"/>
      <c r="AH5438" s="70"/>
      <c r="AI5438" s="70"/>
    </row>
    <row r="5439" spans="1:35" ht="12.75" customHeight="1" x14ac:dyDescent="0.2">
      <c r="A5439" s="64" t="s">
        <v>959</v>
      </c>
      <c r="B5439" s="65" t="s">
        <v>958</v>
      </c>
      <c r="C5439" s="65">
        <v>1876308</v>
      </c>
      <c r="D5439" s="66">
        <f>VLOOKUP(A5439,'2.1 Termination Charges'!$B$4:$F$904,5,0)</f>
        <v>0.36847999999999997</v>
      </c>
      <c r="G5439" s="67"/>
      <c r="H5439" s="67"/>
      <c r="J5439" s="67"/>
      <c r="P5439" s="68"/>
      <c r="Q5439" s="69"/>
      <c r="R5439" s="69"/>
      <c r="Z5439" s="70"/>
      <c r="AA5439" s="71"/>
      <c r="AB5439" s="70"/>
      <c r="AC5439" s="70"/>
      <c r="AD5439" s="53"/>
      <c r="AE5439" s="53"/>
      <c r="AF5439" s="72"/>
      <c r="AG5439" s="70"/>
      <c r="AH5439" s="70"/>
      <c r="AI5439" s="70"/>
    </row>
    <row r="5440" spans="1:35" ht="12.75" customHeight="1" x14ac:dyDescent="0.2">
      <c r="A5440" s="64" t="s">
        <v>959</v>
      </c>
      <c r="B5440" s="65" t="s">
        <v>958</v>
      </c>
      <c r="C5440" s="65">
        <v>1876309</v>
      </c>
      <c r="D5440" s="66">
        <f>VLOOKUP(A5440,'2.1 Termination Charges'!$B$4:$F$904,5,0)</f>
        <v>0.36847999999999997</v>
      </c>
      <c r="G5440" s="67"/>
      <c r="H5440" s="67"/>
      <c r="J5440" s="67"/>
      <c r="P5440" s="68"/>
      <c r="Q5440" s="69"/>
      <c r="R5440" s="69"/>
      <c r="Z5440" s="70"/>
      <c r="AA5440" s="71"/>
      <c r="AB5440" s="70"/>
      <c r="AC5440" s="70"/>
      <c r="AD5440" s="53"/>
      <c r="AE5440" s="53"/>
      <c r="AF5440" s="72"/>
      <c r="AG5440" s="70"/>
      <c r="AH5440" s="70"/>
      <c r="AI5440" s="70"/>
    </row>
    <row r="5441" spans="1:35" ht="12.75" customHeight="1" x14ac:dyDescent="0.2">
      <c r="A5441" s="64" t="s">
        <v>959</v>
      </c>
      <c r="B5441" s="65" t="s">
        <v>958</v>
      </c>
      <c r="C5441" s="65">
        <v>187635</v>
      </c>
      <c r="D5441" s="66">
        <f>VLOOKUP(A5441,'2.1 Termination Charges'!$B$4:$F$904,5,0)</f>
        <v>0.36847999999999997</v>
      </c>
      <c r="G5441" s="67"/>
      <c r="H5441" s="67"/>
      <c r="J5441" s="67"/>
      <c r="P5441" s="68"/>
      <c r="Q5441" s="69"/>
      <c r="R5441" s="69"/>
      <c r="Z5441" s="70"/>
      <c r="AA5441" s="71"/>
      <c r="AB5441" s="70"/>
      <c r="AC5441" s="70"/>
      <c r="AD5441" s="53"/>
      <c r="AE5441" s="53"/>
      <c r="AF5441" s="72"/>
      <c r="AG5441" s="70"/>
      <c r="AH5441" s="70"/>
      <c r="AI5441" s="70"/>
    </row>
    <row r="5442" spans="1:35" ht="12.75" customHeight="1" x14ac:dyDescent="0.2">
      <c r="A5442" s="64" t="s">
        <v>959</v>
      </c>
      <c r="B5442" s="65" t="s">
        <v>958</v>
      </c>
      <c r="C5442" s="65">
        <v>187636</v>
      </c>
      <c r="D5442" s="66">
        <f>VLOOKUP(A5442,'2.1 Termination Charges'!$B$4:$F$904,5,0)</f>
        <v>0.36847999999999997</v>
      </c>
      <c r="G5442" s="67"/>
      <c r="H5442" s="67"/>
      <c r="J5442" s="67"/>
      <c r="P5442" s="68"/>
      <c r="Q5442" s="69"/>
      <c r="R5442" s="69"/>
      <c r="Z5442" s="70"/>
      <c r="AA5442" s="71"/>
      <c r="AB5442" s="70"/>
      <c r="AC5442" s="70"/>
      <c r="AD5442" s="53"/>
      <c r="AE5442" s="53"/>
      <c r="AF5442" s="72"/>
      <c r="AG5442" s="70"/>
      <c r="AH5442" s="70"/>
      <c r="AI5442" s="70"/>
    </row>
    <row r="5443" spans="1:35" ht="12.75" customHeight="1" x14ac:dyDescent="0.2">
      <c r="A5443" s="64" t="s">
        <v>959</v>
      </c>
      <c r="B5443" s="65" t="s">
        <v>958</v>
      </c>
      <c r="C5443" s="65">
        <v>187637</v>
      </c>
      <c r="D5443" s="66">
        <f>VLOOKUP(A5443,'2.1 Termination Charges'!$B$4:$F$904,5,0)</f>
        <v>0.36847999999999997</v>
      </c>
      <c r="G5443" s="67"/>
      <c r="H5443" s="67"/>
      <c r="J5443" s="67"/>
      <c r="P5443" s="68"/>
      <c r="Q5443" s="69"/>
      <c r="R5443" s="69"/>
      <c r="Z5443" s="70"/>
      <c r="AA5443" s="71"/>
      <c r="AB5443" s="70"/>
      <c r="AC5443" s="70"/>
      <c r="AD5443" s="53"/>
      <c r="AE5443" s="53"/>
      <c r="AF5443" s="72"/>
      <c r="AG5443" s="70"/>
      <c r="AH5443" s="70"/>
      <c r="AI5443" s="70"/>
    </row>
    <row r="5444" spans="1:35" ht="12.75" customHeight="1" x14ac:dyDescent="0.2">
      <c r="A5444" s="64" t="s">
        <v>959</v>
      </c>
      <c r="B5444" s="65" t="s">
        <v>958</v>
      </c>
      <c r="C5444" s="65">
        <v>187638</v>
      </c>
      <c r="D5444" s="66">
        <f>VLOOKUP(A5444,'2.1 Termination Charges'!$B$4:$F$904,5,0)</f>
        <v>0.36847999999999997</v>
      </c>
      <c r="G5444" s="67"/>
      <c r="H5444" s="67"/>
      <c r="J5444" s="67"/>
      <c r="P5444" s="68"/>
      <c r="Q5444" s="69"/>
      <c r="R5444" s="69"/>
      <c r="Z5444" s="70"/>
      <c r="AA5444" s="71"/>
      <c r="AB5444" s="70"/>
      <c r="AC5444" s="70"/>
      <c r="AD5444" s="53"/>
      <c r="AE5444" s="53"/>
      <c r="AF5444" s="72"/>
      <c r="AG5444" s="70"/>
      <c r="AH5444" s="70"/>
      <c r="AI5444" s="70"/>
    </row>
    <row r="5445" spans="1:35" ht="12.75" customHeight="1" x14ac:dyDescent="0.2">
      <c r="A5445" s="64" t="s">
        <v>959</v>
      </c>
      <c r="B5445" s="65" t="s">
        <v>958</v>
      </c>
      <c r="C5445" s="65">
        <v>187639</v>
      </c>
      <c r="D5445" s="66">
        <f>VLOOKUP(A5445,'2.1 Termination Charges'!$B$4:$F$904,5,0)</f>
        <v>0.36847999999999997</v>
      </c>
      <c r="G5445" s="67"/>
      <c r="H5445" s="67"/>
      <c r="J5445" s="67"/>
      <c r="P5445" s="68"/>
      <c r="Q5445" s="69"/>
      <c r="R5445" s="69"/>
      <c r="Z5445" s="70"/>
      <c r="AA5445" s="71"/>
      <c r="AB5445" s="70"/>
      <c r="AC5445" s="70"/>
      <c r="AD5445" s="53"/>
      <c r="AE5445" s="53"/>
      <c r="AF5445" s="72"/>
      <c r="AG5445" s="70"/>
      <c r="AH5445" s="70"/>
      <c r="AI5445" s="70"/>
    </row>
    <row r="5446" spans="1:35" ht="12.75" customHeight="1" x14ac:dyDescent="0.2">
      <c r="A5446" s="64" t="s">
        <v>959</v>
      </c>
      <c r="B5446" s="65" t="s">
        <v>958</v>
      </c>
      <c r="C5446" s="65">
        <v>1876401</v>
      </c>
      <c r="D5446" s="66">
        <f>VLOOKUP(A5446,'2.1 Termination Charges'!$B$4:$F$904,5,0)</f>
        <v>0.36847999999999997</v>
      </c>
      <c r="G5446" s="67"/>
      <c r="H5446" s="67"/>
      <c r="J5446" s="67"/>
      <c r="P5446" s="68"/>
      <c r="Q5446" s="69"/>
      <c r="R5446" s="69"/>
      <c r="Z5446" s="70"/>
      <c r="AA5446" s="71"/>
      <c r="AB5446" s="70"/>
      <c r="AC5446" s="70"/>
      <c r="AD5446" s="53"/>
      <c r="AE5446" s="53"/>
      <c r="AF5446" s="72"/>
      <c r="AG5446" s="70"/>
      <c r="AH5446" s="70"/>
      <c r="AI5446" s="70"/>
    </row>
    <row r="5447" spans="1:35" ht="12.75" customHeight="1" x14ac:dyDescent="0.2">
      <c r="A5447" s="64" t="s">
        <v>959</v>
      </c>
      <c r="B5447" s="65" t="s">
        <v>958</v>
      </c>
      <c r="C5447" s="65">
        <v>1876402</v>
      </c>
      <c r="D5447" s="66">
        <f>VLOOKUP(A5447,'2.1 Termination Charges'!$B$4:$F$904,5,0)</f>
        <v>0.36847999999999997</v>
      </c>
      <c r="G5447" s="67"/>
      <c r="H5447" s="67"/>
      <c r="J5447" s="67"/>
      <c r="P5447" s="68"/>
      <c r="Q5447" s="69"/>
      <c r="R5447" s="69"/>
      <c r="Z5447" s="70"/>
      <c r="AA5447" s="71"/>
      <c r="AB5447" s="70"/>
      <c r="AC5447" s="70"/>
      <c r="AD5447" s="53"/>
      <c r="AE5447" s="53"/>
      <c r="AF5447" s="72"/>
      <c r="AG5447" s="70"/>
      <c r="AH5447" s="70"/>
      <c r="AI5447" s="70"/>
    </row>
    <row r="5448" spans="1:35" ht="12.75" customHeight="1" x14ac:dyDescent="0.2">
      <c r="A5448" s="64" t="s">
        <v>959</v>
      </c>
      <c r="B5448" s="65" t="s">
        <v>958</v>
      </c>
      <c r="C5448" s="65">
        <v>1876403</v>
      </c>
      <c r="D5448" s="66">
        <f>VLOOKUP(A5448,'2.1 Termination Charges'!$B$4:$F$904,5,0)</f>
        <v>0.36847999999999997</v>
      </c>
      <c r="G5448" s="67"/>
      <c r="H5448" s="67"/>
      <c r="J5448" s="67"/>
      <c r="P5448" s="68"/>
      <c r="Q5448" s="69"/>
      <c r="R5448" s="69"/>
      <c r="Z5448" s="70"/>
      <c r="AA5448" s="71"/>
      <c r="AB5448" s="70"/>
      <c r="AC5448" s="70"/>
      <c r="AD5448" s="53"/>
      <c r="AE5448" s="53"/>
      <c r="AF5448" s="72"/>
      <c r="AG5448" s="70"/>
      <c r="AH5448" s="70"/>
      <c r="AI5448" s="70"/>
    </row>
    <row r="5449" spans="1:35" ht="12.75" customHeight="1" x14ac:dyDescent="0.2">
      <c r="A5449" s="64" t="s">
        <v>959</v>
      </c>
      <c r="B5449" s="65" t="s">
        <v>958</v>
      </c>
      <c r="C5449" s="65">
        <v>1876404</v>
      </c>
      <c r="D5449" s="66">
        <f>VLOOKUP(A5449,'2.1 Termination Charges'!$B$4:$F$904,5,0)</f>
        <v>0.36847999999999997</v>
      </c>
      <c r="G5449" s="67"/>
      <c r="H5449" s="67"/>
      <c r="J5449" s="67"/>
      <c r="P5449" s="68"/>
      <c r="Q5449" s="69"/>
      <c r="R5449" s="69"/>
      <c r="Z5449" s="70"/>
      <c r="AA5449" s="71"/>
      <c r="AB5449" s="70"/>
      <c r="AC5449" s="70"/>
      <c r="AD5449" s="53"/>
      <c r="AE5449" s="53"/>
      <c r="AF5449" s="72"/>
      <c r="AG5449" s="70"/>
      <c r="AH5449" s="70"/>
      <c r="AI5449" s="70"/>
    </row>
    <row r="5450" spans="1:35" ht="12.75" customHeight="1" x14ac:dyDescent="0.2">
      <c r="A5450" s="64" t="s">
        <v>959</v>
      </c>
      <c r="B5450" s="65" t="s">
        <v>958</v>
      </c>
      <c r="C5450" s="65">
        <v>1876405</v>
      </c>
      <c r="D5450" s="66">
        <f>VLOOKUP(A5450,'2.1 Termination Charges'!$B$4:$F$904,5,0)</f>
        <v>0.36847999999999997</v>
      </c>
      <c r="G5450" s="67"/>
      <c r="H5450" s="67"/>
      <c r="J5450" s="67"/>
      <c r="P5450" s="68"/>
      <c r="Q5450" s="69"/>
      <c r="R5450" s="69"/>
      <c r="Z5450" s="70"/>
      <c r="AA5450" s="71"/>
      <c r="AB5450" s="70"/>
      <c r="AC5450" s="70"/>
      <c r="AD5450" s="53"/>
      <c r="AE5450" s="53"/>
      <c r="AF5450" s="72"/>
      <c r="AG5450" s="70"/>
      <c r="AH5450" s="70"/>
      <c r="AI5450" s="70"/>
    </row>
    <row r="5451" spans="1:35" ht="12.75" customHeight="1" x14ac:dyDescent="0.2">
      <c r="A5451" s="64" t="s">
        <v>959</v>
      </c>
      <c r="B5451" s="65" t="s">
        <v>958</v>
      </c>
      <c r="C5451" s="65">
        <v>1876406</v>
      </c>
      <c r="D5451" s="66">
        <f>VLOOKUP(A5451,'2.1 Termination Charges'!$B$4:$F$904,5,0)</f>
        <v>0.36847999999999997</v>
      </c>
      <c r="G5451" s="67"/>
      <c r="H5451" s="67"/>
      <c r="J5451" s="67"/>
      <c r="P5451" s="68"/>
      <c r="Q5451" s="69"/>
      <c r="R5451" s="69"/>
      <c r="Z5451" s="70"/>
      <c r="AA5451" s="71"/>
      <c r="AB5451" s="70"/>
      <c r="AC5451" s="70"/>
      <c r="AD5451" s="53"/>
      <c r="AE5451" s="53"/>
      <c r="AF5451" s="72"/>
      <c r="AG5451" s="70"/>
      <c r="AH5451" s="70"/>
      <c r="AI5451" s="70"/>
    </row>
    <row r="5452" spans="1:35" ht="12.75" customHeight="1" x14ac:dyDescent="0.2">
      <c r="A5452" s="64" t="s">
        <v>959</v>
      </c>
      <c r="B5452" s="65" t="s">
        <v>958</v>
      </c>
      <c r="C5452" s="65">
        <v>1876407</v>
      </c>
      <c r="D5452" s="66">
        <f>VLOOKUP(A5452,'2.1 Termination Charges'!$B$4:$F$904,5,0)</f>
        <v>0.36847999999999997</v>
      </c>
      <c r="G5452" s="67"/>
      <c r="H5452" s="67"/>
      <c r="J5452" s="67"/>
      <c r="P5452" s="68"/>
      <c r="Q5452" s="69"/>
      <c r="R5452" s="69"/>
      <c r="Z5452" s="70"/>
      <c r="AA5452" s="71"/>
      <c r="AB5452" s="70"/>
      <c r="AC5452" s="70"/>
      <c r="AD5452" s="53"/>
      <c r="AE5452" s="53"/>
      <c r="AF5452" s="72"/>
      <c r="AG5452" s="70"/>
      <c r="AH5452" s="70"/>
      <c r="AI5452" s="70"/>
    </row>
    <row r="5453" spans="1:35" ht="12.75" customHeight="1" x14ac:dyDescent="0.2">
      <c r="A5453" s="64" t="s">
        <v>959</v>
      </c>
      <c r="B5453" s="65" t="s">
        <v>958</v>
      </c>
      <c r="C5453" s="65">
        <v>1876408</v>
      </c>
      <c r="D5453" s="66">
        <f>VLOOKUP(A5453,'2.1 Termination Charges'!$B$4:$F$904,5,0)</f>
        <v>0.36847999999999997</v>
      </c>
      <c r="G5453" s="67"/>
      <c r="H5453" s="67"/>
      <c r="J5453" s="67"/>
      <c r="P5453" s="68"/>
      <c r="Q5453" s="69"/>
      <c r="R5453" s="69"/>
      <c r="Z5453" s="70"/>
      <c r="AA5453" s="71"/>
      <c r="AB5453" s="70"/>
      <c r="AC5453" s="70"/>
      <c r="AD5453" s="53"/>
      <c r="AE5453" s="53"/>
      <c r="AF5453" s="72"/>
      <c r="AG5453" s="70"/>
      <c r="AH5453" s="70"/>
      <c r="AI5453" s="70"/>
    </row>
    <row r="5454" spans="1:35" ht="12.75" customHeight="1" x14ac:dyDescent="0.2">
      <c r="A5454" s="64" t="s">
        <v>959</v>
      </c>
      <c r="B5454" s="65" t="s">
        <v>958</v>
      </c>
      <c r="C5454" s="65">
        <v>1876409</v>
      </c>
      <c r="D5454" s="66">
        <f>VLOOKUP(A5454,'2.1 Termination Charges'!$B$4:$F$904,5,0)</f>
        <v>0.36847999999999997</v>
      </c>
      <c r="G5454" s="67"/>
      <c r="H5454" s="67"/>
      <c r="J5454" s="67"/>
      <c r="P5454" s="68"/>
      <c r="Q5454" s="69"/>
      <c r="R5454" s="69"/>
      <c r="Z5454" s="70"/>
      <c r="AA5454" s="71"/>
      <c r="AB5454" s="70"/>
      <c r="AC5454" s="70"/>
      <c r="AD5454" s="53"/>
      <c r="AE5454" s="53"/>
      <c r="AF5454" s="72"/>
      <c r="AG5454" s="70"/>
      <c r="AH5454" s="70"/>
      <c r="AI5454" s="70"/>
    </row>
    <row r="5455" spans="1:35" ht="12.75" customHeight="1" x14ac:dyDescent="0.2">
      <c r="A5455" s="64" t="s">
        <v>959</v>
      </c>
      <c r="B5455" s="65" t="s">
        <v>958</v>
      </c>
      <c r="C5455" s="65">
        <v>187641</v>
      </c>
      <c r="D5455" s="66">
        <f>VLOOKUP(A5455,'2.1 Termination Charges'!$B$4:$F$904,5,0)</f>
        <v>0.36847999999999997</v>
      </c>
      <c r="G5455" s="67"/>
      <c r="H5455" s="67"/>
      <c r="J5455" s="67"/>
      <c r="P5455" s="68"/>
      <c r="Q5455" s="69"/>
      <c r="R5455" s="69"/>
      <c r="Z5455" s="70"/>
      <c r="AA5455" s="71"/>
      <c r="AB5455" s="70"/>
      <c r="AC5455" s="70"/>
      <c r="AD5455" s="53"/>
      <c r="AE5455" s="53"/>
      <c r="AF5455" s="72"/>
      <c r="AG5455" s="70"/>
      <c r="AH5455" s="70"/>
      <c r="AI5455" s="70"/>
    </row>
    <row r="5456" spans="1:35" ht="12.75" customHeight="1" x14ac:dyDescent="0.2">
      <c r="A5456" s="64" t="s">
        <v>959</v>
      </c>
      <c r="B5456" s="65" t="s">
        <v>958</v>
      </c>
      <c r="C5456" s="65">
        <v>187642</v>
      </c>
      <c r="D5456" s="66">
        <f>VLOOKUP(A5456,'2.1 Termination Charges'!$B$4:$F$904,5,0)</f>
        <v>0.36847999999999997</v>
      </c>
      <c r="G5456" s="67"/>
      <c r="H5456" s="67"/>
      <c r="J5456" s="67"/>
      <c r="P5456" s="68"/>
      <c r="Q5456" s="69"/>
      <c r="R5456" s="69"/>
      <c r="Z5456" s="70"/>
      <c r="AA5456" s="71"/>
      <c r="AB5456" s="70"/>
      <c r="AC5456" s="70"/>
      <c r="AD5456" s="53"/>
      <c r="AE5456" s="53"/>
      <c r="AF5456" s="72"/>
      <c r="AG5456" s="70"/>
      <c r="AH5456" s="70"/>
      <c r="AI5456" s="70"/>
    </row>
    <row r="5457" spans="1:35" ht="12.75" customHeight="1" x14ac:dyDescent="0.2">
      <c r="A5457" s="64" t="s">
        <v>959</v>
      </c>
      <c r="B5457" s="65" t="s">
        <v>958</v>
      </c>
      <c r="C5457" s="65">
        <v>187643</v>
      </c>
      <c r="D5457" s="66">
        <f>VLOOKUP(A5457,'2.1 Termination Charges'!$B$4:$F$904,5,0)</f>
        <v>0.36847999999999997</v>
      </c>
      <c r="G5457" s="67"/>
      <c r="H5457" s="67"/>
      <c r="J5457" s="67"/>
      <c r="P5457" s="68"/>
      <c r="Q5457" s="69"/>
      <c r="R5457" s="69"/>
      <c r="Z5457" s="70"/>
      <c r="AA5457" s="71"/>
      <c r="AB5457" s="70"/>
      <c r="AC5457" s="70"/>
      <c r="AD5457" s="53"/>
      <c r="AE5457" s="53"/>
      <c r="AF5457" s="72"/>
      <c r="AG5457" s="70"/>
      <c r="AH5457" s="70"/>
      <c r="AI5457" s="70"/>
    </row>
    <row r="5458" spans="1:35" ht="12.75" customHeight="1" x14ac:dyDescent="0.2">
      <c r="A5458" s="64" t="s">
        <v>959</v>
      </c>
      <c r="B5458" s="65" t="s">
        <v>958</v>
      </c>
      <c r="C5458" s="65">
        <v>187644</v>
      </c>
      <c r="D5458" s="66">
        <f>VLOOKUP(A5458,'2.1 Termination Charges'!$B$4:$F$904,5,0)</f>
        <v>0.36847999999999997</v>
      </c>
      <c r="G5458" s="67"/>
      <c r="H5458" s="67"/>
      <c r="J5458" s="67"/>
      <c r="P5458" s="68"/>
      <c r="Q5458" s="69"/>
      <c r="R5458" s="69"/>
      <c r="Z5458" s="70"/>
      <c r="AA5458" s="71"/>
      <c r="AB5458" s="70"/>
      <c r="AC5458" s="70"/>
      <c r="AD5458" s="53"/>
      <c r="AE5458" s="53"/>
      <c r="AF5458" s="72"/>
      <c r="AG5458" s="70"/>
      <c r="AH5458" s="70"/>
      <c r="AI5458" s="70"/>
    </row>
    <row r="5459" spans="1:35" ht="12.75" customHeight="1" x14ac:dyDescent="0.2">
      <c r="A5459" s="64" t="s">
        <v>959</v>
      </c>
      <c r="B5459" s="65" t="s">
        <v>958</v>
      </c>
      <c r="C5459" s="65">
        <v>187645</v>
      </c>
      <c r="D5459" s="66">
        <f>VLOOKUP(A5459,'2.1 Termination Charges'!$B$4:$F$904,5,0)</f>
        <v>0.36847999999999997</v>
      </c>
      <c r="G5459" s="67"/>
      <c r="H5459" s="67"/>
      <c r="J5459" s="67"/>
      <c r="P5459" s="68"/>
      <c r="Q5459" s="69"/>
      <c r="R5459" s="69"/>
      <c r="Z5459" s="70"/>
      <c r="AA5459" s="71"/>
      <c r="AB5459" s="70"/>
      <c r="AC5459" s="70"/>
      <c r="AD5459" s="53"/>
      <c r="AE5459" s="53"/>
      <c r="AF5459" s="72"/>
      <c r="AG5459" s="70"/>
      <c r="AH5459" s="70"/>
      <c r="AI5459" s="70"/>
    </row>
    <row r="5460" spans="1:35" ht="12.75" customHeight="1" x14ac:dyDescent="0.2">
      <c r="A5460" s="64" t="s">
        <v>959</v>
      </c>
      <c r="B5460" s="65" t="s">
        <v>958</v>
      </c>
      <c r="C5460" s="65">
        <v>187646</v>
      </c>
      <c r="D5460" s="66">
        <f>VLOOKUP(A5460,'2.1 Termination Charges'!$B$4:$F$904,5,0)</f>
        <v>0.36847999999999997</v>
      </c>
      <c r="G5460" s="67"/>
      <c r="H5460" s="67"/>
      <c r="J5460" s="67"/>
      <c r="P5460" s="68"/>
      <c r="Q5460" s="69"/>
      <c r="R5460" s="69"/>
      <c r="Z5460" s="70"/>
      <c r="AA5460" s="71"/>
      <c r="AB5460" s="70"/>
      <c r="AC5460" s="70"/>
      <c r="AD5460" s="53"/>
      <c r="AE5460" s="53"/>
      <c r="AF5460" s="72"/>
      <c r="AG5460" s="70"/>
      <c r="AH5460" s="70"/>
      <c r="AI5460" s="70"/>
    </row>
    <row r="5461" spans="1:35" ht="12.75" customHeight="1" x14ac:dyDescent="0.2">
      <c r="A5461" s="64" t="s">
        <v>959</v>
      </c>
      <c r="B5461" s="65" t="s">
        <v>958</v>
      </c>
      <c r="C5461" s="65">
        <v>187647</v>
      </c>
      <c r="D5461" s="66">
        <f>VLOOKUP(A5461,'2.1 Termination Charges'!$B$4:$F$904,5,0)</f>
        <v>0.36847999999999997</v>
      </c>
      <c r="G5461" s="67"/>
      <c r="H5461" s="67"/>
      <c r="J5461" s="67"/>
      <c r="P5461" s="68"/>
      <c r="Q5461" s="69"/>
      <c r="R5461" s="69"/>
      <c r="Z5461" s="70"/>
      <c r="AA5461" s="71"/>
      <c r="AB5461" s="70"/>
      <c r="AC5461" s="70"/>
      <c r="AD5461" s="53"/>
      <c r="AE5461" s="53"/>
      <c r="AF5461" s="72"/>
      <c r="AG5461" s="70"/>
      <c r="AH5461" s="70"/>
      <c r="AI5461" s="70"/>
    </row>
    <row r="5462" spans="1:35" ht="12.75" customHeight="1" x14ac:dyDescent="0.2">
      <c r="A5462" s="64" t="s">
        <v>959</v>
      </c>
      <c r="B5462" s="65" t="s">
        <v>958</v>
      </c>
      <c r="C5462" s="65">
        <v>187648</v>
      </c>
      <c r="D5462" s="66">
        <f>VLOOKUP(A5462,'2.1 Termination Charges'!$B$4:$F$904,5,0)</f>
        <v>0.36847999999999997</v>
      </c>
      <c r="G5462" s="67"/>
      <c r="H5462" s="67"/>
      <c r="J5462" s="67"/>
      <c r="P5462" s="68"/>
      <c r="Q5462" s="69"/>
      <c r="R5462" s="69"/>
      <c r="Z5462" s="70"/>
      <c r="AA5462" s="71"/>
      <c r="AB5462" s="70"/>
      <c r="AC5462" s="70"/>
      <c r="AD5462" s="53"/>
      <c r="AE5462" s="53"/>
      <c r="AF5462" s="72"/>
      <c r="AG5462" s="70"/>
      <c r="AH5462" s="70"/>
      <c r="AI5462" s="70"/>
    </row>
    <row r="5463" spans="1:35" ht="12.75" customHeight="1" x14ac:dyDescent="0.2">
      <c r="A5463" s="64" t="s">
        <v>959</v>
      </c>
      <c r="B5463" s="65" t="s">
        <v>958</v>
      </c>
      <c r="C5463" s="65">
        <v>187649</v>
      </c>
      <c r="D5463" s="66">
        <f>VLOOKUP(A5463,'2.1 Termination Charges'!$B$4:$F$904,5,0)</f>
        <v>0.36847999999999997</v>
      </c>
      <c r="G5463" s="67"/>
      <c r="H5463" s="67"/>
      <c r="J5463" s="67"/>
      <c r="P5463" s="68"/>
      <c r="Q5463" s="69"/>
      <c r="R5463" s="69"/>
      <c r="Z5463" s="70"/>
      <c r="AA5463" s="71"/>
      <c r="AB5463" s="70"/>
      <c r="AC5463" s="70"/>
      <c r="AD5463" s="53"/>
      <c r="AE5463" s="53"/>
      <c r="AF5463" s="72"/>
      <c r="AG5463" s="70"/>
      <c r="AH5463" s="70"/>
      <c r="AI5463" s="70"/>
    </row>
    <row r="5464" spans="1:35" ht="12.75" customHeight="1" x14ac:dyDescent="0.2">
      <c r="A5464" s="64" t="s">
        <v>959</v>
      </c>
      <c r="B5464" s="65" t="s">
        <v>958</v>
      </c>
      <c r="C5464" s="65">
        <v>1876503</v>
      </c>
      <c r="D5464" s="66">
        <f>VLOOKUP(A5464,'2.1 Termination Charges'!$B$4:$F$904,5,0)</f>
        <v>0.36847999999999997</v>
      </c>
      <c r="G5464" s="67"/>
      <c r="H5464" s="67"/>
      <c r="J5464" s="67"/>
      <c r="P5464" s="68"/>
      <c r="Q5464" s="69"/>
      <c r="R5464" s="69"/>
      <c r="Z5464" s="70"/>
      <c r="AA5464" s="71"/>
      <c r="AB5464" s="70"/>
      <c r="AC5464" s="70"/>
      <c r="AD5464" s="53"/>
      <c r="AE5464" s="53"/>
      <c r="AF5464" s="72"/>
      <c r="AG5464" s="70"/>
      <c r="AH5464" s="70"/>
      <c r="AI5464" s="70"/>
    </row>
    <row r="5465" spans="1:35" ht="12.75" customHeight="1" x14ac:dyDescent="0.2">
      <c r="A5465" s="64" t="s">
        <v>959</v>
      </c>
      <c r="B5465" s="65" t="s">
        <v>958</v>
      </c>
      <c r="C5465" s="65">
        <v>1876504</v>
      </c>
      <c r="D5465" s="66">
        <f>VLOOKUP(A5465,'2.1 Termination Charges'!$B$4:$F$904,5,0)</f>
        <v>0.36847999999999997</v>
      </c>
      <c r="G5465" s="67"/>
      <c r="H5465" s="67"/>
      <c r="J5465" s="67"/>
      <c r="P5465" s="68"/>
      <c r="Q5465" s="69"/>
      <c r="R5465" s="69"/>
      <c r="Z5465" s="70"/>
      <c r="AA5465" s="71"/>
      <c r="AB5465" s="70"/>
      <c r="AC5465" s="70"/>
      <c r="AD5465" s="53"/>
      <c r="AE5465" s="53"/>
      <c r="AF5465" s="72"/>
      <c r="AG5465" s="70"/>
      <c r="AH5465" s="70"/>
      <c r="AI5465" s="70"/>
    </row>
    <row r="5466" spans="1:35" ht="12.75" customHeight="1" x14ac:dyDescent="0.2">
      <c r="A5466" s="64" t="s">
        <v>959</v>
      </c>
      <c r="B5466" s="65" t="s">
        <v>958</v>
      </c>
      <c r="C5466" s="65">
        <v>1876505</v>
      </c>
      <c r="D5466" s="66">
        <f>VLOOKUP(A5466,'2.1 Termination Charges'!$B$4:$F$904,5,0)</f>
        <v>0.36847999999999997</v>
      </c>
      <c r="G5466" s="67"/>
      <c r="H5466" s="67"/>
      <c r="J5466" s="67"/>
      <c r="P5466" s="68"/>
      <c r="Q5466" s="69"/>
      <c r="R5466" s="69"/>
      <c r="Z5466" s="70"/>
      <c r="AA5466" s="71"/>
      <c r="AB5466" s="70"/>
      <c r="AC5466" s="70"/>
      <c r="AD5466" s="53"/>
      <c r="AE5466" s="53"/>
      <c r="AF5466" s="72"/>
      <c r="AG5466" s="70"/>
      <c r="AH5466" s="70"/>
      <c r="AI5466" s="70"/>
    </row>
    <row r="5467" spans="1:35" ht="12.75" customHeight="1" x14ac:dyDescent="0.2">
      <c r="A5467" s="64" t="s">
        <v>959</v>
      </c>
      <c r="B5467" s="65" t="s">
        <v>958</v>
      </c>
      <c r="C5467" s="65">
        <v>1876506</v>
      </c>
      <c r="D5467" s="66">
        <f>VLOOKUP(A5467,'2.1 Termination Charges'!$B$4:$F$904,5,0)</f>
        <v>0.36847999999999997</v>
      </c>
      <c r="G5467" s="67"/>
      <c r="H5467" s="67"/>
      <c r="J5467" s="67"/>
      <c r="P5467" s="68"/>
      <c r="Q5467" s="69"/>
      <c r="R5467" s="69"/>
      <c r="Z5467" s="70"/>
      <c r="AA5467" s="71"/>
      <c r="AB5467" s="70"/>
      <c r="AC5467" s="70"/>
      <c r="AD5467" s="53"/>
      <c r="AE5467" s="53"/>
      <c r="AF5467" s="72"/>
      <c r="AG5467" s="70"/>
      <c r="AH5467" s="70"/>
      <c r="AI5467" s="70"/>
    </row>
    <row r="5468" spans="1:35" ht="12.75" customHeight="1" x14ac:dyDescent="0.2">
      <c r="A5468" s="64" t="s">
        <v>959</v>
      </c>
      <c r="B5468" s="65" t="s">
        <v>958</v>
      </c>
      <c r="C5468" s="65">
        <v>1876507</v>
      </c>
      <c r="D5468" s="66">
        <f>VLOOKUP(A5468,'2.1 Termination Charges'!$B$4:$F$904,5,0)</f>
        <v>0.36847999999999997</v>
      </c>
      <c r="G5468" s="67"/>
      <c r="H5468" s="67"/>
      <c r="J5468" s="67"/>
      <c r="P5468" s="68"/>
      <c r="Q5468" s="69"/>
      <c r="R5468" s="69"/>
      <c r="Z5468" s="70"/>
      <c r="AA5468" s="71"/>
      <c r="AB5468" s="70"/>
      <c r="AC5468" s="70"/>
      <c r="AD5468" s="53"/>
      <c r="AE5468" s="53"/>
      <c r="AF5468" s="72"/>
      <c r="AG5468" s="70"/>
      <c r="AH5468" s="70"/>
      <c r="AI5468" s="70"/>
    </row>
    <row r="5469" spans="1:35" ht="12.75" customHeight="1" x14ac:dyDescent="0.2">
      <c r="A5469" s="64" t="s">
        <v>959</v>
      </c>
      <c r="B5469" s="65" t="s">
        <v>958</v>
      </c>
      <c r="C5469" s="65">
        <v>1876508</v>
      </c>
      <c r="D5469" s="66">
        <f>VLOOKUP(A5469,'2.1 Termination Charges'!$B$4:$F$904,5,0)</f>
        <v>0.36847999999999997</v>
      </c>
      <c r="G5469" s="67"/>
      <c r="H5469" s="67"/>
      <c r="J5469" s="67"/>
      <c r="P5469" s="68"/>
      <c r="Q5469" s="69"/>
      <c r="R5469" s="69"/>
      <c r="Z5469" s="70"/>
      <c r="AA5469" s="71"/>
      <c r="AB5469" s="70"/>
      <c r="AC5469" s="70"/>
      <c r="AD5469" s="53"/>
      <c r="AE5469" s="53"/>
      <c r="AF5469" s="72"/>
      <c r="AG5469" s="70"/>
      <c r="AH5469" s="70"/>
      <c r="AI5469" s="70"/>
    </row>
    <row r="5470" spans="1:35" ht="12.75" customHeight="1" x14ac:dyDescent="0.2">
      <c r="A5470" s="64" t="s">
        <v>959</v>
      </c>
      <c r="B5470" s="65" t="s">
        <v>958</v>
      </c>
      <c r="C5470" s="65">
        <v>1876509</v>
      </c>
      <c r="D5470" s="66">
        <f>VLOOKUP(A5470,'2.1 Termination Charges'!$B$4:$F$904,5,0)</f>
        <v>0.36847999999999997</v>
      </c>
      <c r="G5470" s="67"/>
      <c r="H5470" s="67"/>
      <c r="J5470" s="67"/>
      <c r="P5470" s="68"/>
      <c r="Q5470" s="69"/>
      <c r="R5470" s="69"/>
      <c r="Z5470" s="70"/>
      <c r="AA5470" s="71"/>
      <c r="AB5470" s="70"/>
      <c r="AC5470" s="70"/>
      <c r="AD5470" s="53"/>
      <c r="AE5470" s="53"/>
      <c r="AF5470" s="72"/>
      <c r="AG5470" s="70"/>
      <c r="AH5470" s="70"/>
      <c r="AI5470" s="70"/>
    </row>
    <row r="5471" spans="1:35" ht="12.75" customHeight="1" x14ac:dyDescent="0.2">
      <c r="A5471" s="64" t="s">
        <v>959</v>
      </c>
      <c r="B5471" s="65" t="s">
        <v>958</v>
      </c>
      <c r="C5471" s="65">
        <v>1876520</v>
      </c>
      <c r="D5471" s="66">
        <f>VLOOKUP(A5471,'2.1 Termination Charges'!$B$4:$F$904,5,0)</f>
        <v>0.36847999999999997</v>
      </c>
      <c r="G5471" s="67"/>
      <c r="H5471" s="67"/>
      <c r="J5471" s="67"/>
      <c r="P5471" s="68"/>
      <c r="Q5471" s="69"/>
      <c r="R5471" s="69"/>
      <c r="Z5471" s="70"/>
      <c r="AA5471" s="71"/>
      <c r="AB5471" s="70"/>
      <c r="AC5471" s="70"/>
      <c r="AD5471" s="53"/>
      <c r="AE5471" s="53"/>
      <c r="AF5471" s="72"/>
      <c r="AG5471" s="70"/>
      <c r="AH5471" s="70"/>
      <c r="AI5471" s="70"/>
    </row>
    <row r="5472" spans="1:35" ht="12.75" customHeight="1" x14ac:dyDescent="0.2">
      <c r="A5472" s="64" t="s">
        <v>959</v>
      </c>
      <c r="B5472" s="65" t="s">
        <v>958</v>
      </c>
      <c r="C5472" s="65">
        <v>1876521</v>
      </c>
      <c r="D5472" s="66">
        <f>VLOOKUP(A5472,'2.1 Termination Charges'!$B$4:$F$904,5,0)</f>
        <v>0.36847999999999997</v>
      </c>
      <c r="G5472" s="67"/>
      <c r="H5472" s="67"/>
      <c r="J5472" s="67"/>
      <c r="P5472" s="68"/>
      <c r="Q5472" s="69"/>
      <c r="R5472" s="69"/>
      <c r="Z5472" s="70"/>
      <c r="AA5472" s="71"/>
      <c r="AB5472" s="70"/>
      <c r="AC5472" s="70"/>
      <c r="AD5472" s="53"/>
      <c r="AE5472" s="53"/>
      <c r="AF5472" s="72"/>
      <c r="AG5472" s="70"/>
      <c r="AH5472" s="70"/>
      <c r="AI5472" s="70"/>
    </row>
    <row r="5473" spans="1:35" ht="12.75" customHeight="1" x14ac:dyDescent="0.2">
      <c r="A5473" s="64" t="s">
        <v>959</v>
      </c>
      <c r="B5473" s="65" t="s">
        <v>958</v>
      </c>
      <c r="C5473" s="65">
        <v>1876522</v>
      </c>
      <c r="D5473" s="66">
        <f>VLOOKUP(A5473,'2.1 Termination Charges'!$B$4:$F$904,5,0)</f>
        <v>0.36847999999999997</v>
      </c>
      <c r="G5473" s="67"/>
      <c r="H5473" s="67"/>
      <c r="J5473" s="67"/>
      <c r="P5473" s="68"/>
      <c r="Q5473" s="69"/>
      <c r="R5473" s="69"/>
      <c r="Z5473" s="70"/>
      <c r="AA5473" s="71"/>
      <c r="AB5473" s="70"/>
      <c r="AC5473" s="70"/>
      <c r="AD5473" s="53"/>
      <c r="AE5473" s="53"/>
      <c r="AF5473" s="72"/>
      <c r="AG5473" s="70"/>
      <c r="AH5473" s="70"/>
      <c r="AI5473" s="70"/>
    </row>
    <row r="5474" spans="1:35" ht="12.75" customHeight="1" x14ac:dyDescent="0.2">
      <c r="A5474" s="64" t="s">
        <v>959</v>
      </c>
      <c r="B5474" s="65" t="s">
        <v>958</v>
      </c>
      <c r="C5474" s="65">
        <v>1876524</v>
      </c>
      <c r="D5474" s="66">
        <f>VLOOKUP(A5474,'2.1 Termination Charges'!$B$4:$F$904,5,0)</f>
        <v>0.36847999999999997</v>
      </c>
      <c r="G5474" s="67"/>
      <c r="H5474" s="67"/>
      <c r="J5474" s="67"/>
      <c r="P5474" s="68"/>
      <c r="Q5474" s="69"/>
      <c r="R5474" s="69"/>
      <c r="Z5474" s="70"/>
      <c r="AA5474" s="71"/>
      <c r="AB5474" s="70"/>
      <c r="AC5474" s="70"/>
      <c r="AD5474" s="53"/>
      <c r="AE5474" s="53"/>
      <c r="AF5474" s="72"/>
      <c r="AG5474" s="70"/>
      <c r="AH5474" s="70"/>
      <c r="AI5474" s="70"/>
    </row>
    <row r="5475" spans="1:35" ht="12.75" customHeight="1" x14ac:dyDescent="0.2">
      <c r="A5475" s="64" t="s">
        <v>959</v>
      </c>
      <c r="B5475" s="65" t="s">
        <v>958</v>
      </c>
      <c r="C5475" s="65">
        <v>1876527</v>
      </c>
      <c r="D5475" s="66">
        <f>VLOOKUP(A5475,'2.1 Termination Charges'!$B$4:$F$904,5,0)</f>
        <v>0.36847999999999997</v>
      </c>
      <c r="G5475" s="67"/>
      <c r="H5475" s="67"/>
      <c r="J5475" s="67"/>
      <c r="P5475" s="68"/>
      <c r="Q5475" s="69"/>
      <c r="R5475" s="69"/>
      <c r="Z5475" s="70"/>
      <c r="AA5475" s="71"/>
      <c r="AB5475" s="70"/>
      <c r="AC5475" s="70"/>
      <c r="AD5475" s="53"/>
      <c r="AE5475" s="53"/>
      <c r="AF5475" s="72"/>
      <c r="AG5475" s="70"/>
      <c r="AH5475" s="70"/>
      <c r="AI5475" s="70"/>
    </row>
    <row r="5476" spans="1:35" ht="12.75" customHeight="1" x14ac:dyDescent="0.2">
      <c r="A5476" s="64" t="s">
        <v>959</v>
      </c>
      <c r="B5476" s="65" t="s">
        <v>958</v>
      </c>
      <c r="C5476" s="65">
        <v>1876528</v>
      </c>
      <c r="D5476" s="66">
        <f>VLOOKUP(A5476,'2.1 Termination Charges'!$B$4:$F$904,5,0)</f>
        <v>0.36847999999999997</v>
      </c>
      <c r="G5476" s="67"/>
      <c r="H5476" s="67"/>
      <c r="J5476" s="67"/>
      <c r="P5476" s="68"/>
      <c r="Q5476" s="69"/>
      <c r="R5476" s="69"/>
      <c r="Z5476" s="70"/>
      <c r="AA5476" s="71"/>
      <c r="AB5476" s="70"/>
      <c r="AC5476" s="70"/>
      <c r="AD5476" s="53"/>
      <c r="AE5476" s="53"/>
      <c r="AF5476" s="72"/>
      <c r="AG5476" s="70"/>
      <c r="AH5476" s="70"/>
      <c r="AI5476" s="70"/>
    </row>
    <row r="5477" spans="1:35" ht="12.75" customHeight="1" x14ac:dyDescent="0.2">
      <c r="A5477" s="64" t="s">
        <v>959</v>
      </c>
      <c r="B5477" s="65" t="s">
        <v>958</v>
      </c>
      <c r="C5477" s="65">
        <v>1876529</v>
      </c>
      <c r="D5477" s="66">
        <f>VLOOKUP(A5477,'2.1 Termination Charges'!$B$4:$F$904,5,0)</f>
        <v>0.36847999999999997</v>
      </c>
      <c r="G5477" s="67"/>
      <c r="H5477" s="67"/>
      <c r="J5477" s="67"/>
      <c r="P5477" s="68"/>
      <c r="Q5477" s="69"/>
      <c r="R5477" s="69"/>
      <c r="Z5477" s="70"/>
      <c r="AA5477" s="71"/>
      <c r="AB5477" s="70"/>
      <c r="AC5477" s="70"/>
      <c r="AD5477" s="53"/>
      <c r="AE5477" s="53"/>
      <c r="AF5477" s="72"/>
      <c r="AG5477" s="70"/>
      <c r="AH5477" s="70"/>
      <c r="AI5477" s="70"/>
    </row>
    <row r="5478" spans="1:35" ht="12.75" customHeight="1" x14ac:dyDescent="0.2">
      <c r="A5478" s="64" t="s">
        <v>959</v>
      </c>
      <c r="B5478" s="65" t="s">
        <v>958</v>
      </c>
      <c r="C5478" s="65">
        <v>187655</v>
      </c>
      <c r="D5478" s="66">
        <f>VLOOKUP(A5478,'2.1 Termination Charges'!$B$4:$F$904,5,0)</f>
        <v>0.36847999999999997</v>
      </c>
      <c r="G5478" s="67"/>
      <c r="H5478" s="67"/>
      <c r="J5478" s="67"/>
      <c r="P5478" s="68"/>
      <c r="Q5478" s="69"/>
      <c r="R5478" s="69"/>
      <c r="Z5478" s="70"/>
      <c r="AA5478" s="71"/>
      <c r="AB5478" s="70"/>
      <c r="AC5478" s="70"/>
      <c r="AD5478" s="53"/>
      <c r="AE5478" s="53"/>
      <c r="AF5478" s="72"/>
      <c r="AG5478" s="70"/>
      <c r="AH5478" s="70"/>
      <c r="AI5478" s="70"/>
    </row>
    <row r="5479" spans="1:35" ht="12.75" customHeight="1" x14ac:dyDescent="0.2">
      <c r="A5479" s="64" t="s">
        <v>959</v>
      </c>
      <c r="B5479" s="65" t="s">
        <v>958</v>
      </c>
      <c r="C5479" s="65">
        <v>1876560</v>
      </c>
      <c r="D5479" s="66">
        <f>VLOOKUP(A5479,'2.1 Termination Charges'!$B$4:$F$904,5,0)</f>
        <v>0.36847999999999997</v>
      </c>
      <c r="G5479" s="67"/>
      <c r="H5479" s="67"/>
      <c r="J5479" s="67"/>
      <c r="P5479" s="68"/>
      <c r="Q5479" s="69"/>
      <c r="R5479" s="69"/>
      <c r="Z5479" s="70"/>
      <c r="AA5479" s="71"/>
      <c r="AB5479" s="70"/>
      <c r="AC5479" s="70"/>
      <c r="AD5479" s="53"/>
      <c r="AE5479" s="53"/>
      <c r="AF5479" s="72"/>
      <c r="AG5479" s="70"/>
      <c r="AH5479" s="70"/>
      <c r="AI5479" s="70"/>
    </row>
    <row r="5480" spans="1:35" ht="12.75" customHeight="1" x14ac:dyDescent="0.2">
      <c r="A5480" s="64" t="s">
        <v>959</v>
      </c>
      <c r="B5480" s="65" t="s">
        <v>958</v>
      </c>
      <c r="C5480" s="65">
        <v>1876561</v>
      </c>
      <c r="D5480" s="66">
        <f>VLOOKUP(A5480,'2.1 Termination Charges'!$B$4:$F$904,5,0)</f>
        <v>0.36847999999999997</v>
      </c>
      <c r="G5480" s="67"/>
      <c r="H5480" s="67"/>
      <c r="J5480" s="67"/>
      <c r="P5480" s="68"/>
      <c r="Q5480" s="69"/>
      <c r="R5480" s="69"/>
      <c r="Z5480" s="70"/>
      <c r="AA5480" s="71"/>
      <c r="AB5480" s="70"/>
      <c r="AC5480" s="70"/>
      <c r="AD5480" s="53"/>
      <c r="AE5480" s="53"/>
      <c r="AF5480" s="72"/>
      <c r="AG5480" s="70"/>
      <c r="AH5480" s="70"/>
      <c r="AI5480" s="70"/>
    </row>
    <row r="5481" spans="1:35" ht="12.75" customHeight="1" x14ac:dyDescent="0.2">
      <c r="A5481" s="64" t="s">
        <v>959</v>
      </c>
      <c r="B5481" s="65" t="s">
        <v>958</v>
      </c>
      <c r="C5481" s="65">
        <v>1876562</v>
      </c>
      <c r="D5481" s="66">
        <f>VLOOKUP(A5481,'2.1 Termination Charges'!$B$4:$F$904,5,0)</f>
        <v>0.36847999999999997</v>
      </c>
      <c r="G5481" s="67"/>
      <c r="H5481" s="67"/>
      <c r="J5481" s="67"/>
      <c r="P5481" s="68"/>
      <c r="Q5481" s="69"/>
      <c r="R5481" s="69"/>
      <c r="Z5481" s="70"/>
      <c r="AA5481" s="71"/>
      <c r="AB5481" s="70"/>
      <c r="AC5481" s="70"/>
      <c r="AD5481" s="53"/>
      <c r="AE5481" s="53"/>
      <c r="AF5481" s="72"/>
      <c r="AG5481" s="70"/>
      <c r="AH5481" s="70"/>
      <c r="AI5481" s="70"/>
    </row>
    <row r="5482" spans="1:35" ht="12.75" customHeight="1" x14ac:dyDescent="0.2">
      <c r="A5482" s="64" t="s">
        <v>959</v>
      </c>
      <c r="B5482" s="65" t="s">
        <v>958</v>
      </c>
      <c r="C5482" s="65">
        <v>1876564</v>
      </c>
      <c r="D5482" s="66">
        <f>VLOOKUP(A5482,'2.1 Termination Charges'!$B$4:$F$904,5,0)</f>
        <v>0.36847999999999997</v>
      </c>
      <c r="G5482" s="67"/>
      <c r="H5482" s="67"/>
      <c r="J5482" s="67"/>
      <c r="P5482" s="68"/>
      <c r="Q5482" s="69"/>
      <c r="R5482" s="69"/>
      <c r="Z5482" s="70"/>
      <c r="AA5482" s="71"/>
      <c r="AB5482" s="70"/>
      <c r="AC5482" s="70"/>
      <c r="AD5482" s="53"/>
      <c r="AE5482" s="53"/>
      <c r="AF5482" s="72"/>
      <c r="AG5482" s="70"/>
      <c r="AH5482" s="70"/>
      <c r="AI5482" s="70"/>
    </row>
    <row r="5483" spans="1:35" ht="12.75" customHeight="1" x14ac:dyDescent="0.2">
      <c r="A5483" s="64" t="s">
        <v>959</v>
      </c>
      <c r="B5483" s="65" t="s">
        <v>958</v>
      </c>
      <c r="C5483" s="65">
        <v>1876565</v>
      </c>
      <c r="D5483" s="66">
        <f>VLOOKUP(A5483,'2.1 Termination Charges'!$B$4:$F$904,5,0)</f>
        <v>0.36847999999999997</v>
      </c>
      <c r="G5483" s="67"/>
      <c r="H5483" s="67"/>
      <c r="J5483" s="67"/>
      <c r="P5483" s="68"/>
      <c r="Q5483" s="69"/>
      <c r="R5483" s="69"/>
      <c r="Z5483" s="70"/>
      <c r="AA5483" s="71"/>
      <c r="AB5483" s="70"/>
      <c r="AC5483" s="70"/>
      <c r="AD5483" s="53"/>
      <c r="AE5483" s="53"/>
      <c r="AF5483" s="72"/>
      <c r="AG5483" s="70"/>
      <c r="AH5483" s="70"/>
      <c r="AI5483" s="70"/>
    </row>
    <row r="5484" spans="1:35" ht="12.75" customHeight="1" x14ac:dyDescent="0.2">
      <c r="A5484" s="64" t="s">
        <v>959</v>
      </c>
      <c r="B5484" s="65" t="s">
        <v>958</v>
      </c>
      <c r="C5484" s="65">
        <v>1876566</v>
      </c>
      <c r="D5484" s="66">
        <f>VLOOKUP(A5484,'2.1 Termination Charges'!$B$4:$F$904,5,0)</f>
        <v>0.36847999999999997</v>
      </c>
      <c r="G5484" s="67"/>
      <c r="H5484" s="67"/>
      <c r="J5484" s="67"/>
      <c r="P5484" s="68"/>
      <c r="Q5484" s="69"/>
      <c r="R5484" s="69"/>
      <c r="Z5484" s="70"/>
      <c r="AA5484" s="71"/>
      <c r="AB5484" s="70"/>
      <c r="AC5484" s="70"/>
      <c r="AD5484" s="53"/>
      <c r="AE5484" s="53"/>
      <c r="AF5484" s="72"/>
      <c r="AG5484" s="70"/>
      <c r="AH5484" s="70"/>
      <c r="AI5484" s="70"/>
    </row>
    <row r="5485" spans="1:35" ht="12.75" customHeight="1" x14ac:dyDescent="0.2">
      <c r="A5485" s="64" t="s">
        <v>959</v>
      </c>
      <c r="B5485" s="65" t="s">
        <v>958</v>
      </c>
      <c r="C5485" s="65">
        <v>1876567</v>
      </c>
      <c r="D5485" s="66">
        <f>VLOOKUP(A5485,'2.1 Termination Charges'!$B$4:$F$904,5,0)</f>
        <v>0.36847999999999997</v>
      </c>
      <c r="G5485" s="67"/>
      <c r="H5485" s="67"/>
      <c r="J5485" s="67"/>
      <c r="P5485" s="68"/>
      <c r="Q5485" s="69"/>
      <c r="R5485" s="69"/>
      <c r="Z5485" s="70"/>
      <c r="AA5485" s="71"/>
      <c r="AB5485" s="70"/>
      <c r="AC5485" s="70"/>
      <c r="AD5485" s="53"/>
      <c r="AE5485" s="53"/>
      <c r="AF5485" s="72"/>
      <c r="AG5485" s="70"/>
      <c r="AH5485" s="70"/>
      <c r="AI5485" s="70"/>
    </row>
    <row r="5486" spans="1:35" ht="12.75" customHeight="1" x14ac:dyDescent="0.2">
      <c r="A5486" s="64" t="s">
        <v>959</v>
      </c>
      <c r="B5486" s="65" t="s">
        <v>958</v>
      </c>
      <c r="C5486" s="65">
        <v>1876568</v>
      </c>
      <c r="D5486" s="66">
        <f>VLOOKUP(A5486,'2.1 Termination Charges'!$B$4:$F$904,5,0)</f>
        <v>0.36847999999999997</v>
      </c>
      <c r="G5486" s="67"/>
      <c r="H5486" s="67"/>
      <c r="J5486" s="67"/>
      <c r="P5486" s="68"/>
      <c r="Q5486" s="69"/>
      <c r="R5486" s="69"/>
      <c r="Z5486" s="70"/>
      <c r="AA5486" s="71"/>
      <c r="AB5486" s="70"/>
      <c r="AC5486" s="70"/>
      <c r="AD5486" s="53"/>
      <c r="AE5486" s="53"/>
      <c r="AF5486" s="72"/>
      <c r="AG5486" s="70"/>
      <c r="AH5486" s="70"/>
      <c r="AI5486" s="70"/>
    </row>
    <row r="5487" spans="1:35" ht="12.75" customHeight="1" x14ac:dyDescent="0.2">
      <c r="A5487" s="64" t="s">
        <v>959</v>
      </c>
      <c r="B5487" s="65" t="s">
        <v>958</v>
      </c>
      <c r="C5487" s="65">
        <v>1876569</v>
      </c>
      <c r="D5487" s="66">
        <f>VLOOKUP(A5487,'2.1 Termination Charges'!$B$4:$F$904,5,0)</f>
        <v>0.36847999999999997</v>
      </c>
      <c r="G5487" s="67"/>
      <c r="H5487" s="67"/>
      <c r="J5487" s="67"/>
      <c r="P5487" s="68"/>
      <c r="Q5487" s="69"/>
      <c r="R5487" s="69"/>
      <c r="Z5487" s="70"/>
      <c r="AA5487" s="71"/>
      <c r="AB5487" s="70"/>
      <c r="AC5487" s="70"/>
      <c r="AD5487" s="53"/>
      <c r="AE5487" s="53"/>
      <c r="AF5487" s="72"/>
      <c r="AG5487" s="70"/>
      <c r="AH5487" s="70"/>
      <c r="AI5487" s="70"/>
    </row>
    <row r="5488" spans="1:35" ht="12.75" customHeight="1" x14ac:dyDescent="0.2">
      <c r="A5488" s="64" t="s">
        <v>959</v>
      </c>
      <c r="B5488" s="65" t="s">
        <v>958</v>
      </c>
      <c r="C5488" s="65">
        <v>187657</v>
      </c>
      <c r="D5488" s="66">
        <f>VLOOKUP(A5488,'2.1 Termination Charges'!$B$4:$F$904,5,0)</f>
        <v>0.36847999999999997</v>
      </c>
      <c r="G5488" s="67"/>
      <c r="H5488" s="67"/>
      <c r="J5488" s="67"/>
      <c r="P5488" s="68"/>
      <c r="Q5488" s="69"/>
      <c r="R5488" s="69"/>
      <c r="Z5488" s="70"/>
      <c r="AA5488" s="71"/>
      <c r="AB5488" s="70"/>
      <c r="AC5488" s="70"/>
      <c r="AD5488" s="53"/>
      <c r="AE5488" s="53"/>
      <c r="AF5488" s="72"/>
      <c r="AG5488" s="70"/>
      <c r="AH5488" s="70"/>
      <c r="AI5488" s="70"/>
    </row>
    <row r="5489" spans="1:35" ht="12.75" customHeight="1" x14ac:dyDescent="0.2">
      <c r="A5489" s="64" t="s">
        <v>959</v>
      </c>
      <c r="B5489" s="65" t="s">
        <v>958</v>
      </c>
      <c r="C5489" s="65">
        <v>187658</v>
      </c>
      <c r="D5489" s="66">
        <f>VLOOKUP(A5489,'2.1 Termination Charges'!$B$4:$F$904,5,0)</f>
        <v>0.36847999999999997</v>
      </c>
      <c r="G5489" s="67"/>
      <c r="H5489" s="67"/>
      <c r="J5489" s="67"/>
      <c r="P5489" s="68"/>
      <c r="Q5489" s="69"/>
      <c r="R5489" s="69"/>
      <c r="Z5489" s="70"/>
      <c r="AA5489" s="71"/>
      <c r="AB5489" s="70"/>
      <c r="AC5489" s="70"/>
      <c r="AD5489" s="53"/>
      <c r="AE5489" s="53"/>
      <c r="AF5489" s="72"/>
      <c r="AG5489" s="70"/>
      <c r="AH5489" s="70"/>
      <c r="AI5489" s="70"/>
    </row>
    <row r="5490" spans="1:35" ht="12.75" customHeight="1" x14ac:dyDescent="0.2">
      <c r="A5490" s="64" t="s">
        <v>959</v>
      </c>
      <c r="B5490" s="65" t="s">
        <v>958</v>
      </c>
      <c r="C5490" s="65">
        <v>187659</v>
      </c>
      <c r="D5490" s="66">
        <f>VLOOKUP(A5490,'2.1 Termination Charges'!$B$4:$F$904,5,0)</f>
        <v>0.36847999999999997</v>
      </c>
      <c r="G5490" s="67"/>
      <c r="H5490" s="67"/>
      <c r="J5490" s="67"/>
      <c r="P5490" s="68"/>
      <c r="Q5490" s="69"/>
      <c r="R5490" s="69"/>
      <c r="Z5490" s="70"/>
      <c r="AA5490" s="71"/>
      <c r="AB5490" s="70"/>
      <c r="AC5490" s="70"/>
      <c r="AD5490" s="53"/>
      <c r="AE5490" s="53"/>
      <c r="AF5490" s="72"/>
      <c r="AG5490" s="70"/>
      <c r="AH5490" s="70"/>
      <c r="AI5490" s="70"/>
    </row>
    <row r="5491" spans="1:35" ht="12.75" customHeight="1" x14ac:dyDescent="0.2">
      <c r="A5491" s="64" t="s">
        <v>959</v>
      </c>
      <c r="B5491" s="65" t="s">
        <v>958</v>
      </c>
      <c r="C5491" s="65">
        <v>1876618</v>
      </c>
      <c r="D5491" s="66">
        <f>VLOOKUP(A5491,'2.1 Termination Charges'!$B$4:$F$904,5,0)</f>
        <v>0.36847999999999997</v>
      </c>
      <c r="G5491" s="67"/>
      <c r="H5491" s="67"/>
      <c r="J5491" s="67"/>
      <c r="P5491" s="68"/>
      <c r="Q5491" s="69"/>
      <c r="R5491" s="69"/>
      <c r="Z5491" s="70"/>
      <c r="AA5491" s="71"/>
      <c r="AB5491" s="70"/>
      <c r="AC5491" s="70"/>
      <c r="AD5491" s="53"/>
      <c r="AE5491" s="53"/>
      <c r="AF5491" s="72"/>
      <c r="AG5491" s="70"/>
      <c r="AH5491" s="70"/>
      <c r="AI5491" s="70"/>
    </row>
    <row r="5492" spans="1:35" ht="12.75" customHeight="1" x14ac:dyDescent="0.2">
      <c r="A5492" s="64" t="s">
        <v>959</v>
      </c>
      <c r="B5492" s="65" t="s">
        <v>958</v>
      </c>
      <c r="C5492" s="65">
        <v>1876619</v>
      </c>
      <c r="D5492" s="66">
        <f>VLOOKUP(A5492,'2.1 Termination Charges'!$B$4:$F$904,5,0)</f>
        <v>0.36847999999999997</v>
      </c>
      <c r="G5492" s="67"/>
      <c r="H5492" s="67"/>
      <c r="J5492" s="67"/>
      <c r="P5492" s="68"/>
      <c r="Q5492" s="69"/>
      <c r="R5492" s="69"/>
      <c r="Z5492" s="70"/>
      <c r="AA5492" s="71"/>
      <c r="AB5492" s="70"/>
      <c r="AC5492" s="70"/>
      <c r="AD5492" s="53"/>
      <c r="AE5492" s="53"/>
      <c r="AF5492" s="72"/>
      <c r="AG5492" s="70"/>
      <c r="AH5492" s="70"/>
      <c r="AI5492" s="70"/>
    </row>
    <row r="5493" spans="1:35" ht="12.75" customHeight="1" x14ac:dyDescent="0.2">
      <c r="A5493" s="64" t="s">
        <v>959</v>
      </c>
      <c r="B5493" s="65" t="s">
        <v>958</v>
      </c>
      <c r="C5493" s="65">
        <v>1876648</v>
      </c>
      <c r="D5493" s="66">
        <f>VLOOKUP(A5493,'2.1 Termination Charges'!$B$4:$F$904,5,0)</f>
        <v>0.36847999999999997</v>
      </c>
      <c r="G5493" s="67"/>
      <c r="H5493" s="67"/>
      <c r="J5493" s="67"/>
      <c r="P5493" s="68"/>
      <c r="Q5493" s="69"/>
      <c r="R5493" s="69"/>
      <c r="Z5493" s="70"/>
      <c r="AA5493" s="71"/>
      <c r="AB5493" s="70"/>
      <c r="AC5493" s="70"/>
      <c r="AD5493" s="53"/>
      <c r="AE5493" s="53"/>
      <c r="AF5493" s="72"/>
      <c r="AG5493" s="70"/>
      <c r="AH5493" s="70"/>
      <c r="AI5493" s="70"/>
    </row>
    <row r="5494" spans="1:35" ht="12.75" customHeight="1" x14ac:dyDescent="0.2">
      <c r="A5494" s="64" t="s">
        <v>959</v>
      </c>
      <c r="B5494" s="65" t="s">
        <v>958</v>
      </c>
      <c r="C5494" s="65">
        <v>1876649</v>
      </c>
      <c r="D5494" s="66">
        <f>VLOOKUP(A5494,'2.1 Termination Charges'!$B$4:$F$904,5,0)</f>
        <v>0.36847999999999997</v>
      </c>
      <c r="G5494" s="67"/>
      <c r="H5494" s="67"/>
      <c r="J5494" s="67"/>
      <c r="P5494" s="68"/>
      <c r="Q5494" s="69"/>
      <c r="R5494" s="69"/>
      <c r="Z5494" s="70"/>
      <c r="AA5494" s="71"/>
      <c r="AB5494" s="70"/>
      <c r="AC5494" s="70"/>
      <c r="AD5494" s="53"/>
      <c r="AE5494" s="53"/>
      <c r="AF5494" s="72"/>
      <c r="AG5494" s="70"/>
      <c r="AH5494" s="70"/>
      <c r="AI5494" s="70"/>
    </row>
    <row r="5495" spans="1:35" ht="12.75" customHeight="1" x14ac:dyDescent="0.2">
      <c r="A5495" s="64" t="s">
        <v>959</v>
      </c>
      <c r="B5495" s="65" t="s">
        <v>958</v>
      </c>
      <c r="C5495" s="65">
        <v>1876665</v>
      </c>
      <c r="D5495" s="66">
        <f>VLOOKUP(A5495,'2.1 Termination Charges'!$B$4:$F$904,5,0)</f>
        <v>0.36847999999999997</v>
      </c>
      <c r="G5495" s="67"/>
      <c r="H5495" s="67"/>
      <c r="J5495" s="67"/>
      <c r="P5495" s="68"/>
      <c r="Q5495" s="69"/>
      <c r="R5495" s="69"/>
      <c r="Z5495" s="70"/>
      <c r="AA5495" s="71"/>
      <c r="AB5495" s="70"/>
      <c r="AC5495" s="70"/>
      <c r="AD5495" s="53"/>
      <c r="AE5495" s="53"/>
      <c r="AF5495" s="72"/>
      <c r="AG5495" s="70"/>
      <c r="AH5495" s="70"/>
      <c r="AI5495" s="70"/>
    </row>
    <row r="5496" spans="1:35" ht="12.75" customHeight="1" x14ac:dyDescent="0.2">
      <c r="A5496" s="64" t="s">
        <v>959</v>
      </c>
      <c r="B5496" s="65" t="s">
        <v>958</v>
      </c>
      <c r="C5496" s="65">
        <v>1876667</v>
      </c>
      <c r="D5496" s="66">
        <f>VLOOKUP(A5496,'2.1 Termination Charges'!$B$4:$F$904,5,0)</f>
        <v>0.36847999999999997</v>
      </c>
      <c r="G5496" s="67"/>
      <c r="H5496" s="67"/>
      <c r="J5496" s="67"/>
      <c r="P5496" s="68"/>
      <c r="Q5496" s="69"/>
      <c r="R5496" s="69"/>
      <c r="Z5496" s="70"/>
      <c r="AA5496" s="71"/>
      <c r="AB5496" s="70"/>
      <c r="AC5496" s="70"/>
      <c r="AD5496" s="53"/>
      <c r="AE5496" s="53"/>
      <c r="AF5496" s="72"/>
      <c r="AG5496" s="70"/>
      <c r="AH5496" s="70"/>
      <c r="AI5496" s="70"/>
    </row>
    <row r="5497" spans="1:35" ht="12.75" customHeight="1" x14ac:dyDescent="0.2">
      <c r="A5497" s="64" t="s">
        <v>959</v>
      </c>
      <c r="B5497" s="65" t="s">
        <v>958</v>
      </c>
      <c r="C5497" s="65">
        <v>1876668</v>
      </c>
      <c r="D5497" s="66">
        <f>VLOOKUP(A5497,'2.1 Termination Charges'!$B$4:$F$904,5,0)</f>
        <v>0.36847999999999997</v>
      </c>
      <c r="G5497" s="67"/>
      <c r="H5497" s="67"/>
      <c r="J5497" s="67"/>
      <c r="P5497" s="68"/>
      <c r="Q5497" s="69"/>
      <c r="R5497" s="69"/>
      <c r="Z5497" s="70"/>
      <c r="AA5497" s="71"/>
      <c r="AB5497" s="70"/>
      <c r="AC5497" s="70"/>
      <c r="AD5497" s="53"/>
      <c r="AE5497" s="53"/>
      <c r="AF5497" s="72"/>
      <c r="AG5497" s="70"/>
      <c r="AH5497" s="70"/>
      <c r="AI5497" s="70"/>
    </row>
    <row r="5498" spans="1:35" ht="12.75" customHeight="1" x14ac:dyDescent="0.2">
      <c r="A5498" s="64" t="s">
        <v>959</v>
      </c>
      <c r="B5498" s="65" t="s">
        <v>958</v>
      </c>
      <c r="C5498" s="65">
        <v>1876669</v>
      </c>
      <c r="D5498" s="66">
        <f>VLOOKUP(A5498,'2.1 Termination Charges'!$B$4:$F$904,5,0)</f>
        <v>0.36847999999999997</v>
      </c>
      <c r="G5498" s="67"/>
      <c r="H5498" s="67"/>
      <c r="J5498" s="67"/>
      <c r="P5498" s="68"/>
      <c r="Q5498" s="69"/>
      <c r="R5498" s="69"/>
      <c r="Z5498" s="70"/>
      <c r="AA5498" s="71"/>
      <c r="AB5498" s="70"/>
      <c r="AC5498" s="70"/>
      <c r="AD5498" s="53"/>
      <c r="AE5498" s="53"/>
      <c r="AF5498" s="72"/>
      <c r="AG5498" s="70"/>
      <c r="AH5498" s="70"/>
      <c r="AI5498" s="70"/>
    </row>
    <row r="5499" spans="1:35" ht="12.75" customHeight="1" x14ac:dyDescent="0.2">
      <c r="A5499" s="64" t="s">
        <v>959</v>
      </c>
      <c r="B5499" s="65" t="s">
        <v>958</v>
      </c>
      <c r="C5499" s="65">
        <v>187684</v>
      </c>
      <c r="D5499" s="66">
        <f>VLOOKUP(A5499,'2.1 Termination Charges'!$B$4:$F$904,5,0)</f>
        <v>0.36847999999999997</v>
      </c>
      <c r="G5499" s="67"/>
      <c r="H5499" s="67"/>
      <c r="J5499" s="67"/>
      <c r="P5499" s="68"/>
      <c r="Q5499" s="69"/>
      <c r="R5499" s="69"/>
      <c r="Z5499" s="70"/>
      <c r="AA5499" s="71"/>
      <c r="AB5499" s="70"/>
      <c r="AC5499" s="70"/>
      <c r="AD5499" s="53"/>
      <c r="AE5499" s="53"/>
      <c r="AF5499" s="72"/>
      <c r="AG5499" s="70"/>
      <c r="AH5499" s="70"/>
      <c r="AI5499" s="70"/>
    </row>
    <row r="5500" spans="1:35" ht="12.75" customHeight="1" x14ac:dyDescent="0.2">
      <c r="A5500" s="64" t="s">
        <v>959</v>
      </c>
      <c r="B5500" s="65" t="s">
        <v>958</v>
      </c>
      <c r="C5500" s="65">
        <v>187685</v>
      </c>
      <c r="D5500" s="66">
        <f>VLOOKUP(A5500,'2.1 Termination Charges'!$B$4:$F$904,5,0)</f>
        <v>0.36847999999999997</v>
      </c>
      <c r="G5500" s="67"/>
      <c r="H5500" s="67"/>
      <c r="J5500" s="67"/>
      <c r="P5500" s="68"/>
      <c r="Q5500" s="69"/>
      <c r="R5500" s="69"/>
      <c r="Z5500" s="70"/>
      <c r="AA5500" s="71"/>
      <c r="AB5500" s="70"/>
      <c r="AC5500" s="70"/>
      <c r="AD5500" s="53"/>
      <c r="AE5500" s="53"/>
      <c r="AF5500" s="72"/>
      <c r="AG5500" s="70"/>
      <c r="AH5500" s="70"/>
      <c r="AI5500" s="70"/>
    </row>
    <row r="5501" spans="1:35" ht="12.75" customHeight="1" x14ac:dyDescent="0.2">
      <c r="A5501" s="64" t="s">
        <v>959</v>
      </c>
      <c r="B5501" s="65" t="s">
        <v>958</v>
      </c>
      <c r="C5501" s="65">
        <v>187686</v>
      </c>
      <c r="D5501" s="66">
        <f>VLOOKUP(A5501,'2.1 Termination Charges'!$B$4:$F$904,5,0)</f>
        <v>0.36847999999999997</v>
      </c>
      <c r="G5501" s="67"/>
      <c r="H5501" s="67"/>
      <c r="J5501" s="67"/>
      <c r="P5501" s="68"/>
      <c r="Q5501" s="69"/>
      <c r="R5501" s="69"/>
      <c r="Z5501" s="70"/>
      <c r="AA5501" s="71"/>
      <c r="AB5501" s="70"/>
      <c r="AC5501" s="70"/>
      <c r="AD5501" s="53"/>
      <c r="AE5501" s="53"/>
      <c r="AF5501" s="72"/>
      <c r="AG5501" s="70"/>
      <c r="AH5501" s="70"/>
      <c r="AI5501" s="70"/>
    </row>
    <row r="5502" spans="1:35" ht="12.75" customHeight="1" x14ac:dyDescent="0.2">
      <c r="A5502" s="64" t="s">
        <v>959</v>
      </c>
      <c r="B5502" s="65" t="s">
        <v>958</v>
      </c>
      <c r="C5502" s="65">
        <v>187687</v>
      </c>
      <c r="D5502" s="66">
        <f>VLOOKUP(A5502,'2.1 Termination Charges'!$B$4:$F$904,5,0)</f>
        <v>0.36847999999999997</v>
      </c>
      <c r="G5502" s="67"/>
      <c r="H5502" s="67"/>
      <c r="J5502" s="67"/>
      <c r="P5502" s="68"/>
      <c r="Q5502" s="69"/>
      <c r="R5502" s="69"/>
      <c r="Z5502" s="70"/>
      <c r="AA5502" s="71"/>
      <c r="AB5502" s="70"/>
      <c r="AC5502" s="70"/>
      <c r="AD5502" s="53"/>
      <c r="AE5502" s="53"/>
      <c r="AF5502" s="72"/>
      <c r="AG5502" s="70"/>
      <c r="AH5502" s="70"/>
      <c r="AI5502" s="70"/>
    </row>
    <row r="5503" spans="1:35" ht="12.75" customHeight="1" x14ac:dyDescent="0.2">
      <c r="A5503" s="64" t="s">
        <v>959</v>
      </c>
      <c r="B5503" s="65" t="s">
        <v>958</v>
      </c>
      <c r="C5503" s="65">
        <v>187688</v>
      </c>
      <c r="D5503" s="66">
        <f>VLOOKUP(A5503,'2.1 Termination Charges'!$B$4:$F$904,5,0)</f>
        <v>0.36847999999999997</v>
      </c>
      <c r="G5503" s="67"/>
      <c r="H5503" s="67"/>
      <c r="J5503" s="67"/>
      <c r="P5503" s="68"/>
      <c r="Q5503" s="69"/>
      <c r="R5503" s="69"/>
      <c r="Z5503" s="70"/>
      <c r="AA5503" s="71"/>
      <c r="AB5503" s="70"/>
      <c r="AC5503" s="70"/>
      <c r="AD5503" s="53"/>
      <c r="AE5503" s="53"/>
      <c r="AF5503" s="72"/>
      <c r="AG5503" s="70"/>
      <c r="AH5503" s="70"/>
      <c r="AI5503" s="70"/>
    </row>
    <row r="5504" spans="1:35" ht="12.75" customHeight="1" x14ac:dyDescent="0.2">
      <c r="A5504" s="64" t="s">
        <v>959</v>
      </c>
      <c r="B5504" s="65" t="s">
        <v>958</v>
      </c>
      <c r="C5504" s="65">
        <v>187689</v>
      </c>
      <c r="D5504" s="66">
        <f>VLOOKUP(A5504,'2.1 Termination Charges'!$B$4:$F$904,5,0)</f>
        <v>0.36847999999999997</v>
      </c>
      <c r="G5504" s="67"/>
      <c r="H5504" s="67"/>
      <c r="J5504" s="67"/>
      <c r="P5504" s="68"/>
      <c r="Q5504" s="69"/>
      <c r="R5504" s="69"/>
      <c r="Z5504" s="70"/>
      <c r="AA5504" s="71"/>
      <c r="AB5504" s="70"/>
      <c r="AC5504" s="70"/>
      <c r="AD5504" s="53"/>
      <c r="AE5504" s="53"/>
      <c r="AF5504" s="72"/>
      <c r="AG5504" s="70"/>
      <c r="AH5504" s="70"/>
      <c r="AI5504" s="70"/>
    </row>
    <row r="5505" spans="1:35" ht="12.75" customHeight="1" x14ac:dyDescent="0.2">
      <c r="A5505" s="64" t="s">
        <v>961</v>
      </c>
      <c r="B5505" s="65" t="s">
        <v>960</v>
      </c>
      <c r="C5505" s="65">
        <v>187631</v>
      </c>
      <c r="D5505" s="66">
        <f>VLOOKUP(A5505,'2.1 Termination Charges'!$B$4:$F$904,5,0)</f>
        <v>0.38180999999999998</v>
      </c>
      <c r="G5505" s="67"/>
      <c r="H5505" s="67"/>
      <c r="J5505" s="67"/>
      <c r="P5505" s="68"/>
      <c r="Q5505" s="69"/>
      <c r="R5505" s="69"/>
      <c r="Z5505" s="70"/>
      <c r="AA5505" s="71"/>
      <c r="AB5505" s="70"/>
      <c r="AC5505" s="70"/>
      <c r="AD5505" s="53"/>
      <c r="AE5505" s="53"/>
      <c r="AF5505" s="72"/>
      <c r="AG5505" s="70"/>
      <c r="AH5505" s="70"/>
      <c r="AI5505" s="70"/>
    </row>
    <row r="5506" spans="1:35" ht="12.75" customHeight="1" x14ac:dyDescent="0.2">
      <c r="A5506" s="64" t="s">
        <v>963</v>
      </c>
      <c r="B5506" s="65" t="s">
        <v>962</v>
      </c>
      <c r="C5506" s="65">
        <v>81</v>
      </c>
      <c r="D5506" s="66">
        <f>VLOOKUP(A5506,'2.1 Termination Charges'!$B$4:$F$904,5,0)</f>
        <v>2.036E-2</v>
      </c>
      <c r="G5506" s="67"/>
      <c r="H5506" s="67"/>
      <c r="J5506" s="67"/>
      <c r="P5506" s="68"/>
      <c r="Q5506" s="69"/>
      <c r="R5506" s="69"/>
      <c r="Z5506" s="70"/>
      <c r="AA5506" s="71"/>
      <c r="AB5506" s="70"/>
      <c r="AC5506" s="70"/>
      <c r="AD5506" s="53"/>
      <c r="AE5506" s="53"/>
      <c r="AF5506" s="72"/>
      <c r="AG5506" s="70"/>
      <c r="AH5506" s="70"/>
      <c r="AI5506" s="70"/>
    </row>
    <row r="5507" spans="1:35" ht="12.75" customHeight="1" x14ac:dyDescent="0.2">
      <c r="A5507" s="64" t="s">
        <v>965</v>
      </c>
      <c r="B5507" s="65" t="s">
        <v>964</v>
      </c>
      <c r="C5507" s="65">
        <v>8150</v>
      </c>
      <c r="D5507" s="66">
        <f>VLOOKUP(A5507,'2.1 Termination Charges'!$B$4:$F$904,5,0)</f>
        <v>2.5940000000000001E-2</v>
      </c>
      <c r="G5507" s="67"/>
      <c r="H5507" s="67"/>
      <c r="J5507" s="67"/>
      <c r="P5507" s="68"/>
      <c r="Q5507" s="69"/>
      <c r="R5507" s="69"/>
      <c r="Z5507" s="70"/>
      <c r="AA5507" s="71"/>
      <c r="AB5507" s="70"/>
      <c r="AC5507" s="70"/>
      <c r="AD5507" s="53"/>
      <c r="AE5507" s="53"/>
      <c r="AF5507" s="72"/>
      <c r="AG5507" s="70"/>
      <c r="AH5507" s="70"/>
      <c r="AI5507" s="70"/>
    </row>
    <row r="5508" spans="1:35" ht="12.75" customHeight="1" x14ac:dyDescent="0.2">
      <c r="A5508" s="64" t="s">
        <v>967</v>
      </c>
      <c r="B5508" s="65" t="s">
        <v>966</v>
      </c>
      <c r="C5508" s="65">
        <v>8170</v>
      </c>
      <c r="D5508" s="66">
        <f>VLOOKUP(A5508,'2.1 Termination Charges'!$B$4:$F$904,5,0)</f>
        <v>6.8849999999999995E-2</v>
      </c>
      <c r="G5508" s="67"/>
      <c r="H5508" s="67"/>
      <c r="J5508" s="67"/>
      <c r="P5508" s="68"/>
      <c r="Q5508" s="69"/>
      <c r="R5508" s="69"/>
      <c r="Z5508" s="70"/>
      <c r="AA5508" s="71"/>
      <c r="AB5508" s="70"/>
      <c r="AC5508" s="70"/>
      <c r="AD5508" s="53"/>
      <c r="AE5508" s="53"/>
      <c r="AF5508" s="72"/>
      <c r="AG5508" s="70"/>
      <c r="AH5508" s="70"/>
      <c r="AI5508" s="70"/>
    </row>
    <row r="5509" spans="1:35" ht="12.75" customHeight="1" x14ac:dyDescent="0.2">
      <c r="A5509" s="64" t="s">
        <v>967</v>
      </c>
      <c r="B5509" s="65" t="s">
        <v>966</v>
      </c>
      <c r="C5509" s="65">
        <v>8180</v>
      </c>
      <c r="D5509" s="66">
        <f>VLOOKUP(A5509,'2.1 Termination Charges'!$B$4:$F$904,5,0)</f>
        <v>6.8849999999999995E-2</v>
      </c>
      <c r="G5509" s="67"/>
      <c r="H5509" s="67"/>
      <c r="J5509" s="67"/>
      <c r="P5509" s="68"/>
      <c r="Q5509" s="69"/>
      <c r="R5509" s="69"/>
      <c r="Z5509" s="70"/>
      <c r="AA5509" s="71"/>
      <c r="AB5509" s="70"/>
      <c r="AC5509" s="70"/>
      <c r="AD5509" s="53"/>
      <c r="AE5509" s="53"/>
      <c r="AF5509" s="72"/>
      <c r="AG5509" s="70"/>
      <c r="AH5509" s="70"/>
      <c r="AI5509" s="70"/>
    </row>
    <row r="5510" spans="1:35" ht="12.75" customHeight="1" x14ac:dyDescent="0.2">
      <c r="A5510" s="64" t="s">
        <v>967</v>
      </c>
      <c r="B5510" s="65" t="s">
        <v>966</v>
      </c>
      <c r="C5510" s="65">
        <v>8190</v>
      </c>
      <c r="D5510" s="66">
        <f>VLOOKUP(A5510,'2.1 Termination Charges'!$B$4:$F$904,5,0)</f>
        <v>6.8849999999999995E-2</v>
      </c>
      <c r="G5510" s="67"/>
      <c r="H5510" s="67"/>
      <c r="J5510" s="67"/>
      <c r="P5510" s="68"/>
      <c r="Q5510" s="69"/>
      <c r="R5510" s="69"/>
      <c r="Z5510" s="70"/>
      <c r="AA5510" s="71"/>
      <c r="AB5510" s="70"/>
      <c r="AC5510" s="70"/>
      <c r="AD5510" s="53"/>
      <c r="AE5510" s="53"/>
      <c r="AF5510" s="72"/>
      <c r="AG5510" s="70"/>
      <c r="AH5510" s="70"/>
      <c r="AI5510" s="70"/>
    </row>
    <row r="5511" spans="1:35" ht="12.75" customHeight="1" x14ac:dyDescent="0.2">
      <c r="A5511" s="64" t="s">
        <v>969</v>
      </c>
      <c r="B5511" s="65" t="s">
        <v>968</v>
      </c>
      <c r="C5511" s="65">
        <v>962</v>
      </c>
      <c r="D5511" s="66">
        <f>VLOOKUP(A5511,'2.1 Termination Charges'!$B$4:$F$904,5,0)</f>
        <v>0.27345000000000003</v>
      </c>
      <c r="G5511" s="67"/>
      <c r="H5511" s="67"/>
      <c r="J5511" s="67"/>
      <c r="P5511" s="68"/>
      <c r="Q5511" s="69"/>
      <c r="R5511" s="69"/>
      <c r="Z5511" s="70"/>
      <c r="AA5511" s="71"/>
      <c r="AB5511" s="70"/>
      <c r="AC5511" s="70"/>
      <c r="AD5511" s="53"/>
      <c r="AE5511" s="53"/>
      <c r="AF5511" s="72"/>
      <c r="AG5511" s="70"/>
      <c r="AH5511" s="70"/>
      <c r="AI5511" s="70"/>
    </row>
    <row r="5512" spans="1:35" ht="12.75" customHeight="1" x14ac:dyDescent="0.2">
      <c r="A5512" s="64" t="s">
        <v>971</v>
      </c>
      <c r="B5512" s="65" t="s">
        <v>970</v>
      </c>
      <c r="C5512" s="65">
        <v>96279</v>
      </c>
      <c r="D5512" s="66">
        <f>VLOOKUP(A5512,'2.1 Termination Charges'!$B$4:$F$904,5,0)</f>
        <v>0.33817999999999998</v>
      </c>
      <c r="G5512" s="67"/>
      <c r="H5512" s="67"/>
      <c r="J5512" s="67"/>
      <c r="P5512" s="68"/>
      <c r="Q5512" s="69"/>
      <c r="R5512" s="69"/>
      <c r="Z5512" s="70"/>
      <c r="AA5512" s="71"/>
      <c r="AB5512" s="70"/>
      <c r="AC5512" s="70"/>
      <c r="AD5512" s="53"/>
      <c r="AE5512" s="53"/>
      <c r="AF5512" s="72"/>
      <c r="AG5512" s="70"/>
      <c r="AH5512" s="70"/>
      <c r="AI5512" s="70"/>
    </row>
    <row r="5513" spans="1:35" ht="12.75" customHeight="1" x14ac:dyDescent="0.2">
      <c r="A5513" s="64" t="s">
        <v>973</v>
      </c>
      <c r="B5513" s="65" t="s">
        <v>972</v>
      </c>
      <c r="C5513" s="65">
        <v>9627</v>
      </c>
      <c r="D5513" s="66">
        <f>VLOOKUP(A5513,'2.1 Termination Charges'!$B$4:$F$904,5,0)</f>
        <v>0.32701999999999998</v>
      </c>
      <c r="G5513" s="67"/>
      <c r="H5513" s="67"/>
      <c r="J5513" s="67"/>
      <c r="P5513" s="68"/>
      <c r="Q5513" s="69"/>
      <c r="R5513" s="69"/>
      <c r="Z5513" s="70"/>
      <c r="AA5513" s="71"/>
      <c r="AB5513" s="70"/>
      <c r="AC5513" s="70"/>
      <c r="AD5513" s="53"/>
      <c r="AE5513" s="53"/>
      <c r="AF5513" s="72"/>
      <c r="AG5513" s="70"/>
      <c r="AH5513" s="70"/>
      <c r="AI5513" s="70"/>
    </row>
    <row r="5514" spans="1:35" ht="12.75" customHeight="1" x14ac:dyDescent="0.2">
      <c r="A5514" s="64" t="s">
        <v>975</v>
      </c>
      <c r="B5514" s="65" t="s">
        <v>974</v>
      </c>
      <c r="C5514" s="65">
        <v>77</v>
      </c>
      <c r="D5514" s="66">
        <f>VLOOKUP(A5514,'2.1 Termination Charges'!$B$4:$F$904,5,0)</f>
        <v>5.9389999999999998E-2</v>
      </c>
      <c r="G5514" s="67"/>
      <c r="H5514" s="67"/>
      <c r="J5514" s="67"/>
      <c r="P5514" s="68"/>
      <c r="Q5514" s="69"/>
      <c r="R5514" s="69"/>
      <c r="Z5514" s="70"/>
      <c r="AA5514" s="71"/>
      <c r="AB5514" s="70"/>
      <c r="AC5514" s="70"/>
      <c r="AD5514" s="53"/>
      <c r="AE5514" s="53"/>
      <c r="AF5514" s="72"/>
      <c r="AG5514" s="70"/>
      <c r="AH5514" s="70"/>
      <c r="AI5514" s="70"/>
    </row>
    <row r="5515" spans="1:35" ht="12.75" customHeight="1" x14ac:dyDescent="0.2">
      <c r="A5515" s="64" t="s">
        <v>977</v>
      </c>
      <c r="B5515" s="65" t="s">
        <v>976</v>
      </c>
      <c r="C5515" s="65">
        <v>77272</v>
      </c>
      <c r="D5515" s="66">
        <f>VLOOKUP(A5515,'2.1 Termination Charges'!$B$4:$F$904,5,0)</f>
        <v>6.2179999999999999E-2</v>
      </c>
      <c r="G5515" s="67"/>
      <c r="H5515" s="67"/>
      <c r="J5515" s="67"/>
      <c r="P5515" s="68"/>
      <c r="Q5515" s="69"/>
      <c r="R5515" s="69"/>
      <c r="Z5515" s="70"/>
      <c r="AA5515" s="71"/>
      <c r="AB5515" s="70"/>
      <c r="AC5515" s="70"/>
      <c r="AD5515" s="53"/>
      <c r="AE5515" s="53"/>
      <c r="AF5515" s="72"/>
      <c r="AG5515" s="70"/>
      <c r="AH5515" s="70"/>
      <c r="AI5515" s="70"/>
    </row>
    <row r="5516" spans="1:35" ht="12.75" customHeight="1" x14ac:dyDescent="0.2">
      <c r="A5516" s="64" t="s">
        <v>977</v>
      </c>
      <c r="B5516" s="65" t="s">
        <v>976</v>
      </c>
      <c r="C5516" s="65">
        <v>77273</v>
      </c>
      <c r="D5516" s="66">
        <f>VLOOKUP(A5516,'2.1 Termination Charges'!$B$4:$F$904,5,0)</f>
        <v>6.2179999999999999E-2</v>
      </c>
      <c r="G5516" s="67"/>
      <c r="H5516" s="67"/>
      <c r="J5516" s="67"/>
      <c r="P5516" s="68"/>
      <c r="Q5516" s="69"/>
      <c r="R5516" s="69"/>
      <c r="Z5516" s="70"/>
      <c r="AA5516" s="71"/>
      <c r="AB5516" s="70"/>
      <c r="AC5516" s="70"/>
      <c r="AD5516" s="53"/>
      <c r="AE5516" s="53"/>
      <c r="AF5516" s="72"/>
      <c r="AG5516" s="70"/>
      <c r="AH5516" s="70"/>
      <c r="AI5516" s="70"/>
    </row>
    <row r="5517" spans="1:35" ht="12.75" customHeight="1" x14ac:dyDescent="0.2">
      <c r="A5517" s="64" t="s">
        <v>979</v>
      </c>
      <c r="B5517" s="65" t="s">
        <v>978</v>
      </c>
      <c r="C5517" s="65">
        <v>77172</v>
      </c>
      <c r="D5517" s="66">
        <f>VLOOKUP(A5517,'2.1 Termination Charges'!$B$4:$F$904,5,0)</f>
        <v>6.2179999999999999E-2</v>
      </c>
      <c r="G5517" s="67"/>
      <c r="H5517" s="67"/>
      <c r="J5517" s="67"/>
      <c r="P5517" s="68"/>
      <c r="Q5517" s="69"/>
      <c r="R5517" s="69"/>
      <c r="Z5517" s="70"/>
      <c r="AA5517" s="71"/>
      <c r="AB5517" s="70"/>
      <c r="AC5517" s="70"/>
      <c r="AD5517" s="53"/>
      <c r="AE5517" s="53"/>
      <c r="AF5517" s="72"/>
      <c r="AG5517" s="70"/>
      <c r="AH5517" s="70"/>
      <c r="AI5517" s="70"/>
    </row>
    <row r="5518" spans="1:35" ht="12.75" customHeight="1" x14ac:dyDescent="0.2">
      <c r="A5518" s="64" t="s">
        <v>981</v>
      </c>
      <c r="B5518" s="65" t="s">
        <v>980</v>
      </c>
      <c r="C5518" s="65">
        <v>77212</v>
      </c>
      <c r="D5518" s="66">
        <f>VLOOKUP(A5518,'2.1 Termination Charges'!$B$4:$F$904,5,0)</f>
        <v>7.1510000000000004E-2</v>
      </c>
      <c r="G5518" s="67"/>
      <c r="H5518" s="67"/>
      <c r="J5518" s="67"/>
      <c r="P5518" s="68"/>
      <c r="Q5518" s="69"/>
      <c r="R5518" s="69"/>
      <c r="Z5518" s="70"/>
      <c r="AA5518" s="71"/>
      <c r="AB5518" s="70"/>
      <c r="AC5518" s="70"/>
      <c r="AD5518" s="53"/>
      <c r="AE5518" s="53"/>
      <c r="AF5518" s="72"/>
      <c r="AG5518" s="70"/>
      <c r="AH5518" s="70"/>
      <c r="AI5518" s="70"/>
    </row>
    <row r="5519" spans="1:35" ht="12.75" customHeight="1" x14ac:dyDescent="0.2">
      <c r="A5519" s="64" t="s">
        <v>983</v>
      </c>
      <c r="B5519" s="65" t="s">
        <v>982</v>
      </c>
      <c r="C5519" s="65">
        <v>7705</v>
      </c>
      <c r="D5519" s="66">
        <f>VLOOKUP(A5519,'2.1 Termination Charges'!$B$4:$F$904,5,0)</f>
        <v>0.24121000000000001</v>
      </c>
      <c r="G5519" s="67"/>
      <c r="H5519" s="67"/>
      <c r="J5519" s="67"/>
      <c r="P5519" s="68"/>
      <c r="Q5519" s="69"/>
      <c r="R5519" s="69"/>
      <c r="Z5519" s="70"/>
      <c r="AA5519" s="71"/>
      <c r="AB5519" s="70"/>
      <c r="AC5519" s="70"/>
      <c r="AD5519" s="53"/>
      <c r="AE5519" s="53"/>
      <c r="AF5519" s="72"/>
      <c r="AG5519" s="70"/>
      <c r="AH5519" s="70"/>
      <c r="AI5519" s="70"/>
    </row>
    <row r="5520" spans="1:35" ht="12.75" customHeight="1" x14ac:dyDescent="0.2">
      <c r="A5520" s="64" t="s">
        <v>983</v>
      </c>
      <c r="B5520" s="65" t="s">
        <v>982</v>
      </c>
      <c r="C5520" s="65">
        <v>7771</v>
      </c>
      <c r="D5520" s="66">
        <f>VLOOKUP(A5520,'2.1 Termination Charges'!$B$4:$F$904,5,0)</f>
        <v>0.24121000000000001</v>
      </c>
      <c r="G5520" s="67"/>
      <c r="H5520" s="67"/>
      <c r="J5520" s="67"/>
      <c r="P5520" s="68"/>
      <c r="Q5520" s="69"/>
      <c r="R5520" s="69"/>
      <c r="Z5520" s="70"/>
      <c r="AA5520" s="71"/>
      <c r="AB5520" s="70"/>
      <c r="AC5520" s="70"/>
      <c r="AD5520" s="53"/>
      <c r="AE5520" s="53"/>
      <c r="AF5520" s="72"/>
      <c r="AG5520" s="70"/>
      <c r="AH5520" s="70"/>
      <c r="AI5520" s="70"/>
    </row>
    <row r="5521" spans="1:35" ht="12.75" customHeight="1" x14ac:dyDescent="0.2">
      <c r="A5521" s="64" t="s">
        <v>983</v>
      </c>
      <c r="B5521" s="65" t="s">
        <v>982</v>
      </c>
      <c r="C5521" s="65">
        <v>7776</v>
      </c>
      <c r="D5521" s="66">
        <f>VLOOKUP(A5521,'2.1 Termination Charges'!$B$4:$F$904,5,0)</f>
        <v>0.24121000000000001</v>
      </c>
      <c r="G5521" s="67"/>
      <c r="H5521" s="67"/>
      <c r="J5521" s="67"/>
      <c r="P5521" s="68"/>
      <c r="Q5521" s="69"/>
      <c r="R5521" s="69"/>
      <c r="Z5521" s="70"/>
      <c r="AA5521" s="71"/>
      <c r="AB5521" s="70"/>
      <c r="AC5521" s="70"/>
      <c r="AD5521" s="53"/>
      <c r="AE5521" s="53"/>
      <c r="AF5521" s="72"/>
      <c r="AG5521" s="70"/>
      <c r="AH5521" s="70"/>
      <c r="AI5521" s="70"/>
    </row>
    <row r="5522" spans="1:35" ht="12.75" customHeight="1" x14ac:dyDescent="0.2">
      <c r="A5522" s="64" t="s">
        <v>983</v>
      </c>
      <c r="B5522" s="65" t="s">
        <v>982</v>
      </c>
      <c r="C5522" s="65">
        <v>7777</v>
      </c>
      <c r="D5522" s="66">
        <f>VLOOKUP(A5522,'2.1 Termination Charges'!$B$4:$F$904,5,0)</f>
        <v>0.24121000000000001</v>
      </c>
      <c r="G5522" s="67"/>
      <c r="H5522" s="67"/>
      <c r="J5522" s="67"/>
      <c r="P5522" s="68"/>
      <c r="Q5522" s="69"/>
      <c r="R5522" s="69"/>
      <c r="Z5522" s="70"/>
      <c r="AA5522" s="71"/>
      <c r="AB5522" s="70"/>
      <c r="AC5522" s="70"/>
      <c r="AD5522" s="53"/>
      <c r="AE5522" s="53"/>
      <c r="AF5522" s="72"/>
      <c r="AG5522" s="70"/>
      <c r="AH5522" s="70"/>
      <c r="AI5522" s="70"/>
    </row>
    <row r="5523" spans="1:35" ht="12.75" customHeight="1" x14ac:dyDescent="0.2">
      <c r="A5523" s="64" t="s">
        <v>985</v>
      </c>
      <c r="B5523" s="65" t="s">
        <v>984</v>
      </c>
      <c r="C5523" s="65">
        <v>7701</v>
      </c>
      <c r="D5523" s="66">
        <f>VLOOKUP(A5523,'2.1 Termination Charges'!$B$4:$F$904,5,0)</f>
        <v>0.37574999999999997</v>
      </c>
      <c r="G5523" s="67"/>
      <c r="H5523" s="67"/>
      <c r="J5523" s="67"/>
      <c r="P5523" s="68"/>
      <c r="Q5523" s="69"/>
      <c r="R5523" s="69"/>
      <c r="Z5523" s="70"/>
      <c r="AA5523" s="71"/>
      <c r="AB5523" s="70"/>
      <c r="AC5523" s="70"/>
      <c r="AD5523" s="53"/>
      <c r="AE5523" s="53"/>
      <c r="AF5523" s="72"/>
      <c r="AG5523" s="70"/>
      <c r="AH5523" s="70"/>
      <c r="AI5523" s="70"/>
    </row>
    <row r="5524" spans="1:35" ht="12.75" customHeight="1" x14ac:dyDescent="0.2">
      <c r="A5524" s="64" t="s">
        <v>985</v>
      </c>
      <c r="B5524" s="65" t="s">
        <v>984</v>
      </c>
      <c r="C5524" s="65">
        <v>7702</v>
      </c>
      <c r="D5524" s="66">
        <f>VLOOKUP(A5524,'2.1 Termination Charges'!$B$4:$F$904,5,0)</f>
        <v>0.37574999999999997</v>
      </c>
      <c r="G5524" s="67"/>
      <c r="H5524" s="67"/>
      <c r="J5524" s="67"/>
      <c r="P5524" s="68"/>
      <c r="Q5524" s="69"/>
      <c r="R5524" s="69"/>
      <c r="Z5524" s="70"/>
      <c r="AA5524" s="71"/>
      <c r="AB5524" s="70"/>
      <c r="AC5524" s="70"/>
      <c r="AD5524" s="53"/>
      <c r="AE5524" s="53"/>
      <c r="AF5524" s="72"/>
      <c r="AG5524" s="70"/>
      <c r="AH5524" s="70"/>
      <c r="AI5524" s="70"/>
    </row>
    <row r="5525" spans="1:35" ht="12.75" customHeight="1" x14ac:dyDescent="0.2">
      <c r="A5525" s="64" t="s">
        <v>985</v>
      </c>
      <c r="B5525" s="65" t="s">
        <v>984</v>
      </c>
      <c r="C5525" s="65">
        <v>7775</v>
      </c>
      <c r="D5525" s="66">
        <f>VLOOKUP(A5525,'2.1 Termination Charges'!$B$4:$F$904,5,0)</f>
        <v>0.37574999999999997</v>
      </c>
      <c r="G5525" s="67"/>
      <c r="H5525" s="67"/>
      <c r="J5525" s="67"/>
      <c r="P5525" s="68"/>
      <c r="Q5525" s="69"/>
      <c r="R5525" s="69"/>
      <c r="Z5525" s="70"/>
      <c r="AA5525" s="71"/>
      <c r="AB5525" s="70"/>
      <c r="AC5525" s="70"/>
      <c r="AD5525" s="53"/>
      <c r="AE5525" s="53"/>
      <c r="AF5525" s="72"/>
      <c r="AG5525" s="70"/>
      <c r="AH5525" s="70"/>
      <c r="AI5525" s="70"/>
    </row>
    <row r="5526" spans="1:35" ht="12.75" customHeight="1" x14ac:dyDescent="0.2">
      <c r="A5526" s="64" t="s">
        <v>985</v>
      </c>
      <c r="B5526" s="65" t="s">
        <v>984</v>
      </c>
      <c r="C5526" s="65">
        <v>7778</v>
      </c>
      <c r="D5526" s="66">
        <f>VLOOKUP(A5526,'2.1 Termination Charges'!$B$4:$F$904,5,0)</f>
        <v>0.37574999999999997</v>
      </c>
      <c r="G5526" s="67"/>
      <c r="H5526" s="67"/>
      <c r="J5526" s="67"/>
      <c r="P5526" s="68"/>
      <c r="Q5526" s="69"/>
      <c r="R5526" s="69"/>
      <c r="Z5526" s="70"/>
      <c r="AA5526" s="71"/>
      <c r="AB5526" s="70"/>
      <c r="AC5526" s="70"/>
      <c r="AD5526" s="53"/>
      <c r="AE5526" s="53"/>
      <c r="AF5526" s="72"/>
      <c r="AG5526" s="70"/>
      <c r="AH5526" s="70"/>
      <c r="AI5526" s="70"/>
    </row>
    <row r="5527" spans="1:35" ht="12.75" customHeight="1" x14ac:dyDescent="0.2">
      <c r="A5527" s="64" t="s">
        <v>987</v>
      </c>
      <c r="B5527" s="65" t="s">
        <v>986</v>
      </c>
      <c r="C5527" s="65">
        <v>7700</v>
      </c>
      <c r="D5527" s="66">
        <f>VLOOKUP(A5527,'2.1 Termination Charges'!$B$4:$F$904,5,0)</f>
        <v>0.37574999999999997</v>
      </c>
      <c r="G5527" s="67"/>
      <c r="H5527" s="67"/>
      <c r="J5527" s="67"/>
      <c r="P5527" s="68"/>
      <c r="Q5527" s="69"/>
      <c r="R5527" s="69"/>
      <c r="Z5527" s="70"/>
      <c r="AA5527" s="71"/>
      <c r="AB5527" s="70"/>
      <c r="AC5527" s="70"/>
      <c r="AD5527" s="53"/>
      <c r="AE5527" s="53"/>
      <c r="AF5527" s="72"/>
      <c r="AG5527" s="70"/>
      <c r="AH5527" s="70"/>
      <c r="AI5527" s="70"/>
    </row>
    <row r="5528" spans="1:35" ht="12.75" customHeight="1" x14ac:dyDescent="0.2">
      <c r="A5528" s="64" t="s">
        <v>987</v>
      </c>
      <c r="B5528" s="65" t="s">
        <v>986</v>
      </c>
      <c r="C5528" s="65">
        <v>7707</v>
      </c>
      <c r="D5528" s="66">
        <f>VLOOKUP(A5528,'2.1 Termination Charges'!$B$4:$F$904,5,0)</f>
        <v>0.37574999999999997</v>
      </c>
      <c r="G5528" s="67"/>
      <c r="H5528" s="67"/>
      <c r="J5528" s="67"/>
      <c r="P5528" s="68"/>
      <c r="Q5528" s="69"/>
      <c r="R5528" s="69"/>
      <c r="Z5528" s="70"/>
      <c r="AA5528" s="71"/>
      <c r="AB5528" s="70"/>
      <c r="AC5528" s="70"/>
      <c r="AD5528" s="53"/>
      <c r="AE5528" s="53"/>
      <c r="AF5528" s="72"/>
      <c r="AG5528" s="70"/>
      <c r="AH5528" s="70"/>
      <c r="AI5528" s="70"/>
    </row>
    <row r="5529" spans="1:35" ht="12.75" customHeight="1" x14ac:dyDescent="0.2">
      <c r="A5529" s="64" t="s">
        <v>987</v>
      </c>
      <c r="B5529" s="65" t="s">
        <v>986</v>
      </c>
      <c r="C5529" s="65">
        <v>7708</v>
      </c>
      <c r="D5529" s="66">
        <f>VLOOKUP(A5529,'2.1 Termination Charges'!$B$4:$F$904,5,0)</f>
        <v>0.37574999999999997</v>
      </c>
      <c r="G5529" s="67"/>
      <c r="H5529" s="67"/>
      <c r="J5529" s="67"/>
      <c r="P5529" s="68"/>
      <c r="Q5529" s="69"/>
      <c r="R5529" s="69"/>
      <c r="Z5529" s="70"/>
      <c r="AA5529" s="71"/>
      <c r="AB5529" s="70"/>
      <c r="AC5529" s="70"/>
      <c r="AD5529" s="53"/>
      <c r="AE5529" s="53"/>
      <c r="AF5529" s="72"/>
      <c r="AG5529" s="70"/>
      <c r="AH5529" s="70"/>
      <c r="AI5529" s="70"/>
    </row>
    <row r="5530" spans="1:35" ht="12.75" customHeight="1" x14ac:dyDescent="0.2">
      <c r="A5530" s="64" t="s">
        <v>987</v>
      </c>
      <c r="B5530" s="65" t="s">
        <v>986</v>
      </c>
      <c r="C5530" s="65">
        <v>7747</v>
      </c>
      <c r="D5530" s="66">
        <f>VLOOKUP(A5530,'2.1 Termination Charges'!$B$4:$F$904,5,0)</f>
        <v>0.37574999999999997</v>
      </c>
      <c r="G5530" s="67"/>
      <c r="H5530" s="67"/>
      <c r="J5530" s="67"/>
      <c r="P5530" s="68"/>
      <c r="Q5530" s="69"/>
      <c r="R5530" s="69"/>
      <c r="Z5530" s="70"/>
      <c r="AA5530" s="71"/>
      <c r="AB5530" s="70"/>
      <c r="AC5530" s="70"/>
      <c r="AD5530" s="53"/>
      <c r="AE5530" s="53"/>
      <c r="AF5530" s="72"/>
      <c r="AG5530" s="70"/>
      <c r="AH5530" s="70"/>
      <c r="AI5530" s="70"/>
    </row>
    <row r="5531" spans="1:35" ht="12.75" customHeight="1" x14ac:dyDescent="0.2">
      <c r="A5531" s="64" t="s">
        <v>987</v>
      </c>
      <c r="B5531" s="65" t="s">
        <v>986</v>
      </c>
      <c r="C5531" s="65">
        <v>7760</v>
      </c>
      <c r="D5531" s="66">
        <f>VLOOKUP(A5531,'2.1 Termination Charges'!$B$4:$F$904,5,0)</f>
        <v>0.37574999999999997</v>
      </c>
      <c r="G5531" s="67"/>
      <c r="H5531" s="67"/>
      <c r="J5531" s="67"/>
      <c r="P5531" s="68"/>
      <c r="Q5531" s="69"/>
      <c r="R5531" s="69"/>
      <c r="Z5531" s="70"/>
      <c r="AA5531" s="71"/>
      <c r="AB5531" s="70"/>
      <c r="AC5531" s="70"/>
      <c r="AD5531" s="53"/>
      <c r="AE5531" s="53"/>
      <c r="AF5531" s="72"/>
      <c r="AG5531" s="70"/>
      <c r="AH5531" s="70"/>
      <c r="AI5531" s="70"/>
    </row>
    <row r="5532" spans="1:35" ht="12.75" customHeight="1" x14ac:dyDescent="0.2">
      <c r="A5532" s="64" t="s">
        <v>987</v>
      </c>
      <c r="B5532" s="65" t="s">
        <v>986</v>
      </c>
      <c r="C5532" s="65">
        <v>7762</v>
      </c>
      <c r="D5532" s="66">
        <f>VLOOKUP(A5532,'2.1 Termination Charges'!$B$4:$F$904,5,0)</f>
        <v>0.37574999999999997</v>
      </c>
      <c r="G5532" s="67"/>
      <c r="H5532" s="67"/>
      <c r="J5532" s="67"/>
      <c r="P5532" s="68"/>
      <c r="Q5532" s="69"/>
      <c r="R5532" s="69"/>
      <c r="Z5532" s="70"/>
      <c r="AA5532" s="71"/>
      <c r="AB5532" s="70"/>
      <c r="AC5532" s="70"/>
      <c r="AD5532" s="53"/>
      <c r="AE5532" s="53"/>
      <c r="AF5532" s="72"/>
      <c r="AG5532" s="70"/>
      <c r="AH5532" s="70"/>
      <c r="AI5532" s="70"/>
    </row>
    <row r="5533" spans="1:35" ht="12.75" customHeight="1" x14ac:dyDescent="0.2">
      <c r="A5533" s="64" t="s">
        <v>987</v>
      </c>
      <c r="B5533" s="65" t="s">
        <v>986</v>
      </c>
      <c r="C5533" s="65">
        <v>7763</v>
      </c>
      <c r="D5533" s="66">
        <f>VLOOKUP(A5533,'2.1 Termination Charges'!$B$4:$F$904,5,0)</f>
        <v>0.37574999999999997</v>
      </c>
      <c r="G5533" s="67"/>
      <c r="H5533" s="67"/>
      <c r="J5533" s="67"/>
      <c r="P5533" s="68"/>
      <c r="Q5533" s="69"/>
      <c r="R5533" s="69"/>
      <c r="Z5533" s="70"/>
      <c r="AA5533" s="71"/>
      <c r="AB5533" s="70"/>
      <c r="AC5533" s="70"/>
      <c r="AD5533" s="53"/>
      <c r="AE5533" s="53"/>
      <c r="AF5533" s="72"/>
      <c r="AG5533" s="70"/>
      <c r="AH5533" s="70"/>
      <c r="AI5533" s="70"/>
    </row>
    <row r="5534" spans="1:35" ht="12.75" customHeight="1" x14ac:dyDescent="0.2">
      <c r="A5534" s="64" t="s">
        <v>987</v>
      </c>
      <c r="B5534" s="65" t="s">
        <v>986</v>
      </c>
      <c r="C5534" s="65">
        <v>7764</v>
      </c>
      <c r="D5534" s="66">
        <f>VLOOKUP(A5534,'2.1 Termination Charges'!$B$4:$F$904,5,0)</f>
        <v>0.37574999999999997</v>
      </c>
      <c r="G5534" s="67"/>
      <c r="H5534" s="67"/>
      <c r="J5534" s="67"/>
      <c r="P5534" s="68"/>
      <c r="Q5534" s="69"/>
      <c r="R5534" s="69"/>
      <c r="Z5534" s="70"/>
      <c r="AA5534" s="71"/>
      <c r="AB5534" s="70"/>
      <c r="AC5534" s="70"/>
      <c r="AD5534" s="53"/>
      <c r="AE5534" s="53"/>
      <c r="AF5534" s="72"/>
      <c r="AG5534" s="70"/>
      <c r="AH5534" s="70"/>
      <c r="AI5534" s="70"/>
    </row>
    <row r="5535" spans="1:35" ht="12.75" customHeight="1" x14ac:dyDescent="0.2">
      <c r="A5535" s="64" t="s">
        <v>987</v>
      </c>
      <c r="B5535" s="65" t="s">
        <v>986</v>
      </c>
      <c r="C5535" s="65">
        <v>7785</v>
      </c>
      <c r="D5535" s="66">
        <f>VLOOKUP(A5535,'2.1 Termination Charges'!$B$4:$F$904,5,0)</f>
        <v>0.37574999999999997</v>
      </c>
      <c r="G5535" s="67"/>
      <c r="H5535" s="67"/>
      <c r="J5535" s="67"/>
      <c r="P5535" s="68"/>
      <c r="Q5535" s="69"/>
      <c r="R5535" s="69"/>
      <c r="Z5535" s="70"/>
      <c r="AA5535" s="71"/>
      <c r="AB5535" s="70"/>
      <c r="AC5535" s="70"/>
      <c r="AD5535" s="53"/>
      <c r="AE5535" s="53"/>
      <c r="AF5535" s="72"/>
      <c r="AG5535" s="70"/>
      <c r="AH5535" s="70"/>
      <c r="AI5535" s="70"/>
    </row>
    <row r="5536" spans="1:35" ht="12.75" customHeight="1" x14ac:dyDescent="0.2">
      <c r="A5536" s="64" t="s">
        <v>987</v>
      </c>
      <c r="B5536" s="65" t="s">
        <v>986</v>
      </c>
      <c r="C5536" s="65">
        <v>7788</v>
      </c>
      <c r="D5536" s="66">
        <f>VLOOKUP(A5536,'2.1 Termination Charges'!$B$4:$F$904,5,0)</f>
        <v>0.37574999999999997</v>
      </c>
      <c r="G5536" s="67"/>
      <c r="H5536" s="67"/>
      <c r="J5536" s="67"/>
      <c r="P5536" s="68"/>
      <c r="Q5536" s="69"/>
      <c r="R5536" s="69"/>
      <c r="Z5536" s="70"/>
      <c r="AA5536" s="71"/>
      <c r="AB5536" s="70"/>
      <c r="AC5536" s="70"/>
      <c r="AD5536" s="53"/>
      <c r="AE5536" s="53"/>
      <c r="AF5536" s="72"/>
      <c r="AG5536" s="70"/>
      <c r="AH5536" s="70"/>
      <c r="AI5536" s="70"/>
    </row>
    <row r="5537" spans="1:35" ht="12.75" customHeight="1" x14ac:dyDescent="0.2">
      <c r="A5537" s="64" t="s">
        <v>989</v>
      </c>
      <c r="B5537" s="65" t="s">
        <v>988</v>
      </c>
      <c r="C5537" s="65">
        <v>254</v>
      </c>
      <c r="D5537" s="66">
        <f>VLOOKUP(A5537,'2.1 Termination Charges'!$B$4:$F$904,5,0)</f>
        <v>0.39393</v>
      </c>
      <c r="G5537" s="67"/>
      <c r="H5537" s="67"/>
      <c r="J5537" s="67"/>
      <c r="P5537" s="68"/>
      <c r="Q5537" s="69"/>
      <c r="R5537" s="69"/>
      <c r="Z5537" s="70"/>
      <c r="AA5537" s="71"/>
      <c r="AB5537" s="70"/>
      <c r="AC5537" s="70"/>
      <c r="AD5537" s="53"/>
      <c r="AE5537" s="53"/>
      <c r="AF5537" s="72"/>
      <c r="AG5537" s="70"/>
      <c r="AH5537" s="70"/>
      <c r="AI5537" s="70"/>
    </row>
    <row r="5538" spans="1:35" ht="12.75" customHeight="1" x14ac:dyDescent="0.2">
      <c r="A5538" s="64" t="s">
        <v>991</v>
      </c>
      <c r="B5538" s="65" t="s">
        <v>990</v>
      </c>
      <c r="C5538" s="65">
        <v>254100</v>
      </c>
      <c r="D5538" s="66">
        <f>VLOOKUP(A5538,'2.1 Termination Charges'!$B$4:$F$904,5,0)</f>
        <v>0.43030000000000002</v>
      </c>
      <c r="G5538" s="67"/>
      <c r="H5538" s="67"/>
      <c r="J5538" s="67"/>
      <c r="P5538" s="68"/>
      <c r="Q5538" s="69"/>
      <c r="R5538" s="69"/>
      <c r="Z5538" s="70"/>
      <c r="AA5538" s="71"/>
      <c r="AB5538" s="70"/>
      <c r="AC5538" s="70"/>
      <c r="AD5538" s="53"/>
      <c r="AE5538" s="53"/>
      <c r="AF5538" s="72"/>
      <c r="AG5538" s="70"/>
      <c r="AH5538" s="70"/>
      <c r="AI5538" s="70"/>
    </row>
    <row r="5539" spans="1:35" ht="12.75" customHeight="1" x14ac:dyDescent="0.2">
      <c r="A5539" s="64" t="s">
        <v>991</v>
      </c>
      <c r="B5539" s="65" t="s">
        <v>990</v>
      </c>
      <c r="C5539" s="65">
        <v>254101</v>
      </c>
      <c r="D5539" s="66">
        <f>VLOOKUP(A5539,'2.1 Termination Charges'!$B$4:$F$904,5,0)</f>
        <v>0.43030000000000002</v>
      </c>
      <c r="G5539" s="67"/>
      <c r="H5539" s="67"/>
      <c r="J5539" s="67"/>
      <c r="P5539" s="68"/>
      <c r="Q5539" s="69"/>
      <c r="R5539" s="69"/>
      <c r="Z5539" s="70"/>
      <c r="AA5539" s="71"/>
      <c r="AB5539" s="70"/>
      <c r="AC5539" s="70"/>
      <c r="AD5539" s="53"/>
      <c r="AE5539" s="53"/>
      <c r="AF5539" s="72"/>
      <c r="AG5539" s="70"/>
      <c r="AH5539" s="70"/>
      <c r="AI5539" s="70"/>
    </row>
    <row r="5540" spans="1:35" ht="12.75" customHeight="1" x14ac:dyDescent="0.2">
      <c r="A5540" s="64" t="s">
        <v>991</v>
      </c>
      <c r="B5540" s="65" t="s">
        <v>990</v>
      </c>
      <c r="C5540" s="65">
        <v>254102</v>
      </c>
      <c r="D5540" s="66">
        <f>VLOOKUP(A5540,'2.1 Termination Charges'!$B$4:$F$904,5,0)</f>
        <v>0.43030000000000002</v>
      </c>
      <c r="G5540" s="67"/>
      <c r="H5540" s="67"/>
      <c r="J5540" s="67"/>
      <c r="P5540" s="68"/>
      <c r="Q5540" s="69"/>
      <c r="R5540" s="69"/>
      <c r="Z5540" s="70"/>
      <c r="AA5540" s="71"/>
      <c r="AB5540" s="70"/>
      <c r="AC5540" s="70"/>
      <c r="AD5540" s="53"/>
      <c r="AE5540" s="53"/>
      <c r="AF5540" s="72"/>
      <c r="AG5540" s="70"/>
      <c r="AH5540" s="70"/>
      <c r="AI5540" s="70"/>
    </row>
    <row r="5541" spans="1:35" ht="12.75" customHeight="1" x14ac:dyDescent="0.2">
      <c r="A5541" s="64" t="s">
        <v>991</v>
      </c>
      <c r="B5541" s="65" t="s">
        <v>990</v>
      </c>
      <c r="C5541" s="65">
        <v>254103</v>
      </c>
      <c r="D5541" s="66">
        <f>VLOOKUP(A5541,'2.1 Termination Charges'!$B$4:$F$904,5,0)</f>
        <v>0.43030000000000002</v>
      </c>
      <c r="G5541" s="67"/>
      <c r="H5541" s="67"/>
      <c r="J5541" s="67"/>
      <c r="P5541" s="68"/>
      <c r="Q5541" s="69"/>
      <c r="R5541" s="69"/>
      <c r="Z5541" s="70"/>
      <c r="AA5541" s="71"/>
      <c r="AB5541" s="70"/>
      <c r="AC5541" s="70"/>
      <c r="AD5541" s="53"/>
      <c r="AE5541" s="53"/>
      <c r="AF5541" s="72"/>
      <c r="AG5541" s="70"/>
      <c r="AH5541" s="70"/>
      <c r="AI5541" s="70"/>
    </row>
    <row r="5542" spans="1:35" ht="12.75" customHeight="1" x14ac:dyDescent="0.2">
      <c r="A5542" s="64" t="s">
        <v>991</v>
      </c>
      <c r="B5542" s="65" t="s">
        <v>990</v>
      </c>
      <c r="C5542" s="65">
        <v>254104</v>
      </c>
      <c r="D5542" s="66">
        <f>VLOOKUP(A5542,'2.1 Termination Charges'!$B$4:$F$904,5,0)</f>
        <v>0.43030000000000002</v>
      </c>
      <c r="G5542" s="67"/>
      <c r="H5542" s="67"/>
      <c r="J5542" s="67"/>
      <c r="P5542" s="68"/>
      <c r="Q5542" s="69"/>
      <c r="R5542" s="69"/>
      <c r="Z5542" s="70"/>
      <c r="AA5542" s="71"/>
      <c r="AB5542" s="70"/>
      <c r="AC5542" s="70"/>
      <c r="AD5542" s="53"/>
      <c r="AE5542" s="53"/>
      <c r="AF5542" s="72"/>
      <c r="AG5542" s="70"/>
      <c r="AH5542" s="70"/>
      <c r="AI5542" s="70"/>
    </row>
    <row r="5543" spans="1:35" ht="12.75" customHeight="1" x14ac:dyDescent="0.2">
      <c r="A5543" s="64" t="s">
        <v>991</v>
      </c>
      <c r="B5543" s="65" t="s">
        <v>990</v>
      </c>
      <c r="C5543" s="65">
        <v>254105</v>
      </c>
      <c r="D5543" s="66">
        <f>VLOOKUP(A5543,'2.1 Termination Charges'!$B$4:$F$904,5,0)</f>
        <v>0.43030000000000002</v>
      </c>
      <c r="G5543" s="67"/>
      <c r="H5543" s="67"/>
      <c r="J5543" s="67"/>
      <c r="P5543" s="68"/>
      <c r="Q5543" s="69"/>
      <c r="R5543" s="69"/>
      <c r="Z5543" s="70"/>
      <c r="AA5543" s="71"/>
      <c r="AB5543" s="70"/>
      <c r="AC5543" s="70"/>
      <c r="AD5543" s="53"/>
      <c r="AE5543" s="53"/>
      <c r="AF5543" s="72"/>
      <c r="AG5543" s="70"/>
      <c r="AH5543" s="70"/>
      <c r="AI5543" s="70"/>
    </row>
    <row r="5544" spans="1:35" ht="12.75" customHeight="1" x14ac:dyDescent="0.2">
      <c r="A5544" s="64" t="s">
        <v>991</v>
      </c>
      <c r="B5544" s="65" t="s">
        <v>990</v>
      </c>
      <c r="C5544" s="65">
        <v>254106</v>
      </c>
      <c r="D5544" s="66">
        <f>VLOOKUP(A5544,'2.1 Termination Charges'!$B$4:$F$904,5,0)</f>
        <v>0.43030000000000002</v>
      </c>
      <c r="G5544" s="67"/>
      <c r="H5544" s="67"/>
      <c r="J5544" s="67"/>
      <c r="P5544" s="68"/>
      <c r="Q5544" s="69"/>
      <c r="R5544" s="69"/>
      <c r="Z5544" s="70"/>
      <c r="AA5544" s="71"/>
      <c r="AB5544" s="70"/>
      <c r="AC5544" s="70"/>
      <c r="AD5544" s="53"/>
      <c r="AE5544" s="53"/>
      <c r="AF5544" s="72"/>
      <c r="AG5544" s="70"/>
      <c r="AH5544" s="70"/>
      <c r="AI5544" s="70"/>
    </row>
    <row r="5545" spans="1:35" ht="12.75" customHeight="1" x14ac:dyDescent="0.2">
      <c r="A5545" s="64" t="s">
        <v>991</v>
      </c>
      <c r="B5545" s="65" t="s">
        <v>990</v>
      </c>
      <c r="C5545" s="65">
        <v>25473</v>
      </c>
      <c r="D5545" s="66">
        <f>VLOOKUP(A5545,'2.1 Termination Charges'!$B$4:$F$904,5,0)</f>
        <v>0.43030000000000002</v>
      </c>
      <c r="G5545" s="67"/>
      <c r="H5545" s="67"/>
      <c r="J5545" s="67"/>
      <c r="P5545" s="68"/>
      <c r="Q5545" s="69"/>
      <c r="R5545" s="69"/>
      <c r="Z5545" s="70"/>
      <c r="AA5545" s="71"/>
      <c r="AB5545" s="70"/>
      <c r="AC5545" s="70"/>
      <c r="AD5545" s="53"/>
      <c r="AE5545" s="53"/>
      <c r="AF5545" s="72"/>
      <c r="AG5545" s="70"/>
      <c r="AH5545" s="70"/>
      <c r="AI5545" s="70"/>
    </row>
    <row r="5546" spans="1:35" ht="12.75" customHeight="1" x14ac:dyDescent="0.2">
      <c r="A5546" s="64" t="s">
        <v>991</v>
      </c>
      <c r="B5546" s="65" t="s">
        <v>990</v>
      </c>
      <c r="C5546" s="65">
        <v>254750</v>
      </c>
      <c r="D5546" s="66">
        <f>VLOOKUP(A5546,'2.1 Termination Charges'!$B$4:$F$904,5,0)</f>
        <v>0.43030000000000002</v>
      </c>
      <c r="G5546" s="67"/>
      <c r="H5546" s="67"/>
      <c r="J5546" s="67"/>
      <c r="P5546" s="68"/>
      <c r="Q5546" s="69"/>
      <c r="R5546" s="69"/>
      <c r="Z5546" s="70"/>
      <c r="AA5546" s="71"/>
      <c r="AB5546" s="70"/>
      <c r="AC5546" s="70"/>
      <c r="AD5546" s="53"/>
      <c r="AE5546" s="53"/>
      <c r="AF5546" s="72"/>
      <c r="AG5546" s="70"/>
      <c r="AH5546" s="70"/>
      <c r="AI5546" s="70"/>
    </row>
    <row r="5547" spans="1:35" ht="12.75" customHeight="1" x14ac:dyDescent="0.2">
      <c r="A5547" s="64" t="s">
        <v>991</v>
      </c>
      <c r="B5547" s="65" t="s">
        <v>990</v>
      </c>
      <c r="C5547" s="65">
        <v>254751</v>
      </c>
      <c r="D5547" s="66">
        <f>VLOOKUP(A5547,'2.1 Termination Charges'!$B$4:$F$904,5,0)</f>
        <v>0.43030000000000002</v>
      </c>
      <c r="G5547" s="67"/>
      <c r="H5547" s="67"/>
      <c r="J5547" s="67"/>
      <c r="P5547" s="68"/>
      <c r="Q5547" s="69"/>
      <c r="R5547" s="69"/>
      <c r="Z5547" s="70"/>
      <c r="AA5547" s="71"/>
      <c r="AB5547" s="70"/>
      <c r="AC5547" s="70"/>
      <c r="AD5547" s="53"/>
      <c r="AE5547" s="53"/>
      <c r="AF5547" s="72"/>
      <c r="AG5547" s="70"/>
      <c r="AH5547" s="70"/>
      <c r="AI5547" s="70"/>
    </row>
    <row r="5548" spans="1:35" ht="12.75" customHeight="1" x14ac:dyDescent="0.2">
      <c r="A5548" s="64" t="s">
        <v>991</v>
      </c>
      <c r="B5548" s="65" t="s">
        <v>990</v>
      </c>
      <c r="C5548" s="65">
        <v>254752</v>
      </c>
      <c r="D5548" s="66">
        <f>VLOOKUP(A5548,'2.1 Termination Charges'!$B$4:$F$904,5,0)</f>
        <v>0.43030000000000002</v>
      </c>
      <c r="G5548" s="67"/>
      <c r="H5548" s="67"/>
      <c r="J5548" s="67"/>
      <c r="P5548" s="68"/>
      <c r="Q5548" s="69"/>
      <c r="R5548" s="69"/>
      <c r="Z5548" s="70"/>
      <c r="AA5548" s="71"/>
      <c r="AB5548" s="70"/>
      <c r="AC5548" s="70"/>
      <c r="AD5548" s="53"/>
      <c r="AE5548" s="53"/>
      <c r="AF5548" s="72"/>
      <c r="AG5548" s="70"/>
      <c r="AH5548" s="70"/>
      <c r="AI5548" s="70"/>
    </row>
    <row r="5549" spans="1:35" ht="12.75" customHeight="1" x14ac:dyDescent="0.2">
      <c r="A5549" s="64" t="s">
        <v>991</v>
      </c>
      <c r="B5549" s="65" t="s">
        <v>990</v>
      </c>
      <c r="C5549" s="65">
        <v>254753</v>
      </c>
      <c r="D5549" s="66">
        <f>VLOOKUP(A5549,'2.1 Termination Charges'!$B$4:$F$904,5,0)</f>
        <v>0.43030000000000002</v>
      </c>
      <c r="G5549" s="67"/>
      <c r="H5549" s="67"/>
      <c r="J5549" s="67"/>
      <c r="P5549" s="68"/>
      <c r="Q5549" s="69"/>
      <c r="R5549" s="69"/>
      <c r="Z5549" s="70"/>
      <c r="AA5549" s="71"/>
      <c r="AB5549" s="70"/>
      <c r="AC5549" s="70"/>
      <c r="AD5549" s="53"/>
      <c r="AE5549" s="53"/>
      <c r="AF5549" s="72"/>
      <c r="AG5549" s="70"/>
      <c r="AH5549" s="70"/>
      <c r="AI5549" s="70"/>
    </row>
    <row r="5550" spans="1:35" ht="12.75" customHeight="1" x14ac:dyDescent="0.2">
      <c r="A5550" s="64" t="s">
        <v>991</v>
      </c>
      <c r="B5550" s="65" t="s">
        <v>990</v>
      </c>
      <c r="C5550" s="65">
        <v>254754</v>
      </c>
      <c r="D5550" s="66">
        <f>VLOOKUP(A5550,'2.1 Termination Charges'!$B$4:$F$904,5,0)</f>
        <v>0.43030000000000002</v>
      </c>
      <c r="G5550" s="67"/>
      <c r="H5550" s="67"/>
      <c r="J5550" s="67"/>
      <c r="P5550" s="68"/>
      <c r="Q5550" s="69"/>
      <c r="R5550" s="69"/>
      <c r="Z5550" s="70"/>
      <c r="AA5550" s="71"/>
      <c r="AB5550" s="70"/>
      <c r="AC5550" s="70"/>
      <c r="AD5550" s="53"/>
      <c r="AE5550" s="53"/>
      <c r="AF5550" s="72"/>
      <c r="AG5550" s="70"/>
      <c r="AH5550" s="70"/>
      <c r="AI5550" s="70"/>
    </row>
    <row r="5551" spans="1:35" ht="12.75" customHeight="1" x14ac:dyDescent="0.2">
      <c r="A5551" s="64" t="s">
        <v>991</v>
      </c>
      <c r="B5551" s="65" t="s">
        <v>990</v>
      </c>
      <c r="C5551" s="65">
        <v>254755</v>
      </c>
      <c r="D5551" s="66">
        <f>VLOOKUP(A5551,'2.1 Termination Charges'!$B$4:$F$904,5,0)</f>
        <v>0.43030000000000002</v>
      </c>
      <c r="G5551" s="67"/>
      <c r="H5551" s="67"/>
      <c r="J5551" s="67"/>
      <c r="P5551" s="68"/>
      <c r="Q5551" s="69"/>
      <c r="R5551" s="69"/>
      <c r="Z5551" s="70"/>
      <c r="AA5551" s="71"/>
      <c r="AB5551" s="70"/>
      <c r="AC5551" s="70"/>
      <c r="AD5551" s="53"/>
      <c r="AE5551" s="53"/>
      <c r="AF5551" s="72"/>
      <c r="AG5551" s="70"/>
      <c r="AH5551" s="70"/>
      <c r="AI5551" s="70"/>
    </row>
    <row r="5552" spans="1:35" ht="12.75" customHeight="1" x14ac:dyDescent="0.2">
      <c r="A5552" s="64" t="s">
        <v>991</v>
      </c>
      <c r="B5552" s="65" t="s">
        <v>990</v>
      </c>
      <c r="C5552" s="65">
        <v>254756</v>
      </c>
      <c r="D5552" s="66">
        <f>VLOOKUP(A5552,'2.1 Termination Charges'!$B$4:$F$904,5,0)</f>
        <v>0.43030000000000002</v>
      </c>
      <c r="G5552" s="67"/>
      <c r="H5552" s="67"/>
      <c r="J5552" s="67"/>
      <c r="P5552" s="68"/>
      <c r="Q5552" s="69"/>
      <c r="R5552" s="69"/>
      <c r="Z5552" s="70"/>
      <c r="AA5552" s="71"/>
      <c r="AB5552" s="70"/>
      <c r="AC5552" s="70"/>
      <c r="AD5552" s="53"/>
      <c r="AE5552" s="53"/>
      <c r="AF5552" s="72"/>
      <c r="AG5552" s="70"/>
      <c r="AH5552" s="70"/>
      <c r="AI5552" s="70"/>
    </row>
    <row r="5553" spans="1:35" ht="12.75" customHeight="1" x14ac:dyDescent="0.2">
      <c r="A5553" s="64" t="s">
        <v>991</v>
      </c>
      <c r="B5553" s="65" t="s">
        <v>990</v>
      </c>
      <c r="C5553" s="65">
        <v>254762</v>
      </c>
      <c r="D5553" s="66">
        <f>VLOOKUP(A5553,'2.1 Termination Charges'!$B$4:$F$904,5,0)</f>
        <v>0.43030000000000002</v>
      </c>
      <c r="G5553" s="67"/>
      <c r="H5553" s="67"/>
      <c r="J5553" s="67"/>
      <c r="P5553" s="68"/>
      <c r="Q5553" s="69"/>
      <c r="R5553" s="69"/>
      <c r="Z5553" s="70"/>
      <c r="AA5553" s="71"/>
      <c r="AB5553" s="70"/>
      <c r="AC5553" s="70"/>
      <c r="AD5553" s="53"/>
      <c r="AE5553" s="53"/>
      <c r="AF5553" s="72"/>
      <c r="AG5553" s="70"/>
      <c r="AH5553" s="70"/>
      <c r="AI5553" s="70"/>
    </row>
    <row r="5554" spans="1:35" ht="12.75" customHeight="1" x14ac:dyDescent="0.2">
      <c r="A5554" s="64" t="s">
        <v>991</v>
      </c>
      <c r="B5554" s="65" t="s">
        <v>990</v>
      </c>
      <c r="C5554" s="65">
        <v>254767</v>
      </c>
      <c r="D5554" s="66">
        <f>VLOOKUP(A5554,'2.1 Termination Charges'!$B$4:$F$904,5,0)</f>
        <v>0.43030000000000002</v>
      </c>
      <c r="G5554" s="67"/>
      <c r="H5554" s="67"/>
      <c r="J5554" s="67"/>
      <c r="P5554" s="68"/>
      <c r="Q5554" s="69"/>
      <c r="R5554" s="69"/>
      <c r="Z5554" s="70"/>
      <c r="AA5554" s="71"/>
      <c r="AB5554" s="70"/>
      <c r="AC5554" s="70"/>
      <c r="AD5554" s="53"/>
      <c r="AE5554" s="53"/>
      <c r="AF5554" s="72"/>
      <c r="AG5554" s="70"/>
      <c r="AH5554" s="70"/>
      <c r="AI5554" s="70"/>
    </row>
    <row r="5555" spans="1:35" ht="12.75" customHeight="1" x14ac:dyDescent="0.2">
      <c r="A5555" s="64" t="s">
        <v>991</v>
      </c>
      <c r="B5555" s="65" t="s">
        <v>990</v>
      </c>
      <c r="C5555" s="65">
        <v>25478</v>
      </c>
      <c r="D5555" s="66">
        <f>VLOOKUP(A5555,'2.1 Termination Charges'!$B$4:$F$904,5,0)</f>
        <v>0.43030000000000002</v>
      </c>
      <c r="G5555" s="67"/>
      <c r="H5555" s="67"/>
      <c r="J5555" s="67"/>
      <c r="P5555" s="68"/>
      <c r="Q5555" s="69"/>
      <c r="R5555" s="69"/>
      <c r="Z5555" s="70"/>
      <c r="AA5555" s="71"/>
      <c r="AB5555" s="70"/>
      <c r="AC5555" s="70"/>
      <c r="AD5555" s="53"/>
      <c r="AE5555" s="53"/>
      <c r="AF5555" s="72"/>
      <c r="AG5555" s="70"/>
      <c r="AH5555" s="70"/>
      <c r="AI5555" s="70"/>
    </row>
    <row r="5556" spans="1:35" ht="12.75" customHeight="1" x14ac:dyDescent="0.2">
      <c r="A5556" s="64" t="s">
        <v>993</v>
      </c>
      <c r="B5556" s="65" t="s">
        <v>992</v>
      </c>
      <c r="C5556" s="65">
        <v>25477</v>
      </c>
      <c r="D5556" s="66">
        <f>VLOOKUP(A5556,'2.1 Termination Charges'!$B$4:$F$904,5,0)</f>
        <v>0.31053999999999998</v>
      </c>
      <c r="G5556" s="67"/>
      <c r="H5556" s="67"/>
      <c r="J5556" s="67"/>
      <c r="P5556" s="68"/>
      <c r="Q5556" s="69"/>
      <c r="R5556" s="69"/>
      <c r="Z5556" s="70"/>
      <c r="AA5556" s="71"/>
      <c r="AB5556" s="70"/>
      <c r="AC5556" s="70"/>
      <c r="AD5556" s="53"/>
      <c r="AE5556" s="53"/>
      <c r="AF5556" s="72"/>
      <c r="AG5556" s="70"/>
      <c r="AH5556" s="70"/>
      <c r="AI5556" s="70"/>
    </row>
    <row r="5557" spans="1:35" ht="12.75" customHeight="1" x14ac:dyDescent="0.2">
      <c r="A5557" s="64" t="s">
        <v>995</v>
      </c>
      <c r="B5557" s="65" t="s">
        <v>994</v>
      </c>
      <c r="C5557" s="65">
        <v>254110</v>
      </c>
      <c r="D5557" s="66">
        <f>VLOOKUP(A5557,'2.1 Termination Charges'!$B$4:$F$904,5,0)</f>
        <v>0.16847999999999999</v>
      </c>
      <c r="G5557" s="67"/>
      <c r="H5557" s="67"/>
      <c r="J5557" s="67"/>
      <c r="P5557" s="68"/>
      <c r="Q5557" s="69"/>
      <c r="R5557" s="69"/>
      <c r="Z5557" s="70"/>
      <c r="AA5557" s="71"/>
      <c r="AB5557" s="70"/>
      <c r="AC5557" s="70"/>
      <c r="AD5557" s="53"/>
      <c r="AE5557" s="53"/>
      <c r="AF5557" s="72"/>
      <c r="AG5557" s="70"/>
      <c r="AH5557" s="70"/>
      <c r="AI5557" s="70"/>
    </row>
    <row r="5558" spans="1:35" ht="12.75" customHeight="1" x14ac:dyDescent="0.2">
      <c r="A5558" s="64" t="s">
        <v>995</v>
      </c>
      <c r="B5558" s="65" t="s">
        <v>994</v>
      </c>
      <c r="C5558" s="65">
        <v>254111</v>
      </c>
      <c r="D5558" s="66">
        <f>VLOOKUP(A5558,'2.1 Termination Charges'!$B$4:$F$904,5,0)</f>
        <v>0.16847999999999999</v>
      </c>
      <c r="G5558" s="67"/>
      <c r="H5558" s="67"/>
      <c r="J5558" s="67"/>
      <c r="P5558" s="68"/>
      <c r="Q5558" s="69"/>
      <c r="R5558" s="69"/>
      <c r="Z5558" s="70"/>
      <c r="AA5558" s="71"/>
      <c r="AB5558" s="70"/>
      <c r="AC5558" s="70"/>
      <c r="AD5558" s="53"/>
      <c r="AE5558" s="53"/>
      <c r="AF5558" s="72"/>
      <c r="AG5558" s="70"/>
      <c r="AH5558" s="70"/>
      <c r="AI5558" s="70"/>
    </row>
    <row r="5559" spans="1:35" ht="12.75" customHeight="1" x14ac:dyDescent="0.2">
      <c r="A5559" s="64" t="s">
        <v>995</v>
      </c>
      <c r="B5559" s="65" t="s">
        <v>994</v>
      </c>
      <c r="C5559" s="65">
        <v>254112</v>
      </c>
      <c r="D5559" s="66">
        <f>VLOOKUP(A5559,'2.1 Termination Charges'!$B$4:$F$904,5,0)</f>
        <v>0.16847999999999999</v>
      </c>
      <c r="G5559" s="67"/>
      <c r="H5559" s="67"/>
      <c r="J5559" s="67"/>
      <c r="P5559" s="68"/>
      <c r="Q5559" s="69"/>
      <c r="R5559" s="69"/>
      <c r="Z5559" s="70"/>
      <c r="AA5559" s="71"/>
      <c r="AB5559" s="70"/>
      <c r="AC5559" s="70"/>
      <c r="AD5559" s="53"/>
      <c r="AE5559" s="53"/>
      <c r="AF5559" s="72"/>
      <c r="AG5559" s="70"/>
      <c r="AH5559" s="70"/>
      <c r="AI5559" s="70"/>
    </row>
    <row r="5560" spans="1:35" ht="12.75" customHeight="1" x14ac:dyDescent="0.2">
      <c r="A5560" s="64" t="s">
        <v>995</v>
      </c>
      <c r="B5560" s="65" t="s">
        <v>994</v>
      </c>
      <c r="C5560" s="65">
        <v>254113</v>
      </c>
      <c r="D5560" s="66">
        <f>VLOOKUP(A5560,'2.1 Termination Charges'!$B$4:$F$904,5,0)</f>
        <v>0.16847999999999999</v>
      </c>
      <c r="G5560" s="67"/>
      <c r="H5560" s="67"/>
      <c r="J5560" s="67"/>
      <c r="P5560" s="68"/>
      <c r="Q5560" s="69"/>
      <c r="R5560" s="69"/>
      <c r="Z5560" s="70"/>
      <c r="AA5560" s="71"/>
      <c r="AB5560" s="70"/>
      <c r="AC5560" s="70"/>
      <c r="AD5560" s="53"/>
      <c r="AE5560" s="53"/>
      <c r="AF5560" s="72"/>
      <c r="AG5560" s="70"/>
      <c r="AH5560" s="70"/>
      <c r="AI5560" s="70"/>
    </row>
    <row r="5561" spans="1:35" ht="12.75" customHeight="1" x14ac:dyDescent="0.2">
      <c r="A5561" s="64" t="s">
        <v>995</v>
      </c>
      <c r="B5561" s="65" t="s">
        <v>994</v>
      </c>
      <c r="C5561" s="65">
        <v>254114</v>
      </c>
      <c r="D5561" s="66">
        <f>VLOOKUP(A5561,'2.1 Termination Charges'!$B$4:$F$904,5,0)</f>
        <v>0.16847999999999999</v>
      </c>
      <c r="G5561" s="67"/>
      <c r="H5561" s="67"/>
      <c r="J5561" s="67"/>
      <c r="P5561" s="68"/>
      <c r="Q5561" s="69"/>
      <c r="R5561" s="69"/>
      <c r="Z5561" s="70"/>
      <c r="AA5561" s="71"/>
      <c r="AB5561" s="70"/>
      <c r="AC5561" s="70"/>
      <c r="AD5561" s="53"/>
      <c r="AE5561" s="53"/>
      <c r="AF5561" s="72"/>
      <c r="AG5561" s="70"/>
      <c r="AH5561" s="70"/>
      <c r="AI5561" s="70"/>
    </row>
    <row r="5562" spans="1:35" ht="12.75" customHeight="1" x14ac:dyDescent="0.2">
      <c r="A5562" s="64" t="s">
        <v>995</v>
      </c>
      <c r="B5562" s="65" t="s">
        <v>994</v>
      </c>
      <c r="C5562" s="65">
        <v>254115</v>
      </c>
      <c r="D5562" s="66">
        <f>VLOOKUP(A5562,'2.1 Termination Charges'!$B$4:$F$904,5,0)</f>
        <v>0.16847999999999999</v>
      </c>
      <c r="G5562" s="67"/>
      <c r="H5562" s="67"/>
      <c r="J5562" s="67"/>
      <c r="P5562" s="68"/>
      <c r="Q5562" s="69"/>
      <c r="R5562" s="69"/>
      <c r="Z5562" s="70"/>
      <c r="AA5562" s="71"/>
      <c r="AB5562" s="70"/>
      <c r="AC5562" s="70"/>
      <c r="AD5562" s="53"/>
      <c r="AE5562" s="53"/>
      <c r="AF5562" s="72"/>
      <c r="AG5562" s="70"/>
      <c r="AH5562" s="70"/>
      <c r="AI5562" s="70"/>
    </row>
    <row r="5563" spans="1:35" ht="12.75" customHeight="1" x14ac:dyDescent="0.2">
      <c r="A5563" s="64" t="s">
        <v>995</v>
      </c>
      <c r="B5563" s="65" t="s">
        <v>994</v>
      </c>
      <c r="C5563" s="65">
        <v>25470</v>
      </c>
      <c r="D5563" s="66">
        <f>VLOOKUP(A5563,'2.1 Termination Charges'!$B$4:$F$904,5,0)</f>
        <v>0.16847999999999999</v>
      </c>
      <c r="G5563" s="67"/>
      <c r="H5563" s="67"/>
      <c r="J5563" s="67"/>
      <c r="P5563" s="68"/>
      <c r="Q5563" s="69"/>
      <c r="R5563" s="69"/>
      <c r="Z5563" s="70"/>
      <c r="AA5563" s="71"/>
      <c r="AB5563" s="70"/>
      <c r="AC5563" s="70"/>
      <c r="AD5563" s="53"/>
      <c r="AE5563" s="53"/>
      <c r="AF5563" s="72"/>
      <c r="AG5563" s="70"/>
      <c r="AH5563" s="70"/>
      <c r="AI5563" s="70"/>
    </row>
    <row r="5564" spans="1:35" ht="12.75" customHeight="1" x14ac:dyDescent="0.2">
      <c r="A5564" s="64" t="s">
        <v>995</v>
      </c>
      <c r="B5564" s="65" t="s">
        <v>994</v>
      </c>
      <c r="C5564" s="65">
        <v>25471</v>
      </c>
      <c r="D5564" s="66">
        <f>VLOOKUP(A5564,'2.1 Termination Charges'!$B$4:$F$904,5,0)</f>
        <v>0.16847999999999999</v>
      </c>
      <c r="G5564" s="67"/>
      <c r="H5564" s="67"/>
      <c r="J5564" s="67"/>
      <c r="P5564" s="68"/>
      <c r="Q5564" s="69"/>
      <c r="R5564" s="69"/>
      <c r="Z5564" s="70"/>
      <c r="AA5564" s="71"/>
      <c r="AB5564" s="70"/>
      <c r="AC5564" s="70"/>
      <c r="AD5564" s="53"/>
      <c r="AE5564" s="53"/>
      <c r="AF5564" s="72"/>
      <c r="AG5564" s="70"/>
      <c r="AH5564" s="70"/>
      <c r="AI5564" s="70"/>
    </row>
    <row r="5565" spans="1:35" ht="12.75" customHeight="1" x14ac:dyDescent="0.2">
      <c r="A5565" s="64" t="s">
        <v>995</v>
      </c>
      <c r="B5565" s="65" t="s">
        <v>994</v>
      </c>
      <c r="C5565" s="65">
        <v>25472</v>
      </c>
      <c r="D5565" s="66">
        <f>VLOOKUP(A5565,'2.1 Termination Charges'!$B$4:$F$904,5,0)</f>
        <v>0.16847999999999999</v>
      </c>
      <c r="G5565" s="67"/>
      <c r="H5565" s="67"/>
      <c r="J5565" s="67"/>
      <c r="P5565" s="68"/>
      <c r="Q5565" s="69"/>
      <c r="R5565" s="69"/>
      <c r="Z5565" s="70"/>
      <c r="AA5565" s="71"/>
      <c r="AB5565" s="70"/>
      <c r="AC5565" s="70"/>
      <c r="AD5565" s="53"/>
      <c r="AE5565" s="53"/>
      <c r="AF5565" s="72"/>
      <c r="AG5565" s="70"/>
      <c r="AH5565" s="70"/>
      <c r="AI5565" s="70"/>
    </row>
    <row r="5566" spans="1:35" ht="12.75" customHeight="1" x14ac:dyDescent="0.2">
      <c r="A5566" s="64" t="s">
        <v>995</v>
      </c>
      <c r="B5566" s="65" t="s">
        <v>994</v>
      </c>
      <c r="C5566" s="65">
        <v>254740</v>
      </c>
      <c r="D5566" s="66">
        <f>VLOOKUP(A5566,'2.1 Termination Charges'!$B$4:$F$904,5,0)</f>
        <v>0.16847999999999999</v>
      </c>
      <c r="G5566" s="67"/>
      <c r="H5566" s="67"/>
      <c r="J5566" s="67"/>
      <c r="P5566" s="68"/>
      <c r="Q5566" s="69"/>
      <c r="R5566" s="69"/>
      <c r="Z5566" s="70"/>
      <c r="AA5566" s="71"/>
      <c r="AB5566" s="70"/>
      <c r="AC5566" s="70"/>
      <c r="AD5566" s="53"/>
      <c r="AE5566" s="53"/>
      <c r="AF5566" s="72"/>
      <c r="AG5566" s="70"/>
      <c r="AH5566" s="70"/>
      <c r="AI5566" s="70"/>
    </row>
    <row r="5567" spans="1:35" ht="12.75" customHeight="1" x14ac:dyDescent="0.2">
      <c r="A5567" s="64" t="s">
        <v>995</v>
      </c>
      <c r="B5567" s="65" t="s">
        <v>994</v>
      </c>
      <c r="C5567" s="65">
        <v>254741</v>
      </c>
      <c r="D5567" s="66">
        <f>VLOOKUP(A5567,'2.1 Termination Charges'!$B$4:$F$904,5,0)</f>
        <v>0.16847999999999999</v>
      </c>
      <c r="G5567" s="67"/>
      <c r="H5567" s="67"/>
      <c r="J5567" s="67"/>
      <c r="P5567" s="68"/>
      <c r="Q5567" s="69"/>
      <c r="R5567" s="69"/>
      <c r="Z5567" s="70"/>
      <c r="AA5567" s="71"/>
      <c r="AB5567" s="70"/>
      <c r="AC5567" s="70"/>
      <c r="AD5567" s="53"/>
      <c r="AE5567" s="53"/>
      <c r="AF5567" s="72"/>
      <c r="AG5567" s="70"/>
      <c r="AH5567" s="70"/>
      <c r="AI5567" s="70"/>
    </row>
    <row r="5568" spans="1:35" ht="12.75" customHeight="1" x14ac:dyDescent="0.2">
      <c r="A5568" s="64" t="s">
        <v>995</v>
      </c>
      <c r="B5568" s="65" t="s">
        <v>994</v>
      </c>
      <c r="C5568" s="65">
        <v>254742</v>
      </c>
      <c r="D5568" s="66">
        <f>VLOOKUP(A5568,'2.1 Termination Charges'!$B$4:$F$904,5,0)</f>
        <v>0.16847999999999999</v>
      </c>
      <c r="G5568" s="67"/>
      <c r="H5568" s="67"/>
      <c r="J5568" s="67"/>
      <c r="P5568" s="68"/>
      <c r="Q5568" s="69"/>
      <c r="R5568" s="69"/>
      <c r="Z5568" s="70"/>
      <c r="AA5568" s="71"/>
      <c r="AB5568" s="70"/>
      <c r="AC5568" s="70"/>
      <c r="AD5568" s="53"/>
      <c r="AE5568" s="53"/>
      <c r="AF5568" s="72"/>
      <c r="AG5568" s="70"/>
      <c r="AH5568" s="70"/>
      <c r="AI5568" s="70"/>
    </row>
    <row r="5569" spans="1:35" ht="12.75" customHeight="1" x14ac:dyDescent="0.2">
      <c r="A5569" s="64" t="s">
        <v>995</v>
      </c>
      <c r="B5569" s="65" t="s">
        <v>994</v>
      </c>
      <c r="C5569" s="65">
        <v>254743</v>
      </c>
      <c r="D5569" s="66">
        <f>VLOOKUP(A5569,'2.1 Termination Charges'!$B$4:$F$904,5,0)</f>
        <v>0.16847999999999999</v>
      </c>
      <c r="G5569" s="67"/>
      <c r="H5569" s="67"/>
      <c r="J5569" s="67"/>
      <c r="P5569" s="68"/>
      <c r="Q5569" s="69"/>
      <c r="R5569" s="69"/>
      <c r="Z5569" s="70"/>
      <c r="AA5569" s="71"/>
      <c r="AB5569" s="70"/>
      <c r="AC5569" s="70"/>
      <c r="AD5569" s="53"/>
      <c r="AE5569" s="53"/>
      <c r="AF5569" s="72"/>
      <c r="AG5569" s="70"/>
      <c r="AH5569" s="70"/>
      <c r="AI5569" s="70"/>
    </row>
    <row r="5570" spans="1:35" ht="12.75" customHeight="1" x14ac:dyDescent="0.2">
      <c r="A5570" s="64" t="s">
        <v>995</v>
      </c>
      <c r="B5570" s="65" t="s">
        <v>994</v>
      </c>
      <c r="C5570" s="65">
        <v>254745</v>
      </c>
      <c r="D5570" s="66">
        <f>VLOOKUP(A5570,'2.1 Termination Charges'!$B$4:$F$904,5,0)</f>
        <v>0.16847999999999999</v>
      </c>
      <c r="G5570" s="67"/>
      <c r="H5570" s="67"/>
      <c r="J5570" s="67"/>
      <c r="P5570" s="68"/>
      <c r="Q5570" s="69"/>
      <c r="R5570" s="69"/>
      <c r="Z5570" s="70"/>
      <c r="AA5570" s="71"/>
      <c r="AB5570" s="70"/>
      <c r="AC5570" s="70"/>
      <c r="AD5570" s="53"/>
      <c r="AE5570" s="53"/>
      <c r="AF5570" s="72"/>
      <c r="AG5570" s="70"/>
      <c r="AH5570" s="70"/>
      <c r="AI5570" s="70"/>
    </row>
    <row r="5571" spans="1:35" ht="12.75" customHeight="1" x14ac:dyDescent="0.2">
      <c r="A5571" s="64" t="s">
        <v>995</v>
      </c>
      <c r="B5571" s="65" t="s">
        <v>994</v>
      </c>
      <c r="C5571" s="65">
        <v>254746</v>
      </c>
      <c r="D5571" s="66">
        <f>VLOOKUP(A5571,'2.1 Termination Charges'!$B$4:$F$904,5,0)</f>
        <v>0.16847999999999999</v>
      </c>
      <c r="G5571" s="67"/>
      <c r="H5571" s="67"/>
      <c r="J5571" s="67"/>
      <c r="P5571" s="68"/>
      <c r="Q5571" s="69"/>
      <c r="R5571" s="69"/>
      <c r="Z5571" s="70"/>
      <c r="AA5571" s="71"/>
      <c r="AB5571" s="70"/>
      <c r="AC5571" s="70"/>
      <c r="AD5571" s="53"/>
      <c r="AE5571" s="53"/>
      <c r="AF5571" s="72"/>
      <c r="AG5571" s="70"/>
      <c r="AH5571" s="70"/>
      <c r="AI5571" s="70"/>
    </row>
    <row r="5572" spans="1:35" ht="12.75" customHeight="1" x14ac:dyDescent="0.2">
      <c r="A5572" s="64" t="s">
        <v>995</v>
      </c>
      <c r="B5572" s="65" t="s">
        <v>994</v>
      </c>
      <c r="C5572" s="65">
        <v>254748</v>
      </c>
      <c r="D5572" s="66">
        <f>VLOOKUP(A5572,'2.1 Termination Charges'!$B$4:$F$904,5,0)</f>
        <v>0.16847999999999999</v>
      </c>
      <c r="G5572" s="67"/>
      <c r="H5572" s="67"/>
      <c r="J5572" s="67"/>
      <c r="P5572" s="68"/>
      <c r="Q5572" s="69"/>
      <c r="R5572" s="69"/>
      <c r="Z5572" s="70"/>
      <c r="AA5572" s="71"/>
      <c r="AB5572" s="70"/>
      <c r="AC5572" s="70"/>
      <c r="AD5572" s="53"/>
      <c r="AE5572" s="53"/>
      <c r="AF5572" s="72"/>
      <c r="AG5572" s="70"/>
      <c r="AH5572" s="70"/>
      <c r="AI5572" s="70"/>
    </row>
    <row r="5573" spans="1:35" ht="12.75" customHeight="1" x14ac:dyDescent="0.2">
      <c r="A5573" s="64" t="s">
        <v>995</v>
      </c>
      <c r="B5573" s="65" t="s">
        <v>994</v>
      </c>
      <c r="C5573" s="65">
        <v>254757</v>
      </c>
      <c r="D5573" s="66">
        <f>VLOOKUP(A5573,'2.1 Termination Charges'!$B$4:$F$904,5,0)</f>
        <v>0.16847999999999999</v>
      </c>
      <c r="G5573" s="67"/>
      <c r="H5573" s="67"/>
      <c r="J5573" s="67"/>
      <c r="P5573" s="68"/>
      <c r="Q5573" s="69"/>
      <c r="R5573" s="69"/>
      <c r="Z5573" s="70"/>
      <c r="AA5573" s="71"/>
      <c r="AB5573" s="70"/>
      <c r="AC5573" s="70"/>
      <c r="AD5573" s="53"/>
      <c r="AE5573" s="53"/>
      <c r="AF5573" s="72"/>
      <c r="AG5573" s="70"/>
      <c r="AH5573" s="70"/>
      <c r="AI5573" s="70"/>
    </row>
    <row r="5574" spans="1:35" ht="12.75" customHeight="1" x14ac:dyDescent="0.2">
      <c r="A5574" s="64" t="s">
        <v>995</v>
      </c>
      <c r="B5574" s="65" t="s">
        <v>994</v>
      </c>
      <c r="C5574" s="65">
        <v>254758</v>
      </c>
      <c r="D5574" s="66">
        <f>VLOOKUP(A5574,'2.1 Termination Charges'!$B$4:$F$904,5,0)</f>
        <v>0.16847999999999999</v>
      </c>
      <c r="G5574" s="67"/>
      <c r="H5574" s="67"/>
      <c r="J5574" s="67"/>
      <c r="P5574" s="68"/>
      <c r="Q5574" s="69"/>
      <c r="R5574" s="69"/>
      <c r="Z5574" s="70"/>
      <c r="AA5574" s="71"/>
      <c r="AB5574" s="70"/>
      <c r="AC5574" s="70"/>
      <c r="AD5574" s="53"/>
      <c r="AE5574" s="53"/>
      <c r="AF5574" s="72"/>
      <c r="AG5574" s="70"/>
      <c r="AH5574" s="70"/>
      <c r="AI5574" s="70"/>
    </row>
    <row r="5575" spans="1:35" ht="12.75" customHeight="1" x14ac:dyDescent="0.2">
      <c r="A5575" s="64" t="s">
        <v>995</v>
      </c>
      <c r="B5575" s="65" t="s">
        <v>994</v>
      </c>
      <c r="C5575" s="65">
        <v>254759</v>
      </c>
      <c r="D5575" s="66">
        <f>VLOOKUP(A5575,'2.1 Termination Charges'!$B$4:$F$904,5,0)</f>
        <v>0.16847999999999999</v>
      </c>
      <c r="G5575" s="67"/>
      <c r="H5575" s="67"/>
      <c r="J5575" s="67"/>
      <c r="P5575" s="68"/>
      <c r="Q5575" s="69"/>
      <c r="R5575" s="69"/>
      <c r="Z5575" s="70"/>
      <c r="AA5575" s="71"/>
      <c r="AB5575" s="70"/>
      <c r="AC5575" s="70"/>
      <c r="AD5575" s="53"/>
      <c r="AE5575" s="53"/>
      <c r="AF5575" s="72"/>
      <c r="AG5575" s="70"/>
      <c r="AH5575" s="70"/>
      <c r="AI5575" s="70"/>
    </row>
    <row r="5576" spans="1:35" ht="12.75" customHeight="1" x14ac:dyDescent="0.2">
      <c r="A5576" s="64" t="s">
        <v>995</v>
      </c>
      <c r="B5576" s="65" t="s">
        <v>994</v>
      </c>
      <c r="C5576" s="65">
        <v>254768</v>
      </c>
      <c r="D5576" s="66">
        <f>VLOOKUP(A5576,'2.1 Termination Charges'!$B$4:$F$904,5,0)</f>
        <v>0.16847999999999999</v>
      </c>
      <c r="G5576" s="67"/>
      <c r="H5576" s="67"/>
      <c r="J5576" s="67"/>
      <c r="P5576" s="68"/>
      <c r="Q5576" s="69"/>
      <c r="R5576" s="69"/>
      <c r="Z5576" s="70"/>
      <c r="AA5576" s="71"/>
      <c r="AB5576" s="70"/>
      <c r="AC5576" s="70"/>
      <c r="AD5576" s="53"/>
      <c r="AE5576" s="53"/>
      <c r="AF5576" s="72"/>
      <c r="AG5576" s="70"/>
      <c r="AH5576" s="70"/>
      <c r="AI5576" s="70"/>
    </row>
    <row r="5577" spans="1:35" ht="12.75" customHeight="1" x14ac:dyDescent="0.2">
      <c r="A5577" s="64" t="s">
        <v>995</v>
      </c>
      <c r="B5577" s="65" t="s">
        <v>994</v>
      </c>
      <c r="C5577" s="65">
        <v>254769</v>
      </c>
      <c r="D5577" s="66">
        <f>VLOOKUP(A5577,'2.1 Termination Charges'!$B$4:$F$904,5,0)</f>
        <v>0.16847999999999999</v>
      </c>
      <c r="G5577" s="67"/>
      <c r="H5577" s="67"/>
      <c r="J5577" s="67"/>
      <c r="P5577" s="68"/>
      <c r="Q5577" s="69"/>
      <c r="R5577" s="69"/>
      <c r="Z5577" s="70"/>
      <c r="AA5577" s="71"/>
      <c r="AB5577" s="70"/>
      <c r="AC5577" s="70"/>
      <c r="AD5577" s="53"/>
      <c r="AE5577" s="53"/>
      <c r="AF5577" s="72"/>
      <c r="AG5577" s="70"/>
      <c r="AH5577" s="70"/>
      <c r="AI5577" s="70"/>
    </row>
    <row r="5578" spans="1:35" ht="12.75" customHeight="1" x14ac:dyDescent="0.2">
      <c r="A5578" s="64" t="s">
        <v>995</v>
      </c>
      <c r="B5578" s="65" t="s">
        <v>994</v>
      </c>
      <c r="C5578" s="65">
        <v>25479</v>
      </c>
      <c r="D5578" s="66">
        <f>VLOOKUP(A5578,'2.1 Termination Charges'!$B$4:$F$904,5,0)</f>
        <v>0.16847999999999999</v>
      </c>
      <c r="G5578" s="67"/>
      <c r="H5578" s="67"/>
      <c r="J5578" s="67"/>
      <c r="P5578" s="68"/>
      <c r="Q5578" s="69"/>
      <c r="R5578" s="69"/>
      <c r="Z5578" s="70"/>
      <c r="AA5578" s="71"/>
      <c r="AB5578" s="70"/>
      <c r="AC5578" s="70"/>
      <c r="AD5578" s="53"/>
      <c r="AE5578" s="53"/>
      <c r="AF5578" s="72"/>
      <c r="AG5578" s="70"/>
      <c r="AH5578" s="70"/>
      <c r="AI5578" s="70"/>
    </row>
    <row r="5579" spans="1:35" ht="12.75" customHeight="1" x14ac:dyDescent="0.2">
      <c r="A5579" s="64" t="s">
        <v>997</v>
      </c>
      <c r="B5579" s="65" t="s">
        <v>996</v>
      </c>
      <c r="C5579" s="65">
        <v>254120</v>
      </c>
      <c r="D5579" s="66">
        <f>VLOOKUP(A5579,'2.1 Termination Charges'!$B$4:$F$904,5,0)</f>
        <v>0.16847999999999999</v>
      </c>
      <c r="G5579" s="67"/>
      <c r="H5579" s="67"/>
      <c r="J5579" s="67"/>
      <c r="P5579" s="68"/>
      <c r="Q5579" s="69"/>
      <c r="R5579" s="69"/>
      <c r="Z5579" s="70"/>
      <c r="AA5579" s="71"/>
      <c r="AB5579" s="70"/>
      <c r="AC5579" s="70"/>
      <c r="AD5579" s="53"/>
      <c r="AE5579" s="53"/>
      <c r="AF5579" s="72"/>
      <c r="AG5579" s="70"/>
      <c r="AH5579" s="70"/>
      <c r="AI5579" s="70"/>
    </row>
    <row r="5580" spans="1:35" ht="12.75" customHeight="1" x14ac:dyDescent="0.2">
      <c r="A5580" s="64" t="s">
        <v>997</v>
      </c>
      <c r="B5580" s="65" t="s">
        <v>996</v>
      </c>
      <c r="C5580" s="65">
        <v>254121</v>
      </c>
      <c r="D5580" s="66">
        <f>VLOOKUP(A5580,'2.1 Termination Charges'!$B$4:$F$904,5,0)</f>
        <v>0.16847999999999999</v>
      </c>
      <c r="G5580" s="67"/>
      <c r="H5580" s="67"/>
      <c r="J5580" s="67"/>
      <c r="P5580" s="68"/>
      <c r="Q5580" s="69"/>
      <c r="R5580" s="69"/>
      <c r="Z5580" s="70"/>
      <c r="AA5580" s="71"/>
      <c r="AB5580" s="70"/>
      <c r="AC5580" s="70"/>
      <c r="AD5580" s="53"/>
      <c r="AE5580" s="53"/>
      <c r="AF5580" s="72"/>
      <c r="AG5580" s="70"/>
      <c r="AH5580" s="70"/>
      <c r="AI5580" s="70"/>
    </row>
    <row r="5581" spans="1:35" ht="12.75" customHeight="1" x14ac:dyDescent="0.2">
      <c r="A5581" s="64" t="s">
        <v>997</v>
      </c>
      <c r="B5581" s="65" t="s">
        <v>996</v>
      </c>
      <c r="C5581" s="65">
        <v>254134</v>
      </c>
      <c r="D5581" s="66">
        <f>VLOOKUP(A5581,'2.1 Termination Charges'!$B$4:$F$904,5,0)</f>
        <v>0.16847999999999999</v>
      </c>
      <c r="G5581" s="67"/>
      <c r="H5581" s="67"/>
      <c r="J5581" s="67"/>
      <c r="P5581" s="68"/>
      <c r="Q5581" s="69"/>
      <c r="R5581" s="69"/>
      <c r="Z5581" s="70"/>
      <c r="AA5581" s="71"/>
      <c r="AB5581" s="70"/>
      <c r="AC5581" s="70"/>
      <c r="AD5581" s="53"/>
      <c r="AE5581" s="53"/>
      <c r="AF5581" s="72"/>
      <c r="AG5581" s="70"/>
      <c r="AH5581" s="70"/>
      <c r="AI5581" s="70"/>
    </row>
    <row r="5582" spans="1:35" ht="12.75" customHeight="1" x14ac:dyDescent="0.2">
      <c r="A5582" s="64" t="s">
        <v>997</v>
      </c>
      <c r="B5582" s="65" t="s">
        <v>996</v>
      </c>
      <c r="C5582" s="65">
        <v>2547</v>
      </c>
      <c r="D5582" s="66">
        <f>VLOOKUP(A5582,'2.1 Termination Charges'!$B$4:$F$904,5,0)</f>
        <v>0.16847999999999999</v>
      </c>
      <c r="G5582" s="67"/>
      <c r="H5582" s="67"/>
      <c r="J5582" s="67"/>
      <c r="P5582" s="68"/>
      <c r="Q5582" s="69"/>
      <c r="R5582" s="69"/>
      <c r="Z5582" s="70"/>
      <c r="AA5582" s="71"/>
      <c r="AB5582" s="70"/>
      <c r="AC5582" s="70"/>
      <c r="AD5582" s="53"/>
      <c r="AE5582" s="53"/>
      <c r="AF5582" s="72"/>
      <c r="AG5582" s="70"/>
      <c r="AH5582" s="70"/>
      <c r="AI5582" s="70"/>
    </row>
    <row r="5583" spans="1:35" ht="12.75" customHeight="1" x14ac:dyDescent="0.2">
      <c r="A5583" s="64" t="s">
        <v>999</v>
      </c>
      <c r="B5583" s="65" t="s">
        <v>998</v>
      </c>
      <c r="C5583" s="65">
        <v>686</v>
      </c>
      <c r="D5583" s="66">
        <f>VLOOKUP(A5583,'2.1 Termination Charges'!$B$4:$F$904,5,0)</f>
        <v>2.11111</v>
      </c>
      <c r="G5583" s="67"/>
      <c r="H5583" s="67"/>
      <c r="J5583" s="67"/>
      <c r="P5583" s="68"/>
      <c r="Q5583" s="69"/>
      <c r="R5583" s="69"/>
      <c r="Z5583" s="70"/>
      <c r="AA5583" s="71"/>
      <c r="AB5583" s="70"/>
      <c r="AC5583" s="70"/>
      <c r="AD5583" s="53"/>
      <c r="AE5583" s="53"/>
      <c r="AF5583" s="72"/>
      <c r="AG5583" s="70"/>
      <c r="AH5583" s="70"/>
      <c r="AI5583" s="70"/>
    </row>
    <row r="5584" spans="1:35" ht="12.75" customHeight="1" x14ac:dyDescent="0.2">
      <c r="A5584" s="64" t="s">
        <v>1001</v>
      </c>
      <c r="B5584" s="65" t="s">
        <v>1000</v>
      </c>
      <c r="C5584" s="65">
        <v>850</v>
      </c>
      <c r="D5584" s="66">
        <f>VLOOKUP(A5584,'2.1 Termination Charges'!$B$4:$F$904,5,0)</f>
        <v>0.90907000000000004</v>
      </c>
      <c r="G5584" s="67"/>
      <c r="H5584" s="67"/>
      <c r="J5584" s="67"/>
      <c r="P5584" s="68"/>
      <c r="Q5584" s="69"/>
      <c r="R5584" s="69"/>
      <c r="Z5584" s="70"/>
      <c r="AA5584" s="71"/>
      <c r="AB5584" s="70"/>
      <c r="AC5584" s="70"/>
      <c r="AD5584" s="53"/>
      <c r="AE5584" s="53"/>
      <c r="AF5584" s="72"/>
      <c r="AG5584" s="70"/>
      <c r="AH5584" s="70"/>
      <c r="AI5584" s="70"/>
    </row>
    <row r="5585" spans="1:35" ht="12.75" customHeight="1" x14ac:dyDescent="0.2">
      <c r="A5585" s="64" t="s">
        <v>1003</v>
      </c>
      <c r="B5585" s="65" t="s">
        <v>1002</v>
      </c>
      <c r="C5585" s="65">
        <v>383</v>
      </c>
      <c r="D5585" s="66">
        <f>VLOOKUP(A5585,'2.1 Termination Charges'!$B$4:$F$904,5,0)</f>
        <v>0.26666000000000001</v>
      </c>
      <c r="G5585" s="67"/>
      <c r="H5585" s="67"/>
      <c r="J5585" s="67"/>
      <c r="P5585" s="68"/>
      <c r="Q5585" s="69"/>
      <c r="R5585" s="69"/>
      <c r="Z5585" s="70"/>
      <c r="AA5585" s="71"/>
      <c r="AB5585" s="70"/>
      <c r="AC5585" s="70"/>
      <c r="AD5585" s="53"/>
      <c r="AE5585" s="53"/>
      <c r="AF5585" s="72"/>
      <c r="AG5585" s="70"/>
      <c r="AH5585" s="70"/>
      <c r="AI5585" s="70"/>
    </row>
    <row r="5586" spans="1:35" ht="12.75" customHeight="1" x14ac:dyDescent="0.2">
      <c r="A5586" s="64" t="s">
        <v>1005</v>
      </c>
      <c r="B5586" s="65" t="s">
        <v>1004</v>
      </c>
      <c r="C5586" s="65">
        <v>3834</v>
      </c>
      <c r="D5586" s="66">
        <f>VLOOKUP(A5586,'2.1 Termination Charges'!$B$4:$F$904,5,0)</f>
        <v>0.72604999999999997</v>
      </c>
      <c r="G5586" s="67"/>
      <c r="H5586" s="67"/>
      <c r="J5586" s="67"/>
      <c r="P5586" s="68"/>
      <c r="Q5586" s="69"/>
      <c r="R5586" s="69"/>
      <c r="Z5586" s="70"/>
      <c r="AA5586" s="71"/>
      <c r="AB5586" s="70"/>
      <c r="AC5586" s="70"/>
      <c r="AD5586" s="53"/>
      <c r="AE5586" s="53"/>
      <c r="AF5586" s="72"/>
      <c r="AG5586" s="70"/>
      <c r="AH5586" s="70"/>
      <c r="AI5586" s="70"/>
    </row>
    <row r="5587" spans="1:35" ht="12.75" customHeight="1" x14ac:dyDescent="0.2">
      <c r="A5587" s="64" t="s">
        <v>1007</v>
      </c>
      <c r="B5587" s="65" t="s">
        <v>1006</v>
      </c>
      <c r="C5587" s="65">
        <v>965</v>
      </c>
      <c r="D5587" s="66">
        <f>VLOOKUP(A5587,'2.1 Termination Charges'!$B$4:$F$904,5,0)</f>
        <v>7.8789999999999999E-2</v>
      </c>
      <c r="G5587" s="67"/>
      <c r="H5587" s="67"/>
      <c r="J5587" s="67"/>
      <c r="P5587" s="68"/>
      <c r="Q5587" s="69"/>
      <c r="R5587" s="69"/>
      <c r="Z5587" s="70"/>
      <c r="AA5587" s="71"/>
      <c r="AB5587" s="70"/>
      <c r="AC5587" s="70"/>
      <c r="AD5587" s="53"/>
      <c r="AE5587" s="53"/>
      <c r="AF5587" s="72"/>
      <c r="AG5587" s="70"/>
      <c r="AH5587" s="70"/>
      <c r="AI5587" s="70"/>
    </row>
    <row r="5588" spans="1:35" ht="12.75" customHeight="1" x14ac:dyDescent="0.2">
      <c r="A5588" s="64" t="s">
        <v>1009</v>
      </c>
      <c r="B5588" s="65" t="s">
        <v>1008</v>
      </c>
      <c r="C5588" s="65">
        <v>9656</v>
      </c>
      <c r="D5588" s="66">
        <f>VLOOKUP(A5588,'2.1 Termination Charges'!$B$4:$F$904,5,0)</f>
        <v>7.1510000000000004E-2</v>
      </c>
      <c r="G5588" s="67"/>
      <c r="H5588" s="67"/>
      <c r="J5588" s="67"/>
      <c r="P5588" s="68"/>
      <c r="Q5588" s="69"/>
      <c r="R5588" s="69"/>
      <c r="Z5588" s="70"/>
      <c r="AA5588" s="71"/>
      <c r="AB5588" s="70"/>
      <c r="AC5588" s="70"/>
      <c r="AD5588" s="53"/>
      <c r="AE5588" s="53"/>
      <c r="AF5588" s="72"/>
      <c r="AG5588" s="70"/>
      <c r="AH5588" s="70"/>
      <c r="AI5588" s="70"/>
    </row>
    <row r="5589" spans="1:35" ht="12.75" customHeight="1" x14ac:dyDescent="0.2">
      <c r="A5589" s="64" t="s">
        <v>1011</v>
      </c>
      <c r="B5589" s="65" t="s">
        <v>1010</v>
      </c>
      <c r="C5589" s="65">
        <v>9659</v>
      </c>
      <c r="D5589" s="66">
        <f>VLOOKUP(A5589,'2.1 Termination Charges'!$B$4:$F$904,5,0)</f>
        <v>8.1699999999999995E-2</v>
      </c>
      <c r="G5589" s="67"/>
      <c r="H5589" s="67"/>
      <c r="J5589" s="67"/>
      <c r="P5589" s="68"/>
      <c r="Q5589" s="69"/>
      <c r="R5589" s="69"/>
      <c r="Z5589" s="70"/>
      <c r="AA5589" s="71"/>
      <c r="AB5589" s="70"/>
      <c r="AC5589" s="70"/>
      <c r="AD5589" s="53"/>
      <c r="AE5589" s="53"/>
      <c r="AF5589" s="72"/>
      <c r="AG5589" s="70"/>
      <c r="AH5589" s="70"/>
      <c r="AI5589" s="70"/>
    </row>
    <row r="5590" spans="1:35" ht="12.75" customHeight="1" x14ac:dyDescent="0.2">
      <c r="A5590" s="64" t="s">
        <v>1013</v>
      </c>
      <c r="B5590" s="65" t="s">
        <v>1012</v>
      </c>
      <c r="C5590" s="65">
        <v>96541</v>
      </c>
      <c r="D5590" s="66">
        <f>VLOOKUP(A5590,'2.1 Termination Charges'!$B$4:$F$904,5,0)</f>
        <v>7.1510000000000004E-2</v>
      </c>
      <c r="G5590" s="67"/>
      <c r="H5590" s="67"/>
      <c r="J5590" s="67"/>
      <c r="P5590" s="68"/>
      <c r="Q5590" s="69"/>
      <c r="R5590" s="69"/>
      <c r="Z5590" s="70"/>
      <c r="AA5590" s="71"/>
      <c r="AB5590" s="70"/>
      <c r="AC5590" s="70"/>
      <c r="AD5590" s="53"/>
      <c r="AE5590" s="53"/>
      <c r="AF5590" s="72"/>
      <c r="AG5590" s="70"/>
      <c r="AH5590" s="70"/>
      <c r="AI5590" s="70"/>
    </row>
    <row r="5591" spans="1:35" ht="12.75" customHeight="1" x14ac:dyDescent="0.2">
      <c r="A5591" s="64" t="s">
        <v>1013</v>
      </c>
      <c r="B5591" s="65" t="s">
        <v>1012</v>
      </c>
      <c r="C5591" s="65">
        <v>9655</v>
      </c>
      <c r="D5591" s="66">
        <f>VLOOKUP(A5591,'2.1 Termination Charges'!$B$4:$F$904,5,0)</f>
        <v>7.1510000000000004E-2</v>
      </c>
      <c r="G5591" s="67"/>
      <c r="H5591" s="67"/>
      <c r="J5591" s="67"/>
      <c r="P5591" s="68"/>
      <c r="Q5591" s="69"/>
      <c r="R5591" s="69"/>
      <c r="Z5591" s="70"/>
      <c r="AA5591" s="71"/>
      <c r="AB5591" s="70"/>
      <c r="AC5591" s="70"/>
      <c r="AD5591" s="53"/>
      <c r="AE5591" s="53"/>
      <c r="AF5591" s="72"/>
      <c r="AG5591" s="70"/>
      <c r="AH5591" s="70"/>
      <c r="AI5591" s="70"/>
    </row>
    <row r="5592" spans="1:35" ht="12.75" customHeight="1" x14ac:dyDescent="0.2">
      <c r="A5592" s="64" t="s">
        <v>1015</v>
      </c>
      <c r="B5592" s="65" t="s">
        <v>1014</v>
      </c>
      <c r="C5592" s="65">
        <v>996</v>
      </c>
      <c r="D5592" s="66">
        <f>VLOOKUP(A5592,'2.1 Termination Charges'!$B$4:$F$904,5,0)</f>
        <v>0.21890999999999999</v>
      </c>
      <c r="G5592" s="67"/>
      <c r="H5592" s="67"/>
      <c r="J5592" s="67"/>
      <c r="P5592" s="68"/>
      <c r="Q5592" s="69"/>
      <c r="R5592" s="69"/>
      <c r="Z5592" s="70"/>
      <c r="AA5592" s="71"/>
      <c r="AB5592" s="70"/>
      <c r="AC5592" s="70"/>
      <c r="AD5592" s="53"/>
      <c r="AE5592" s="53"/>
      <c r="AF5592" s="72"/>
      <c r="AG5592" s="70"/>
      <c r="AH5592" s="70"/>
      <c r="AI5592" s="70"/>
    </row>
    <row r="5593" spans="1:35" ht="12.75" customHeight="1" x14ac:dyDescent="0.2">
      <c r="A5593" s="64" t="s">
        <v>1017</v>
      </c>
      <c r="B5593" s="65" t="s">
        <v>1016</v>
      </c>
      <c r="C5593" s="65">
        <v>99620</v>
      </c>
      <c r="D5593" s="66">
        <f>VLOOKUP(A5593,'2.1 Termination Charges'!$B$4:$F$904,5,0)</f>
        <v>0.28083999999999998</v>
      </c>
      <c r="G5593" s="67"/>
      <c r="H5593" s="67"/>
      <c r="J5593" s="67"/>
      <c r="P5593" s="68"/>
      <c r="Q5593" s="69"/>
      <c r="R5593" s="69"/>
      <c r="Z5593" s="70"/>
      <c r="AA5593" s="71"/>
      <c r="AB5593" s="70"/>
      <c r="AC5593" s="70"/>
      <c r="AD5593" s="53"/>
      <c r="AE5593" s="53"/>
      <c r="AF5593" s="72"/>
      <c r="AG5593" s="70"/>
      <c r="AH5593" s="70"/>
      <c r="AI5593" s="70"/>
    </row>
    <row r="5594" spans="1:35" ht="12.75" customHeight="1" x14ac:dyDescent="0.2">
      <c r="A5594" s="64" t="s">
        <v>1017</v>
      </c>
      <c r="B5594" s="65" t="s">
        <v>1016</v>
      </c>
      <c r="C5594" s="65">
        <v>99622</v>
      </c>
      <c r="D5594" s="66">
        <f>VLOOKUP(A5594,'2.1 Termination Charges'!$B$4:$F$904,5,0)</f>
        <v>0.28083999999999998</v>
      </c>
      <c r="G5594" s="67"/>
      <c r="H5594" s="67"/>
      <c r="J5594" s="67"/>
      <c r="P5594" s="68"/>
      <c r="Q5594" s="69"/>
      <c r="R5594" s="69"/>
      <c r="Z5594" s="70"/>
      <c r="AA5594" s="71"/>
      <c r="AB5594" s="70"/>
      <c r="AC5594" s="70"/>
      <c r="AD5594" s="53"/>
      <c r="AE5594" s="53"/>
      <c r="AF5594" s="72"/>
      <c r="AG5594" s="70"/>
      <c r="AH5594" s="70"/>
      <c r="AI5594" s="70"/>
    </row>
    <row r="5595" spans="1:35" ht="12.75" customHeight="1" x14ac:dyDescent="0.2">
      <c r="A5595" s="64" t="s">
        <v>1017</v>
      </c>
      <c r="B5595" s="65" t="s">
        <v>1016</v>
      </c>
      <c r="C5595" s="65">
        <v>99650</v>
      </c>
      <c r="D5595" s="66">
        <f>VLOOKUP(A5595,'2.1 Termination Charges'!$B$4:$F$904,5,0)</f>
        <v>0.28083999999999998</v>
      </c>
      <c r="G5595" s="67"/>
      <c r="H5595" s="67"/>
      <c r="J5595" s="67"/>
      <c r="P5595" s="68"/>
      <c r="Q5595" s="69"/>
      <c r="R5595" s="69"/>
      <c r="Z5595" s="70"/>
      <c r="AA5595" s="71"/>
      <c r="AB5595" s="70"/>
      <c r="AC5595" s="70"/>
      <c r="AD5595" s="53"/>
      <c r="AE5595" s="53"/>
      <c r="AF5595" s="72"/>
      <c r="AG5595" s="70"/>
      <c r="AH5595" s="70"/>
      <c r="AI5595" s="70"/>
    </row>
    <row r="5596" spans="1:35" ht="12.75" customHeight="1" x14ac:dyDescent="0.2">
      <c r="A5596" s="64" t="s">
        <v>1017</v>
      </c>
      <c r="B5596" s="65" t="s">
        <v>1016</v>
      </c>
      <c r="C5596" s="65">
        <v>99651</v>
      </c>
      <c r="D5596" s="66">
        <f>VLOOKUP(A5596,'2.1 Termination Charges'!$B$4:$F$904,5,0)</f>
        <v>0.28083999999999998</v>
      </c>
      <c r="G5596" s="67"/>
      <c r="H5596" s="67"/>
      <c r="J5596" s="67"/>
      <c r="P5596" s="68"/>
      <c r="Q5596" s="69"/>
      <c r="R5596" s="69"/>
      <c r="Z5596" s="70"/>
      <c r="AA5596" s="71"/>
      <c r="AB5596" s="70"/>
      <c r="AC5596" s="70"/>
      <c r="AD5596" s="53"/>
      <c r="AE5596" s="53"/>
      <c r="AF5596" s="72"/>
      <c r="AG5596" s="70"/>
      <c r="AH5596" s="70"/>
      <c r="AI5596" s="70"/>
    </row>
    <row r="5597" spans="1:35" ht="12.75" customHeight="1" x14ac:dyDescent="0.2">
      <c r="A5597" s="64" t="s">
        <v>1017</v>
      </c>
      <c r="B5597" s="65" t="s">
        <v>1016</v>
      </c>
      <c r="C5597" s="65">
        <v>99652</v>
      </c>
      <c r="D5597" s="66">
        <f>VLOOKUP(A5597,'2.1 Termination Charges'!$B$4:$F$904,5,0)</f>
        <v>0.28083999999999998</v>
      </c>
      <c r="G5597" s="67"/>
      <c r="H5597" s="67"/>
      <c r="J5597" s="67"/>
      <c r="P5597" s="68"/>
      <c r="Q5597" s="69"/>
      <c r="R5597" s="69"/>
      <c r="Z5597" s="70"/>
      <c r="AA5597" s="71"/>
      <c r="AB5597" s="70"/>
      <c r="AC5597" s="70"/>
      <c r="AD5597" s="53"/>
      <c r="AE5597" s="53"/>
      <c r="AF5597" s="72"/>
      <c r="AG5597" s="70"/>
      <c r="AH5597" s="70"/>
      <c r="AI5597" s="70"/>
    </row>
    <row r="5598" spans="1:35" ht="12.75" customHeight="1" x14ac:dyDescent="0.2">
      <c r="A5598" s="64" t="s">
        <v>1017</v>
      </c>
      <c r="B5598" s="65" t="s">
        <v>1016</v>
      </c>
      <c r="C5598" s="65">
        <v>99654</v>
      </c>
      <c r="D5598" s="66">
        <f>VLOOKUP(A5598,'2.1 Termination Charges'!$B$4:$F$904,5,0)</f>
        <v>0.28083999999999998</v>
      </c>
      <c r="G5598" s="67"/>
      <c r="H5598" s="67"/>
      <c r="J5598" s="67"/>
      <c r="P5598" s="68"/>
      <c r="Q5598" s="69"/>
      <c r="R5598" s="69"/>
      <c r="Z5598" s="70"/>
      <c r="AA5598" s="71"/>
      <c r="AB5598" s="70"/>
      <c r="AC5598" s="70"/>
      <c r="AD5598" s="53"/>
      <c r="AE5598" s="53"/>
      <c r="AF5598" s="72"/>
      <c r="AG5598" s="70"/>
      <c r="AH5598" s="70"/>
      <c r="AI5598" s="70"/>
    </row>
    <row r="5599" spans="1:35" ht="12.75" customHeight="1" x14ac:dyDescent="0.2">
      <c r="A5599" s="64" t="s">
        <v>1017</v>
      </c>
      <c r="B5599" s="65" t="s">
        <v>1016</v>
      </c>
      <c r="C5599" s="65">
        <v>99655</v>
      </c>
      <c r="D5599" s="66">
        <f>VLOOKUP(A5599,'2.1 Termination Charges'!$B$4:$F$904,5,0)</f>
        <v>0.28083999999999998</v>
      </c>
      <c r="G5599" s="67"/>
      <c r="H5599" s="67"/>
      <c r="J5599" s="67"/>
      <c r="P5599" s="68"/>
      <c r="Q5599" s="69"/>
      <c r="R5599" s="69"/>
      <c r="Z5599" s="70"/>
      <c r="AA5599" s="71"/>
      <c r="AB5599" s="70"/>
      <c r="AC5599" s="70"/>
      <c r="AD5599" s="53"/>
      <c r="AE5599" s="53"/>
      <c r="AF5599" s="72"/>
      <c r="AG5599" s="70"/>
      <c r="AH5599" s="70"/>
      <c r="AI5599" s="70"/>
    </row>
    <row r="5600" spans="1:35" ht="12.75" customHeight="1" x14ac:dyDescent="0.2">
      <c r="A5600" s="64" t="s">
        <v>1017</v>
      </c>
      <c r="B5600" s="65" t="s">
        <v>1016</v>
      </c>
      <c r="C5600" s="65">
        <v>99656</v>
      </c>
      <c r="D5600" s="66">
        <f>VLOOKUP(A5600,'2.1 Termination Charges'!$B$4:$F$904,5,0)</f>
        <v>0.28083999999999998</v>
      </c>
      <c r="G5600" s="67"/>
      <c r="H5600" s="67"/>
      <c r="J5600" s="67"/>
      <c r="P5600" s="68"/>
      <c r="Q5600" s="69"/>
      <c r="R5600" s="69"/>
      <c r="Z5600" s="70"/>
      <c r="AA5600" s="71"/>
      <c r="AB5600" s="70"/>
      <c r="AC5600" s="70"/>
      <c r="AD5600" s="53"/>
      <c r="AE5600" s="53"/>
      <c r="AF5600" s="72"/>
      <c r="AG5600" s="70"/>
      <c r="AH5600" s="70"/>
      <c r="AI5600" s="70"/>
    </row>
    <row r="5601" spans="1:35" ht="12.75" customHeight="1" x14ac:dyDescent="0.2">
      <c r="A5601" s="64" t="s">
        <v>1017</v>
      </c>
      <c r="B5601" s="65" t="s">
        <v>1016</v>
      </c>
      <c r="C5601" s="65">
        <v>99657</v>
      </c>
      <c r="D5601" s="66">
        <f>VLOOKUP(A5601,'2.1 Termination Charges'!$B$4:$F$904,5,0)</f>
        <v>0.28083999999999998</v>
      </c>
      <c r="G5601" s="67"/>
      <c r="H5601" s="67"/>
      <c r="J5601" s="67"/>
      <c r="P5601" s="68"/>
      <c r="Q5601" s="69"/>
      <c r="R5601" s="69"/>
      <c r="Z5601" s="70"/>
      <c r="AA5601" s="71"/>
      <c r="AB5601" s="70"/>
      <c r="AC5601" s="70"/>
      <c r="AD5601" s="53"/>
      <c r="AE5601" s="53"/>
      <c r="AF5601" s="72"/>
      <c r="AG5601" s="70"/>
      <c r="AH5601" s="70"/>
      <c r="AI5601" s="70"/>
    </row>
    <row r="5602" spans="1:35" ht="12.75" customHeight="1" x14ac:dyDescent="0.2">
      <c r="A5602" s="64" t="s">
        <v>1017</v>
      </c>
      <c r="B5602" s="65" t="s">
        <v>1016</v>
      </c>
      <c r="C5602" s="65">
        <v>99670</v>
      </c>
      <c r="D5602" s="66">
        <f>VLOOKUP(A5602,'2.1 Termination Charges'!$B$4:$F$904,5,0)</f>
        <v>0.28083999999999998</v>
      </c>
      <c r="G5602" s="67"/>
      <c r="H5602" s="67"/>
      <c r="J5602" s="67"/>
      <c r="P5602" s="68"/>
      <c r="Q5602" s="69"/>
      <c r="R5602" s="69"/>
      <c r="Z5602" s="70"/>
      <c r="AA5602" s="71"/>
      <c r="AB5602" s="70"/>
      <c r="AC5602" s="70"/>
      <c r="AD5602" s="53"/>
      <c r="AE5602" s="53"/>
      <c r="AF5602" s="72"/>
      <c r="AG5602" s="70"/>
      <c r="AH5602" s="70"/>
      <c r="AI5602" s="70"/>
    </row>
    <row r="5603" spans="1:35" ht="12.75" customHeight="1" x14ac:dyDescent="0.2">
      <c r="A5603" s="64" t="s">
        <v>1017</v>
      </c>
      <c r="B5603" s="65" t="s">
        <v>1016</v>
      </c>
      <c r="C5603" s="65">
        <v>99675</v>
      </c>
      <c r="D5603" s="66">
        <f>VLOOKUP(A5603,'2.1 Termination Charges'!$B$4:$F$904,5,0)</f>
        <v>0.28083999999999998</v>
      </c>
      <c r="G5603" s="67"/>
      <c r="H5603" s="67"/>
      <c r="J5603" s="67"/>
      <c r="P5603" s="68"/>
      <c r="Q5603" s="69"/>
      <c r="R5603" s="69"/>
      <c r="Z5603" s="70"/>
      <c r="AA5603" s="71"/>
      <c r="AB5603" s="70"/>
      <c r="AC5603" s="70"/>
      <c r="AD5603" s="53"/>
      <c r="AE5603" s="53"/>
      <c r="AF5603" s="72"/>
      <c r="AG5603" s="70"/>
      <c r="AH5603" s="70"/>
      <c r="AI5603" s="70"/>
    </row>
    <row r="5604" spans="1:35" ht="12.75" customHeight="1" x14ac:dyDescent="0.2">
      <c r="A5604" s="64" t="s">
        <v>1017</v>
      </c>
      <c r="B5604" s="65" t="s">
        <v>1016</v>
      </c>
      <c r="C5604" s="65">
        <v>99677</v>
      </c>
      <c r="D5604" s="66">
        <f>VLOOKUP(A5604,'2.1 Termination Charges'!$B$4:$F$904,5,0)</f>
        <v>0.28083999999999998</v>
      </c>
      <c r="G5604" s="67"/>
      <c r="H5604" s="67"/>
      <c r="J5604" s="67"/>
      <c r="P5604" s="68"/>
      <c r="Q5604" s="69"/>
      <c r="R5604" s="69"/>
      <c r="Z5604" s="70"/>
      <c r="AA5604" s="71"/>
      <c r="AB5604" s="70"/>
      <c r="AC5604" s="70"/>
      <c r="AD5604" s="53"/>
      <c r="AE5604" s="53"/>
      <c r="AF5604" s="72"/>
      <c r="AG5604" s="70"/>
      <c r="AH5604" s="70"/>
      <c r="AI5604" s="70"/>
    </row>
    <row r="5605" spans="1:35" ht="12.75" customHeight="1" x14ac:dyDescent="0.2">
      <c r="A5605" s="64" t="s">
        <v>1017</v>
      </c>
      <c r="B5605" s="65" t="s">
        <v>1016</v>
      </c>
      <c r="C5605" s="65">
        <v>9968801</v>
      </c>
      <c r="D5605" s="66">
        <f>VLOOKUP(A5605,'2.1 Termination Charges'!$B$4:$F$904,5,0)</f>
        <v>0.28083999999999998</v>
      </c>
      <c r="G5605" s="67"/>
      <c r="H5605" s="67"/>
      <c r="J5605" s="67"/>
      <c r="P5605" s="68"/>
      <c r="Q5605" s="69"/>
      <c r="R5605" s="69"/>
      <c r="Z5605" s="70"/>
      <c r="AA5605" s="71"/>
      <c r="AB5605" s="70"/>
      <c r="AC5605" s="70"/>
      <c r="AD5605" s="53"/>
      <c r="AE5605" s="53"/>
      <c r="AF5605" s="72"/>
      <c r="AG5605" s="70"/>
      <c r="AH5605" s="70"/>
      <c r="AI5605" s="70"/>
    </row>
    <row r="5606" spans="1:35" ht="12.75" customHeight="1" x14ac:dyDescent="0.2">
      <c r="A5606" s="64" t="s">
        <v>1017</v>
      </c>
      <c r="B5606" s="65" t="s">
        <v>1016</v>
      </c>
      <c r="C5606" s="65">
        <v>996990</v>
      </c>
      <c r="D5606" s="66">
        <f>VLOOKUP(A5606,'2.1 Termination Charges'!$B$4:$F$904,5,0)</f>
        <v>0.28083999999999998</v>
      </c>
      <c r="G5606" s="67"/>
      <c r="H5606" s="67"/>
      <c r="J5606" s="67"/>
      <c r="P5606" s="68"/>
      <c r="Q5606" s="69"/>
      <c r="R5606" s="69"/>
      <c r="Z5606" s="70"/>
      <c r="AA5606" s="71"/>
      <c r="AB5606" s="70"/>
      <c r="AC5606" s="70"/>
      <c r="AD5606" s="53"/>
      <c r="AE5606" s="53"/>
      <c r="AF5606" s="72"/>
      <c r="AG5606" s="70"/>
      <c r="AH5606" s="70"/>
      <c r="AI5606" s="70"/>
    </row>
    <row r="5607" spans="1:35" ht="12.75" customHeight="1" x14ac:dyDescent="0.2">
      <c r="A5607" s="64" t="s">
        <v>1017</v>
      </c>
      <c r="B5607" s="65" t="s">
        <v>1016</v>
      </c>
      <c r="C5607" s="65">
        <v>996995</v>
      </c>
      <c r="D5607" s="66">
        <f>VLOOKUP(A5607,'2.1 Termination Charges'!$B$4:$F$904,5,0)</f>
        <v>0.28083999999999998</v>
      </c>
      <c r="G5607" s="67"/>
      <c r="H5607" s="67"/>
      <c r="J5607" s="67"/>
      <c r="P5607" s="68"/>
      <c r="Q5607" s="69"/>
      <c r="R5607" s="69"/>
      <c r="Z5607" s="70"/>
      <c r="AA5607" s="71"/>
      <c r="AB5607" s="70"/>
      <c r="AC5607" s="70"/>
      <c r="AD5607" s="53"/>
      <c r="AE5607" s="53"/>
      <c r="AF5607" s="72"/>
      <c r="AG5607" s="70"/>
      <c r="AH5607" s="70"/>
      <c r="AI5607" s="70"/>
    </row>
    <row r="5608" spans="1:35" ht="12.75" customHeight="1" x14ac:dyDescent="0.2">
      <c r="A5608" s="64" t="s">
        <v>1017</v>
      </c>
      <c r="B5608" s="65" t="s">
        <v>1016</v>
      </c>
      <c r="C5608" s="65">
        <v>996996</v>
      </c>
      <c r="D5608" s="66">
        <f>VLOOKUP(A5608,'2.1 Termination Charges'!$B$4:$F$904,5,0)</f>
        <v>0.28083999999999998</v>
      </c>
      <c r="G5608" s="67"/>
      <c r="H5608" s="67"/>
      <c r="J5608" s="67"/>
      <c r="P5608" s="68"/>
      <c r="Q5608" s="69"/>
      <c r="R5608" s="69"/>
      <c r="Z5608" s="70"/>
      <c r="AA5608" s="71"/>
      <c r="AB5608" s="70"/>
      <c r="AC5608" s="70"/>
      <c r="AD5608" s="53"/>
      <c r="AE5608" s="53"/>
      <c r="AF5608" s="72"/>
      <c r="AG5608" s="70"/>
      <c r="AH5608" s="70"/>
      <c r="AI5608" s="70"/>
    </row>
    <row r="5609" spans="1:35" ht="12.75" customHeight="1" x14ac:dyDescent="0.2">
      <c r="A5609" s="64" t="s">
        <v>1017</v>
      </c>
      <c r="B5609" s="65" t="s">
        <v>1016</v>
      </c>
      <c r="C5609" s="65">
        <v>996997</v>
      </c>
      <c r="D5609" s="66">
        <f>VLOOKUP(A5609,'2.1 Termination Charges'!$B$4:$F$904,5,0)</f>
        <v>0.28083999999999998</v>
      </c>
      <c r="G5609" s="67"/>
      <c r="H5609" s="67"/>
      <c r="J5609" s="67"/>
      <c r="P5609" s="68"/>
      <c r="Q5609" s="69"/>
      <c r="R5609" s="69"/>
      <c r="Z5609" s="70"/>
      <c r="AA5609" s="71"/>
      <c r="AB5609" s="70"/>
      <c r="AC5609" s="70"/>
      <c r="AD5609" s="53"/>
      <c r="AE5609" s="53"/>
      <c r="AF5609" s="72"/>
      <c r="AG5609" s="70"/>
      <c r="AH5609" s="70"/>
      <c r="AI5609" s="70"/>
    </row>
    <row r="5610" spans="1:35" ht="12.75" customHeight="1" x14ac:dyDescent="0.2">
      <c r="A5610" s="64" t="s">
        <v>1017</v>
      </c>
      <c r="B5610" s="65" t="s">
        <v>1016</v>
      </c>
      <c r="C5610" s="65">
        <v>996998</v>
      </c>
      <c r="D5610" s="66">
        <f>VLOOKUP(A5610,'2.1 Termination Charges'!$B$4:$F$904,5,0)</f>
        <v>0.28083999999999998</v>
      </c>
      <c r="G5610" s="67"/>
      <c r="H5610" s="67"/>
      <c r="J5610" s="67"/>
      <c r="P5610" s="68"/>
      <c r="Q5610" s="69"/>
      <c r="R5610" s="69"/>
      <c r="Z5610" s="70"/>
      <c r="AA5610" s="71"/>
      <c r="AB5610" s="70"/>
      <c r="AC5610" s="70"/>
      <c r="AD5610" s="53"/>
      <c r="AE5610" s="53"/>
      <c r="AF5610" s="72"/>
      <c r="AG5610" s="70"/>
      <c r="AH5610" s="70"/>
      <c r="AI5610" s="70"/>
    </row>
    <row r="5611" spans="1:35" ht="12.75" customHeight="1" x14ac:dyDescent="0.2">
      <c r="A5611" s="64" t="s">
        <v>1017</v>
      </c>
      <c r="B5611" s="65" t="s">
        <v>1016</v>
      </c>
      <c r="C5611" s="65">
        <v>996999</v>
      </c>
      <c r="D5611" s="66">
        <f>VLOOKUP(A5611,'2.1 Termination Charges'!$B$4:$F$904,5,0)</f>
        <v>0.28083999999999998</v>
      </c>
      <c r="G5611" s="67"/>
      <c r="H5611" s="67"/>
      <c r="J5611" s="67"/>
      <c r="P5611" s="68"/>
      <c r="Q5611" s="69"/>
      <c r="R5611" s="69"/>
      <c r="Z5611" s="70"/>
      <c r="AA5611" s="71"/>
      <c r="AB5611" s="70"/>
      <c r="AC5611" s="70"/>
      <c r="AD5611" s="53"/>
      <c r="AE5611" s="53"/>
      <c r="AF5611" s="72"/>
      <c r="AG5611" s="70"/>
      <c r="AH5611" s="70"/>
      <c r="AI5611" s="70"/>
    </row>
    <row r="5612" spans="1:35" ht="12.75" customHeight="1" x14ac:dyDescent="0.2">
      <c r="A5612" s="64" t="s">
        <v>1019</v>
      </c>
      <c r="B5612" s="65" t="s">
        <v>1018</v>
      </c>
      <c r="C5612" s="65">
        <v>856</v>
      </c>
      <c r="D5612" s="66">
        <f>VLOOKUP(A5612,'2.1 Termination Charges'!$B$4:$F$904,5,0)</f>
        <v>0.12</v>
      </c>
      <c r="G5612" s="67"/>
      <c r="H5612" s="67"/>
      <c r="J5612" s="67"/>
      <c r="P5612" s="68"/>
      <c r="Q5612" s="69"/>
      <c r="R5612" s="69"/>
      <c r="Z5612" s="70"/>
      <c r="AA5612" s="71"/>
      <c r="AB5612" s="70"/>
      <c r="AC5612" s="70"/>
      <c r="AD5612" s="53"/>
      <c r="AE5612" s="53"/>
      <c r="AF5612" s="72"/>
      <c r="AG5612" s="70"/>
      <c r="AH5612" s="70"/>
      <c r="AI5612" s="70"/>
    </row>
    <row r="5613" spans="1:35" ht="12.75" customHeight="1" x14ac:dyDescent="0.2">
      <c r="A5613" s="64" t="s">
        <v>1021</v>
      </c>
      <c r="B5613" s="65" t="s">
        <v>1020</v>
      </c>
      <c r="C5613" s="65">
        <v>85620</v>
      </c>
      <c r="D5613" s="66">
        <f>VLOOKUP(A5613,'2.1 Termination Charges'!$B$4:$F$904,5,0)</f>
        <v>0.12</v>
      </c>
      <c r="G5613" s="67"/>
      <c r="H5613" s="67"/>
      <c r="J5613" s="67"/>
      <c r="P5613" s="68"/>
      <c r="Q5613" s="69"/>
      <c r="R5613" s="69"/>
      <c r="Z5613" s="70"/>
      <c r="AA5613" s="71"/>
      <c r="AB5613" s="70"/>
      <c r="AC5613" s="70"/>
      <c r="AD5613" s="53"/>
      <c r="AE5613" s="53"/>
      <c r="AF5613" s="72"/>
      <c r="AG5613" s="70"/>
      <c r="AH5613" s="70"/>
      <c r="AI5613" s="70"/>
    </row>
    <row r="5614" spans="1:35" ht="12.75" customHeight="1" x14ac:dyDescent="0.2">
      <c r="A5614" s="64" t="s">
        <v>1023</v>
      </c>
      <c r="B5614" s="65" t="s">
        <v>1022</v>
      </c>
      <c r="C5614" s="65">
        <v>371</v>
      </c>
      <c r="D5614" s="66">
        <f>VLOOKUP(A5614,'2.1 Termination Charges'!$B$4:$F$904,5,0)</f>
        <v>1.8180000000000002E-2</v>
      </c>
      <c r="G5614" s="67"/>
      <c r="H5614" s="67"/>
      <c r="J5614" s="67"/>
      <c r="P5614" s="68"/>
      <c r="Q5614" s="69"/>
      <c r="R5614" s="69"/>
      <c r="Z5614" s="70"/>
      <c r="AA5614" s="71"/>
      <c r="AB5614" s="70"/>
      <c r="AC5614" s="70"/>
      <c r="AD5614" s="53"/>
      <c r="AE5614" s="53"/>
      <c r="AF5614" s="72"/>
      <c r="AG5614" s="70"/>
      <c r="AH5614" s="70"/>
      <c r="AI5614" s="70"/>
    </row>
    <row r="5615" spans="1:35" ht="12.75" customHeight="1" x14ac:dyDescent="0.2">
      <c r="A5615" s="64" t="s">
        <v>1025</v>
      </c>
      <c r="B5615" s="65" t="s">
        <v>1024</v>
      </c>
      <c r="C5615" s="65">
        <v>3716130</v>
      </c>
      <c r="D5615" s="66">
        <f>VLOOKUP(A5615,'2.1 Termination Charges'!$B$4:$F$904,5,0)</f>
        <v>9.5759999999999998E-2</v>
      </c>
      <c r="G5615" s="67"/>
      <c r="H5615" s="67"/>
      <c r="J5615" s="67"/>
      <c r="P5615" s="68"/>
      <c r="Q5615" s="69"/>
      <c r="R5615" s="69"/>
      <c r="Z5615" s="70"/>
      <c r="AA5615" s="71"/>
      <c r="AB5615" s="70"/>
      <c r="AC5615" s="70"/>
      <c r="AD5615" s="53"/>
      <c r="AE5615" s="53"/>
      <c r="AF5615" s="72"/>
      <c r="AG5615" s="70"/>
      <c r="AH5615" s="70"/>
      <c r="AI5615" s="70"/>
    </row>
    <row r="5616" spans="1:35" ht="12.75" customHeight="1" x14ac:dyDescent="0.2">
      <c r="A5616" s="64" t="s">
        <v>1025</v>
      </c>
      <c r="B5616" s="65" t="s">
        <v>1024</v>
      </c>
      <c r="C5616" s="65">
        <v>3716200</v>
      </c>
      <c r="D5616" s="66">
        <f>VLOOKUP(A5616,'2.1 Termination Charges'!$B$4:$F$904,5,0)</f>
        <v>9.5759999999999998E-2</v>
      </c>
      <c r="G5616" s="67"/>
      <c r="H5616" s="67"/>
      <c r="J5616" s="67"/>
      <c r="P5616" s="68"/>
      <c r="Q5616" s="69"/>
      <c r="R5616" s="69"/>
      <c r="Z5616" s="70"/>
      <c r="AA5616" s="71"/>
      <c r="AB5616" s="70"/>
      <c r="AC5616" s="70"/>
      <c r="AD5616" s="53"/>
      <c r="AE5616" s="53"/>
      <c r="AF5616" s="72"/>
      <c r="AG5616" s="70"/>
      <c r="AH5616" s="70"/>
      <c r="AI5616" s="70"/>
    </row>
    <row r="5617" spans="1:35" ht="12.75" customHeight="1" x14ac:dyDescent="0.2">
      <c r="A5617" s="64" t="s">
        <v>1025</v>
      </c>
      <c r="B5617" s="65" t="s">
        <v>1024</v>
      </c>
      <c r="C5617" s="65">
        <v>3716210</v>
      </c>
      <c r="D5617" s="66">
        <f>VLOOKUP(A5617,'2.1 Termination Charges'!$B$4:$F$904,5,0)</f>
        <v>9.5759999999999998E-2</v>
      </c>
      <c r="G5617" s="67"/>
      <c r="H5617" s="67"/>
      <c r="J5617" s="67"/>
      <c r="P5617" s="68"/>
      <c r="Q5617" s="69"/>
      <c r="R5617" s="69"/>
      <c r="Z5617" s="70"/>
      <c r="AA5617" s="71"/>
      <c r="AB5617" s="70"/>
      <c r="AC5617" s="70"/>
      <c r="AD5617" s="53"/>
      <c r="AE5617" s="53"/>
      <c r="AF5617" s="72"/>
      <c r="AG5617" s="70"/>
      <c r="AH5617" s="70"/>
      <c r="AI5617" s="70"/>
    </row>
    <row r="5618" spans="1:35" ht="12.75" customHeight="1" x14ac:dyDescent="0.2">
      <c r="A5618" s="64" t="s">
        <v>1025</v>
      </c>
      <c r="B5618" s="65" t="s">
        <v>1024</v>
      </c>
      <c r="C5618" s="65">
        <v>3716220</v>
      </c>
      <c r="D5618" s="66">
        <f>VLOOKUP(A5618,'2.1 Termination Charges'!$B$4:$F$904,5,0)</f>
        <v>9.5759999999999998E-2</v>
      </c>
      <c r="G5618" s="67"/>
      <c r="H5618" s="67"/>
      <c r="J5618" s="67"/>
      <c r="P5618" s="68"/>
      <c r="Q5618" s="69"/>
      <c r="R5618" s="69"/>
      <c r="Z5618" s="70"/>
      <c r="AA5618" s="71"/>
      <c r="AB5618" s="70"/>
      <c r="AC5618" s="70"/>
      <c r="AD5618" s="53"/>
      <c r="AE5618" s="53"/>
      <c r="AF5618" s="72"/>
      <c r="AG5618" s="70"/>
      <c r="AH5618" s="70"/>
      <c r="AI5618" s="70"/>
    </row>
    <row r="5619" spans="1:35" ht="12.75" customHeight="1" x14ac:dyDescent="0.2">
      <c r="A5619" s="64" t="s">
        <v>1025</v>
      </c>
      <c r="B5619" s="65" t="s">
        <v>1024</v>
      </c>
      <c r="C5619" s="65">
        <v>3716230</v>
      </c>
      <c r="D5619" s="66">
        <f>VLOOKUP(A5619,'2.1 Termination Charges'!$B$4:$F$904,5,0)</f>
        <v>9.5759999999999998E-2</v>
      </c>
      <c r="G5619" s="67"/>
      <c r="H5619" s="67"/>
      <c r="J5619" s="67"/>
      <c r="P5619" s="68"/>
      <c r="Q5619" s="69"/>
      <c r="R5619" s="69"/>
      <c r="Z5619" s="70"/>
      <c r="AA5619" s="71"/>
      <c r="AB5619" s="70"/>
      <c r="AC5619" s="70"/>
      <c r="AD5619" s="53"/>
      <c r="AE5619" s="53"/>
      <c r="AF5619" s="72"/>
      <c r="AG5619" s="70"/>
      <c r="AH5619" s="70"/>
      <c r="AI5619" s="70"/>
    </row>
    <row r="5620" spans="1:35" ht="12.75" customHeight="1" x14ac:dyDescent="0.2">
      <c r="A5620" s="64" t="s">
        <v>1025</v>
      </c>
      <c r="B5620" s="65" t="s">
        <v>1024</v>
      </c>
      <c r="C5620" s="65">
        <v>3716260</v>
      </c>
      <c r="D5620" s="66">
        <f>VLOOKUP(A5620,'2.1 Termination Charges'!$B$4:$F$904,5,0)</f>
        <v>9.5759999999999998E-2</v>
      </c>
      <c r="G5620" s="67"/>
      <c r="H5620" s="67"/>
      <c r="J5620" s="67"/>
      <c r="P5620" s="68"/>
      <c r="Q5620" s="69"/>
      <c r="R5620" s="69"/>
      <c r="Z5620" s="70"/>
      <c r="AA5620" s="71"/>
      <c r="AB5620" s="70"/>
      <c r="AC5620" s="70"/>
      <c r="AD5620" s="53"/>
      <c r="AE5620" s="53"/>
      <c r="AF5620" s="72"/>
      <c r="AG5620" s="70"/>
      <c r="AH5620" s="70"/>
      <c r="AI5620" s="70"/>
    </row>
    <row r="5621" spans="1:35" ht="12.75" customHeight="1" x14ac:dyDescent="0.2">
      <c r="A5621" s="64" t="s">
        <v>1025</v>
      </c>
      <c r="B5621" s="65" t="s">
        <v>1024</v>
      </c>
      <c r="C5621" s="65">
        <v>3716280</v>
      </c>
      <c r="D5621" s="66">
        <f>VLOOKUP(A5621,'2.1 Termination Charges'!$B$4:$F$904,5,0)</f>
        <v>9.5759999999999998E-2</v>
      </c>
      <c r="G5621" s="67"/>
      <c r="H5621" s="67"/>
      <c r="J5621" s="67"/>
      <c r="P5621" s="68"/>
      <c r="Q5621" s="69"/>
      <c r="R5621" s="69"/>
      <c r="Z5621" s="70"/>
      <c r="AA5621" s="71"/>
      <c r="AB5621" s="70"/>
      <c r="AC5621" s="70"/>
      <c r="AD5621" s="53"/>
      <c r="AE5621" s="53"/>
      <c r="AF5621" s="72"/>
      <c r="AG5621" s="70"/>
      <c r="AH5621" s="70"/>
      <c r="AI5621" s="70"/>
    </row>
    <row r="5622" spans="1:35" ht="12.75" customHeight="1" x14ac:dyDescent="0.2">
      <c r="A5622" s="64" t="s">
        <v>1025</v>
      </c>
      <c r="B5622" s="65" t="s">
        <v>1024</v>
      </c>
      <c r="C5622" s="65">
        <v>3716290</v>
      </c>
      <c r="D5622" s="66">
        <f>VLOOKUP(A5622,'2.1 Termination Charges'!$B$4:$F$904,5,0)</f>
        <v>9.5759999999999998E-2</v>
      </c>
      <c r="G5622" s="67"/>
      <c r="H5622" s="67"/>
      <c r="J5622" s="67"/>
      <c r="P5622" s="68"/>
      <c r="Q5622" s="69"/>
      <c r="R5622" s="69"/>
      <c r="Z5622" s="70"/>
      <c r="AA5622" s="71"/>
      <c r="AB5622" s="70"/>
      <c r="AC5622" s="70"/>
      <c r="AD5622" s="53"/>
      <c r="AE5622" s="53"/>
      <c r="AF5622" s="72"/>
      <c r="AG5622" s="70"/>
      <c r="AH5622" s="70"/>
      <c r="AI5622" s="70"/>
    </row>
    <row r="5623" spans="1:35" ht="12.75" customHeight="1" x14ac:dyDescent="0.2">
      <c r="A5623" s="64" t="s">
        <v>1025</v>
      </c>
      <c r="B5623" s="65" t="s">
        <v>1024</v>
      </c>
      <c r="C5623" s="65">
        <v>3716303</v>
      </c>
      <c r="D5623" s="66">
        <f>VLOOKUP(A5623,'2.1 Termination Charges'!$B$4:$F$904,5,0)</f>
        <v>9.5759999999999998E-2</v>
      </c>
      <c r="G5623" s="67"/>
      <c r="H5623" s="67"/>
      <c r="J5623" s="67"/>
      <c r="P5623" s="68"/>
      <c r="Q5623" s="69"/>
      <c r="R5623" s="69"/>
      <c r="Z5623" s="70"/>
      <c r="AA5623" s="71"/>
      <c r="AB5623" s="70"/>
      <c r="AC5623" s="70"/>
      <c r="AD5623" s="53"/>
      <c r="AE5623" s="53"/>
      <c r="AF5623" s="72"/>
      <c r="AG5623" s="70"/>
      <c r="AH5623" s="70"/>
      <c r="AI5623" s="70"/>
    </row>
    <row r="5624" spans="1:35" ht="12.75" customHeight="1" x14ac:dyDescent="0.2">
      <c r="A5624" s="64" t="s">
        <v>1025</v>
      </c>
      <c r="B5624" s="65" t="s">
        <v>1024</v>
      </c>
      <c r="C5624" s="65">
        <v>3716309</v>
      </c>
      <c r="D5624" s="66">
        <f>VLOOKUP(A5624,'2.1 Termination Charges'!$B$4:$F$904,5,0)</f>
        <v>9.5759999999999998E-2</v>
      </c>
      <c r="G5624" s="67"/>
      <c r="H5624" s="67"/>
      <c r="J5624" s="67"/>
      <c r="P5624" s="68"/>
      <c r="Q5624" s="69"/>
      <c r="R5624" s="69"/>
      <c r="Z5624" s="70"/>
      <c r="AA5624" s="71"/>
      <c r="AB5624" s="70"/>
      <c r="AC5624" s="70"/>
      <c r="AD5624" s="53"/>
      <c r="AE5624" s="53"/>
      <c r="AF5624" s="72"/>
      <c r="AG5624" s="70"/>
      <c r="AH5624" s="70"/>
      <c r="AI5624" s="70"/>
    </row>
    <row r="5625" spans="1:35" ht="12.75" customHeight="1" x14ac:dyDescent="0.2">
      <c r="A5625" s="64" t="s">
        <v>1025</v>
      </c>
      <c r="B5625" s="65" t="s">
        <v>1024</v>
      </c>
      <c r="C5625" s="65">
        <v>3716311</v>
      </c>
      <c r="D5625" s="66">
        <f>VLOOKUP(A5625,'2.1 Termination Charges'!$B$4:$F$904,5,0)</f>
        <v>9.5759999999999998E-2</v>
      </c>
      <c r="G5625" s="67"/>
      <c r="H5625" s="67"/>
      <c r="J5625" s="67"/>
      <c r="P5625" s="68"/>
      <c r="Q5625" s="69"/>
      <c r="R5625" s="69"/>
      <c r="Z5625" s="70"/>
      <c r="AA5625" s="71"/>
      <c r="AB5625" s="70"/>
      <c r="AC5625" s="70"/>
      <c r="AD5625" s="53"/>
      <c r="AE5625" s="53"/>
      <c r="AF5625" s="72"/>
      <c r="AG5625" s="70"/>
      <c r="AH5625" s="70"/>
      <c r="AI5625" s="70"/>
    </row>
    <row r="5626" spans="1:35" ht="12.75" customHeight="1" x14ac:dyDescent="0.2">
      <c r="A5626" s="64" t="s">
        <v>1025</v>
      </c>
      <c r="B5626" s="65" t="s">
        <v>1024</v>
      </c>
      <c r="C5626" s="65">
        <v>3716313</v>
      </c>
      <c r="D5626" s="66">
        <f>VLOOKUP(A5626,'2.1 Termination Charges'!$B$4:$F$904,5,0)</f>
        <v>9.5759999999999998E-2</v>
      </c>
      <c r="G5626" s="67"/>
      <c r="H5626" s="67"/>
      <c r="J5626" s="67"/>
      <c r="P5626" s="68"/>
      <c r="Q5626" s="69"/>
      <c r="R5626" s="69"/>
      <c r="Z5626" s="70"/>
      <c r="AA5626" s="71"/>
      <c r="AB5626" s="70"/>
      <c r="AC5626" s="70"/>
      <c r="AD5626" s="53"/>
      <c r="AE5626" s="53"/>
      <c r="AF5626" s="72"/>
      <c r="AG5626" s="70"/>
      <c r="AH5626" s="70"/>
      <c r="AI5626" s="70"/>
    </row>
    <row r="5627" spans="1:35" ht="12.75" customHeight="1" x14ac:dyDescent="0.2">
      <c r="A5627" s="64" t="s">
        <v>1025</v>
      </c>
      <c r="B5627" s="65" t="s">
        <v>1024</v>
      </c>
      <c r="C5627" s="65">
        <v>3716321</v>
      </c>
      <c r="D5627" s="66">
        <f>VLOOKUP(A5627,'2.1 Termination Charges'!$B$4:$F$904,5,0)</f>
        <v>9.5759999999999998E-2</v>
      </c>
      <c r="G5627" s="67"/>
      <c r="H5627" s="67"/>
      <c r="J5627" s="67"/>
      <c r="P5627" s="68"/>
      <c r="Q5627" s="69"/>
      <c r="R5627" s="69"/>
      <c r="Z5627" s="70"/>
      <c r="AA5627" s="71"/>
      <c r="AB5627" s="70"/>
      <c r="AC5627" s="70"/>
      <c r="AD5627" s="53"/>
      <c r="AE5627" s="53"/>
      <c r="AF5627" s="72"/>
      <c r="AG5627" s="70"/>
      <c r="AH5627" s="70"/>
      <c r="AI5627" s="70"/>
    </row>
    <row r="5628" spans="1:35" ht="12.75" customHeight="1" x14ac:dyDescent="0.2">
      <c r="A5628" s="64" t="s">
        <v>1025</v>
      </c>
      <c r="B5628" s="65" t="s">
        <v>1024</v>
      </c>
      <c r="C5628" s="65">
        <v>3716328</v>
      </c>
      <c r="D5628" s="66">
        <f>VLOOKUP(A5628,'2.1 Termination Charges'!$B$4:$F$904,5,0)</f>
        <v>9.5759999999999998E-2</v>
      </c>
      <c r="G5628" s="67"/>
      <c r="H5628" s="67"/>
      <c r="J5628" s="67"/>
      <c r="P5628" s="68"/>
      <c r="Q5628" s="69"/>
      <c r="R5628" s="69"/>
      <c r="Z5628" s="70"/>
      <c r="AA5628" s="71"/>
      <c r="AB5628" s="70"/>
      <c r="AC5628" s="70"/>
      <c r="AD5628" s="53"/>
      <c r="AE5628" s="53"/>
      <c r="AF5628" s="72"/>
      <c r="AG5628" s="70"/>
      <c r="AH5628" s="70"/>
      <c r="AI5628" s="70"/>
    </row>
    <row r="5629" spans="1:35" ht="12.75" customHeight="1" x14ac:dyDescent="0.2">
      <c r="A5629" s="64" t="s">
        <v>1025</v>
      </c>
      <c r="B5629" s="65" t="s">
        <v>1024</v>
      </c>
      <c r="C5629" s="65">
        <v>3716331</v>
      </c>
      <c r="D5629" s="66">
        <f>VLOOKUP(A5629,'2.1 Termination Charges'!$B$4:$F$904,5,0)</f>
        <v>9.5759999999999998E-2</v>
      </c>
      <c r="G5629" s="67"/>
      <c r="H5629" s="67"/>
      <c r="J5629" s="67"/>
      <c r="P5629" s="68"/>
      <c r="Q5629" s="69"/>
      <c r="R5629" s="69"/>
      <c r="Z5629" s="70"/>
      <c r="AA5629" s="71"/>
      <c r="AB5629" s="70"/>
      <c r="AC5629" s="70"/>
      <c r="AD5629" s="53"/>
      <c r="AE5629" s="53"/>
      <c r="AF5629" s="72"/>
      <c r="AG5629" s="70"/>
      <c r="AH5629" s="70"/>
      <c r="AI5629" s="70"/>
    </row>
    <row r="5630" spans="1:35" ht="12.75" customHeight="1" x14ac:dyDescent="0.2">
      <c r="A5630" s="64" t="s">
        <v>1025</v>
      </c>
      <c r="B5630" s="65" t="s">
        <v>1024</v>
      </c>
      <c r="C5630" s="65">
        <v>3716339</v>
      </c>
      <c r="D5630" s="66">
        <f>VLOOKUP(A5630,'2.1 Termination Charges'!$B$4:$F$904,5,0)</f>
        <v>9.5759999999999998E-2</v>
      </c>
      <c r="G5630" s="67"/>
      <c r="H5630" s="67"/>
      <c r="J5630" s="67"/>
      <c r="P5630" s="68"/>
      <c r="Q5630" s="69"/>
      <c r="R5630" s="69"/>
      <c r="Z5630" s="70"/>
      <c r="AA5630" s="71"/>
      <c r="AB5630" s="70"/>
      <c r="AC5630" s="70"/>
      <c r="AD5630" s="53"/>
      <c r="AE5630" s="53"/>
      <c r="AF5630" s="72"/>
      <c r="AG5630" s="70"/>
      <c r="AH5630" s="70"/>
      <c r="AI5630" s="70"/>
    </row>
    <row r="5631" spans="1:35" ht="12.75" customHeight="1" x14ac:dyDescent="0.2">
      <c r="A5631" s="64" t="s">
        <v>1025</v>
      </c>
      <c r="B5631" s="65" t="s">
        <v>1024</v>
      </c>
      <c r="C5631" s="65">
        <v>3716341</v>
      </c>
      <c r="D5631" s="66">
        <f>VLOOKUP(A5631,'2.1 Termination Charges'!$B$4:$F$904,5,0)</f>
        <v>9.5759999999999998E-2</v>
      </c>
      <c r="G5631" s="67"/>
      <c r="H5631" s="67"/>
      <c r="J5631" s="67"/>
      <c r="P5631" s="68"/>
      <c r="Q5631" s="69"/>
      <c r="R5631" s="69"/>
      <c r="Z5631" s="70"/>
      <c r="AA5631" s="71"/>
      <c r="AB5631" s="70"/>
      <c r="AC5631" s="70"/>
      <c r="AD5631" s="53"/>
      <c r="AE5631" s="53"/>
      <c r="AF5631" s="72"/>
      <c r="AG5631" s="70"/>
      <c r="AH5631" s="70"/>
      <c r="AI5631" s="70"/>
    </row>
    <row r="5632" spans="1:35" ht="12.75" customHeight="1" x14ac:dyDescent="0.2">
      <c r="A5632" s="64" t="s">
        <v>1025</v>
      </c>
      <c r="B5632" s="65" t="s">
        <v>1024</v>
      </c>
      <c r="C5632" s="65">
        <v>3716347</v>
      </c>
      <c r="D5632" s="66">
        <f>VLOOKUP(A5632,'2.1 Termination Charges'!$B$4:$F$904,5,0)</f>
        <v>9.5759999999999998E-2</v>
      </c>
      <c r="G5632" s="67"/>
      <c r="H5632" s="67"/>
      <c r="J5632" s="67"/>
      <c r="P5632" s="68"/>
      <c r="Q5632" s="69"/>
      <c r="R5632" s="69"/>
      <c r="Z5632" s="70"/>
      <c r="AA5632" s="71"/>
      <c r="AB5632" s="70"/>
      <c r="AC5632" s="70"/>
      <c r="AD5632" s="53"/>
      <c r="AE5632" s="53"/>
      <c r="AF5632" s="72"/>
      <c r="AG5632" s="70"/>
      <c r="AH5632" s="70"/>
      <c r="AI5632" s="70"/>
    </row>
    <row r="5633" spans="1:35" ht="12.75" customHeight="1" x14ac:dyDescent="0.2">
      <c r="A5633" s="64" t="s">
        <v>1025</v>
      </c>
      <c r="B5633" s="65" t="s">
        <v>1024</v>
      </c>
      <c r="C5633" s="65">
        <v>3716350</v>
      </c>
      <c r="D5633" s="66">
        <f>VLOOKUP(A5633,'2.1 Termination Charges'!$B$4:$F$904,5,0)</f>
        <v>9.5759999999999998E-2</v>
      </c>
      <c r="G5633" s="67"/>
      <c r="H5633" s="67"/>
      <c r="J5633" s="67"/>
      <c r="P5633" s="68"/>
      <c r="Q5633" s="69"/>
      <c r="R5633" s="69"/>
      <c r="Z5633" s="70"/>
      <c r="AA5633" s="71"/>
      <c r="AB5633" s="70"/>
      <c r="AC5633" s="70"/>
      <c r="AD5633" s="53"/>
      <c r="AE5633" s="53"/>
      <c r="AF5633" s="72"/>
      <c r="AG5633" s="70"/>
      <c r="AH5633" s="70"/>
      <c r="AI5633" s="70"/>
    </row>
    <row r="5634" spans="1:35" ht="12.75" customHeight="1" x14ac:dyDescent="0.2">
      <c r="A5634" s="64" t="s">
        <v>1025</v>
      </c>
      <c r="B5634" s="65" t="s">
        <v>1024</v>
      </c>
      <c r="C5634" s="65">
        <v>3716358</v>
      </c>
      <c r="D5634" s="66">
        <f>VLOOKUP(A5634,'2.1 Termination Charges'!$B$4:$F$904,5,0)</f>
        <v>9.5759999999999998E-2</v>
      </c>
      <c r="G5634" s="67"/>
      <c r="H5634" s="67"/>
      <c r="J5634" s="67"/>
      <c r="P5634" s="68"/>
      <c r="Q5634" s="69"/>
      <c r="R5634" s="69"/>
      <c r="Z5634" s="70"/>
      <c r="AA5634" s="71"/>
      <c r="AB5634" s="70"/>
      <c r="AC5634" s="70"/>
      <c r="AD5634" s="53"/>
      <c r="AE5634" s="53"/>
      <c r="AF5634" s="72"/>
      <c r="AG5634" s="70"/>
      <c r="AH5634" s="70"/>
      <c r="AI5634" s="70"/>
    </row>
    <row r="5635" spans="1:35" ht="12.75" customHeight="1" x14ac:dyDescent="0.2">
      <c r="A5635" s="64" t="s">
        <v>1025</v>
      </c>
      <c r="B5635" s="65" t="s">
        <v>1024</v>
      </c>
      <c r="C5635" s="65">
        <v>3716361</v>
      </c>
      <c r="D5635" s="66">
        <f>VLOOKUP(A5635,'2.1 Termination Charges'!$B$4:$F$904,5,0)</f>
        <v>9.5759999999999998E-2</v>
      </c>
      <c r="G5635" s="67"/>
      <c r="H5635" s="67"/>
      <c r="J5635" s="67"/>
      <c r="P5635" s="68"/>
      <c r="Q5635" s="69"/>
      <c r="R5635" s="69"/>
      <c r="Z5635" s="70"/>
      <c r="AA5635" s="71"/>
      <c r="AB5635" s="70"/>
      <c r="AC5635" s="70"/>
      <c r="AD5635" s="53"/>
      <c r="AE5635" s="53"/>
      <c r="AF5635" s="72"/>
      <c r="AG5635" s="70"/>
      <c r="AH5635" s="70"/>
      <c r="AI5635" s="70"/>
    </row>
    <row r="5636" spans="1:35" ht="12.75" customHeight="1" x14ac:dyDescent="0.2">
      <c r="A5636" s="64" t="s">
        <v>1025</v>
      </c>
      <c r="B5636" s="65" t="s">
        <v>1024</v>
      </c>
      <c r="C5636" s="65">
        <v>371636100</v>
      </c>
      <c r="D5636" s="66">
        <f>VLOOKUP(A5636,'2.1 Termination Charges'!$B$4:$F$904,5,0)</f>
        <v>9.5759999999999998E-2</v>
      </c>
      <c r="G5636" s="67"/>
      <c r="H5636" s="67"/>
      <c r="J5636" s="67"/>
      <c r="P5636" s="68"/>
      <c r="Q5636" s="69"/>
      <c r="R5636" s="69"/>
      <c r="Z5636" s="70"/>
      <c r="AA5636" s="71"/>
      <c r="AB5636" s="70"/>
      <c r="AC5636" s="70"/>
      <c r="AD5636" s="53"/>
      <c r="AE5636" s="53"/>
      <c r="AF5636" s="72"/>
      <c r="AG5636" s="70"/>
      <c r="AH5636" s="70"/>
      <c r="AI5636" s="70"/>
    </row>
    <row r="5637" spans="1:35" ht="12.75" customHeight="1" x14ac:dyDescent="0.2">
      <c r="A5637" s="64" t="s">
        <v>1025</v>
      </c>
      <c r="B5637" s="65" t="s">
        <v>1024</v>
      </c>
      <c r="C5637" s="65">
        <v>371636107</v>
      </c>
      <c r="D5637" s="66">
        <f>VLOOKUP(A5637,'2.1 Termination Charges'!$B$4:$F$904,5,0)</f>
        <v>9.5759999999999998E-2</v>
      </c>
      <c r="G5637" s="67"/>
      <c r="H5637" s="67"/>
      <c r="J5637" s="67"/>
      <c r="P5637" s="68"/>
      <c r="Q5637" s="69"/>
      <c r="R5637" s="69"/>
      <c r="Z5637" s="70"/>
      <c r="AA5637" s="71"/>
      <c r="AB5637" s="70"/>
      <c r="AC5637" s="70"/>
      <c r="AD5637" s="53"/>
      <c r="AE5637" s="53"/>
      <c r="AF5637" s="72"/>
      <c r="AG5637" s="70"/>
      <c r="AH5637" s="70"/>
      <c r="AI5637" s="70"/>
    </row>
    <row r="5638" spans="1:35" ht="12.75" customHeight="1" x14ac:dyDescent="0.2">
      <c r="A5638" s="64" t="s">
        <v>1025</v>
      </c>
      <c r="B5638" s="65" t="s">
        <v>1024</v>
      </c>
      <c r="C5638" s="65">
        <v>371636108</v>
      </c>
      <c r="D5638" s="66">
        <f>VLOOKUP(A5638,'2.1 Termination Charges'!$B$4:$F$904,5,0)</f>
        <v>9.5759999999999998E-2</v>
      </c>
      <c r="G5638" s="67"/>
      <c r="H5638" s="67"/>
      <c r="J5638" s="67"/>
      <c r="P5638" s="68"/>
      <c r="Q5638" s="69"/>
      <c r="R5638" s="69"/>
      <c r="Z5638" s="70"/>
      <c r="AA5638" s="71"/>
      <c r="AB5638" s="70"/>
      <c r="AC5638" s="70"/>
      <c r="AD5638" s="53"/>
      <c r="AE5638" s="53"/>
      <c r="AF5638" s="72"/>
      <c r="AG5638" s="70"/>
      <c r="AH5638" s="70"/>
      <c r="AI5638" s="70"/>
    </row>
    <row r="5639" spans="1:35" ht="12.75" customHeight="1" x14ac:dyDescent="0.2">
      <c r="A5639" s="64" t="s">
        <v>1025</v>
      </c>
      <c r="B5639" s="65" t="s">
        <v>1024</v>
      </c>
      <c r="C5639" s="65">
        <v>371636109</v>
      </c>
      <c r="D5639" s="66">
        <f>VLOOKUP(A5639,'2.1 Termination Charges'!$B$4:$F$904,5,0)</f>
        <v>9.5759999999999998E-2</v>
      </c>
      <c r="G5639" s="67"/>
      <c r="H5639" s="67"/>
      <c r="J5639" s="67"/>
      <c r="P5639" s="68"/>
      <c r="Q5639" s="69"/>
      <c r="R5639" s="69"/>
      <c r="Z5639" s="70"/>
      <c r="AA5639" s="71"/>
      <c r="AB5639" s="70"/>
      <c r="AC5639" s="70"/>
      <c r="AD5639" s="53"/>
      <c r="AE5639" s="53"/>
      <c r="AF5639" s="72"/>
      <c r="AG5639" s="70"/>
      <c r="AH5639" s="70"/>
      <c r="AI5639" s="70"/>
    </row>
    <row r="5640" spans="1:35" ht="12.75" customHeight="1" x14ac:dyDescent="0.2">
      <c r="A5640" s="64" t="s">
        <v>1025</v>
      </c>
      <c r="B5640" s="65" t="s">
        <v>1024</v>
      </c>
      <c r="C5640" s="65">
        <v>37163611</v>
      </c>
      <c r="D5640" s="66">
        <f>VLOOKUP(A5640,'2.1 Termination Charges'!$B$4:$F$904,5,0)</f>
        <v>9.5759999999999998E-2</v>
      </c>
      <c r="G5640" s="67"/>
      <c r="H5640" s="67"/>
      <c r="J5640" s="67"/>
      <c r="P5640" s="68"/>
      <c r="Q5640" s="69"/>
      <c r="R5640" s="69"/>
      <c r="Z5640" s="70"/>
      <c r="AA5640" s="71"/>
      <c r="AB5640" s="70"/>
      <c r="AC5640" s="70"/>
      <c r="AD5640" s="53"/>
      <c r="AE5640" s="53"/>
      <c r="AF5640" s="72"/>
      <c r="AG5640" s="70"/>
      <c r="AH5640" s="70"/>
      <c r="AI5640" s="70"/>
    </row>
    <row r="5641" spans="1:35" ht="12.75" customHeight="1" x14ac:dyDescent="0.2">
      <c r="A5641" s="64" t="s">
        <v>1025</v>
      </c>
      <c r="B5641" s="65" t="s">
        <v>1024</v>
      </c>
      <c r="C5641" s="65">
        <v>37163612</v>
      </c>
      <c r="D5641" s="66">
        <f>VLOOKUP(A5641,'2.1 Termination Charges'!$B$4:$F$904,5,0)</f>
        <v>9.5759999999999998E-2</v>
      </c>
      <c r="G5641" s="67"/>
      <c r="H5641" s="67"/>
      <c r="J5641" s="67"/>
      <c r="P5641" s="68"/>
      <c r="Q5641" s="69"/>
      <c r="R5641" s="69"/>
      <c r="Z5641" s="70"/>
      <c r="AA5641" s="71"/>
      <c r="AB5641" s="70"/>
      <c r="AC5641" s="70"/>
      <c r="AD5641" s="53"/>
      <c r="AE5641" s="53"/>
      <c r="AF5641" s="72"/>
      <c r="AG5641" s="70"/>
      <c r="AH5641" s="70"/>
      <c r="AI5641" s="70"/>
    </row>
    <row r="5642" spans="1:35" ht="12.75" customHeight="1" x14ac:dyDescent="0.2">
      <c r="A5642" s="64" t="s">
        <v>1025</v>
      </c>
      <c r="B5642" s="65" t="s">
        <v>1024</v>
      </c>
      <c r="C5642" s="65">
        <v>37163613</v>
      </c>
      <c r="D5642" s="66">
        <f>VLOOKUP(A5642,'2.1 Termination Charges'!$B$4:$F$904,5,0)</f>
        <v>9.5759999999999998E-2</v>
      </c>
      <c r="G5642" s="67"/>
      <c r="H5642" s="67"/>
      <c r="J5642" s="67"/>
      <c r="P5642" s="68"/>
      <c r="Q5642" s="69"/>
      <c r="R5642" s="69"/>
      <c r="Z5642" s="70"/>
      <c r="AA5642" s="71"/>
      <c r="AB5642" s="70"/>
      <c r="AC5642" s="70"/>
      <c r="AD5642" s="53"/>
      <c r="AE5642" s="53"/>
      <c r="AF5642" s="72"/>
      <c r="AG5642" s="70"/>
      <c r="AH5642" s="70"/>
      <c r="AI5642" s="70"/>
    </row>
    <row r="5643" spans="1:35" ht="12.75" customHeight="1" x14ac:dyDescent="0.2">
      <c r="A5643" s="64" t="s">
        <v>1025</v>
      </c>
      <c r="B5643" s="65" t="s">
        <v>1024</v>
      </c>
      <c r="C5643" s="65">
        <v>37163614</v>
      </c>
      <c r="D5643" s="66">
        <f>VLOOKUP(A5643,'2.1 Termination Charges'!$B$4:$F$904,5,0)</f>
        <v>9.5759999999999998E-2</v>
      </c>
      <c r="G5643" s="67"/>
      <c r="H5643" s="67"/>
      <c r="J5643" s="67"/>
      <c r="P5643" s="68"/>
      <c r="Q5643" s="69"/>
      <c r="R5643" s="69"/>
      <c r="Z5643" s="70"/>
      <c r="AA5643" s="71"/>
      <c r="AB5643" s="70"/>
      <c r="AC5643" s="70"/>
      <c r="AD5643" s="53"/>
      <c r="AE5643" s="53"/>
      <c r="AF5643" s="72"/>
      <c r="AG5643" s="70"/>
      <c r="AH5643" s="70"/>
      <c r="AI5643" s="70"/>
    </row>
    <row r="5644" spans="1:35" ht="12.75" customHeight="1" x14ac:dyDescent="0.2">
      <c r="A5644" s="64" t="s">
        <v>1025</v>
      </c>
      <c r="B5644" s="65" t="s">
        <v>1024</v>
      </c>
      <c r="C5644" s="65">
        <v>37163615</v>
      </c>
      <c r="D5644" s="66">
        <f>VLOOKUP(A5644,'2.1 Termination Charges'!$B$4:$F$904,5,0)</f>
        <v>9.5759999999999998E-2</v>
      </c>
      <c r="G5644" s="67"/>
      <c r="H5644" s="67"/>
      <c r="J5644" s="67"/>
      <c r="P5644" s="68"/>
      <c r="Q5644" s="69"/>
      <c r="R5644" s="69"/>
      <c r="Z5644" s="70"/>
      <c r="AA5644" s="71"/>
      <c r="AB5644" s="70"/>
      <c r="AC5644" s="70"/>
      <c r="AD5644" s="53"/>
      <c r="AE5644" s="53"/>
      <c r="AF5644" s="72"/>
      <c r="AG5644" s="70"/>
      <c r="AH5644" s="70"/>
      <c r="AI5644" s="70"/>
    </row>
    <row r="5645" spans="1:35" ht="12.75" customHeight="1" x14ac:dyDescent="0.2">
      <c r="A5645" s="64" t="s">
        <v>1025</v>
      </c>
      <c r="B5645" s="65" t="s">
        <v>1024</v>
      </c>
      <c r="C5645" s="65">
        <v>37163616</v>
      </c>
      <c r="D5645" s="66">
        <f>VLOOKUP(A5645,'2.1 Termination Charges'!$B$4:$F$904,5,0)</f>
        <v>9.5759999999999998E-2</v>
      </c>
      <c r="G5645" s="67"/>
      <c r="H5645" s="67"/>
      <c r="J5645" s="67"/>
      <c r="P5645" s="68"/>
      <c r="Q5645" s="69"/>
      <c r="R5645" s="69"/>
      <c r="Z5645" s="70"/>
      <c r="AA5645" s="71"/>
      <c r="AB5645" s="70"/>
      <c r="AC5645" s="70"/>
      <c r="AD5645" s="53"/>
      <c r="AE5645" s="53"/>
      <c r="AF5645" s="72"/>
      <c r="AG5645" s="70"/>
      <c r="AH5645" s="70"/>
      <c r="AI5645" s="70"/>
    </row>
    <row r="5646" spans="1:35" ht="12.75" customHeight="1" x14ac:dyDescent="0.2">
      <c r="A5646" s="64" t="s">
        <v>1025</v>
      </c>
      <c r="B5646" s="65" t="s">
        <v>1024</v>
      </c>
      <c r="C5646" s="65">
        <v>37163617</v>
      </c>
      <c r="D5646" s="66">
        <f>VLOOKUP(A5646,'2.1 Termination Charges'!$B$4:$F$904,5,0)</f>
        <v>9.5759999999999998E-2</v>
      </c>
      <c r="G5646" s="67"/>
      <c r="H5646" s="67"/>
      <c r="J5646" s="67"/>
      <c r="P5646" s="68"/>
      <c r="Q5646" s="69"/>
      <c r="R5646" s="69"/>
      <c r="Z5646" s="70"/>
      <c r="AA5646" s="71"/>
      <c r="AB5646" s="70"/>
      <c r="AC5646" s="70"/>
      <c r="AD5646" s="53"/>
      <c r="AE5646" s="53"/>
      <c r="AF5646" s="72"/>
      <c r="AG5646" s="70"/>
      <c r="AH5646" s="70"/>
      <c r="AI5646" s="70"/>
    </row>
    <row r="5647" spans="1:35" ht="12.75" customHeight="1" x14ac:dyDescent="0.2">
      <c r="A5647" s="64" t="s">
        <v>1025</v>
      </c>
      <c r="B5647" s="65" t="s">
        <v>1024</v>
      </c>
      <c r="C5647" s="65">
        <v>37163618</v>
      </c>
      <c r="D5647" s="66">
        <f>VLOOKUP(A5647,'2.1 Termination Charges'!$B$4:$F$904,5,0)</f>
        <v>9.5759999999999998E-2</v>
      </c>
      <c r="G5647" s="67"/>
      <c r="H5647" s="67"/>
      <c r="J5647" s="67"/>
      <c r="P5647" s="68"/>
      <c r="Q5647" s="69"/>
      <c r="R5647" s="69"/>
      <c r="Z5647" s="70"/>
      <c r="AA5647" s="71"/>
      <c r="AB5647" s="70"/>
      <c r="AC5647" s="70"/>
      <c r="AD5647" s="53"/>
      <c r="AE5647" s="53"/>
      <c r="AF5647" s="72"/>
      <c r="AG5647" s="70"/>
      <c r="AH5647" s="70"/>
      <c r="AI5647" s="70"/>
    </row>
    <row r="5648" spans="1:35" ht="12.75" customHeight="1" x14ac:dyDescent="0.2">
      <c r="A5648" s="64" t="s">
        <v>1025</v>
      </c>
      <c r="B5648" s="65" t="s">
        <v>1024</v>
      </c>
      <c r="C5648" s="65">
        <v>37163619</v>
      </c>
      <c r="D5648" s="66">
        <f>VLOOKUP(A5648,'2.1 Termination Charges'!$B$4:$F$904,5,0)</f>
        <v>9.5759999999999998E-2</v>
      </c>
      <c r="G5648" s="67"/>
      <c r="H5648" s="67"/>
      <c r="J5648" s="67"/>
      <c r="P5648" s="68"/>
      <c r="Q5648" s="69"/>
      <c r="R5648" s="69"/>
      <c r="Z5648" s="70"/>
      <c r="AA5648" s="71"/>
      <c r="AB5648" s="70"/>
      <c r="AC5648" s="70"/>
      <c r="AD5648" s="53"/>
      <c r="AE5648" s="53"/>
      <c r="AF5648" s="72"/>
      <c r="AG5648" s="70"/>
      <c r="AH5648" s="70"/>
      <c r="AI5648" s="70"/>
    </row>
    <row r="5649" spans="1:35" ht="12.75" customHeight="1" x14ac:dyDescent="0.2">
      <c r="A5649" s="64" t="s">
        <v>1025</v>
      </c>
      <c r="B5649" s="65" t="s">
        <v>1024</v>
      </c>
      <c r="C5649" s="65">
        <v>3716365</v>
      </c>
      <c r="D5649" s="66">
        <f>VLOOKUP(A5649,'2.1 Termination Charges'!$B$4:$F$904,5,0)</f>
        <v>9.5759999999999998E-2</v>
      </c>
      <c r="G5649" s="67"/>
      <c r="H5649" s="67"/>
      <c r="J5649" s="67"/>
      <c r="P5649" s="68"/>
      <c r="Q5649" s="69"/>
      <c r="R5649" s="69"/>
      <c r="Z5649" s="70"/>
      <c r="AA5649" s="71"/>
      <c r="AB5649" s="70"/>
      <c r="AC5649" s="70"/>
      <c r="AD5649" s="53"/>
      <c r="AE5649" s="53"/>
      <c r="AF5649" s="72"/>
      <c r="AG5649" s="70"/>
      <c r="AH5649" s="70"/>
      <c r="AI5649" s="70"/>
    </row>
    <row r="5650" spans="1:35" ht="12.75" customHeight="1" x14ac:dyDescent="0.2">
      <c r="A5650" s="64" t="s">
        <v>1025</v>
      </c>
      <c r="B5650" s="65" t="s">
        <v>1024</v>
      </c>
      <c r="C5650" s="65">
        <v>37163650</v>
      </c>
      <c r="D5650" s="66">
        <f>VLOOKUP(A5650,'2.1 Termination Charges'!$B$4:$F$904,5,0)</f>
        <v>9.5759999999999998E-2</v>
      </c>
      <c r="G5650" s="67"/>
      <c r="H5650" s="67"/>
      <c r="J5650" s="67"/>
      <c r="P5650" s="68"/>
      <c r="Q5650" s="69"/>
      <c r="R5650" s="69"/>
      <c r="Z5650" s="70"/>
      <c r="AA5650" s="71"/>
      <c r="AB5650" s="70"/>
      <c r="AC5650" s="70"/>
      <c r="AD5650" s="53"/>
      <c r="AE5650" s="53"/>
      <c r="AF5650" s="72"/>
      <c r="AG5650" s="70"/>
      <c r="AH5650" s="70"/>
      <c r="AI5650" s="70"/>
    </row>
    <row r="5651" spans="1:35" ht="12.75" customHeight="1" x14ac:dyDescent="0.2">
      <c r="A5651" s="64" t="s">
        <v>1025</v>
      </c>
      <c r="B5651" s="65" t="s">
        <v>1024</v>
      </c>
      <c r="C5651" s="65">
        <v>37163651</v>
      </c>
      <c r="D5651" s="66">
        <f>VLOOKUP(A5651,'2.1 Termination Charges'!$B$4:$F$904,5,0)</f>
        <v>9.5759999999999998E-2</v>
      </c>
      <c r="G5651" s="67"/>
      <c r="H5651" s="67"/>
      <c r="J5651" s="67"/>
      <c r="P5651" s="68"/>
      <c r="Q5651" s="69"/>
      <c r="R5651" s="69"/>
      <c r="Z5651" s="70"/>
      <c r="AA5651" s="71"/>
      <c r="AB5651" s="70"/>
      <c r="AC5651" s="70"/>
      <c r="AD5651" s="53"/>
      <c r="AE5651" s="53"/>
      <c r="AF5651" s="72"/>
      <c r="AG5651" s="70"/>
      <c r="AH5651" s="70"/>
      <c r="AI5651" s="70"/>
    </row>
    <row r="5652" spans="1:35" ht="12.75" customHeight="1" x14ac:dyDescent="0.2">
      <c r="A5652" s="64" t="s">
        <v>1025</v>
      </c>
      <c r="B5652" s="65" t="s">
        <v>1024</v>
      </c>
      <c r="C5652" s="65">
        <v>37163652</v>
      </c>
      <c r="D5652" s="66">
        <f>VLOOKUP(A5652,'2.1 Termination Charges'!$B$4:$F$904,5,0)</f>
        <v>9.5759999999999998E-2</v>
      </c>
      <c r="G5652" s="67"/>
      <c r="H5652" s="67"/>
      <c r="J5652" s="67"/>
      <c r="P5652" s="68"/>
      <c r="Q5652" s="69"/>
      <c r="R5652" s="69"/>
      <c r="Z5652" s="70"/>
      <c r="AA5652" s="71"/>
      <c r="AB5652" s="70"/>
      <c r="AC5652" s="70"/>
      <c r="AD5652" s="53"/>
      <c r="AE5652" s="53"/>
      <c r="AF5652" s="72"/>
      <c r="AG5652" s="70"/>
      <c r="AH5652" s="70"/>
      <c r="AI5652" s="70"/>
    </row>
    <row r="5653" spans="1:35" ht="12.75" customHeight="1" x14ac:dyDescent="0.2">
      <c r="A5653" s="64" t="s">
        <v>1025</v>
      </c>
      <c r="B5653" s="65" t="s">
        <v>1024</v>
      </c>
      <c r="C5653" s="65">
        <v>371636530</v>
      </c>
      <c r="D5653" s="66">
        <f>VLOOKUP(A5653,'2.1 Termination Charges'!$B$4:$F$904,5,0)</f>
        <v>9.5759999999999998E-2</v>
      </c>
      <c r="G5653" s="67"/>
      <c r="H5653" s="67"/>
      <c r="J5653" s="67"/>
      <c r="P5653" s="68"/>
      <c r="Q5653" s="69"/>
      <c r="R5653" s="69"/>
      <c r="Z5653" s="70"/>
      <c r="AA5653" s="71"/>
      <c r="AB5653" s="70"/>
      <c r="AC5653" s="70"/>
      <c r="AD5653" s="53"/>
      <c r="AE5653" s="53"/>
      <c r="AF5653" s="72"/>
      <c r="AG5653" s="70"/>
      <c r="AH5653" s="70"/>
      <c r="AI5653" s="70"/>
    </row>
    <row r="5654" spans="1:35" ht="12.75" customHeight="1" x14ac:dyDescent="0.2">
      <c r="A5654" s="64" t="s">
        <v>1025</v>
      </c>
      <c r="B5654" s="65" t="s">
        <v>1024</v>
      </c>
      <c r="C5654" s="65">
        <v>371636531</v>
      </c>
      <c r="D5654" s="66">
        <f>VLOOKUP(A5654,'2.1 Termination Charges'!$B$4:$F$904,5,0)</f>
        <v>9.5759999999999998E-2</v>
      </c>
      <c r="G5654" s="67"/>
      <c r="H5654" s="67"/>
      <c r="J5654" s="67"/>
      <c r="P5654" s="68"/>
      <c r="Q5654" s="69"/>
      <c r="R5654" s="69"/>
      <c r="Z5654" s="70"/>
      <c r="AA5654" s="71"/>
      <c r="AB5654" s="70"/>
      <c r="AC5654" s="70"/>
      <c r="AD5654" s="53"/>
      <c r="AE5654" s="53"/>
      <c r="AF5654" s="72"/>
      <c r="AG5654" s="70"/>
      <c r="AH5654" s="70"/>
      <c r="AI5654" s="70"/>
    </row>
    <row r="5655" spans="1:35" ht="12.75" customHeight="1" x14ac:dyDescent="0.2">
      <c r="A5655" s="64" t="s">
        <v>1025</v>
      </c>
      <c r="B5655" s="65" t="s">
        <v>1024</v>
      </c>
      <c r="C5655" s="65">
        <v>371636532</v>
      </c>
      <c r="D5655" s="66">
        <f>VLOOKUP(A5655,'2.1 Termination Charges'!$B$4:$F$904,5,0)</f>
        <v>9.5759999999999998E-2</v>
      </c>
      <c r="G5655" s="67"/>
      <c r="H5655" s="67"/>
      <c r="J5655" s="67"/>
      <c r="P5655" s="68"/>
      <c r="Q5655" s="69"/>
      <c r="R5655" s="69"/>
      <c r="Z5655" s="70"/>
      <c r="AA5655" s="71"/>
      <c r="AB5655" s="70"/>
      <c r="AC5655" s="70"/>
      <c r="AD5655" s="53"/>
      <c r="AE5655" s="53"/>
      <c r="AF5655" s="72"/>
      <c r="AG5655" s="70"/>
      <c r="AH5655" s="70"/>
      <c r="AI5655" s="70"/>
    </row>
    <row r="5656" spans="1:35" ht="12.75" customHeight="1" x14ac:dyDescent="0.2">
      <c r="A5656" s="64" t="s">
        <v>1025</v>
      </c>
      <c r="B5656" s="65" t="s">
        <v>1024</v>
      </c>
      <c r="C5656" s="65">
        <v>371636533</v>
      </c>
      <c r="D5656" s="66">
        <f>VLOOKUP(A5656,'2.1 Termination Charges'!$B$4:$F$904,5,0)</f>
        <v>9.5759999999999998E-2</v>
      </c>
      <c r="G5656" s="67"/>
      <c r="H5656" s="67"/>
      <c r="J5656" s="67"/>
      <c r="P5656" s="68"/>
      <c r="Q5656" s="69"/>
      <c r="R5656" s="69"/>
      <c r="Z5656" s="70"/>
      <c r="AA5656" s="71"/>
      <c r="AB5656" s="70"/>
      <c r="AC5656" s="70"/>
      <c r="AD5656" s="53"/>
      <c r="AE5656" s="53"/>
      <c r="AF5656" s="72"/>
      <c r="AG5656" s="70"/>
      <c r="AH5656" s="70"/>
      <c r="AI5656" s="70"/>
    </row>
    <row r="5657" spans="1:35" ht="12.75" customHeight="1" x14ac:dyDescent="0.2">
      <c r="A5657" s="64" t="s">
        <v>1025</v>
      </c>
      <c r="B5657" s="65" t="s">
        <v>1024</v>
      </c>
      <c r="C5657" s="65">
        <v>371636534</v>
      </c>
      <c r="D5657" s="66">
        <f>VLOOKUP(A5657,'2.1 Termination Charges'!$B$4:$F$904,5,0)</f>
        <v>9.5759999999999998E-2</v>
      </c>
      <c r="G5657" s="67"/>
      <c r="H5657" s="67"/>
      <c r="J5657" s="67"/>
      <c r="P5657" s="68"/>
      <c r="Q5657" s="69"/>
      <c r="R5657" s="69"/>
      <c r="Z5657" s="70"/>
      <c r="AA5657" s="71"/>
      <c r="AB5657" s="70"/>
      <c r="AC5657" s="70"/>
      <c r="AD5657" s="53"/>
      <c r="AE5657" s="53"/>
      <c r="AF5657" s="72"/>
      <c r="AG5657" s="70"/>
      <c r="AH5657" s="70"/>
      <c r="AI5657" s="70"/>
    </row>
    <row r="5658" spans="1:35" ht="12.75" customHeight="1" x14ac:dyDescent="0.2">
      <c r="A5658" s="64" t="s">
        <v>1025</v>
      </c>
      <c r="B5658" s="65" t="s">
        <v>1024</v>
      </c>
      <c r="C5658" s="65">
        <v>371636539</v>
      </c>
      <c r="D5658" s="66">
        <f>VLOOKUP(A5658,'2.1 Termination Charges'!$B$4:$F$904,5,0)</f>
        <v>9.5759999999999998E-2</v>
      </c>
      <c r="G5658" s="67"/>
      <c r="H5658" s="67"/>
      <c r="J5658" s="67"/>
      <c r="P5658" s="68"/>
      <c r="Q5658" s="69"/>
      <c r="R5658" s="69"/>
      <c r="Z5658" s="70"/>
      <c r="AA5658" s="71"/>
      <c r="AB5658" s="70"/>
      <c r="AC5658" s="70"/>
      <c r="AD5658" s="53"/>
      <c r="AE5658" s="53"/>
      <c r="AF5658" s="72"/>
      <c r="AG5658" s="70"/>
      <c r="AH5658" s="70"/>
      <c r="AI5658" s="70"/>
    </row>
    <row r="5659" spans="1:35" ht="12.75" customHeight="1" x14ac:dyDescent="0.2">
      <c r="A5659" s="64" t="s">
        <v>1025</v>
      </c>
      <c r="B5659" s="65" t="s">
        <v>1024</v>
      </c>
      <c r="C5659" s="65">
        <v>37163654</v>
      </c>
      <c r="D5659" s="66">
        <f>VLOOKUP(A5659,'2.1 Termination Charges'!$B$4:$F$904,5,0)</f>
        <v>9.5759999999999998E-2</v>
      </c>
      <c r="G5659" s="67"/>
      <c r="H5659" s="67"/>
      <c r="J5659" s="67"/>
      <c r="P5659" s="68"/>
      <c r="Q5659" s="69"/>
      <c r="R5659" s="69"/>
      <c r="Z5659" s="70"/>
      <c r="AA5659" s="71"/>
      <c r="AB5659" s="70"/>
      <c r="AC5659" s="70"/>
      <c r="AD5659" s="53"/>
      <c r="AE5659" s="53"/>
      <c r="AF5659" s="72"/>
      <c r="AG5659" s="70"/>
      <c r="AH5659" s="70"/>
      <c r="AI5659" s="70"/>
    </row>
    <row r="5660" spans="1:35" ht="12.75" customHeight="1" x14ac:dyDescent="0.2">
      <c r="A5660" s="64" t="s">
        <v>1025</v>
      </c>
      <c r="B5660" s="65" t="s">
        <v>1024</v>
      </c>
      <c r="C5660" s="65">
        <v>37163655</v>
      </c>
      <c r="D5660" s="66">
        <f>VLOOKUP(A5660,'2.1 Termination Charges'!$B$4:$F$904,5,0)</f>
        <v>9.5759999999999998E-2</v>
      </c>
      <c r="G5660" s="67"/>
      <c r="H5660" s="67"/>
      <c r="J5660" s="67"/>
      <c r="P5660" s="68"/>
      <c r="Q5660" s="69"/>
      <c r="R5660" s="69"/>
      <c r="Z5660" s="70"/>
      <c r="AA5660" s="71"/>
      <c r="AB5660" s="70"/>
      <c r="AC5660" s="70"/>
      <c r="AD5660" s="53"/>
      <c r="AE5660" s="53"/>
      <c r="AF5660" s="72"/>
      <c r="AG5660" s="70"/>
      <c r="AH5660" s="70"/>
      <c r="AI5660" s="70"/>
    </row>
    <row r="5661" spans="1:35" ht="12.75" customHeight="1" x14ac:dyDescent="0.2">
      <c r="A5661" s="64" t="s">
        <v>1025</v>
      </c>
      <c r="B5661" s="65" t="s">
        <v>1024</v>
      </c>
      <c r="C5661" s="65">
        <v>37163656</v>
      </c>
      <c r="D5661" s="66">
        <f>VLOOKUP(A5661,'2.1 Termination Charges'!$B$4:$F$904,5,0)</f>
        <v>9.5759999999999998E-2</v>
      </c>
      <c r="G5661" s="67"/>
      <c r="H5661" s="67"/>
      <c r="J5661" s="67"/>
      <c r="P5661" s="68"/>
      <c r="Q5661" s="69"/>
      <c r="R5661" s="69"/>
      <c r="Z5661" s="70"/>
      <c r="AA5661" s="71"/>
      <c r="AB5661" s="70"/>
      <c r="AC5661" s="70"/>
      <c r="AD5661" s="53"/>
      <c r="AE5661" s="53"/>
      <c r="AF5661" s="72"/>
      <c r="AG5661" s="70"/>
      <c r="AH5661" s="70"/>
      <c r="AI5661" s="70"/>
    </row>
    <row r="5662" spans="1:35" ht="12.75" customHeight="1" x14ac:dyDescent="0.2">
      <c r="A5662" s="64" t="s">
        <v>1025</v>
      </c>
      <c r="B5662" s="65" t="s">
        <v>1024</v>
      </c>
      <c r="C5662" s="65">
        <v>37163657</v>
      </c>
      <c r="D5662" s="66">
        <f>VLOOKUP(A5662,'2.1 Termination Charges'!$B$4:$F$904,5,0)</f>
        <v>9.5759999999999998E-2</v>
      </c>
      <c r="G5662" s="67"/>
      <c r="H5662" s="67"/>
      <c r="J5662" s="67"/>
      <c r="P5662" s="68"/>
      <c r="Q5662" s="69"/>
      <c r="R5662" s="69"/>
      <c r="Z5662" s="70"/>
      <c r="AA5662" s="71"/>
      <c r="AB5662" s="70"/>
      <c r="AC5662" s="70"/>
      <c r="AD5662" s="53"/>
      <c r="AE5662" s="53"/>
      <c r="AF5662" s="72"/>
      <c r="AG5662" s="70"/>
      <c r="AH5662" s="70"/>
      <c r="AI5662" s="70"/>
    </row>
    <row r="5663" spans="1:35" ht="12.75" customHeight="1" x14ac:dyDescent="0.2">
      <c r="A5663" s="64" t="s">
        <v>1025</v>
      </c>
      <c r="B5663" s="65" t="s">
        <v>1024</v>
      </c>
      <c r="C5663" s="65">
        <v>37163658</v>
      </c>
      <c r="D5663" s="66">
        <f>VLOOKUP(A5663,'2.1 Termination Charges'!$B$4:$F$904,5,0)</f>
        <v>9.5759999999999998E-2</v>
      </c>
      <c r="G5663" s="67"/>
      <c r="H5663" s="67"/>
      <c r="J5663" s="67"/>
      <c r="P5663" s="68"/>
      <c r="Q5663" s="69"/>
      <c r="R5663" s="69"/>
      <c r="Z5663" s="70"/>
      <c r="AA5663" s="71"/>
      <c r="AB5663" s="70"/>
      <c r="AC5663" s="70"/>
      <c r="AD5663" s="53"/>
      <c r="AE5663" s="53"/>
      <c r="AF5663" s="72"/>
      <c r="AG5663" s="70"/>
      <c r="AH5663" s="70"/>
      <c r="AI5663" s="70"/>
    </row>
    <row r="5664" spans="1:35" ht="12.75" customHeight="1" x14ac:dyDescent="0.2">
      <c r="A5664" s="64" t="s">
        <v>1025</v>
      </c>
      <c r="B5664" s="65" t="s">
        <v>1024</v>
      </c>
      <c r="C5664" s="65">
        <v>37163659</v>
      </c>
      <c r="D5664" s="66">
        <f>VLOOKUP(A5664,'2.1 Termination Charges'!$B$4:$F$904,5,0)</f>
        <v>9.5759999999999998E-2</v>
      </c>
      <c r="G5664" s="67"/>
      <c r="H5664" s="67"/>
      <c r="J5664" s="67"/>
      <c r="P5664" s="68"/>
      <c r="Q5664" s="69"/>
      <c r="R5664" s="69"/>
      <c r="Z5664" s="70"/>
      <c r="AA5664" s="71"/>
      <c r="AB5664" s="70"/>
      <c r="AC5664" s="70"/>
      <c r="AD5664" s="53"/>
      <c r="AE5664" s="53"/>
      <c r="AF5664" s="72"/>
      <c r="AG5664" s="70"/>
      <c r="AH5664" s="70"/>
      <c r="AI5664" s="70"/>
    </row>
    <row r="5665" spans="1:35" ht="12.75" customHeight="1" x14ac:dyDescent="0.2">
      <c r="A5665" s="64" t="s">
        <v>1025</v>
      </c>
      <c r="B5665" s="65" t="s">
        <v>1024</v>
      </c>
      <c r="C5665" s="65">
        <v>3716371</v>
      </c>
      <c r="D5665" s="66">
        <f>VLOOKUP(A5665,'2.1 Termination Charges'!$B$4:$F$904,5,0)</f>
        <v>9.5759999999999998E-2</v>
      </c>
      <c r="G5665" s="67"/>
      <c r="H5665" s="67"/>
      <c r="J5665" s="67"/>
      <c r="P5665" s="68"/>
      <c r="Q5665" s="69"/>
      <c r="R5665" s="69"/>
      <c r="Z5665" s="70"/>
      <c r="AA5665" s="71"/>
      <c r="AB5665" s="70"/>
      <c r="AC5665" s="70"/>
      <c r="AD5665" s="53"/>
      <c r="AE5665" s="53"/>
      <c r="AF5665" s="72"/>
      <c r="AG5665" s="70"/>
      <c r="AH5665" s="70"/>
      <c r="AI5665" s="70"/>
    </row>
    <row r="5666" spans="1:35" ht="12.75" customHeight="1" x14ac:dyDescent="0.2">
      <c r="A5666" s="64" t="s">
        <v>1025</v>
      </c>
      <c r="B5666" s="65" t="s">
        <v>1024</v>
      </c>
      <c r="C5666" s="65">
        <v>3716377</v>
      </c>
      <c r="D5666" s="66">
        <f>VLOOKUP(A5666,'2.1 Termination Charges'!$B$4:$F$904,5,0)</f>
        <v>9.5759999999999998E-2</v>
      </c>
      <c r="G5666" s="67"/>
      <c r="H5666" s="67"/>
      <c r="J5666" s="67"/>
      <c r="P5666" s="68"/>
      <c r="Q5666" s="69"/>
      <c r="R5666" s="69"/>
      <c r="Z5666" s="70"/>
      <c r="AA5666" s="71"/>
      <c r="AB5666" s="70"/>
      <c r="AC5666" s="70"/>
      <c r="AD5666" s="53"/>
      <c r="AE5666" s="53"/>
      <c r="AF5666" s="72"/>
      <c r="AG5666" s="70"/>
      <c r="AH5666" s="70"/>
      <c r="AI5666" s="70"/>
    </row>
    <row r="5667" spans="1:35" ht="12.75" customHeight="1" x14ac:dyDescent="0.2">
      <c r="A5667" s="64" t="s">
        <v>1025</v>
      </c>
      <c r="B5667" s="65" t="s">
        <v>1024</v>
      </c>
      <c r="C5667" s="65">
        <v>3716379</v>
      </c>
      <c r="D5667" s="66">
        <f>VLOOKUP(A5667,'2.1 Termination Charges'!$B$4:$F$904,5,0)</f>
        <v>9.5759999999999998E-2</v>
      </c>
      <c r="G5667" s="67"/>
      <c r="H5667" s="67"/>
      <c r="J5667" s="67"/>
      <c r="P5667" s="68"/>
      <c r="Q5667" s="69"/>
      <c r="R5667" s="69"/>
      <c r="Z5667" s="70"/>
      <c r="AA5667" s="71"/>
      <c r="AB5667" s="70"/>
      <c r="AC5667" s="70"/>
      <c r="AD5667" s="53"/>
      <c r="AE5667" s="53"/>
      <c r="AF5667" s="72"/>
      <c r="AG5667" s="70"/>
      <c r="AH5667" s="70"/>
      <c r="AI5667" s="70"/>
    </row>
    <row r="5668" spans="1:35" ht="12.75" customHeight="1" x14ac:dyDescent="0.2">
      <c r="A5668" s="64" t="s">
        <v>1025</v>
      </c>
      <c r="B5668" s="65" t="s">
        <v>1024</v>
      </c>
      <c r="C5668" s="65">
        <v>3716381</v>
      </c>
      <c r="D5668" s="66">
        <f>VLOOKUP(A5668,'2.1 Termination Charges'!$B$4:$F$904,5,0)</f>
        <v>9.5759999999999998E-2</v>
      </c>
      <c r="G5668" s="67"/>
      <c r="H5668" s="67"/>
      <c r="J5668" s="67"/>
      <c r="P5668" s="68"/>
      <c r="Q5668" s="69"/>
      <c r="R5668" s="69"/>
      <c r="Z5668" s="70"/>
      <c r="AA5668" s="71"/>
      <c r="AB5668" s="70"/>
      <c r="AC5668" s="70"/>
      <c r="AD5668" s="53"/>
      <c r="AE5668" s="53"/>
      <c r="AF5668" s="72"/>
      <c r="AG5668" s="70"/>
      <c r="AH5668" s="70"/>
      <c r="AI5668" s="70"/>
    </row>
    <row r="5669" spans="1:35" ht="12.75" customHeight="1" x14ac:dyDescent="0.2">
      <c r="A5669" s="64" t="s">
        <v>1025</v>
      </c>
      <c r="B5669" s="65" t="s">
        <v>1024</v>
      </c>
      <c r="C5669" s="65">
        <v>3716389</v>
      </c>
      <c r="D5669" s="66">
        <f>VLOOKUP(A5669,'2.1 Termination Charges'!$B$4:$F$904,5,0)</f>
        <v>9.5759999999999998E-2</v>
      </c>
      <c r="G5669" s="67"/>
      <c r="H5669" s="67"/>
      <c r="J5669" s="67"/>
      <c r="P5669" s="68"/>
      <c r="Q5669" s="69"/>
      <c r="R5669" s="69"/>
      <c r="Z5669" s="70"/>
      <c r="AA5669" s="71"/>
      <c r="AB5669" s="70"/>
      <c r="AC5669" s="70"/>
      <c r="AD5669" s="53"/>
      <c r="AE5669" s="53"/>
      <c r="AF5669" s="72"/>
      <c r="AG5669" s="70"/>
      <c r="AH5669" s="70"/>
      <c r="AI5669" s="70"/>
    </row>
    <row r="5670" spans="1:35" ht="12.75" customHeight="1" x14ac:dyDescent="0.2">
      <c r="A5670" s="64" t="s">
        <v>1025</v>
      </c>
      <c r="B5670" s="65" t="s">
        <v>1024</v>
      </c>
      <c r="C5670" s="65">
        <v>3716391</v>
      </c>
      <c r="D5670" s="66">
        <f>VLOOKUP(A5670,'2.1 Termination Charges'!$B$4:$F$904,5,0)</f>
        <v>9.5759999999999998E-2</v>
      </c>
      <c r="G5670" s="67"/>
      <c r="H5670" s="67"/>
      <c r="J5670" s="67"/>
      <c r="P5670" s="68"/>
      <c r="Q5670" s="69"/>
      <c r="R5670" s="69"/>
      <c r="Z5670" s="70"/>
      <c r="AA5670" s="71"/>
      <c r="AB5670" s="70"/>
      <c r="AC5670" s="70"/>
      <c r="AD5670" s="53"/>
      <c r="AE5670" s="53"/>
      <c r="AF5670" s="72"/>
      <c r="AG5670" s="70"/>
      <c r="AH5670" s="70"/>
      <c r="AI5670" s="70"/>
    </row>
    <row r="5671" spans="1:35" ht="12.75" customHeight="1" x14ac:dyDescent="0.2">
      <c r="A5671" s="64" t="s">
        <v>1025</v>
      </c>
      <c r="B5671" s="65" t="s">
        <v>1024</v>
      </c>
      <c r="C5671" s="65">
        <v>3716399</v>
      </c>
      <c r="D5671" s="66">
        <f>VLOOKUP(A5671,'2.1 Termination Charges'!$B$4:$F$904,5,0)</f>
        <v>9.5759999999999998E-2</v>
      </c>
      <c r="G5671" s="67"/>
      <c r="H5671" s="67"/>
      <c r="J5671" s="67"/>
      <c r="P5671" s="68"/>
      <c r="Q5671" s="69"/>
      <c r="R5671" s="69"/>
      <c r="Z5671" s="70"/>
      <c r="AA5671" s="71"/>
      <c r="AB5671" s="70"/>
      <c r="AC5671" s="70"/>
      <c r="AD5671" s="53"/>
      <c r="AE5671" s="53"/>
      <c r="AF5671" s="72"/>
      <c r="AG5671" s="70"/>
      <c r="AH5671" s="70"/>
      <c r="AI5671" s="70"/>
    </row>
    <row r="5672" spans="1:35" ht="12.75" customHeight="1" x14ac:dyDescent="0.2">
      <c r="A5672" s="64" t="s">
        <v>1025</v>
      </c>
      <c r="B5672" s="65" t="s">
        <v>1024</v>
      </c>
      <c r="C5672" s="65">
        <v>3716401</v>
      </c>
      <c r="D5672" s="66">
        <f>VLOOKUP(A5672,'2.1 Termination Charges'!$B$4:$F$904,5,0)</f>
        <v>9.5759999999999998E-2</v>
      </c>
      <c r="G5672" s="67"/>
      <c r="H5672" s="67"/>
      <c r="J5672" s="67"/>
      <c r="P5672" s="68"/>
      <c r="Q5672" s="69"/>
      <c r="R5672" s="69"/>
      <c r="Z5672" s="70"/>
      <c r="AA5672" s="71"/>
      <c r="AB5672" s="70"/>
      <c r="AC5672" s="70"/>
      <c r="AD5672" s="53"/>
      <c r="AE5672" s="53"/>
      <c r="AF5672" s="72"/>
      <c r="AG5672" s="70"/>
      <c r="AH5672" s="70"/>
      <c r="AI5672" s="70"/>
    </row>
    <row r="5673" spans="1:35" ht="12.75" customHeight="1" x14ac:dyDescent="0.2">
      <c r="A5673" s="64" t="s">
        <v>1025</v>
      </c>
      <c r="B5673" s="65" t="s">
        <v>1024</v>
      </c>
      <c r="C5673" s="65">
        <v>3716409</v>
      </c>
      <c r="D5673" s="66">
        <f>VLOOKUP(A5673,'2.1 Termination Charges'!$B$4:$F$904,5,0)</f>
        <v>9.5759999999999998E-2</v>
      </c>
      <c r="G5673" s="67"/>
      <c r="H5673" s="67"/>
      <c r="J5673" s="67"/>
      <c r="P5673" s="68"/>
      <c r="Q5673" s="69"/>
      <c r="R5673" s="69"/>
      <c r="Z5673" s="70"/>
      <c r="AA5673" s="71"/>
      <c r="AB5673" s="70"/>
      <c r="AC5673" s="70"/>
      <c r="AD5673" s="53"/>
      <c r="AE5673" s="53"/>
      <c r="AF5673" s="72"/>
      <c r="AG5673" s="70"/>
      <c r="AH5673" s="70"/>
      <c r="AI5673" s="70"/>
    </row>
    <row r="5674" spans="1:35" ht="12.75" customHeight="1" x14ac:dyDescent="0.2">
      <c r="A5674" s="64" t="s">
        <v>1025</v>
      </c>
      <c r="B5674" s="65" t="s">
        <v>1024</v>
      </c>
      <c r="C5674" s="65">
        <v>3716411</v>
      </c>
      <c r="D5674" s="66">
        <f>VLOOKUP(A5674,'2.1 Termination Charges'!$B$4:$F$904,5,0)</f>
        <v>9.5759999999999998E-2</v>
      </c>
      <c r="G5674" s="67"/>
      <c r="H5674" s="67"/>
      <c r="J5674" s="67"/>
      <c r="P5674" s="68"/>
      <c r="Q5674" s="69"/>
      <c r="R5674" s="69"/>
      <c r="Z5674" s="70"/>
      <c r="AA5674" s="71"/>
      <c r="AB5674" s="70"/>
      <c r="AC5674" s="70"/>
      <c r="AD5674" s="53"/>
      <c r="AE5674" s="53"/>
      <c r="AF5674" s="72"/>
      <c r="AG5674" s="70"/>
      <c r="AH5674" s="70"/>
      <c r="AI5674" s="70"/>
    </row>
    <row r="5675" spans="1:35" ht="12.75" customHeight="1" x14ac:dyDescent="0.2">
      <c r="A5675" s="64" t="s">
        <v>1025</v>
      </c>
      <c r="B5675" s="65" t="s">
        <v>1024</v>
      </c>
      <c r="C5675" s="65">
        <v>3716418</v>
      </c>
      <c r="D5675" s="66">
        <f>VLOOKUP(A5675,'2.1 Termination Charges'!$B$4:$F$904,5,0)</f>
        <v>9.5759999999999998E-2</v>
      </c>
      <c r="G5675" s="67"/>
      <c r="H5675" s="67"/>
      <c r="J5675" s="67"/>
      <c r="P5675" s="68"/>
      <c r="Q5675" s="69"/>
      <c r="R5675" s="69"/>
      <c r="Z5675" s="70"/>
      <c r="AA5675" s="71"/>
      <c r="AB5675" s="70"/>
      <c r="AC5675" s="70"/>
      <c r="AD5675" s="53"/>
      <c r="AE5675" s="53"/>
      <c r="AF5675" s="72"/>
      <c r="AG5675" s="70"/>
      <c r="AH5675" s="70"/>
      <c r="AI5675" s="70"/>
    </row>
    <row r="5676" spans="1:35" ht="12.75" customHeight="1" x14ac:dyDescent="0.2">
      <c r="A5676" s="64" t="s">
        <v>1025</v>
      </c>
      <c r="B5676" s="65" t="s">
        <v>1024</v>
      </c>
      <c r="C5676" s="65">
        <v>3716421</v>
      </c>
      <c r="D5676" s="66">
        <f>VLOOKUP(A5676,'2.1 Termination Charges'!$B$4:$F$904,5,0)</f>
        <v>9.5759999999999998E-2</v>
      </c>
      <c r="G5676" s="67"/>
      <c r="H5676" s="67"/>
      <c r="J5676" s="67"/>
      <c r="P5676" s="68"/>
      <c r="Q5676" s="69"/>
      <c r="R5676" s="69"/>
      <c r="Z5676" s="70"/>
      <c r="AA5676" s="71"/>
      <c r="AB5676" s="70"/>
      <c r="AC5676" s="70"/>
      <c r="AD5676" s="53"/>
      <c r="AE5676" s="53"/>
      <c r="AF5676" s="72"/>
      <c r="AG5676" s="70"/>
      <c r="AH5676" s="70"/>
      <c r="AI5676" s="70"/>
    </row>
    <row r="5677" spans="1:35" ht="12.75" customHeight="1" x14ac:dyDescent="0.2">
      <c r="A5677" s="64" t="s">
        <v>1025</v>
      </c>
      <c r="B5677" s="65" t="s">
        <v>1024</v>
      </c>
      <c r="C5677" s="65">
        <v>3716429</v>
      </c>
      <c r="D5677" s="66">
        <f>VLOOKUP(A5677,'2.1 Termination Charges'!$B$4:$F$904,5,0)</f>
        <v>9.5759999999999998E-2</v>
      </c>
      <c r="G5677" s="67"/>
      <c r="H5677" s="67"/>
      <c r="J5677" s="67"/>
      <c r="P5677" s="68"/>
      <c r="Q5677" s="69"/>
      <c r="R5677" s="69"/>
      <c r="Z5677" s="70"/>
      <c r="AA5677" s="71"/>
      <c r="AB5677" s="70"/>
      <c r="AC5677" s="70"/>
      <c r="AD5677" s="53"/>
      <c r="AE5677" s="53"/>
      <c r="AF5677" s="72"/>
      <c r="AG5677" s="70"/>
      <c r="AH5677" s="70"/>
      <c r="AI5677" s="70"/>
    </row>
    <row r="5678" spans="1:35" ht="12.75" customHeight="1" x14ac:dyDescent="0.2">
      <c r="A5678" s="64" t="s">
        <v>1025</v>
      </c>
      <c r="B5678" s="65" t="s">
        <v>1024</v>
      </c>
      <c r="C5678" s="65">
        <v>3716431</v>
      </c>
      <c r="D5678" s="66">
        <f>VLOOKUP(A5678,'2.1 Termination Charges'!$B$4:$F$904,5,0)</f>
        <v>9.5759999999999998E-2</v>
      </c>
      <c r="G5678" s="67"/>
      <c r="H5678" s="67"/>
      <c r="J5678" s="67"/>
      <c r="P5678" s="68"/>
      <c r="Q5678" s="69"/>
      <c r="R5678" s="69"/>
      <c r="Z5678" s="70"/>
      <c r="AA5678" s="71"/>
      <c r="AB5678" s="70"/>
      <c r="AC5678" s="70"/>
      <c r="AD5678" s="53"/>
      <c r="AE5678" s="53"/>
      <c r="AF5678" s="72"/>
      <c r="AG5678" s="70"/>
      <c r="AH5678" s="70"/>
      <c r="AI5678" s="70"/>
    </row>
    <row r="5679" spans="1:35" ht="12.75" customHeight="1" x14ac:dyDescent="0.2">
      <c r="A5679" s="64" t="s">
        <v>1025</v>
      </c>
      <c r="B5679" s="65" t="s">
        <v>1024</v>
      </c>
      <c r="C5679" s="65">
        <v>3716433</v>
      </c>
      <c r="D5679" s="66">
        <f>VLOOKUP(A5679,'2.1 Termination Charges'!$B$4:$F$904,5,0)</f>
        <v>9.5759999999999998E-2</v>
      </c>
      <c r="G5679" s="67"/>
      <c r="H5679" s="67"/>
      <c r="J5679" s="67"/>
      <c r="P5679" s="68"/>
      <c r="Q5679" s="69"/>
      <c r="R5679" s="69"/>
      <c r="Z5679" s="70"/>
      <c r="AA5679" s="71"/>
      <c r="AB5679" s="70"/>
      <c r="AC5679" s="70"/>
      <c r="AD5679" s="53"/>
      <c r="AE5679" s="53"/>
      <c r="AF5679" s="72"/>
      <c r="AG5679" s="70"/>
      <c r="AH5679" s="70"/>
      <c r="AI5679" s="70"/>
    </row>
    <row r="5680" spans="1:35" ht="12.75" customHeight="1" x14ac:dyDescent="0.2">
      <c r="A5680" s="64" t="s">
        <v>1025</v>
      </c>
      <c r="B5680" s="65" t="s">
        <v>1024</v>
      </c>
      <c r="C5680" s="65">
        <v>3716437</v>
      </c>
      <c r="D5680" s="66">
        <f>VLOOKUP(A5680,'2.1 Termination Charges'!$B$4:$F$904,5,0)</f>
        <v>9.5759999999999998E-2</v>
      </c>
      <c r="G5680" s="67"/>
      <c r="H5680" s="67"/>
      <c r="J5680" s="67"/>
      <c r="P5680" s="68"/>
      <c r="Q5680" s="69"/>
      <c r="R5680" s="69"/>
      <c r="Z5680" s="70"/>
      <c r="AA5680" s="71"/>
      <c r="AB5680" s="70"/>
      <c r="AC5680" s="70"/>
      <c r="AD5680" s="53"/>
      <c r="AE5680" s="53"/>
      <c r="AF5680" s="72"/>
      <c r="AG5680" s="70"/>
      <c r="AH5680" s="70"/>
      <c r="AI5680" s="70"/>
    </row>
    <row r="5681" spans="1:35" ht="12.75" customHeight="1" x14ac:dyDescent="0.2">
      <c r="A5681" s="64" t="s">
        <v>1025</v>
      </c>
      <c r="B5681" s="65" t="s">
        <v>1024</v>
      </c>
      <c r="C5681" s="65">
        <v>3716439</v>
      </c>
      <c r="D5681" s="66">
        <f>VLOOKUP(A5681,'2.1 Termination Charges'!$B$4:$F$904,5,0)</f>
        <v>9.5759999999999998E-2</v>
      </c>
      <c r="G5681" s="67"/>
      <c r="H5681" s="67"/>
      <c r="J5681" s="67"/>
      <c r="P5681" s="68"/>
      <c r="Q5681" s="69"/>
      <c r="R5681" s="69"/>
      <c r="Z5681" s="70"/>
      <c r="AA5681" s="71"/>
      <c r="AB5681" s="70"/>
      <c r="AC5681" s="70"/>
      <c r="AD5681" s="53"/>
      <c r="AE5681" s="53"/>
      <c r="AF5681" s="72"/>
      <c r="AG5681" s="70"/>
      <c r="AH5681" s="70"/>
      <c r="AI5681" s="70"/>
    </row>
    <row r="5682" spans="1:35" ht="12.75" customHeight="1" x14ac:dyDescent="0.2">
      <c r="A5682" s="64" t="s">
        <v>1025</v>
      </c>
      <c r="B5682" s="65" t="s">
        <v>1024</v>
      </c>
      <c r="C5682" s="65">
        <v>3716441</v>
      </c>
      <c r="D5682" s="66">
        <f>VLOOKUP(A5682,'2.1 Termination Charges'!$B$4:$F$904,5,0)</f>
        <v>9.5759999999999998E-2</v>
      </c>
      <c r="G5682" s="67"/>
      <c r="H5682" s="67"/>
      <c r="J5682" s="67"/>
      <c r="P5682" s="68"/>
      <c r="Q5682" s="69"/>
      <c r="R5682" s="69"/>
      <c r="Z5682" s="70"/>
      <c r="AA5682" s="71"/>
      <c r="AB5682" s="70"/>
      <c r="AC5682" s="70"/>
      <c r="AD5682" s="53"/>
      <c r="AE5682" s="53"/>
      <c r="AF5682" s="72"/>
      <c r="AG5682" s="70"/>
      <c r="AH5682" s="70"/>
      <c r="AI5682" s="70"/>
    </row>
    <row r="5683" spans="1:35" ht="12.75" customHeight="1" x14ac:dyDescent="0.2">
      <c r="A5683" s="64" t="s">
        <v>1025</v>
      </c>
      <c r="B5683" s="65" t="s">
        <v>1024</v>
      </c>
      <c r="C5683" s="65">
        <v>3716442</v>
      </c>
      <c r="D5683" s="66">
        <f>VLOOKUP(A5683,'2.1 Termination Charges'!$B$4:$F$904,5,0)</f>
        <v>9.5759999999999998E-2</v>
      </c>
      <c r="G5683" s="67"/>
      <c r="H5683" s="67"/>
      <c r="J5683" s="67"/>
      <c r="P5683" s="68"/>
      <c r="Q5683" s="69"/>
      <c r="R5683" s="69"/>
      <c r="Z5683" s="70"/>
      <c r="AA5683" s="71"/>
      <c r="AB5683" s="70"/>
      <c r="AC5683" s="70"/>
      <c r="AD5683" s="53"/>
      <c r="AE5683" s="53"/>
      <c r="AF5683" s="72"/>
      <c r="AG5683" s="70"/>
      <c r="AH5683" s="70"/>
      <c r="AI5683" s="70"/>
    </row>
    <row r="5684" spans="1:35" ht="12.75" customHeight="1" x14ac:dyDescent="0.2">
      <c r="A5684" s="64" t="s">
        <v>1025</v>
      </c>
      <c r="B5684" s="65" t="s">
        <v>1024</v>
      </c>
      <c r="C5684" s="65">
        <v>3716446</v>
      </c>
      <c r="D5684" s="66">
        <f>VLOOKUP(A5684,'2.1 Termination Charges'!$B$4:$F$904,5,0)</f>
        <v>9.5759999999999998E-2</v>
      </c>
      <c r="G5684" s="67"/>
      <c r="H5684" s="67"/>
      <c r="J5684" s="67"/>
      <c r="P5684" s="68"/>
      <c r="Q5684" s="69"/>
      <c r="R5684" s="69"/>
      <c r="Z5684" s="70"/>
      <c r="AA5684" s="71"/>
      <c r="AB5684" s="70"/>
      <c r="AC5684" s="70"/>
      <c r="AD5684" s="53"/>
      <c r="AE5684" s="53"/>
      <c r="AF5684" s="72"/>
      <c r="AG5684" s="70"/>
      <c r="AH5684" s="70"/>
      <c r="AI5684" s="70"/>
    </row>
    <row r="5685" spans="1:35" ht="12.75" customHeight="1" x14ac:dyDescent="0.2">
      <c r="A5685" s="64" t="s">
        <v>1025</v>
      </c>
      <c r="B5685" s="65" t="s">
        <v>1024</v>
      </c>
      <c r="C5685" s="65">
        <v>3716451</v>
      </c>
      <c r="D5685" s="66">
        <f>VLOOKUP(A5685,'2.1 Termination Charges'!$B$4:$F$904,5,0)</f>
        <v>9.5759999999999998E-2</v>
      </c>
      <c r="G5685" s="67"/>
      <c r="H5685" s="67"/>
      <c r="J5685" s="67"/>
      <c r="P5685" s="68"/>
      <c r="Q5685" s="69"/>
      <c r="R5685" s="69"/>
      <c r="Z5685" s="70"/>
      <c r="AA5685" s="71"/>
      <c r="AB5685" s="70"/>
      <c r="AC5685" s="70"/>
      <c r="AD5685" s="53"/>
      <c r="AE5685" s="53"/>
      <c r="AF5685" s="72"/>
      <c r="AG5685" s="70"/>
      <c r="AH5685" s="70"/>
      <c r="AI5685" s="70"/>
    </row>
    <row r="5686" spans="1:35" ht="12.75" customHeight="1" x14ac:dyDescent="0.2">
      <c r="A5686" s="64" t="s">
        <v>1025</v>
      </c>
      <c r="B5686" s="65" t="s">
        <v>1024</v>
      </c>
      <c r="C5686" s="65">
        <v>3716458</v>
      </c>
      <c r="D5686" s="66">
        <f>VLOOKUP(A5686,'2.1 Termination Charges'!$B$4:$F$904,5,0)</f>
        <v>9.5759999999999998E-2</v>
      </c>
      <c r="G5686" s="67"/>
      <c r="H5686" s="67"/>
      <c r="J5686" s="67"/>
      <c r="P5686" s="68"/>
      <c r="Q5686" s="69"/>
      <c r="R5686" s="69"/>
      <c r="Z5686" s="70"/>
      <c r="AA5686" s="71"/>
      <c r="AB5686" s="70"/>
      <c r="AC5686" s="70"/>
      <c r="AD5686" s="53"/>
      <c r="AE5686" s="53"/>
      <c r="AF5686" s="72"/>
      <c r="AG5686" s="70"/>
      <c r="AH5686" s="70"/>
      <c r="AI5686" s="70"/>
    </row>
    <row r="5687" spans="1:35" ht="12.75" customHeight="1" x14ac:dyDescent="0.2">
      <c r="A5687" s="64" t="s">
        <v>1025</v>
      </c>
      <c r="B5687" s="65" t="s">
        <v>1024</v>
      </c>
      <c r="C5687" s="65">
        <v>3716461</v>
      </c>
      <c r="D5687" s="66">
        <f>VLOOKUP(A5687,'2.1 Termination Charges'!$B$4:$F$904,5,0)</f>
        <v>9.5759999999999998E-2</v>
      </c>
      <c r="G5687" s="67"/>
      <c r="H5687" s="67"/>
      <c r="J5687" s="67"/>
      <c r="P5687" s="68"/>
      <c r="Q5687" s="69"/>
      <c r="R5687" s="69"/>
      <c r="Z5687" s="70"/>
      <c r="AA5687" s="71"/>
      <c r="AB5687" s="70"/>
      <c r="AC5687" s="70"/>
      <c r="AD5687" s="53"/>
      <c r="AE5687" s="53"/>
      <c r="AF5687" s="72"/>
      <c r="AG5687" s="70"/>
      <c r="AH5687" s="70"/>
      <c r="AI5687" s="70"/>
    </row>
    <row r="5688" spans="1:35" ht="12.75" customHeight="1" x14ac:dyDescent="0.2">
      <c r="A5688" s="64" t="s">
        <v>1025</v>
      </c>
      <c r="B5688" s="65" t="s">
        <v>1024</v>
      </c>
      <c r="C5688" s="65">
        <v>3716467</v>
      </c>
      <c r="D5688" s="66">
        <f>VLOOKUP(A5688,'2.1 Termination Charges'!$B$4:$F$904,5,0)</f>
        <v>9.5759999999999998E-2</v>
      </c>
      <c r="G5688" s="67"/>
      <c r="H5688" s="67"/>
      <c r="J5688" s="67"/>
      <c r="P5688" s="68"/>
      <c r="Q5688" s="69"/>
      <c r="R5688" s="69"/>
      <c r="Z5688" s="70"/>
      <c r="AA5688" s="71"/>
      <c r="AB5688" s="70"/>
      <c r="AC5688" s="70"/>
      <c r="AD5688" s="53"/>
      <c r="AE5688" s="53"/>
      <c r="AF5688" s="72"/>
      <c r="AG5688" s="70"/>
      <c r="AH5688" s="70"/>
      <c r="AI5688" s="70"/>
    </row>
    <row r="5689" spans="1:35" ht="12.75" customHeight="1" x14ac:dyDescent="0.2">
      <c r="A5689" s="64" t="s">
        <v>1025</v>
      </c>
      <c r="B5689" s="65" t="s">
        <v>1024</v>
      </c>
      <c r="C5689" s="65">
        <v>3716468</v>
      </c>
      <c r="D5689" s="66">
        <f>VLOOKUP(A5689,'2.1 Termination Charges'!$B$4:$F$904,5,0)</f>
        <v>9.5759999999999998E-2</v>
      </c>
      <c r="G5689" s="67"/>
      <c r="H5689" s="67"/>
      <c r="J5689" s="67"/>
      <c r="P5689" s="68"/>
      <c r="Q5689" s="69"/>
      <c r="R5689" s="69"/>
      <c r="Z5689" s="70"/>
      <c r="AA5689" s="71"/>
      <c r="AB5689" s="70"/>
      <c r="AC5689" s="70"/>
      <c r="AD5689" s="53"/>
      <c r="AE5689" s="53"/>
      <c r="AF5689" s="72"/>
      <c r="AG5689" s="70"/>
      <c r="AH5689" s="70"/>
      <c r="AI5689" s="70"/>
    </row>
    <row r="5690" spans="1:35" ht="12.75" customHeight="1" x14ac:dyDescent="0.2">
      <c r="A5690" s="64" t="s">
        <v>1025</v>
      </c>
      <c r="B5690" s="65" t="s">
        <v>1024</v>
      </c>
      <c r="C5690" s="65">
        <v>3716471</v>
      </c>
      <c r="D5690" s="66">
        <f>VLOOKUP(A5690,'2.1 Termination Charges'!$B$4:$F$904,5,0)</f>
        <v>9.5759999999999998E-2</v>
      </c>
      <c r="G5690" s="67"/>
      <c r="H5690" s="67"/>
      <c r="J5690" s="67"/>
      <c r="P5690" s="68"/>
      <c r="Q5690" s="69"/>
      <c r="R5690" s="69"/>
      <c r="Z5690" s="70"/>
      <c r="AA5690" s="71"/>
      <c r="AB5690" s="70"/>
      <c r="AC5690" s="70"/>
      <c r="AD5690" s="53"/>
      <c r="AE5690" s="53"/>
      <c r="AF5690" s="72"/>
      <c r="AG5690" s="70"/>
      <c r="AH5690" s="70"/>
      <c r="AI5690" s="70"/>
    </row>
    <row r="5691" spans="1:35" ht="12.75" customHeight="1" x14ac:dyDescent="0.2">
      <c r="A5691" s="64" t="s">
        <v>1025</v>
      </c>
      <c r="B5691" s="65" t="s">
        <v>1024</v>
      </c>
      <c r="C5691" s="65">
        <v>3716479</v>
      </c>
      <c r="D5691" s="66">
        <f>VLOOKUP(A5691,'2.1 Termination Charges'!$B$4:$F$904,5,0)</f>
        <v>9.5759999999999998E-2</v>
      </c>
      <c r="G5691" s="67"/>
      <c r="H5691" s="67"/>
      <c r="J5691" s="67"/>
      <c r="P5691" s="68"/>
      <c r="Q5691" s="69"/>
      <c r="R5691" s="69"/>
      <c r="Z5691" s="70"/>
      <c r="AA5691" s="71"/>
      <c r="AB5691" s="70"/>
      <c r="AC5691" s="70"/>
      <c r="AD5691" s="53"/>
      <c r="AE5691" s="53"/>
      <c r="AF5691" s="72"/>
      <c r="AG5691" s="70"/>
      <c r="AH5691" s="70"/>
      <c r="AI5691" s="70"/>
    </row>
    <row r="5692" spans="1:35" ht="12.75" customHeight="1" x14ac:dyDescent="0.2">
      <c r="A5692" s="64" t="s">
        <v>1025</v>
      </c>
      <c r="B5692" s="65" t="s">
        <v>1024</v>
      </c>
      <c r="C5692" s="65">
        <v>3716481</v>
      </c>
      <c r="D5692" s="66">
        <f>VLOOKUP(A5692,'2.1 Termination Charges'!$B$4:$F$904,5,0)</f>
        <v>9.5759999999999998E-2</v>
      </c>
      <c r="G5692" s="67"/>
      <c r="H5692" s="67"/>
      <c r="J5692" s="67"/>
      <c r="P5692" s="68"/>
      <c r="Q5692" s="69"/>
      <c r="R5692" s="69"/>
      <c r="Z5692" s="70"/>
      <c r="AA5692" s="71"/>
      <c r="AB5692" s="70"/>
      <c r="AC5692" s="70"/>
      <c r="AD5692" s="53"/>
      <c r="AE5692" s="53"/>
      <c r="AF5692" s="72"/>
      <c r="AG5692" s="70"/>
      <c r="AH5692" s="70"/>
      <c r="AI5692" s="70"/>
    </row>
    <row r="5693" spans="1:35" ht="12.75" customHeight="1" x14ac:dyDescent="0.2">
      <c r="A5693" s="64" t="s">
        <v>1025</v>
      </c>
      <c r="B5693" s="65" t="s">
        <v>1024</v>
      </c>
      <c r="C5693" s="65">
        <v>3716488</v>
      </c>
      <c r="D5693" s="66">
        <f>VLOOKUP(A5693,'2.1 Termination Charges'!$B$4:$F$904,5,0)</f>
        <v>9.5759999999999998E-2</v>
      </c>
      <c r="G5693" s="67"/>
      <c r="H5693" s="67"/>
      <c r="J5693" s="67"/>
      <c r="P5693" s="68"/>
      <c r="Q5693" s="69"/>
      <c r="R5693" s="69"/>
      <c r="Z5693" s="70"/>
      <c r="AA5693" s="71"/>
      <c r="AB5693" s="70"/>
      <c r="AC5693" s="70"/>
      <c r="AD5693" s="53"/>
      <c r="AE5693" s="53"/>
      <c r="AF5693" s="72"/>
      <c r="AG5693" s="70"/>
      <c r="AH5693" s="70"/>
      <c r="AI5693" s="70"/>
    </row>
    <row r="5694" spans="1:35" ht="12.75" customHeight="1" x14ac:dyDescent="0.2">
      <c r="A5694" s="64" t="s">
        <v>1025</v>
      </c>
      <c r="B5694" s="65" t="s">
        <v>1024</v>
      </c>
      <c r="C5694" s="65">
        <v>3716490</v>
      </c>
      <c r="D5694" s="66">
        <f>VLOOKUP(A5694,'2.1 Termination Charges'!$B$4:$F$904,5,0)</f>
        <v>9.5759999999999998E-2</v>
      </c>
      <c r="G5694" s="67"/>
      <c r="H5694" s="67"/>
      <c r="J5694" s="67"/>
      <c r="P5694" s="68"/>
      <c r="Q5694" s="69"/>
      <c r="R5694" s="69"/>
      <c r="Z5694" s="70"/>
      <c r="AA5694" s="71"/>
      <c r="AB5694" s="70"/>
      <c r="AC5694" s="70"/>
      <c r="AD5694" s="53"/>
      <c r="AE5694" s="53"/>
      <c r="AF5694" s="72"/>
      <c r="AG5694" s="70"/>
      <c r="AH5694" s="70"/>
      <c r="AI5694" s="70"/>
    </row>
    <row r="5695" spans="1:35" ht="12.75" customHeight="1" x14ac:dyDescent="0.2">
      <c r="A5695" s="64" t="s">
        <v>1025</v>
      </c>
      <c r="B5695" s="65" t="s">
        <v>1024</v>
      </c>
      <c r="C5695" s="65">
        <v>3716501</v>
      </c>
      <c r="D5695" s="66">
        <f>VLOOKUP(A5695,'2.1 Termination Charges'!$B$4:$F$904,5,0)</f>
        <v>9.5759999999999998E-2</v>
      </c>
      <c r="G5695" s="67"/>
      <c r="H5695" s="67"/>
      <c r="J5695" s="67"/>
      <c r="P5695" s="68"/>
      <c r="Q5695" s="69"/>
      <c r="R5695" s="69"/>
      <c r="Z5695" s="70"/>
      <c r="AA5695" s="71"/>
      <c r="AB5695" s="70"/>
      <c r="AC5695" s="70"/>
      <c r="AD5695" s="53"/>
      <c r="AE5695" s="53"/>
      <c r="AF5695" s="72"/>
      <c r="AG5695" s="70"/>
      <c r="AH5695" s="70"/>
      <c r="AI5695" s="70"/>
    </row>
    <row r="5696" spans="1:35" ht="12.75" customHeight="1" x14ac:dyDescent="0.2">
      <c r="A5696" s="64" t="s">
        <v>1025</v>
      </c>
      <c r="B5696" s="65" t="s">
        <v>1024</v>
      </c>
      <c r="C5696" s="65">
        <v>3716509</v>
      </c>
      <c r="D5696" s="66">
        <f>VLOOKUP(A5696,'2.1 Termination Charges'!$B$4:$F$904,5,0)</f>
        <v>9.5759999999999998E-2</v>
      </c>
      <c r="G5696" s="67"/>
      <c r="H5696" s="67"/>
      <c r="J5696" s="67"/>
      <c r="P5696" s="68"/>
      <c r="Q5696" s="69"/>
      <c r="R5696" s="69"/>
      <c r="Z5696" s="70"/>
      <c r="AA5696" s="71"/>
      <c r="AB5696" s="70"/>
      <c r="AC5696" s="70"/>
      <c r="AD5696" s="53"/>
      <c r="AE5696" s="53"/>
      <c r="AF5696" s="72"/>
      <c r="AG5696" s="70"/>
      <c r="AH5696" s="70"/>
      <c r="AI5696" s="70"/>
    </row>
    <row r="5697" spans="1:35" ht="12.75" customHeight="1" x14ac:dyDescent="0.2">
      <c r="A5697" s="64" t="s">
        <v>1025</v>
      </c>
      <c r="B5697" s="65" t="s">
        <v>1024</v>
      </c>
      <c r="C5697" s="65">
        <v>3716511</v>
      </c>
      <c r="D5697" s="66">
        <f>VLOOKUP(A5697,'2.1 Termination Charges'!$B$4:$F$904,5,0)</f>
        <v>9.5759999999999998E-2</v>
      </c>
      <c r="G5697" s="67"/>
      <c r="H5697" s="67"/>
      <c r="J5697" s="67"/>
      <c r="P5697" s="68"/>
      <c r="Q5697" s="69"/>
      <c r="R5697" s="69"/>
      <c r="Z5697" s="70"/>
      <c r="AA5697" s="71"/>
      <c r="AB5697" s="70"/>
      <c r="AC5697" s="70"/>
      <c r="AD5697" s="53"/>
      <c r="AE5697" s="53"/>
      <c r="AF5697" s="72"/>
      <c r="AG5697" s="70"/>
      <c r="AH5697" s="70"/>
      <c r="AI5697" s="70"/>
    </row>
    <row r="5698" spans="1:35" ht="12.75" customHeight="1" x14ac:dyDescent="0.2">
      <c r="A5698" s="64" t="s">
        <v>1025</v>
      </c>
      <c r="B5698" s="65" t="s">
        <v>1024</v>
      </c>
      <c r="C5698" s="65">
        <v>3716518</v>
      </c>
      <c r="D5698" s="66">
        <f>VLOOKUP(A5698,'2.1 Termination Charges'!$B$4:$F$904,5,0)</f>
        <v>9.5759999999999998E-2</v>
      </c>
      <c r="G5698" s="67"/>
      <c r="H5698" s="67"/>
      <c r="J5698" s="67"/>
      <c r="P5698" s="68"/>
      <c r="Q5698" s="69"/>
      <c r="R5698" s="69"/>
      <c r="Z5698" s="70"/>
      <c r="AA5698" s="71"/>
      <c r="AB5698" s="70"/>
      <c r="AC5698" s="70"/>
      <c r="AD5698" s="53"/>
      <c r="AE5698" s="53"/>
      <c r="AF5698" s="72"/>
      <c r="AG5698" s="70"/>
      <c r="AH5698" s="70"/>
      <c r="AI5698" s="70"/>
    </row>
    <row r="5699" spans="1:35" ht="12.75" customHeight="1" x14ac:dyDescent="0.2">
      <c r="A5699" s="64" t="s">
        <v>1025</v>
      </c>
      <c r="B5699" s="65" t="s">
        <v>1024</v>
      </c>
      <c r="C5699" s="65">
        <v>3716521</v>
      </c>
      <c r="D5699" s="66">
        <f>VLOOKUP(A5699,'2.1 Termination Charges'!$B$4:$F$904,5,0)</f>
        <v>9.5759999999999998E-2</v>
      </c>
      <c r="G5699" s="67"/>
      <c r="H5699" s="67"/>
      <c r="J5699" s="67"/>
      <c r="P5699" s="68"/>
      <c r="Q5699" s="69"/>
      <c r="R5699" s="69"/>
      <c r="Z5699" s="70"/>
      <c r="AA5699" s="71"/>
      <c r="AB5699" s="70"/>
      <c r="AC5699" s="70"/>
      <c r="AD5699" s="53"/>
      <c r="AE5699" s="53"/>
      <c r="AF5699" s="72"/>
      <c r="AG5699" s="70"/>
      <c r="AH5699" s="70"/>
      <c r="AI5699" s="70"/>
    </row>
    <row r="5700" spans="1:35" ht="12.75" customHeight="1" x14ac:dyDescent="0.2">
      <c r="A5700" s="64" t="s">
        <v>1025</v>
      </c>
      <c r="B5700" s="65" t="s">
        <v>1024</v>
      </c>
      <c r="C5700" s="65">
        <v>3716528</v>
      </c>
      <c r="D5700" s="66">
        <f>VLOOKUP(A5700,'2.1 Termination Charges'!$B$4:$F$904,5,0)</f>
        <v>9.5759999999999998E-2</v>
      </c>
      <c r="G5700" s="67"/>
      <c r="H5700" s="67"/>
      <c r="J5700" s="67"/>
      <c r="P5700" s="68"/>
      <c r="Q5700" s="69"/>
      <c r="R5700" s="69"/>
      <c r="Z5700" s="70"/>
      <c r="AA5700" s="71"/>
      <c r="AB5700" s="70"/>
      <c r="AC5700" s="70"/>
      <c r="AD5700" s="53"/>
      <c r="AE5700" s="53"/>
      <c r="AF5700" s="72"/>
      <c r="AG5700" s="70"/>
      <c r="AH5700" s="70"/>
      <c r="AI5700" s="70"/>
    </row>
    <row r="5701" spans="1:35" ht="12.75" customHeight="1" x14ac:dyDescent="0.2">
      <c r="A5701" s="64" t="s">
        <v>1025</v>
      </c>
      <c r="B5701" s="65" t="s">
        <v>1024</v>
      </c>
      <c r="C5701" s="65">
        <v>3716531</v>
      </c>
      <c r="D5701" s="66">
        <f>VLOOKUP(A5701,'2.1 Termination Charges'!$B$4:$F$904,5,0)</f>
        <v>9.5759999999999998E-2</v>
      </c>
      <c r="G5701" s="67"/>
      <c r="H5701" s="67"/>
      <c r="J5701" s="67"/>
      <c r="P5701" s="68"/>
      <c r="Q5701" s="69"/>
      <c r="R5701" s="69"/>
      <c r="Z5701" s="70"/>
      <c r="AA5701" s="71"/>
      <c r="AB5701" s="70"/>
      <c r="AC5701" s="70"/>
      <c r="AD5701" s="53"/>
      <c r="AE5701" s="53"/>
      <c r="AF5701" s="72"/>
      <c r="AG5701" s="70"/>
      <c r="AH5701" s="70"/>
      <c r="AI5701" s="70"/>
    </row>
    <row r="5702" spans="1:35" ht="12.75" customHeight="1" x14ac:dyDescent="0.2">
      <c r="A5702" s="64" t="s">
        <v>1025</v>
      </c>
      <c r="B5702" s="65" t="s">
        <v>1024</v>
      </c>
      <c r="C5702" s="65">
        <v>3716539</v>
      </c>
      <c r="D5702" s="66">
        <f>VLOOKUP(A5702,'2.1 Termination Charges'!$B$4:$F$904,5,0)</f>
        <v>9.5759999999999998E-2</v>
      </c>
      <c r="G5702" s="67"/>
      <c r="H5702" s="67"/>
      <c r="J5702" s="67"/>
      <c r="P5702" s="68"/>
      <c r="Q5702" s="69"/>
      <c r="R5702" s="69"/>
      <c r="Z5702" s="70"/>
      <c r="AA5702" s="71"/>
      <c r="AB5702" s="70"/>
      <c r="AC5702" s="70"/>
      <c r="AD5702" s="53"/>
      <c r="AE5702" s="53"/>
      <c r="AF5702" s="72"/>
      <c r="AG5702" s="70"/>
      <c r="AH5702" s="70"/>
      <c r="AI5702" s="70"/>
    </row>
    <row r="5703" spans="1:35" ht="12.75" customHeight="1" x14ac:dyDescent="0.2">
      <c r="A5703" s="64" t="s">
        <v>1025</v>
      </c>
      <c r="B5703" s="65" t="s">
        <v>1024</v>
      </c>
      <c r="C5703" s="65">
        <v>3716541</v>
      </c>
      <c r="D5703" s="66">
        <f>VLOOKUP(A5703,'2.1 Termination Charges'!$B$4:$F$904,5,0)</f>
        <v>9.5759999999999998E-2</v>
      </c>
      <c r="G5703" s="67"/>
      <c r="H5703" s="67"/>
      <c r="J5703" s="67"/>
      <c r="P5703" s="68"/>
      <c r="Q5703" s="69"/>
      <c r="R5703" s="69"/>
      <c r="Z5703" s="70"/>
      <c r="AA5703" s="71"/>
      <c r="AB5703" s="70"/>
      <c r="AC5703" s="70"/>
      <c r="AD5703" s="53"/>
      <c r="AE5703" s="53"/>
      <c r="AF5703" s="72"/>
      <c r="AG5703" s="70"/>
      <c r="AH5703" s="70"/>
      <c r="AI5703" s="70"/>
    </row>
    <row r="5704" spans="1:35" ht="12.75" customHeight="1" x14ac:dyDescent="0.2">
      <c r="A5704" s="64" t="s">
        <v>1025</v>
      </c>
      <c r="B5704" s="65" t="s">
        <v>1024</v>
      </c>
      <c r="C5704" s="65">
        <v>37165410</v>
      </c>
      <c r="D5704" s="66">
        <f>VLOOKUP(A5704,'2.1 Termination Charges'!$B$4:$F$904,5,0)</f>
        <v>9.5759999999999998E-2</v>
      </c>
      <c r="G5704" s="67"/>
      <c r="H5704" s="67"/>
      <c r="J5704" s="67"/>
      <c r="P5704" s="68"/>
      <c r="Q5704" s="69"/>
      <c r="R5704" s="69"/>
      <c r="Z5704" s="70"/>
      <c r="AA5704" s="71"/>
      <c r="AB5704" s="70"/>
      <c r="AC5704" s="70"/>
      <c r="AD5704" s="53"/>
      <c r="AE5704" s="53"/>
      <c r="AF5704" s="72"/>
      <c r="AG5704" s="70"/>
      <c r="AH5704" s="70"/>
      <c r="AI5704" s="70"/>
    </row>
    <row r="5705" spans="1:35" ht="12.75" customHeight="1" x14ac:dyDescent="0.2">
      <c r="A5705" s="64" t="s">
        <v>1025</v>
      </c>
      <c r="B5705" s="65" t="s">
        <v>1024</v>
      </c>
      <c r="C5705" s="65">
        <v>37165411</v>
      </c>
      <c r="D5705" s="66">
        <f>VLOOKUP(A5705,'2.1 Termination Charges'!$B$4:$F$904,5,0)</f>
        <v>9.5759999999999998E-2</v>
      </c>
      <c r="G5705" s="67"/>
      <c r="H5705" s="67"/>
      <c r="J5705" s="67"/>
      <c r="P5705" s="68"/>
      <c r="Q5705" s="69"/>
      <c r="R5705" s="69"/>
      <c r="Z5705" s="70"/>
      <c r="AA5705" s="71"/>
      <c r="AB5705" s="70"/>
      <c r="AC5705" s="70"/>
      <c r="AD5705" s="53"/>
      <c r="AE5705" s="53"/>
      <c r="AF5705" s="72"/>
      <c r="AG5705" s="70"/>
      <c r="AH5705" s="70"/>
      <c r="AI5705" s="70"/>
    </row>
    <row r="5706" spans="1:35" ht="12.75" customHeight="1" x14ac:dyDescent="0.2">
      <c r="A5706" s="64" t="s">
        <v>1025</v>
      </c>
      <c r="B5706" s="65" t="s">
        <v>1024</v>
      </c>
      <c r="C5706" s="65">
        <v>37165412</v>
      </c>
      <c r="D5706" s="66">
        <f>VLOOKUP(A5706,'2.1 Termination Charges'!$B$4:$F$904,5,0)</f>
        <v>9.5759999999999998E-2</v>
      </c>
      <c r="G5706" s="67"/>
      <c r="H5706" s="67"/>
      <c r="J5706" s="67"/>
      <c r="P5706" s="68"/>
      <c r="Q5706" s="69"/>
      <c r="R5706" s="69"/>
      <c r="Z5706" s="70"/>
      <c r="AA5706" s="71"/>
      <c r="AB5706" s="70"/>
      <c r="AC5706" s="70"/>
      <c r="AD5706" s="53"/>
      <c r="AE5706" s="53"/>
      <c r="AF5706" s="72"/>
      <c r="AG5706" s="70"/>
      <c r="AH5706" s="70"/>
      <c r="AI5706" s="70"/>
    </row>
    <row r="5707" spans="1:35" ht="12.75" customHeight="1" x14ac:dyDescent="0.2">
      <c r="A5707" s="64" t="s">
        <v>1025</v>
      </c>
      <c r="B5707" s="65" t="s">
        <v>1024</v>
      </c>
      <c r="C5707" s="65">
        <v>37165413</v>
      </c>
      <c r="D5707" s="66">
        <f>VLOOKUP(A5707,'2.1 Termination Charges'!$B$4:$F$904,5,0)</f>
        <v>9.5759999999999998E-2</v>
      </c>
      <c r="G5707" s="67"/>
      <c r="H5707" s="67"/>
      <c r="J5707" s="67"/>
      <c r="P5707" s="68"/>
      <c r="Q5707" s="69"/>
      <c r="R5707" s="69"/>
      <c r="Z5707" s="70"/>
      <c r="AA5707" s="71"/>
      <c r="AB5707" s="70"/>
      <c r="AC5707" s="70"/>
      <c r="AD5707" s="53"/>
      <c r="AE5707" s="53"/>
      <c r="AF5707" s="72"/>
      <c r="AG5707" s="70"/>
      <c r="AH5707" s="70"/>
      <c r="AI5707" s="70"/>
    </row>
    <row r="5708" spans="1:35" ht="12.75" customHeight="1" x14ac:dyDescent="0.2">
      <c r="A5708" s="64" t="s">
        <v>1025</v>
      </c>
      <c r="B5708" s="65" t="s">
        <v>1024</v>
      </c>
      <c r="C5708" s="65">
        <v>37165414</v>
      </c>
      <c r="D5708" s="66">
        <f>VLOOKUP(A5708,'2.1 Termination Charges'!$B$4:$F$904,5,0)</f>
        <v>9.5759999999999998E-2</v>
      </c>
      <c r="G5708" s="67"/>
      <c r="H5708" s="67"/>
      <c r="J5708" s="67"/>
      <c r="P5708" s="68"/>
      <c r="Q5708" s="69"/>
      <c r="R5708" s="69"/>
      <c r="Z5708" s="70"/>
      <c r="AA5708" s="71"/>
      <c r="AB5708" s="70"/>
      <c r="AC5708" s="70"/>
      <c r="AD5708" s="53"/>
      <c r="AE5708" s="53"/>
      <c r="AF5708" s="72"/>
      <c r="AG5708" s="70"/>
      <c r="AH5708" s="70"/>
      <c r="AI5708" s="70"/>
    </row>
    <row r="5709" spans="1:35" ht="12.75" customHeight="1" x14ac:dyDescent="0.2">
      <c r="A5709" s="64" t="s">
        <v>1025</v>
      </c>
      <c r="B5709" s="65" t="s">
        <v>1024</v>
      </c>
      <c r="C5709" s="65">
        <v>37165415</v>
      </c>
      <c r="D5709" s="66">
        <f>VLOOKUP(A5709,'2.1 Termination Charges'!$B$4:$F$904,5,0)</f>
        <v>9.5759999999999998E-2</v>
      </c>
      <c r="G5709" s="67"/>
      <c r="H5709" s="67"/>
      <c r="J5709" s="67"/>
      <c r="P5709" s="68"/>
      <c r="Q5709" s="69"/>
      <c r="R5709" s="69"/>
      <c r="Z5709" s="70"/>
      <c r="AA5709" s="71"/>
      <c r="AB5709" s="70"/>
      <c r="AC5709" s="70"/>
      <c r="AD5709" s="53"/>
      <c r="AE5709" s="53"/>
      <c r="AF5709" s="72"/>
      <c r="AG5709" s="70"/>
      <c r="AH5709" s="70"/>
      <c r="AI5709" s="70"/>
    </row>
    <row r="5710" spans="1:35" ht="12.75" customHeight="1" x14ac:dyDescent="0.2">
      <c r="A5710" s="64" t="s">
        <v>1025</v>
      </c>
      <c r="B5710" s="65" t="s">
        <v>1024</v>
      </c>
      <c r="C5710" s="65">
        <v>37165416</v>
      </c>
      <c r="D5710" s="66">
        <f>VLOOKUP(A5710,'2.1 Termination Charges'!$B$4:$F$904,5,0)</f>
        <v>9.5759999999999998E-2</v>
      </c>
      <c r="G5710" s="67"/>
      <c r="H5710" s="67"/>
      <c r="J5710" s="67"/>
      <c r="P5710" s="68"/>
      <c r="Q5710" s="69"/>
      <c r="R5710" s="69"/>
      <c r="Z5710" s="70"/>
      <c r="AA5710" s="71"/>
      <c r="AB5710" s="70"/>
      <c r="AC5710" s="70"/>
      <c r="AD5710" s="53"/>
      <c r="AE5710" s="53"/>
      <c r="AF5710" s="72"/>
      <c r="AG5710" s="70"/>
      <c r="AH5710" s="70"/>
      <c r="AI5710" s="70"/>
    </row>
    <row r="5711" spans="1:35" ht="12.75" customHeight="1" x14ac:dyDescent="0.2">
      <c r="A5711" s="64" t="s">
        <v>1025</v>
      </c>
      <c r="B5711" s="65" t="s">
        <v>1024</v>
      </c>
      <c r="C5711" s="65">
        <v>37165417</v>
      </c>
      <c r="D5711" s="66">
        <f>VLOOKUP(A5711,'2.1 Termination Charges'!$B$4:$F$904,5,0)</f>
        <v>9.5759999999999998E-2</v>
      </c>
      <c r="G5711" s="67"/>
      <c r="H5711" s="67"/>
      <c r="J5711" s="67"/>
      <c r="P5711" s="68"/>
      <c r="Q5711" s="69"/>
      <c r="R5711" s="69"/>
      <c r="Z5711" s="70"/>
      <c r="AA5711" s="71"/>
      <c r="AB5711" s="70"/>
      <c r="AC5711" s="70"/>
      <c r="AD5711" s="53"/>
      <c r="AE5711" s="53"/>
      <c r="AF5711" s="72"/>
      <c r="AG5711" s="70"/>
      <c r="AH5711" s="70"/>
      <c r="AI5711" s="70"/>
    </row>
    <row r="5712" spans="1:35" ht="12.75" customHeight="1" x14ac:dyDescent="0.2">
      <c r="A5712" s="64" t="s">
        <v>1025</v>
      </c>
      <c r="B5712" s="65" t="s">
        <v>1024</v>
      </c>
      <c r="C5712" s="65">
        <v>37165419</v>
      </c>
      <c r="D5712" s="66">
        <f>VLOOKUP(A5712,'2.1 Termination Charges'!$B$4:$F$904,5,0)</f>
        <v>9.5759999999999998E-2</v>
      </c>
      <c r="G5712" s="67"/>
      <c r="H5712" s="67"/>
      <c r="J5712" s="67"/>
      <c r="P5712" s="68"/>
      <c r="Q5712" s="69"/>
      <c r="R5712" s="69"/>
      <c r="Z5712" s="70"/>
      <c r="AA5712" s="71"/>
      <c r="AB5712" s="70"/>
      <c r="AC5712" s="70"/>
      <c r="AD5712" s="53"/>
      <c r="AE5712" s="53"/>
      <c r="AF5712" s="72"/>
      <c r="AG5712" s="70"/>
      <c r="AH5712" s="70"/>
      <c r="AI5712" s="70"/>
    </row>
    <row r="5713" spans="1:35" ht="12.75" customHeight="1" x14ac:dyDescent="0.2">
      <c r="A5713" s="64" t="s">
        <v>1025</v>
      </c>
      <c r="B5713" s="65" t="s">
        <v>1024</v>
      </c>
      <c r="C5713" s="65">
        <v>3716548</v>
      </c>
      <c r="D5713" s="66">
        <f>VLOOKUP(A5713,'2.1 Termination Charges'!$B$4:$F$904,5,0)</f>
        <v>9.5759999999999998E-2</v>
      </c>
      <c r="G5713" s="67"/>
      <c r="H5713" s="67"/>
      <c r="J5713" s="67"/>
      <c r="P5713" s="68"/>
      <c r="Q5713" s="69"/>
      <c r="R5713" s="69"/>
      <c r="Z5713" s="70"/>
      <c r="AA5713" s="71"/>
      <c r="AB5713" s="70"/>
      <c r="AC5713" s="70"/>
      <c r="AD5713" s="53"/>
      <c r="AE5713" s="53"/>
      <c r="AF5713" s="72"/>
      <c r="AG5713" s="70"/>
      <c r="AH5713" s="70"/>
      <c r="AI5713" s="70"/>
    </row>
    <row r="5714" spans="1:35" ht="12.75" customHeight="1" x14ac:dyDescent="0.2">
      <c r="A5714" s="64" t="s">
        <v>1025</v>
      </c>
      <c r="B5714" s="65" t="s">
        <v>1024</v>
      </c>
      <c r="C5714" s="65">
        <v>3716550</v>
      </c>
      <c r="D5714" s="66">
        <f>VLOOKUP(A5714,'2.1 Termination Charges'!$B$4:$F$904,5,0)</f>
        <v>9.5759999999999998E-2</v>
      </c>
      <c r="G5714" s="67"/>
      <c r="H5714" s="67"/>
      <c r="J5714" s="67"/>
      <c r="P5714" s="68"/>
      <c r="Q5714" s="69"/>
      <c r="R5714" s="69"/>
      <c r="Z5714" s="70"/>
      <c r="AA5714" s="71"/>
      <c r="AB5714" s="70"/>
      <c r="AC5714" s="70"/>
      <c r="AD5714" s="53"/>
      <c r="AE5714" s="53"/>
      <c r="AF5714" s="72"/>
      <c r="AG5714" s="70"/>
      <c r="AH5714" s="70"/>
      <c r="AI5714" s="70"/>
    </row>
    <row r="5715" spans="1:35" ht="12.75" customHeight="1" x14ac:dyDescent="0.2">
      <c r="A5715" s="64" t="s">
        <v>1025</v>
      </c>
      <c r="B5715" s="65" t="s">
        <v>1024</v>
      </c>
      <c r="C5715" s="65">
        <v>3716558</v>
      </c>
      <c r="D5715" s="66">
        <f>VLOOKUP(A5715,'2.1 Termination Charges'!$B$4:$F$904,5,0)</f>
        <v>9.5759999999999998E-2</v>
      </c>
      <c r="G5715" s="67"/>
      <c r="H5715" s="67"/>
      <c r="J5715" s="67"/>
      <c r="P5715" s="68"/>
      <c r="Q5715" s="69"/>
      <c r="R5715" s="69"/>
      <c r="Z5715" s="70"/>
      <c r="AA5715" s="71"/>
      <c r="AB5715" s="70"/>
      <c r="AC5715" s="70"/>
      <c r="AD5715" s="53"/>
      <c r="AE5715" s="53"/>
      <c r="AF5715" s="72"/>
      <c r="AG5715" s="70"/>
      <c r="AH5715" s="70"/>
      <c r="AI5715" s="70"/>
    </row>
    <row r="5716" spans="1:35" ht="12.75" customHeight="1" x14ac:dyDescent="0.2">
      <c r="A5716" s="64" t="s">
        <v>1025</v>
      </c>
      <c r="B5716" s="65" t="s">
        <v>1024</v>
      </c>
      <c r="C5716" s="65">
        <v>3716561</v>
      </c>
      <c r="D5716" s="66">
        <f>VLOOKUP(A5716,'2.1 Termination Charges'!$B$4:$F$904,5,0)</f>
        <v>9.5759999999999998E-2</v>
      </c>
      <c r="G5716" s="67"/>
      <c r="H5716" s="67"/>
      <c r="J5716" s="67"/>
      <c r="P5716" s="68"/>
      <c r="Q5716" s="69"/>
      <c r="R5716" s="69"/>
      <c r="Z5716" s="70"/>
      <c r="AA5716" s="71"/>
      <c r="AB5716" s="70"/>
      <c r="AC5716" s="70"/>
      <c r="AD5716" s="53"/>
      <c r="AE5716" s="53"/>
      <c r="AF5716" s="72"/>
      <c r="AG5716" s="70"/>
      <c r="AH5716" s="70"/>
      <c r="AI5716" s="70"/>
    </row>
    <row r="5717" spans="1:35" ht="12.75" customHeight="1" x14ac:dyDescent="0.2">
      <c r="A5717" s="64" t="s">
        <v>1025</v>
      </c>
      <c r="B5717" s="65" t="s">
        <v>1024</v>
      </c>
      <c r="C5717" s="65">
        <v>3716563</v>
      </c>
      <c r="D5717" s="66">
        <f>VLOOKUP(A5717,'2.1 Termination Charges'!$B$4:$F$904,5,0)</f>
        <v>9.5759999999999998E-2</v>
      </c>
      <c r="G5717" s="67"/>
      <c r="H5717" s="67"/>
      <c r="J5717" s="67"/>
      <c r="P5717" s="68"/>
      <c r="Q5717" s="69"/>
      <c r="R5717" s="69"/>
      <c r="Z5717" s="70"/>
      <c r="AA5717" s="71"/>
      <c r="AB5717" s="70"/>
      <c r="AC5717" s="70"/>
      <c r="AD5717" s="53"/>
      <c r="AE5717" s="53"/>
      <c r="AF5717" s="72"/>
      <c r="AG5717" s="70"/>
      <c r="AH5717" s="70"/>
      <c r="AI5717" s="70"/>
    </row>
    <row r="5718" spans="1:35" ht="12.75" customHeight="1" x14ac:dyDescent="0.2">
      <c r="A5718" s="64" t="s">
        <v>1025</v>
      </c>
      <c r="B5718" s="65" t="s">
        <v>1024</v>
      </c>
      <c r="C5718" s="65">
        <v>3716567</v>
      </c>
      <c r="D5718" s="66">
        <f>VLOOKUP(A5718,'2.1 Termination Charges'!$B$4:$F$904,5,0)</f>
        <v>9.5759999999999998E-2</v>
      </c>
      <c r="G5718" s="67"/>
      <c r="H5718" s="67"/>
      <c r="J5718" s="67"/>
      <c r="P5718" s="68"/>
      <c r="Q5718" s="69"/>
      <c r="R5718" s="69"/>
      <c r="Z5718" s="70"/>
      <c r="AA5718" s="71"/>
      <c r="AB5718" s="70"/>
      <c r="AC5718" s="70"/>
      <c r="AD5718" s="53"/>
      <c r="AE5718" s="53"/>
      <c r="AF5718" s="72"/>
      <c r="AG5718" s="70"/>
      <c r="AH5718" s="70"/>
      <c r="AI5718" s="70"/>
    </row>
    <row r="5719" spans="1:35" ht="12.75" customHeight="1" x14ac:dyDescent="0.2">
      <c r="A5719" s="64" t="s">
        <v>1025</v>
      </c>
      <c r="B5719" s="65" t="s">
        <v>1024</v>
      </c>
      <c r="C5719" s="65">
        <v>3716569</v>
      </c>
      <c r="D5719" s="66">
        <f>VLOOKUP(A5719,'2.1 Termination Charges'!$B$4:$F$904,5,0)</f>
        <v>9.5759999999999998E-2</v>
      </c>
      <c r="G5719" s="67"/>
      <c r="H5719" s="67"/>
      <c r="J5719" s="67"/>
      <c r="P5719" s="68"/>
      <c r="Q5719" s="69"/>
      <c r="R5719" s="69"/>
      <c r="Z5719" s="70"/>
      <c r="AA5719" s="71"/>
      <c r="AB5719" s="70"/>
      <c r="AC5719" s="70"/>
      <c r="AD5719" s="53"/>
      <c r="AE5719" s="53"/>
      <c r="AF5719" s="72"/>
      <c r="AG5719" s="70"/>
      <c r="AH5719" s="70"/>
      <c r="AI5719" s="70"/>
    </row>
    <row r="5720" spans="1:35" ht="12.75" customHeight="1" x14ac:dyDescent="0.2">
      <c r="A5720" s="64" t="s">
        <v>1025</v>
      </c>
      <c r="B5720" s="65" t="s">
        <v>1024</v>
      </c>
      <c r="C5720" s="65">
        <v>3716571</v>
      </c>
      <c r="D5720" s="66">
        <f>VLOOKUP(A5720,'2.1 Termination Charges'!$B$4:$F$904,5,0)</f>
        <v>9.5759999999999998E-2</v>
      </c>
      <c r="G5720" s="67"/>
      <c r="H5720" s="67"/>
      <c r="J5720" s="67"/>
      <c r="P5720" s="68"/>
      <c r="Q5720" s="69"/>
      <c r="R5720" s="69"/>
      <c r="Z5720" s="70"/>
      <c r="AA5720" s="71"/>
      <c r="AB5720" s="70"/>
      <c r="AC5720" s="70"/>
      <c r="AD5720" s="53"/>
      <c r="AE5720" s="53"/>
      <c r="AF5720" s="72"/>
      <c r="AG5720" s="70"/>
      <c r="AH5720" s="70"/>
      <c r="AI5720" s="70"/>
    </row>
    <row r="5721" spans="1:35" ht="12.75" customHeight="1" x14ac:dyDescent="0.2">
      <c r="A5721" s="64" t="s">
        <v>1025</v>
      </c>
      <c r="B5721" s="65" t="s">
        <v>1024</v>
      </c>
      <c r="C5721" s="65">
        <v>3716577</v>
      </c>
      <c r="D5721" s="66">
        <f>VLOOKUP(A5721,'2.1 Termination Charges'!$B$4:$F$904,5,0)</f>
        <v>9.5759999999999998E-2</v>
      </c>
      <c r="G5721" s="67"/>
      <c r="H5721" s="67"/>
      <c r="J5721" s="67"/>
      <c r="P5721" s="68"/>
      <c r="Q5721" s="69"/>
      <c r="R5721" s="69"/>
      <c r="Z5721" s="70"/>
      <c r="AA5721" s="71"/>
      <c r="AB5721" s="70"/>
      <c r="AC5721" s="70"/>
      <c r="AD5721" s="53"/>
      <c r="AE5721" s="53"/>
      <c r="AF5721" s="72"/>
      <c r="AG5721" s="70"/>
      <c r="AH5721" s="70"/>
      <c r="AI5721" s="70"/>
    </row>
    <row r="5722" spans="1:35" ht="12.75" customHeight="1" x14ac:dyDescent="0.2">
      <c r="A5722" s="64" t="s">
        <v>1025</v>
      </c>
      <c r="B5722" s="65" t="s">
        <v>1024</v>
      </c>
      <c r="C5722" s="65">
        <v>3716579</v>
      </c>
      <c r="D5722" s="66">
        <f>VLOOKUP(A5722,'2.1 Termination Charges'!$B$4:$F$904,5,0)</f>
        <v>9.5759999999999998E-2</v>
      </c>
      <c r="G5722" s="67"/>
      <c r="H5722" s="67"/>
      <c r="J5722" s="67"/>
      <c r="P5722" s="68"/>
      <c r="Q5722" s="69"/>
      <c r="R5722" s="69"/>
      <c r="Z5722" s="70"/>
      <c r="AA5722" s="71"/>
      <c r="AB5722" s="70"/>
      <c r="AC5722" s="70"/>
      <c r="AD5722" s="53"/>
      <c r="AE5722" s="53"/>
      <c r="AF5722" s="72"/>
      <c r="AG5722" s="70"/>
      <c r="AH5722" s="70"/>
      <c r="AI5722" s="70"/>
    </row>
    <row r="5723" spans="1:35" ht="12.75" customHeight="1" x14ac:dyDescent="0.2">
      <c r="A5723" s="64" t="s">
        <v>1025</v>
      </c>
      <c r="B5723" s="65" t="s">
        <v>1024</v>
      </c>
      <c r="C5723" s="65">
        <v>3716580</v>
      </c>
      <c r="D5723" s="66">
        <f>VLOOKUP(A5723,'2.1 Termination Charges'!$B$4:$F$904,5,0)</f>
        <v>9.5759999999999998E-2</v>
      </c>
      <c r="G5723" s="67"/>
      <c r="H5723" s="67"/>
      <c r="J5723" s="67"/>
      <c r="P5723" s="68"/>
      <c r="Q5723" s="69"/>
      <c r="R5723" s="69"/>
      <c r="Z5723" s="70"/>
      <c r="AA5723" s="71"/>
      <c r="AB5723" s="70"/>
      <c r="AC5723" s="70"/>
      <c r="AD5723" s="53"/>
      <c r="AE5723" s="53"/>
      <c r="AF5723" s="72"/>
      <c r="AG5723" s="70"/>
      <c r="AH5723" s="70"/>
      <c r="AI5723" s="70"/>
    </row>
    <row r="5724" spans="1:35" ht="12.75" customHeight="1" x14ac:dyDescent="0.2">
      <c r="A5724" s="64" t="s">
        <v>1025</v>
      </c>
      <c r="B5724" s="65" t="s">
        <v>1024</v>
      </c>
      <c r="C5724" s="65">
        <v>3716581</v>
      </c>
      <c r="D5724" s="66">
        <f>VLOOKUP(A5724,'2.1 Termination Charges'!$B$4:$F$904,5,0)</f>
        <v>9.5759999999999998E-2</v>
      </c>
      <c r="G5724" s="67"/>
      <c r="H5724" s="67"/>
      <c r="J5724" s="67"/>
      <c r="P5724" s="68"/>
      <c r="Q5724" s="69"/>
      <c r="R5724" s="69"/>
      <c r="Z5724" s="70"/>
      <c r="AA5724" s="71"/>
      <c r="AB5724" s="70"/>
      <c r="AC5724" s="70"/>
      <c r="AD5724" s="53"/>
      <c r="AE5724" s="53"/>
      <c r="AF5724" s="72"/>
      <c r="AG5724" s="70"/>
      <c r="AH5724" s="70"/>
      <c r="AI5724" s="70"/>
    </row>
    <row r="5725" spans="1:35" ht="12.75" customHeight="1" x14ac:dyDescent="0.2">
      <c r="A5725" s="64" t="s">
        <v>1025</v>
      </c>
      <c r="B5725" s="65" t="s">
        <v>1024</v>
      </c>
      <c r="C5725" s="65">
        <v>3716588</v>
      </c>
      <c r="D5725" s="66">
        <f>VLOOKUP(A5725,'2.1 Termination Charges'!$B$4:$F$904,5,0)</f>
        <v>9.5759999999999998E-2</v>
      </c>
      <c r="G5725" s="67"/>
      <c r="H5725" s="67"/>
      <c r="J5725" s="67"/>
      <c r="P5725" s="68"/>
      <c r="Q5725" s="69"/>
      <c r="R5725" s="69"/>
      <c r="Z5725" s="70"/>
      <c r="AA5725" s="71"/>
      <c r="AB5725" s="70"/>
      <c r="AC5725" s="70"/>
      <c r="AD5725" s="53"/>
      <c r="AE5725" s="53"/>
      <c r="AF5725" s="72"/>
      <c r="AG5725" s="70"/>
      <c r="AH5725" s="70"/>
      <c r="AI5725" s="70"/>
    </row>
    <row r="5726" spans="1:35" ht="12.75" customHeight="1" x14ac:dyDescent="0.2">
      <c r="A5726" s="64" t="s">
        <v>1025</v>
      </c>
      <c r="B5726" s="65" t="s">
        <v>1024</v>
      </c>
      <c r="C5726" s="65">
        <v>3716590</v>
      </c>
      <c r="D5726" s="66">
        <f>VLOOKUP(A5726,'2.1 Termination Charges'!$B$4:$F$904,5,0)</f>
        <v>9.5759999999999998E-2</v>
      </c>
      <c r="G5726" s="67"/>
      <c r="H5726" s="67"/>
      <c r="J5726" s="67"/>
      <c r="P5726" s="68"/>
      <c r="Q5726" s="69"/>
      <c r="R5726" s="69"/>
      <c r="Z5726" s="70"/>
      <c r="AA5726" s="71"/>
      <c r="AB5726" s="70"/>
      <c r="AC5726" s="70"/>
      <c r="AD5726" s="53"/>
      <c r="AE5726" s="53"/>
      <c r="AF5726" s="72"/>
      <c r="AG5726" s="70"/>
      <c r="AH5726" s="70"/>
      <c r="AI5726" s="70"/>
    </row>
    <row r="5727" spans="1:35" ht="12.75" customHeight="1" x14ac:dyDescent="0.2">
      <c r="A5727" s="64" t="s">
        <v>1025</v>
      </c>
      <c r="B5727" s="65" t="s">
        <v>1024</v>
      </c>
      <c r="C5727" s="65">
        <v>371661</v>
      </c>
      <c r="D5727" s="66">
        <f>VLOOKUP(A5727,'2.1 Termination Charges'!$B$4:$F$904,5,0)</f>
        <v>9.5759999999999998E-2</v>
      </c>
      <c r="G5727" s="67"/>
      <c r="H5727" s="67"/>
      <c r="J5727" s="67"/>
      <c r="P5727" s="68"/>
      <c r="Q5727" s="69"/>
      <c r="R5727" s="69"/>
      <c r="Z5727" s="70"/>
      <c r="AA5727" s="71"/>
      <c r="AB5727" s="70"/>
      <c r="AC5727" s="70"/>
      <c r="AD5727" s="53"/>
      <c r="AE5727" s="53"/>
      <c r="AF5727" s="72"/>
      <c r="AG5727" s="70"/>
      <c r="AH5727" s="70"/>
      <c r="AI5727" s="70"/>
    </row>
    <row r="5728" spans="1:35" ht="12.75" customHeight="1" x14ac:dyDescent="0.2">
      <c r="A5728" s="64" t="s">
        <v>1025</v>
      </c>
      <c r="B5728" s="65" t="s">
        <v>1024</v>
      </c>
      <c r="C5728" s="65">
        <v>371662</v>
      </c>
      <c r="D5728" s="66">
        <f>VLOOKUP(A5728,'2.1 Termination Charges'!$B$4:$F$904,5,0)</f>
        <v>9.5759999999999998E-2</v>
      </c>
      <c r="G5728" s="67"/>
      <c r="H5728" s="67"/>
      <c r="J5728" s="67"/>
      <c r="P5728" s="68"/>
      <c r="Q5728" s="69"/>
      <c r="R5728" s="69"/>
      <c r="Z5728" s="70"/>
      <c r="AA5728" s="71"/>
      <c r="AB5728" s="70"/>
      <c r="AC5728" s="70"/>
      <c r="AD5728" s="53"/>
      <c r="AE5728" s="53"/>
      <c r="AF5728" s="72"/>
      <c r="AG5728" s="70"/>
      <c r="AH5728" s="70"/>
      <c r="AI5728" s="70"/>
    </row>
    <row r="5729" spans="1:35" ht="12.75" customHeight="1" x14ac:dyDescent="0.2">
      <c r="A5729" s="64" t="s">
        <v>1025</v>
      </c>
      <c r="B5729" s="65" t="s">
        <v>1024</v>
      </c>
      <c r="C5729" s="65">
        <v>371663</v>
      </c>
      <c r="D5729" s="66">
        <f>VLOOKUP(A5729,'2.1 Termination Charges'!$B$4:$F$904,5,0)</f>
        <v>9.5759999999999998E-2</v>
      </c>
      <c r="G5729" s="67"/>
      <c r="H5729" s="67"/>
      <c r="J5729" s="67"/>
      <c r="P5729" s="68"/>
      <c r="Q5729" s="69"/>
      <c r="R5729" s="69"/>
      <c r="Z5729" s="70"/>
      <c r="AA5729" s="71"/>
      <c r="AB5729" s="70"/>
      <c r="AC5729" s="70"/>
      <c r="AD5729" s="53"/>
      <c r="AE5729" s="53"/>
      <c r="AF5729" s="72"/>
      <c r="AG5729" s="70"/>
      <c r="AH5729" s="70"/>
      <c r="AI5729" s="70"/>
    </row>
    <row r="5730" spans="1:35" ht="12.75" customHeight="1" x14ac:dyDescent="0.2">
      <c r="A5730" s="64" t="s">
        <v>1025</v>
      </c>
      <c r="B5730" s="65" t="s">
        <v>1024</v>
      </c>
      <c r="C5730" s="65">
        <v>371664</v>
      </c>
      <c r="D5730" s="66">
        <f>VLOOKUP(A5730,'2.1 Termination Charges'!$B$4:$F$904,5,0)</f>
        <v>9.5759999999999998E-2</v>
      </c>
      <c r="G5730" s="67"/>
      <c r="H5730" s="67"/>
      <c r="J5730" s="67"/>
      <c r="P5730" s="68"/>
      <c r="Q5730" s="69"/>
      <c r="R5730" s="69"/>
      <c r="Z5730" s="70"/>
      <c r="AA5730" s="71"/>
      <c r="AB5730" s="70"/>
      <c r="AC5730" s="70"/>
      <c r="AD5730" s="53"/>
      <c r="AE5730" s="53"/>
      <c r="AF5730" s="72"/>
      <c r="AG5730" s="70"/>
      <c r="AH5730" s="70"/>
      <c r="AI5730" s="70"/>
    </row>
    <row r="5731" spans="1:35" ht="12.75" customHeight="1" x14ac:dyDescent="0.2">
      <c r="A5731" s="64" t="s">
        <v>1025</v>
      </c>
      <c r="B5731" s="65" t="s">
        <v>1024</v>
      </c>
      <c r="C5731" s="65">
        <v>371665</v>
      </c>
      <c r="D5731" s="66">
        <f>VLOOKUP(A5731,'2.1 Termination Charges'!$B$4:$F$904,5,0)</f>
        <v>9.5759999999999998E-2</v>
      </c>
      <c r="G5731" s="67"/>
      <c r="H5731" s="67"/>
      <c r="J5731" s="67"/>
      <c r="P5731" s="68"/>
      <c r="Q5731" s="69"/>
      <c r="R5731" s="69"/>
      <c r="Z5731" s="70"/>
      <c r="AA5731" s="71"/>
      <c r="AB5731" s="70"/>
      <c r="AC5731" s="70"/>
      <c r="AD5731" s="53"/>
      <c r="AE5731" s="53"/>
      <c r="AF5731" s="72"/>
      <c r="AG5731" s="70"/>
      <c r="AH5731" s="70"/>
      <c r="AI5731" s="70"/>
    </row>
    <row r="5732" spans="1:35" ht="12.75" customHeight="1" x14ac:dyDescent="0.2">
      <c r="A5732" s="64" t="s">
        <v>1025</v>
      </c>
      <c r="B5732" s="65" t="s">
        <v>1024</v>
      </c>
      <c r="C5732" s="65">
        <v>3716666</v>
      </c>
      <c r="D5732" s="66">
        <f>VLOOKUP(A5732,'2.1 Termination Charges'!$B$4:$F$904,5,0)</f>
        <v>9.5759999999999998E-2</v>
      </c>
      <c r="G5732" s="67"/>
      <c r="H5732" s="67"/>
      <c r="J5732" s="67"/>
      <c r="P5732" s="68"/>
      <c r="Q5732" s="69"/>
      <c r="R5732" s="69"/>
      <c r="Z5732" s="70"/>
      <c r="AA5732" s="71"/>
      <c r="AB5732" s="70"/>
      <c r="AC5732" s="70"/>
      <c r="AD5732" s="53"/>
      <c r="AE5732" s="53"/>
      <c r="AF5732" s="72"/>
      <c r="AG5732" s="70"/>
      <c r="AH5732" s="70"/>
      <c r="AI5732" s="70"/>
    </row>
    <row r="5733" spans="1:35" ht="12.75" customHeight="1" x14ac:dyDescent="0.2">
      <c r="A5733" s="64" t="s">
        <v>1025</v>
      </c>
      <c r="B5733" s="65" t="s">
        <v>1024</v>
      </c>
      <c r="C5733" s="65">
        <v>3716667</v>
      </c>
      <c r="D5733" s="66">
        <f>VLOOKUP(A5733,'2.1 Termination Charges'!$B$4:$F$904,5,0)</f>
        <v>9.5759999999999998E-2</v>
      </c>
      <c r="G5733" s="67"/>
      <c r="H5733" s="67"/>
      <c r="J5733" s="67"/>
      <c r="P5733" s="68"/>
      <c r="Q5733" s="69"/>
      <c r="R5733" s="69"/>
      <c r="Z5733" s="70"/>
      <c r="AA5733" s="71"/>
      <c r="AB5733" s="70"/>
      <c r="AC5733" s="70"/>
      <c r="AD5733" s="53"/>
      <c r="AE5733" s="53"/>
      <c r="AF5733" s="72"/>
      <c r="AG5733" s="70"/>
      <c r="AH5733" s="70"/>
      <c r="AI5733" s="70"/>
    </row>
    <row r="5734" spans="1:35" ht="12.75" customHeight="1" x14ac:dyDescent="0.2">
      <c r="A5734" s="64" t="s">
        <v>1025</v>
      </c>
      <c r="B5734" s="65" t="s">
        <v>1024</v>
      </c>
      <c r="C5734" s="65">
        <v>371667</v>
      </c>
      <c r="D5734" s="66">
        <f>VLOOKUP(A5734,'2.1 Termination Charges'!$B$4:$F$904,5,0)</f>
        <v>9.5759999999999998E-2</v>
      </c>
      <c r="G5734" s="67"/>
      <c r="H5734" s="67"/>
      <c r="J5734" s="67"/>
      <c r="P5734" s="68"/>
      <c r="Q5734" s="69"/>
      <c r="R5734" s="69"/>
      <c r="Z5734" s="70"/>
      <c r="AA5734" s="71"/>
      <c r="AB5734" s="70"/>
      <c r="AC5734" s="70"/>
      <c r="AD5734" s="53"/>
      <c r="AE5734" s="53"/>
      <c r="AF5734" s="72"/>
      <c r="AG5734" s="70"/>
      <c r="AH5734" s="70"/>
      <c r="AI5734" s="70"/>
    </row>
    <row r="5735" spans="1:35" ht="12.75" customHeight="1" x14ac:dyDescent="0.2">
      <c r="A5735" s="64" t="s">
        <v>1025</v>
      </c>
      <c r="B5735" s="65" t="s">
        <v>1024</v>
      </c>
      <c r="C5735" s="65">
        <v>371668</v>
      </c>
      <c r="D5735" s="66">
        <f>VLOOKUP(A5735,'2.1 Termination Charges'!$B$4:$F$904,5,0)</f>
        <v>9.5759999999999998E-2</v>
      </c>
      <c r="G5735" s="67"/>
      <c r="H5735" s="67"/>
      <c r="J5735" s="67"/>
      <c r="P5735" s="68"/>
      <c r="Q5735" s="69"/>
      <c r="R5735" s="69"/>
      <c r="Z5735" s="70"/>
      <c r="AA5735" s="71"/>
      <c r="AB5735" s="70"/>
      <c r="AC5735" s="70"/>
      <c r="AD5735" s="53"/>
      <c r="AE5735" s="53"/>
      <c r="AF5735" s="72"/>
      <c r="AG5735" s="70"/>
      <c r="AH5735" s="70"/>
      <c r="AI5735" s="70"/>
    </row>
    <row r="5736" spans="1:35" ht="12.75" customHeight="1" x14ac:dyDescent="0.2">
      <c r="A5736" s="64" t="s">
        <v>1025</v>
      </c>
      <c r="B5736" s="65" t="s">
        <v>1024</v>
      </c>
      <c r="C5736" s="65">
        <v>371669</v>
      </c>
      <c r="D5736" s="66">
        <f>VLOOKUP(A5736,'2.1 Termination Charges'!$B$4:$F$904,5,0)</f>
        <v>9.5759999999999998E-2</v>
      </c>
      <c r="G5736" s="67"/>
      <c r="H5736" s="67"/>
      <c r="J5736" s="67"/>
      <c r="P5736" s="68"/>
      <c r="Q5736" s="69"/>
      <c r="R5736" s="69"/>
      <c r="Z5736" s="70"/>
      <c r="AA5736" s="71"/>
      <c r="AB5736" s="70"/>
      <c r="AC5736" s="70"/>
      <c r="AD5736" s="53"/>
      <c r="AE5736" s="53"/>
      <c r="AF5736" s="72"/>
      <c r="AG5736" s="70"/>
      <c r="AH5736" s="70"/>
      <c r="AI5736" s="70"/>
    </row>
    <row r="5737" spans="1:35" ht="12.75" customHeight="1" x14ac:dyDescent="0.2">
      <c r="A5737" s="64" t="s">
        <v>1025</v>
      </c>
      <c r="B5737" s="65" t="s">
        <v>1024</v>
      </c>
      <c r="C5737" s="65">
        <v>3716715</v>
      </c>
      <c r="D5737" s="66">
        <f>VLOOKUP(A5737,'2.1 Termination Charges'!$B$4:$F$904,5,0)</f>
        <v>9.5759999999999998E-2</v>
      </c>
      <c r="G5737" s="67"/>
      <c r="H5737" s="67"/>
      <c r="J5737" s="67"/>
      <c r="P5737" s="68"/>
      <c r="Q5737" s="69"/>
      <c r="R5737" s="69"/>
      <c r="Z5737" s="70"/>
      <c r="AA5737" s="71"/>
      <c r="AB5737" s="70"/>
      <c r="AC5737" s="70"/>
      <c r="AD5737" s="53"/>
      <c r="AE5737" s="53"/>
      <c r="AF5737" s="72"/>
      <c r="AG5737" s="70"/>
      <c r="AH5737" s="70"/>
      <c r="AI5737" s="70"/>
    </row>
    <row r="5738" spans="1:35" ht="12.75" customHeight="1" x14ac:dyDescent="0.2">
      <c r="A5738" s="64" t="s">
        <v>1025</v>
      </c>
      <c r="B5738" s="65" t="s">
        <v>1024</v>
      </c>
      <c r="C5738" s="65">
        <v>3716716</v>
      </c>
      <c r="D5738" s="66">
        <f>VLOOKUP(A5738,'2.1 Termination Charges'!$B$4:$F$904,5,0)</f>
        <v>9.5759999999999998E-2</v>
      </c>
      <c r="G5738" s="67"/>
      <c r="H5738" s="67"/>
      <c r="J5738" s="67"/>
      <c r="P5738" s="68"/>
      <c r="Q5738" s="69"/>
      <c r="R5738" s="69"/>
      <c r="Z5738" s="70"/>
      <c r="AA5738" s="71"/>
      <c r="AB5738" s="70"/>
      <c r="AC5738" s="70"/>
      <c r="AD5738" s="53"/>
      <c r="AE5738" s="53"/>
      <c r="AF5738" s="72"/>
      <c r="AG5738" s="70"/>
      <c r="AH5738" s="70"/>
      <c r="AI5738" s="70"/>
    </row>
    <row r="5739" spans="1:35" ht="12.75" customHeight="1" x14ac:dyDescent="0.2">
      <c r="A5739" s="64" t="s">
        <v>1025</v>
      </c>
      <c r="B5739" s="65" t="s">
        <v>1024</v>
      </c>
      <c r="C5739" s="65">
        <v>3716719</v>
      </c>
      <c r="D5739" s="66">
        <f>VLOOKUP(A5739,'2.1 Termination Charges'!$B$4:$F$904,5,0)</f>
        <v>9.5759999999999998E-2</v>
      </c>
      <c r="G5739" s="67"/>
      <c r="H5739" s="67"/>
      <c r="J5739" s="67"/>
      <c r="P5739" s="68"/>
      <c r="Q5739" s="69"/>
      <c r="R5739" s="69"/>
      <c r="Z5739" s="70"/>
      <c r="AA5739" s="71"/>
      <c r="AB5739" s="70"/>
      <c r="AC5739" s="70"/>
      <c r="AD5739" s="53"/>
      <c r="AE5739" s="53"/>
      <c r="AF5739" s="72"/>
      <c r="AG5739" s="70"/>
      <c r="AH5739" s="70"/>
      <c r="AI5739" s="70"/>
    </row>
    <row r="5740" spans="1:35" ht="12.75" customHeight="1" x14ac:dyDescent="0.2">
      <c r="A5740" s="64" t="s">
        <v>1025</v>
      </c>
      <c r="B5740" s="65" t="s">
        <v>1024</v>
      </c>
      <c r="C5740" s="65">
        <v>3716723</v>
      </c>
      <c r="D5740" s="66">
        <f>VLOOKUP(A5740,'2.1 Termination Charges'!$B$4:$F$904,5,0)</f>
        <v>9.5759999999999998E-2</v>
      </c>
      <c r="G5740" s="67"/>
      <c r="H5740" s="67"/>
      <c r="J5740" s="67"/>
      <c r="P5740" s="68"/>
      <c r="Q5740" s="69"/>
      <c r="R5740" s="69"/>
      <c r="Z5740" s="70"/>
      <c r="AA5740" s="71"/>
      <c r="AB5740" s="70"/>
      <c r="AC5740" s="70"/>
      <c r="AD5740" s="53"/>
      <c r="AE5740" s="53"/>
      <c r="AF5740" s="72"/>
      <c r="AG5740" s="70"/>
      <c r="AH5740" s="70"/>
      <c r="AI5740" s="70"/>
    </row>
    <row r="5741" spans="1:35" ht="12.75" customHeight="1" x14ac:dyDescent="0.2">
      <c r="A5741" s="64" t="s">
        <v>1025</v>
      </c>
      <c r="B5741" s="65" t="s">
        <v>1024</v>
      </c>
      <c r="C5741" s="65">
        <v>3716748</v>
      </c>
      <c r="D5741" s="66">
        <f>VLOOKUP(A5741,'2.1 Termination Charges'!$B$4:$F$904,5,0)</f>
        <v>9.5759999999999998E-2</v>
      </c>
      <c r="G5741" s="67"/>
      <c r="H5741" s="67"/>
      <c r="J5741" s="67"/>
      <c r="P5741" s="68"/>
      <c r="Q5741" s="69"/>
      <c r="R5741" s="69"/>
      <c r="Z5741" s="70"/>
      <c r="AA5741" s="71"/>
      <c r="AB5741" s="70"/>
      <c r="AC5741" s="70"/>
      <c r="AD5741" s="53"/>
      <c r="AE5741" s="53"/>
      <c r="AF5741" s="72"/>
      <c r="AG5741" s="70"/>
      <c r="AH5741" s="70"/>
      <c r="AI5741" s="70"/>
    </row>
    <row r="5742" spans="1:35" ht="12.75" customHeight="1" x14ac:dyDescent="0.2">
      <c r="A5742" s="64" t="s">
        <v>1025</v>
      </c>
      <c r="B5742" s="65" t="s">
        <v>1024</v>
      </c>
      <c r="C5742" s="65">
        <v>3716749</v>
      </c>
      <c r="D5742" s="66">
        <f>VLOOKUP(A5742,'2.1 Termination Charges'!$B$4:$F$904,5,0)</f>
        <v>9.5759999999999998E-2</v>
      </c>
      <c r="G5742" s="67"/>
      <c r="H5742" s="67"/>
      <c r="J5742" s="67"/>
      <c r="P5742" s="68"/>
      <c r="Q5742" s="69"/>
      <c r="R5742" s="69"/>
      <c r="Z5742" s="70"/>
      <c r="AA5742" s="71"/>
      <c r="AB5742" s="70"/>
      <c r="AC5742" s="70"/>
      <c r="AD5742" s="53"/>
      <c r="AE5742" s="53"/>
      <c r="AF5742" s="72"/>
      <c r="AG5742" s="70"/>
      <c r="AH5742" s="70"/>
      <c r="AI5742" s="70"/>
    </row>
    <row r="5743" spans="1:35" ht="12.75" customHeight="1" x14ac:dyDescent="0.2">
      <c r="A5743" s="64" t="s">
        <v>1025</v>
      </c>
      <c r="B5743" s="65" t="s">
        <v>1024</v>
      </c>
      <c r="C5743" s="65">
        <v>3716763</v>
      </c>
      <c r="D5743" s="66">
        <f>VLOOKUP(A5743,'2.1 Termination Charges'!$B$4:$F$904,5,0)</f>
        <v>9.5759999999999998E-2</v>
      </c>
      <c r="G5743" s="67"/>
      <c r="H5743" s="67"/>
      <c r="J5743" s="67"/>
      <c r="P5743" s="68"/>
      <c r="Q5743" s="69"/>
      <c r="R5743" s="69"/>
      <c r="Z5743" s="70"/>
      <c r="AA5743" s="71"/>
      <c r="AB5743" s="70"/>
      <c r="AC5743" s="70"/>
      <c r="AD5743" s="53"/>
      <c r="AE5743" s="53"/>
      <c r="AF5743" s="72"/>
      <c r="AG5743" s="70"/>
      <c r="AH5743" s="70"/>
      <c r="AI5743" s="70"/>
    </row>
    <row r="5744" spans="1:35" ht="12.75" customHeight="1" x14ac:dyDescent="0.2">
      <c r="A5744" s="64" t="s">
        <v>1025</v>
      </c>
      <c r="B5744" s="65" t="s">
        <v>1024</v>
      </c>
      <c r="C5744" s="65">
        <v>3716764</v>
      </c>
      <c r="D5744" s="66">
        <f>VLOOKUP(A5744,'2.1 Termination Charges'!$B$4:$F$904,5,0)</f>
        <v>9.5759999999999998E-2</v>
      </c>
      <c r="G5744" s="67"/>
      <c r="H5744" s="67"/>
      <c r="J5744" s="67"/>
      <c r="P5744" s="68"/>
      <c r="Q5744" s="69"/>
      <c r="R5744" s="69"/>
      <c r="Z5744" s="70"/>
      <c r="AA5744" s="71"/>
      <c r="AB5744" s="70"/>
      <c r="AC5744" s="70"/>
      <c r="AD5744" s="53"/>
      <c r="AE5744" s="53"/>
      <c r="AF5744" s="72"/>
      <c r="AG5744" s="70"/>
      <c r="AH5744" s="70"/>
      <c r="AI5744" s="70"/>
    </row>
    <row r="5745" spans="1:35" ht="12.75" customHeight="1" x14ac:dyDescent="0.2">
      <c r="A5745" s="64" t="s">
        <v>1025</v>
      </c>
      <c r="B5745" s="65" t="s">
        <v>1024</v>
      </c>
      <c r="C5745" s="65">
        <v>3716765</v>
      </c>
      <c r="D5745" s="66">
        <f>VLOOKUP(A5745,'2.1 Termination Charges'!$B$4:$F$904,5,0)</f>
        <v>9.5759999999999998E-2</v>
      </c>
      <c r="G5745" s="67"/>
      <c r="H5745" s="67"/>
      <c r="J5745" s="67"/>
      <c r="P5745" s="68"/>
      <c r="Q5745" s="69"/>
      <c r="R5745" s="69"/>
      <c r="Z5745" s="70"/>
      <c r="AA5745" s="71"/>
      <c r="AB5745" s="70"/>
      <c r="AC5745" s="70"/>
      <c r="AD5745" s="53"/>
      <c r="AE5745" s="53"/>
      <c r="AF5745" s="72"/>
      <c r="AG5745" s="70"/>
      <c r="AH5745" s="70"/>
      <c r="AI5745" s="70"/>
    </row>
    <row r="5746" spans="1:35" ht="12.75" customHeight="1" x14ac:dyDescent="0.2">
      <c r="A5746" s="64" t="s">
        <v>1025</v>
      </c>
      <c r="B5746" s="65" t="s">
        <v>1024</v>
      </c>
      <c r="C5746" s="65">
        <v>37167660</v>
      </c>
      <c r="D5746" s="66">
        <f>VLOOKUP(A5746,'2.1 Termination Charges'!$B$4:$F$904,5,0)</f>
        <v>9.5759999999999998E-2</v>
      </c>
      <c r="G5746" s="67"/>
      <c r="H5746" s="67"/>
      <c r="J5746" s="67"/>
      <c r="P5746" s="68"/>
      <c r="Q5746" s="69"/>
      <c r="R5746" s="69"/>
      <c r="Z5746" s="70"/>
      <c r="AA5746" s="71"/>
      <c r="AB5746" s="70"/>
      <c r="AC5746" s="70"/>
      <c r="AD5746" s="53"/>
      <c r="AE5746" s="53"/>
      <c r="AF5746" s="72"/>
      <c r="AG5746" s="70"/>
      <c r="AH5746" s="70"/>
      <c r="AI5746" s="70"/>
    </row>
    <row r="5747" spans="1:35" ht="12.75" customHeight="1" x14ac:dyDescent="0.2">
      <c r="A5747" s="64" t="s">
        <v>1025</v>
      </c>
      <c r="B5747" s="65" t="s">
        <v>1024</v>
      </c>
      <c r="C5747" s="65">
        <v>37167661</v>
      </c>
      <c r="D5747" s="66">
        <f>VLOOKUP(A5747,'2.1 Termination Charges'!$B$4:$F$904,5,0)</f>
        <v>9.5759999999999998E-2</v>
      </c>
      <c r="G5747" s="67"/>
      <c r="H5747" s="67"/>
      <c r="J5747" s="67"/>
      <c r="P5747" s="68"/>
      <c r="Q5747" s="69"/>
      <c r="R5747" s="69"/>
      <c r="Z5747" s="70"/>
      <c r="AA5747" s="71"/>
      <c r="AB5747" s="70"/>
      <c r="AC5747" s="70"/>
      <c r="AD5747" s="53"/>
      <c r="AE5747" s="53"/>
      <c r="AF5747" s="72"/>
      <c r="AG5747" s="70"/>
      <c r="AH5747" s="70"/>
      <c r="AI5747" s="70"/>
    </row>
    <row r="5748" spans="1:35" ht="12.75" customHeight="1" x14ac:dyDescent="0.2">
      <c r="A5748" s="64" t="s">
        <v>1025</v>
      </c>
      <c r="B5748" s="65" t="s">
        <v>1024</v>
      </c>
      <c r="C5748" s="65">
        <v>37167662</v>
      </c>
      <c r="D5748" s="66">
        <f>VLOOKUP(A5748,'2.1 Termination Charges'!$B$4:$F$904,5,0)</f>
        <v>9.5759999999999998E-2</v>
      </c>
      <c r="G5748" s="67"/>
      <c r="H5748" s="67"/>
      <c r="J5748" s="67"/>
      <c r="P5748" s="68"/>
      <c r="Q5748" s="69"/>
      <c r="R5748" s="69"/>
      <c r="Z5748" s="70"/>
      <c r="AA5748" s="71"/>
      <c r="AB5748" s="70"/>
      <c r="AC5748" s="70"/>
      <c r="AD5748" s="53"/>
      <c r="AE5748" s="53"/>
      <c r="AF5748" s="72"/>
      <c r="AG5748" s="70"/>
      <c r="AH5748" s="70"/>
      <c r="AI5748" s="70"/>
    </row>
    <row r="5749" spans="1:35" ht="12.75" customHeight="1" x14ac:dyDescent="0.2">
      <c r="A5749" s="64" t="s">
        <v>1025</v>
      </c>
      <c r="B5749" s="65" t="s">
        <v>1024</v>
      </c>
      <c r="C5749" s="65">
        <v>37167663</v>
      </c>
      <c r="D5749" s="66">
        <f>VLOOKUP(A5749,'2.1 Termination Charges'!$B$4:$F$904,5,0)</f>
        <v>9.5759999999999998E-2</v>
      </c>
      <c r="G5749" s="67"/>
      <c r="H5749" s="67"/>
      <c r="J5749" s="67"/>
      <c r="P5749" s="68"/>
      <c r="Q5749" s="69"/>
      <c r="R5749" s="69"/>
      <c r="Z5749" s="70"/>
      <c r="AA5749" s="71"/>
      <c r="AB5749" s="70"/>
      <c r="AC5749" s="70"/>
      <c r="AD5749" s="53"/>
      <c r="AE5749" s="53"/>
      <c r="AF5749" s="72"/>
      <c r="AG5749" s="70"/>
      <c r="AH5749" s="70"/>
      <c r="AI5749" s="70"/>
    </row>
    <row r="5750" spans="1:35" ht="12.75" customHeight="1" x14ac:dyDescent="0.2">
      <c r="A5750" s="64" t="s">
        <v>1025</v>
      </c>
      <c r="B5750" s="65" t="s">
        <v>1024</v>
      </c>
      <c r="C5750" s="65">
        <v>37167664</v>
      </c>
      <c r="D5750" s="66">
        <f>VLOOKUP(A5750,'2.1 Termination Charges'!$B$4:$F$904,5,0)</f>
        <v>9.5759999999999998E-2</v>
      </c>
      <c r="G5750" s="67"/>
      <c r="H5750" s="67"/>
      <c r="J5750" s="67"/>
      <c r="P5750" s="68"/>
      <c r="Q5750" s="69"/>
      <c r="R5750" s="69"/>
      <c r="Z5750" s="70"/>
      <c r="AA5750" s="71"/>
      <c r="AB5750" s="70"/>
      <c r="AC5750" s="70"/>
      <c r="AD5750" s="53"/>
      <c r="AE5750" s="53"/>
      <c r="AF5750" s="72"/>
      <c r="AG5750" s="70"/>
      <c r="AH5750" s="70"/>
      <c r="AI5750" s="70"/>
    </row>
    <row r="5751" spans="1:35" ht="12.75" customHeight="1" x14ac:dyDescent="0.2">
      <c r="A5751" s="64" t="s">
        <v>1025</v>
      </c>
      <c r="B5751" s="65" t="s">
        <v>1024</v>
      </c>
      <c r="C5751" s="65">
        <v>37167665</v>
      </c>
      <c r="D5751" s="66">
        <f>VLOOKUP(A5751,'2.1 Termination Charges'!$B$4:$F$904,5,0)</f>
        <v>9.5759999999999998E-2</v>
      </c>
      <c r="G5751" s="67"/>
      <c r="H5751" s="67"/>
      <c r="J5751" s="67"/>
      <c r="P5751" s="68"/>
      <c r="Q5751" s="69"/>
      <c r="R5751" s="69"/>
      <c r="Z5751" s="70"/>
      <c r="AA5751" s="71"/>
      <c r="AB5751" s="70"/>
      <c r="AC5751" s="70"/>
      <c r="AD5751" s="53"/>
      <c r="AE5751" s="53"/>
      <c r="AF5751" s="72"/>
      <c r="AG5751" s="70"/>
      <c r="AH5751" s="70"/>
      <c r="AI5751" s="70"/>
    </row>
    <row r="5752" spans="1:35" ht="12.75" customHeight="1" x14ac:dyDescent="0.2">
      <c r="A5752" s="64" t="s">
        <v>1025</v>
      </c>
      <c r="B5752" s="65" t="s">
        <v>1024</v>
      </c>
      <c r="C5752" s="65">
        <v>37167666</v>
      </c>
      <c r="D5752" s="66">
        <f>VLOOKUP(A5752,'2.1 Termination Charges'!$B$4:$F$904,5,0)</f>
        <v>9.5759999999999998E-2</v>
      </c>
      <c r="G5752" s="67"/>
      <c r="H5752" s="67"/>
      <c r="J5752" s="67"/>
      <c r="P5752" s="68"/>
      <c r="Q5752" s="69"/>
      <c r="R5752" s="69"/>
      <c r="Z5752" s="70"/>
      <c r="AA5752" s="71"/>
      <c r="AB5752" s="70"/>
      <c r="AC5752" s="70"/>
      <c r="AD5752" s="53"/>
      <c r="AE5752" s="53"/>
      <c r="AF5752" s="72"/>
      <c r="AG5752" s="70"/>
      <c r="AH5752" s="70"/>
      <c r="AI5752" s="70"/>
    </row>
    <row r="5753" spans="1:35" ht="12.75" customHeight="1" x14ac:dyDescent="0.2">
      <c r="A5753" s="64" t="s">
        <v>1025</v>
      </c>
      <c r="B5753" s="65" t="s">
        <v>1024</v>
      </c>
      <c r="C5753" s="65">
        <v>37167669</v>
      </c>
      <c r="D5753" s="66">
        <f>VLOOKUP(A5753,'2.1 Termination Charges'!$B$4:$F$904,5,0)</f>
        <v>9.5759999999999998E-2</v>
      </c>
      <c r="G5753" s="67"/>
      <c r="H5753" s="67"/>
      <c r="J5753" s="67"/>
      <c r="P5753" s="68"/>
      <c r="Q5753" s="69"/>
      <c r="R5753" s="69"/>
      <c r="Z5753" s="70"/>
      <c r="AA5753" s="71"/>
      <c r="AB5753" s="70"/>
      <c r="AC5753" s="70"/>
      <c r="AD5753" s="53"/>
      <c r="AE5753" s="53"/>
      <c r="AF5753" s="72"/>
      <c r="AG5753" s="70"/>
      <c r="AH5753" s="70"/>
      <c r="AI5753" s="70"/>
    </row>
    <row r="5754" spans="1:35" ht="12.75" customHeight="1" x14ac:dyDescent="0.2">
      <c r="A5754" s="64" t="s">
        <v>1025</v>
      </c>
      <c r="B5754" s="65" t="s">
        <v>1024</v>
      </c>
      <c r="C5754" s="65">
        <v>3716769</v>
      </c>
      <c r="D5754" s="66">
        <f>VLOOKUP(A5754,'2.1 Termination Charges'!$B$4:$F$904,5,0)</f>
        <v>9.5759999999999998E-2</v>
      </c>
      <c r="G5754" s="67"/>
      <c r="H5754" s="67"/>
      <c r="J5754" s="67"/>
      <c r="P5754" s="68"/>
      <c r="Q5754" s="69"/>
      <c r="R5754" s="69"/>
      <c r="Z5754" s="70"/>
      <c r="AA5754" s="71"/>
      <c r="AB5754" s="70"/>
      <c r="AC5754" s="70"/>
      <c r="AD5754" s="53"/>
      <c r="AE5754" s="53"/>
      <c r="AF5754" s="72"/>
      <c r="AG5754" s="70"/>
      <c r="AH5754" s="70"/>
      <c r="AI5754" s="70"/>
    </row>
    <row r="5755" spans="1:35" ht="12.75" customHeight="1" x14ac:dyDescent="0.2">
      <c r="A5755" s="64" t="s">
        <v>1025</v>
      </c>
      <c r="B5755" s="65" t="s">
        <v>1024</v>
      </c>
      <c r="C5755" s="65">
        <v>3716771</v>
      </c>
      <c r="D5755" s="66">
        <f>VLOOKUP(A5755,'2.1 Termination Charges'!$B$4:$F$904,5,0)</f>
        <v>9.5759999999999998E-2</v>
      </c>
      <c r="G5755" s="67"/>
      <c r="H5755" s="67"/>
      <c r="J5755" s="67"/>
      <c r="P5755" s="68"/>
      <c r="Q5755" s="69"/>
      <c r="R5755" s="69"/>
      <c r="Z5755" s="70"/>
      <c r="AA5755" s="71"/>
      <c r="AB5755" s="70"/>
      <c r="AC5755" s="70"/>
      <c r="AD5755" s="53"/>
      <c r="AE5755" s="53"/>
      <c r="AF5755" s="72"/>
      <c r="AG5755" s="70"/>
      <c r="AH5755" s="70"/>
      <c r="AI5755" s="70"/>
    </row>
    <row r="5756" spans="1:35" ht="12.75" customHeight="1" x14ac:dyDescent="0.2">
      <c r="A5756" s="64" t="s">
        <v>1025</v>
      </c>
      <c r="B5756" s="65" t="s">
        <v>1024</v>
      </c>
      <c r="C5756" s="65">
        <v>3716772</v>
      </c>
      <c r="D5756" s="66">
        <f>VLOOKUP(A5756,'2.1 Termination Charges'!$B$4:$F$904,5,0)</f>
        <v>9.5759999999999998E-2</v>
      </c>
      <c r="G5756" s="67"/>
      <c r="H5756" s="67"/>
      <c r="J5756" s="67"/>
      <c r="P5756" s="68"/>
      <c r="Q5756" s="69"/>
      <c r="R5756" s="69"/>
      <c r="Z5756" s="70"/>
      <c r="AA5756" s="71"/>
      <c r="AB5756" s="70"/>
      <c r="AC5756" s="70"/>
      <c r="AD5756" s="53"/>
      <c r="AE5756" s="53"/>
      <c r="AF5756" s="72"/>
      <c r="AG5756" s="70"/>
      <c r="AH5756" s="70"/>
      <c r="AI5756" s="70"/>
    </row>
    <row r="5757" spans="1:35" ht="12.75" customHeight="1" x14ac:dyDescent="0.2">
      <c r="A5757" s="64" t="s">
        <v>1025</v>
      </c>
      <c r="B5757" s="65" t="s">
        <v>1024</v>
      </c>
      <c r="C5757" s="65">
        <v>3716778</v>
      </c>
      <c r="D5757" s="66">
        <f>VLOOKUP(A5757,'2.1 Termination Charges'!$B$4:$F$904,5,0)</f>
        <v>9.5759999999999998E-2</v>
      </c>
      <c r="G5757" s="67"/>
      <c r="H5757" s="67"/>
      <c r="J5757" s="67"/>
      <c r="P5757" s="68"/>
      <c r="Q5757" s="69"/>
      <c r="R5757" s="69"/>
      <c r="Z5757" s="70"/>
      <c r="AA5757" s="71"/>
      <c r="AB5757" s="70"/>
      <c r="AC5757" s="70"/>
      <c r="AD5757" s="53"/>
      <c r="AE5757" s="53"/>
      <c r="AF5757" s="72"/>
      <c r="AG5757" s="70"/>
      <c r="AH5757" s="70"/>
      <c r="AI5757" s="70"/>
    </row>
    <row r="5758" spans="1:35" ht="12.75" customHeight="1" x14ac:dyDescent="0.2">
      <c r="A5758" s="64" t="s">
        <v>1025</v>
      </c>
      <c r="B5758" s="65" t="s">
        <v>1024</v>
      </c>
      <c r="C5758" s="65">
        <v>3716779</v>
      </c>
      <c r="D5758" s="66">
        <f>VLOOKUP(A5758,'2.1 Termination Charges'!$B$4:$F$904,5,0)</f>
        <v>9.5759999999999998E-2</v>
      </c>
      <c r="G5758" s="67"/>
      <c r="H5758" s="67"/>
      <c r="J5758" s="67"/>
      <c r="P5758" s="68"/>
      <c r="Q5758" s="69"/>
      <c r="R5758" s="69"/>
      <c r="Z5758" s="70"/>
      <c r="AA5758" s="71"/>
      <c r="AB5758" s="70"/>
      <c r="AC5758" s="70"/>
      <c r="AD5758" s="53"/>
      <c r="AE5758" s="53"/>
      <c r="AF5758" s="72"/>
      <c r="AG5758" s="70"/>
      <c r="AH5758" s="70"/>
      <c r="AI5758" s="70"/>
    </row>
    <row r="5759" spans="1:35" ht="12.75" customHeight="1" x14ac:dyDescent="0.2">
      <c r="A5759" s="64" t="s">
        <v>1025</v>
      </c>
      <c r="B5759" s="65" t="s">
        <v>1024</v>
      </c>
      <c r="C5759" s="65">
        <v>3716785</v>
      </c>
      <c r="D5759" s="66">
        <f>VLOOKUP(A5759,'2.1 Termination Charges'!$B$4:$F$904,5,0)</f>
        <v>9.5759999999999998E-2</v>
      </c>
      <c r="G5759" s="67"/>
      <c r="H5759" s="67"/>
      <c r="J5759" s="67"/>
      <c r="P5759" s="68"/>
      <c r="Q5759" s="69"/>
      <c r="R5759" s="69"/>
      <c r="Z5759" s="70"/>
      <c r="AA5759" s="71"/>
      <c r="AB5759" s="70"/>
      <c r="AC5759" s="70"/>
      <c r="AD5759" s="53"/>
      <c r="AE5759" s="53"/>
      <c r="AF5759" s="72"/>
      <c r="AG5759" s="70"/>
      <c r="AH5759" s="70"/>
      <c r="AI5759" s="70"/>
    </row>
    <row r="5760" spans="1:35" ht="12.75" customHeight="1" x14ac:dyDescent="0.2">
      <c r="A5760" s="64" t="s">
        <v>1025</v>
      </c>
      <c r="B5760" s="65" t="s">
        <v>1024</v>
      </c>
      <c r="C5760" s="65">
        <v>3716787</v>
      </c>
      <c r="D5760" s="66">
        <f>VLOOKUP(A5760,'2.1 Termination Charges'!$B$4:$F$904,5,0)</f>
        <v>9.5759999999999998E-2</v>
      </c>
      <c r="G5760" s="67"/>
      <c r="H5760" s="67"/>
      <c r="J5760" s="67"/>
      <c r="P5760" s="68"/>
      <c r="Q5760" s="69"/>
      <c r="R5760" s="69"/>
      <c r="Z5760" s="70"/>
      <c r="AA5760" s="71"/>
      <c r="AB5760" s="70"/>
      <c r="AC5760" s="70"/>
      <c r="AD5760" s="53"/>
      <c r="AE5760" s="53"/>
      <c r="AF5760" s="72"/>
      <c r="AG5760" s="70"/>
      <c r="AH5760" s="70"/>
      <c r="AI5760" s="70"/>
    </row>
    <row r="5761" spans="1:35" ht="12.75" customHeight="1" x14ac:dyDescent="0.2">
      <c r="A5761" s="64" t="s">
        <v>1025</v>
      </c>
      <c r="B5761" s="65" t="s">
        <v>1024</v>
      </c>
      <c r="C5761" s="65">
        <v>3716788</v>
      </c>
      <c r="D5761" s="66">
        <f>VLOOKUP(A5761,'2.1 Termination Charges'!$B$4:$F$904,5,0)</f>
        <v>9.5759999999999998E-2</v>
      </c>
      <c r="G5761" s="67"/>
      <c r="H5761" s="67"/>
      <c r="J5761" s="67"/>
      <c r="P5761" s="68"/>
      <c r="Q5761" s="69"/>
      <c r="R5761" s="69"/>
      <c r="Z5761" s="70"/>
      <c r="AA5761" s="71"/>
      <c r="AB5761" s="70"/>
      <c r="AC5761" s="70"/>
      <c r="AD5761" s="53"/>
      <c r="AE5761" s="53"/>
      <c r="AF5761" s="72"/>
      <c r="AG5761" s="70"/>
      <c r="AH5761" s="70"/>
      <c r="AI5761" s="70"/>
    </row>
    <row r="5762" spans="1:35" ht="12.75" customHeight="1" x14ac:dyDescent="0.2">
      <c r="A5762" s="64" t="s">
        <v>1025</v>
      </c>
      <c r="B5762" s="65" t="s">
        <v>1024</v>
      </c>
      <c r="C5762" s="65">
        <v>3716820</v>
      </c>
      <c r="D5762" s="66">
        <f>VLOOKUP(A5762,'2.1 Termination Charges'!$B$4:$F$904,5,0)</f>
        <v>9.5759999999999998E-2</v>
      </c>
      <c r="G5762" s="67"/>
      <c r="H5762" s="67"/>
      <c r="J5762" s="67"/>
      <c r="P5762" s="68"/>
      <c r="Q5762" s="69"/>
      <c r="R5762" s="69"/>
      <c r="Z5762" s="70"/>
      <c r="AA5762" s="71"/>
      <c r="AB5762" s="70"/>
      <c r="AC5762" s="70"/>
      <c r="AD5762" s="53"/>
      <c r="AE5762" s="53"/>
      <c r="AF5762" s="72"/>
      <c r="AG5762" s="70"/>
      <c r="AH5762" s="70"/>
      <c r="AI5762" s="70"/>
    </row>
    <row r="5763" spans="1:35" ht="12.75" customHeight="1" x14ac:dyDescent="0.2">
      <c r="A5763" s="64" t="s">
        <v>1025</v>
      </c>
      <c r="B5763" s="65" t="s">
        <v>1024</v>
      </c>
      <c r="C5763" s="65">
        <v>3716830</v>
      </c>
      <c r="D5763" s="66">
        <f>VLOOKUP(A5763,'2.1 Termination Charges'!$B$4:$F$904,5,0)</f>
        <v>9.5759999999999998E-2</v>
      </c>
      <c r="G5763" s="67"/>
      <c r="H5763" s="67"/>
      <c r="J5763" s="67"/>
      <c r="P5763" s="68"/>
      <c r="Q5763" s="69"/>
      <c r="R5763" s="69"/>
      <c r="Z5763" s="70"/>
      <c r="AA5763" s="71"/>
      <c r="AB5763" s="70"/>
      <c r="AC5763" s="70"/>
      <c r="AD5763" s="53"/>
      <c r="AE5763" s="53"/>
      <c r="AF5763" s="72"/>
      <c r="AG5763" s="70"/>
      <c r="AH5763" s="70"/>
      <c r="AI5763" s="70"/>
    </row>
    <row r="5764" spans="1:35" ht="12.75" customHeight="1" x14ac:dyDescent="0.2">
      <c r="A5764" s="64" t="s">
        <v>1025</v>
      </c>
      <c r="B5764" s="65" t="s">
        <v>1024</v>
      </c>
      <c r="C5764" s="65">
        <v>3716838</v>
      </c>
      <c r="D5764" s="66">
        <f>VLOOKUP(A5764,'2.1 Termination Charges'!$B$4:$F$904,5,0)</f>
        <v>9.5759999999999998E-2</v>
      </c>
      <c r="G5764" s="67"/>
      <c r="H5764" s="67"/>
      <c r="J5764" s="67"/>
      <c r="P5764" s="68"/>
      <c r="Q5764" s="69"/>
      <c r="R5764" s="69"/>
      <c r="Z5764" s="70"/>
      <c r="AA5764" s="71"/>
      <c r="AB5764" s="70"/>
      <c r="AC5764" s="70"/>
      <c r="AD5764" s="53"/>
      <c r="AE5764" s="53"/>
      <c r="AF5764" s="72"/>
      <c r="AG5764" s="70"/>
      <c r="AH5764" s="70"/>
      <c r="AI5764" s="70"/>
    </row>
    <row r="5765" spans="1:35" ht="12.75" customHeight="1" x14ac:dyDescent="0.2">
      <c r="A5765" s="64" t="s">
        <v>1025</v>
      </c>
      <c r="B5765" s="65" t="s">
        <v>1024</v>
      </c>
      <c r="C5765" s="65">
        <v>3716840</v>
      </c>
      <c r="D5765" s="66">
        <f>VLOOKUP(A5765,'2.1 Termination Charges'!$B$4:$F$904,5,0)</f>
        <v>9.5759999999999998E-2</v>
      </c>
      <c r="G5765" s="67"/>
      <c r="H5765" s="67"/>
      <c r="J5765" s="67"/>
      <c r="P5765" s="68"/>
      <c r="Q5765" s="69"/>
      <c r="R5765" s="69"/>
      <c r="Z5765" s="70"/>
      <c r="AA5765" s="71"/>
      <c r="AB5765" s="70"/>
      <c r="AC5765" s="70"/>
      <c r="AD5765" s="53"/>
      <c r="AE5765" s="53"/>
      <c r="AF5765" s="72"/>
      <c r="AG5765" s="70"/>
      <c r="AH5765" s="70"/>
      <c r="AI5765" s="70"/>
    </row>
    <row r="5766" spans="1:35" ht="12.75" customHeight="1" x14ac:dyDescent="0.2">
      <c r="A5766" s="64" t="s">
        <v>1025</v>
      </c>
      <c r="B5766" s="65" t="s">
        <v>1024</v>
      </c>
      <c r="C5766" s="65">
        <v>3716860</v>
      </c>
      <c r="D5766" s="66">
        <f>VLOOKUP(A5766,'2.1 Termination Charges'!$B$4:$F$904,5,0)</f>
        <v>9.5759999999999998E-2</v>
      </c>
      <c r="G5766" s="67"/>
      <c r="H5766" s="67"/>
      <c r="J5766" s="67"/>
      <c r="P5766" s="68"/>
      <c r="Q5766" s="69"/>
      <c r="R5766" s="69"/>
      <c r="Z5766" s="70"/>
      <c r="AA5766" s="71"/>
      <c r="AB5766" s="70"/>
      <c r="AC5766" s="70"/>
      <c r="AD5766" s="53"/>
      <c r="AE5766" s="53"/>
      <c r="AF5766" s="72"/>
      <c r="AG5766" s="70"/>
      <c r="AH5766" s="70"/>
      <c r="AI5766" s="70"/>
    </row>
    <row r="5767" spans="1:35" ht="12.75" customHeight="1" x14ac:dyDescent="0.2">
      <c r="A5767" s="64" t="s">
        <v>1025</v>
      </c>
      <c r="B5767" s="65" t="s">
        <v>1024</v>
      </c>
      <c r="C5767" s="65">
        <v>3716861</v>
      </c>
      <c r="D5767" s="66">
        <f>VLOOKUP(A5767,'2.1 Termination Charges'!$B$4:$F$904,5,0)</f>
        <v>9.5759999999999998E-2</v>
      </c>
      <c r="G5767" s="67"/>
      <c r="H5767" s="67"/>
      <c r="J5767" s="67"/>
      <c r="P5767" s="68"/>
      <c r="Q5767" s="69"/>
      <c r="R5767" s="69"/>
      <c r="Z5767" s="70"/>
      <c r="AA5767" s="71"/>
      <c r="AB5767" s="70"/>
      <c r="AC5767" s="70"/>
      <c r="AD5767" s="53"/>
      <c r="AE5767" s="53"/>
      <c r="AF5767" s="72"/>
      <c r="AG5767" s="70"/>
      <c r="AH5767" s="70"/>
      <c r="AI5767" s="70"/>
    </row>
    <row r="5768" spans="1:35" ht="12.75" customHeight="1" x14ac:dyDescent="0.2">
      <c r="A5768" s="64" t="s">
        <v>1025</v>
      </c>
      <c r="B5768" s="65" t="s">
        <v>1024</v>
      </c>
      <c r="C5768" s="65">
        <v>3716868</v>
      </c>
      <c r="D5768" s="66">
        <f>VLOOKUP(A5768,'2.1 Termination Charges'!$B$4:$F$904,5,0)</f>
        <v>9.5759999999999998E-2</v>
      </c>
      <c r="G5768" s="67"/>
      <c r="H5768" s="67"/>
      <c r="J5768" s="67"/>
      <c r="P5768" s="68"/>
      <c r="Q5768" s="69"/>
      <c r="R5768" s="69"/>
      <c r="Z5768" s="70"/>
      <c r="AA5768" s="71"/>
      <c r="AB5768" s="70"/>
      <c r="AC5768" s="70"/>
      <c r="AD5768" s="53"/>
      <c r="AE5768" s="53"/>
      <c r="AF5768" s="72"/>
      <c r="AG5768" s="70"/>
      <c r="AH5768" s="70"/>
      <c r="AI5768" s="70"/>
    </row>
    <row r="5769" spans="1:35" ht="12.75" customHeight="1" x14ac:dyDescent="0.2">
      <c r="A5769" s="64" t="s">
        <v>1025</v>
      </c>
      <c r="B5769" s="65" t="s">
        <v>1024</v>
      </c>
      <c r="C5769" s="65">
        <v>3716880</v>
      </c>
      <c r="D5769" s="66">
        <f>VLOOKUP(A5769,'2.1 Termination Charges'!$B$4:$F$904,5,0)</f>
        <v>9.5759999999999998E-2</v>
      </c>
      <c r="G5769" s="67"/>
      <c r="H5769" s="67"/>
      <c r="J5769" s="67"/>
      <c r="P5769" s="68"/>
      <c r="Q5769" s="69"/>
      <c r="R5769" s="69"/>
      <c r="Z5769" s="70"/>
      <c r="AA5769" s="71"/>
      <c r="AB5769" s="70"/>
      <c r="AC5769" s="70"/>
      <c r="AD5769" s="53"/>
      <c r="AE5769" s="53"/>
      <c r="AF5769" s="72"/>
      <c r="AG5769" s="70"/>
      <c r="AH5769" s="70"/>
      <c r="AI5769" s="70"/>
    </row>
    <row r="5770" spans="1:35" ht="12.75" customHeight="1" x14ac:dyDescent="0.2">
      <c r="A5770" s="64" t="s">
        <v>1025</v>
      </c>
      <c r="B5770" s="65" t="s">
        <v>1024</v>
      </c>
      <c r="C5770" s="65">
        <v>3716889</v>
      </c>
      <c r="D5770" s="66">
        <f>VLOOKUP(A5770,'2.1 Termination Charges'!$B$4:$F$904,5,0)</f>
        <v>9.5759999999999998E-2</v>
      </c>
      <c r="G5770" s="67"/>
      <c r="H5770" s="67"/>
      <c r="J5770" s="67"/>
      <c r="P5770" s="68"/>
      <c r="Q5770" s="69"/>
      <c r="R5770" s="69"/>
      <c r="Z5770" s="70"/>
      <c r="AA5770" s="71"/>
      <c r="AB5770" s="70"/>
      <c r="AC5770" s="70"/>
      <c r="AD5770" s="53"/>
      <c r="AE5770" s="53"/>
      <c r="AF5770" s="72"/>
      <c r="AG5770" s="70"/>
      <c r="AH5770" s="70"/>
      <c r="AI5770" s="70"/>
    </row>
    <row r="5771" spans="1:35" ht="12.75" customHeight="1" x14ac:dyDescent="0.2">
      <c r="A5771" s="64" t="s">
        <v>1025</v>
      </c>
      <c r="B5771" s="65" t="s">
        <v>1024</v>
      </c>
      <c r="C5771" s="65">
        <v>37168890</v>
      </c>
      <c r="D5771" s="66">
        <f>VLOOKUP(A5771,'2.1 Termination Charges'!$B$4:$F$904,5,0)</f>
        <v>9.5759999999999998E-2</v>
      </c>
      <c r="G5771" s="67"/>
      <c r="H5771" s="67"/>
      <c r="J5771" s="67"/>
      <c r="P5771" s="68"/>
      <c r="Q5771" s="69"/>
      <c r="R5771" s="69"/>
      <c r="Z5771" s="70"/>
      <c r="AA5771" s="71"/>
      <c r="AB5771" s="70"/>
      <c r="AC5771" s="70"/>
      <c r="AD5771" s="53"/>
      <c r="AE5771" s="53"/>
      <c r="AF5771" s="72"/>
      <c r="AG5771" s="70"/>
      <c r="AH5771" s="70"/>
      <c r="AI5771" s="70"/>
    </row>
    <row r="5772" spans="1:35" ht="12.75" customHeight="1" x14ac:dyDescent="0.2">
      <c r="A5772" s="64" t="s">
        <v>1025</v>
      </c>
      <c r="B5772" s="65" t="s">
        <v>1024</v>
      </c>
      <c r="C5772" s="65">
        <v>37168891</v>
      </c>
      <c r="D5772" s="66">
        <f>VLOOKUP(A5772,'2.1 Termination Charges'!$B$4:$F$904,5,0)</f>
        <v>9.5759999999999998E-2</v>
      </c>
      <c r="G5772" s="67"/>
      <c r="H5772" s="67"/>
      <c r="J5772" s="67"/>
      <c r="P5772" s="68"/>
      <c r="Q5772" s="69"/>
      <c r="R5772" s="69"/>
      <c r="Z5772" s="70"/>
      <c r="AA5772" s="71"/>
      <c r="AB5772" s="70"/>
      <c r="AC5772" s="70"/>
      <c r="AD5772" s="53"/>
      <c r="AE5772" s="53"/>
      <c r="AF5772" s="72"/>
      <c r="AG5772" s="70"/>
      <c r="AH5772" s="70"/>
      <c r="AI5772" s="70"/>
    </row>
    <row r="5773" spans="1:35" ht="12.75" customHeight="1" x14ac:dyDescent="0.2">
      <c r="A5773" s="64" t="s">
        <v>1025</v>
      </c>
      <c r="B5773" s="65" t="s">
        <v>1024</v>
      </c>
      <c r="C5773" s="65">
        <v>37168892</v>
      </c>
      <c r="D5773" s="66">
        <f>VLOOKUP(A5773,'2.1 Termination Charges'!$B$4:$F$904,5,0)</f>
        <v>9.5759999999999998E-2</v>
      </c>
      <c r="G5773" s="67"/>
      <c r="H5773" s="67"/>
      <c r="J5773" s="67"/>
      <c r="P5773" s="68"/>
      <c r="Q5773" s="69"/>
      <c r="R5773" s="69"/>
      <c r="Z5773" s="70"/>
      <c r="AA5773" s="71"/>
      <c r="AB5773" s="70"/>
      <c r="AC5773" s="70"/>
      <c r="AD5773" s="53"/>
      <c r="AE5773" s="53"/>
      <c r="AF5773" s="72"/>
      <c r="AG5773" s="70"/>
      <c r="AH5773" s="70"/>
      <c r="AI5773" s="70"/>
    </row>
    <row r="5774" spans="1:35" ht="12.75" customHeight="1" x14ac:dyDescent="0.2">
      <c r="A5774" s="64" t="s">
        <v>1025</v>
      </c>
      <c r="B5774" s="65" t="s">
        <v>1024</v>
      </c>
      <c r="C5774" s="65">
        <v>37168893</v>
      </c>
      <c r="D5774" s="66">
        <f>VLOOKUP(A5774,'2.1 Termination Charges'!$B$4:$F$904,5,0)</f>
        <v>9.5759999999999998E-2</v>
      </c>
      <c r="G5774" s="67"/>
      <c r="H5774" s="67"/>
      <c r="J5774" s="67"/>
      <c r="P5774" s="68"/>
      <c r="Q5774" s="69"/>
      <c r="R5774" s="69"/>
      <c r="Z5774" s="70"/>
      <c r="AA5774" s="71"/>
      <c r="AB5774" s="70"/>
      <c r="AC5774" s="70"/>
      <c r="AD5774" s="53"/>
      <c r="AE5774" s="53"/>
      <c r="AF5774" s="72"/>
      <c r="AG5774" s="70"/>
      <c r="AH5774" s="70"/>
      <c r="AI5774" s="70"/>
    </row>
    <row r="5775" spans="1:35" ht="12.75" customHeight="1" x14ac:dyDescent="0.2">
      <c r="A5775" s="64" t="s">
        <v>1025</v>
      </c>
      <c r="B5775" s="65" t="s">
        <v>1024</v>
      </c>
      <c r="C5775" s="65">
        <v>37168894</v>
      </c>
      <c r="D5775" s="66">
        <f>VLOOKUP(A5775,'2.1 Termination Charges'!$B$4:$F$904,5,0)</f>
        <v>9.5759999999999998E-2</v>
      </c>
      <c r="G5775" s="67"/>
      <c r="H5775" s="67"/>
      <c r="J5775" s="67"/>
      <c r="P5775" s="68"/>
      <c r="Q5775" s="69"/>
      <c r="R5775" s="69"/>
      <c r="Z5775" s="70"/>
      <c r="AA5775" s="71"/>
      <c r="AB5775" s="70"/>
      <c r="AC5775" s="70"/>
      <c r="AD5775" s="53"/>
      <c r="AE5775" s="53"/>
      <c r="AF5775" s="72"/>
      <c r="AG5775" s="70"/>
      <c r="AH5775" s="70"/>
      <c r="AI5775" s="70"/>
    </row>
    <row r="5776" spans="1:35" ht="12.75" customHeight="1" x14ac:dyDescent="0.2">
      <c r="A5776" s="64" t="s">
        <v>1025</v>
      </c>
      <c r="B5776" s="65" t="s">
        <v>1024</v>
      </c>
      <c r="C5776" s="65">
        <v>37168895</v>
      </c>
      <c r="D5776" s="66">
        <f>VLOOKUP(A5776,'2.1 Termination Charges'!$B$4:$F$904,5,0)</f>
        <v>9.5759999999999998E-2</v>
      </c>
      <c r="G5776" s="67"/>
      <c r="H5776" s="67"/>
      <c r="J5776" s="67"/>
      <c r="P5776" s="68"/>
      <c r="Q5776" s="69"/>
      <c r="R5776" s="69"/>
      <c r="Z5776" s="70"/>
      <c r="AA5776" s="71"/>
      <c r="AB5776" s="70"/>
      <c r="AC5776" s="70"/>
      <c r="AD5776" s="53"/>
      <c r="AE5776" s="53"/>
      <c r="AF5776" s="72"/>
      <c r="AG5776" s="70"/>
      <c r="AH5776" s="70"/>
      <c r="AI5776" s="70"/>
    </row>
    <row r="5777" spans="1:35" ht="12.75" customHeight="1" x14ac:dyDescent="0.2">
      <c r="A5777" s="64" t="s">
        <v>1025</v>
      </c>
      <c r="B5777" s="65" t="s">
        <v>1024</v>
      </c>
      <c r="C5777" s="65">
        <v>37168896</v>
      </c>
      <c r="D5777" s="66">
        <f>VLOOKUP(A5777,'2.1 Termination Charges'!$B$4:$F$904,5,0)</f>
        <v>9.5759999999999998E-2</v>
      </c>
      <c r="G5777" s="67"/>
      <c r="H5777" s="67"/>
      <c r="J5777" s="67"/>
      <c r="P5777" s="68"/>
      <c r="Q5777" s="69"/>
      <c r="R5777" s="69"/>
      <c r="Z5777" s="70"/>
      <c r="AA5777" s="71"/>
      <c r="AB5777" s="70"/>
      <c r="AC5777" s="70"/>
      <c r="AD5777" s="53"/>
      <c r="AE5777" s="53"/>
      <c r="AF5777" s="72"/>
      <c r="AG5777" s="70"/>
      <c r="AH5777" s="70"/>
      <c r="AI5777" s="70"/>
    </row>
    <row r="5778" spans="1:35" ht="12.75" customHeight="1" x14ac:dyDescent="0.2">
      <c r="A5778" s="64" t="s">
        <v>1025</v>
      </c>
      <c r="B5778" s="65" t="s">
        <v>1024</v>
      </c>
      <c r="C5778" s="65">
        <v>37168897</v>
      </c>
      <c r="D5778" s="66">
        <f>VLOOKUP(A5778,'2.1 Termination Charges'!$B$4:$F$904,5,0)</f>
        <v>9.5759999999999998E-2</v>
      </c>
      <c r="G5778" s="67"/>
      <c r="H5778" s="67"/>
      <c r="J5778" s="67"/>
      <c r="P5778" s="68"/>
      <c r="Q5778" s="69"/>
      <c r="R5778" s="69"/>
      <c r="Z5778" s="70"/>
      <c r="AA5778" s="71"/>
      <c r="AB5778" s="70"/>
      <c r="AC5778" s="70"/>
      <c r="AD5778" s="53"/>
      <c r="AE5778" s="53"/>
      <c r="AF5778" s="72"/>
      <c r="AG5778" s="70"/>
      <c r="AH5778" s="70"/>
      <c r="AI5778" s="70"/>
    </row>
    <row r="5779" spans="1:35" ht="12.75" customHeight="1" x14ac:dyDescent="0.2">
      <c r="A5779" s="64" t="s">
        <v>1025</v>
      </c>
      <c r="B5779" s="65" t="s">
        <v>1024</v>
      </c>
      <c r="C5779" s="65">
        <v>37168898</v>
      </c>
      <c r="D5779" s="66">
        <f>VLOOKUP(A5779,'2.1 Termination Charges'!$B$4:$F$904,5,0)</f>
        <v>9.5759999999999998E-2</v>
      </c>
      <c r="G5779" s="67"/>
      <c r="H5779" s="67"/>
      <c r="J5779" s="67"/>
      <c r="P5779" s="68"/>
      <c r="Q5779" s="69"/>
      <c r="R5779" s="69"/>
      <c r="Z5779" s="70"/>
      <c r="AA5779" s="71"/>
      <c r="AB5779" s="70"/>
      <c r="AC5779" s="70"/>
      <c r="AD5779" s="53"/>
      <c r="AE5779" s="53"/>
      <c r="AF5779" s="72"/>
      <c r="AG5779" s="70"/>
      <c r="AH5779" s="70"/>
      <c r="AI5779" s="70"/>
    </row>
    <row r="5780" spans="1:35" ht="12.75" customHeight="1" x14ac:dyDescent="0.2">
      <c r="A5780" s="64" t="s">
        <v>1025</v>
      </c>
      <c r="B5780" s="65" t="s">
        <v>1024</v>
      </c>
      <c r="C5780" s="65">
        <v>37168899</v>
      </c>
      <c r="D5780" s="66">
        <f>VLOOKUP(A5780,'2.1 Termination Charges'!$B$4:$F$904,5,0)</f>
        <v>9.5759999999999998E-2</v>
      </c>
      <c r="G5780" s="67"/>
      <c r="H5780" s="67"/>
      <c r="J5780" s="67"/>
      <c r="P5780" s="68"/>
      <c r="Q5780" s="69"/>
      <c r="R5780" s="69"/>
      <c r="Z5780" s="70"/>
      <c r="AA5780" s="71"/>
      <c r="AB5780" s="70"/>
      <c r="AC5780" s="70"/>
      <c r="AD5780" s="53"/>
      <c r="AE5780" s="53"/>
      <c r="AF5780" s="72"/>
      <c r="AG5780" s="70"/>
      <c r="AH5780" s="70"/>
      <c r="AI5780" s="70"/>
    </row>
    <row r="5781" spans="1:35" ht="12.75" customHeight="1" x14ac:dyDescent="0.2">
      <c r="A5781" s="64" t="s">
        <v>1027</v>
      </c>
      <c r="B5781" s="65" t="s">
        <v>1026</v>
      </c>
      <c r="C5781" s="65">
        <v>371202</v>
      </c>
      <c r="D5781" s="66">
        <f>VLOOKUP(A5781,'2.1 Termination Charges'!$B$4:$F$904,5,0)</f>
        <v>2.6419999999999999E-2</v>
      </c>
      <c r="G5781" s="67"/>
      <c r="H5781" s="67"/>
      <c r="J5781" s="67"/>
      <c r="P5781" s="68"/>
      <c r="Q5781" s="69"/>
      <c r="R5781" s="69"/>
      <c r="Z5781" s="70"/>
      <c r="AA5781" s="71"/>
      <c r="AB5781" s="70"/>
      <c r="AC5781" s="70"/>
      <c r="AD5781" s="53"/>
      <c r="AE5781" s="53"/>
      <c r="AF5781" s="72"/>
      <c r="AG5781" s="70"/>
      <c r="AH5781" s="70"/>
      <c r="AI5781" s="70"/>
    </row>
    <row r="5782" spans="1:35" ht="12.75" customHeight="1" x14ac:dyDescent="0.2">
      <c r="A5782" s="64" t="s">
        <v>1027</v>
      </c>
      <c r="B5782" s="65" t="s">
        <v>1026</v>
      </c>
      <c r="C5782" s="65">
        <v>3712200</v>
      </c>
      <c r="D5782" s="66">
        <f>VLOOKUP(A5782,'2.1 Termination Charges'!$B$4:$F$904,5,0)</f>
        <v>2.6419999999999999E-2</v>
      </c>
      <c r="G5782" s="67"/>
      <c r="H5782" s="67"/>
      <c r="J5782" s="67"/>
      <c r="P5782" s="68"/>
      <c r="Q5782" s="69"/>
      <c r="R5782" s="69"/>
      <c r="Z5782" s="70"/>
      <c r="AA5782" s="71"/>
      <c r="AB5782" s="70"/>
      <c r="AC5782" s="70"/>
      <c r="AD5782" s="53"/>
      <c r="AE5782" s="53"/>
      <c r="AF5782" s="72"/>
      <c r="AG5782" s="70"/>
      <c r="AH5782" s="70"/>
      <c r="AI5782" s="70"/>
    </row>
    <row r="5783" spans="1:35" ht="12.75" customHeight="1" x14ac:dyDescent="0.2">
      <c r="A5783" s="64" t="s">
        <v>1027</v>
      </c>
      <c r="B5783" s="65" t="s">
        <v>1026</v>
      </c>
      <c r="C5783" s="65">
        <v>3712201</v>
      </c>
      <c r="D5783" s="66">
        <f>VLOOKUP(A5783,'2.1 Termination Charges'!$B$4:$F$904,5,0)</f>
        <v>2.6419999999999999E-2</v>
      </c>
      <c r="G5783" s="67"/>
      <c r="H5783" s="67"/>
      <c r="J5783" s="67"/>
      <c r="P5783" s="68"/>
      <c r="Q5783" s="69"/>
      <c r="R5783" s="69"/>
      <c r="Z5783" s="70"/>
      <c r="AA5783" s="71"/>
      <c r="AB5783" s="70"/>
      <c r="AC5783" s="70"/>
      <c r="AD5783" s="53"/>
      <c r="AE5783" s="53"/>
      <c r="AF5783" s="72"/>
      <c r="AG5783" s="70"/>
      <c r="AH5783" s="70"/>
      <c r="AI5783" s="70"/>
    </row>
    <row r="5784" spans="1:35" ht="12.75" customHeight="1" x14ac:dyDescent="0.2">
      <c r="A5784" s="64" t="s">
        <v>1027</v>
      </c>
      <c r="B5784" s="65" t="s">
        <v>1026</v>
      </c>
      <c r="C5784" s="65">
        <v>3712202</v>
      </c>
      <c r="D5784" s="66">
        <f>VLOOKUP(A5784,'2.1 Termination Charges'!$B$4:$F$904,5,0)</f>
        <v>2.6419999999999999E-2</v>
      </c>
      <c r="G5784" s="67"/>
      <c r="H5784" s="67"/>
      <c r="J5784" s="67"/>
      <c r="P5784" s="68"/>
      <c r="Q5784" s="69"/>
      <c r="R5784" s="69"/>
      <c r="Z5784" s="70"/>
      <c r="AA5784" s="71"/>
      <c r="AB5784" s="70"/>
      <c r="AC5784" s="70"/>
      <c r="AD5784" s="53"/>
      <c r="AE5784" s="53"/>
      <c r="AF5784" s="72"/>
      <c r="AG5784" s="70"/>
      <c r="AH5784" s="70"/>
      <c r="AI5784" s="70"/>
    </row>
    <row r="5785" spans="1:35" ht="12.75" customHeight="1" x14ac:dyDescent="0.2">
      <c r="A5785" s="64" t="s">
        <v>1027</v>
      </c>
      <c r="B5785" s="65" t="s">
        <v>1026</v>
      </c>
      <c r="C5785" s="65">
        <v>3712203</v>
      </c>
      <c r="D5785" s="66">
        <f>VLOOKUP(A5785,'2.1 Termination Charges'!$B$4:$F$904,5,0)</f>
        <v>2.6419999999999999E-2</v>
      </c>
      <c r="G5785" s="67"/>
      <c r="H5785" s="67"/>
      <c r="J5785" s="67"/>
      <c r="P5785" s="68"/>
      <c r="Q5785" s="69"/>
      <c r="R5785" s="69"/>
      <c r="Z5785" s="70"/>
      <c r="AA5785" s="71"/>
      <c r="AB5785" s="70"/>
      <c r="AC5785" s="70"/>
      <c r="AD5785" s="53"/>
      <c r="AE5785" s="53"/>
      <c r="AF5785" s="72"/>
      <c r="AG5785" s="70"/>
      <c r="AH5785" s="70"/>
      <c r="AI5785" s="70"/>
    </row>
    <row r="5786" spans="1:35" ht="12.75" customHeight="1" x14ac:dyDescent="0.2">
      <c r="A5786" s="64" t="s">
        <v>1027</v>
      </c>
      <c r="B5786" s="65" t="s">
        <v>1026</v>
      </c>
      <c r="C5786" s="65">
        <v>3712204</v>
      </c>
      <c r="D5786" s="66">
        <f>VLOOKUP(A5786,'2.1 Termination Charges'!$B$4:$F$904,5,0)</f>
        <v>2.6419999999999999E-2</v>
      </c>
      <c r="G5786" s="67"/>
      <c r="H5786" s="67"/>
      <c r="J5786" s="67"/>
      <c r="P5786" s="68"/>
      <c r="Q5786" s="69"/>
      <c r="R5786" s="69"/>
      <c r="Z5786" s="70"/>
      <c r="AA5786" s="71"/>
      <c r="AB5786" s="70"/>
      <c r="AC5786" s="70"/>
      <c r="AD5786" s="53"/>
      <c r="AE5786" s="53"/>
      <c r="AF5786" s="72"/>
      <c r="AG5786" s="70"/>
      <c r="AH5786" s="70"/>
      <c r="AI5786" s="70"/>
    </row>
    <row r="5787" spans="1:35" ht="12.75" customHeight="1" x14ac:dyDescent="0.2">
      <c r="A5787" s="64" t="s">
        <v>1027</v>
      </c>
      <c r="B5787" s="65" t="s">
        <v>1026</v>
      </c>
      <c r="C5787" s="65">
        <v>371224</v>
      </c>
      <c r="D5787" s="66">
        <f>VLOOKUP(A5787,'2.1 Termination Charges'!$B$4:$F$904,5,0)</f>
        <v>2.6419999999999999E-2</v>
      </c>
      <c r="G5787" s="67"/>
      <c r="H5787" s="67"/>
      <c r="J5787" s="67"/>
      <c r="P5787" s="68"/>
      <c r="Q5787" s="69"/>
      <c r="R5787" s="69"/>
      <c r="Z5787" s="70"/>
      <c r="AA5787" s="71"/>
      <c r="AB5787" s="70"/>
      <c r="AC5787" s="70"/>
      <c r="AD5787" s="53"/>
      <c r="AE5787" s="53"/>
      <c r="AF5787" s="72"/>
      <c r="AG5787" s="70"/>
      <c r="AH5787" s="70"/>
      <c r="AI5787" s="70"/>
    </row>
    <row r="5788" spans="1:35" ht="12.75" customHeight="1" x14ac:dyDescent="0.2">
      <c r="A5788" s="64" t="s">
        <v>1027</v>
      </c>
      <c r="B5788" s="65" t="s">
        <v>1026</v>
      </c>
      <c r="C5788" s="65">
        <v>371254</v>
      </c>
      <c r="D5788" s="66">
        <f>VLOOKUP(A5788,'2.1 Termination Charges'!$B$4:$F$904,5,0)</f>
        <v>2.6419999999999999E-2</v>
      </c>
      <c r="G5788" s="67"/>
      <c r="H5788" s="67"/>
      <c r="J5788" s="67"/>
      <c r="P5788" s="68"/>
      <c r="Q5788" s="69"/>
      <c r="R5788" s="69"/>
      <c r="Z5788" s="70"/>
      <c r="AA5788" s="71"/>
      <c r="AB5788" s="70"/>
      <c r="AC5788" s="70"/>
      <c r="AD5788" s="53"/>
      <c r="AE5788" s="53"/>
      <c r="AF5788" s="72"/>
      <c r="AG5788" s="70"/>
      <c r="AH5788" s="70"/>
      <c r="AI5788" s="70"/>
    </row>
    <row r="5789" spans="1:35" ht="12.75" customHeight="1" x14ac:dyDescent="0.2">
      <c r="A5789" s="64" t="s">
        <v>1027</v>
      </c>
      <c r="B5789" s="65" t="s">
        <v>1026</v>
      </c>
      <c r="C5789" s="65">
        <v>3712556</v>
      </c>
      <c r="D5789" s="66">
        <f>VLOOKUP(A5789,'2.1 Termination Charges'!$B$4:$F$904,5,0)</f>
        <v>2.6419999999999999E-2</v>
      </c>
      <c r="G5789" s="67"/>
      <c r="H5789" s="67"/>
      <c r="J5789" s="67"/>
      <c r="P5789" s="68"/>
      <c r="Q5789" s="69"/>
      <c r="R5789" s="69"/>
      <c r="Z5789" s="70"/>
      <c r="AA5789" s="71"/>
      <c r="AB5789" s="70"/>
      <c r="AC5789" s="70"/>
      <c r="AD5789" s="53"/>
      <c r="AE5789" s="53"/>
      <c r="AF5789" s="72"/>
      <c r="AG5789" s="70"/>
      <c r="AH5789" s="70"/>
      <c r="AI5789" s="70"/>
    </row>
    <row r="5790" spans="1:35" ht="12.75" customHeight="1" x14ac:dyDescent="0.2">
      <c r="A5790" s="64" t="s">
        <v>1027</v>
      </c>
      <c r="B5790" s="65" t="s">
        <v>1026</v>
      </c>
      <c r="C5790" s="65">
        <v>3712557</v>
      </c>
      <c r="D5790" s="66">
        <f>VLOOKUP(A5790,'2.1 Termination Charges'!$B$4:$F$904,5,0)</f>
        <v>2.6419999999999999E-2</v>
      </c>
      <c r="G5790" s="67"/>
      <c r="H5790" s="67"/>
      <c r="J5790" s="67"/>
      <c r="P5790" s="68"/>
      <c r="Q5790" s="69"/>
      <c r="R5790" s="69"/>
      <c r="Z5790" s="70"/>
      <c r="AA5790" s="71"/>
      <c r="AB5790" s="70"/>
      <c r="AC5790" s="70"/>
      <c r="AD5790" s="53"/>
      <c r="AE5790" s="53"/>
      <c r="AF5790" s="72"/>
      <c r="AG5790" s="70"/>
      <c r="AH5790" s="70"/>
      <c r="AI5790" s="70"/>
    </row>
    <row r="5791" spans="1:35" ht="12.75" customHeight="1" x14ac:dyDescent="0.2">
      <c r="A5791" s="64" t="s">
        <v>1027</v>
      </c>
      <c r="B5791" s="65" t="s">
        <v>1026</v>
      </c>
      <c r="C5791" s="65">
        <v>3712558</v>
      </c>
      <c r="D5791" s="66">
        <f>VLOOKUP(A5791,'2.1 Termination Charges'!$B$4:$F$904,5,0)</f>
        <v>2.6419999999999999E-2</v>
      </c>
      <c r="G5791" s="67"/>
      <c r="H5791" s="67"/>
      <c r="J5791" s="67"/>
      <c r="P5791" s="68"/>
      <c r="Q5791" s="69"/>
      <c r="R5791" s="69"/>
      <c r="Z5791" s="70"/>
      <c r="AA5791" s="71"/>
      <c r="AB5791" s="70"/>
      <c r="AC5791" s="70"/>
      <c r="AD5791" s="53"/>
      <c r="AE5791" s="53"/>
      <c r="AF5791" s="72"/>
      <c r="AG5791" s="70"/>
      <c r="AH5791" s="70"/>
      <c r="AI5791" s="70"/>
    </row>
    <row r="5792" spans="1:35" ht="12.75" customHeight="1" x14ac:dyDescent="0.2">
      <c r="A5792" s="64" t="s">
        <v>1027</v>
      </c>
      <c r="B5792" s="65" t="s">
        <v>1026</v>
      </c>
      <c r="C5792" s="65">
        <v>3712559</v>
      </c>
      <c r="D5792" s="66">
        <f>VLOOKUP(A5792,'2.1 Termination Charges'!$B$4:$F$904,5,0)</f>
        <v>2.6419999999999999E-2</v>
      </c>
      <c r="G5792" s="67"/>
      <c r="H5792" s="67"/>
      <c r="J5792" s="67"/>
      <c r="P5792" s="68"/>
      <c r="Q5792" s="69"/>
      <c r="R5792" s="69"/>
      <c r="Z5792" s="70"/>
      <c r="AA5792" s="71"/>
      <c r="AB5792" s="70"/>
      <c r="AC5792" s="70"/>
      <c r="AD5792" s="53"/>
      <c r="AE5792" s="53"/>
      <c r="AF5792" s="72"/>
      <c r="AG5792" s="70"/>
      <c r="AH5792" s="70"/>
      <c r="AI5792" s="70"/>
    </row>
    <row r="5793" spans="1:35" ht="12.75" customHeight="1" x14ac:dyDescent="0.2">
      <c r="A5793" s="64" t="s">
        <v>1027</v>
      </c>
      <c r="B5793" s="65" t="s">
        <v>1026</v>
      </c>
      <c r="C5793" s="65">
        <v>371256</v>
      </c>
      <c r="D5793" s="66">
        <f>VLOOKUP(A5793,'2.1 Termination Charges'!$B$4:$F$904,5,0)</f>
        <v>2.6419999999999999E-2</v>
      </c>
      <c r="G5793" s="67"/>
      <c r="H5793" s="67"/>
      <c r="J5793" s="67"/>
      <c r="P5793" s="68"/>
      <c r="Q5793" s="69"/>
      <c r="R5793" s="69"/>
      <c r="Z5793" s="70"/>
      <c r="AA5793" s="71"/>
      <c r="AB5793" s="70"/>
      <c r="AC5793" s="70"/>
      <c r="AD5793" s="53"/>
      <c r="AE5793" s="53"/>
      <c r="AF5793" s="72"/>
      <c r="AG5793" s="70"/>
      <c r="AH5793" s="70"/>
      <c r="AI5793" s="70"/>
    </row>
    <row r="5794" spans="1:35" ht="12.75" customHeight="1" x14ac:dyDescent="0.2">
      <c r="A5794" s="64" t="s">
        <v>1027</v>
      </c>
      <c r="B5794" s="65" t="s">
        <v>1026</v>
      </c>
      <c r="C5794" s="65">
        <v>371261</v>
      </c>
      <c r="D5794" s="66">
        <f>VLOOKUP(A5794,'2.1 Termination Charges'!$B$4:$F$904,5,0)</f>
        <v>2.6419999999999999E-2</v>
      </c>
      <c r="G5794" s="67"/>
      <c r="H5794" s="67"/>
      <c r="J5794" s="67"/>
      <c r="P5794" s="68"/>
      <c r="Q5794" s="69"/>
      <c r="R5794" s="69"/>
      <c r="Z5794" s="70"/>
      <c r="AA5794" s="71"/>
      <c r="AB5794" s="70"/>
      <c r="AC5794" s="70"/>
      <c r="AD5794" s="53"/>
      <c r="AE5794" s="53"/>
      <c r="AF5794" s="72"/>
      <c r="AG5794" s="70"/>
      <c r="AH5794" s="70"/>
      <c r="AI5794" s="70"/>
    </row>
    <row r="5795" spans="1:35" ht="12.75" customHeight="1" x14ac:dyDescent="0.2">
      <c r="A5795" s="64" t="s">
        <v>1027</v>
      </c>
      <c r="B5795" s="65" t="s">
        <v>1026</v>
      </c>
      <c r="C5795" s="65">
        <v>371262</v>
      </c>
      <c r="D5795" s="66">
        <f>VLOOKUP(A5795,'2.1 Termination Charges'!$B$4:$F$904,5,0)</f>
        <v>2.6419999999999999E-2</v>
      </c>
      <c r="G5795" s="67"/>
      <c r="H5795" s="67"/>
      <c r="J5795" s="67"/>
      <c r="P5795" s="68"/>
      <c r="Q5795" s="69"/>
      <c r="R5795" s="69"/>
      <c r="Z5795" s="70"/>
      <c r="AA5795" s="71"/>
      <c r="AB5795" s="70"/>
      <c r="AC5795" s="70"/>
      <c r="AD5795" s="53"/>
      <c r="AE5795" s="53"/>
      <c r="AF5795" s="72"/>
      <c r="AG5795" s="70"/>
      <c r="AH5795" s="70"/>
      <c r="AI5795" s="70"/>
    </row>
    <row r="5796" spans="1:35" ht="12.75" customHeight="1" x14ac:dyDescent="0.2">
      <c r="A5796" s="64" t="s">
        <v>1027</v>
      </c>
      <c r="B5796" s="65" t="s">
        <v>1026</v>
      </c>
      <c r="C5796" s="65">
        <v>371263</v>
      </c>
      <c r="D5796" s="66">
        <f>VLOOKUP(A5796,'2.1 Termination Charges'!$B$4:$F$904,5,0)</f>
        <v>2.6419999999999999E-2</v>
      </c>
      <c r="G5796" s="67"/>
      <c r="H5796" s="67"/>
      <c r="J5796" s="67"/>
      <c r="P5796" s="68"/>
      <c r="Q5796" s="69"/>
      <c r="R5796" s="69"/>
      <c r="Z5796" s="70"/>
      <c r="AA5796" s="71"/>
      <c r="AB5796" s="70"/>
      <c r="AC5796" s="70"/>
      <c r="AD5796" s="53"/>
      <c r="AE5796" s="53"/>
      <c r="AF5796" s="72"/>
      <c r="AG5796" s="70"/>
      <c r="AH5796" s="70"/>
      <c r="AI5796" s="70"/>
    </row>
    <row r="5797" spans="1:35" ht="12.75" customHeight="1" x14ac:dyDescent="0.2">
      <c r="A5797" s="64" t="s">
        <v>1027</v>
      </c>
      <c r="B5797" s="65" t="s">
        <v>1026</v>
      </c>
      <c r="C5797" s="65">
        <v>371264</v>
      </c>
      <c r="D5797" s="66">
        <f>VLOOKUP(A5797,'2.1 Termination Charges'!$B$4:$F$904,5,0)</f>
        <v>2.6419999999999999E-2</v>
      </c>
      <c r="G5797" s="67"/>
      <c r="H5797" s="67"/>
      <c r="J5797" s="67"/>
      <c r="P5797" s="68"/>
      <c r="Q5797" s="69"/>
      <c r="R5797" s="69"/>
      <c r="Z5797" s="70"/>
      <c r="AA5797" s="71"/>
      <c r="AB5797" s="70"/>
      <c r="AC5797" s="70"/>
      <c r="AD5797" s="53"/>
      <c r="AE5797" s="53"/>
      <c r="AF5797" s="72"/>
      <c r="AG5797" s="70"/>
      <c r="AH5797" s="70"/>
      <c r="AI5797" s="70"/>
    </row>
    <row r="5798" spans="1:35" ht="12.75" customHeight="1" x14ac:dyDescent="0.2">
      <c r="A5798" s="64" t="s">
        <v>1027</v>
      </c>
      <c r="B5798" s="65" t="s">
        <v>1026</v>
      </c>
      <c r="C5798" s="65">
        <v>371265</v>
      </c>
      <c r="D5798" s="66">
        <f>VLOOKUP(A5798,'2.1 Termination Charges'!$B$4:$F$904,5,0)</f>
        <v>2.6419999999999999E-2</v>
      </c>
      <c r="G5798" s="67"/>
      <c r="H5798" s="67"/>
      <c r="J5798" s="67"/>
      <c r="P5798" s="68"/>
      <c r="Q5798" s="69"/>
      <c r="R5798" s="69"/>
      <c r="Z5798" s="70"/>
      <c r="AA5798" s="71"/>
      <c r="AB5798" s="70"/>
      <c r="AC5798" s="70"/>
      <c r="AD5798" s="53"/>
      <c r="AE5798" s="53"/>
      <c r="AF5798" s="72"/>
      <c r="AG5798" s="70"/>
      <c r="AH5798" s="70"/>
      <c r="AI5798" s="70"/>
    </row>
    <row r="5799" spans="1:35" ht="12.75" customHeight="1" x14ac:dyDescent="0.2">
      <c r="A5799" s="64" t="s">
        <v>1027</v>
      </c>
      <c r="B5799" s="65" t="s">
        <v>1026</v>
      </c>
      <c r="C5799" s="65">
        <v>371266</v>
      </c>
      <c r="D5799" s="66">
        <f>VLOOKUP(A5799,'2.1 Termination Charges'!$B$4:$F$904,5,0)</f>
        <v>2.6419999999999999E-2</v>
      </c>
      <c r="G5799" s="67"/>
      <c r="H5799" s="67"/>
      <c r="J5799" s="67"/>
      <c r="P5799" s="68"/>
      <c r="Q5799" s="69"/>
      <c r="R5799" s="69"/>
      <c r="Z5799" s="70"/>
      <c r="AA5799" s="71"/>
      <c r="AB5799" s="70"/>
      <c r="AC5799" s="70"/>
      <c r="AD5799" s="53"/>
      <c r="AE5799" s="53"/>
      <c r="AF5799" s="72"/>
      <c r="AG5799" s="70"/>
      <c r="AH5799" s="70"/>
      <c r="AI5799" s="70"/>
    </row>
    <row r="5800" spans="1:35" ht="12.75" customHeight="1" x14ac:dyDescent="0.2">
      <c r="A5800" s="64" t="s">
        <v>1027</v>
      </c>
      <c r="B5800" s="65" t="s">
        <v>1026</v>
      </c>
      <c r="C5800" s="65">
        <v>371278</v>
      </c>
      <c r="D5800" s="66">
        <f>VLOOKUP(A5800,'2.1 Termination Charges'!$B$4:$F$904,5,0)</f>
        <v>2.6419999999999999E-2</v>
      </c>
      <c r="G5800" s="67"/>
      <c r="H5800" s="67"/>
      <c r="J5800" s="67"/>
      <c r="P5800" s="68"/>
      <c r="Q5800" s="69"/>
      <c r="R5800" s="69"/>
      <c r="Z5800" s="70"/>
      <c r="AA5800" s="71"/>
      <c r="AB5800" s="70"/>
      <c r="AC5800" s="70"/>
      <c r="AD5800" s="53"/>
      <c r="AE5800" s="53"/>
      <c r="AF5800" s="72"/>
      <c r="AG5800" s="70"/>
      <c r="AH5800" s="70"/>
      <c r="AI5800" s="70"/>
    </row>
    <row r="5801" spans="1:35" ht="12.75" customHeight="1" x14ac:dyDescent="0.2">
      <c r="A5801" s="64" t="s">
        <v>1027</v>
      </c>
      <c r="B5801" s="65" t="s">
        <v>1026</v>
      </c>
      <c r="C5801" s="65">
        <v>371283</v>
      </c>
      <c r="D5801" s="66">
        <f>VLOOKUP(A5801,'2.1 Termination Charges'!$B$4:$F$904,5,0)</f>
        <v>2.6419999999999999E-2</v>
      </c>
      <c r="G5801" s="67"/>
      <c r="H5801" s="67"/>
      <c r="J5801" s="67"/>
      <c r="P5801" s="68"/>
      <c r="Q5801" s="69"/>
      <c r="R5801" s="69"/>
      <c r="Z5801" s="70"/>
      <c r="AA5801" s="71"/>
      <c r="AB5801" s="70"/>
      <c r="AC5801" s="70"/>
      <c r="AD5801" s="53"/>
      <c r="AE5801" s="53"/>
      <c r="AF5801" s="72"/>
      <c r="AG5801" s="70"/>
      <c r="AH5801" s="70"/>
      <c r="AI5801" s="70"/>
    </row>
    <row r="5802" spans="1:35" ht="12.75" customHeight="1" x14ac:dyDescent="0.2">
      <c r="A5802" s="64" t="s">
        <v>1027</v>
      </c>
      <c r="B5802" s="65" t="s">
        <v>1026</v>
      </c>
      <c r="C5802" s="65">
        <v>3712849</v>
      </c>
      <c r="D5802" s="66">
        <f>VLOOKUP(A5802,'2.1 Termination Charges'!$B$4:$F$904,5,0)</f>
        <v>2.6419999999999999E-2</v>
      </c>
      <c r="G5802" s="67"/>
      <c r="H5802" s="67"/>
      <c r="J5802" s="67"/>
      <c r="P5802" s="68"/>
      <c r="Q5802" s="69"/>
      <c r="R5802" s="69"/>
      <c r="Z5802" s="70"/>
      <c r="AA5802" s="71"/>
      <c r="AB5802" s="70"/>
      <c r="AC5802" s="70"/>
      <c r="AD5802" s="53"/>
      <c r="AE5802" s="53"/>
      <c r="AF5802" s="72"/>
      <c r="AG5802" s="70"/>
      <c r="AH5802" s="70"/>
      <c r="AI5802" s="70"/>
    </row>
    <row r="5803" spans="1:35" ht="12.75" customHeight="1" x14ac:dyDescent="0.2">
      <c r="A5803" s="64" t="s">
        <v>1027</v>
      </c>
      <c r="B5803" s="65" t="s">
        <v>1026</v>
      </c>
      <c r="C5803" s="65">
        <v>371286</v>
      </c>
      <c r="D5803" s="66">
        <f>VLOOKUP(A5803,'2.1 Termination Charges'!$B$4:$F$904,5,0)</f>
        <v>2.6419999999999999E-2</v>
      </c>
      <c r="G5803" s="67"/>
      <c r="H5803" s="67"/>
      <c r="J5803" s="67"/>
      <c r="P5803" s="68"/>
      <c r="Q5803" s="69"/>
      <c r="R5803" s="69"/>
      <c r="Z5803" s="70"/>
      <c r="AA5803" s="71"/>
      <c r="AB5803" s="70"/>
      <c r="AC5803" s="70"/>
      <c r="AD5803" s="53"/>
      <c r="AE5803" s="53"/>
      <c r="AF5803" s="72"/>
      <c r="AG5803" s="70"/>
      <c r="AH5803" s="70"/>
      <c r="AI5803" s="70"/>
    </row>
    <row r="5804" spans="1:35" ht="12.75" customHeight="1" x14ac:dyDescent="0.2">
      <c r="A5804" s="64" t="s">
        <v>1027</v>
      </c>
      <c r="B5804" s="65" t="s">
        <v>1026</v>
      </c>
      <c r="C5804" s="65">
        <v>371287</v>
      </c>
      <c r="D5804" s="66">
        <f>VLOOKUP(A5804,'2.1 Termination Charges'!$B$4:$F$904,5,0)</f>
        <v>2.6419999999999999E-2</v>
      </c>
      <c r="G5804" s="67"/>
      <c r="H5804" s="67"/>
      <c r="J5804" s="67"/>
      <c r="P5804" s="68"/>
      <c r="Q5804" s="69"/>
      <c r="R5804" s="69"/>
      <c r="Z5804" s="70"/>
      <c r="AA5804" s="71"/>
      <c r="AB5804" s="70"/>
      <c r="AC5804" s="70"/>
      <c r="AD5804" s="53"/>
      <c r="AE5804" s="53"/>
      <c r="AF5804" s="72"/>
      <c r="AG5804" s="70"/>
      <c r="AH5804" s="70"/>
      <c r="AI5804" s="70"/>
    </row>
    <row r="5805" spans="1:35" ht="12.75" customHeight="1" x14ac:dyDescent="0.2">
      <c r="A5805" s="64" t="s">
        <v>1027</v>
      </c>
      <c r="B5805" s="65" t="s">
        <v>1026</v>
      </c>
      <c r="C5805" s="65">
        <v>371291</v>
      </c>
      <c r="D5805" s="66">
        <f>VLOOKUP(A5805,'2.1 Termination Charges'!$B$4:$F$904,5,0)</f>
        <v>2.6419999999999999E-2</v>
      </c>
      <c r="G5805" s="67"/>
      <c r="H5805" s="67"/>
      <c r="J5805" s="67"/>
      <c r="P5805" s="68"/>
      <c r="Q5805" s="69"/>
      <c r="R5805" s="69"/>
      <c r="Z5805" s="70"/>
      <c r="AA5805" s="71"/>
      <c r="AB5805" s="70"/>
      <c r="AC5805" s="70"/>
      <c r="AD5805" s="53"/>
      <c r="AE5805" s="53"/>
      <c r="AF5805" s="72"/>
      <c r="AG5805" s="70"/>
      <c r="AH5805" s="70"/>
      <c r="AI5805" s="70"/>
    </row>
    <row r="5806" spans="1:35" ht="12.75" customHeight="1" x14ac:dyDescent="0.2">
      <c r="A5806" s="64" t="s">
        <v>1027</v>
      </c>
      <c r="B5806" s="65" t="s">
        <v>1026</v>
      </c>
      <c r="C5806" s="65">
        <v>371292</v>
      </c>
      <c r="D5806" s="66">
        <f>VLOOKUP(A5806,'2.1 Termination Charges'!$B$4:$F$904,5,0)</f>
        <v>2.6419999999999999E-2</v>
      </c>
      <c r="G5806" s="67"/>
      <c r="H5806" s="67"/>
      <c r="J5806" s="67"/>
      <c r="P5806" s="68"/>
      <c r="Q5806" s="69"/>
      <c r="R5806" s="69"/>
      <c r="Z5806" s="70"/>
      <c r="AA5806" s="71"/>
      <c r="AB5806" s="70"/>
      <c r="AC5806" s="70"/>
      <c r="AD5806" s="53"/>
      <c r="AE5806" s="53"/>
      <c r="AF5806" s="72"/>
      <c r="AG5806" s="70"/>
      <c r="AH5806" s="70"/>
      <c r="AI5806" s="70"/>
    </row>
    <row r="5807" spans="1:35" ht="12.75" customHeight="1" x14ac:dyDescent="0.2">
      <c r="A5807" s="64" t="s">
        <v>1027</v>
      </c>
      <c r="B5807" s="65" t="s">
        <v>1026</v>
      </c>
      <c r="C5807" s="65">
        <v>371293</v>
      </c>
      <c r="D5807" s="66">
        <f>VLOOKUP(A5807,'2.1 Termination Charges'!$B$4:$F$904,5,0)</f>
        <v>2.6419999999999999E-2</v>
      </c>
      <c r="G5807" s="67"/>
      <c r="H5807" s="67"/>
      <c r="J5807" s="67"/>
      <c r="P5807" s="68"/>
      <c r="Q5807" s="69"/>
      <c r="R5807" s="69"/>
      <c r="Z5807" s="70"/>
      <c r="AA5807" s="71"/>
      <c r="AB5807" s="70"/>
      <c r="AC5807" s="70"/>
      <c r="AD5807" s="53"/>
      <c r="AE5807" s="53"/>
      <c r="AF5807" s="72"/>
      <c r="AG5807" s="70"/>
      <c r="AH5807" s="70"/>
      <c r="AI5807" s="70"/>
    </row>
    <row r="5808" spans="1:35" ht="12.75" customHeight="1" x14ac:dyDescent="0.2">
      <c r="A5808" s="64" t="s">
        <v>1027</v>
      </c>
      <c r="B5808" s="65" t="s">
        <v>1026</v>
      </c>
      <c r="C5808" s="65">
        <v>371294</v>
      </c>
      <c r="D5808" s="66">
        <f>VLOOKUP(A5808,'2.1 Termination Charges'!$B$4:$F$904,5,0)</f>
        <v>2.6419999999999999E-2</v>
      </c>
      <c r="G5808" s="67"/>
      <c r="H5808" s="67"/>
      <c r="J5808" s="67"/>
      <c r="P5808" s="68"/>
      <c r="Q5808" s="69"/>
      <c r="R5808" s="69"/>
      <c r="Z5808" s="70"/>
      <c r="AA5808" s="71"/>
      <c r="AB5808" s="70"/>
      <c r="AC5808" s="70"/>
      <c r="AD5808" s="53"/>
      <c r="AE5808" s="53"/>
      <c r="AF5808" s="72"/>
      <c r="AG5808" s="70"/>
      <c r="AH5808" s="70"/>
      <c r="AI5808" s="70"/>
    </row>
    <row r="5809" spans="1:35" ht="12.75" customHeight="1" x14ac:dyDescent="0.2">
      <c r="A5809" s="64" t="s">
        <v>1029</v>
      </c>
      <c r="B5809" s="65" t="s">
        <v>1028</v>
      </c>
      <c r="C5809" s="65">
        <v>371200</v>
      </c>
      <c r="D5809" s="66">
        <f>VLOOKUP(A5809,'2.1 Termination Charges'!$B$4:$F$904,5,0)</f>
        <v>2.6419999999999999E-2</v>
      </c>
      <c r="G5809" s="67"/>
      <c r="H5809" s="67"/>
      <c r="J5809" s="67"/>
      <c r="P5809" s="68"/>
      <c r="Q5809" s="69"/>
      <c r="R5809" s="69"/>
      <c r="Z5809" s="70"/>
      <c r="AA5809" s="71"/>
      <c r="AB5809" s="70"/>
      <c r="AC5809" s="70"/>
      <c r="AD5809" s="53"/>
      <c r="AE5809" s="53"/>
      <c r="AF5809" s="72"/>
      <c r="AG5809" s="70"/>
      <c r="AH5809" s="70"/>
      <c r="AI5809" s="70"/>
    </row>
    <row r="5810" spans="1:35" ht="12.75" customHeight="1" x14ac:dyDescent="0.2">
      <c r="A5810" s="64" t="s">
        <v>1029</v>
      </c>
      <c r="B5810" s="65" t="s">
        <v>1028</v>
      </c>
      <c r="C5810" s="65">
        <v>371203</v>
      </c>
      <c r="D5810" s="66">
        <f>VLOOKUP(A5810,'2.1 Termination Charges'!$B$4:$F$904,5,0)</f>
        <v>2.6419999999999999E-2</v>
      </c>
      <c r="G5810" s="67"/>
      <c r="H5810" s="67"/>
      <c r="J5810" s="67"/>
      <c r="P5810" s="68"/>
      <c r="Q5810" s="69"/>
      <c r="R5810" s="69"/>
      <c r="Z5810" s="70"/>
      <c r="AA5810" s="71"/>
      <c r="AB5810" s="70"/>
      <c r="AC5810" s="70"/>
      <c r="AD5810" s="53"/>
      <c r="AE5810" s="53"/>
      <c r="AF5810" s="72"/>
      <c r="AG5810" s="70"/>
      <c r="AH5810" s="70"/>
      <c r="AI5810" s="70"/>
    </row>
    <row r="5811" spans="1:35" ht="12.75" customHeight="1" x14ac:dyDescent="0.2">
      <c r="A5811" s="64" t="s">
        <v>1029</v>
      </c>
      <c r="B5811" s="65" t="s">
        <v>1028</v>
      </c>
      <c r="C5811" s="65">
        <v>371204</v>
      </c>
      <c r="D5811" s="66">
        <f>VLOOKUP(A5811,'2.1 Termination Charges'!$B$4:$F$904,5,0)</f>
        <v>2.6419999999999999E-2</v>
      </c>
      <c r="G5811" s="67"/>
      <c r="H5811" s="67"/>
      <c r="J5811" s="67"/>
      <c r="P5811" s="68"/>
      <c r="Q5811" s="69"/>
      <c r="R5811" s="69"/>
      <c r="Z5811" s="70"/>
      <c r="AA5811" s="71"/>
      <c r="AB5811" s="70"/>
      <c r="AC5811" s="70"/>
      <c r="AD5811" s="53"/>
      <c r="AE5811" s="53"/>
      <c r="AF5811" s="72"/>
      <c r="AG5811" s="70"/>
      <c r="AH5811" s="70"/>
      <c r="AI5811" s="70"/>
    </row>
    <row r="5812" spans="1:35" ht="12.75" customHeight="1" x14ac:dyDescent="0.2">
      <c r="A5812" s="64" t="s">
        <v>1029</v>
      </c>
      <c r="B5812" s="65" t="s">
        <v>1028</v>
      </c>
      <c r="C5812" s="65">
        <v>3712230</v>
      </c>
      <c r="D5812" s="66">
        <f>VLOOKUP(A5812,'2.1 Termination Charges'!$B$4:$F$904,5,0)</f>
        <v>2.6419999999999999E-2</v>
      </c>
      <c r="G5812" s="67"/>
      <c r="H5812" s="67"/>
      <c r="J5812" s="67"/>
      <c r="P5812" s="68"/>
      <c r="Q5812" s="69"/>
      <c r="R5812" s="69"/>
      <c r="Z5812" s="70"/>
      <c r="AA5812" s="71"/>
      <c r="AB5812" s="70"/>
      <c r="AC5812" s="70"/>
      <c r="AD5812" s="53"/>
      <c r="AE5812" s="53"/>
      <c r="AF5812" s="72"/>
      <c r="AG5812" s="70"/>
      <c r="AH5812" s="70"/>
      <c r="AI5812" s="70"/>
    </row>
    <row r="5813" spans="1:35" ht="12.75" customHeight="1" x14ac:dyDescent="0.2">
      <c r="A5813" s="64" t="s">
        <v>1029</v>
      </c>
      <c r="B5813" s="65" t="s">
        <v>1028</v>
      </c>
      <c r="C5813" s="65">
        <v>3712231</v>
      </c>
      <c r="D5813" s="66">
        <f>VLOOKUP(A5813,'2.1 Termination Charges'!$B$4:$F$904,5,0)</f>
        <v>2.6419999999999999E-2</v>
      </c>
      <c r="G5813" s="67"/>
      <c r="H5813" s="67"/>
      <c r="J5813" s="67"/>
      <c r="P5813" s="68"/>
      <c r="Q5813" s="69"/>
      <c r="R5813" s="69"/>
      <c r="Z5813" s="70"/>
      <c r="AA5813" s="71"/>
      <c r="AB5813" s="70"/>
      <c r="AC5813" s="70"/>
      <c r="AD5813" s="53"/>
      <c r="AE5813" s="53"/>
      <c r="AF5813" s="72"/>
      <c r="AG5813" s="70"/>
      <c r="AH5813" s="70"/>
      <c r="AI5813" s="70"/>
    </row>
    <row r="5814" spans="1:35" ht="12.75" customHeight="1" x14ac:dyDescent="0.2">
      <c r="A5814" s="64" t="s">
        <v>1029</v>
      </c>
      <c r="B5814" s="65" t="s">
        <v>1028</v>
      </c>
      <c r="C5814" s="65">
        <v>3712232</v>
      </c>
      <c r="D5814" s="66">
        <f>VLOOKUP(A5814,'2.1 Termination Charges'!$B$4:$F$904,5,0)</f>
        <v>2.6419999999999999E-2</v>
      </c>
      <c r="G5814" s="67"/>
      <c r="H5814" s="67"/>
      <c r="J5814" s="67"/>
      <c r="P5814" s="68"/>
      <c r="Q5814" s="69"/>
      <c r="R5814" s="69"/>
      <c r="Z5814" s="70"/>
      <c r="AA5814" s="71"/>
      <c r="AB5814" s="70"/>
      <c r="AC5814" s="70"/>
      <c r="AD5814" s="53"/>
      <c r="AE5814" s="53"/>
      <c r="AF5814" s="72"/>
      <c r="AG5814" s="70"/>
      <c r="AH5814" s="70"/>
      <c r="AI5814" s="70"/>
    </row>
    <row r="5815" spans="1:35" ht="12.75" customHeight="1" x14ac:dyDescent="0.2">
      <c r="A5815" s="64" t="s">
        <v>1029</v>
      </c>
      <c r="B5815" s="65" t="s">
        <v>1028</v>
      </c>
      <c r="C5815" s="65">
        <v>3712233</v>
      </c>
      <c r="D5815" s="66">
        <f>VLOOKUP(A5815,'2.1 Termination Charges'!$B$4:$F$904,5,0)</f>
        <v>2.6419999999999999E-2</v>
      </c>
      <c r="G5815" s="67"/>
      <c r="H5815" s="67"/>
      <c r="J5815" s="67"/>
      <c r="P5815" s="68"/>
      <c r="Q5815" s="69"/>
      <c r="R5815" s="69"/>
      <c r="Z5815" s="70"/>
      <c r="AA5815" s="71"/>
      <c r="AB5815" s="70"/>
      <c r="AC5815" s="70"/>
      <c r="AD5815" s="53"/>
      <c r="AE5815" s="53"/>
      <c r="AF5815" s="72"/>
      <c r="AG5815" s="70"/>
      <c r="AH5815" s="70"/>
      <c r="AI5815" s="70"/>
    </row>
    <row r="5816" spans="1:35" ht="12.75" customHeight="1" x14ac:dyDescent="0.2">
      <c r="A5816" s="64" t="s">
        <v>1029</v>
      </c>
      <c r="B5816" s="65" t="s">
        <v>1028</v>
      </c>
      <c r="C5816" s="65">
        <v>3712234</v>
      </c>
      <c r="D5816" s="66">
        <f>VLOOKUP(A5816,'2.1 Termination Charges'!$B$4:$F$904,5,0)</f>
        <v>2.6419999999999999E-2</v>
      </c>
      <c r="G5816" s="67"/>
      <c r="H5816" s="67"/>
      <c r="J5816" s="67"/>
      <c r="P5816" s="68"/>
      <c r="Q5816" s="69"/>
      <c r="R5816" s="69"/>
      <c r="Z5816" s="70"/>
      <c r="AA5816" s="71"/>
      <c r="AB5816" s="70"/>
      <c r="AC5816" s="70"/>
      <c r="AD5816" s="53"/>
      <c r="AE5816" s="53"/>
      <c r="AF5816" s="72"/>
      <c r="AG5816" s="70"/>
      <c r="AH5816" s="70"/>
      <c r="AI5816" s="70"/>
    </row>
    <row r="5817" spans="1:35" ht="12.75" customHeight="1" x14ac:dyDescent="0.2">
      <c r="A5817" s="64" t="s">
        <v>1029</v>
      </c>
      <c r="B5817" s="65" t="s">
        <v>1028</v>
      </c>
      <c r="C5817" s="65">
        <v>3712235</v>
      </c>
      <c r="D5817" s="66">
        <f>VLOOKUP(A5817,'2.1 Termination Charges'!$B$4:$F$904,5,0)</f>
        <v>2.6419999999999999E-2</v>
      </c>
      <c r="G5817" s="67"/>
      <c r="H5817" s="67"/>
      <c r="J5817" s="67"/>
      <c r="P5817" s="68"/>
      <c r="Q5817" s="69"/>
      <c r="R5817" s="69"/>
      <c r="Z5817" s="70"/>
      <c r="AA5817" s="71"/>
      <c r="AB5817" s="70"/>
      <c r="AC5817" s="70"/>
      <c r="AD5817" s="53"/>
      <c r="AE5817" s="53"/>
      <c r="AF5817" s="72"/>
      <c r="AG5817" s="70"/>
      <c r="AH5817" s="70"/>
      <c r="AI5817" s="70"/>
    </row>
    <row r="5818" spans="1:35" ht="12.75" customHeight="1" x14ac:dyDescent="0.2">
      <c r="A5818" s="64" t="s">
        <v>1029</v>
      </c>
      <c r="B5818" s="65" t="s">
        <v>1028</v>
      </c>
      <c r="C5818" s="65">
        <v>3712236</v>
      </c>
      <c r="D5818" s="66">
        <f>VLOOKUP(A5818,'2.1 Termination Charges'!$B$4:$F$904,5,0)</f>
        <v>2.6419999999999999E-2</v>
      </c>
      <c r="G5818" s="67"/>
      <c r="H5818" s="67"/>
      <c r="J5818" s="67"/>
      <c r="P5818" s="68"/>
      <c r="Q5818" s="69"/>
      <c r="R5818" s="69"/>
      <c r="Z5818" s="70"/>
      <c r="AA5818" s="71"/>
      <c r="AB5818" s="70"/>
      <c r="AC5818" s="70"/>
      <c r="AD5818" s="53"/>
      <c r="AE5818" s="53"/>
      <c r="AF5818" s="72"/>
      <c r="AG5818" s="70"/>
      <c r="AH5818" s="70"/>
      <c r="AI5818" s="70"/>
    </row>
    <row r="5819" spans="1:35" ht="12.75" customHeight="1" x14ac:dyDescent="0.2">
      <c r="A5819" s="64" t="s">
        <v>1029</v>
      </c>
      <c r="B5819" s="65" t="s">
        <v>1028</v>
      </c>
      <c r="C5819" s="65">
        <v>3712237</v>
      </c>
      <c r="D5819" s="66">
        <f>VLOOKUP(A5819,'2.1 Termination Charges'!$B$4:$F$904,5,0)</f>
        <v>2.6419999999999999E-2</v>
      </c>
      <c r="G5819" s="67"/>
      <c r="H5819" s="67"/>
      <c r="J5819" s="67"/>
      <c r="P5819" s="68"/>
      <c r="Q5819" s="69"/>
      <c r="R5819" s="69"/>
      <c r="Z5819" s="70"/>
      <c r="AA5819" s="71"/>
      <c r="AB5819" s="70"/>
      <c r="AC5819" s="70"/>
      <c r="AD5819" s="53"/>
      <c r="AE5819" s="53"/>
      <c r="AF5819" s="72"/>
      <c r="AG5819" s="70"/>
      <c r="AH5819" s="70"/>
      <c r="AI5819" s="70"/>
    </row>
    <row r="5820" spans="1:35" ht="12.75" customHeight="1" x14ac:dyDescent="0.2">
      <c r="A5820" s="64" t="s">
        <v>1029</v>
      </c>
      <c r="B5820" s="65" t="s">
        <v>1028</v>
      </c>
      <c r="C5820" s="65">
        <v>3712238</v>
      </c>
      <c r="D5820" s="66">
        <f>VLOOKUP(A5820,'2.1 Termination Charges'!$B$4:$F$904,5,0)</f>
        <v>2.6419999999999999E-2</v>
      </c>
      <c r="G5820" s="67"/>
      <c r="H5820" s="67"/>
      <c r="J5820" s="67"/>
      <c r="P5820" s="68"/>
      <c r="Q5820" s="69"/>
      <c r="R5820" s="69"/>
      <c r="Z5820" s="70"/>
      <c r="AA5820" s="71"/>
      <c r="AB5820" s="70"/>
      <c r="AC5820" s="70"/>
      <c r="AD5820" s="53"/>
      <c r="AE5820" s="53"/>
      <c r="AF5820" s="72"/>
      <c r="AG5820" s="70"/>
      <c r="AH5820" s="70"/>
      <c r="AI5820" s="70"/>
    </row>
    <row r="5821" spans="1:35" ht="12.75" customHeight="1" x14ac:dyDescent="0.2">
      <c r="A5821" s="64" t="s">
        <v>1029</v>
      </c>
      <c r="B5821" s="65" t="s">
        <v>1028</v>
      </c>
      <c r="C5821" s="65">
        <v>371259</v>
      </c>
      <c r="D5821" s="66">
        <f>VLOOKUP(A5821,'2.1 Termination Charges'!$B$4:$F$904,5,0)</f>
        <v>2.6419999999999999E-2</v>
      </c>
      <c r="G5821" s="67"/>
      <c r="H5821" s="67"/>
      <c r="J5821" s="67"/>
      <c r="P5821" s="68"/>
      <c r="Q5821" s="69"/>
      <c r="R5821" s="69"/>
      <c r="Z5821" s="70"/>
      <c r="AA5821" s="71"/>
      <c r="AB5821" s="70"/>
      <c r="AC5821" s="70"/>
      <c r="AD5821" s="53"/>
      <c r="AE5821" s="53"/>
      <c r="AF5821" s="72"/>
      <c r="AG5821" s="70"/>
      <c r="AH5821" s="70"/>
      <c r="AI5821" s="70"/>
    </row>
    <row r="5822" spans="1:35" ht="12.75" customHeight="1" x14ac:dyDescent="0.2">
      <c r="A5822" s="64" t="s">
        <v>1029</v>
      </c>
      <c r="B5822" s="65" t="s">
        <v>1028</v>
      </c>
      <c r="C5822" s="65">
        <v>371260</v>
      </c>
      <c r="D5822" s="66">
        <f>VLOOKUP(A5822,'2.1 Termination Charges'!$B$4:$F$904,5,0)</f>
        <v>2.6419999999999999E-2</v>
      </c>
      <c r="G5822" s="67"/>
      <c r="H5822" s="67"/>
      <c r="J5822" s="67"/>
      <c r="P5822" s="68"/>
      <c r="Q5822" s="69"/>
      <c r="R5822" s="69"/>
      <c r="Z5822" s="70"/>
      <c r="AA5822" s="71"/>
      <c r="AB5822" s="70"/>
      <c r="AC5822" s="70"/>
      <c r="AD5822" s="53"/>
      <c r="AE5822" s="53"/>
      <c r="AF5822" s="72"/>
      <c r="AG5822" s="70"/>
      <c r="AH5822" s="70"/>
      <c r="AI5822" s="70"/>
    </row>
    <row r="5823" spans="1:35" ht="12.75" customHeight="1" x14ac:dyDescent="0.2">
      <c r="A5823" s="64" t="s">
        <v>1029</v>
      </c>
      <c r="B5823" s="65" t="s">
        <v>1028</v>
      </c>
      <c r="C5823" s="65">
        <v>371267</v>
      </c>
      <c r="D5823" s="66">
        <f>VLOOKUP(A5823,'2.1 Termination Charges'!$B$4:$F$904,5,0)</f>
        <v>2.6419999999999999E-2</v>
      </c>
      <c r="G5823" s="67"/>
      <c r="H5823" s="67"/>
      <c r="J5823" s="67"/>
      <c r="P5823" s="68"/>
      <c r="Q5823" s="69"/>
      <c r="R5823" s="69"/>
      <c r="Z5823" s="70"/>
      <c r="AA5823" s="71"/>
      <c r="AB5823" s="70"/>
      <c r="AC5823" s="70"/>
      <c r="AD5823" s="53"/>
      <c r="AE5823" s="53"/>
      <c r="AF5823" s="72"/>
      <c r="AG5823" s="70"/>
      <c r="AH5823" s="70"/>
      <c r="AI5823" s="70"/>
    </row>
    <row r="5824" spans="1:35" ht="12.75" customHeight="1" x14ac:dyDescent="0.2">
      <c r="A5824" s="64" t="s">
        <v>1029</v>
      </c>
      <c r="B5824" s="65" t="s">
        <v>1028</v>
      </c>
      <c r="C5824" s="65">
        <v>371268</v>
      </c>
      <c r="D5824" s="66">
        <f>VLOOKUP(A5824,'2.1 Termination Charges'!$B$4:$F$904,5,0)</f>
        <v>2.6419999999999999E-2</v>
      </c>
      <c r="G5824" s="67"/>
      <c r="H5824" s="67"/>
      <c r="J5824" s="67"/>
      <c r="P5824" s="68"/>
      <c r="Q5824" s="69"/>
      <c r="R5824" s="69"/>
      <c r="Z5824" s="70"/>
      <c r="AA5824" s="71"/>
      <c r="AB5824" s="70"/>
      <c r="AC5824" s="70"/>
      <c r="AD5824" s="53"/>
      <c r="AE5824" s="53"/>
      <c r="AF5824" s="72"/>
      <c r="AG5824" s="70"/>
      <c r="AH5824" s="70"/>
      <c r="AI5824" s="70"/>
    </row>
    <row r="5825" spans="1:35" ht="12.75" customHeight="1" x14ac:dyDescent="0.2">
      <c r="A5825" s="64" t="s">
        <v>1029</v>
      </c>
      <c r="B5825" s="65" t="s">
        <v>1028</v>
      </c>
      <c r="C5825" s="65">
        <v>371269</v>
      </c>
      <c r="D5825" s="66">
        <f>VLOOKUP(A5825,'2.1 Termination Charges'!$B$4:$F$904,5,0)</f>
        <v>2.6419999999999999E-2</v>
      </c>
      <c r="G5825" s="67"/>
      <c r="H5825" s="67"/>
      <c r="J5825" s="67"/>
      <c r="P5825" s="68"/>
      <c r="Q5825" s="69"/>
      <c r="R5825" s="69"/>
      <c r="Z5825" s="70"/>
      <c r="AA5825" s="71"/>
      <c r="AB5825" s="70"/>
      <c r="AC5825" s="70"/>
      <c r="AD5825" s="53"/>
      <c r="AE5825" s="53"/>
      <c r="AF5825" s="72"/>
      <c r="AG5825" s="70"/>
      <c r="AH5825" s="70"/>
      <c r="AI5825" s="70"/>
    </row>
    <row r="5826" spans="1:35" ht="12.75" customHeight="1" x14ac:dyDescent="0.2">
      <c r="A5826" s="64" t="s">
        <v>1029</v>
      </c>
      <c r="B5826" s="65" t="s">
        <v>1028</v>
      </c>
      <c r="C5826" s="65">
        <v>371270</v>
      </c>
      <c r="D5826" s="66">
        <f>VLOOKUP(A5826,'2.1 Termination Charges'!$B$4:$F$904,5,0)</f>
        <v>2.6419999999999999E-2</v>
      </c>
      <c r="G5826" s="67"/>
      <c r="H5826" s="67"/>
      <c r="J5826" s="67"/>
      <c r="P5826" s="68"/>
      <c r="Q5826" s="69"/>
      <c r="R5826" s="69"/>
      <c r="Z5826" s="70"/>
      <c r="AA5826" s="71"/>
      <c r="AB5826" s="70"/>
      <c r="AC5826" s="70"/>
      <c r="AD5826" s="53"/>
      <c r="AE5826" s="53"/>
      <c r="AF5826" s="72"/>
      <c r="AG5826" s="70"/>
      <c r="AH5826" s="70"/>
      <c r="AI5826" s="70"/>
    </row>
    <row r="5827" spans="1:35" ht="12.75" customHeight="1" x14ac:dyDescent="0.2">
      <c r="A5827" s="64" t="s">
        <v>1029</v>
      </c>
      <c r="B5827" s="65" t="s">
        <v>1028</v>
      </c>
      <c r="C5827" s="65">
        <v>371271</v>
      </c>
      <c r="D5827" s="66">
        <f>VLOOKUP(A5827,'2.1 Termination Charges'!$B$4:$F$904,5,0)</f>
        <v>2.6419999999999999E-2</v>
      </c>
      <c r="G5827" s="67"/>
      <c r="H5827" s="67"/>
      <c r="J5827" s="67"/>
      <c r="P5827" s="68"/>
      <c r="Q5827" s="69"/>
      <c r="R5827" s="69"/>
      <c r="Z5827" s="70"/>
      <c r="AA5827" s="71"/>
      <c r="AB5827" s="70"/>
      <c r="AC5827" s="70"/>
      <c r="AD5827" s="53"/>
      <c r="AE5827" s="53"/>
      <c r="AF5827" s="72"/>
      <c r="AG5827" s="70"/>
      <c r="AH5827" s="70"/>
      <c r="AI5827" s="70"/>
    </row>
    <row r="5828" spans="1:35" ht="12.75" customHeight="1" x14ac:dyDescent="0.2">
      <c r="A5828" s="64" t="s">
        <v>1029</v>
      </c>
      <c r="B5828" s="65" t="s">
        <v>1028</v>
      </c>
      <c r="C5828" s="65">
        <v>371282</v>
      </c>
      <c r="D5828" s="66">
        <f>VLOOKUP(A5828,'2.1 Termination Charges'!$B$4:$F$904,5,0)</f>
        <v>2.6419999999999999E-2</v>
      </c>
      <c r="G5828" s="67"/>
      <c r="H5828" s="67"/>
      <c r="J5828" s="67"/>
      <c r="P5828" s="68"/>
      <c r="Q5828" s="69"/>
      <c r="R5828" s="69"/>
      <c r="Z5828" s="70"/>
      <c r="AA5828" s="71"/>
      <c r="AB5828" s="70"/>
      <c r="AC5828" s="70"/>
      <c r="AD5828" s="53"/>
      <c r="AE5828" s="53"/>
      <c r="AF5828" s="72"/>
      <c r="AG5828" s="70"/>
      <c r="AH5828" s="70"/>
      <c r="AI5828" s="70"/>
    </row>
    <row r="5829" spans="1:35" ht="12.75" customHeight="1" x14ac:dyDescent="0.2">
      <c r="A5829" s="64" t="s">
        <v>1029</v>
      </c>
      <c r="B5829" s="65" t="s">
        <v>1028</v>
      </c>
      <c r="C5829" s="65">
        <v>3712844</v>
      </c>
      <c r="D5829" s="66">
        <f>VLOOKUP(A5829,'2.1 Termination Charges'!$B$4:$F$904,5,0)</f>
        <v>2.6419999999999999E-2</v>
      </c>
      <c r="G5829" s="67"/>
      <c r="H5829" s="67"/>
      <c r="J5829" s="67"/>
      <c r="P5829" s="68"/>
      <c r="Q5829" s="69"/>
      <c r="R5829" s="69"/>
      <c r="Z5829" s="70"/>
      <c r="AA5829" s="71"/>
      <c r="AB5829" s="70"/>
      <c r="AC5829" s="70"/>
      <c r="AD5829" s="53"/>
      <c r="AE5829" s="53"/>
      <c r="AF5829" s="72"/>
      <c r="AG5829" s="70"/>
      <c r="AH5829" s="70"/>
      <c r="AI5829" s="70"/>
    </row>
    <row r="5830" spans="1:35" ht="12.75" customHeight="1" x14ac:dyDescent="0.2">
      <c r="A5830" s="64" t="s">
        <v>1029</v>
      </c>
      <c r="B5830" s="65" t="s">
        <v>1028</v>
      </c>
      <c r="C5830" s="65">
        <v>3712845</v>
      </c>
      <c r="D5830" s="66">
        <f>VLOOKUP(A5830,'2.1 Termination Charges'!$B$4:$F$904,5,0)</f>
        <v>2.6419999999999999E-2</v>
      </c>
      <c r="G5830" s="67"/>
      <c r="H5830" s="67"/>
      <c r="J5830" s="67"/>
      <c r="P5830" s="68"/>
      <c r="Q5830" s="69"/>
      <c r="R5830" s="69"/>
      <c r="Z5830" s="70"/>
      <c r="AA5830" s="71"/>
      <c r="AB5830" s="70"/>
      <c r="AC5830" s="70"/>
      <c r="AD5830" s="53"/>
      <c r="AE5830" s="53"/>
      <c r="AF5830" s="72"/>
      <c r="AG5830" s="70"/>
      <c r="AH5830" s="70"/>
      <c r="AI5830" s="70"/>
    </row>
    <row r="5831" spans="1:35" ht="12.75" customHeight="1" x14ac:dyDescent="0.2">
      <c r="A5831" s="64" t="s">
        <v>1029</v>
      </c>
      <c r="B5831" s="65" t="s">
        <v>1028</v>
      </c>
      <c r="C5831" s="65">
        <v>3712846</v>
      </c>
      <c r="D5831" s="66">
        <f>VLOOKUP(A5831,'2.1 Termination Charges'!$B$4:$F$904,5,0)</f>
        <v>2.6419999999999999E-2</v>
      </c>
      <c r="G5831" s="67"/>
      <c r="H5831" s="67"/>
      <c r="J5831" s="67"/>
      <c r="P5831" s="68"/>
      <c r="Q5831" s="69"/>
      <c r="R5831" s="69"/>
      <c r="Z5831" s="70"/>
      <c r="AA5831" s="71"/>
      <c r="AB5831" s="70"/>
      <c r="AC5831" s="70"/>
      <c r="AD5831" s="53"/>
      <c r="AE5831" s="53"/>
      <c r="AF5831" s="72"/>
      <c r="AG5831" s="70"/>
      <c r="AH5831" s="70"/>
      <c r="AI5831" s="70"/>
    </row>
    <row r="5832" spans="1:35" ht="12.75" customHeight="1" x14ac:dyDescent="0.2">
      <c r="A5832" s="64" t="s">
        <v>1029</v>
      </c>
      <c r="B5832" s="65" t="s">
        <v>1028</v>
      </c>
      <c r="C5832" s="65">
        <v>3712847</v>
      </c>
      <c r="D5832" s="66">
        <f>VLOOKUP(A5832,'2.1 Termination Charges'!$B$4:$F$904,5,0)</f>
        <v>2.6419999999999999E-2</v>
      </c>
      <c r="G5832" s="67"/>
      <c r="H5832" s="67"/>
      <c r="J5832" s="67"/>
      <c r="P5832" s="68"/>
      <c r="Q5832" s="69"/>
      <c r="R5832" s="69"/>
      <c r="Z5832" s="70"/>
      <c r="AA5832" s="71"/>
      <c r="AB5832" s="70"/>
      <c r="AC5832" s="70"/>
      <c r="AD5832" s="53"/>
      <c r="AE5832" s="53"/>
      <c r="AF5832" s="72"/>
      <c r="AG5832" s="70"/>
      <c r="AH5832" s="70"/>
      <c r="AI5832" s="70"/>
    </row>
    <row r="5833" spans="1:35" ht="12.75" customHeight="1" x14ac:dyDescent="0.2">
      <c r="A5833" s="64" t="s">
        <v>1029</v>
      </c>
      <c r="B5833" s="65" t="s">
        <v>1028</v>
      </c>
      <c r="C5833" s="65">
        <v>3712848</v>
      </c>
      <c r="D5833" s="66">
        <f>VLOOKUP(A5833,'2.1 Termination Charges'!$B$4:$F$904,5,0)</f>
        <v>2.6419999999999999E-2</v>
      </c>
      <c r="G5833" s="67"/>
      <c r="H5833" s="67"/>
      <c r="J5833" s="67"/>
      <c r="P5833" s="68"/>
      <c r="Q5833" s="69"/>
      <c r="R5833" s="69"/>
      <c r="Z5833" s="70"/>
      <c r="AA5833" s="71"/>
      <c r="AB5833" s="70"/>
      <c r="AC5833" s="70"/>
      <c r="AD5833" s="53"/>
      <c r="AE5833" s="53"/>
      <c r="AF5833" s="72"/>
      <c r="AG5833" s="70"/>
      <c r="AH5833" s="70"/>
      <c r="AI5833" s="70"/>
    </row>
    <row r="5834" spans="1:35" ht="12.75" customHeight="1" x14ac:dyDescent="0.2">
      <c r="A5834" s="64" t="s">
        <v>1029</v>
      </c>
      <c r="B5834" s="65" t="s">
        <v>1028</v>
      </c>
      <c r="C5834" s="65">
        <v>371288</v>
      </c>
      <c r="D5834" s="66">
        <f>VLOOKUP(A5834,'2.1 Termination Charges'!$B$4:$F$904,5,0)</f>
        <v>2.6419999999999999E-2</v>
      </c>
      <c r="G5834" s="67"/>
      <c r="H5834" s="67"/>
      <c r="J5834" s="67"/>
      <c r="P5834" s="68"/>
      <c r="Q5834" s="69"/>
      <c r="R5834" s="69"/>
      <c r="Z5834" s="70"/>
      <c r="AA5834" s="71"/>
      <c r="AB5834" s="70"/>
      <c r="AC5834" s="70"/>
      <c r="AD5834" s="53"/>
      <c r="AE5834" s="53"/>
      <c r="AF5834" s="72"/>
      <c r="AG5834" s="70"/>
      <c r="AH5834" s="70"/>
      <c r="AI5834" s="70"/>
    </row>
    <row r="5835" spans="1:35" ht="12.75" customHeight="1" x14ac:dyDescent="0.2">
      <c r="A5835" s="64" t="s">
        <v>1029</v>
      </c>
      <c r="B5835" s="65" t="s">
        <v>1028</v>
      </c>
      <c r="C5835" s="65">
        <v>371295</v>
      </c>
      <c r="D5835" s="66">
        <f>VLOOKUP(A5835,'2.1 Termination Charges'!$B$4:$F$904,5,0)</f>
        <v>2.6419999999999999E-2</v>
      </c>
      <c r="G5835" s="67"/>
      <c r="H5835" s="67"/>
      <c r="J5835" s="67"/>
      <c r="P5835" s="68"/>
      <c r="Q5835" s="69"/>
      <c r="R5835" s="69"/>
      <c r="Z5835" s="70"/>
      <c r="AA5835" s="71"/>
      <c r="AB5835" s="70"/>
      <c r="AC5835" s="70"/>
      <c r="AD5835" s="53"/>
      <c r="AE5835" s="53"/>
      <c r="AF5835" s="72"/>
      <c r="AG5835" s="70"/>
      <c r="AH5835" s="70"/>
      <c r="AI5835" s="70"/>
    </row>
    <row r="5836" spans="1:35" ht="12.75" customHeight="1" x14ac:dyDescent="0.2">
      <c r="A5836" s="64" t="s">
        <v>1029</v>
      </c>
      <c r="B5836" s="65" t="s">
        <v>1028</v>
      </c>
      <c r="C5836" s="65">
        <v>371296</v>
      </c>
      <c r="D5836" s="66">
        <f>VLOOKUP(A5836,'2.1 Termination Charges'!$B$4:$F$904,5,0)</f>
        <v>2.6419999999999999E-2</v>
      </c>
      <c r="G5836" s="67"/>
      <c r="H5836" s="67"/>
      <c r="J5836" s="67"/>
      <c r="P5836" s="68"/>
      <c r="Q5836" s="69"/>
      <c r="R5836" s="69"/>
      <c r="Z5836" s="70"/>
      <c r="AA5836" s="71"/>
      <c r="AB5836" s="70"/>
      <c r="AC5836" s="70"/>
      <c r="AD5836" s="53"/>
      <c r="AE5836" s="53"/>
      <c r="AF5836" s="72"/>
      <c r="AG5836" s="70"/>
      <c r="AH5836" s="70"/>
      <c r="AI5836" s="70"/>
    </row>
    <row r="5837" spans="1:35" ht="12.75" customHeight="1" x14ac:dyDescent="0.2">
      <c r="A5837" s="64" t="s">
        <v>1029</v>
      </c>
      <c r="B5837" s="65" t="s">
        <v>1028</v>
      </c>
      <c r="C5837" s="65">
        <v>371297</v>
      </c>
      <c r="D5837" s="66">
        <f>VLOOKUP(A5837,'2.1 Termination Charges'!$B$4:$F$904,5,0)</f>
        <v>2.6419999999999999E-2</v>
      </c>
      <c r="G5837" s="67"/>
      <c r="H5837" s="67"/>
      <c r="J5837" s="67"/>
      <c r="P5837" s="68"/>
      <c r="Q5837" s="69"/>
      <c r="R5837" s="69"/>
      <c r="Z5837" s="70"/>
      <c r="AA5837" s="71"/>
      <c r="AB5837" s="70"/>
      <c r="AC5837" s="70"/>
      <c r="AD5837" s="53"/>
      <c r="AE5837" s="53"/>
      <c r="AF5837" s="72"/>
      <c r="AG5837" s="70"/>
      <c r="AH5837" s="70"/>
      <c r="AI5837" s="70"/>
    </row>
    <row r="5838" spans="1:35" ht="12.75" customHeight="1" x14ac:dyDescent="0.2">
      <c r="A5838" s="64" t="s">
        <v>1029</v>
      </c>
      <c r="B5838" s="65" t="s">
        <v>1028</v>
      </c>
      <c r="C5838" s="65">
        <v>371298</v>
      </c>
      <c r="D5838" s="66">
        <f>VLOOKUP(A5838,'2.1 Termination Charges'!$B$4:$F$904,5,0)</f>
        <v>2.6419999999999999E-2</v>
      </c>
      <c r="G5838" s="67"/>
      <c r="H5838" s="67"/>
      <c r="J5838" s="67"/>
      <c r="P5838" s="68"/>
      <c r="Q5838" s="69"/>
      <c r="R5838" s="69"/>
      <c r="Z5838" s="70"/>
      <c r="AA5838" s="71"/>
      <c r="AB5838" s="70"/>
      <c r="AC5838" s="70"/>
      <c r="AD5838" s="53"/>
      <c r="AE5838" s="53"/>
      <c r="AF5838" s="72"/>
      <c r="AG5838" s="70"/>
      <c r="AH5838" s="70"/>
      <c r="AI5838" s="70"/>
    </row>
    <row r="5839" spans="1:35" ht="12.75" customHeight="1" x14ac:dyDescent="0.2">
      <c r="A5839" s="64" t="s">
        <v>1029</v>
      </c>
      <c r="B5839" s="65" t="s">
        <v>1028</v>
      </c>
      <c r="C5839" s="65">
        <v>371299</v>
      </c>
      <c r="D5839" s="66">
        <f>VLOOKUP(A5839,'2.1 Termination Charges'!$B$4:$F$904,5,0)</f>
        <v>2.6419999999999999E-2</v>
      </c>
      <c r="G5839" s="67"/>
      <c r="H5839" s="67"/>
      <c r="J5839" s="67"/>
      <c r="P5839" s="68"/>
      <c r="Q5839" s="69"/>
      <c r="R5839" s="69"/>
      <c r="Z5839" s="70"/>
      <c r="AA5839" s="71"/>
      <c r="AB5839" s="70"/>
      <c r="AC5839" s="70"/>
      <c r="AD5839" s="53"/>
      <c r="AE5839" s="53"/>
      <c r="AF5839" s="72"/>
      <c r="AG5839" s="70"/>
      <c r="AH5839" s="70"/>
      <c r="AI5839" s="70"/>
    </row>
    <row r="5840" spans="1:35" ht="12.75" customHeight="1" x14ac:dyDescent="0.2">
      <c r="A5840" s="64" t="s">
        <v>1031</v>
      </c>
      <c r="B5840" s="65" t="s">
        <v>1030</v>
      </c>
      <c r="C5840" s="65">
        <v>3712</v>
      </c>
      <c r="D5840" s="66">
        <f>VLOOKUP(A5840,'2.1 Termination Charges'!$B$4:$F$904,5,0)</f>
        <v>0.75270999999999999</v>
      </c>
      <c r="G5840" s="67"/>
      <c r="H5840" s="67"/>
      <c r="J5840" s="67"/>
      <c r="P5840" s="68"/>
      <c r="Q5840" s="69"/>
      <c r="R5840" s="69"/>
      <c r="Z5840" s="70"/>
      <c r="AA5840" s="71"/>
      <c r="AB5840" s="70"/>
      <c r="AC5840" s="70"/>
      <c r="AD5840" s="53"/>
      <c r="AE5840" s="53"/>
      <c r="AF5840" s="72"/>
      <c r="AG5840" s="70"/>
      <c r="AH5840" s="70"/>
      <c r="AI5840" s="70"/>
    </row>
    <row r="5841" spans="1:35" ht="12.75" customHeight="1" x14ac:dyDescent="0.2">
      <c r="A5841" s="64" t="s">
        <v>1031</v>
      </c>
      <c r="B5841" s="65" t="s">
        <v>1030</v>
      </c>
      <c r="C5841" s="65">
        <v>3712840</v>
      </c>
      <c r="D5841" s="66">
        <f>VLOOKUP(A5841,'2.1 Termination Charges'!$B$4:$F$904,5,0)</f>
        <v>0.75270999999999999</v>
      </c>
      <c r="G5841" s="67"/>
      <c r="H5841" s="67"/>
      <c r="J5841" s="67"/>
      <c r="P5841" s="68"/>
      <c r="Q5841" s="69"/>
      <c r="R5841" s="69"/>
      <c r="Z5841" s="70"/>
      <c r="AA5841" s="71"/>
      <c r="AB5841" s="70"/>
      <c r="AC5841" s="70"/>
      <c r="AD5841" s="53"/>
      <c r="AE5841" s="53"/>
      <c r="AF5841" s="72"/>
      <c r="AG5841" s="70"/>
      <c r="AH5841" s="70"/>
      <c r="AI5841" s="70"/>
    </row>
    <row r="5842" spans="1:35" ht="12.75" customHeight="1" x14ac:dyDescent="0.2">
      <c r="A5842" s="64" t="s">
        <v>1031</v>
      </c>
      <c r="B5842" s="65" t="s">
        <v>1030</v>
      </c>
      <c r="C5842" s="65">
        <v>371636101</v>
      </c>
      <c r="D5842" s="66">
        <f>VLOOKUP(A5842,'2.1 Termination Charges'!$B$4:$F$904,5,0)</f>
        <v>0.75270999999999999</v>
      </c>
      <c r="G5842" s="67"/>
      <c r="H5842" s="67"/>
      <c r="J5842" s="67"/>
      <c r="P5842" s="68"/>
      <c r="Q5842" s="69"/>
      <c r="R5842" s="69"/>
      <c r="Z5842" s="70"/>
      <c r="AA5842" s="71"/>
      <c r="AB5842" s="70"/>
      <c r="AC5842" s="70"/>
      <c r="AD5842" s="53"/>
      <c r="AE5842" s="53"/>
      <c r="AF5842" s="72"/>
      <c r="AG5842" s="70"/>
      <c r="AH5842" s="70"/>
      <c r="AI5842" s="70"/>
    </row>
    <row r="5843" spans="1:35" ht="12.75" customHeight="1" x14ac:dyDescent="0.2">
      <c r="A5843" s="64" t="s">
        <v>1031</v>
      </c>
      <c r="B5843" s="65" t="s">
        <v>1030</v>
      </c>
      <c r="C5843" s="65">
        <v>371636102</v>
      </c>
      <c r="D5843" s="66">
        <f>VLOOKUP(A5843,'2.1 Termination Charges'!$B$4:$F$904,5,0)</f>
        <v>0.75270999999999999</v>
      </c>
      <c r="G5843" s="67"/>
      <c r="H5843" s="67"/>
      <c r="J5843" s="67"/>
      <c r="P5843" s="68"/>
      <c r="Q5843" s="69"/>
      <c r="R5843" s="69"/>
      <c r="Z5843" s="70"/>
      <c r="AA5843" s="71"/>
      <c r="AB5843" s="70"/>
      <c r="AC5843" s="70"/>
      <c r="AD5843" s="53"/>
      <c r="AE5843" s="53"/>
      <c r="AF5843" s="72"/>
      <c r="AG5843" s="70"/>
      <c r="AH5843" s="70"/>
      <c r="AI5843" s="70"/>
    </row>
    <row r="5844" spans="1:35" ht="12.75" customHeight="1" x14ac:dyDescent="0.2">
      <c r="A5844" s="64" t="s">
        <v>1031</v>
      </c>
      <c r="B5844" s="65" t="s">
        <v>1030</v>
      </c>
      <c r="C5844" s="65">
        <v>371636103</v>
      </c>
      <c r="D5844" s="66">
        <f>VLOOKUP(A5844,'2.1 Termination Charges'!$B$4:$F$904,5,0)</f>
        <v>0.75270999999999999</v>
      </c>
      <c r="G5844" s="67"/>
      <c r="H5844" s="67"/>
      <c r="J5844" s="67"/>
      <c r="P5844" s="68"/>
      <c r="Q5844" s="69"/>
      <c r="R5844" s="69"/>
      <c r="Z5844" s="70"/>
      <c r="AA5844" s="71"/>
      <c r="AB5844" s="70"/>
      <c r="AC5844" s="70"/>
      <c r="AD5844" s="53"/>
      <c r="AE5844" s="53"/>
      <c r="AF5844" s="72"/>
      <c r="AG5844" s="70"/>
      <c r="AH5844" s="70"/>
      <c r="AI5844" s="70"/>
    </row>
    <row r="5845" spans="1:35" ht="12.75" customHeight="1" x14ac:dyDescent="0.2">
      <c r="A5845" s="64" t="s">
        <v>1031</v>
      </c>
      <c r="B5845" s="65" t="s">
        <v>1030</v>
      </c>
      <c r="C5845" s="65">
        <v>371636104</v>
      </c>
      <c r="D5845" s="66">
        <f>VLOOKUP(A5845,'2.1 Termination Charges'!$B$4:$F$904,5,0)</f>
        <v>0.75270999999999999</v>
      </c>
      <c r="G5845" s="67"/>
      <c r="H5845" s="67"/>
      <c r="J5845" s="67"/>
      <c r="P5845" s="68"/>
      <c r="Q5845" s="69"/>
      <c r="R5845" s="69"/>
      <c r="Z5845" s="70"/>
      <c r="AA5845" s="71"/>
      <c r="AB5845" s="70"/>
      <c r="AC5845" s="70"/>
      <c r="AD5845" s="53"/>
      <c r="AE5845" s="53"/>
      <c r="AF5845" s="72"/>
      <c r="AG5845" s="70"/>
      <c r="AH5845" s="70"/>
      <c r="AI5845" s="70"/>
    </row>
    <row r="5846" spans="1:35" ht="12.75" customHeight="1" x14ac:dyDescent="0.2">
      <c r="A5846" s="64" t="s">
        <v>1031</v>
      </c>
      <c r="B5846" s="65" t="s">
        <v>1030</v>
      </c>
      <c r="C5846" s="65">
        <v>371636105</v>
      </c>
      <c r="D5846" s="66">
        <f>VLOOKUP(A5846,'2.1 Termination Charges'!$B$4:$F$904,5,0)</f>
        <v>0.75270999999999999</v>
      </c>
      <c r="G5846" s="67"/>
      <c r="H5846" s="67"/>
      <c r="J5846" s="67"/>
      <c r="P5846" s="68"/>
      <c r="Q5846" s="69"/>
      <c r="R5846" s="69"/>
      <c r="Z5846" s="70"/>
      <c r="AA5846" s="71"/>
      <c r="AB5846" s="70"/>
      <c r="AC5846" s="70"/>
      <c r="AD5846" s="53"/>
      <c r="AE5846" s="53"/>
      <c r="AF5846" s="72"/>
      <c r="AG5846" s="70"/>
      <c r="AH5846" s="70"/>
      <c r="AI5846" s="70"/>
    </row>
    <row r="5847" spans="1:35" ht="12.75" customHeight="1" x14ac:dyDescent="0.2">
      <c r="A5847" s="64" t="s">
        <v>1031</v>
      </c>
      <c r="B5847" s="65" t="s">
        <v>1030</v>
      </c>
      <c r="C5847" s="65">
        <v>371636106</v>
      </c>
      <c r="D5847" s="66">
        <f>VLOOKUP(A5847,'2.1 Termination Charges'!$B$4:$F$904,5,0)</f>
        <v>0.75270999999999999</v>
      </c>
      <c r="G5847" s="67"/>
      <c r="H5847" s="67"/>
      <c r="J5847" s="67"/>
      <c r="P5847" s="68"/>
      <c r="Q5847" s="69"/>
      <c r="R5847" s="69"/>
      <c r="Z5847" s="70"/>
      <c r="AA5847" s="71"/>
      <c r="AB5847" s="70"/>
      <c r="AC5847" s="70"/>
      <c r="AD5847" s="53"/>
      <c r="AE5847" s="53"/>
      <c r="AF5847" s="72"/>
      <c r="AG5847" s="70"/>
      <c r="AH5847" s="70"/>
      <c r="AI5847" s="70"/>
    </row>
    <row r="5848" spans="1:35" ht="12.75" customHeight="1" x14ac:dyDescent="0.2">
      <c r="A5848" s="64" t="s">
        <v>1031</v>
      </c>
      <c r="B5848" s="65" t="s">
        <v>1030</v>
      </c>
      <c r="C5848" s="65">
        <v>371636535</v>
      </c>
      <c r="D5848" s="66">
        <f>VLOOKUP(A5848,'2.1 Termination Charges'!$B$4:$F$904,5,0)</f>
        <v>0.75270999999999999</v>
      </c>
      <c r="G5848" s="67"/>
      <c r="H5848" s="67"/>
      <c r="J5848" s="67"/>
      <c r="P5848" s="68"/>
      <c r="Q5848" s="69"/>
      <c r="R5848" s="69"/>
      <c r="Z5848" s="70"/>
      <c r="AA5848" s="71"/>
      <c r="AB5848" s="70"/>
      <c r="AC5848" s="70"/>
      <c r="AD5848" s="53"/>
      <c r="AE5848" s="53"/>
      <c r="AF5848" s="72"/>
      <c r="AG5848" s="70"/>
      <c r="AH5848" s="70"/>
      <c r="AI5848" s="70"/>
    </row>
    <row r="5849" spans="1:35" ht="12.75" customHeight="1" x14ac:dyDescent="0.2">
      <c r="A5849" s="64" t="s">
        <v>1031</v>
      </c>
      <c r="B5849" s="65" t="s">
        <v>1030</v>
      </c>
      <c r="C5849" s="65">
        <v>371636536</v>
      </c>
      <c r="D5849" s="66">
        <f>VLOOKUP(A5849,'2.1 Termination Charges'!$B$4:$F$904,5,0)</f>
        <v>0.75270999999999999</v>
      </c>
      <c r="G5849" s="67"/>
      <c r="H5849" s="67"/>
      <c r="J5849" s="67"/>
      <c r="P5849" s="68"/>
      <c r="Q5849" s="69"/>
      <c r="R5849" s="69"/>
      <c r="Z5849" s="70"/>
      <c r="AA5849" s="71"/>
      <c r="AB5849" s="70"/>
      <c r="AC5849" s="70"/>
      <c r="AD5849" s="53"/>
      <c r="AE5849" s="53"/>
      <c r="AF5849" s="72"/>
      <c r="AG5849" s="70"/>
      <c r="AH5849" s="70"/>
      <c r="AI5849" s="70"/>
    </row>
    <row r="5850" spans="1:35" ht="12.75" customHeight="1" x14ac:dyDescent="0.2">
      <c r="A5850" s="64" t="s">
        <v>1031</v>
      </c>
      <c r="B5850" s="65" t="s">
        <v>1030</v>
      </c>
      <c r="C5850" s="65">
        <v>371636537</v>
      </c>
      <c r="D5850" s="66">
        <f>VLOOKUP(A5850,'2.1 Termination Charges'!$B$4:$F$904,5,0)</f>
        <v>0.75270999999999999</v>
      </c>
      <c r="G5850" s="67"/>
      <c r="H5850" s="67"/>
      <c r="J5850" s="67"/>
      <c r="P5850" s="68"/>
      <c r="Q5850" s="69"/>
      <c r="R5850" s="69"/>
      <c r="Z5850" s="70"/>
      <c r="AA5850" s="71"/>
      <c r="AB5850" s="70"/>
      <c r="AC5850" s="70"/>
      <c r="AD5850" s="53"/>
      <c r="AE5850" s="53"/>
      <c r="AF5850" s="72"/>
      <c r="AG5850" s="70"/>
      <c r="AH5850" s="70"/>
      <c r="AI5850" s="70"/>
    </row>
    <row r="5851" spans="1:35" ht="12.75" customHeight="1" x14ac:dyDescent="0.2">
      <c r="A5851" s="64" t="s">
        <v>1031</v>
      </c>
      <c r="B5851" s="65" t="s">
        <v>1030</v>
      </c>
      <c r="C5851" s="65">
        <v>371636538</v>
      </c>
      <c r="D5851" s="66">
        <f>VLOOKUP(A5851,'2.1 Termination Charges'!$B$4:$F$904,5,0)</f>
        <v>0.75270999999999999</v>
      </c>
      <c r="G5851" s="67"/>
      <c r="H5851" s="67"/>
      <c r="J5851" s="67"/>
      <c r="P5851" s="68"/>
      <c r="Q5851" s="69"/>
      <c r="R5851" s="69"/>
      <c r="Z5851" s="70"/>
      <c r="AA5851" s="71"/>
      <c r="AB5851" s="70"/>
      <c r="AC5851" s="70"/>
      <c r="AD5851" s="53"/>
      <c r="AE5851" s="53"/>
      <c r="AF5851" s="72"/>
      <c r="AG5851" s="70"/>
      <c r="AH5851" s="70"/>
      <c r="AI5851" s="70"/>
    </row>
    <row r="5852" spans="1:35" ht="12.75" customHeight="1" x14ac:dyDescent="0.2">
      <c r="A5852" s="64" t="s">
        <v>1031</v>
      </c>
      <c r="B5852" s="65" t="s">
        <v>1030</v>
      </c>
      <c r="C5852" s="65">
        <v>37165153</v>
      </c>
      <c r="D5852" s="66">
        <f>VLOOKUP(A5852,'2.1 Termination Charges'!$B$4:$F$904,5,0)</f>
        <v>0.75270999999999999</v>
      </c>
      <c r="G5852" s="67"/>
      <c r="H5852" s="67"/>
      <c r="J5852" s="67"/>
      <c r="P5852" s="68"/>
      <c r="Q5852" s="69"/>
      <c r="R5852" s="69"/>
      <c r="Z5852" s="70"/>
      <c r="AA5852" s="71"/>
      <c r="AB5852" s="70"/>
      <c r="AC5852" s="70"/>
      <c r="AD5852" s="53"/>
      <c r="AE5852" s="53"/>
      <c r="AF5852" s="72"/>
      <c r="AG5852" s="70"/>
      <c r="AH5852" s="70"/>
      <c r="AI5852" s="70"/>
    </row>
    <row r="5853" spans="1:35" ht="12.75" customHeight="1" x14ac:dyDescent="0.2">
      <c r="A5853" s="64" t="s">
        <v>1031</v>
      </c>
      <c r="B5853" s="65" t="s">
        <v>1030</v>
      </c>
      <c r="C5853" s="65">
        <v>37165158</v>
      </c>
      <c r="D5853" s="66">
        <f>VLOOKUP(A5853,'2.1 Termination Charges'!$B$4:$F$904,5,0)</f>
        <v>0.75270999999999999</v>
      </c>
      <c r="G5853" s="67"/>
      <c r="H5853" s="67"/>
      <c r="J5853" s="67"/>
      <c r="P5853" s="68"/>
      <c r="Q5853" s="69"/>
      <c r="R5853" s="69"/>
      <c r="Z5853" s="70"/>
      <c r="AA5853" s="71"/>
      <c r="AB5853" s="70"/>
      <c r="AC5853" s="70"/>
      <c r="AD5853" s="53"/>
      <c r="AE5853" s="53"/>
      <c r="AF5853" s="72"/>
      <c r="AG5853" s="70"/>
      <c r="AH5853" s="70"/>
      <c r="AI5853" s="70"/>
    </row>
    <row r="5854" spans="1:35" ht="12.75" customHeight="1" x14ac:dyDescent="0.2">
      <c r="A5854" s="64" t="s">
        <v>1031</v>
      </c>
      <c r="B5854" s="65" t="s">
        <v>1030</v>
      </c>
      <c r="C5854" s="65">
        <v>37165159</v>
      </c>
      <c r="D5854" s="66">
        <f>VLOOKUP(A5854,'2.1 Termination Charges'!$B$4:$F$904,5,0)</f>
        <v>0.75270999999999999</v>
      </c>
      <c r="G5854" s="67"/>
      <c r="H5854" s="67"/>
      <c r="J5854" s="67"/>
      <c r="P5854" s="68"/>
      <c r="Q5854" s="69"/>
      <c r="R5854" s="69"/>
      <c r="Z5854" s="70"/>
      <c r="AA5854" s="71"/>
      <c r="AB5854" s="70"/>
      <c r="AC5854" s="70"/>
      <c r="AD5854" s="53"/>
      <c r="AE5854" s="53"/>
      <c r="AF5854" s="72"/>
      <c r="AG5854" s="70"/>
      <c r="AH5854" s="70"/>
      <c r="AI5854" s="70"/>
    </row>
    <row r="5855" spans="1:35" ht="12.75" customHeight="1" x14ac:dyDescent="0.2">
      <c r="A5855" s="64" t="s">
        <v>1031</v>
      </c>
      <c r="B5855" s="65" t="s">
        <v>1030</v>
      </c>
      <c r="C5855" s="65">
        <v>37165418</v>
      </c>
      <c r="D5855" s="66">
        <f>VLOOKUP(A5855,'2.1 Termination Charges'!$B$4:$F$904,5,0)</f>
        <v>0.75270999999999999</v>
      </c>
      <c r="G5855" s="67"/>
      <c r="H5855" s="67"/>
      <c r="J5855" s="67"/>
      <c r="P5855" s="68"/>
      <c r="Q5855" s="69"/>
      <c r="R5855" s="69"/>
      <c r="Z5855" s="70"/>
      <c r="AA5855" s="71"/>
      <c r="AB5855" s="70"/>
      <c r="AC5855" s="70"/>
      <c r="AD5855" s="53"/>
      <c r="AE5855" s="53"/>
      <c r="AF5855" s="72"/>
      <c r="AG5855" s="70"/>
      <c r="AH5855" s="70"/>
      <c r="AI5855" s="70"/>
    </row>
    <row r="5856" spans="1:35" ht="12.75" customHeight="1" x14ac:dyDescent="0.2">
      <c r="A5856" s="64" t="s">
        <v>1031</v>
      </c>
      <c r="B5856" s="65" t="s">
        <v>1030</v>
      </c>
      <c r="C5856" s="65">
        <v>371654182</v>
      </c>
      <c r="D5856" s="66">
        <f>VLOOKUP(A5856,'2.1 Termination Charges'!$B$4:$F$904,5,0)</f>
        <v>0.75270999999999999</v>
      </c>
      <c r="G5856" s="67"/>
      <c r="H5856" s="67"/>
      <c r="J5856" s="67"/>
      <c r="P5856" s="68"/>
      <c r="Q5856" s="69"/>
      <c r="R5856" s="69"/>
      <c r="Z5856" s="70"/>
      <c r="AA5856" s="71"/>
      <c r="AB5856" s="70"/>
      <c r="AC5856" s="70"/>
      <c r="AD5856" s="53"/>
      <c r="AE5856" s="53"/>
      <c r="AF5856" s="72"/>
      <c r="AG5856" s="70"/>
      <c r="AH5856" s="70"/>
      <c r="AI5856" s="70"/>
    </row>
    <row r="5857" spans="1:35" ht="12.75" customHeight="1" x14ac:dyDescent="0.2">
      <c r="A5857" s="64" t="s">
        <v>1031</v>
      </c>
      <c r="B5857" s="65" t="s">
        <v>1030</v>
      </c>
      <c r="C5857" s="65">
        <v>371654183</v>
      </c>
      <c r="D5857" s="66">
        <f>VLOOKUP(A5857,'2.1 Termination Charges'!$B$4:$F$904,5,0)</f>
        <v>0.75270999999999999</v>
      </c>
      <c r="G5857" s="67"/>
      <c r="H5857" s="67"/>
      <c r="J5857" s="67"/>
      <c r="P5857" s="68"/>
      <c r="Q5857" s="69"/>
      <c r="R5857" s="69"/>
      <c r="Z5857" s="70"/>
      <c r="AA5857" s="71"/>
      <c r="AB5857" s="70"/>
      <c r="AC5857" s="70"/>
      <c r="AD5857" s="53"/>
      <c r="AE5857" s="53"/>
      <c r="AF5857" s="72"/>
      <c r="AG5857" s="70"/>
      <c r="AH5857" s="70"/>
      <c r="AI5857" s="70"/>
    </row>
    <row r="5858" spans="1:35" ht="12.75" customHeight="1" x14ac:dyDescent="0.2">
      <c r="A5858" s="64" t="s">
        <v>1031</v>
      </c>
      <c r="B5858" s="65" t="s">
        <v>1030</v>
      </c>
      <c r="C5858" s="65">
        <v>371654184</v>
      </c>
      <c r="D5858" s="66">
        <f>VLOOKUP(A5858,'2.1 Termination Charges'!$B$4:$F$904,5,0)</f>
        <v>0.75270999999999999</v>
      </c>
      <c r="G5858" s="67"/>
      <c r="H5858" s="67"/>
      <c r="J5858" s="67"/>
      <c r="P5858" s="68"/>
      <c r="Q5858" s="69"/>
      <c r="R5858" s="69"/>
      <c r="Z5858" s="70"/>
      <c r="AA5858" s="71"/>
      <c r="AB5858" s="70"/>
      <c r="AC5858" s="70"/>
      <c r="AD5858" s="53"/>
      <c r="AE5858" s="53"/>
      <c r="AF5858" s="72"/>
      <c r="AG5858" s="70"/>
      <c r="AH5858" s="70"/>
      <c r="AI5858" s="70"/>
    </row>
    <row r="5859" spans="1:35" ht="12.75" customHeight="1" x14ac:dyDescent="0.2">
      <c r="A5859" s="64" t="s">
        <v>1031</v>
      </c>
      <c r="B5859" s="65" t="s">
        <v>1030</v>
      </c>
      <c r="C5859" s="65">
        <v>371654185</v>
      </c>
      <c r="D5859" s="66">
        <f>VLOOKUP(A5859,'2.1 Termination Charges'!$B$4:$F$904,5,0)</f>
        <v>0.75270999999999999</v>
      </c>
      <c r="G5859" s="67"/>
      <c r="H5859" s="67"/>
      <c r="J5859" s="67"/>
      <c r="P5859" s="68"/>
      <c r="Q5859" s="69"/>
      <c r="R5859" s="69"/>
      <c r="Z5859" s="70"/>
      <c r="AA5859" s="71"/>
      <c r="AB5859" s="70"/>
      <c r="AC5859" s="70"/>
      <c r="AD5859" s="53"/>
      <c r="AE5859" s="53"/>
      <c r="AF5859" s="72"/>
      <c r="AG5859" s="70"/>
      <c r="AH5859" s="70"/>
      <c r="AI5859" s="70"/>
    </row>
    <row r="5860" spans="1:35" ht="12.75" customHeight="1" x14ac:dyDescent="0.2">
      <c r="A5860" s="64" t="s">
        <v>1031</v>
      </c>
      <c r="B5860" s="65" t="s">
        <v>1030</v>
      </c>
      <c r="C5860" s="65">
        <v>371654186</v>
      </c>
      <c r="D5860" s="66">
        <f>VLOOKUP(A5860,'2.1 Termination Charges'!$B$4:$F$904,5,0)</f>
        <v>0.75270999999999999</v>
      </c>
      <c r="G5860" s="67"/>
      <c r="H5860" s="67"/>
      <c r="J5860" s="67"/>
      <c r="P5860" s="68"/>
      <c r="Q5860" s="69"/>
      <c r="R5860" s="69"/>
      <c r="Z5860" s="70"/>
      <c r="AA5860" s="71"/>
      <c r="AB5860" s="70"/>
      <c r="AC5860" s="70"/>
      <c r="AD5860" s="53"/>
      <c r="AE5860" s="53"/>
      <c r="AF5860" s="72"/>
      <c r="AG5860" s="70"/>
      <c r="AH5860" s="70"/>
      <c r="AI5860" s="70"/>
    </row>
    <row r="5861" spans="1:35" ht="12.75" customHeight="1" x14ac:dyDescent="0.2">
      <c r="A5861" s="64" t="s">
        <v>1031</v>
      </c>
      <c r="B5861" s="65" t="s">
        <v>1030</v>
      </c>
      <c r="C5861" s="65">
        <v>371654187</v>
      </c>
      <c r="D5861" s="66">
        <f>VLOOKUP(A5861,'2.1 Termination Charges'!$B$4:$F$904,5,0)</f>
        <v>0.75270999999999999</v>
      </c>
      <c r="G5861" s="67"/>
      <c r="H5861" s="67"/>
      <c r="J5861" s="67"/>
      <c r="P5861" s="68"/>
      <c r="Q5861" s="69"/>
      <c r="R5861" s="69"/>
      <c r="Z5861" s="70"/>
      <c r="AA5861" s="71"/>
      <c r="AB5861" s="70"/>
      <c r="AC5861" s="70"/>
      <c r="AD5861" s="53"/>
      <c r="AE5861" s="53"/>
      <c r="AF5861" s="72"/>
      <c r="AG5861" s="70"/>
      <c r="AH5861" s="70"/>
      <c r="AI5861" s="70"/>
    </row>
    <row r="5862" spans="1:35" ht="12.75" customHeight="1" x14ac:dyDescent="0.2">
      <c r="A5862" s="64" t="s">
        <v>1031</v>
      </c>
      <c r="B5862" s="65" t="s">
        <v>1030</v>
      </c>
      <c r="C5862" s="65">
        <v>37165779</v>
      </c>
      <c r="D5862" s="66">
        <f>VLOOKUP(A5862,'2.1 Termination Charges'!$B$4:$F$904,5,0)</f>
        <v>0.75270999999999999</v>
      </c>
      <c r="G5862" s="67"/>
      <c r="H5862" s="67"/>
      <c r="J5862" s="67"/>
      <c r="P5862" s="68"/>
      <c r="Q5862" s="69"/>
      <c r="R5862" s="69"/>
      <c r="Z5862" s="70"/>
      <c r="AA5862" s="71"/>
      <c r="AB5862" s="70"/>
      <c r="AC5862" s="70"/>
      <c r="AD5862" s="53"/>
      <c r="AE5862" s="53"/>
      <c r="AF5862" s="72"/>
      <c r="AG5862" s="70"/>
      <c r="AH5862" s="70"/>
      <c r="AI5862" s="70"/>
    </row>
    <row r="5863" spans="1:35" ht="12.75" customHeight="1" x14ac:dyDescent="0.2">
      <c r="A5863" s="64" t="s">
        <v>1031</v>
      </c>
      <c r="B5863" s="65" t="s">
        <v>1030</v>
      </c>
      <c r="C5863" s="65">
        <v>3716600</v>
      </c>
      <c r="D5863" s="66">
        <f>VLOOKUP(A5863,'2.1 Termination Charges'!$B$4:$F$904,5,0)</f>
        <v>0.75270999999999999</v>
      </c>
      <c r="G5863" s="67"/>
      <c r="H5863" s="67"/>
      <c r="J5863" s="67"/>
      <c r="P5863" s="68"/>
      <c r="Q5863" s="69"/>
      <c r="R5863" s="69"/>
      <c r="Z5863" s="70"/>
      <c r="AA5863" s="71"/>
      <c r="AB5863" s="70"/>
      <c r="AC5863" s="70"/>
      <c r="AD5863" s="53"/>
      <c r="AE5863" s="53"/>
      <c r="AF5863" s="72"/>
      <c r="AG5863" s="70"/>
      <c r="AH5863" s="70"/>
      <c r="AI5863" s="70"/>
    </row>
    <row r="5864" spans="1:35" ht="12.75" customHeight="1" x14ac:dyDescent="0.2">
      <c r="A5864" s="64" t="s">
        <v>1031</v>
      </c>
      <c r="B5864" s="65" t="s">
        <v>1030</v>
      </c>
      <c r="C5864" s="65">
        <v>3716601</v>
      </c>
      <c r="D5864" s="66">
        <f>VLOOKUP(A5864,'2.1 Termination Charges'!$B$4:$F$904,5,0)</f>
        <v>0.75270999999999999</v>
      </c>
      <c r="G5864" s="67"/>
      <c r="H5864" s="67"/>
      <c r="J5864" s="67"/>
      <c r="P5864" s="68"/>
      <c r="Q5864" s="69"/>
      <c r="R5864" s="69"/>
      <c r="Z5864" s="70"/>
      <c r="AA5864" s="71"/>
      <c r="AB5864" s="70"/>
      <c r="AC5864" s="70"/>
      <c r="AD5864" s="53"/>
      <c r="AE5864" s="53"/>
      <c r="AF5864" s="72"/>
      <c r="AG5864" s="70"/>
      <c r="AH5864" s="70"/>
      <c r="AI5864" s="70"/>
    </row>
    <row r="5865" spans="1:35" ht="12.75" customHeight="1" x14ac:dyDescent="0.2">
      <c r="A5865" s="64" t="s">
        <v>1031</v>
      </c>
      <c r="B5865" s="65" t="s">
        <v>1030</v>
      </c>
      <c r="C5865" s="65">
        <v>3716602</v>
      </c>
      <c r="D5865" s="66">
        <f>VLOOKUP(A5865,'2.1 Termination Charges'!$B$4:$F$904,5,0)</f>
        <v>0.75270999999999999</v>
      </c>
      <c r="G5865" s="67"/>
      <c r="H5865" s="67"/>
      <c r="J5865" s="67"/>
      <c r="P5865" s="68"/>
      <c r="Q5865" s="69"/>
      <c r="R5865" s="69"/>
      <c r="Z5865" s="70"/>
      <c r="AA5865" s="71"/>
      <c r="AB5865" s="70"/>
      <c r="AC5865" s="70"/>
      <c r="AD5865" s="53"/>
      <c r="AE5865" s="53"/>
      <c r="AF5865" s="72"/>
      <c r="AG5865" s="70"/>
      <c r="AH5865" s="70"/>
      <c r="AI5865" s="70"/>
    </row>
    <row r="5866" spans="1:35" ht="12.75" customHeight="1" x14ac:dyDescent="0.2">
      <c r="A5866" s="64" t="s">
        <v>1031</v>
      </c>
      <c r="B5866" s="65" t="s">
        <v>1030</v>
      </c>
      <c r="C5866" s="65">
        <v>3716603</v>
      </c>
      <c r="D5866" s="66">
        <f>VLOOKUP(A5866,'2.1 Termination Charges'!$B$4:$F$904,5,0)</f>
        <v>0.75270999999999999</v>
      </c>
      <c r="G5866" s="67"/>
      <c r="H5866" s="67"/>
      <c r="J5866" s="67"/>
      <c r="P5866" s="68"/>
      <c r="Q5866" s="69"/>
      <c r="R5866" s="69"/>
      <c r="Z5866" s="70"/>
      <c r="AA5866" s="71"/>
      <c r="AB5866" s="70"/>
      <c r="AC5866" s="70"/>
      <c r="AD5866" s="53"/>
      <c r="AE5866" s="53"/>
      <c r="AF5866" s="72"/>
      <c r="AG5866" s="70"/>
      <c r="AH5866" s="70"/>
      <c r="AI5866" s="70"/>
    </row>
    <row r="5867" spans="1:35" ht="12.75" customHeight="1" x14ac:dyDescent="0.2">
      <c r="A5867" s="64" t="s">
        <v>1031</v>
      </c>
      <c r="B5867" s="65" t="s">
        <v>1030</v>
      </c>
      <c r="C5867" s="65">
        <v>3716604</v>
      </c>
      <c r="D5867" s="66">
        <f>VLOOKUP(A5867,'2.1 Termination Charges'!$B$4:$F$904,5,0)</f>
        <v>0.75270999999999999</v>
      </c>
      <c r="G5867" s="67"/>
      <c r="H5867" s="67"/>
      <c r="J5867" s="67"/>
      <c r="P5867" s="68"/>
      <c r="Q5867" s="69"/>
      <c r="R5867" s="69"/>
      <c r="Z5867" s="70"/>
      <c r="AA5867" s="71"/>
      <c r="AB5867" s="70"/>
      <c r="AC5867" s="70"/>
      <c r="AD5867" s="53"/>
      <c r="AE5867" s="53"/>
      <c r="AF5867" s="72"/>
      <c r="AG5867" s="70"/>
      <c r="AH5867" s="70"/>
      <c r="AI5867" s="70"/>
    </row>
    <row r="5868" spans="1:35" ht="12.75" customHeight="1" x14ac:dyDescent="0.2">
      <c r="A5868" s="64" t="s">
        <v>1031</v>
      </c>
      <c r="B5868" s="65" t="s">
        <v>1030</v>
      </c>
      <c r="C5868" s="65">
        <v>3716605</v>
      </c>
      <c r="D5868" s="66">
        <f>VLOOKUP(A5868,'2.1 Termination Charges'!$B$4:$F$904,5,0)</f>
        <v>0.75270999999999999</v>
      </c>
      <c r="G5868" s="67"/>
      <c r="H5868" s="67"/>
      <c r="J5868" s="67"/>
      <c r="P5868" s="68"/>
      <c r="Q5868" s="69"/>
      <c r="R5868" s="69"/>
      <c r="Z5868" s="70"/>
      <c r="AA5868" s="71"/>
      <c r="AB5868" s="70"/>
      <c r="AC5868" s="70"/>
      <c r="AD5868" s="53"/>
      <c r="AE5868" s="53"/>
      <c r="AF5868" s="72"/>
      <c r="AG5868" s="70"/>
      <c r="AH5868" s="70"/>
      <c r="AI5868" s="70"/>
    </row>
    <row r="5869" spans="1:35" ht="12.75" customHeight="1" x14ac:dyDescent="0.2">
      <c r="A5869" s="64" t="s">
        <v>1031</v>
      </c>
      <c r="B5869" s="65" t="s">
        <v>1030</v>
      </c>
      <c r="C5869" s="65">
        <v>37166060</v>
      </c>
      <c r="D5869" s="66">
        <f>VLOOKUP(A5869,'2.1 Termination Charges'!$B$4:$F$904,5,0)</f>
        <v>0.75270999999999999</v>
      </c>
      <c r="G5869" s="67"/>
      <c r="H5869" s="67"/>
      <c r="J5869" s="67"/>
      <c r="P5869" s="68"/>
      <c r="Q5869" s="69"/>
      <c r="R5869" s="69"/>
      <c r="Z5869" s="70"/>
      <c r="AA5869" s="71"/>
      <c r="AB5869" s="70"/>
      <c r="AC5869" s="70"/>
      <c r="AD5869" s="53"/>
      <c r="AE5869" s="53"/>
      <c r="AF5869" s="72"/>
      <c r="AG5869" s="70"/>
      <c r="AH5869" s="70"/>
      <c r="AI5869" s="70"/>
    </row>
    <row r="5870" spans="1:35" ht="12.75" customHeight="1" x14ac:dyDescent="0.2">
      <c r="A5870" s="64" t="s">
        <v>1031</v>
      </c>
      <c r="B5870" s="65" t="s">
        <v>1030</v>
      </c>
      <c r="C5870" s="65">
        <v>37166061</v>
      </c>
      <c r="D5870" s="66">
        <f>VLOOKUP(A5870,'2.1 Termination Charges'!$B$4:$F$904,5,0)</f>
        <v>0.75270999999999999</v>
      </c>
      <c r="G5870" s="67"/>
      <c r="H5870" s="67"/>
      <c r="J5870" s="67"/>
      <c r="P5870" s="68"/>
      <c r="Q5870" s="69"/>
      <c r="R5870" s="69"/>
      <c r="Z5870" s="70"/>
      <c r="AA5870" s="71"/>
      <c r="AB5870" s="70"/>
      <c r="AC5870" s="70"/>
      <c r="AD5870" s="53"/>
      <c r="AE5870" s="53"/>
      <c r="AF5870" s="72"/>
      <c r="AG5870" s="70"/>
      <c r="AH5870" s="70"/>
      <c r="AI5870" s="70"/>
    </row>
    <row r="5871" spans="1:35" ht="12.75" customHeight="1" x14ac:dyDescent="0.2">
      <c r="A5871" s="64" t="s">
        <v>1031</v>
      </c>
      <c r="B5871" s="65" t="s">
        <v>1030</v>
      </c>
      <c r="C5871" s="65">
        <v>37166062</v>
      </c>
      <c r="D5871" s="66">
        <f>VLOOKUP(A5871,'2.1 Termination Charges'!$B$4:$F$904,5,0)</f>
        <v>0.75270999999999999</v>
      </c>
      <c r="G5871" s="67"/>
      <c r="H5871" s="67"/>
      <c r="J5871" s="67"/>
      <c r="P5871" s="68"/>
      <c r="Q5871" s="69"/>
      <c r="R5871" s="69"/>
      <c r="Z5871" s="70"/>
      <c r="AA5871" s="71"/>
      <c r="AB5871" s="70"/>
      <c r="AC5871" s="70"/>
      <c r="AD5871" s="53"/>
      <c r="AE5871" s="53"/>
      <c r="AF5871" s="72"/>
      <c r="AG5871" s="70"/>
      <c r="AH5871" s="70"/>
      <c r="AI5871" s="70"/>
    </row>
    <row r="5872" spans="1:35" ht="12.75" customHeight="1" x14ac:dyDescent="0.2">
      <c r="A5872" s="64" t="s">
        <v>1031</v>
      </c>
      <c r="B5872" s="65" t="s">
        <v>1030</v>
      </c>
      <c r="C5872" s="65">
        <v>37166063</v>
      </c>
      <c r="D5872" s="66">
        <f>VLOOKUP(A5872,'2.1 Termination Charges'!$B$4:$F$904,5,0)</f>
        <v>0.75270999999999999</v>
      </c>
      <c r="G5872" s="67"/>
      <c r="H5872" s="67"/>
      <c r="J5872" s="67"/>
      <c r="P5872" s="68"/>
      <c r="Q5872" s="69"/>
      <c r="R5872" s="69"/>
      <c r="Z5872" s="70"/>
      <c r="AA5872" s="71"/>
      <c r="AB5872" s="70"/>
      <c r="AC5872" s="70"/>
      <c r="AD5872" s="53"/>
      <c r="AE5872" s="53"/>
      <c r="AF5872" s="72"/>
      <c r="AG5872" s="70"/>
      <c r="AH5872" s="70"/>
      <c r="AI5872" s="70"/>
    </row>
    <row r="5873" spans="1:35" ht="12.75" customHeight="1" x14ac:dyDescent="0.2">
      <c r="A5873" s="64" t="s">
        <v>1031</v>
      </c>
      <c r="B5873" s="65" t="s">
        <v>1030</v>
      </c>
      <c r="C5873" s="65">
        <v>37166064</v>
      </c>
      <c r="D5873" s="66">
        <f>VLOOKUP(A5873,'2.1 Termination Charges'!$B$4:$F$904,5,0)</f>
        <v>0.75270999999999999</v>
      </c>
      <c r="G5873" s="67"/>
      <c r="H5873" s="67"/>
      <c r="J5873" s="67"/>
      <c r="P5873" s="68"/>
      <c r="Q5873" s="69"/>
      <c r="R5873" s="69"/>
      <c r="Z5873" s="70"/>
      <c r="AA5873" s="71"/>
      <c r="AB5873" s="70"/>
      <c r="AC5873" s="70"/>
      <c r="AD5873" s="53"/>
      <c r="AE5873" s="53"/>
      <c r="AF5873" s="72"/>
      <c r="AG5873" s="70"/>
      <c r="AH5873" s="70"/>
      <c r="AI5873" s="70"/>
    </row>
    <row r="5874" spans="1:35" ht="12.75" customHeight="1" x14ac:dyDescent="0.2">
      <c r="A5874" s="64" t="s">
        <v>1031</v>
      </c>
      <c r="B5874" s="65" t="s">
        <v>1030</v>
      </c>
      <c r="C5874" s="65">
        <v>37166065</v>
      </c>
      <c r="D5874" s="66">
        <f>VLOOKUP(A5874,'2.1 Termination Charges'!$B$4:$F$904,5,0)</f>
        <v>0.75270999999999999</v>
      </c>
      <c r="G5874" s="67"/>
      <c r="H5874" s="67"/>
      <c r="J5874" s="67"/>
      <c r="P5874" s="68"/>
      <c r="Q5874" s="69"/>
      <c r="R5874" s="69"/>
      <c r="Z5874" s="70"/>
      <c r="AA5874" s="71"/>
      <c r="AB5874" s="70"/>
      <c r="AC5874" s="70"/>
      <c r="AD5874" s="53"/>
      <c r="AE5874" s="53"/>
      <c r="AF5874" s="72"/>
      <c r="AG5874" s="70"/>
      <c r="AH5874" s="70"/>
      <c r="AI5874" s="70"/>
    </row>
    <row r="5875" spans="1:35" ht="12.75" customHeight="1" x14ac:dyDescent="0.2">
      <c r="A5875" s="64" t="s">
        <v>1031</v>
      </c>
      <c r="B5875" s="65" t="s">
        <v>1030</v>
      </c>
      <c r="C5875" s="65">
        <v>37166066</v>
      </c>
      <c r="D5875" s="66">
        <f>VLOOKUP(A5875,'2.1 Termination Charges'!$B$4:$F$904,5,0)</f>
        <v>0.75270999999999999</v>
      </c>
      <c r="G5875" s="67"/>
      <c r="H5875" s="67"/>
      <c r="J5875" s="67"/>
      <c r="P5875" s="68"/>
      <c r="Q5875" s="69"/>
      <c r="R5875" s="69"/>
      <c r="Z5875" s="70"/>
      <c r="AA5875" s="71"/>
      <c r="AB5875" s="70"/>
      <c r="AC5875" s="70"/>
      <c r="AD5875" s="53"/>
      <c r="AE5875" s="53"/>
      <c r="AF5875" s="72"/>
      <c r="AG5875" s="70"/>
      <c r="AH5875" s="70"/>
      <c r="AI5875" s="70"/>
    </row>
    <row r="5876" spans="1:35" ht="12.75" customHeight="1" x14ac:dyDescent="0.2">
      <c r="A5876" s="64" t="s">
        <v>1031</v>
      </c>
      <c r="B5876" s="65" t="s">
        <v>1030</v>
      </c>
      <c r="C5876" s="65">
        <v>37166067</v>
      </c>
      <c r="D5876" s="66">
        <f>VLOOKUP(A5876,'2.1 Termination Charges'!$B$4:$F$904,5,0)</f>
        <v>0.75270999999999999</v>
      </c>
      <c r="G5876" s="67"/>
      <c r="H5876" s="67"/>
      <c r="J5876" s="67"/>
      <c r="P5876" s="68"/>
      <c r="Q5876" s="69"/>
      <c r="R5876" s="69"/>
      <c r="Z5876" s="70"/>
      <c r="AA5876" s="71"/>
      <c r="AB5876" s="70"/>
      <c r="AC5876" s="70"/>
      <c r="AD5876" s="53"/>
      <c r="AE5876" s="53"/>
      <c r="AF5876" s="72"/>
      <c r="AG5876" s="70"/>
      <c r="AH5876" s="70"/>
      <c r="AI5876" s="70"/>
    </row>
    <row r="5877" spans="1:35" ht="12.75" customHeight="1" x14ac:dyDescent="0.2">
      <c r="A5877" s="64" t="s">
        <v>1031</v>
      </c>
      <c r="B5877" s="65" t="s">
        <v>1030</v>
      </c>
      <c r="C5877" s="65">
        <v>37166068</v>
      </c>
      <c r="D5877" s="66">
        <f>VLOOKUP(A5877,'2.1 Termination Charges'!$B$4:$F$904,5,0)</f>
        <v>0.75270999999999999</v>
      </c>
      <c r="G5877" s="67"/>
      <c r="H5877" s="67"/>
      <c r="J5877" s="67"/>
      <c r="P5877" s="68"/>
      <c r="Q5877" s="69"/>
      <c r="R5877" s="69"/>
      <c r="Z5877" s="70"/>
      <c r="AA5877" s="71"/>
      <c r="AB5877" s="70"/>
      <c r="AC5877" s="70"/>
      <c r="AD5877" s="53"/>
      <c r="AE5877" s="53"/>
      <c r="AF5877" s="72"/>
      <c r="AG5877" s="70"/>
      <c r="AH5877" s="70"/>
      <c r="AI5877" s="70"/>
    </row>
    <row r="5878" spans="1:35" ht="12.75" customHeight="1" x14ac:dyDescent="0.2">
      <c r="A5878" s="64" t="s">
        <v>1031</v>
      </c>
      <c r="B5878" s="65" t="s">
        <v>1030</v>
      </c>
      <c r="C5878" s="65">
        <v>37166069</v>
      </c>
      <c r="D5878" s="66">
        <f>VLOOKUP(A5878,'2.1 Termination Charges'!$B$4:$F$904,5,0)</f>
        <v>0.75270999999999999</v>
      </c>
      <c r="G5878" s="67"/>
      <c r="H5878" s="67"/>
      <c r="J5878" s="67"/>
      <c r="P5878" s="68"/>
      <c r="Q5878" s="69"/>
      <c r="R5878" s="69"/>
      <c r="Z5878" s="70"/>
      <c r="AA5878" s="71"/>
      <c r="AB5878" s="70"/>
      <c r="AC5878" s="70"/>
      <c r="AD5878" s="53"/>
      <c r="AE5878" s="53"/>
      <c r="AF5878" s="72"/>
      <c r="AG5878" s="70"/>
      <c r="AH5878" s="70"/>
      <c r="AI5878" s="70"/>
    </row>
    <row r="5879" spans="1:35" ht="12.75" customHeight="1" x14ac:dyDescent="0.2">
      <c r="A5879" s="64" t="s">
        <v>1031</v>
      </c>
      <c r="B5879" s="65" t="s">
        <v>1030</v>
      </c>
      <c r="C5879" s="65">
        <v>3716607</v>
      </c>
      <c r="D5879" s="66">
        <f>VLOOKUP(A5879,'2.1 Termination Charges'!$B$4:$F$904,5,0)</f>
        <v>0.75270999999999999</v>
      </c>
      <c r="G5879" s="67"/>
      <c r="H5879" s="67"/>
      <c r="J5879" s="67"/>
      <c r="P5879" s="68"/>
      <c r="Q5879" s="69"/>
      <c r="R5879" s="69"/>
      <c r="Z5879" s="70"/>
      <c r="AA5879" s="71"/>
      <c r="AB5879" s="70"/>
      <c r="AC5879" s="70"/>
      <c r="AD5879" s="53"/>
      <c r="AE5879" s="53"/>
      <c r="AF5879" s="72"/>
      <c r="AG5879" s="70"/>
      <c r="AH5879" s="70"/>
      <c r="AI5879" s="70"/>
    </row>
    <row r="5880" spans="1:35" ht="12.75" customHeight="1" x14ac:dyDescent="0.2">
      <c r="A5880" s="64" t="s">
        <v>1031</v>
      </c>
      <c r="B5880" s="65" t="s">
        <v>1030</v>
      </c>
      <c r="C5880" s="65">
        <v>3716608</v>
      </c>
      <c r="D5880" s="66">
        <f>VLOOKUP(A5880,'2.1 Termination Charges'!$B$4:$F$904,5,0)</f>
        <v>0.75270999999999999</v>
      </c>
      <c r="G5880" s="67"/>
      <c r="H5880" s="67"/>
      <c r="J5880" s="67"/>
      <c r="P5880" s="68"/>
      <c r="Q5880" s="69"/>
      <c r="R5880" s="69"/>
      <c r="Z5880" s="70"/>
      <c r="AA5880" s="71"/>
      <c r="AB5880" s="70"/>
      <c r="AC5880" s="70"/>
      <c r="AD5880" s="53"/>
      <c r="AE5880" s="53"/>
      <c r="AF5880" s="72"/>
      <c r="AG5880" s="70"/>
      <c r="AH5880" s="70"/>
      <c r="AI5880" s="70"/>
    </row>
    <row r="5881" spans="1:35" ht="12.75" customHeight="1" x14ac:dyDescent="0.2">
      <c r="A5881" s="64" t="s">
        <v>1031</v>
      </c>
      <c r="B5881" s="65" t="s">
        <v>1030</v>
      </c>
      <c r="C5881" s="65">
        <v>3716609</v>
      </c>
      <c r="D5881" s="66">
        <f>VLOOKUP(A5881,'2.1 Termination Charges'!$B$4:$F$904,5,0)</f>
        <v>0.75270999999999999</v>
      </c>
      <c r="G5881" s="67"/>
      <c r="H5881" s="67"/>
      <c r="J5881" s="67"/>
      <c r="P5881" s="68"/>
      <c r="Q5881" s="69"/>
      <c r="R5881" s="69"/>
      <c r="Z5881" s="70"/>
      <c r="AA5881" s="71"/>
      <c r="AB5881" s="70"/>
      <c r="AC5881" s="70"/>
      <c r="AD5881" s="53"/>
      <c r="AE5881" s="53"/>
      <c r="AF5881" s="72"/>
      <c r="AG5881" s="70"/>
      <c r="AH5881" s="70"/>
      <c r="AI5881" s="70"/>
    </row>
    <row r="5882" spans="1:35" ht="12.75" customHeight="1" x14ac:dyDescent="0.2">
      <c r="A5882" s="64" t="s">
        <v>1031</v>
      </c>
      <c r="B5882" s="65" t="s">
        <v>1030</v>
      </c>
      <c r="C5882" s="65">
        <v>3716677</v>
      </c>
      <c r="D5882" s="66">
        <f>VLOOKUP(A5882,'2.1 Termination Charges'!$B$4:$F$904,5,0)</f>
        <v>0.75270999999999999</v>
      </c>
      <c r="G5882" s="67"/>
      <c r="H5882" s="67"/>
      <c r="J5882" s="67"/>
      <c r="P5882" s="68"/>
      <c r="Q5882" s="69"/>
      <c r="R5882" s="69"/>
      <c r="Z5882" s="70"/>
      <c r="AA5882" s="71"/>
      <c r="AB5882" s="70"/>
      <c r="AC5882" s="70"/>
      <c r="AD5882" s="53"/>
      <c r="AE5882" s="53"/>
      <c r="AF5882" s="72"/>
      <c r="AG5882" s="70"/>
      <c r="AH5882" s="70"/>
      <c r="AI5882" s="70"/>
    </row>
    <row r="5883" spans="1:35" ht="12.75" customHeight="1" x14ac:dyDescent="0.2">
      <c r="A5883" s="64" t="s">
        <v>1031</v>
      </c>
      <c r="B5883" s="65" t="s">
        <v>1030</v>
      </c>
      <c r="C5883" s="65">
        <v>3716688</v>
      </c>
      <c r="D5883" s="66">
        <f>VLOOKUP(A5883,'2.1 Termination Charges'!$B$4:$F$904,5,0)</f>
        <v>0.75270999999999999</v>
      </c>
      <c r="G5883" s="67"/>
      <c r="H5883" s="67"/>
      <c r="J5883" s="67"/>
      <c r="P5883" s="68"/>
      <c r="Q5883" s="69"/>
      <c r="R5883" s="69"/>
      <c r="Z5883" s="70"/>
      <c r="AA5883" s="71"/>
      <c r="AB5883" s="70"/>
      <c r="AC5883" s="70"/>
      <c r="AD5883" s="53"/>
      <c r="AE5883" s="53"/>
      <c r="AF5883" s="72"/>
      <c r="AG5883" s="70"/>
      <c r="AH5883" s="70"/>
      <c r="AI5883" s="70"/>
    </row>
    <row r="5884" spans="1:35" ht="12.75" customHeight="1" x14ac:dyDescent="0.2">
      <c r="A5884" s="64" t="s">
        <v>1031</v>
      </c>
      <c r="B5884" s="65" t="s">
        <v>1030</v>
      </c>
      <c r="C5884" s="65">
        <v>3716689</v>
      </c>
      <c r="D5884" s="66">
        <f>VLOOKUP(A5884,'2.1 Termination Charges'!$B$4:$F$904,5,0)</f>
        <v>0.75270999999999999</v>
      </c>
      <c r="G5884" s="67"/>
      <c r="H5884" s="67"/>
      <c r="J5884" s="67"/>
      <c r="P5884" s="68"/>
      <c r="Q5884" s="69"/>
      <c r="R5884" s="69"/>
      <c r="Z5884" s="70"/>
      <c r="AA5884" s="71"/>
      <c r="AB5884" s="70"/>
      <c r="AC5884" s="70"/>
      <c r="AD5884" s="53"/>
      <c r="AE5884" s="53"/>
      <c r="AF5884" s="72"/>
      <c r="AG5884" s="70"/>
      <c r="AH5884" s="70"/>
      <c r="AI5884" s="70"/>
    </row>
    <row r="5885" spans="1:35" ht="12.75" customHeight="1" x14ac:dyDescent="0.2">
      <c r="A5885" s="64" t="s">
        <v>1031</v>
      </c>
      <c r="B5885" s="65" t="s">
        <v>1030</v>
      </c>
      <c r="C5885" s="65">
        <v>371685</v>
      </c>
      <c r="D5885" s="66">
        <f>VLOOKUP(A5885,'2.1 Termination Charges'!$B$4:$F$904,5,0)</f>
        <v>0.75270999999999999</v>
      </c>
      <c r="G5885" s="67"/>
      <c r="H5885" s="67"/>
      <c r="J5885" s="67"/>
      <c r="P5885" s="68"/>
      <c r="Q5885" s="69"/>
      <c r="R5885" s="69"/>
      <c r="Z5885" s="70"/>
      <c r="AA5885" s="71"/>
      <c r="AB5885" s="70"/>
      <c r="AC5885" s="70"/>
      <c r="AD5885" s="53"/>
      <c r="AE5885" s="53"/>
      <c r="AF5885" s="72"/>
      <c r="AG5885" s="70"/>
      <c r="AH5885" s="70"/>
      <c r="AI5885" s="70"/>
    </row>
    <row r="5886" spans="1:35" ht="12.75" customHeight="1" x14ac:dyDescent="0.2">
      <c r="A5886" s="64" t="s">
        <v>1031</v>
      </c>
      <c r="B5886" s="65" t="s">
        <v>1030</v>
      </c>
      <c r="C5886" s="65">
        <v>37168904</v>
      </c>
      <c r="D5886" s="66">
        <f>VLOOKUP(A5886,'2.1 Termination Charges'!$B$4:$F$904,5,0)</f>
        <v>0.75270999999999999</v>
      </c>
      <c r="G5886" s="67"/>
      <c r="H5886" s="67"/>
      <c r="J5886" s="67"/>
      <c r="P5886" s="68"/>
      <c r="Q5886" s="69"/>
      <c r="R5886" s="69"/>
      <c r="Z5886" s="70"/>
      <c r="AA5886" s="71"/>
      <c r="AB5886" s="70"/>
      <c r="AC5886" s="70"/>
      <c r="AD5886" s="53"/>
      <c r="AE5886" s="53"/>
      <c r="AF5886" s="72"/>
      <c r="AG5886" s="70"/>
      <c r="AH5886" s="70"/>
      <c r="AI5886" s="70"/>
    </row>
    <row r="5887" spans="1:35" ht="12.75" customHeight="1" x14ac:dyDescent="0.2">
      <c r="A5887" s="64" t="s">
        <v>1031</v>
      </c>
      <c r="B5887" s="65" t="s">
        <v>1030</v>
      </c>
      <c r="C5887" s="65">
        <v>37168905</v>
      </c>
      <c r="D5887" s="66">
        <f>VLOOKUP(A5887,'2.1 Termination Charges'!$B$4:$F$904,5,0)</f>
        <v>0.75270999999999999</v>
      </c>
      <c r="G5887" s="67"/>
      <c r="H5887" s="67"/>
      <c r="J5887" s="67"/>
      <c r="P5887" s="68"/>
      <c r="Q5887" s="69"/>
      <c r="R5887" s="69"/>
      <c r="Z5887" s="70"/>
      <c r="AA5887" s="71"/>
      <c r="AB5887" s="70"/>
      <c r="AC5887" s="70"/>
      <c r="AD5887" s="53"/>
      <c r="AE5887" s="53"/>
      <c r="AF5887" s="72"/>
      <c r="AG5887" s="70"/>
      <c r="AH5887" s="70"/>
      <c r="AI5887" s="70"/>
    </row>
    <row r="5888" spans="1:35" ht="12.75" customHeight="1" x14ac:dyDescent="0.2">
      <c r="A5888" s="64" t="s">
        <v>1031</v>
      </c>
      <c r="B5888" s="65" t="s">
        <v>1030</v>
      </c>
      <c r="C5888" s="65">
        <v>3716891</v>
      </c>
      <c r="D5888" s="66">
        <f>VLOOKUP(A5888,'2.1 Termination Charges'!$B$4:$F$904,5,0)</f>
        <v>0.75270999999999999</v>
      </c>
      <c r="G5888" s="67"/>
      <c r="H5888" s="67"/>
      <c r="J5888" s="67"/>
      <c r="P5888" s="68"/>
      <c r="Q5888" s="69"/>
      <c r="R5888" s="69"/>
      <c r="Z5888" s="70"/>
      <c r="AA5888" s="71"/>
      <c r="AB5888" s="70"/>
      <c r="AC5888" s="70"/>
      <c r="AD5888" s="53"/>
      <c r="AE5888" s="53"/>
      <c r="AF5888" s="72"/>
      <c r="AG5888" s="70"/>
      <c r="AH5888" s="70"/>
      <c r="AI5888" s="70"/>
    </row>
    <row r="5889" spans="1:35" ht="12.75" customHeight="1" x14ac:dyDescent="0.2">
      <c r="A5889" s="64" t="s">
        <v>1031</v>
      </c>
      <c r="B5889" s="65" t="s">
        <v>1030</v>
      </c>
      <c r="C5889" s="65">
        <v>37168912</v>
      </c>
      <c r="D5889" s="66">
        <f>VLOOKUP(A5889,'2.1 Termination Charges'!$B$4:$F$904,5,0)</f>
        <v>0.75270999999999999</v>
      </c>
      <c r="G5889" s="67"/>
      <c r="H5889" s="67"/>
      <c r="J5889" s="67"/>
      <c r="P5889" s="68"/>
      <c r="Q5889" s="69"/>
      <c r="R5889" s="69"/>
      <c r="Z5889" s="70"/>
      <c r="AA5889" s="71"/>
      <c r="AB5889" s="70"/>
      <c r="AC5889" s="70"/>
      <c r="AD5889" s="53"/>
      <c r="AE5889" s="53"/>
      <c r="AF5889" s="72"/>
      <c r="AG5889" s="70"/>
      <c r="AH5889" s="70"/>
      <c r="AI5889" s="70"/>
    </row>
    <row r="5890" spans="1:35" ht="12.75" customHeight="1" x14ac:dyDescent="0.2">
      <c r="A5890" s="64" t="s">
        <v>1031</v>
      </c>
      <c r="B5890" s="65" t="s">
        <v>1030</v>
      </c>
      <c r="C5890" s="65">
        <v>37178501</v>
      </c>
      <c r="D5890" s="66">
        <f>VLOOKUP(A5890,'2.1 Termination Charges'!$B$4:$F$904,5,0)</f>
        <v>0.75270999999999999</v>
      </c>
      <c r="G5890" s="67"/>
      <c r="H5890" s="67"/>
      <c r="J5890" s="67"/>
      <c r="P5890" s="68"/>
      <c r="Q5890" s="69"/>
      <c r="R5890" s="69"/>
      <c r="Z5890" s="70"/>
      <c r="AA5890" s="71"/>
      <c r="AB5890" s="70"/>
      <c r="AC5890" s="70"/>
      <c r="AD5890" s="53"/>
      <c r="AE5890" s="53"/>
      <c r="AF5890" s="72"/>
      <c r="AG5890" s="70"/>
      <c r="AH5890" s="70"/>
      <c r="AI5890" s="70"/>
    </row>
    <row r="5891" spans="1:35" ht="12.75" customHeight="1" x14ac:dyDescent="0.2">
      <c r="A5891" s="64" t="s">
        <v>1031</v>
      </c>
      <c r="B5891" s="65" t="s">
        <v>1030</v>
      </c>
      <c r="C5891" s="65">
        <v>37178502</v>
      </c>
      <c r="D5891" s="66">
        <f>VLOOKUP(A5891,'2.1 Termination Charges'!$B$4:$F$904,5,0)</f>
        <v>0.75270999999999999</v>
      </c>
      <c r="G5891" s="67"/>
      <c r="H5891" s="67"/>
      <c r="J5891" s="67"/>
      <c r="P5891" s="68"/>
      <c r="Q5891" s="69"/>
      <c r="R5891" s="69"/>
      <c r="Z5891" s="70"/>
      <c r="AA5891" s="71"/>
      <c r="AB5891" s="70"/>
      <c r="AC5891" s="70"/>
      <c r="AD5891" s="53"/>
      <c r="AE5891" s="53"/>
      <c r="AF5891" s="72"/>
      <c r="AG5891" s="70"/>
      <c r="AH5891" s="70"/>
      <c r="AI5891" s="70"/>
    </row>
    <row r="5892" spans="1:35" ht="12.75" customHeight="1" x14ac:dyDescent="0.2">
      <c r="A5892" s="64" t="s">
        <v>1031</v>
      </c>
      <c r="B5892" s="65" t="s">
        <v>1030</v>
      </c>
      <c r="C5892" s="65">
        <v>37178504</v>
      </c>
      <c r="D5892" s="66">
        <f>VLOOKUP(A5892,'2.1 Termination Charges'!$B$4:$F$904,5,0)</f>
        <v>0.75270999999999999</v>
      </c>
      <c r="G5892" s="67"/>
      <c r="H5892" s="67"/>
      <c r="J5892" s="67"/>
      <c r="P5892" s="68"/>
      <c r="Q5892" s="69"/>
      <c r="R5892" s="69"/>
      <c r="Z5892" s="70"/>
      <c r="AA5892" s="71"/>
      <c r="AB5892" s="70"/>
      <c r="AC5892" s="70"/>
      <c r="AD5892" s="53"/>
      <c r="AE5892" s="53"/>
      <c r="AF5892" s="72"/>
      <c r="AG5892" s="70"/>
      <c r="AH5892" s="70"/>
      <c r="AI5892" s="70"/>
    </row>
    <row r="5893" spans="1:35" ht="12.75" customHeight="1" x14ac:dyDescent="0.2">
      <c r="A5893" s="64" t="s">
        <v>1031</v>
      </c>
      <c r="B5893" s="65" t="s">
        <v>1030</v>
      </c>
      <c r="C5893" s="65">
        <v>37178505</v>
      </c>
      <c r="D5893" s="66">
        <f>VLOOKUP(A5893,'2.1 Termination Charges'!$B$4:$F$904,5,0)</f>
        <v>0.75270999999999999</v>
      </c>
      <c r="G5893" s="67"/>
      <c r="H5893" s="67"/>
      <c r="J5893" s="67"/>
      <c r="P5893" s="68"/>
      <c r="Q5893" s="69"/>
      <c r="R5893" s="69"/>
      <c r="Z5893" s="70"/>
      <c r="AA5893" s="71"/>
      <c r="AB5893" s="70"/>
      <c r="AC5893" s="70"/>
      <c r="AD5893" s="53"/>
      <c r="AE5893" s="53"/>
      <c r="AF5893" s="72"/>
      <c r="AG5893" s="70"/>
      <c r="AH5893" s="70"/>
      <c r="AI5893" s="70"/>
    </row>
    <row r="5894" spans="1:35" ht="12.75" customHeight="1" x14ac:dyDescent="0.2">
      <c r="A5894" s="64" t="s">
        <v>1031</v>
      </c>
      <c r="B5894" s="65" t="s">
        <v>1030</v>
      </c>
      <c r="C5894" s="65">
        <v>37178509</v>
      </c>
      <c r="D5894" s="66">
        <f>VLOOKUP(A5894,'2.1 Termination Charges'!$B$4:$F$904,5,0)</f>
        <v>0.75270999999999999</v>
      </c>
      <c r="G5894" s="67"/>
      <c r="H5894" s="67"/>
      <c r="J5894" s="67"/>
      <c r="P5894" s="68"/>
      <c r="Q5894" s="69"/>
      <c r="R5894" s="69"/>
      <c r="Z5894" s="70"/>
      <c r="AA5894" s="71"/>
      <c r="AB5894" s="70"/>
      <c r="AC5894" s="70"/>
      <c r="AD5894" s="53"/>
      <c r="AE5894" s="53"/>
      <c r="AF5894" s="72"/>
      <c r="AG5894" s="70"/>
      <c r="AH5894" s="70"/>
      <c r="AI5894" s="70"/>
    </row>
    <row r="5895" spans="1:35" ht="12.75" customHeight="1" x14ac:dyDescent="0.2">
      <c r="A5895" s="64" t="s">
        <v>1031</v>
      </c>
      <c r="B5895" s="65" t="s">
        <v>1030</v>
      </c>
      <c r="C5895" s="65">
        <v>37178510</v>
      </c>
      <c r="D5895" s="66">
        <f>VLOOKUP(A5895,'2.1 Termination Charges'!$B$4:$F$904,5,0)</f>
        <v>0.75270999999999999</v>
      </c>
      <c r="G5895" s="67"/>
      <c r="H5895" s="67"/>
      <c r="J5895" s="67"/>
      <c r="P5895" s="68"/>
      <c r="Q5895" s="69"/>
      <c r="R5895" s="69"/>
      <c r="Z5895" s="70"/>
      <c r="AA5895" s="71"/>
      <c r="AB5895" s="70"/>
      <c r="AC5895" s="70"/>
      <c r="AD5895" s="53"/>
      <c r="AE5895" s="53"/>
      <c r="AF5895" s="72"/>
      <c r="AG5895" s="70"/>
      <c r="AH5895" s="70"/>
      <c r="AI5895" s="70"/>
    </row>
    <row r="5896" spans="1:35" ht="12.75" customHeight="1" x14ac:dyDescent="0.2">
      <c r="A5896" s="64" t="s">
        <v>1031</v>
      </c>
      <c r="B5896" s="65" t="s">
        <v>1030</v>
      </c>
      <c r="C5896" s="65">
        <v>37178516</v>
      </c>
      <c r="D5896" s="66">
        <f>VLOOKUP(A5896,'2.1 Termination Charges'!$B$4:$F$904,5,0)</f>
        <v>0.75270999999999999</v>
      </c>
      <c r="G5896" s="67"/>
      <c r="H5896" s="67"/>
      <c r="J5896" s="67"/>
      <c r="P5896" s="68"/>
      <c r="Q5896" s="69"/>
      <c r="R5896" s="69"/>
      <c r="Z5896" s="70"/>
      <c r="AA5896" s="71"/>
      <c r="AB5896" s="70"/>
      <c r="AC5896" s="70"/>
      <c r="AD5896" s="53"/>
      <c r="AE5896" s="53"/>
      <c r="AF5896" s="72"/>
      <c r="AG5896" s="70"/>
      <c r="AH5896" s="70"/>
      <c r="AI5896" s="70"/>
    </row>
    <row r="5897" spans="1:35" ht="12.75" customHeight="1" x14ac:dyDescent="0.2">
      <c r="A5897" s="64" t="s">
        <v>1031</v>
      </c>
      <c r="B5897" s="65" t="s">
        <v>1030</v>
      </c>
      <c r="C5897" s="65">
        <v>371785170</v>
      </c>
      <c r="D5897" s="66">
        <f>VLOOKUP(A5897,'2.1 Termination Charges'!$B$4:$F$904,5,0)</f>
        <v>0.75270999999999999</v>
      </c>
      <c r="G5897" s="67"/>
      <c r="H5897" s="67"/>
      <c r="J5897" s="67"/>
      <c r="P5897" s="68"/>
      <c r="Q5897" s="69"/>
      <c r="R5897" s="69"/>
      <c r="Z5897" s="70"/>
      <c r="AA5897" s="71"/>
      <c r="AB5897" s="70"/>
      <c r="AC5897" s="70"/>
      <c r="AD5897" s="53"/>
      <c r="AE5897" s="53"/>
      <c r="AF5897" s="72"/>
      <c r="AG5897" s="70"/>
      <c r="AH5897" s="70"/>
      <c r="AI5897" s="70"/>
    </row>
    <row r="5898" spans="1:35" ht="12.75" customHeight="1" x14ac:dyDescent="0.2">
      <c r="A5898" s="64" t="s">
        <v>1031</v>
      </c>
      <c r="B5898" s="65" t="s">
        <v>1030</v>
      </c>
      <c r="C5898" s="65">
        <v>371785171</v>
      </c>
      <c r="D5898" s="66">
        <f>VLOOKUP(A5898,'2.1 Termination Charges'!$B$4:$F$904,5,0)</f>
        <v>0.75270999999999999</v>
      </c>
      <c r="G5898" s="67"/>
      <c r="H5898" s="67"/>
      <c r="J5898" s="67"/>
      <c r="P5898" s="68"/>
      <c r="Q5898" s="69"/>
      <c r="R5898" s="69"/>
      <c r="Z5898" s="70"/>
      <c r="AA5898" s="71"/>
      <c r="AB5898" s="70"/>
      <c r="AC5898" s="70"/>
      <c r="AD5898" s="53"/>
      <c r="AE5898" s="53"/>
      <c r="AF5898" s="72"/>
      <c r="AG5898" s="70"/>
      <c r="AH5898" s="70"/>
      <c r="AI5898" s="70"/>
    </row>
    <row r="5899" spans="1:35" ht="12.75" customHeight="1" x14ac:dyDescent="0.2">
      <c r="A5899" s="64" t="s">
        <v>1031</v>
      </c>
      <c r="B5899" s="65" t="s">
        <v>1030</v>
      </c>
      <c r="C5899" s="65">
        <v>371785172</v>
      </c>
      <c r="D5899" s="66">
        <f>VLOOKUP(A5899,'2.1 Termination Charges'!$B$4:$F$904,5,0)</f>
        <v>0.75270999999999999</v>
      </c>
      <c r="G5899" s="67"/>
      <c r="H5899" s="67"/>
      <c r="J5899" s="67"/>
      <c r="P5899" s="68"/>
      <c r="Q5899" s="69"/>
      <c r="R5899" s="69"/>
      <c r="Z5899" s="70"/>
      <c r="AA5899" s="71"/>
      <c r="AB5899" s="70"/>
      <c r="AC5899" s="70"/>
      <c r="AD5899" s="53"/>
      <c r="AE5899" s="53"/>
      <c r="AF5899" s="72"/>
      <c r="AG5899" s="70"/>
      <c r="AH5899" s="70"/>
      <c r="AI5899" s="70"/>
    </row>
    <row r="5900" spans="1:35" ht="12.75" customHeight="1" x14ac:dyDescent="0.2">
      <c r="A5900" s="64" t="s">
        <v>1031</v>
      </c>
      <c r="B5900" s="65" t="s">
        <v>1030</v>
      </c>
      <c r="C5900" s="65">
        <v>371785173</v>
      </c>
      <c r="D5900" s="66">
        <f>VLOOKUP(A5900,'2.1 Termination Charges'!$B$4:$F$904,5,0)</f>
        <v>0.75270999999999999</v>
      </c>
      <c r="G5900" s="67"/>
      <c r="H5900" s="67"/>
      <c r="J5900" s="67"/>
      <c r="P5900" s="68"/>
      <c r="Q5900" s="69"/>
      <c r="R5900" s="69"/>
      <c r="Z5900" s="70"/>
      <c r="AA5900" s="71"/>
      <c r="AB5900" s="70"/>
      <c r="AC5900" s="70"/>
      <c r="AD5900" s="53"/>
      <c r="AE5900" s="53"/>
      <c r="AF5900" s="72"/>
      <c r="AG5900" s="70"/>
      <c r="AH5900" s="70"/>
      <c r="AI5900" s="70"/>
    </row>
    <row r="5901" spans="1:35" ht="12.75" customHeight="1" x14ac:dyDescent="0.2">
      <c r="A5901" s="64" t="s">
        <v>1031</v>
      </c>
      <c r="B5901" s="65" t="s">
        <v>1030</v>
      </c>
      <c r="C5901" s="65">
        <v>371785174</v>
      </c>
      <c r="D5901" s="66">
        <f>VLOOKUP(A5901,'2.1 Termination Charges'!$B$4:$F$904,5,0)</f>
        <v>0.75270999999999999</v>
      </c>
      <c r="G5901" s="67"/>
      <c r="H5901" s="67"/>
      <c r="J5901" s="67"/>
      <c r="P5901" s="68"/>
      <c r="Q5901" s="69"/>
      <c r="R5901" s="69"/>
      <c r="Z5901" s="70"/>
      <c r="AA5901" s="71"/>
      <c r="AB5901" s="70"/>
      <c r="AC5901" s="70"/>
      <c r="AD5901" s="53"/>
      <c r="AE5901" s="53"/>
      <c r="AF5901" s="72"/>
      <c r="AG5901" s="70"/>
      <c r="AH5901" s="70"/>
      <c r="AI5901" s="70"/>
    </row>
    <row r="5902" spans="1:35" ht="12.75" customHeight="1" x14ac:dyDescent="0.2">
      <c r="A5902" s="64" t="s">
        <v>1031</v>
      </c>
      <c r="B5902" s="65" t="s">
        <v>1030</v>
      </c>
      <c r="C5902" s="65">
        <v>37178519</v>
      </c>
      <c r="D5902" s="66">
        <f>VLOOKUP(A5902,'2.1 Termination Charges'!$B$4:$F$904,5,0)</f>
        <v>0.75270999999999999</v>
      </c>
      <c r="G5902" s="67"/>
      <c r="H5902" s="67"/>
      <c r="J5902" s="67"/>
      <c r="P5902" s="68"/>
      <c r="Q5902" s="69"/>
      <c r="R5902" s="69"/>
      <c r="Z5902" s="70"/>
      <c r="AA5902" s="71"/>
      <c r="AB5902" s="70"/>
      <c r="AC5902" s="70"/>
      <c r="AD5902" s="53"/>
      <c r="AE5902" s="53"/>
      <c r="AF5902" s="72"/>
      <c r="AG5902" s="70"/>
      <c r="AH5902" s="70"/>
      <c r="AI5902" s="70"/>
    </row>
    <row r="5903" spans="1:35" ht="12.75" customHeight="1" x14ac:dyDescent="0.2">
      <c r="A5903" s="64" t="s">
        <v>1031</v>
      </c>
      <c r="B5903" s="65" t="s">
        <v>1030</v>
      </c>
      <c r="C5903" s="65">
        <v>3717852</v>
      </c>
      <c r="D5903" s="66">
        <f>VLOOKUP(A5903,'2.1 Termination Charges'!$B$4:$F$904,5,0)</f>
        <v>0.75270999999999999</v>
      </c>
      <c r="G5903" s="67"/>
      <c r="H5903" s="67"/>
      <c r="J5903" s="67"/>
      <c r="P5903" s="68"/>
      <c r="Q5903" s="69"/>
      <c r="R5903" s="69"/>
      <c r="Z5903" s="70"/>
      <c r="AA5903" s="71"/>
      <c r="AB5903" s="70"/>
      <c r="AC5903" s="70"/>
      <c r="AD5903" s="53"/>
      <c r="AE5903" s="53"/>
      <c r="AF5903" s="72"/>
      <c r="AG5903" s="70"/>
      <c r="AH5903" s="70"/>
      <c r="AI5903" s="70"/>
    </row>
    <row r="5904" spans="1:35" ht="12.75" customHeight="1" x14ac:dyDescent="0.2">
      <c r="A5904" s="64" t="s">
        <v>1031</v>
      </c>
      <c r="B5904" s="65" t="s">
        <v>1030</v>
      </c>
      <c r="C5904" s="65">
        <v>3717853</v>
      </c>
      <c r="D5904" s="66">
        <f>VLOOKUP(A5904,'2.1 Termination Charges'!$B$4:$F$904,5,0)</f>
        <v>0.75270999999999999</v>
      </c>
      <c r="G5904" s="67"/>
      <c r="H5904" s="67"/>
      <c r="J5904" s="67"/>
      <c r="P5904" s="68"/>
      <c r="Q5904" s="69"/>
      <c r="R5904" s="69"/>
      <c r="Z5904" s="70"/>
      <c r="AA5904" s="71"/>
      <c r="AB5904" s="70"/>
      <c r="AC5904" s="70"/>
      <c r="AD5904" s="53"/>
      <c r="AE5904" s="53"/>
      <c r="AF5904" s="72"/>
      <c r="AG5904" s="70"/>
      <c r="AH5904" s="70"/>
      <c r="AI5904" s="70"/>
    </row>
    <row r="5905" spans="1:35" ht="12.75" customHeight="1" x14ac:dyDescent="0.2">
      <c r="A5905" s="64" t="s">
        <v>1031</v>
      </c>
      <c r="B5905" s="65" t="s">
        <v>1030</v>
      </c>
      <c r="C5905" s="65">
        <v>37178535</v>
      </c>
      <c r="D5905" s="66">
        <f>VLOOKUP(A5905,'2.1 Termination Charges'!$B$4:$F$904,5,0)</f>
        <v>0.75270999999999999</v>
      </c>
      <c r="G5905" s="67"/>
      <c r="H5905" s="67"/>
      <c r="J5905" s="67"/>
      <c r="P5905" s="68"/>
      <c r="Q5905" s="69"/>
      <c r="R5905" s="69"/>
      <c r="Z5905" s="70"/>
      <c r="AA5905" s="71"/>
      <c r="AB5905" s="70"/>
      <c r="AC5905" s="70"/>
      <c r="AD5905" s="53"/>
      <c r="AE5905" s="53"/>
      <c r="AF5905" s="72"/>
      <c r="AG5905" s="70"/>
      <c r="AH5905" s="70"/>
      <c r="AI5905" s="70"/>
    </row>
    <row r="5906" spans="1:35" ht="12.75" customHeight="1" x14ac:dyDescent="0.2">
      <c r="A5906" s="64" t="s">
        <v>1031</v>
      </c>
      <c r="B5906" s="65" t="s">
        <v>1030</v>
      </c>
      <c r="C5906" s="65">
        <v>37178540</v>
      </c>
      <c r="D5906" s="66">
        <f>VLOOKUP(A5906,'2.1 Termination Charges'!$B$4:$F$904,5,0)</f>
        <v>0.75270999999999999</v>
      </c>
      <c r="G5906" s="67"/>
      <c r="H5906" s="67"/>
      <c r="J5906" s="67"/>
      <c r="P5906" s="68"/>
      <c r="Q5906" s="69"/>
      <c r="R5906" s="69"/>
      <c r="Z5906" s="70"/>
      <c r="AA5906" s="71"/>
      <c r="AB5906" s="70"/>
      <c r="AC5906" s="70"/>
      <c r="AD5906" s="53"/>
      <c r="AE5906" s="53"/>
      <c r="AF5906" s="72"/>
      <c r="AG5906" s="70"/>
      <c r="AH5906" s="70"/>
      <c r="AI5906" s="70"/>
    </row>
    <row r="5907" spans="1:35" ht="12.75" customHeight="1" x14ac:dyDescent="0.2">
      <c r="A5907" s="64" t="s">
        <v>1031</v>
      </c>
      <c r="B5907" s="65" t="s">
        <v>1030</v>
      </c>
      <c r="C5907" s="65">
        <v>37178541</v>
      </c>
      <c r="D5907" s="66">
        <f>VLOOKUP(A5907,'2.1 Termination Charges'!$B$4:$F$904,5,0)</f>
        <v>0.75270999999999999</v>
      </c>
      <c r="G5907" s="67"/>
      <c r="H5907" s="67"/>
      <c r="J5907" s="67"/>
      <c r="P5907" s="68"/>
      <c r="Q5907" s="69"/>
      <c r="R5907" s="69"/>
      <c r="Z5907" s="70"/>
      <c r="AA5907" s="71"/>
      <c r="AB5907" s="70"/>
      <c r="AC5907" s="70"/>
      <c r="AD5907" s="53"/>
      <c r="AE5907" s="53"/>
      <c r="AF5907" s="72"/>
      <c r="AG5907" s="70"/>
      <c r="AH5907" s="70"/>
      <c r="AI5907" s="70"/>
    </row>
    <row r="5908" spans="1:35" ht="12.75" customHeight="1" x14ac:dyDescent="0.2">
      <c r="A5908" s="64" t="s">
        <v>1031</v>
      </c>
      <c r="B5908" s="65" t="s">
        <v>1030</v>
      </c>
      <c r="C5908" s="65">
        <v>37178580</v>
      </c>
      <c r="D5908" s="66">
        <f>VLOOKUP(A5908,'2.1 Termination Charges'!$B$4:$F$904,5,0)</f>
        <v>0.75270999999999999</v>
      </c>
      <c r="G5908" s="67"/>
      <c r="H5908" s="67"/>
      <c r="J5908" s="67"/>
      <c r="P5908" s="68"/>
      <c r="Q5908" s="69"/>
      <c r="R5908" s="69"/>
      <c r="Z5908" s="70"/>
      <c r="AA5908" s="71"/>
      <c r="AB5908" s="70"/>
      <c r="AC5908" s="70"/>
      <c r="AD5908" s="53"/>
      <c r="AE5908" s="53"/>
      <c r="AF5908" s="72"/>
      <c r="AG5908" s="70"/>
      <c r="AH5908" s="70"/>
      <c r="AI5908" s="70"/>
    </row>
    <row r="5909" spans="1:35" ht="12.75" customHeight="1" x14ac:dyDescent="0.2">
      <c r="A5909" s="64" t="s">
        <v>1031</v>
      </c>
      <c r="B5909" s="65" t="s">
        <v>1030</v>
      </c>
      <c r="C5909" s="65">
        <v>37178581</v>
      </c>
      <c r="D5909" s="66">
        <f>VLOOKUP(A5909,'2.1 Termination Charges'!$B$4:$F$904,5,0)</f>
        <v>0.75270999999999999</v>
      </c>
      <c r="G5909" s="67"/>
      <c r="H5909" s="67"/>
      <c r="J5909" s="67"/>
      <c r="P5909" s="68"/>
      <c r="Q5909" s="69"/>
      <c r="R5909" s="69"/>
      <c r="Z5909" s="70"/>
      <c r="AA5909" s="71"/>
      <c r="AB5909" s="70"/>
      <c r="AC5909" s="70"/>
      <c r="AD5909" s="53"/>
      <c r="AE5909" s="53"/>
      <c r="AF5909" s="72"/>
      <c r="AG5909" s="70"/>
      <c r="AH5909" s="70"/>
      <c r="AI5909" s="70"/>
    </row>
    <row r="5910" spans="1:35" ht="12.75" customHeight="1" x14ac:dyDescent="0.2">
      <c r="A5910" s="64" t="s">
        <v>1031</v>
      </c>
      <c r="B5910" s="65" t="s">
        <v>1030</v>
      </c>
      <c r="C5910" s="65">
        <v>37178582</v>
      </c>
      <c r="D5910" s="66">
        <f>VLOOKUP(A5910,'2.1 Termination Charges'!$B$4:$F$904,5,0)</f>
        <v>0.75270999999999999</v>
      </c>
      <c r="G5910" s="67"/>
      <c r="H5910" s="67"/>
      <c r="J5910" s="67"/>
      <c r="P5910" s="68"/>
      <c r="Q5910" s="69"/>
      <c r="R5910" s="69"/>
      <c r="Z5910" s="70"/>
      <c r="AA5910" s="71"/>
      <c r="AB5910" s="70"/>
      <c r="AC5910" s="70"/>
      <c r="AD5910" s="53"/>
      <c r="AE5910" s="53"/>
      <c r="AF5910" s="72"/>
      <c r="AG5910" s="70"/>
      <c r="AH5910" s="70"/>
      <c r="AI5910" s="70"/>
    </row>
    <row r="5911" spans="1:35" ht="12.75" customHeight="1" x14ac:dyDescent="0.2">
      <c r="A5911" s="64" t="s">
        <v>1031</v>
      </c>
      <c r="B5911" s="65" t="s">
        <v>1030</v>
      </c>
      <c r="C5911" s="65">
        <v>37178583</v>
      </c>
      <c r="D5911" s="66">
        <f>VLOOKUP(A5911,'2.1 Termination Charges'!$B$4:$F$904,5,0)</f>
        <v>0.75270999999999999</v>
      </c>
      <c r="G5911" s="67"/>
      <c r="H5911" s="67"/>
      <c r="J5911" s="67"/>
      <c r="P5911" s="68"/>
      <c r="Q5911" s="69"/>
      <c r="R5911" s="69"/>
      <c r="Z5911" s="70"/>
      <c r="AA5911" s="71"/>
      <c r="AB5911" s="70"/>
      <c r="AC5911" s="70"/>
      <c r="AD5911" s="53"/>
      <c r="AE5911" s="53"/>
      <c r="AF5911" s="72"/>
      <c r="AG5911" s="70"/>
      <c r="AH5911" s="70"/>
      <c r="AI5911" s="70"/>
    </row>
    <row r="5912" spans="1:35" ht="12.75" customHeight="1" x14ac:dyDescent="0.2">
      <c r="A5912" s="64" t="s">
        <v>1031</v>
      </c>
      <c r="B5912" s="65" t="s">
        <v>1030</v>
      </c>
      <c r="C5912" s="65">
        <v>37178584</v>
      </c>
      <c r="D5912" s="66">
        <f>VLOOKUP(A5912,'2.1 Termination Charges'!$B$4:$F$904,5,0)</f>
        <v>0.75270999999999999</v>
      </c>
      <c r="G5912" s="67"/>
      <c r="H5912" s="67"/>
      <c r="J5912" s="67"/>
      <c r="P5912" s="68"/>
      <c r="Q5912" s="69"/>
      <c r="R5912" s="69"/>
      <c r="Z5912" s="70"/>
      <c r="AA5912" s="71"/>
      <c r="AB5912" s="70"/>
      <c r="AC5912" s="70"/>
      <c r="AD5912" s="53"/>
      <c r="AE5912" s="53"/>
      <c r="AF5912" s="72"/>
      <c r="AG5912" s="70"/>
      <c r="AH5912" s="70"/>
      <c r="AI5912" s="70"/>
    </row>
    <row r="5913" spans="1:35" ht="12.75" customHeight="1" x14ac:dyDescent="0.2">
      <c r="A5913" s="64" t="s">
        <v>1031</v>
      </c>
      <c r="B5913" s="65" t="s">
        <v>1030</v>
      </c>
      <c r="C5913" s="65">
        <v>37178585</v>
      </c>
      <c r="D5913" s="66">
        <f>VLOOKUP(A5913,'2.1 Termination Charges'!$B$4:$F$904,5,0)</f>
        <v>0.75270999999999999</v>
      </c>
      <c r="G5913" s="67"/>
      <c r="H5913" s="67"/>
      <c r="J5913" s="67"/>
      <c r="P5913" s="68"/>
      <c r="Q5913" s="69"/>
      <c r="R5913" s="69"/>
      <c r="Z5913" s="70"/>
      <c r="AA5913" s="71"/>
      <c r="AB5913" s="70"/>
      <c r="AC5913" s="70"/>
      <c r="AD5913" s="53"/>
      <c r="AE5913" s="53"/>
      <c r="AF5913" s="72"/>
      <c r="AG5913" s="70"/>
      <c r="AH5913" s="70"/>
      <c r="AI5913" s="70"/>
    </row>
    <row r="5914" spans="1:35" ht="12.75" customHeight="1" x14ac:dyDescent="0.2">
      <c r="A5914" s="64" t="s">
        <v>1031</v>
      </c>
      <c r="B5914" s="65" t="s">
        <v>1030</v>
      </c>
      <c r="C5914" s="65">
        <v>37178601</v>
      </c>
      <c r="D5914" s="66">
        <f>VLOOKUP(A5914,'2.1 Termination Charges'!$B$4:$F$904,5,0)</f>
        <v>0.75270999999999999</v>
      </c>
      <c r="G5914" s="67"/>
      <c r="H5914" s="67"/>
      <c r="J5914" s="67"/>
      <c r="P5914" s="68"/>
      <c r="Q5914" s="69"/>
      <c r="R5914" s="69"/>
      <c r="Z5914" s="70"/>
      <c r="AA5914" s="71"/>
      <c r="AB5914" s="70"/>
      <c r="AC5914" s="70"/>
      <c r="AD5914" s="53"/>
      <c r="AE5914" s="53"/>
      <c r="AF5914" s="72"/>
      <c r="AG5914" s="70"/>
      <c r="AH5914" s="70"/>
      <c r="AI5914" s="70"/>
    </row>
    <row r="5915" spans="1:35" ht="12.75" customHeight="1" x14ac:dyDescent="0.2">
      <c r="A5915" s="64" t="s">
        <v>1031</v>
      </c>
      <c r="B5915" s="65" t="s">
        <v>1030</v>
      </c>
      <c r="C5915" s="65">
        <v>37178602</v>
      </c>
      <c r="D5915" s="66">
        <f>VLOOKUP(A5915,'2.1 Termination Charges'!$B$4:$F$904,5,0)</f>
        <v>0.75270999999999999</v>
      </c>
      <c r="G5915" s="67"/>
      <c r="H5915" s="67"/>
      <c r="J5915" s="67"/>
      <c r="P5915" s="68"/>
      <c r="Q5915" s="69"/>
      <c r="R5915" s="69"/>
      <c r="Z5915" s="70"/>
      <c r="AA5915" s="71"/>
      <c r="AB5915" s="70"/>
      <c r="AC5915" s="70"/>
      <c r="AD5915" s="53"/>
      <c r="AE5915" s="53"/>
      <c r="AF5915" s="72"/>
      <c r="AG5915" s="70"/>
      <c r="AH5915" s="70"/>
      <c r="AI5915" s="70"/>
    </row>
    <row r="5916" spans="1:35" ht="12.75" customHeight="1" x14ac:dyDescent="0.2">
      <c r="A5916" s="64" t="s">
        <v>1031</v>
      </c>
      <c r="B5916" s="65" t="s">
        <v>1030</v>
      </c>
      <c r="C5916" s="65">
        <v>37178664</v>
      </c>
      <c r="D5916" s="66">
        <f>VLOOKUP(A5916,'2.1 Termination Charges'!$B$4:$F$904,5,0)</f>
        <v>0.75270999999999999</v>
      </c>
      <c r="G5916" s="67"/>
      <c r="H5916" s="67"/>
      <c r="J5916" s="67"/>
      <c r="P5916" s="68"/>
      <c r="Q5916" s="69"/>
      <c r="R5916" s="69"/>
      <c r="Z5916" s="70"/>
      <c r="AA5916" s="71"/>
      <c r="AB5916" s="70"/>
      <c r="AC5916" s="70"/>
      <c r="AD5916" s="53"/>
      <c r="AE5916" s="53"/>
      <c r="AF5916" s="72"/>
      <c r="AG5916" s="70"/>
      <c r="AH5916" s="70"/>
      <c r="AI5916" s="70"/>
    </row>
    <row r="5917" spans="1:35" ht="12.75" customHeight="1" x14ac:dyDescent="0.2">
      <c r="A5917" s="64" t="s">
        <v>1031</v>
      </c>
      <c r="B5917" s="65" t="s">
        <v>1030</v>
      </c>
      <c r="C5917" s="65">
        <v>37178666</v>
      </c>
      <c r="D5917" s="66">
        <f>VLOOKUP(A5917,'2.1 Termination Charges'!$B$4:$F$904,5,0)</f>
        <v>0.75270999999999999</v>
      </c>
      <c r="G5917" s="67"/>
      <c r="H5917" s="67"/>
      <c r="J5917" s="67"/>
      <c r="P5917" s="68"/>
      <c r="Q5917" s="69"/>
      <c r="R5917" s="69"/>
      <c r="Z5917" s="70"/>
      <c r="AA5917" s="71"/>
      <c r="AB5917" s="70"/>
      <c r="AC5917" s="70"/>
      <c r="AD5917" s="53"/>
      <c r="AE5917" s="53"/>
      <c r="AF5917" s="72"/>
      <c r="AG5917" s="70"/>
      <c r="AH5917" s="70"/>
      <c r="AI5917" s="70"/>
    </row>
    <row r="5918" spans="1:35" ht="12.75" customHeight="1" x14ac:dyDescent="0.2">
      <c r="A5918" s="64" t="s">
        <v>1031</v>
      </c>
      <c r="B5918" s="65" t="s">
        <v>1030</v>
      </c>
      <c r="C5918" s="65">
        <v>37178668</v>
      </c>
      <c r="D5918" s="66">
        <f>VLOOKUP(A5918,'2.1 Termination Charges'!$B$4:$F$904,5,0)</f>
        <v>0.75270999999999999</v>
      </c>
      <c r="G5918" s="67"/>
      <c r="H5918" s="67"/>
      <c r="J5918" s="67"/>
      <c r="P5918" s="68"/>
      <c r="Q5918" s="69"/>
      <c r="R5918" s="69"/>
      <c r="Z5918" s="70"/>
      <c r="AA5918" s="71"/>
      <c r="AB5918" s="70"/>
      <c r="AC5918" s="70"/>
      <c r="AD5918" s="53"/>
      <c r="AE5918" s="53"/>
      <c r="AF5918" s="72"/>
      <c r="AG5918" s="70"/>
      <c r="AH5918" s="70"/>
      <c r="AI5918" s="70"/>
    </row>
    <row r="5919" spans="1:35" ht="12.75" customHeight="1" x14ac:dyDescent="0.2">
      <c r="A5919" s="64" t="s">
        <v>1031</v>
      </c>
      <c r="B5919" s="65" t="s">
        <v>1030</v>
      </c>
      <c r="C5919" s="65">
        <v>3717869</v>
      </c>
      <c r="D5919" s="66">
        <f>VLOOKUP(A5919,'2.1 Termination Charges'!$B$4:$F$904,5,0)</f>
        <v>0.75270999999999999</v>
      </c>
      <c r="G5919" s="67"/>
      <c r="H5919" s="67"/>
      <c r="J5919" s="67"/>
      <c r="P5919" s="68"/>
      <c r="Q5919" s="69"/>
      <c r="R5919" s="69"/>
      <c r="Z5919" s="70"/>
      <c r="AA5919" s="71"/>
      <c r="AB5919" s="70"/>
      <c r="AC5919" s="70"/>
      <c r="AD5919" s="53"/>
      <c r="AE5919" s="53"/>
      <c r="AF5919" s="72"/>
      <c r="AG5919" s="70"/>
      <c r="AH5919" s="70"/>
      <c r="AI5919" s="70"/>
    </row>
    <row r="5920" spans="1:35" ht="12.75" customHeight="1" x14ac:dyDescent="0.2">
      <c r="A5920" s="64" t="s">
        <v>1031</v>
      </c>
      <c r="B5920" s="65" t="s">
        <v>1030</v>
      </c>
      <c r="C5920" s="65">
        <v>3717870</v>
      </c>
      <c r="D5920" s="66">
        <f>VLOOKUP(A5920,'2.1 Termination Charges'!$B$4:$F$904,5,0)</f>
        <v>0.75270999999999999</v>
      </c>
      <c r="G5920" s="67"/>
      <c r="H5920" s="67"/>
      <c r="J5920" s="67"/>
      <c r="P5920" s="68"/>
      <c r="Q5920" s="69"/>
      <c r="R5920" s="69"/>
      <c r="Z5920" s="70"/>
      <c r="AA5920" s="71"/>
      <c r="AB5920" s="70"/>
      <c r="AC5920" s="70"/>
      <c r="AD5920" s="53"/>
      <c r="AE5920" s="53"/>
      <c r="AF5920" s="72"/>
      <c r="AG5920" s="70"/>
      <c r="AH5920" s="70"/>
      <c r="AI5920" s="70"/>
    </row>
    <row r="5921" spans="1:35" ht="12.75" customHeight="1" x14ac:dyDescent="0.2">
      <c r="A5921" s="64" t="s">
        <v>1031</v>
      </c>
      <c r="B5921" s="65" t="s">
        <v>1030</v>
      </c>
      <c r="C5921" s="65">
        <v>37178710</v>
      </c>
      <c r="D5921" s="66">
        <f>VLOOKUP(A5921,'2.1 Termination Charges'!$B$4:$F$904,5,0)</f>
        <v>0.75270999999999999</v>
      </c>
      <c r="G5921" s="67"/>
      <c r="H5921" s="67"/>
      <c r="J5921" s="67"/>
      <c r="P5921" s="68"/>
      <c r="Q5921" s="69"/>
      <c r="R5921" s="69"/>
      <c r="Z5921" s="70"/>
      <c r="AA5921" s="71"/>
      <c r="AB5921" s="70"/>
      <c r="AC5921" s="70"/>
      <c r="AD5921" s="53"/>
      <c r="AE5921" s="53"/>
      <c r="AF5921" s="72"/>
      <c r="AG5921" s="70"/>
      <c r="AH5921" s="70"/>
      <c r="AI5921" s="70"/>
    </row>
    <row r="5922" spans="1:35" ht="12.75" customHeight="1" x14ac:dyDescent="0.2">
      <c r="A5922" s="64" t="s">
        <v>1031</v>
      </c>
      <c r="B5922" s="65" t="s">
        <v>1030</v>
      </c>
      <c r="C5922" s="65">
        <v>37178711</v>
      </c>
      <c r="D5922" s="66">
        <f>VLOOKUP(A5922,'2.1 Termination Charges'!$B$4:$F$904,5,0)</f>
        <v>0.75270999999999999</v>
      </c>
      <c r="G5922" s="67"/>
      <c r="H5922" s="67"/>
      <c r="J5922" s="67"/>
      <c r="P5922" s="68"/>
      <c r="Q5922" s="69"/>
      <c r="R5922" s="69"/>
      <c r="Z5922" s="70"/>
      <c r="AA5922" s="71"/>
      <c r="AB5922" s="70"/>
      <c r="AC5922" s="70"/>
      <c r="AD5922" s="53"/>
      <c r="AE5922" s="53"/>
      <c r="AF5922" s="72"/>
      <c r="AG5922" s="70"/>
      <c r="AH5922" s="70"/>
      <c r="AI5922" s="70"/>
    </row>
    <row r="5923" spans="1:35" ht="12.75" customHeight="1" x14ac:dyDescent="0.2">
      <c r="A5923" s="64" t="s">
        <v>1031</v>
      </c>
      <c r="B5923" s="65" t="s">
        <v>1030</v>
      </c>
      <c r="C5923" s="65">
        <v>37178712</v>
      </c>
      <c r="D5923" s="66">
        <f>VLOOKUP(A5923,'2.1 Termination Charges'!$B$4:$F$904,5,0)</f>
        <v>0.75270999999999999</v>
      </c>
      <c r="G5923" s="67"/>
      <c r="H5923" s="67"/>
      <c r="J5923" s="67"/>
      <c r="P5923" s="68"/>
      <c r="Q5923" s="69"/>
      <c r="R5923" s="69"/>
      <c r="Z5923" s="70"/>
      <c r="AA5923" s="71"/>
      <c r="AB5923" s="70"/>
      <c r="AC5923" s="70"/>
      <c r="AD5923" s="53"/>
      <c r="AE5923" s="53"/>
      <c r="AF5923" s="72"/>
      <c r="AG5923" s="70"/>
      <c r="AH5923" s="70"/>
      <c r="AI5923" s="70"/>
    </row>
    <row r="5924" spans="1:35" ht="12.75" customHeight="1" x14ac:dyDescent="0.2">
      <c r="A5924" s="64" t="s">
        <v>1031</v>
      </c>
      <c r="B5924" s="65" t="s">
        <v>1030</v>
      </c>
      <c r="C5924" s="65">
        <v>37178713</v>
      </c>
      <c r="D5924" s="66">
        <f>VLOOKUP(A5924,'2.1 Termination Charges'!$B$4:$F$904,5,0)</f>
        <v>0.75270999999999999</v>
      </c>
      <c r="G5924" s="67"/>
      <c r="H5924" s="67"/>
      <c r="J5924" s="67"/>
      <c r="P5924" s="68"/>
      <c r="Q5924" s="69"/>
      <c r="R5924" s="69"/>
      <c r="Z5924" s="70"/>
      <c r="AA5924" s="71"/>
      <c r="AB5924" s="70"/>
      <c r="AC5924" s="70"/>
      <c r="AD5924" s="53"/>
      <c r="AE5924" s="53"/>
      <c r="AF5924" s="72"/>
      <c r="AG5924" s="70"/>
      <c r="AH5924" s="70"/>
      <c r="AI5924" s="70"/>
    </row>
    <row r="5925" spans="1:35" ht="12.75" customHeight="1" x14ac:dyDescent="0.2">
      <c r="A5925" s="64" t="s">
        <v>1031</v>
      </c>
      <c r="B5925" s="65" t="s">
        <v>1030</v>
      </c>
      <c r="C5925" s="65">
        <v>3717872</v>
      </c>
      <c r="D5925" s="66">
        <f>VLOOKUP(A5925,'2.1 Termination Charges'!$B$4:$F$904,5,0)</f>
        <v>0.75270999999999999</v>
      </c>
      <c r="G5925" s="67"/>
      <c r="H5925" s="67"/>
      <c r="J5925" s="67"/>
      <c r="P5925" s="68"/>
      <c r="Q5925" s="69"/>
      <c r="R5925" s="69"/>
      <c r="Z5925" s="70"/>
      <c r="AA5925" s="71"/>
      <c r="AB5925" s="70"/>
      <c r="AC5925" s="70"/>
      <c r="AD5925" s="53"/>
      <c r="AE5925" s="53"/>
      <c r="AF5925" s="72"/>
      <c r="AG5925" s="70"/>
      <c r="AH5925" s="70"/>
      <c r="AI5925" s="70"/>
    </row>
    <row r="5926" spans="1:35" ht="12.75" customHeight="1" x14ac:dyDescent="0.2">
      <c r="A5926" s="64" t="s">
        <v>1031</v>
      </c>
      <c r="B5926" s="65" t="s">
        <v>1030</v>
      </c>
      <c r="C5926" s="65">
        <v>37178755</v>
      </c>
      <c r="D5926" s="66">
        <f>VLOOKUP(A5926,'2.1 Termination Charges'!$B$4:$F$904,5,0)</f>
        <v>0.75270999999999999</v>
      </c>
      <c r="G5926" s="67"/>
      <c r="H5926" s="67"/>
      <c r="J5926" s="67"/>
      <c r="P5926" s="68"/>
      <c r="Q5926" s="69"/>
      <c r="R5926" s="69"/>
      <c r="Z5926" s="70"/>
      <c r="AA5926" s="71"/>
      <c r="AB5926" s="70"/>
      <c r="AC5926" s="70"/>
      <c r="AD5926" s="53"/>
      <c r="AE5926" s="53"/>
      <c r="AF5926" s="72"/>
      <c r="AG5926" s="70"/>
      <c r="AH5926" s="70"/>
      <c r="AI5926" s="70"/>
    </row>
    <row r="5927" spans="1:35" ht="12.75" customHeight="1" x14ac:dyDescent="0.2">
      <c r="A5927" s="64" t="s">
        <v>1031</v>
      </c>
      <c r="B5927" s="65" t="s">
        <v>1030</v>
      </c>
      <c r="C5927" s="65">
        <v>37178770</v>
      </c>
      <c r="D5927" s="66">
        <f>VLOOKUP(A5927,'2.1 Termination Charges'!$B$4:$F$904,5,0)</f>
        <v>0.75270999999999999</v>
      </c>
      <c r="G5927" s="67"/>
      <c r="H5927" s="67"/>
      <c r="J5927" s="67"/>
      <c r="P5927" s="68"/>
      <c r="Q5927" s="69"/>
      <c r="R5927" s="69"/>
      <c r="Z5927" s="70"/>
      <c r="AA5927" s="71"/>
      <c r="AB5927" s="70"/>
      <c r="AC5927" s="70"/>
      <c r="AD5927" s="53"/>
      <c r="AE5927" s="53"/>
      <c r="AF5927" s="72"/>
      <c r="AG5927" s="70"/>
      <c r="AH5927" s="70"/>
      <c r="AI5927" s="70"/>
    </row>
    <row r="5928" spans="1:35" ht="12.75" customHeight="1" x14ac:dyDescent="0.2">
      <c r="A5928" s="64" t="s">
        <v>1031</v>
      </c>
      <c r="B5928" s="65" t="s">
        <v>1030</v>
      </c>
      <c r="C5928" s="65">
        <v>37178773</v>
      </c>
      <c r="D5928" s="66">
        <f>VLOOKUP(A5928,'2.1 Termination Charges'!$B$4:$F$904,5,0)</f>
        <v>0.75270999999999999</v>
      </c>
      <c r="G5928" s="67"/>
      <c r="H5928" s="67"/>
      <c r="J5928" s="67"/>
      <c r="P5928" s="68"/>
      <c r="Q5928" s="69"/>
      <c r="R5928" s="69"/>
      <c r="Z5928" s="70"/>
      <c r="AA5928" s="71"/>
      <c r="AB5928" s="70"/>
      <c r="AC5928" s="70"/>
      <c r="AD5928" s="53"/>
      <c r="AE5928" s="53"/>
      <c r="AF5928" s="72"/>
      <c r="AG5928" s="70"/>
      <c r="AH5928" s="70"/>
      <c r="AI5928" s="70"/>
    </row>
    <row r="5929" spans="1:35" ht="12.75" customHeight="1" x14ac:dyDescent="0.2">
      <c r="A5929" s="64" t="s">
        <v>1031</v>
      </c>
      <c r="B5929" s="65" t="s">
        <v>1030</v>
      </c>
      <c r="C5929" s="65">
        <v>37178777</v>
      </c>
      <c r="D5929" s="66">
        <f>VLOOKUP(A5929,'2.1 Termination Charges'!$B$4:$F$904,5,0)</f>
        <v>0.75270999999999999</v>
      </c>
      <c r="G5929" s="67"/>
      <c r="H5929" s="67"/>
      <c r="J5929" s="67"/>
      <c r="P5929" s="68"/>
      <c r="Q5929" s="69"/>
      <c r="R5929" s="69"/>
      <c r="Z5929" s="70"/>
      <c r="AA5929" s="71"/>
      <c r="AB5929" s="70"/>
      <c r="AC5929" s="70"/>
      <c r="AD5929" s="53"/>
      <c r="AE5929" s="53"/>
      <c r="AF5929" s="72"/>
      <c r="AG5929" s="70"/>
      <c r="AH5929" s="70"/>
      <c r="AI5929" s="70"/>
    </row>
    <row r="5930" spans="1:35" ht="12.75" customHeight="1" x14ac:dyDescent="0.2">
      <c r="A5930" s="64" t="s">
        <v>1031</v>
      </c>
      <c r="B5930" s="65" t="s">
        <v>1030</v>
      </c>
      <c r="C5930" s="65">
        <v>37178778</v>
      </c>
      <c r="D5930" s="66">
        <f>VLOOKUP(A5930,'2.1 Termination Charges'!$B$4:$F$904,5,0)</f>
        <v>0.75270999999999999</v>
      </c>
      <c r="G5930" s="67"/>
      <c r="H5930" s="67"/>
      <c r="J5930" s="67"/>
      <c r="P5930" s="68"/>
      <c r="Q5930" s="69"/>
      <c r="R5930" s="69"/>
      <c r="Z5930" s="70"/>
      <c r="AA5930" s="71"/>
      <c r="AB5930" s="70"/>
      <c r="AC5930" s="70"/>
      <c r="AD5930" s="53"/>
      <c r="AE5930" s="53"/>
      <c r="AF5930" s="72"/>
      <c r="AG5930" s="70"/>
      <c r="AH5930" s="70"/>
      <c r="AI5930" s="70"/>
    </row>
    <row r="5931" spans="1:35" ht="12.75" customHeight="1" x14ac:dyDescent="0.2">
      <c r="A5931" s="64" t="s">
        <v>1031</v>
      </c>
      <c r="B5931" s="65" t="s">
        <v>1030</v>
      </c>
      <c r="C5931" s="65">
        <v>37178787</v>
      </c>
      <c r="D5931" s="66">
        <f>VLOOKUP(A5931,'2.1 Termination Charges'!$B$4:$F$904,5,0)</f>
        <v>0.75270999999999999</v>
      </c>
      <c r="G5931" s="67"/>
      <c r="H5931" s="67"/>
      <c r="J5931" s="67"/>
      <c r="P5931" s="68"/>
      <c r="Q5931" s="69"/>
      <c r="R5931" s="69"/>
      <c r="Z5931" s="70"/>
      <c r="AA5931" s="71"/>
      <c r="AB5931" s="70"/>
      <c r="AC5931" s="70"/>
      <c r="AD5931" s="53"/>
      <c r="AE5931" s="53"/>
      <c r="AF5931" s="72"/>
      <c r="AG5931" s="70"/>
      <c r="AH5931" s="70"/>
      <c r="AI5931" s="70"/>
    </row>
    <row r="5932" spans="1:35" ht="12.75" customHeight="1" x14ac:dyDescent="0.2">
      <c r="A5932" s="64" t="s">
        <v>1031</v>
      </c>
      <c r="B5932" s="65" t="s">
        <v>1030</v>
      </c>
      <c r="C5932" s="65">
        <v>3717880</v>
      </c>
      <c r="D5932" s="66">
        <f>VLOOKUP(A5932,'2.1 Termination Charges'!$B$4:$F$904,5,0)</f>
        <v>0.75270999999999999</v>
      </c>
      <c r="G5932" s="67"/>
      <c r="H5932" s="67"/>
      <c r="J5932" s="67"/>
      <c r="P5932" s="68"/>
      <c r="Q5932" s="69"/>
      <c r="R5932" s="69"/>
      <c r="Z5932" s="70"/>
      <c r="AA5932" s="71"/>
      <c r="AB5932" s="70"/>
      <c r="AC5932" s="70"/>
      <c r="AD5932" s="53"/>
      <c r="AE5932" s="53"/>
      <c r="AF5932" s="72"/>
      <c r="AG5932" s="70"/>
      <c r="AH5932" s="70"/>
      <c r="AI5932" s="70"/>
    </row>
    <row r="5933" spans="1:35" ht="12.75" customHeight="1" x14ac:dyDescent="0.2">
      <c r="A5933" s="64" t="s">
        <v>1031</v>
      </c>
      <c r="B5933" s="65" t="s">
        <v>1030</v>
      </c>
      <c r="C5933" s="65">
        <v>37178810</v>
      </c>
      <c r="D5933" s="66">
        <f>VLOOKUP(A5933,'2.1 Termination Charges'!$B$4:$F$904,5,0)</f>
        <v>0.75270999999999999</v>
      </c>
      <c r="G5933" s="67"/>
      <c r="H5933" s="67"/>
      <c r="J5933" s="67"/>
      <c r="P5933" s="68"/>
      <c r="Q5933" s="69"/>
      <c r="R5933" s="69"/>
      <c r="Z5933" s="70"/>
      <c r="AA5933" s="71"/>
      <c r="AB5933" s="70"/>
      <c r="AC5933" s="70"/>
      <c r="AD5933" s="53"/>
      <c r="AE5933" s="53"/>
      <c r="AF5933" s="72"/>
      <c r="AG5933" s="70"/>
      <c r="AH5933" s="70"/>
      <c r="AI5933" s="70"/>
    </row>
    <row r="5934" spans="1:35" ht="12.75" customHeight="1" x14ac:dyDescent="0.2">
      <c r="A5934" s="64" t="s">
        <v>1031</v>
      </c>
      <c r="B5934" s="65" t="s">
        <v>1030</v>
      </c>
      <c r="C5934" s="65">
        <v>37178811</v>
      </c>
      <c r="D5934" s="66">
        <f>VLOOKUP(A5934,'2.1 Termination Charges'!$B$4:$F$904,5,0)</f>
        <v>0.75270999999999999</v>
      </c>
      <c r="G5934" s="67"/>
      <c r="H5934" s="67"/>
      <c r="J5934" s="67"/>
      <c r="P5934" s="68"/>
      <c r="Q5934" s="69"/>
      <c r="R5934" s="69"/>
      <c r="Z5934" s="70"/>
      <c r="AA5934" s="71"/>
      <c r="AB5934" s="70"/>
      <c r="AC5934" s="70"/>
      <c r="AD5934" s="53"/>
      <c r="AE5934" s="53"/>
      <c r="AF5934" s="72"/>
      <c r="AG5934" s="70"/>
      <c r="AH5934" s="70"/>
      <c r="AI5934" s="70"/>
    </row>
    <row r="5935" spans="1:35" ht="12.75" customHeight="1" x14ac:dyDescent="0.2">
      <c r="A5935" s="64" t="s">
        <v>1031</v>
      </c>
      <c r="B5935" s="65" t="s">
        <v>1030</v>
      </c>
      <c r="C5935" s="65">
        <v>37178812</v>
      </c>
      <c r="D5935" s="66">
        <f>VLOOKUP(A5935,'2.1 Termination Charges'!$B$4:$F$904,5,0)</f>
        <v>0.75270999999999999</v>
      </c>
      <c r="G5935" s="67"/>
      <c r="H5935" s="67"/>
      <c r="J5935" s="67"/>
      <c r="P5935" s="68"/>
      <c r="Q5935" s="69"/>
      <c r="R5935" s="69"/>
      <c r="Z5935" s="70"/>
      <c r="AA5935" s="71"/>
      <c r="AB5935" s="70"/>
      <c r="AC5935" s="70"/>
      <c r="AD5935" s="53"/>
      <c r="AE5935" s="53"/>
      <c r="AF5935" s="72"/>
      <c r="AG5935" s="70"/>
      <c r="AH5935" s="70"/>
      <c r="AI5935" s="70"/>
    </row>
    <row r="5936" spans="1:35" ht="12.75" customHeight="1" x14ac:dyDescent="0.2">
      <c r="A5936" s="64" t="s">
        <v>1031</v>
      </c>
      <c r="B5936" s="65" t="s">
        <v>1030</v>
      </c>
      <c r="C5936" s="65">
        <v>37178813</v>
      </c>
      <c r="D5936" s="66">
        <f>VLOOKUP(A5936,'2.1 Termination Charges'!$B$4:$F$904,5,0)</f>
        <v>0.75270999999999999</v>
      </c>
      <c r="G5936" s="67"/>
      <c r="H5936" s="67"/>
      <c r="J5936" s="67"/>
      <c r="P5936" s="68"/>
      <c r="Q5936" s="69"/>
      <c r="R5936" s="69"/>
      <c r="Z5936" s="70"/>
      <c r="AA5936" s="71"/>
      <c r="AB5936" s="70"/>
      <c r="AC5936" s="70"/>
      <c r="AD5936" s="53"/>
      <c r="AE5936" s="53"/>
      <c r="AF5936" s="72"/>
      <c r="AG5936" s="70"/>
      <c r="AH5936" s="70"/>
      <c r="AI5936" s="70"/>
    </row>
    <row r="5937" spans="1:35" ht="12.75" customHeight="1" x14ac:dyDescent="0.2">
      <c r="A5937" s="64" t="s">
        <v>1031</v>
      </c>
      <c r="B5937" s="65" t="s">
        <v>1030</v>
      </c>
      <c r="C5937" s="65">
        <v>37178814</v>
      </c>
      <c r="D5937" s="66">
        <f>VLOOKUP(A5937,'2.1 Termination Charges'!$B$4:$F$904,5,0)</f>
        <v>0.75270999999999999</v>
      </c>
      <c r="G5937" s="67"/>
      <c r="H5937" s="67"/>
      <c r="J5937" s="67"/>
      <c r="P5937" s="68"/>
      <c r="Q5937" s="69"/>
      <c r="R5937" s="69"/>
      <c r="Z5937" s="70"/>
      <c r="AA5937" s="71"/>
      <c r="AB5937" s="70"/>
      <c r="AC5937" s="70"/>
      <c r="AD5937" s="53"/>
      <c r="AE5937" s="53"/>
      <c r="AF5937" s="72"/>
      <c r="AG5937" s="70"/>
      <c r="AH5937" s="70"/>
      <c r="AI5937" s="70"/>
    </row>
    <row r="5938" spans="1:35" ht="12.75" customHeight="1" x14ac:dyDescent="0.2">
      <c r="A5938" s="64" t="s">
        <v>1031</v>
      </c>
      <c r="B5938" s="65" t="s">
        <v>1030</v>
      </c>
      <c r="C5938" s="65">
        <v>37178815</v>
      </c>
      <c r="D5938" s="66">
        <f>VLOOKUP(A5938,'2.1 Termination Charges'!$B$4:$F$904,5,0)</f>
        <v>0.75270999999999999</v>
      </c>
      <c r="G5938" s="67"/>
      <c r="H5938" s="67"/>
      <c r="J5938" s="67"/>
      <c r="P5938" s="68"/>
      <c r="Q5938" s="69"/>
      <c r="R5938" s="69"/>
      <c r="Z5938" s="70"/>
      <c r="AA5938" s="71"/>
      <c r="AB5938" s="70"/>
      <c r="AC5938" s="70"/>
      <c r="AD5938" s="53"/>
      <c r="AE5938" s="53"/>
      <c r="AF5938" s="72"/>
      <c r="AG5938" s="70"/>
      <c r="AH5938" s="70"/>
      <c r="AI5938" s="70"/>
    </row>
    <row r="5939" spans="1:35" ht="12.75" customHeight="1" x14ac:dyDescent="0.2">
      <c r="A5939" s="64" t="s">
        <v>1031</v>
      </c>
      <c r="B5939" s="65" t="s">
        <v>1030</v>
      </c>
      <c r="C5939" s="65">
        <v>37178816</v>
      </c>
      <c r="D5939" s="66">
        <f>VLOOKUP(A5939,'2.1 Termination Charges'!$B$4:$F$904,5,0)</f>
        <v>0.75270999999999999</v>
      </c>
      <c r="G5939" s="67"/>
      <c r="H5939" s="67"/>
      <c r="J5939" s="67"/>
      <c r="P5939" s="68"/>
      <c r="Q5939" s="69"/>
      <c r="R5939" s="69"/>
      <c r="Z5939" s="70"/>
      <c r="AA5939" s="71"/>
      <c r="AB5939" s="70"/>
      <c r="AC5939" s="70"/>
      <c r="AD5939" s="53"/>
      <c r="AE5939" s="53"/>
      <c r="AF5939" s="72"/>
      <c r="AG5939" s="70"/>
      <c r="AH5939" s="70"/>
      <c r="AI5939" s="70"/>
    </row>
    <row r="5940" spans="1:35" ht="12.75" customHeight="1" x14ac:dyDescent="0.2">
      <c r="A5940" s="64" t="s">
        <v>1031</v>
      </c>
      <c r="B5940" s="65" t="s">
        <v>1030</v>
      </c>
      <c r="C5940" s="65">
        <v>37178817</v>
      </c>
      <c r="D5940" s="66">
        <f>VLOOKUP(A5940,'2.1 Termination Charges'!$B$4:$F$904,5,0)</f>
        <v>0.75270999999999999</v>
      </c>
      <c r="G5940" s="67"/>
      <c r="H5940" s="67"/>
      <c r="J5940" s="67"/>
      <c r="P5940" s="68"/>
      <c r="Q5940" s="69"/>
      <c r="R5940" s="69"/>
      <c r="Z5940" s="70"/>
      <c r="AA5940" s="71"/>
      <c r="AB5940" s="70"/>
      <c r="AC5940" s="70"/>
      <c r="AD5940" s="53"/>
      <c r="AE5940" s="53"/>
      <c r="AF5940" s="72"/>
      <c r="AG5940" s="70"/>
      <c r="AH5940" s="70"/>
      <c r="AI5940" s="70"/>
    </row>
    <row r="5941" spans="1:35" ht="12.75" customHeight="1" x14ac:dyDescent="0.2">
      <c r="A5941" s="64" t="s">
        <v>1031</v>
      </c>
      <c r="B5941" s="65" t="s">
        <v>1030</v>
      </c>
      <c r="C5941" s="65">
        <v>37178818</v>
      </c>
      <c r="D5941" s="66">
        <f>VLOOKUP(A5941,'2.1 Termination Charges'!$B$4:$F$904,5,0)</f>
        <v>0.75270999999999999</v>
      </c>
      <c r="G5941" s="67"/>
      <c r="H5941" s="67"/>
      <c r="J5941" s="67"/>
      <c r="P5941" s="68"/>
      <c r="Q5941" s="69"/>
      <c r="R5941" s="69"/>
      <c r="Z5941" s="70"/>
      <c r="AA5941" s="71"/>
      <c r="AB5941" s="70"/>
      <c r="AC5941" s="70"/>
      <c r="AD5941" s="53"/>
      <c r="AE5941" s="53"/>
      <c r="AF5941" s="72"/>
      <c r="AG5941" s="70"/>
      <c r="AH5941" s="70"/>
      <c r="AI5941" s="70"/>
    </row>
    <row r="5942" spans="1:35" ht="12.75" customHeight="1" x14ac:dyDescent="0.2">
      <c r="A5942" s="64" t="s">
        <v>1031</v>
      </c>
      <c r="B5942" s="65" t="s">
        <v>1030</v>
      </c>
      <c r="C5942" s="65">
        <v>37178820</v>
      </c>
      <c r="D5942" s="66">
        <f>VLOOKUP(A5942,'2.1 Termination Charges'!$B$4:$F$904,5,0)</f>
        <v>0.75270999999999999</v>
      </c>
      <c r="G5942" s="67"/>
      <c r="H5942" s="67"/>
      <c r="J5942" s="67"/>
      <c r="P5942" s="68"/>
      <c r="Q5942" s="69"/>
      <c r="R5942" s="69"/>
      <c r="Z5942" s="70"/>
      <c r="AA5942" s="71"/>
      <c r="AB5942" s="70"/>
      <c r="AC5942" s="70"/>
      <c r="AD5942" s="53"/>
      <c r="AE5942" s="53"/>
      <c r="AF5942" s="72"/>
      <c r="AG5942" s="70"/>
      <c r="AH5942" s="70"/>
      <c r="AI5942" s="70"/>
    </row>
    <row r="5943" spans="1:35" ht="12.75" customHeight="1" x14ac:dyDescent="0.2">
      <c r="A5943" s="64" t="s">
        <v>1031</v>
      </c>
      <c r="B5943" s="65" t="s">
        <v>1030</v>
      </c>
      <c r="C5943" s="65">
        <v>37178821</v>
      </c>
      <c r="D5943" s="66">
        <f>VLOOKUP(A5943,'2.1 Termination Charges'!$B$4:$F$904,5,0)</f>
        <v>0.75270999999999999</v>
      </c>
      <c r="G5943" s="67"/>
      <c r="H5943" s="67"/>
      <c r="J5943" s="67"/>
      <c r="P5943" s="68"/>
      <c r="Q5943" s="69"/>
      <c r="R5943" s="69"/>
      <c r="Z5943" s="70"/>
      <c r="AA5943" s="71"/>
      <c r="AB5943" s="70"/>
      <c r="AC5943" s="70"/>
      <c r="AD5943" s="53"/>
      <c r="AE5943" s="53"/>
      <c r="AF5943" s="72"/>
      <c r="AG5943" s="70"/>
      <c r="AH5943" s="70"/>
      <c r="AI5943" s="70"/>
    </row>
    <row r="5944" spans="1:35" ht="12.75" customHeight="1" x14ac:dyDescent="0.2">
      <c r="A5944" s="64" t="s">
        <v>1031</v>
      </c>
      <c r="B5944" s="65" t="s">
        <v>1030</v>
      </c>
      <c r="C5944" s="65">
        <v>3717887</v>
      </c>
      <c r="D5944" s="66">
        <f>VLOOKUP(A5944,'2.1 Termination Charges'!$B$4:$F$904,5,0)</f>
        <v>0.75270999999999999</v>
      </c>
      <c r="G5944" s="67"/>
      <c r="H5944" s="67"/>
      <c r="J5944" s="67"/>
      <c r="P5944" s="68"/>
      <c r="Q5944" s="69"/>
      <c r="R5944" s="69"/>
      <c r="Z5944" s="70"/>
      <c r="AA5944" s="71"/>
      <c r="AB5944" s="70"/>
      <c r="AC5944" s="70"/>
      <c r="AD5944" s="53"/>
      <c r="AE5944" s="53"/>
      <c r="AF5944" s="72"/>
      <c r="AG5944" s="70"/>
      <c r="AH5944" s="70"/>
      <c r="AI5944" s="70"/>
    </row>
    <row r="5945" spans="1:35" ht="12.75" customHeight="1" x14ac:dyDescent="0.2">
      <c r="A5945" s="64" t="s">
        <v>1031</v>
      </c>
      <c r="B5945" s="65" t="s">
        <v>1030</v>
      </c>
      <c r="C5945" s="65">
        <v>37178890</v>
      </c>
      <c r="D5945" s="66">
        <f>VLOOKUP(A5945,'2.1 Termination Charges'!$B$4:$F$904,5,0)</f>
        <v>0.75270999999999999</v>
      </c>
      <c r="G5945" s="67"/>
      <c r="H5945" s="67"/>
      <c r="J5945" s="67"/>
      <c r="P5945" s="68"/>
      <c r="Q5945" s="69"/>
      <c r="R5945" s="69"/>
      <c r="Z5945" s="70"/>
      <c r="AA5945" s="71"/>
      <c r="AB5945" s="70"/>
      <c r="AC5945" s="70"/>
      <c r="AD5945" s="53"/>
      <c r="AE5945" s="53"/>
      <c r="AF5945" s="72"/>
      <c r="AG5945" s="70"/>
      <c r="AH5945" s="70"/>
      <c r="AI5945" s="70"/>
    </row>
    <row r="5946" spans="1:35" ht="12.75" customHeight="1" x14ac:dyDescent="0.2">
      <c r="A5946" s="64" t="s">
        <v>1031</v>
      </c>
      <c r="B5946" s="65" t="s">
        <v>1030</v>
      </c>
      <c r="C5946" s="65">
        <v>37178891</v>
      </c>
      <c r="D5946" s="66">
        <f>VLOOKUP(A5946,'2.1 Termination Charges'!$B$4:$F$904,5,0)</f>
        <v>0.75270999999999999</v>
      </c>
      <c r="G5946" s="67"/>
      <c r="H5946" s="67"/>
      <c r="J5946" s="67"/>
      <c r="P5946" s="68"/>
      <c r="Q5946" s="69"/>
      <c r="R5946" s="69"/>
      <c r="Z5946" s="70"/>
      <c r="AA5946" s="71"/>
      <c r="AB5946" s="70"/>
      <c r="AC5946" s="70"/>
      <c r="AD5946" s="53"/>
      <c r="AE5946" s="53"/>
      <c r="AF5946" s="72"/>
      <c r="AG5946" s="70"/>
      <c r="AH5946" s="70"/>
      <c r="AI5946" s="70"/>
    </row>
    <row r="5947" spans="1:35" ht="12.75" customHeight="1" x14ac:dyDescent="0.2">
      <c r="A5947" s="64" t="s">
        <v>1031</v>
      </c>
      <c r="B5947" s="65" t="s">
        <v>1030</v>
      </c>
      <c r="C5947" s="65">
        <v>37178892</v>
      </c>
      <c r="D5947" s="66">
        <f>VLOOKUP(A5947,'2.1 Termination Charges'!$B$4:$F$904,5,0)</f>
        <v>0.75270999999999999</v>
      </c>
      <c r="G5947" s="67"/>
      <c r="H5947" s="67"/>
      <c r="J5947" s="67"/>
      <c r="P5947" s="68"/>
      <c r="Q5947" s="69"/>
      <c r="R5947" s="69"/>
      <c r="Z5947" s="70"/>
      <c r="AA5947" s="71"/>
      <c r="AB5947" s="70"/>
      <c r="AC5947" s="70"/>
      <c r="AD5947" s="53"/>
      <c r="AE5947" s="53"/>
      <c r="AF5947" s="72"/>
      <c r="AG5947" s="70"/>
      <c r="AH5947" s="70"/>
      <c r="AI5947" s="70"/>
    </row>
    <row r="5948" spans="1:35" ht="12.75" customHeight="1" x14ac:dyDescent="0.2">
      <c r="A5948" s="64" t="s">
        <v>1031</v>
      </c>
      <c r="B5948" s="65" t="s">
        <v>1030</v>
      </c>
      <c r="C5948" s="65">
        <v>37178893</v>
      </c>
      <c r="D5948" s="66">
        <f>VLOOKUP(A5948,'2.1 Termination Charges'!$B$4:$F$904,5,0)</f>
        <v>0.75270999999999999</v>
      </c>
      <c r="G5948" s="67"/>
      <c r="H5948" s="67"/>
      <c r="J5948" s="67"/>
      <c r="P5948" s="68"/>
      <c r="Q5948" s="69"/>
      <c r="R5948" s="69"/>
      <c r="Z5948" s="70"/>
      <c r="AA5948" s="71"/>
      <c r="AB5948" s="70"/>
      <c r="AC5948" s="70"/>
      <c r="AD5948" s="53"/>
      <c r="AE5948" s="53"/>
      <c r="AF5948" s="72"/>
      <c r="AG5948" s="70"/>
      <c r="AH5948" s="70"/>
      <c r="AI5948" s="70"/>
    </row>
    <row r="5949" spans="1:35" ht="12.75" customHeight="1" x14ac:dyDescent="0.2">
      <c r="A5949" s="64" t="s">
        <v>1031</v>
      </c>
      <c r="B5949" s="65" t="s">
        <v>1030</v>
      </c>
      <c r="C5949" s="65">
        <v>37178899</v>
      </c>
      <c r="D5949" s="66">
        <f>VLOOKUP(A5949,'2.1 Termination Charges'!$B$4:$F$904,5,0)</f>
        <v>0.75270999999999999</v>
      </c>
      <c r="G5949" s="67"/>
      <c r="H5949" s="67"/>
      <c r="J5949" s="67"/>
      <c r="P5949" s="68"/>
      <c r="Q5949" s="69"/>
      <c r="R5949" s="69"/>
      <c r="Z5949" s="70"/>
      <c r="AA5949" s="71"/>
      <c r="AB5949" s="70"/>
      <c r="AC5949" s="70"/>
      <c r="AD5949" s="53"/>
      <c r="AE5949" s="53"/>
      <c r="AF5949" s="72"/>
      <c r="AG5949" s="70"/>
      <c r="AH5949" s="70"/>
      <c r="AI5949" s="70"/>
    </row>
    <row r="5950" spans="1:35" ht="12.75" customHeight="1" x14ac:dyDescent="0.2">
      <c r="A5950" s="64" t="s">
        <v>1031</v>
      </c>
      <c r="B5950" s="65" t="s">
        <v>1030</v>
      </c>
      <c r="C5950" s="65">
        <v>37178904</v>
      </c>
      <c r="D5950" s="66">
        <f>VLOOKUP(A5950,'2.1 Termination Charges'!$B$4:$F$904,5,0)</f>
        <v>0.75270999999999999</v>
      </c>
      <c r="G5950" s="67"/>
      <c r="H5950" s="67"/>
      <c r="J5950" s="67"/>
      <c r="P5950" s="68"/>
      <c r="Q5950" s="69"/>
      <c r="R5950" s="69"/>
      <c r="Z5950" s="70"/>
      <c r="AA5950" s="71"/>
      <c r="AB5950" s="70"/>
      <c r="AC5950" s="70"/>
      <c r="AD5950" s="53"/>
      <c r="AE5950" s="53"/>
      <c r="AF5950" s="72"/>
      <c r="AG5950" s="70"/>
      <c r="AH5950" s="70"/>
      <c r="AI5950" s="70"/>
    </row>
    <row r="5951" spans="1:35" ht="12.75" customHeight="1" x14ac:dyDescent="0.2">
      <c r="A5951" s="64" t="s">
        <v>1031</v>
      </c>
      <c r="B5951" s="65" t="s">
        <v>1030</v>
      </c>
      <c r="C5951" s="65">
        <v>37178905</v>
      </c>
      <c r="D5951" s="66">
        <f>VLOOKUP(A5951,'2.1 Termination Charges'!$B$4:$F$904,5,0)</f>
        <v>0.75270999999999999</v>
      </c>
      <c r="G5951" s="67"/>
      <c r="H5951" s="67"/>
      <c r="J5951" s="67"/>
      <c r="P5951" s="68"/>
      <c r="Q5951" s="69"/>
      <c r="R5951" s="69"/>
      <c r="Z5951" s="70"/>
      <c r="AA5951" s="71"/>
      <c r="AB5951" s="70"/>
      <c r="AC5951" s="70"/>
      <c r="AD5951" s="53"/>
      <c r="AE5951" s="53"/>
      <c r="AF5951" s="72"/>
      <c r="AG5951" s="70"/>
      <c r="AH5951" s="70"/>
      <c r="AI5951" s="70"/>
    </row>
    <row r="5952" spans="1:35" ht="12.75" customHeight="1" x14ac:dyDescent="0.2">
      <c r="A5952" s="64" t="s">
        <v>1031</v>
      </c>
      <c r="B5952" s="65" t="s">
        <v>1030</v>
      </c>
      <c r="C5952" s="65">
        <v>3717891</v>
      </c>
      <c r="D5952" s="66">
        <f>VLOOKUP(A5952,'2.1 Termination Charges'!$B$4:$F$904,5,0)</f>
        <v>0.75270999999999999</v>
      </c>
      <c r="G5952" s="67"/>
      <c r="H5952" s="67"/>
      <c r="J5952" s="67"/>
      <c r="P5952" s="68"/>
      <c r="Q5952" s="69"/>
      <c r="R5952" s="69"/>
      <c r="Z5952" s="70"/>
      <c r="AA5952" s="71"/>
      <c r="AB5952" s="70"/>
      <c r="AC5952" s="70"/>
      <c r="AD5952" s="53"/>
      <c r="AE5952" s="53"/>
      <c r="AF5952" s="72"/>
      <c r="AG5952" s="70"/>
      <c r="AH5952" s="70"/>
      <c r="AI5952" s="70"/>
    </row>
    <row r="5953" spans="1:35" ht="12.75" customHeight="1" x14ac:dyDescent="0.2">
      <c r="A5953" s="64" t="s">
        <v>1031</v>
      </c>
      <c r="B5953" s="65" t="s">
        <v>1030</v>
      </c>
      <c r="C5953" s="65">
        <v>37178922</v>
      </c>
      <c r="D5953" s="66">
        <f>VLOOKUP(A5953,'2.1 Termination Charges'!$B$4:$F$904,5,0)</f>
        <v>0.75270999999999999</v>
      </c>
      <c r="G5953" s="67"/>
      <c r="H5953" s="67"/>
      <c r="J5953" s="67"/>
      <c r="P5953" s="68"/>
      <c r="Q5953" s="69"/>
      <c r="R5953" s="69"/>
      <c r="Z5953" s="70"/>
      <c r="AA5953" s="71"/>
      <c r="AB5953" s="70"/>
      <c r="AC5953" s="70"/>
      <c r="AD5953" s="53"/>
      <c r="AE5953" s="53"/>
      <c r="AF5953" s="72"/>
      <c r="AG5953" s="70"/>
      <c r="AH5953" s="70"/>
      <c r="AI5953" s="70"/>
    </row>
    <row r="5954" spans="1:35" ht="12.75" customHeight="1" x14ac:dyDescent="0.2">
      <c r="A5954" s="64" t="s">
        <v>1031</v>
      </c>
      <c r="B5954" s="65" t="s">
        <v>1030</v>
      </c>
      <c r="C5954" s="65">
        <v>37178999</v>
      </c>
      <c r="D5954" s="66">
        <f>VLOOKUP(A5954,'2.1 Termination Charges'!$B$4:$F$904,5,0)</f>
        <v>0.75270999999999999</v>
      </c>
      <c r="G5954" s="67"/>
      <c r="H5954" s="67"/>
      <c r="J5954" s="67"/>
      <c r="P5954" s="68"/>
      <c r="Q5954" s="69"/>
      <c r="R5954" s="69"/>
      <c r="Z5954" s="70"/>
      <c r="AA5954" s="71"/>
      <c r="AB5954" s="70"/>
      <c r="AC5954" s="70"/>
      <c r="AD5954" s="53"/>
      <c r="AE5954" s="53"/>
      <c r="AF5954" s="72"/>
      <c r="AG5954" s="70"/>
      <c r="AH5954" s="70"/>
      <c r="AI5954" s="70"/>
    </row>
    <row r="5955" spans="1:35" ht="12.75" customHeight="1" x14ac:dyDescent="0.2">
      <c r="A5955" s="64" t="s">
        <v>1031</v>
      </c>
      <c r="B5955" s="65" t="s">
        <v>1030</v>
      </c>
      <c r="C5955" s="65">
        <v>37180400</v>
      </c>
      <c r="D5955" s="66">
        <f>VLOOKUP(A5955,'2.1 Termination Charges'!$B$4:$F$904,5,0)</f>
        <v>0.75270999999999999</v>
      </c>
      <c r="G5955" s="67"/>
      <c r="H5955" s="67"/>
      <c r="J5955" s="67"/>
      <c r="P5955" s="68"/>
      <c r="Q5955" s="69"/>
      <c r="R5955" s="69"/>
      <c r="Z5955" s="70"/>
      <c r="AA5955" s="71"/>
      <c r="AB5955" s="70"/>
      <c r="AC5955" s="70"/>
      <c r="AD5955" s="53"/>
      <c r="AE5955" s="53"/>
      <c r="AF5955" s="72"/>
      <c r="AG5955" s="70"/>
      <c r="AH5955" s="70"/>
      <c r="AI5955" s="70"/>
    </row>
    <row r="5956" spans="1:35" ht="12.75" customHeight="1" x14ac:dyDescent="0.2">
      <c r="A5956" s="64" t="s">
        <v>1031</v>
      </c>
      <c r="B5956" s="65" t="s">
        <v>1030</v>
      </c>
      <c r="C5956" s="65">
        <v>37180401</v>
      </c>
      <c r="D5956" s="66">
        <f>VLOOKUP(A5956,'2.1 Termination Charges'!$B$4:$F$904,5,0)</f>
        <v>0.75270999999999999</v>
      </c>
      <c r="G5956" s="67"/>
      <c r="H5956" s="67"/>
      <c r="J5956" s="67"/>
      <c r="P5956" s="68"/>
      <c r="Q5956" s="69"/>
      <c r="R5956" s="69"/>
      <c r="Z5956" s="70"/>
      <c r="AA5956" s="71"/>
      <c r="AB5956" s="70"/>
      <c r="AC5956" s="70"/>
      <c r="AD5956" s="53"/>
      <c r="AE5956" s="53"/>
      <c r="AF5956" s="72"/>
      <c r="AG5956" s="70"/>
      <c r="AH5956" s="70"/>
      <c r="AI5956" s="70"/>
    </row>
    <row r="5957" spans="1:35" ht="12.75" customHeight="1" x14ac:dyDescent="0.2">
      <c r="A5957" s="64" t="s">
        <v>1031</v>
      </c>
      <c r="B5957" s="65" t="s">
        <v>1030</v>
      </c>
      <c r="C5957" s="65">
        <v>37180402</v>
      </c>
      <c r="D5957" s="66">
        <f>VLOOKUP(A5957,'2.1 Termination Charges'!$B$4:$F$904,5,0)</f>
        <v>0.75270999999999999</v>
      </c>
      <c r="G5957" s="67"/>
      <c r="H5957" s="67"/>
      <c r="J5957" s="67"/>
      <c r="P5957" s="68"/>
      <c r="Q5957" s="69"/>
      <c r="R5957" s="69"/>
      <c r="Z5957" s="70"/>
      <c r="AA5957" s="71"/>
      <c r="AB5957" s="70"/>
      <c r="AC5957" s="70"/>
      <c r="AD5957" s="53"/>
      <c r="AE5957" s="53"/>
      <c r="AF5957" s="72"/>
      <c r="AG5957" s="70"/>
      <c r="AH5957" s="70"/>
      <c r="AI5957" s="70"/>
    </row>
    <row r="5958" spans="1:35" ht="12.75" customHeight="1" x14ac:dyDescent="0.2">
      <c r="A5958" s="64" t="s">
        <v>1031</v>
      </c>
      <c r="B5958" s="65" t="s">
        <v>1030</v>
      </c>
      <c r="C5958" s="65">
        <v>3718060</v>
      </c>
      <c r="D5958" s="66">
        <f>VLOOKUP(A5958,'2.1 Termination Charges'!$B$4:$F$904,5,0)</f>
        <v>0.75270999999999999</v>
      </c>
      <c r="G5958" s="67"/>
      <c r="H5958" s="67"/>
      <c r="J5958" s="67"/>
      <c r="P5958" s="68"/>
      <c r="Q5958" s="69"/>
      <c r="R5958" s="69"/>
      <c r="Z5958" s="70"/>
      <c r="AA5958" s="71"/>
      <c r="AB5958" s="70"/>
      <c r="AC5958" s="70"/>
      <c r="AD5958" s="53"/>
      <c r="AE5958" s="53"/>
      <c r="AF5958" s="72"/>
      <c r="AG5958" s="70"/>
      <c r="AH5958" s="70"/>
      <c r="AI5958" s="70"/>
    </row>
    <row r="5959" spans="1:35" ht="12.75" customHeight="1" x14ac:dyDescent="0.2">
      <c r="A5959" s="64" t="s">
        <v>1031</v>
      </c>
      <c r="B5959" s="65" t="s">
        <v>1030</v>
      </c>
      <c r="C5959" s="65">
        <v>37180601</v>
      </c>
      <c r="D5959" s="66">
        <f>VLOOKUP(A5959,'2.1 Termination Charges'!$B$4:$F$904,5,0)</f>
        <v>0.75270999999999999</v>
      </c>
      <c r="G5959" s="67"/>
      <c r="H5959" s="67"/>
      <c r="J5959" s="67"/>
      <c r="P5959" s="68"/>
      <c r="Q5959" s="69"/>
      <c r="R5959" s="69"/>
      <c r="Z5959" s="70"/>
      <c r="AA5959" s="71"/>
      <c r="AB5959" s="70"/>
      <c r="AC5959" s="70"/>
      <c r="AD5959" s="53"/>
      <c r="AE5959" s="53"/>
      <c r="AF5959" s="72"/>
      <c r="AG5959" s="70"/>
      <c r="AH5959" s="70"/>
      <c r="AI5959" s="70"/>
    </row>
    <row r="5960" spans="1:35" ht="12.75" customHeight="1" x14ac:dyDescent="0.2">
      <c r="A5960" s="64" t="s">
        <v>1031</v>
      </c>
      <c r="B5960" s="65" t="s">
        <v>1030</v>
      </c>
      <c r="C5960" s="65">
        <v>37180900</v>
      </c>
      <c r="D5960" s="66">
        <f>VLOOKUP(A5960,'2.1 Termination Charges'!$B$4:$F$904,5,0)</f>
        <v>0.75270999999999999</v>
      </c>
      <c r="G5960" s="67"/>
      <c r="H5960" s="67"/>
      <c r="J5960" s="67"/>
      <c r="P5960" s="68"/>
      <c r="Q5960" s="69"/>
      <c r="R5960" s="69"/>
      <c r="Z5960" s="70"/>
      <c r="AA5960" s="71"/>
      <c r="AB5960" s="70"/>
      <c r="AC5960" s="70"/>
      <c r="AD5960" s="53"/>
      <c r="AE5960" s="53"/>
      <c r="AF5960" s="72"/>
      <c r="AG5960" s="70"/>
      <c r="AH5960" s="70"/>
      <c r="AI5960" s="70"/>
    </row>
    <row r="5961" spans="1:35" ht="12.75" customHeight="1" x14ac:dyDescent="0.2">
      <c r="A5961" s="64" t="s">
        <v>1031</v>
      </c>
      <c r="B5961" s="65" t="s">
        <v>1030</v>
      </c>
      <c r="C5961" s="65">
        <v>371810</v>
      </c>
      <c r="D5961" s="66">
        <f>VLOOKUP(A5961,'2.1 Termination Charges'!$B$4:$F$904,5,0)</f>
        <v>0.75270999999999999</v>
      </c>
      <c r="G5961" s="67"/>
      <c r="H5961" s="67"/>
      <c r="J5961" s="67"/>
      <c r="P5961" s="68"/>
      <c r="Q5961" s="69"/>
      <c r="R5961" s="69"/>
      <c r="Z5961" s="70"/>
      <c r="AA5961" s="71"/>
      <c r="AB5961" s="70"/>
      <c r="AC5961" s="70"/>
      <c r="AD5961" s="53"/>
      <c r="AE5961" s="53"/>
      <c r="AF5961" s="72"/>
      <c r="AG5961" s="70"/>
      <c r="AH5961" s="70"/>
      <c r="AI5961" s="70"/>
    </row>
    <row r="5962" spans="1:35" ht="12.75" customHeight="1" x14ac:dyDescent="0.2">
      <c r="A5962" s="64" t="s">
        <v>1031</v>
      </c>
      <c r="B5962" s="65" t="s">
        <v>1030</v>
      </c>
      <c r="C5962" s="65">
        <v>3718110</v>
      </c>
      <c r="D5962" s="66">
        <f>VLOOKUP(A5962,'2.1 Termination Charges'!$B$4:$F$904,5,0)</f>
        <v>0.75270999999999999</v>
      </c>
      <c r="G5962" s="67"/>
      <c r="H5962" s="67"/>
      <c r="J5962" s="67"/>
      <c r="P5962" s="68"/>
      <c r="Q5962" s="69"/>
      <c r="R5962" s="69"/>
      <c r="Z5962" s="70"/>
      <c r="AA5962" s="71"/>
      <c r="AB5962" s="70"/>
      <c r="AC5962" s="70"/>
      <c r="AD5962" s="53"/>
      <c r="AE5962" s="53"/>
      <c r="AF5962" s="72"/>
      <c r="AG5962" s="70"/>
      <c r="AH5962" s="70"/>
      <c r="AI5962" s="70"/>
    </row>
    <row r="5963" spans="1:35" ht="12.75" customHeight="1" x14ac:dyDescent="0.2">
      <c r="A5963" s="64" t="s">
        <v>1031</v>
      </c>
      <c r="B5963" s="65" t="s">
        <v>1030</v>
      </c>
      <c r="C5963" s="65">
        <v>37181110</v>
      </c>
      <c r="D5963" s="66">
        <f>VLOOKUP(A5963,'2.1 Termination Charges'!$B$4:$F$904,5,0)</f>
        <v>0.75270999999999999</v>
      </c>
      <c r="G5963" s="67"/>
      <c r="H5963" s="67"/>
      <c r="J5963" s="67"/>
      <c r="P5963" s="68"/>
      <c r="Q5963" s="69"/>
      <c r="R5963" s="69"/>
      <c r="Z5963" s="70"/>
      <c r="AA5963" s="71"/>
      <c r="AB5963" s="70"/>
      <c r="AC5963" s="70"/>
      <c r="AD5963" s="53"/>
      <c r="AE5963" s="53"/>
      <c r="AF5963" s="72"/>
      <c r="AG5963" s="70"/>
      <c r="AH5963" s="70"/>
      <c r="AI5963" s="70"/>
    </row>
    <row r="5964" spans="1:35" ht="12.75" customHeight="1" x14ac:dyDescent="0.2">
      <c r="A5964" s="64" t="s">
        <v>1031</v>
      </c>
      <c r="B5964" s="65" t="s">
        <v>1030</v>
      </c>
      <c r="C5964" s="65">
        <v>37181111</v>
      </c>
      <c r="D5964" s="66">
        <f>VLOOKUP(A5964,'2.1 Termination Charges'!$B$4:$F$904,5,0)</f>
        <v>0.75270999999999999</v>
      </c>
      <c r="G5964" s="67"/>
      <c r="H5964" s="67"/>
      <c r="J5964" s="67"/>
      <c r="P5964" s="68"/>
      <c r="Q5964" s="69"/>
      <c r="R5964" s="69"/>
      <c r="Z5964" s="70"/>
      <c r="AA5964" s="71"/>
      <c r="AB5964" s="70"/>
      <c r="AC5964" s="70"/>
      <c r="AD5964" s="53"/>
      <c r="AE5964" s="53"/>
      <c r="AF5964" s="72"/>
      <c r="AG5964" s="70"/>
      <c r="AH5964" s="70"/>
      <c r="AI5964" s="70"/>
    </row>
    <row r="5965" spans="1:35" ht="12.75" customHeight="1" x14ac:dyDescent="0.2">
      <c r="A5965" s="64" t="s">
        <v>1031</v>
      </c>
      <c r="B5965" s="65" t="s">
        <v>1030</v>
      </c>
      <c r="C5965" s="65">
        <v>37181112</v>
      </c>
      <c r="D5965" s="66">
        <f>VLOOKUP(A5965,'2.1 Termination Charges'!$B$4:$F$904,5,0)</f>
        <v>0.75270999999999999</v>
      </c>
      <c r="G5965" s="67"/>
      <c r="H5965" s="67"/>
      <c r="J5965" s="67"/>
      <c r="P5965" s="68"/>
      <c r="Q5965" s="69"/>
      <c r="R5965" s="69"/>
      <c r="Z5965" s="70"/>
      <c r="AA5965" s="71"/>
      <c r="AB5965" s="70"/>
      <c r="AC5965" s="70"/>
      <c r="AD5965" s="53"/>
      <c r="AE5965" s="53"/>
      <c r="AF5965" s="72"/>
      <c r="AG5965" s="70"/>
      <c r="AH5965" s="70"/>
      <c r="AI5965" s="70"/>
    </row>
    <row r="5966" spans="1:35" ht="12.75" customHeight="1" x14ac:dyDescent="0.2">
      <c r="A5966" s="64" t="s">
        <v>1031</v>
      </c>
      <c r="B5966" s="65" t="s">
        <v>1030</v>
      </c>
      <c r="C5966" s="65">
        <v>37181200</v>
      </c>
      <c r="D5966" s="66">
        <f>VLOOKUP(A5966,'2.1 Termination Charges'!$B$4:$F$904,5,0)</f>
        <v>0.75270999999999999</v>
      </c>
      <c r="G5966" s="67"/>
      <c r="H5966" s="67"/>
      <c r="J5966" s="67"/>
      <c r="P5966" s="68"/>
      <c r="Q5966" s="69"/>
      <c r="R5966" s="69"/>
      <c r="Z5966" s="70"/>
      <c r="AA5966" s="71"/>
      <c r="AB5966" s="70"/>
      <c r="AC5966" s="70"/>
      <c r="AD5966" s="53"/>
      <c r="AE5966" s="53"/>
      <c r="AF5966" s="72"/>
      <c r="AG5966" s="70"/>
      <c r="AH5966" s="70"/>
      <c r="AI5966" s="70"/>
    </row>
    <row r="5967" spans="1:35" ht="12.75" customHeight="1" x14ac:dyDescent="0.2">
      <c r="A5967" s="64" t="s">
        <v>1031</v>
      </c>
      <c r="B5967" s="65" t="s">
        <v>1030</v>
      </c>
      <c r="C5967" s="65">
        <v>37181201</v>
      </c>
      <c r="D5967" s="66">
        <f>VLOOKUP(A5967,'2.1 Termination Charges'!$B$4:$F$904,5,0)</f>
        <v>0.75270999999999999</v>
      </c>
      <c r="G5967" s="67"/>
      <c r="H5967" s="67"/>
      <c r="J5967" s="67"/>
      <c r="P5967" s="68"/>
      <c r="Q5967" s="69"/>
      <c r="R5967" s="69"/>
      <c r="Z5967" s="70"/>
      <c r="AA5967" s="71"/>
      <c r="AB5967" s="70"/>
      <c r="AC5967" s="70"/>
      <c r="AD5967" s="53"/>
      <c r="AE5967" s="53"/>
      <c r="AF5967" s="72"/>
      <c r="AG5967" s="70"/>
      <c r="AH5967" s="70"/>
      <c r="AI5967" s="70"/>
    </row>
    <row r="5968" spans="1:35" ht="12.75" customHeight="1" x14ac:dyDescent="0.2">
      <c r="A5968" s="64" t="s">
        <v>1031</v>
      </c>
      <c r="B5968" s="65" t="s">
        <v>1030</v>
      </c>
      <c r="C5968" s="65">
        <v>37181300</v>
      </c>
      <c r="D5968" s="66">
        <f>VLOOKUP(A5968,'2.1 Termination Charges'!$B$4:$F$904,5,0)</f>
        <v>0.75270999999999999</v>
      </c>
      <c r="G5968" s="67"/>
      <c r="H5968" s="67"/>
      <c r="J5968" s="67"/>
      <c r="P5968" s="68"/>
      <c r="Q5968" s="69"/>
      <c r="R5968" s="69"/>
      <c r="Z5968" s="70"/>
      <c r="AA5968" s="71"/>
      <c r="AB5968" s="70"/>
      <c r="AC5968" s="70"/>
      <c r="AD5968" s="53"/>
      <c r="AE5968" s="53"/>
      <c r="AF5968" s="72"/>
      <c r="AG5968" s="70"/>
      <c r="AH5968" s="70"/>
      <c r="AI5968" s="70"/>
    </row>
    <row r="5969" spans="1:35" ht="12.75" customHeight="1" x14ac:dyDescent="0.2">
      <c r="A5969" s="64" t="s">
        <v>1031</v>
      </c>
      <c r="B5969" s="65" t="s">
        <v>1030</v>
      </c>
      <c r="C5969" s="65">
        <v>37181301</v>
      </c>
      <c r="D5969" s="66">
        <f>VLOOKUP(A5969,'2.1 Termination Charges'!$B$4:$F$904,5,0)</f>
        <v>0.75270999999999999</v>
      </c>
      <c r="G5969" s="67"/>
      <c r="H5969" s="67"/>
      <c r="J5969" s="67"/>
      <c r="P5969" s="68"/>
      <c r="Q5969" s="69"/>
      <c r="R5969" s="69"/>
      <c r="Z5969" s="70"/>
      <c r="AA5969" s="71"/>
      <c r="AB5969" s="70"/>
      <c r="AC5969" s="70"/>
      <c r="AD5969" s="53"/>
      <c r="AE5969" s="53"/>
      <c r="AF5969" s="72"/>
      <c r="AG5969" s="70"/>
      <c r="AH5969" s="70"/>
      <c r="AI5969" s="70"/>
    </row>
    <row r="5970" spans="1:35" ht="12.75" customHeight="1" x14ac:dyDescent="0.2">
      <c r="A5970" s="64" t="s">
        <v>1031</v>
      </c>
      <c r="B5970" s="65" t="s">
        <v>1030</v>
      </c>
      <c r="C5970" s="65">
        <v>37181400</v>
      </c>
      <c r="D5970" s="66">
        <f>VLOOKUP(A5970,'2.1 Termination Charges'!$B$4:$F$904,5,0)</f>
        <v>0.75270999999999999</v>
      </c>
      <c r="G5970" s="67"/>
      <c r="H5970" s="67"/>
      <c r="J5970" s="67"/>
      <c r="P5970" s="68"/>
      <c r="Q5970" s="69"/>
      <c r="R5970" s="69"/>
      <c r="Z5970" s="70"/>
      <c r="AA5970" s="71"/>
      <c r="AB5970" s="70"/>
      <c r="AC5970" s="70"/>
      <c r="AD5970" s="53"/>
      <c r="AE5970" s="53"/>
      <c r="AF5970" s="72"/>
      <c r="AG5970" s="70"/>
      <c r="AH5970" s="70"/>
      <c r="AI5970" s="70"/>
    </row>
    <row r="5971" spans="1:35" ht="12.75" customHeight="1" x14ac:dyDescent="0.2">
      <c r="A5971" s="64" t="s">
        <v>1031</v>
      </c>
      <c r="B5971" s="65" t="s">
        <v>1030</v>
      </c>
      <c r="C5971" s="65">
        <v>37181401</v>
      </c>
      <c r="D5971" s="66">
        <f>VLOOKUP(A5971,'2.1 Termination Charges'!$B$4:$F$904,5,0)</f>
        <v>0.75270999999999999</v>
      </c>
      <c r="G5971" s="67"/>
      <c r="H5971" s="67"/>
      <c r="J5971" s="67"/>
      <c r="P5971" s="68"/>
      <c r="Q5971" s="69"/>
      <c r="R5971" s="69"/>
      <c r="Z5971" s="70"/>
      <c r="AA5971" s="71"/>
      <c r="AB5971" s="70"/>
      <c r="AC5971" s="70"/>
      <c r="AD5971" s="53"/>
      <c r="AE5971" s="53"/>
      <c r="AF5971" s="72"/>
      <c r="AG5971" s="70"/>
      <c r="AH5971" s="70"/>
      <c r="AI5971" s="70"/>
    </row>
    <row r="5972" spans="1:35" ht="12.75" customHeight="1" x14ac:dyDescent="0.2">
      <c r="A5972" s="64" t="s">
        <v>1031</v>
      </c>
      <c r="B5972" s="65" t="s">
        <v>1030</v>
      </c>
      <c r="C5972" s="65">
        <v>37181500</v>
      </c>
      <c r="D5972" s="66">
        <f>VLOOKUP(A5972,'2.1 Termination Charges'!$B$4:$F$904,5,0)</f>
        <v>0.75270999999999999</v>
      </c>
      <c r="G5972" s="67"/>
      <c r="H5972" s="67"/>
      <c r="J5972" s="67"/>
      <c r="P5972" s="68"/>
      <c r="Q5972" s="69"/>
      <c r="R5972" s="69"/>
      <c r="Z5972" s="70"/>
      <c r="AA5972" s="71"/>
      <c r="AB5972" s="70"/>
      <c r="AC5972" s="70"/>
      <c r="AD5972" s="53"/>
      <c r="AE5972" s="53"/>
      <c r="AF5972" s="72"/>
      <c r="AG5972" s="70"/>
      <c r="AH5972" s="70"/>
      <c r="AI5972" s="70"/>
    </row>
    <row r="5973" spans="1:35" ht="12.75" customHeight="1" x14ac:dyDescent="0.2">
      <c r="A5973" s="64" t="s">
        <v>1031</v>
      </c>
      <c r="B5973" s="65" t="s">
        <v>1030</v>
      </c>
      <c r="C5973" s="65">
        <v>37181501</v>
      </c>
      <c r="D5973" s="66">
        <f>VLOOKUP(A5973,'2.1 Termination Charges'!$B$4:$F$904,5,0)</f>
        <v>0.75270999999999999</v>
      </c>
      <c r="G5973" s="67"/>
      <c r="H5973" s="67"/>
      <c r="J5973" s="67"/>
      <c r="P5973" s="68"/>
      <c r="Q5973" s="69"/>
      <c r="R5973" s="69"/>
      <c r="Z5973" s="70"/>
      <c r="AA5973" s="71"/>
      <c r="AB5973" s="70"/>
      <c r="AC5973" s="70"/>
      <c r="AD5973" s="53"/>
      <c r="AE5973" s="53"/>
      <c r="AF5973" s="72"/>
      <c r="AG5973" s="70"/>
      <c r="AH5973" s="70"/>
      <c r="AI5973" s="70"/>
    </row>
    <row r="5974" spans="1:35" ht="12.75" customHeight="1" x14ac:dyDescent="0.2">
      <c r="A5974" s="64" t="s">
        <v>1031</v>
      </c>
      <c r="B5974" s="65" t="s">
        <v>1030</v>
      </c>
      <c r="C5974" s="65">
        <v>37181600</v>
      </c>
      <c r="D5974" s="66">
        <f>VLOOKUP(A5974,'2.1 Termination Charges'!$B$4:$F$904,5,0)</f>
        <v>0.75270999999999999</v>
      </c>
      <c r="G5974" s="67"/>
      <c r="H5974" s="67"/>
      <c r="J5974" s="67"/>
      <c r="P5974" s="68"/>
      <c r="Q5974" s="69"/>
      <c r="R5974" s="69"/>
      <c r="Z5974" s="70"/>
      <c r="AA5974" s="71"/>
      <c r="AB5974" s="70"/>
      <c r="AC5974" s="70"/>
      <c r="AD5974" s="53"/>
      <c r="AE5974" s="53"/>
      <c r="AF5974" s="72"/>
      <c r="AG5974" s="70"/>
      <c r="AH5974" s="70"/>
      <c r="AI5974" s="70"/>
    </row>
    <row r="5975" spans="1:35" ht="12.75" customHeight="1" x14ac:dyDescent="0.2">
      <c r="A5975" s="64" t="s">
        <v>1031</v>
      </c>
      <c r="B5975" s="65" t="s">
        <v>1030</v>
      </c>
      <c r="C5975" s="65">
        <v>37181601</v>
      </c>
      <c r="D5975" s="66">
        <f>VLOOKUP(A5975,'2.1 Termination Charges'!$B$4:$F$904,5,0)</f>
        <v>0.75270999999999999</v>
      </c>
      <c r="G5975" s="67"/>
      <c r="H5975" s="67"/>
      <c r="J5975" s="67"/>
      <c r="P5975" s="68"/>
      <c r="Q5975" s="69"/>
      <c r="R5975" s="69"/>
      <c r="Z5975" s="70"/>
      <c r="AA5975" s="71"/>
      <c r="AB5975" s="70"/>
      <c r="AC5975" s="70"/>
      <c r="AD5975" s="53"/>
      <c r="AE5975" s="53"/>
      <c r="AF5975" s="72"/>
      <c r="AG5975" s="70"/>
      <c r="AH5975" s="70"/>
      <c r="AI5975" s="70"/>
    </row>
    <row r="5976" spans="1:35" ht="12.75" customHeight="1" x14ac:dyDescent="0.2">
      <c r="A5976" s="64" t="s">
        <v>1031</v>
      </c>
      <c r="B5976" s="65" t="s">
        <v>1030</v>
      </c>
      <c r="C5976" s="65">
        <v>37181809</v>
      </c>
      <c r="D5976" s="66">
        <f>VLOOKUP(A5976,'2.1 Termination Charges'!$B$4:$F$904,5,0)</f>
        <v>0.75270999999999999</v>
      </c>
      <c r="G5976" s="67"/>
      <c r="H5976" s="67"/>
      <c r="J5976" s="67"/>
      <c r="P5976" s="68"/>
      <c r="Q5976" s="69"/>
      <c r="R5976" s="69"/>
      <c r="Z5976" s="70"/>
      <c r="AA5976" s="71"/>
      <c r="AB5976" s="70"/>
      <c r="AC5976" s="70"/>
      <c r="AD5976" s="53"/>
      <c r="AE5976" s="53"/>
      <c r="AF5976" s="72"/>
      <c r="AG5976" s="70"/>
      <c r="AH5976" s="70"/>
      <c r="AI5976" s="70"/>
    </row>
    <row r="5977" spans="1:35" ht="12.75" customHeight="1" x14ac:dyDescent="0.2">
      <c r="A5977" s="64" t="s">
        <v>1031</v>
      </c>
      <c r="B5977" s="65" t="s">
        <v>1030</v>
      </c>
      <c r="C5977" s="65">
        <v>37181815</v>
      </c>
      <c r="D5977" s="66">
        <f>VLOOKUP(A5977,'2.1 Termination Charges'!$B$4:$F$904,5,0)</f>
        <v>0.75270999999999999</v>
      </c>
      <c r="G5977" s="67"/>
      <c r="H5977" s="67"/>
      <c r="J5977" s="67"/>
      <c r="P5977" s="68"/>
      <c r="Q5977" s="69"/>
      <c r="R5977" s="69"/>
      <c r="Z5977" s="70"/>
      <c r="AA5977" s="71"/>
      <c r="AB5977" s="70"/>
      <c r="AC5977" s="70"/>
      <c r="AD5977" s="53"/>
      <c r="AE5977" s="53"/>
      <c r="AF5977" s="72"/>
      <c r="AG5977" s="70"/>
      <c r="AH5977" s="70"/>
      <c r="AI5977" s="70"/>
    </row>
    <row r="5978" spans="1:35" ht="12.75" customHeight="1" x14ac:dyDescent="0.2">
      <c r="A5978" s="64" t="s">
        <v>1031</v>
      </c>
      <c r="B5978" s="65" t="s">
        <v>1030</v>
      </c>
      <c r="C5978" s="65">
        <v>37181816</v>
      </c>
      <c r="D5978" s="66">
        <f>VLOOKUP(A5978,'2.1 Termination Charges'!$B$4:$F$904,5,0)</f>
        <v>0.75270999999999999</v>
      </c>
      <c r="G5978" s="67"/>
      <c r="H5978" s="67"/>
      <c r="J5978" s="67"/>
      <c r="P5978" s="68"/>
      <c r="Q5978" s="69"/>
      <c r="R5978" s="69"/>
      <c r="Z5978" s="70"/>
      <c r="AA5978" s="71"/>
      <c r="AB5978" s="70"/>
      <c r="AC5978" s="70"/>
      <c r="AD5978" s="53"/>
      <c r="AE5978" s="53"/>
      <c r="AF5978" s="72"/>
      <c r="AG5978" s="70"/>
      <c r="AH5978" s="70"/>
      <c r="AI5978" s="70"/>
    </row>
    <row r="5979" spans="1:35" ht="12.75" customHeight="1" x14ac:dyDescent="0.2">
      <c r="A5979" s="64" t="s">
        <v>1031</v>
      </c>
      <c r="B5979" s="65" t="s">
        <v>1030</v>
      </c>
      <c r="C5979" s="65">
        <v>37181817</v>
      </c>
      <c r="D5979" s="66">
        <f>VLOOKUP(A5979,'2.1 Termination Charges'!$B$4:$F$904,5,0)</f>
        <v>0.75270999999999999</v>
      </c>
      <c r="G5979" s="67"/>
      <c r="H5979" s="67"/>
      <c r="J5979" s="67"/>
      <c r="P5979" s="68"/>
      <c r="Q5979" s="69"/>
      <c r="R5979" s="69"/>
      <c r="Z5979" s="70"/>
      <c r="AA5979" s="71"/>
      <c r="AB5979" s="70"/>
      <c r="AC5979" s="70"/>
      <c r="AD5979" s="53"/>
      <c r="AE5979" s="53"/>
      <c r="AF5979" s="72"/>
      <c r="AG5979" s="70"/>
      <c r="AH5979" s="70"/>
      <c r="AI5979" s="70"/>
    </row>
    <row r="5980" spans="1:35" ht="12.75" customHeight="1" x14ac:dyDescent="0.2">
      <c r="A5980" s="64" t="s">
        <v>1031</v>
      </c>
      <c r="B5980" s="65" t="s">
        <v>1030</v>
      </c>
      <c r="C5980" s="65">
        <v>37181818</v>
      </c>
      <c r="D5980" s="66">
        <f>VLOOKUP(A5980,'2.1 Termination Charges'!$B$4:$F$904,5,0)</f>
        <v>0.75270999999999999</v>
      </c>
      <c r="G5980" s="67"/>
      <c r="H5980" s="67"/>
      <c r="J5980" s="67"/>
      <c r="P5980" s="68"/>
      <c r="Q5980" s="69"/>
      <c r="R5980" s="69"/>
      <c r="Z5980" s="70"/>
      <c r="AA5980" s="71"/>
      <c r="AB5980" s="70"/>
      <c r="AC5980" s="70"/>
      <c r="AD5980" s="53"/>
      <c r="AE5980" s="53"/>
      <c r="AF5980" s="72"/>
      <c r="AG5980" s="70"/>
      <c r="AH5980" s="70"/>
      <c r="AI5980" s="70"/>
    </row>
    <row r="5981" spans="1:35" ht="12.75" customHeight="1" x14ac:dyDescent="0.2">
      <c r="A5981" s="64" t="s">
        <v>1031</v>
      </c>
      <c r="B5981" s="65" t="s">
        <v>1030</v>
      </c>
      <c r="C5981" s="65">
        <v>37181819</v>
      </c>
      <c r="D5981" s="66">
        <f>VLOOKUP(A5981,'2.1 Termination Charges'!$B$4:$F$904,5,0)</f>
        <v>0.75270999999999999</v>
      </c>
      <c r="G5981" s="67"/>
      <c r="H5981" s="67"/>
      <c r="J5981" s="67"/>
      <c r="P5981" s="68"/>
      <c r="Q5981" s="69"/>
      <c r="R5981" s="69"/>
      <c r="Z5981" s="70"/>
      <c r="AA5981" s="71"/>
      <c r="AB5981" s="70"/>
      <c r="AC5981" s="70"/>
      <c r="AD5981" s="53"/>
      <c r="AE5981" s="53"/>
      <c r="AF5981" s="72"/>
      <c r="AG5981" s="70"/>
      <c r="AH5981" s="70"/>
      <c r="AI5981" s="70"/>
    </row>
    <row r="5982" spans="1:35" ht="12.75" customHeight="1" x14ac:dyDescent="0.2">
      <c r="A5982" s="64" t="s">
        <v>1031</v>
      </c>
      <c r="B5982" s="65" t="s">
        <v>1030</v>
      </c>
      <c r="C5982" s="65">
        <v>37181820</v>
      </c>
      <c r="D5982" s="66">
        <f>VLOOKUP(A5982,'2.1 Termination Charges'!$B$4:$F$904,5,0)</f>
        <v>0.75270999999999999</v>
      </c>
      <c r="G5982" s="67"/>
      <c r="H5982" s="67"/>
      <c r="J5982" s="67"/>
      <c r="P5982" s="68"/>
      <c r="Q5982" s="69"/>
      <c r="R5982" s="69"/>
      <c r="Z5982" s="70"/>
      <c r="AA5982" s="71"/>
      <c r="AB5982" s="70"/>
      <c r="AC5982" s="70"/>
      <c r="AD5982" s="53"/>
      <c r="AE5982" s="53"/>
      <c r="AF5982" s="72"/>
      <c r="AG5982" s="70"/>
      <c r="AH5982" s="70"/>
      <c r="AI5982" s="70"/>
    </row>
    <row r="5983" spans="1:35" ht="12.75" customHeight="1" x14ac:dyDescent="0.2">
      <c r="A5983" s="64" t="s">
        <v>1031</v>
      </c>
      <c r="B5983" s="65" t="s">
        <v>1030</v>
      </c>
      <c r="C5983" s="65">
        <v>37181821</v>
      </c>
      <c r="D5983" s="66">
        <f>VLOOKUP(A5983,'2.1 Termination Charges'!$B$4:$F$904,5,0)</f>
        <v>0.75270999999999999</v>
      </c>
      <c r="G5983" s="67"/>
      <c r="H5983" s="67"/>
      <c r="J5983" s="67"/>
      <c r="P5983" s="68"/>
      <c r="Q5983" s="69"/>
      <c r="R5983" s="69"/>
      <c r="Z5983" s="70"/>
      <c r="AA5983" s="71"/>
      <c r="AB5983" s="70"/>
      <c r="AC5983" s="70"/>
      <c r="AD5983" s="53"/>
      <c r="AE5983" s="53"/>
      <c r="AF5983" s="72"/>
      <c r="AG5983" s="70"/>
      <c r="AH5983" s="70"/>
      <c r="AI5983" s="70"/>
    </row>
    <row r="5984" spans="1:35" ht="12.75" customHeight="1" x14ac:dyDescent="0.2">
      <c r="A5984" s="64" t="s">
        <v>1031</v>
      </c>
      <c r="B5984" s="65" t="s">
        <v>1030</v>
      </c>
      <c r="C5984" s="65">
        <v>37181822</v>
      </c>
      <c r="D5984" s="66">
        <f>VLOOKUP(A5984,'2.1 Termination Charges'!$B$4:$F$904,5,0)</f>
        <v>0.75270999999999999</v>
      </c>
      <c r="G5984" s="67"/>
      <c r="H5984" s="67"/>
      <c r="J5984" s="67"/>
      <c r="P5984" s="68"/>
      <c r="Q5984" s="69"/>
      <c r="R5984" s="69"/>
      <c r="Z5984" s="70"/>
      <c r="AA5984" s="71"/>
      <c r="AB5984" s="70"/>
      <c r="AC5984" s="70"/>
      <c r="AD5984" s="53"/>
      <c r="AE5984" s="53"/>
      <c r="AF5984" s="72"/>
      <c r="AG5984" s="70"/>
      <c r="AH5984" s="70"/>
      <c r="AI5984" s="70"/>
    </row>
    <row r="5985" spans="1:35" ht="12.75" customHeight="1" x14ac:dyDescent="0.2">
      <c r="A5985" s="64" t="s">
        <v>1031</v>
      </c>
      <c r="B5985" s="65" t="s">
        <v>1030</v>
      </c>
      <c r="C5985" s="65">
        <v>37181900</v>
      </c>
      <c r="D5985" s="66">
        <f>VLOOKUP(A5985,'2.1 Termination Charges'!$B$4:$F$904,5,0)</f>
        <v>0.75270999999999999</v>
      </c>
      <c r="G5985" s="67"/>
      <c r="H5985" s="67"/>
      <c r="J5985" s="67"/>
      <c r="P5985" s="68"/>
      <c r="Q5985" s="69"/>
      <c r="R5985" s="69"/>
      <c r="Z5985" s="70"/>
      <c r="AA5985" s="71"/>
      <c r="AB5985" s="70"/>
      <c r="AC5985" s="70"/>
      <c r="AD5985" s="53"/>
      <c r="AE5985" s="53"/>
      <c r="AF5985" s="72"/>
      <c r="AG5985" s="70"/>
      <c r="AH5985" s="70"/>
      <c r="AI5985" s="70"/>
    </row>
    <row r="5986" spans="1:35" ht="12.75" customHeight="1" x14ac:dyDescent="0.2">
      <c r="A5986" s="64" t="s">
        <v>1031</v>
      </c>
      <c r="B5986" s="65" t="s">
        <v>1030</v>
      </c>
      <c r="C5986" s="65">
        <v>37181901</v>
      </c>
      <c r="D5986" s="66">
        <f>VLOOKUP(A5986,'2.1 Termination Charges'!$B$4:$F$904,5,0)</f>
        <v>0.75270999999999999</v>
      </c>
      <c r="G5986" s="67"/>
      <c r="H5986" s="67"/>
      <c r="J5986" s="67"/>
      <c r="P5986" s="68"/>
      <c r="Q5986" s="69"/>
      <c r="R5986" s="69"/>
      <c r="Z5986" s="70"/>
      <c r="AA5986" s="71"/>
      <c r="AB5986" s="70"/>
      <c r="AC5986" s="70"/>
      <c r="AD5986" s="53"/>
      <c r="AE5986" s="53"/>
      <c r="AF5986" s="72"/>
      <c r="AG5986" s="70"/>
      <c r="AH5986" s="70"/>
      <c r="AI5986" s="70"/>
    </row>
    <row r="5987" spans="1:35" ht="12.75" customHeight="1" x14ac:dyDescent="0.2">
      <c r="A5987" s="64" t="s">
        <v>1031</v>
      </c>
      <c r="B5987" s="65" t="s">
        <v>1030</v>
      </c>
      <c r="C5987" s="65">
        <v>37181910</v>
      </c>
      <c r="D5987" s="66">
        <f>VLOOKUP(A5987,'2.1 Termination Charges'!$B$4:$F$904,5,0)</f>
        <v>0.75270999999999999</v>
      </c>
      <c r="G5987" s="67"/>
      <c r="H5987" s="67"/>
      <c r="J5987" s="67"/>
      <c r="P5987" s="68"/>
      <c r="Q5987" s="69"/>
      <c r="R5987" s="69"/>
      <c r="Z5987" s="70"/>
      <c r="AA5987" s="71"/>
      <c r="AB5987" s="70"/>
      <c r="AC5987" s="70"/>
      <c r="AD5987" s="53"/>
      <c r="AE5987" s="53"/>
      <c r="AF5987" s="72"/>
      <c r="AG5987" s="70"/>
      <c r="AH5987" s="70"/>
      <c r="AI5987" s="70"/>
    </row>
    <row r="5988" spans="1:35" ht="12.75" customHeight="1" x14ac:dyDescent="0.2">
      <c r="A5988" s="64" t="s">
        <v>1031</v>
      </c>
      <c r="B5988" s="65" t="s">
        <v>1030</v>
      </c>
      <c r="C5988" s="65">
        <v>37181911</v>
      </c>
      <c r="D5988" s="66">
        <f>VLOOKUP(A5988,'2.1 Termination Charges'!$B$4:$F$904,5,0)</f>
        <v>0.75270999999999999</v>
      </c>
      <c r="G5988" s="67"/>
      <c r="H5988" s="67"/>
      <c r="J5988" s="67"/>
      <c r="P5988" s="68"/>
      <c r="Q5988" s="69"/>
      <c r="R5988" s="69"/>
      <c r="Z5988" s="70"/>
      <c r="AA5988" s="71"/>
      <c r="AB5988" s="70"/>
      <c r="AC5988" s="70"/>
      <c r="AD5988" s="53"/>
      <c r="AE5988" s="53"/>
      <c r="AF5988" s="72"/>
      <c r="AG5988" s="70"/>
      <c r="AH5988" s="70"/>
      <c r="AI5988" s="70"/>
    </row>
    <row r="5989" spans="1:35" ht="12.75" customHeight="1" x14ac:dyDescent="0.2">
      <c r="A5989" s="64" t="s">
        <v>1033</v>
      </c>
      <c r="B5989" s="65" t="s">
        <v>1032</v>
      </c>
      <c r="C5989" s="65">
        <v>961</v>
      </c>
      <c r="D5989" s="66">
        <f>VLOOKUP(A5989,'2.1 Termination Charges'!$B$4:$F$904,5,0)</f>
        <v>0.15151000000000001</v>
      </c>
      <c r="G5989" s="67"/>
      <c r="H5989" s="67"/>
      <c r="J5989" s="67"/>
      <c r="P5989" s="68"/>
      <c r="Q5989" s="69"/>
      <c r="R5989" s="69"/>
      <c r="Z5989" s="70"/>
      <c r="AA5989" s="71"/>
      <c r="AB5989" s="70"/>
      <c r="AC5989" s="70"/>
      <c r="AD5989" s="53"/>
      <c r="AE5989" s="53"/>
      <c r="AF5989" s="72"/>
      <c r="AG5989" s="70"/>
      <c r="AH5989" s="70"/>
      <c r="AI5989" s="70"/>
    </row>
    <row r="5990" spans="1:35" ht="12.75" customHeight="1" x14ac:dyDescent="0.2">
      <c r="A5990" s="64" t="s">
        <v>1035</v>
      </c>
      <c r="B5990" s="65" t="s">
        <v>1034</v>
      </c>
      <c r="C5990" s="65">
        <v>9613</v>
      </c>
      <c r="D5990" s="66">
        <f>VLOOKUP(A5990,'2.1 Termination Charges'!$B$4:$F$904,5,0)</f>
        <v>0.30678</v>
      </c>
      <c r="G5990" s="67"/>
      <c r="H5990" s="67"/>
      <c r="J5990" s="67"/>
      <c r="P5990" s="68"/>
      <c r="Q5990" s="69"/>
      <c r="R5990" s="69"/>
      <c r="Z5990" s="70"/>
      <c r="AA5990" s="71"/>
      <c r="AB5990" s="70"/>
      <c r="AC5990" s="70"/>
      <c r="AD5990" s="53"/>
      <c r="AE5990" s="53"/>
      <c r="AF5990" s="72"/>
      <c r="AG5990" s="70"/>
      <c r="AH5990" s="70"/>
      <c r="AI5990" s="70"/>
    </row>
    <row r="5991" spans="1:35" ht="12.75" customHeight="1" x14ac:dyDescent="0.2">
      <c r="A5991" s="64" t="s">
        <v>1035</v>
      </c>
      <c r="B5991" s="65" t="s">
        <v>1034</v>
      </c>
      <c r="C5991" s="65">
        <v>96170</v>
      </c>
      <c r="D5991" s="66">
        <f>VLOOKUP(A5991,'2.1 Termination Charges'!$B$4:$F$904,5,0)</f>
        <v>0.30678</v>
      </c>
      <c r="G5991" s="67"/>
      <c r="H5991" s="67"/>
      <c r="J5991" s="67"/>
      <c r="P5991" s="68"/>
      <c r="Q5991" s="69"/>
      <c r="R5991" s="69"/>
      <c r="Z5991" s="70"/>
      <c r="AA5991" s="71"/>
      <c r="AB5991" s="70"/>
      <c r="AC5991" s="70"/>
      <c r="AD5991" s="53"/>
      <c r="AE5991" s="53"/>
      <c r="AF5991" s="72"/>
      <c r="AG5991" s="70"/>
      <c r="AH5991" s="70"/>
      <c r="AI5991" s="70"/>
    </row>
    <row r="5992" spans="1:35" ht="12.75" customHeight="1" x14ac:dyDescent="0.2">
      <c r="A5992" s="64" t="s">
        <v>1035</v>
      </c>
      <c r="B5992" s="65" t="s">
        <v>1034</v>
      </c>
      <c r="C5992" s="65">
        <v>96171</v>
      </c>
      <c r="D5992" s="66">
        <f>VLOOKUP(A5992,'2.1 Termination Charges'!$B$4:$F$904,5,0)</f>
        <v>0.30678</v>
      </c>
      <c r="G5992" s="67"/>
      <c r="H5992" s="67"/>
      <c r="J5992" s="67"/>
      <c r="P5992" s="68"/>
      <c r="Q5992" s="69"/>
      <c r="R5992" s="69"/>
      <c r="Z5992" s="70"/>
      <c r="AA5992" s="71"/>
      <c r="AB5992" s="70"/>
      <c r="AC5992" s="70"/>
      <c r="AD5992" s="53"/>
      <c r="AE5992" s="53"/>
      <c r="AF5992" s="72"/>
      <c r="AG5992" s="70"/>
      <c r="AH5992" s="70"/>
      <c r="AI5992" s="70"/>
    </row>
    <row r="5993" spans="1:35" ht="12.75" customHeight="1" x14ac:dyDescent="0.2">
      <c r="A5993" s="64" t="s">
        <v>1035</v>
      </c>
      <c r="B5993" s="65" t="s">
        <v>1034</v>
      </c>
      <c r="C5993" s="65">
        <v>961760</v>
      </c>
      <c r="D5993" s="66">
        <f>VLOOKUP(A5993,'2.1 Termination Charges'!$B$4:$F$904,5,0)</f>
        <v>0.30678</v>
      </c>
      <c r="G5993" s="67"/>
      <c r="H5993" s="67"/>
      <c r="J5993" s="67"/>
      <c r="P5993" s="68"/>
      <c r="Q5993" s="69"/>
      <c r="R5993" s="69"/>
      <c r="Z5993" s="70"/>
      <c r="AA5993" s="71"/>
      <c r="AB5993" s="70"/>
      <c r="AC5993" s="70"/>
      <c r="AD5993" s="53"/>
      <c r="AE5993" s="53"/>
      <c r="AF5993" s="72"/>
      <c r="AG5993" s="70"/>
      <c r="AH5993" s="70"/>
      <c r="AI5993" s="70"/>
    </row>
    <row r="5994" spans="1:35" ht="12.75" customHeight="1" x14ac:dyDescent="0.2">
      <c r="A5994" s="64" t="s">
        <v>1035</v>
      </c>
      <c r="B5994" s="65" t="s">
        <v>1034</v>
      </c>
      <c r="C5994" s="65">
        <v>961761</v>
      </c>
      <c r="D5994" s="66">
        <f>VLOOKUP(A5994,'2.1 Termination Charges'!$B$4:$F$904,5,0)</f>
        <v>0.30678</v>
      </c>
      <c r="G5994" s="67"/>
      <c r="H5994" s="67"/>
      <c r="J5994" s="67"/>
      <c r="P5994" s="68"/>
      <c r="Q5994" s="69"/>
      <c r="R5994" s="69"/>
      <c r="Z5994" s="70"/>
      <c r="AA5994" s="71"/>
      <c r="AB5994" s="70"/>
      <c r="AC5994" s="70"/>
      <c r="AD5994" s="53"/>
      <c r="AE5994" s="53"/>
      <c r="AF5994" s="72"/>
      <c r="AG5994" s="70"/>
      <c r="AH5994" s="70"/>
      <c r="AI5994" s="70"/>
    </row>
    <row r="5995" spans="1:35" ht="12.75" customHeight="1" x14ac:dyDescent="0.2">
      <c r="A5995" s="64" t="s">
        <v>1035</v>
      </c>
      <c r="B5995" s="65" t="s">
        <v>1034</v>
      </c>
      <c r="C5995" s="65">
        <v>961763</v>
      </c>
      <c r="D5995" s="66">
        <f>VLOOKUP(A5995,'2.1 Termination Charges'!$B$4:$F$904,5,0)</f>
        <v>0.30678</v>
      </c>
      <c r="G5995" s="67"/>
      <c r="H5995" s="67"/>
      <c r="J5995" s="67"/>
      <c r="P5995" s="68"/>
      <c r="Q5995" s="69"/>
      <c r="R5995" s="69"/>
      <c r="Z5995" s="70"/>
      <c r="AA5995" s="71"/>
      <c r="AB5995" s="70"/>
      <c r="AC5995" s="70"/>
      <c r="AD5995" s="53"/>
      <c r="AE5995" s="53"/>
      <c r="AF5995" s="72"/>
      <c r="AG5995" s="70"/>
      <c r="AH5995" s="70"/>
      <c r="AI5995" s="70"/>
    </row>
    <row r="5996" spans="1:35" ht="12.75" customHeight="1" x14ac:dyDescent="0.2">
      <c r="A5996" s="64" t="s">
        <v>1035</v>
      </c>
      <c r="B5996" s="65" t="s">
        <v>1034</v>
      </c>
      <c r="C5996" s="65">
        <v>961764</v>
      </c>
      <c r="D5996" s="66">
        <f>VLOOKUP(A5996,'2.1 Termination Charges'!$B$4:$F$904,5,0)</f>
        <v>0.30678</v>
      </c>
      <c r="G5996" s="67"/>
      <c r="H5996" s="67"/>
      <c r="J5996" s="67"/>
      <c r="P5996" s="68"/>
      <c r="Q5996" s="69"/>
      <c r="R5996" s="69"/>
      <c r="Z5996" s="70"/>
      <c r="AA5996" s="71"/>
      <c r="AB5996" s="70"/>
      <c r="AC5996" s="70"/>
      <c r="AD5996" s="53"/>
      <c r="AE5996" s="53"/>
      <c r="AF5996" s="72"/>
      <c r="AG5996" s="70"/>
      <c r="AH5996" s="70"/>
      <c r="AI5996" s="70"/>
    </row>
    <row r="5997" spans="1:35" ht="12.75" customHeight="1" x14ac:dyDescent="0.2">
      <c r="A5997" s="64" t="s">
        <v>1035</v>
      </c>
      <c r="B5997" s="65" t="s">
        <v>1034</v>
      </c>
      <c r="C5997" s="65">
        <v>961765</v>
      </c>
      <c r="D5997" s="66">
        <f>VLOOKUP(A5997,'2.1 Termination Charges'!$B$4:$F$904,5,0)</f>
        <v>0.30678</v>
      </c>
      <c r="G5997" s="67"/>
      <c r="H5997" s="67"/>
      <c r="J5997" s="67"/>
      <c r="P5997" s="68"/>
      <c r="Q5997" s="69"/>
      <c r="R5997" s="69"/>
      <c r="Z5997" s="70"/>
      <c r="AA5997" s="71"/>
      <c r="AB5997" s="70"/>
      <c r="AC5997" s="70"/>
      <c r="AD5997" s="53"/>
      <c r="AE5997" s="53"/>
      <c r="AF5997" s="72"/>
      <c r="AG5997" s="70"/>
      <c r="AH5997" s="70"/>
      <c r="AI5997" s="70"/>
    </row>
    <row r="5998" spans="1:35" ht="12.75" customHeight="1" x14ac:dyDescent="0.2">
      <c r="A5998" s="64" t="s">
        <v>1035</v>
      </c>
      <c r="B5998" s="65" t="s">
        <v>1034</v>
      </c>
      <c r="C5998" s="65">
        <v>961766</v>
      </c>
      <c r="D5998" s="66">
        <f>VLOOKUP(A5998,'2.1 Termination Charges'!$B$4:$F$904,5,0)</f>
        <v>0.30678</v>
      </c>
      <c r="G5998" s="67"/>
      <c r="H5998" s="67"/>
      <c r="J5998" s="67"/>
      <c r="P5998" s="68"/>
      <c r="Q5998" s="69"/>
      <c r="R5998" s="69"/>
      <c r="Z5998" s="70"/>
      <c r="AA5998" s="71"/>
      <c r="AB5998" s="70"/>
      <c r="AC5998" s="70"/>
      <c r="AD5998" s="53"/>
      <c r="AE5998" s="53"/>
      <c r="AF5998" s="72"/>
      <c r="AG5998" s="70"/>
      <c r="AH5998" s="70"/>
      <c r="AI5998" s="70"/>
    </row>
    <row r="5999" spans="1:35" ht="12.75" customHeight="1" x14ac:dyDescent="0.2">
      <c r="A5999" s="64" t="s">
        <v>1035</v>
      </c>
      <c r="B5999" s="65" t="s">
        <v>1034</v>
      </c>
      <c r="C5999" s="65">
        <v>961767</v>
      </c>
      <c r="D5999" s="66">
        <f>VLOOKUP(A5999,'2.1 Termination Charges'!$B$4:$F$904,5,0)</f>
        <v>0.30678</v>
      </c>
      <c r="G5999" s="67"/>
      <c r="H5999" s="67"/>
      <c r="J5999" s="67"/>
      <c r="P5999" s="68"/>
      <c r="Q5999" s="69"/>
      <c r="R5999" s="69"/>
      <c r="Z5999" s="70"/>
      <c r="AA5999" s="71"/>
      <c r="AB5999" s="70"/>
      <c r="AC5999" s="70"/>
      <c r="AD5999" s="53"/>
      <c r="AE5999" s="53"/>
      <c r="AF5999" s="72"/>
      <c r="AG5999" s="70"/>
      <c r="AH5999" s="70"/>
      <c r="AI5999" s="70"/>
    </row>
    <row r="6000" spans="1:35" ht="12.75" customHeight="1" x14ac:dyDescent="0.2">
      <c r="A6000" s="64" t="s">
        <v>1035</v>
      </c>
      <c r="B6000" s="65" t="s">
        <v>1034</v>
      </c>
      <c r="C6000" s="65">
        <v>961768</v>
      </c>
      <c r="D6000" s="66">
        <f>VLOOKUP(A6000,'2.1 Termination Charges'!$B$4:$F$904,5,0)</f>
        <v>0.30678</v>
      </c>
      <c r="G6000" s="67"/>
      <c r="H6000" s="67"/>
      <c r="J6000" s="67"/>
      <c r="P6000" s="68"/>
      <c r="Q6000" s="69"/>
      <c r="R6000" s="69"/>
      <c r="Z6000" s="70"/>
      <c r="AA6000" s="71"/>
      <c r="AB6000" s="70"/>
      <c r="AC6000" s="70"/>
      <c r="AD6000" s="53"/>
      <c r="AE6000" s="53"/>
      <c r="AF6000" s="72"/>
      <c r="AG6000" s="70"/>
      <c r="AH6000" s="70"/>
      <c r="AI6000" s="70"/>
    </row>
    <row r="6001" spans="1:35" ht="12.75" customHeight="1" x14ac:dyDescent="0.2">
      <c r="A6001" s="64" t="s">
        <v>1035</v>
      </c>
      <c r="B6001" s="65" t="s">
        <v>1034</v>
      </c>
      <c r="C6001" s="65">
        <v>961769</v>
      </c>
      <c r="D6001" s="66">
        <f>VLOOKUP(A6001,'2.1 Termination Charges'!$B$4:$F$904,5,0)</f>
        <v>0.30678</v>
      </c>
      <c r="G6001" s="67"/>
      <c r="H6001" s="67"/>
      <c r="J6001" s="67"/>
      <c r="P6001" s="68"/>
      <c r="Q6001" s="69"/>
      <c r="R6001" s="69"/>
      <c r="Z6001" s="70"/>
      <c r="AA6001" s="71"/>
      <c r="AB6001" s="70"/>
      <c r="AC6001" s="70"/>
      <c r="AD6001" s="53"/>
      <c r="AE6001" s="53"/>
      <c r="AF6001" s="72"/>
      <c r="AG6001" s="70"/>
      <c r="AH6001" s="70"/>
      <c r="AI6001" s="70"/>
    </row>
    <row r="6002" spans="1:35" ht="12.75" customHeight="1" x14ac:dyDescent="0.2">
      <c r="A6002" s="64" t="s">
        <v>1035</v>
      </c>
      <c r="B6002" s="65" t="s">
        <v>1034</v>
      </c>
      <c r="C6002" s="65">
        <v>961788</v>
      </c>
      <c r="D6002" s="66">
        <f>VLOOKUP(A6002,'2.1 Termination Charges'!$B$4:$F$904,5,0)</f>
        <v>0.30678</v>
      </c>
      <c r="G6002" s="67"/>
      <c r="H6002" s="67"/>
      <c r="J6002" s="67"/>
      <c r="P6002" s="68"/>
      <c r="Q6002" s="69"/>
      <c r="R6002" s="69"/>
      <c r="Z6002" s="70"/>
      <c r="AA6002" s="71"/>
      <c r="AB6002" s="70"/>
      <c r="AC6002" s="70"/>
      <c r="AD6002" s="53"/>
      <c r="AE6002" s="53"/>
      <c r="AF6002" s="72"/>
      <c r="AG6002" s="70"/>
      <c r="AH6002" s="70"/>
      <c r="AI6002" s="70"/>
    </row>
    <row r="6003" spans="1:35" ht="12.75" customHeight="1" x14ac:dyDescent="0.2">
      <c r="A6003" s="64" t="s">
        <v>1035</v>
      </c>
      <c r="B6003" s="65" t="s">
        <v>1034</v>
      </c>
      <c r="C6003" s="65">
        <v>961789</v>
      </c>
      <c r="D6003" s="66">
        <f>VLOOKUP(A6003,'2.1 Termination Charges'!$B$4:$F$904,5,0)</f>
        <v>0.30678</v>
      </c>
      <c r="G6003" s="67"/>
      <c r="H6003" s="67"/>
      <c r="J6003" s="67"/>
      <c r="P6003" s="68"/>
      <c r="Q6003" s="69"/>
      <c r="R6003" s="69"/>
      <c r="Z6003" s="70"/>
      <c r="AA6003" s="71"/>
      <c r="AB6003" s="70"/>
      <c r="AC6003" s="70"/>
      <c r="AD6003" s="53"/>
      <c r="AE6003" s="53"/>
      <c r="AF6003" s="72"/>
      <c r="AG6003" s="70"/>
      <c r="AH6003" s="70"/>
      <c r="AI6003" s="70"/>
    </row>
    <row r="6004" spans="1:35" ht="12.75" customHeight="1" x14ac:dyDescent="0.2">
      <c r="A6004" s="64" t="s">
        <v>1035</v>
      </c>
      <c r="B6004" s="65" t="s">
        <v>1034</v>
      </c>
      <c r="C6004" s="65">
        <v>961791</v>
      </c>
      <c r="D6004" s="66">
        <f>VLOOKUP(A6004,'2.1 Termination Charges'!$B$4:$F$904,5,0)</f>
        <v>0.30678</v>
      </c>
      <c r="G6004" s="67"/>
      <c r="H6004" s="67"/>
      <c r="J6004" s="67"/>
      <c r="P6004" s="68"/>
      <c r="Q6004" s="69"/>
      <c r="R6004" s="69"/>
      <c r="Z6004" s="70"/>
      <c r="AA6004" s="71"/>
      <c r="AB6004" s="70"/>
      <c r="AC6004" s="70"/>
      <c r="AD6004" s="53"/>
      <c r="AE6004" s="53"/>
      <c r="AF6004" s="72"/>
      <c r="AG6004" s="70"/>
      <c r="AH6004" s="70"/>
      <c r="AI6004" s="70"/>
    </row>
    <row r="6005" spans="1:35" ht="12.75" customHeight="1" x14ac:dyDescent="0.2">
      <c r="A6005" s="64" t="s">
        <v>1035</v>
      </c>
      <c r="B6005" s="65" t="s">
        <v>1034</v>
      </c>
      <c r="C6005" s="65">
        <v>961793</v>
      </c>
      <c r="D6005" s="66">
        <f>VLOOKUP(A6005,'2.1 Termination Charges'!$B$4:$F$904,5,0)</f>
        <v>0.30678</v>
      </c>
      <c r="G6005" s="67"/>
      <c r="H6005" s="67"/>
      <c r="J6005" s="67"/>
      <c r="P6005" s="68"/>
      <c r="Q6005" s="69"/>
      <c r="R6005" s="69"/>
      <c r="Z6005" s="70"/>
      <c r="AA6005" s="71"/>
      <c r="AB6005" s="70"/>
      <c r="AC6005" s="70"/>
      <c r="AD6005" s="53"/>
      <c r="AE6005" s="53"/>
      <c r="AF6005" s="72"/>
      <c r="AG6005" s="70"/>
      <c r="AH6005" s="70"/>
      <c r="AI6005" s="70"/>
    </row>
    <row r="6006" spans="1:35" ht="12.75" customHeight="1" x14ac:dyDescent="0.2">
      <c r="A6006" s="64" t="s">
        <v>1035</v>
      </c>
      <c r="B6006" s="65" t="s">
        <v>1034</v>
      </c>
      <c r="C6006" s="65">
        <v>96181</v>
      </c>
      <c r="D6006" s="66">
        <f>VLOOKUP(A6006,'2.1 Termination Charges'!$B$4:$F$904,5,0)</f>
        <v>0.30678</v>
      </c>
      <c r="G6006" s="67"/>
      <c r="H6006" s="67"/>
      <c r="J6006" s="67"/>
      <c r="P6006" s="68"/>
      <c r="Q6006" s="69"/>
      <c r="R6006" s="69"/>
      <c r="Z6006" s="70"/>
      <c r="AA6006" s="71"/>
      <c r="AB6006" s="70"/>
      <c r="AC6006" s="70"/>
      <c r="AD6006" s="53"/>
      <c r="AE6006" s="53"/>
      <c r="AF6006" s="72"/>
      <c r="AG6006" s="70"/>
      <c r="AH6006" s="70"/>
      <c r="AI6006" s="70"/>
    </row>
    <row r="6007" spans="1:35" ht="12.75" customHeight="1" x14ac:dyDescent="0.2">
      <c r="A6007" s="64" t="s">
        <v>1037</v>
      </c>
      <c r="B6007" s="65" t="s">
        <v>1036</v>
      </c>
      <c r="C6007" s="65">
        <v>266</v>
      </c>
      <c r="D6007" s="66">
        <f>VLOOKUP(A6007,'2.1 Termination Charges'!$B$4:$F$904,5,0)</f>
        <v>0.63768999999999998</v>
      </c>
      <c r="G6007" s="67"/>
      <c r="H6007" s="67"/>
      <c r="J6007" s="67"/>
      <c r="P6007" s="68"/>
      <c r="Q6007" s="69"/>
      <c r="R6007" s="69"/>
      <c r="Z6007" s="70"/>
      <c r="AA6007" s="71"/>
      <c r="AB6007" s="70"/>
      <c r="AC6007" s="70"/>
      <c r="AD6007" s="53"/>
      <c r="AE6007" s="53"/>
      <c r="AF6007" s="72"/>
      <c r="AG6007" s="70"/>
      <c r="AH6007" s="70"/>
      <c r="AI6007" s="70"/>
    </row>
    <row r="6008" spans="1:35" ht="12.75" customHeight="1" x14ac:dyDescent="0.2">
      <c r="A6008" s="64" t="s">
        <v>1039</v>
      </c>
      <c r="B6008" s="65" t="s">
        <v>1038</v>
      </c>
      <c r="C6008" s="65">
        <v>231</v>
      </c>
      <c r="D6008" s="66">
        <f>VLOOKUP(A6008,'2.1 Termination Charges'!$B$4:$F$904,5,0)</f>
        <v>0.72119999999999995</v>
      </c>
      <c r="G6008" s="67"/>
      <c r="H6008" s="67"/>
      <c r="J6008" s="67"/>
      <c r="P6008" s="68"/>
      <c r="Q6008" s="69"/>
      <c r="R6008" s="69"/>
      <c r="Z6008" s="70"/>
      <c r="AA6008" s="71"/>
      <c r="AB6008" s="70"/>
      <c r="AC6008" s="70"/>
      <c r="AD6008" s="53"/>
      <c r="AE6008" s="53"/>
      <c r="AF6008" s="72"/>
      <c r="AG6008" s="70"/>
      <c r="AH6008" s="70"/>
      <c r="AI6008" s="70"/>
    </row>
    <row r="6009" spans="1:35" ht="12.75" customHeight="1" x14ac:dyDescent="0.2">
      <c r="A6009" s="64" t="s">
        <v>1041</v>
      </c>
      <c r="B6009" s="65" t="s">
        <v>1040</v>
      </c>
      <c r="C6009" s="65">
        <v>2317</v>
      </c>
      <c r="D6009" s="66">
        <f>VLOOKUP(A6009,'2.1 Termination Charges'!$B$4:$F$904,5,0)</f>
        <v>0.72119999999999995</v>
      </c>
      <c r="G6009" s="67"/>
      <c r="H6009" s="67"/>
      <c r="J6009" s="67"/>
      <c r="P6009" s="68"/>
      <c r="Q6009" s="69"/>
      <c r="R6009" s="69"/>
      <c r="Z6009" s="70"/>
      <c r="AA6009" s="71"/>
      <c r="AB6009" s="70"/>
      <c r="AC6009" s="70"/>
      <c r="AD6009" s="53"/>
      <c r="AE6009" s="53"/>
      <c r="AF6009" s="72"/>
      <c r="AG6009" s="70"/>
      <c r="AH6009" s="70"/>
      <c r="AI6009" s="70"/>
    </row>
    <row r="6010" spans="1:35" ht="12.75" customHeight="1" x14ac:dyDescent="0.2">
      <c r="A6010" s="64" t="s">
        <v>1043</v>
      </c>
      <c r="B6010" s="65" t="s">
        <v>1042</v>
      </c>
      <c r="C6010" s="65">
        <v>2315</v>
      </c>
      <c r="D6010" s="66">
        <f>VLOOKUP(A6010,'2.1 Termination Charges'!$B$4:$F$904,5,0)</f>
        <v>0.72119999999999995</v>
      </c>
      <c r="G6010" s="67"/>
      <c r="H6010" s="67"/>
      <c r="J6010" s="67"/>
      <c r="P6010" s="68"/>
      <c r="Q6010" s="69"/>
      <c r="R6010" s="69"/>
      <c r="Z6010" s="70"/>
      <c r="AA6010" s="71"/>
      <c r="AB6010" s="70"/>
      <c r="AC6010" s="70"/>
      <c r="AD6010" s="53"/>
      <c r="AE6010" s="53"/>
      <c r="AF6010" s="72"/>
      <c r="AG6010" s="70"/>
      <c r="AH6010" s="70"/>
      <c r="AI6010" s="70"/>
    </row>
    <row r="6011" spans="1:35" ht="12.75" customHeight="1" x14ac:dyDescent="0.2">
      <c r="A6011" s="64" t="s">
        <v>1045</v>
      </c>
      <c r="B6011" s="65" t="s">
        <v>1044</v>
      </c>
      <c r="C6011" s="65">
        <v>2316</v>
      </c>
      <c r="D6011" s="66">
        <f>VLOOKUP(A6011,'2.1 Termination Charges'!$B$4:$F$904,5,0)</f>
        <v>0.72119999999999995</v>
      </c>
      <c r="G6011" s="67"/>
      <c r="H6011" s="67"/>
      <c r="J6011" s="67"/>
      <c r="P6011" s="68"/>
      <c r="Q6011" s="69"/>
      <c r="R6011" s="69"/>
      <c r="Z6011" s="70"/>
      <c r="AA6011" s="71"/>
      <c r="AB6011" s="70"/>
      <c r="AC6011" s="70"/>
      <c r="AD6011" s="53"/>
      <c r="AE6011" s="53"/>
      <c r="AF6011" s="72"/>
      <c r="AG6011" s="70"/>
      <c r="AH6011" s="70"/>
      <c r="AI6011" s="70"/>
    </row>
    <row r="6012" spans="1:35" ht="12.75" customHeight="1" x14ac:dyDescent="0.2">
      <c r="A6012" s="64" t="s">
        <v>1045</v>
      </c>
      <c r="B6012" s="65" t="s">
        <v>1044</v>
      </c>
      <c r="C6012" s="65">
        <v>23188</v>
      </c>
      <c r="D6012" s="66">
        <f>VLOOKUP(A6012,'2.1 Termination Charges'!$B$4:$F$904,5,0)</f>
        <v>0.72119999999999995</v>
      </c>
      <c r="G6012" s="67"/>
      <c r="H6012" s="67"/>
      <c r="J6012" s="67"/>
      <c r="P6012" s="68"/>
      <c r="Q6012" s="69"/>
      <c r="R6012" s="69"/>
      <c r="Z6012" s="70"/>
      <c r="AA6012" s="71"/>
      <c r="AB6012" s="70"/>
      <c r="AC6012" s="70"/>
      <c r="AD6012" s="53"/>
      <c r="AE6012" s="53"/>
      <c r="AF6012" s="72"/>
      <c r="AG6012" s="70"/>
      <c r="AH6012" s="70"/>
      <c r="AI6012" s="70"/>
    </row>
    <row r="6013" spans="1:35" ht="12.75" customHeight="1" x14ac:dyDescent="0.2">
      <c r="A6013" s="64" t="s">
        <v>1047</v>
      </c>
      <c r="B6013" s="65" t="s">
        <v>1046</v>
      </c>
      <c r="C6013" s="65">
        <v>23133041</v>
      </c>
      <c r="D6013" s="66">
        <f>VLOOKUP(A6013,'2.1 Termination Charges'!$B$4:$F$904,5,0)</f>
        <v>0.72119999999999995</v>
      </c>
      <c r="G6013" s="67"/>
      <c r="H6013" s="67"/>
      <c r="J6013" s="67"/>
      <c r="P6013" s="68"/>
      <c r="Q6013" s="69"/>
      <c r="R6013" s="69"/>
      <c r="Z6013" s="70"/>
      <c r="AA6013" s="71"/>
      <c r="AB6013" s="70"/>
      <c r="AC6013" s="70"/>
      <c r="AD6013" s="53"/>
      <c r="AE6013" s="53"/>
      <c r="AF6013" s="72"/>
      <c r="AG6013" s="70"/>
      <c r="AH6013" s="70"/>
      <c r="AI6013" s="70"/>
    </row>
    <row r="6014" spans="1:35" ht="12.75" customHeight="1" x14ac:dyDescent="0.2">
      <c r="A6014" s="64" t="s">
        <v>1047</v>
      </c>
      <c r="B6014" s="65" t="s">
        <v>1046</v>
      </c>
      <c r="C6014" s="65">
        <v>2314</v>
      </c>
      <c r="D6014" s="66">
        <f>VLOOKUP(A6014,'2.1 Termination Charges'!$B$4:$F$904,5,0)</f>
        <v>0.72119999999999995</v>
      </c>
      <c r="G6014" s="67"/>
      <c r="H6014" s="67"/>
      <c r="J6014" s="67"/>
      <c r="P6014" s="68"/>
      <c r="Q6014" s="69"/>
      <c r="R6014" s="69"/>
      <c r="Z6014" s="70"/>
      <c r="AA6014" s="71"/>
      <c r="AB6014" s="70"/>
      <c r="AC6014" s="70"/>
      <c r="AD6014" s="53"/>
      <c r="AE6014" s="53"/>
      <c r="AF6014" s="72"/>
      <c r="AG6014" s="70"/>
      <c r="AH6014" s="70"/>
      <c r="AI6014" s="70"/>
    </row>
    <row r="6015" spans="1:35" ht="12.75" customHeight="1" x14ac:dyDescent="0.2">
      <c r="A6015" s="64" t="s">
        <v>1049</v>
      </c>
      <c r="B6015" s="65" t="s">
        <v>1048</v>
      </c>
      <c r="C6015" s="65">
        <v>218</v>
      </c>
      <c r="D6015" s="66">
        <f>VLOOKUP(A6015,'2.1 Termination Charges'!$B$4:$F$904,5,0)</f>
        <v>0.47271999999999997</v>
      </c>
      <c r="G6015" s="67"/>
      <c r="H6015" s="67"/>
      <c r="J6015" s="67"/>
      <c r="P6015" s="68"/>
      <c r="Q6015" s="69"/>
      <c r="R6015" s="69"/>
      <c r="Z6015" s="70"/>
      <c r="AA6015" s="71"/>
      <c r="AB6015" s="70"/>
      <c r="AC6015" s="70"/>
      <c r="AD6015" s="53"/>
      <c r="AE6015" s="53"/>
      <c r="AF6015" s="72"/>
      <c r="AG6015" s="70"/>
      <c r="AH6015" s="70"/>
      <c r="AI6015" s="70"/>
    </row>
    <row r="6016" spans="1:35" ht="12.75" customHeight="1" x14ac:dyDescent="0.2">
      <c r="A6016" s="64" t="s">
        <v>1051</v>
      </c>
      <c r="B6016" s="65" t="s">
        <v>1050</v>
      </c>
      <c r="C6016" s="65">
        <v>21899</v>
      </c>
      <c r="D6016" s="66">
        <f>VLOOKUP(A6016,'2.1 Termination Charges'!$B$4:$F$904,5,0)</f>
        <v>0.47271999999999997</v>
      </c>
      <c r="G6016" s="67"/>
      <c r="H6016" s="67"/>
      <c r="J6016" s="67"/>
      <c r="P6016" s="68"/>
      <c r="Q6016" s="69"/>
      <c r="R6016" s="69"/>
      <c r="Z6016" s="70"/>
      <c r="AA6016" s="71"/>
      <c r="AB6016" s="70"/>
      <c r="AC6016" s="70"/>
      <c r="AD6016" s="53"/>
      <c r="AE6016" s="53"/>
      <c r="AF6016" s="72"/>
      <c r="AG6016" s="70"/>
      <c r="AH6016" s="70"/>
      <c r="AI6016" s="70"/>
    </row>
    <row r="6017" spans="1:35" ht="12.75" customHeight="1" x14ac:dyDescent="0.2">
      <c r="A6017" s="64" t="s">
        <v>1053</v>
      </c>
      <c r="B6017" s="65" t="s">
        <v>1052</v>
      </c>
      <c r="C6017" s="65">
        <v>21891</v>
      </c>
      <c r="D6017" s="66">
        <f>VLOOKUP(A6017,'2.1 Termination Charges'!$B$4:$F$904,5,0)</f>
        <v>0.59392999999999996</v>
      </c>
      <c r="G6017" s="67"/>
      <c r="H6017" s="67"/>
      <c r="J6017" s="67"/>
      <c r="P6017" s="68"/>
      <c r="Q6017" s="69"/>
      <c r="R6017" s="69"/>
      <c r="Z6017" s="70"/>
      <c r="AA6017" s="71"/>
      <c r="AB6017" s="70"/>
      <c r="AC6017" s="70"/>
      <c r="AD6017" s="53"/>
      <c r="AE6017" s="53"/>
      <c r="AF6017" s="72"/>
      <c r="AG6017" s="70"/>
      <c r="AH6017" s="70"/>
      <c r="AI6017" s="70"/>
    </row>
    <row r="6018" spans="1:35" ht="12.75" customHeight="1" x14ac:dyDescent="0.2">
      <c r="A6018" s="64" t="s">
        <v>1053</v>
      </c>
      <c r="B6018" s="65" t="s">
        <v>1052</v>
      </c>
      <c r="C6018" s="65">
        <v>21892</v>
      </c>
      <c r="D6018" s="66">
        <f>VLOOKUP(A6018,'2.1 Termination Charges'!$B$4:$F$904,5,0)</f>
        <v>0.59392999999999996</v>
      </c>
      <c r="G6018" s="67"/>
      <c r="H6018" s="67"/>
      <c r="J6018" s="67"/>
      <c r="P6018" s="68"/>
      <c r="Q6018" s="69"/>
      <c r="R6018" s="69"/>
      <c r="Z6018" s="70"/>
      <c r="AA6018" s="71"/>
      <c r="AB6018" s="70"/>
      <c r="AC6018" s="70"/>
      <c r="AD6018" s="53"/>
      <c r="AE6018" s="53"/>
      <c r="AF6018" s="72"/>
      <c r="AG6018" s="70"/>
      <c r="AH6018" s="70"/>
      <c r="AI6018" s="70"/>
    </row>
    <row r="6019" spans="1:35" ht="12.75" customHeight="1" x14ac:dyDescent="0.2">
      <c r="A6019" s="64" t="s">
        <v>1053</v>
      </c>
      <c r="B6019" s="65" t="s">
        <v>1052</v>
      </c>
      <c r="C6019" s="65">
        <v>21893</v>
      </c>
      <c r="D6019" s="66">
        <f>VLOOKUP(A6019,'2.1 Termination Charges'!$B$4:$F$904,5,0)</f>
        <v>0.59392999999999996</v>
      </c>
      <c r="G6019" s="67"/>
      <c r="H6019" s="67"/>
      <c r="J6019" s="67"/>
      <c r="P6019" s="68"/>
      <c r="Q6019" s="69"/>
      <c r="R6019" s="69"/>
      <c r="Z6019" s="70"/>
      <c r="AA6019" s="71"/>
      <c r="AB6019" s="70"/>
      <c r="AC6019" s="70"/>
      <c r="AD6019" s="53"/>
      <c r="AE6019" s="53"/>
      <c r="AF6019" s="72"/>
      <c r="AG6019" s="70"/>
      <c r="AH6019" s="70"/>
      <c r="AI6019" s="70"/>
    </row>
    <row r="6020" spans="1:35" ht="12.75" customHeight="1" x14ac:dyDescent="0.2">
      <c r="A6020" s="64" t="s">
        <v>1053</v>
      </c>
      <c r="B6020" s="65" t="s">
        <v>1052</v>
      </c>
      <c r="C6020" s="65">
        <v>21894</v>
      </c>
      <c r="D6020" s="66">
        <f>VLOOKUP(A6020,'2.1 Termination Charges'!$B$4:$F$904,5,0)</f>
        <v>0.59392999999999996</v>
      </c>
      <c r="G6020" s="67"/>
      <c r="H6020" s="67"/>
      <c r="J6020" s="67"/>
      <c r="P6020" s="68"/>
      <c r="Q6020" s="69"/>
      <c r="R6020" s="69"/>
      <c r="Z6020" s="70"/>
      <c r="AA6020" s="71"/>
      <c r="AB6020" s="70"/>
      <c r="AC6020" s="70"/>
      <c r="AD6020" s="53"/>
      <c r="AE6020" s="53"/>
      <c r="AF6020" s="72"/>
      <c r="AG6020" s="70"/>
      <c r="AH6020" s="70"/>
      <c r="AI6020" s="70"/>
    </row>
    <row r="6021" spans="1:35" ht="12.75" customHeight="1" x14ac:dyDescent="0.2">
      <c r="A6021" s="64" t="s">
        <v>1053</v>
      </c>
      <c r="B6021" s="65" t="s">
        <v>1052</v>
      </c>
      <c r="C6021" s="65">
        <v>21895</v>
      </c>
      <c r="D6021" s="66">
        <f>VLOOKUP(A6021,'2.1 Termination Charges'!$B$4:$F$904,5,0)</f>
        <v>0.59392999999999996</v>
      </c>
      <c r="G6021" s="67"/>
      <c r="H6021" s="67"/>
      <c r="J6021" s="67"/>
      <c r="P6021" s="68"/>
      <c r="Q6021" s="69"/>
      <c r="R6021" s="69"/>
      <c r="Z6021" s="70"/>
      <c r="AA6021" s="71"/>
      <c r="AB6021" s="70"/>
      <c r="AC6021" s="70"/>
      <c r="AD6021" s="53"/>
      <c r="AE6021" s="53"/>
      <c r="AF6021" s="72"/>
      <c r="AG6021" s="70"/>
      <c r="AH6021" s="70"/>
      <c r="AI6021" s="70"/>
    </row>
    <row r="6022" spans="1:35" ht="12.75" customHeight="1" x14ac:dyDescent="0.2">
      <c r="A6022" s="64" t="s">
        <v>1053</v>
      </c>
      <c r="B6022" s="65" t="s">
        <v>1052</v>
      </c>
      <c r="C6022" s="65">
        <v>21896</v>
      </c>
      <c r="D6022" s="66">
        <f>VLOOKUP(A6022,'2.1 Termination Charges'!$B$4:$F$904,5,0)</f>
        <v>0.59392999999999996</v>
      </c>
      <c r="G6022" s="67"/>
      <c r="H6022" s="67"/>
      <c r="J6022" s="67"/>
      <c r="P6022" s="68"/>
      <c r="Q6022" s="69"/>
      <c r="R6022" s="69"/>
      <c r="Z6022" s="70"/>
      <c r="AA6022" s="71"/>
      <c r="AB6022" s="70"/>
      <c r="AC6022" s="70"/>
      <c r="AD6022" s="53"/>
      <c r="AE6022" s="53"/>
      <c r="AF6022" s="72"/>
      <c r="AG6022" s="70"/>
      <c r="AH6022" s="70"/>
      <c r="AI6022" s="70"/>
    </row>
    <row r="6023" spans="1:35" ht="12.75" customHeight="1" x14ac:dyDescent="0.2">
      <c r="A6023" s="64" t="s">
        <v>1055</v>
      </c>
      <c r="B6023" s="65" t="s">
        <v>1054</v>
      </c>
      <c r="C6023" s="65">
        <v>423</v>
      </c>
      <c r="D6023" s="66">
        <f>VLOOKUP(A6023,'2.1 Termination Charges'!$B$4:$F$904,5,0)</f>
        <v>4.9700000000000001E-2</v>
      </c>
      <c r="G6023" s="67"/>
      <c r="H6023" s="67"/>
      <c r="J6023" s="67"/>
      <c r="P6023" s="68"/>
      <c r="Q6023" s="69"/>
      <c r="R6023" s="69"/>
      <c r="Z6023" s="70"/>
      <c r="AA6023" s="71"/>
      <c r="AB6023" s="70"/>
      <c r="AC6023" s="70"/>
      <c r="AD6023" s="53"/>
      <c r="AE6023" s="53"/>
      <c r="AF6023" s="72"/>
      <c r="AG6023" s="70"/>
      <c r="AH6023" s="70"/>
      <c r="AI6023" s="70"/>
    </row>
    <row r="6024" spans="1:35" ht="12.75" customHeight="1" x14ac:dyDescent="0.2">
      <c r="A6024" s="64" t="s">
        <v>1057</v>
      </c>
      <c r="B6024" s="65" t="s">
        <v>1056</v>
      </c>
      <c r="C6024" s="65">
        <v>423660</v>
      </c>
      <c r="D6024" s="66">
        <f>VLOOKUP(A6024,'2.1 Termination Charges'!$B$4:$F$904,5,0)</f>
        <v>9.2850000000000002E-2</v>
      </c>
      <c r="G6024" s="67"/>
      <c r="H6024" s="67"/>
      <c r="J6024" s="67"/>
      <c r="P6024" s="68"/>
      <c r="Q6024" s="69"/>
      <c r="R6024" s="69"/>
      <c r="Z6024" s="70"/>
      <c r="AA6024" s="71"/>
      <c r="AB6024" s="70"/>
      <c r="AC6024" s="70"/>
      <c r="AD6024" s="53"/>
      <c r="AE6024" s="53"/>
      <c r="AF6024" s="72"/>
      <c r="AG6024" s="70"/>
      <c r="AH6024" s="70"/>
      <c r="AI6024" s="70"/>
    </row>
    <row r="6025" spans="1:35" ht="12.75" customHeight="1" x14ac:dyDescent="0.2">
      <c r="A6025" s="64" t="s">
        <v>1057</v>
      </c>
      <c r="B6025" s="65" t="s">
        <v>1056</v>
      </c>
      <c r="C6025" s="65">
        <v>4236620</v>
      </c>
      <c r="D6025" s="66">
        <f>VLOOKUP(A6025,'2.1 Termination Charges'!$B$4:$F$904,5,0)</f>
        <v>9.2850000000000002E-2</v>
      </c>
      <c r="G6025" s="67"/>
      <c r="H6025" s="67"/>
      <c r="J6025" s="67"/>
      <c r="P6025" s="68"/>
      <c r="Q6025" s="69"/>
      <c r="R6025" s="69"/>
      <c r="Z6025" s="70"/>
      <c r="AA6025" s="71"/>
      <c r="AB6025" s="70"/>
      <c r="AC6025" s="70"/>
      <c r="AD6025" s="53"/>
      <c r="AE6025" s="53"/>
      <c r="AF6025" s="72"/>
      <c r="AG6025" s="70"/>
      <c r="AH6025" s="70"/>
      <c r="AI6025" s="70"/>
    </row>
    <row r="6026" spans="1:35" ht="12.75" customHeight="1" x14ac:dyDescent="0.2">
      <c r="A6026" s="64" t="s">
        <v>1057</v>
      </c>
      <c r="B6026" s="65" t="s">
        <v>1056</v>
      </c>
      <c r="C6026" s="65">
        <v>4236621</v>
      </c>
      <c r="D6026" s="66">
        <f>VLOOKUP(A6026,'2.1 Termination Charges'!$B$4:$F$904,5,0)</f>
        <v>9.2850000000000002E-2</v>
      </c>
      <c r="G6026" s="67"/>
      <c r="H6026" s="67"/>
      <c r="J6026" s="67"/>
      <c r="P6026" s="68"/>
      <c r="Q6026" s="69"/>
      <c r="R6026" s="69"/>
      <c r="Z6026" s="70"/>
      <c r="AA6026" s="71"/>
      <c r="AB6026" s="70"/>
      <c r="AC6026" s="70"/>
      <c r="AD6026" s="53"/>
      <c r="AE6026" s="53"/>
      <c r="AF6026" s="72"/>
      <c r="AG6026" s="70"/>
      <c r="AH6026" s="70"/>
      <c r="AI6026" s="70"/>
    </row>
    <row r="6027" spans="1:35" ht="12.75" customHeight="1" x14ac:dyDescent="0.2">
      <c r="A6027" s="64" t="s">
        <v>1057</v>
      </c>
      <c r="B6027" s="65" t="s">
        <v>1056</v>
      </c>
      <c r="C6027" s="65">
        <v>4236622</v>
      </c>
      <c r="D6027" s="66">
        <f>VLOOKUP(A6027,'2.1 Termination Charges'!$B$4:$F$904,5,0)</f>
        <v>9.2850000000000002E-2</v>
      </c>
      <c r="G6027" s="67"/>
      <c r="H6027" s="67"/>
      <c r="J6027" s="67"/>
      <c r="P6027" s="68"/>
      <c r="Q6027" s="69"/>
      <c r="R6027" s="69"/>
      <c r="Z6027" s="70"/>
      <c r="AA6027" s="71"/>
      <c r="AB6027" s="70"/>
      <c r="AC6027" s="70"/>
      <c r="AD6027" s="53"/>
      <c r="AE6027" s="53"/>
      <c r="AF6027" s="72"/>
      <c r="AG6027" s="70"/>
      <c r="AH6027" s="70"/>
      <c r="AI6027" s="70"/>
    </row>
    <row r="6028" spans="1:35" ht="12.75" customHeight="1" x14ac:dyDescent="0.2">
      <c r="A6028" s="64" t="s">
        <v>1057</v>
      </c>
      <c r="B6028" s="65" t="s">
        <v>1056</v>
      </c>
      <c r="C6028" s="65">
        <v>4236623</v>
      </c>
      <c r="D6028" s="66">
        <f>VLOOKUP(A6028,'2.1 Termination Charges'!$B$4:$F$904,5,0)</f>
        <v>9.2850000000000002E-2</v>
      </c>
      <c r="G6028" s="67"/>
      <c r="H6028" s="67"/>
      <c r="J6028" s="67"/>
      <c r="P6028" s="68"/>
      <c r="Q6028" s="69"/>
      <c r="R6028" s="69"/>
      <c r="Z6028" s="70"/>
      <c r="AA6028" s="71"/>
      <c r="AB6028" s="70"/>
      <c r="AC6028" s="70"/>
      <c r="AD6028" s="53"/>
      <c r="AE6028" s="53"/>
      <c r="AF6028" s="72"/>
      <c r="AG6028" s="70"/>
      <c r="AH6028" s="70"/>
      <c r="AI6028" s="70"/>
    </row>
    <row r="6029" spans="1:35" ht="12.75" customHeight="1" x14ac:dyDescent="0.2">
      <c r="A6029" s="64" t="s">
        <v>1057</v>
      </c>
      <c r="B6029" s="65" t="s">
        <v>1056</v>
      </c>
      <c r="C6029" s="65">
        <v>4236624</v>
      </c>
      <c r="D6029" s="66">
        <f>VLOOKUP(A6029,'2.1 Termination Charges'!$B$4:$F$904,5,0)</f>
        <v>9.2850000000000002E-2</v>
      </c>
      <c r="G6029" s="67"/>
      <c r="H6029" s="67"/>
      <c r="J6029" s="67"/>
      <c r="P6029" s="68"/>
      <c r="Q6029" s="69"/>
      <c r="R6029" s="69"/>
      <c r="Z6029" s="70"/>
      <c r="AA6029" s="71"/>
      <c r="AB6029" s="70"/>
      <c r="AC6029" s="70"/>
      <c r="AD6029" s="53"/>
      <c r="AE6029" s="53"/>
      <c r="AF6029" s="72"/>
      <c r="AG6029" s="70"/>
      <c r="AH6029" s="70"/>
      <c r="AI6029" s="70"/>
    </row>
    <row r="6030" spans="1:35" ht="12.75" customHeight="1" x14ac:dyDescent="0.2">
      <c r="A6030" s="64" t="s">
        <v>1057</v>
      </c>
      <c r="B6030" s="65" t="s">
        <v>1056</v>
      </c>
      <c r="C6030" s="65">
        <v>4236625</v>
      </c>
      <c r="D6030" s="66">
        <f>VLOOKUP(A6030,'2.1 Termination Charges'!$B$4:$F$904,5,0)</f>
        <v>9.2850000000000002E-2</v>
      </c>
      <c r="G6030" s="67"/>
      <c r="H6030" s="67"/>
      <c r="J6030" s="67"/>
      <c r="P6030" s="68"/>
      <c r="Q6030" s="69"/>
      <c r="R6030" s="69"/>
      <c r="Z6030" s="70"/>
      <c r="AA6030" s="71"/>
      <c r="AB6030" s="70"/>
      <c r="AC6030" s="70"/>
      <c r="AD6030" s="53"/>
      <c r="AE6030" s="53"/>
      <c r="AF6030" s="72"/>
      <c r="AG6030" s="70"/>
      <c r="AH6030" s="70"/>
      <c r="AI6030" s="70"/>
    </row>
    <row r="6031" spans="1:35" ht="12.75" customHeight="1" x14ac:dyDescent="0.2">
      <c r="A6031" s="64" t="s">
        <v>1057</v>
      </c>
      <c r="B6031" s="65" t="s">
        <v>1056</v>
      </c>
      <c r="C6031" s="65">
        <v>42379</v>
      </c>
      <c r="D6031" s="66">
        <f>VLOOKUP(A6031,'2.1 Termination Charges'!$B$4:$F$904,5,0)</f>
        <v>9.2850000000000002E-2</v>
      </c>
      <c r="G6031" s="67"/>
      <c r="H6031" s="67"/>
      <c r="J6031" s="67"/>
      <c r="P6031" s="68"/>
      <c r="Q6031" s="69"/>
      <c r="R6031" s="69"/>
      <c r="Z6031" s="70"/>
      <c r="AA6031" s="71"/>
      <c r="AB6031" s="70"/>
      <c r="AC6031" s="70"/>
      <c r="AD6031" s="53"/>
      <c r="AE6031" s="53"/>
      <c r="AF6031" s="72"/>
      <c r="AG6031" s="70"/>
      <c r="AH6031" s="70"/>
      <c r="AI6031" s="70"/>
    </row>
    <row r="6032" spans="1:35" ht="12.75" customHeight="1" x14ac:dyDescent="0.2">
      <c r="A6032" s="64" t="s">
        <v>1059</v>
      </c>
      <c r="B6032" s="65" t="s">
        <v>1058</v>
      </c>
      <c r="C6032" s="65">
        <v>42378</v>
      </c>
      <c r="D6032" s="66">
        <f>VLOOKUP(A6032,'2.1 Termination Charges'!$B$4:$F$904,5,0)</f>
        <v>9.2850000000000002E-2</v>
      </c>
      <c r="G6032" s="67"/>
      <c r="H6032" s="67"/>
      <c r="J6032" s="67"/>
      <c r="P6032" s="68"/>
      <c r="Q6032" s="69"/>
      <c r="R6032" s="69"/>
      <c r="Z6032" s="70"/>
      <c r="AA6032" s="71"/>
      <c r="AB6032" s="70"/>
      <c r="AC6032" s="70"/>
      <c r="AD6032" s="53"/>
      <c r="AE6032" s="53"/>
      <c r="AF6032" s="72"/>
      <c r="AG6032" s="70"/>
      <c r="AH6032" s="70"/>
      <c r="AI6032" s="70"/>
    </row>
    <row r="6033" spans="1:35" ht="12.75" customHeight="1" x14ac:dyDescent="0.2">
      <c r="A6033" s="64" t="s">
        <v>1061</v>
      </c>
      <c r="B6033" s="65" t="s">
        <v>1060</v>
      </c>
      <c r="C6033" s="65">
        <v>42377</v>
      </c>
      <c r="D6033" s="66">
        <f>VLOOKUP(A6033,'2.1 Termination Charges'!$B$4:$F$904,5,0)</f>
        <v>9.2850000000000002E-2</v>
      </c>
      <c r="G6033" s="67"/>
      <c r="H6033" s="67"/>
      <c r="J6033" s="67"/>
      <c r="P6033" s="68"/>
      <c r="Q6033" s="69"/>
      <c r="R6033" s="69"/>
      <c r="Z6033" s="70"/>
      <c r="AA6033" s="71"/>
      <c r="AB6033" s="70"/>
      <c r="AC6033" s="70"/>
      <c r="AD6033" s="53"/>
      <c r="AE6033" s="53"/>
      <c r="AF6033" s="72"/>
      <c r="AG6033" s="70"/>
      <c r="AH6033" s="70"/>
      <c r="AI6033" s="70"/>
    </row>
    <row r="6034" spans="1:35" ht="12.75" customHeight="1" x14ac:dyDescent="0.2">
      <c r="A6034" s="64" t="s">
        <v>1063</v>
      </c>
      <c r="B6034" s="65" t="s">
        <v>1062</v>
      </c>
      <c r="C6034" s="65">
        <v>4236</v>
      </c>
      <c r="D6034" s="66">
        <f>VLOOKUP(A6034,'2.1 Termination Charges'!$B$4:$F$904,5,0)</f>
        <v>9.2850000000000002E-2</v>
      </c>
      <c r="G6034" s="67"/>
      <c r="H6034" s="67"/>
      <c r="J6034" s="67"/>
      <c r="P6034" s="68"/>
      <c r="Q6034" s="69"/>
      <c r="R6034" s="69"/>
      <c r="Z6034" s="70"/>
      <c r="AA6034" s="71"/>
      <c r="AB6034" s="70"/>
      <c r="AC6034" s="70"/>
      <c r="AD6034" s="53"/>
      <c r="AE6034" s="53"/>
      <c r="AF6034" s="72"/>
      <c r="AG6034" s="70"/>
      <c r="AH6034" s="70"/>
      <c r="AI6034" s="70"/>
    </row>
    <row r="6035" spans="1:35" ht="12.75" customHeight="1" x14ac:dyDescent="0.2">
      <c r="A6035" s="64" t="s">
        <v>1063</v>
      </c>
      <c r="B6035" s="65" t="s">
        <v>1062</v>
      </c>
      <c r="C6035" s="65">
        <v>4237</v>
      </c>
      <c r="D6035" s="66">
        <f>VLOOKUP(A6035,'2.1 Termination Charges'!$B$4:$F$904,5,0)</f>
        <v>9.2850000000000002E-2</v>
      </c>
      <c r="G6035" s="67"/>
      <c r="H6035" s="67"/>
      <c r="J6035" s="67"/>
      <c r="P6035" s="68"/>
      <c r="Q6035" s="69"/>
      <c r="R6035" s="69"/>
      <c r="Z6035" s="70"/>
      <c r="AA6035" s="71"/>
      <c r="AB6035" s="70"/>
      <c r="AC6035" s="70"/>
      <c r="AD6035" s="53"/>
      <c r="AE6035" s="53"/>
      <c r="AF6035" s="72"/>
      <c r="AG6035" s="70"/>
      <c r="AH6035" s="70"/>
      <c r="AI6035" s="70"/>
    </row>
    <row r="6036" spans="1:35" ht="12.75" customHeight="1" x14ac:dyDescent="0.2">
      <c r="A6036" s="64" t="s">
        <v>1065</v>
      </c>
      <c r="B6036" s="65" t="s">
        <v>1064</v>
      </c>
      <c r="C6036" s="65">
        <v>370</v>
      </c>
      <c r="D6036" s="66">
        <f>VLOOKUP(A6036,'2.1 Termination Charges'!$B$4:$F$904,5,0)</f>
        <v>1.4420000000000001E-2</v>
      </c>
      <c r="G6036" s="67"/>
      <c r="H6036" s="67"/>
      <c r="J6036" s="67"/>
      <c r="P6036" s="68"/>
      <c r="Q6036" s="69"/>
      <c r="R6036" s="69"/>
      <c r="Z6036" s="70"/>
      <c r="AA6036" s="71"/>
      <c r="AB6036" s="70"/>
      <c r="AC6036" s="70"/>
      <c r="AD6036" s="53"/>
      <c r="AE6036" s="53"/>
      <c r="AF6036" s="72"/>
      <c r="AG6036" s="70"/>
      <c r="AH6036" s="70"/>
      <c r="AI6036" s="70"/>
    </row>
    <row r="6037" spans="1:35" ht="12.75" customHeight="1" x14ac:dyDescent="0.2">
      <c r="A6037" s="64" t="s">
        <v>1067</v>
      </c>
      <c r="B6037" s="65" t="s">
        <v>1066</v>
      </c>
      <c r="C6037" s="65">
        <v>37031331</v>
      </c>
      <c r="D6037" s="66">
        <f>VLOOKUP(A6037,'2.1 Termination Charges'!$B$4:$F$904,5,0)</f>
        <v>0.74543999999999999</v>
      </c>
      <c r="G6037" s="67"/>
      <c r="H6037" s="67"/>
      <c r="J6037" s="67"/>
      <c r="P6037" s="68"/>
      <c r="Q6037" s="69"/>
      <c r="R6037" s="69"/>
      <c r="Z6037" s="70"/>
      <c r="AA6037" s="71"/>
      <c r="AB6037" s="70"/>
      <c r="AC6037" s="70"/>
      <c r="AD6037" s="53"/>
      <c r="AE6037" s="53"/>
      <c r="AF6037" s="72"/>
      <c r="AG6037" s="70"/>
      <c r="AH6037" s="70"/>
      <c r="AI6037" s="70"/>
    </row>
    <row r="6038" spans="1:35" ht="12.75" customHeight="1" x14ac:dyDescent="0.2">
      <c r="A6038" s="64" t="s">
        <v>1067</v>
      </c>
      <c r="B6038" s="65" t="s">
        <v>1066</v>
      </c>
      <c r="C6038" s="65">
        <v>37031335</v>
      </c>
      <c r="D6038" s="66">
        <f>VLOOKUP(A6038,'2.1 Termination Charges'!$B$4:$F$904,5,0)</f>
        <v>0.74543999999999999</v>
      </c>
      <c r="G6038" s="67"/>
      <c r="H6038" s="67"/>
      <c r="J6038" s="67"/>
      <c r="P6038" s="68"/>
      <c r="Q6038" s="69"/>
      <c r="R6038" s="69"/>
      <c r="Z6038" s="70"/>
      <c r="AA6038" s="71"/>
      <c r="AB6038" s="70"/>
      <c r="AC6038" s="70"/>
      <c r="AD6038" s="53"/>
      <c r="AE6038" s="53"/>
      <c r="AF6038" s="72"/>
      <c r="AG6038" s="70"/>
      <c r="AH6038" s="70"/>
      <c r="AI6038" s="70"/>
    </row>
    <row r="6039" spans="1:35" ht="12.75" customHeight="1" x14ac:dyDescent="0.2">
      <c r="A6039" s="64" t="s">
        <v>1067</v>
      </c>
      <c r="B6039" s="65" t="s">
        <v>1066</v>
      </c>
      <c r="C6039" s="65">
        <v>37034379</v>
      </c>
      <c r="D6039" s="66">
        <f>VLOOKUP(A6039,'2.1 Termination Charges'!$B$4:$F$904,5,0)</f>
        <v>0.74543999999999999</v>
      </c>
      <c r="G6039" s="67"/>
      <c r="H6039" s="67"/>
      <c r="J6039" s="67"/>
      <c r="P6039" s="68"/>
      <c r="Q6039" s="69"/>
      <c r="R6039" s="69"/>
      <c r="Z6039" s="70"/>
      <c r="AA6039" s="71"/>
      <c r="AB6039" s="70"/>
      <c r="AC6039" s="70"/>
      <c r="AD6039" s="53"/>
      <c r="AE6039" s="53"/>
      <c r="AF6039" s="72"/>
      <c r="AG6039" s="70"/>
      <c r="AH6039" s="70"/>
      <c r="AI6039" s="70"/>
    </row>
    <row r="6040" spans="1:35" ht="12.75" customHeight="1" x14ac:dyDescent="0.2">
      <c r="A6040" s="64" t="s">
        <v>1067</v>
      </c>
      <c r="B6040" s="65" t="s">
        <v>1066</v>
      </c>
      <c r="C6040" s="65">
        <v>37037250</v>
      </c>
      <c r="D6040" s="66">
        <f>VLOOKUP(A6040,'2.1 Termination Charges'!$B$4:$F$904,5,0)</f>
        <v>0.74543999999999999</v>
      </c>
      <c r="G6040" s="67"/>
      <c r="H6040" s="67"/>
      <c r="J6040" s="67"/>
      <c r="P6040" s="68"/>
      <c r="Q6040" s="69"/>
      <c r="R6040" s="69"/>
      <c r="Z6040" s="70"/>
      <c r="AA6040" s="71"/>
      <c r="AB6040" s="70"/>
      <c r="AC6040" s="70"/>
      <c r="AD6040" s="53"/>
      <c r="AE6040" s="53"/>
      <c r="AF6040" s="72"/>
      <c r="AG6040" s="70"/>
      <c r="AH6040" s="70"/>
      <c r="AI6040" s="70"/>
    </row>
    <row r="6041" spans="1:35" ht="12.75" customHeight="1" x14ac:dyDescent="0.2">
      <c r="A6041" s="64" t="s">
        <v>1067</v>
      </c>
      <c r="B6041" s="65" t="s">
        <v>1066</v>
      </c>
      <c r="C6041" s="65">
        <v>37037251</v>
      </c>
      <c r="D6041" s="66">
        <f>VLOOKUP(A6041,'2.1 Termination Charges'!$B$4:$F$904,5,0)</f>
        <v>0.74543999999999999</v>
      </c>
      <c r="G6041" s="67"/>
      <c r="H6041" s="67"/>
      <c r="J6041" s="67"/>
      <c r="P6041" s="68"/>
      <c r="Q6041" s="69"/>
      <c r="R6041" s="69"/>
      <c r="Z6041" s="70"/>
      <c r="AA6041" s="71"/>
      <c r="AB6041" s="70"/>
      <c r="AC6041" s="70"/>
      <c r="AD6041" s="53"/>
      <c r="AE6041" s="53"/>
      <c r="AF6041" s="72"/>
      <c r="AG6041" s="70"/>
      <c r="AH6041" s="70"/>
      <c r="AI6041" s="70"/>
    </row>
    <row r="6042" spans="1:35" ht="12.75" customHeight="1" x14ac:dyDescent="0.2">
      <c r="A6042" s="64" t="s">
        <v>1067</v>
      </c>
      <c r="B6042" s="65" t="s">
        <v>1066</v>
      </c>
      <c r="C6042" s="65">
        <v>37037252</v>
      </c>
      <c r="D6042" s="66">
        <f>VLOOKUP(A6042,'2.1 Termination Charges'!$B$4:$F$904,5,0)</f>
        <v>0.74543999999999999</v>
      </c>
      <c r="G6042" s="67"/>
      <c r="H6042" s="67"/>
      <c r="J6042" s="67"/>
      <c r="P6042" s="68"/>
      <c r="Q6042" s="69"/>
      <c r="R6042" s="69"/>
      <c r="Z6042" s="70"/>
      <c r="AA6042" s="71"/>
      <c r="AB6042" s="70"/>
      <c r="AC6042" s="70"/>
      <c r="AD6042" s="53"/>
      <c r="AE6042" s="53"/>
      <c r="AF6042" s="72"/>
      <c r="AG6042" s="70"/>
      <c r="AH6042" s="70"/>
      <c r="AI6042" s="70"/>
    </row>
    <row r="6043" spans="1:35" ht="12.75" customHeight="1" x14ac:dyDescent="0.2">
      <c r="A6043" s="64" t="s">
        <v>1067</v>
      </c>
      <c r="B6043" s="65" t="s">
        <v>1066</v>
      </c>
      <c r="C6043" s="65">
        <v>37037254</v>
      </c>
      <c r="D6043" s="66">
        <f>VLOOKUP(A6043,'2.1 Termination Charges'!$B$4:$F$904,5,0)</f>
        <v>0.74543999999999999</v>
      </c>
      <c r="G6043" s="67"/>
      <c r="H6043" s="67"/>
      <c r="J6043" s="67"/>
      <c r="P6043" s="68"/>
      <c r="Q6043" s="69"/>
      <c r="R6043" s="69"/>
      <c r="Z6043" s="70"/>
      <c r="AA6043" s="71"/>
      <c r="AB6043" s="70"/>
      <c r="AC6043" s="70"/>
      <c r="AD6043" s="53"/>
      <c r="AE6043" s="53"/>
      <c r="AF6043" s="72"/>
      <c r="AG6043" s="70"/>
      <c r="AH6043" s="70"/>
      <c r="AI6043" s="70"/>
    </row>
    <row r="6044" spans="1:35" ht="12.75" customHeight="1" x14ac:dyDescent="0.2">
      <c r="A6044" s="64" t="s">
        <v>1067</v>
      </c>
      <c r="B6044" s="65" t="s">
        <v>1066</v>
      </c>
      <c r="C6044" s="65">
        <v>37037255</v>
      </c>
      <c r="D6044" s="66">
        <f>VLOOKUP(A6044,'2.1 Termination Charges'!$B$4:$F$904,5,0)</f>
        <v>0.74543999999999999</v>
      </c>
      <c r="G6044" s="67"/>
      <c r="H6044" s="67"/>
      <c r="J6044" s="67"/>
      <c r="P6044" s="68"/>
      <c r="Q6044" s="69"/>
      <c r="R6044" s="69"/>
      <c r="Z6044" s="70"/>
      <c r="AA6044" s="71"/>
      <c r="AB6044" s="70"/>
      <c r="AC6044" s="70"/>
      <c r="AD6044" s="53"/>
      <c r="AE6044" s="53"/>
      <c r="AF6044" s="72"/>
      <c r="AG6044" s="70"/>
      <c r="AH6044" s="70"/>
      <c r="AI6044" s="70"/>
    </row>
    <row r="6045" spans="1:35" ht="12.75" customHeight="1" x14ac:dyDescent="0.2">
      <c r="A6045" s="64" t="s">
        <v>1067</v>
      </c>
      <c r="B6045" s="65" t="s">
        <v>1066</v>
      </c>
      <c r="C6045" s="65">
        <v>37037256</v>
      </c>
      <c r="D6045" s="66">
        <f>VLOOKUP(A6045,'2.1 Termination Charges'!$B$4:$F$904,5,0)</f>
        <v>0.74543999999999999</v>
      </c>
      <c r="G6045" s="67"/>
      <c r="H6045" s="67"/>
      <c r="J6045" s="67"/>
      <c r="P6045" s="68"/>
      <c r="Q6045" s="69"/>
      <c r="R6045" s="69"/>
      <c r="Z6045" s="70"/>
      <c r="AA6045" s="71"/>
      <c r="AB6045" s="70"/>
      <c r="AC6045" s="70"/>
      <c r="AD6045" s="53"/>
      <c r="AE6045" s="53"/>
      <c r="AF6045" s="72"/>
      <c r="AG6045" s="70"/>
      <c r="AH6045" s="70"/>
      <c r="AI6045" s="70"/>
    </row>
    <row r="6046" spans="1:35" ht="12.75" customHeight="1" x14ac:dyDescent="0.2">
      <c r="A6046" s="64" t="s">
        <v>1067</v>
      </c>
      <c r="B6046" s="65" t="s">
        <v>1066</v>
      </c>
      <c r="C6046" s="65">
        <v>37037364</v>
      </c>
      <c r="D6046" s="66">
        <f>VLOOKUP(A6046,'2.1 Termination Charges'!$B$4:$F$904,5,0)</f>
        <v>0.74543999999999999</v>
      </c>
      <c r="G6046" s="67"/>
      <c r="H6046" s="67"/>
      <c r="J6046" s="67"/>
      <c r="P6046" s="68"/>
      <c r="Q6046" s="69"/>
      <c r="R6046" s="69"/>
      <c r="Z6046" s="70"/>
      <c r="AA6046" s="71"/>
      <c r="AB6046" s="70"/>
      <c r="AC6046" s="70"/>
      <c r="AD6046" s="53"/>
      <c r="AE6046" s="53"/>
      <c r="AF6046" s="72"/>
      <c r="AG6046" s="70"/>
      <c r="AH6046" s="70"/>
      <c r="AI6046" s="70"/>
    </row>
    <row r="6047" spans="1:35" ht="12.75" customHeight="1" x14ac:dyDescent="0.2">
      <c r="A6047" s="64" t="s">
        <v>1067</v>
      </c>
      <c r="B6047" s="65" t="s">
        <v>1066</v>
      </c>
      <c r="C6047" s="65">
        <v>37037368</v>
      </c>
      <c r="D6047" s="66">
        <f>VLOOKUP(A6047,'2.1 Termination Charges'!$B$4:$F$904,5,0)</f>
        <v>0.74543999999999999</v>
      </c>
      <c r="G6047" s="67"/>
      <c r="H6047" s="67"/>
      <c r="J6047" s="67"/>
      <c r="P6047" s="68"/>
      <c r="Q6047" s="69"/>
      <c r="R6047" s="69"/>
      <c r="Z6047" s="70"/>
      <c r="AA6047" s="71"/>
      <c r="AB6047" s="70"/>
      <c r="AC6047" s="70"/>
      <c r="AD6047" s="53"/>
      <c r="AE6047" s="53"/>
      <c r="AF6047" s="72"/>
      <c r="AG6047" s="70"/>
      <c r="AH6047" s="70"/>
      <c r="AI6047" s="70"/>
    </row>
    <row r="6048" spans="1:35" ht="12.75" customHeight="1" x14ac:dyDescent="0.2">
      <c r="A6048" s="64" t="s">
        <v>1067</v>
      </c>
      <c r="B6048" s="65" t="s">
        <v>1066</v>
      </c>
      <c r="C6048" s="65">
        <v>37037369</v>
      </c>
      <c r="D6048" s="66">
        <f>VLOOKUP(A6048,'2.1 Termination Charges'!$B$4:$F$904,5,0)</f>
        <v>0.74543999999999999</v>
      </c>
      <c r="G6048" s="67"/>
      <c r="H6048" s="67"/>
      <c r="J6048" s="67"/>
      <c r="P6048" s="68"/>
      <c r="Q6048" s="69"/>
      <c r="R6048" s="69"/>
      <c r="Z6048" s="70"/>
      <c r="AA6048" s="71"/>
      <c r="AB6048" s="70"/>
      <c r="AC6048" s="70"/>
      <c r="AD6048" s="53"/>
      <c r="AE6048" s="53"/>
      <c r="AF6048" s="72"/>
      <c r="AG6048" s="70"/>
      <c r="AH6048" s="70"/>
      <c r="AI6048" s="70"/>
    </row>
    <row r="6049" spans="1:35" ht="12.75" customHeight="1" x14ac:dyDescent="0.2">
      <c r="A6049" s="64" t="s">
        <v>1067</v>
      </c>
      <c r="B6049" s="65" t="s">
        <v>1066</v>
      </c>
      <c r="C6049" s="65">
        <v>37037783</v>
      </c>
      <c r="D6049" s="66">
        <f>VLOOKUP(A6049,'2.1 Termination Charges'!$B$4:$F$904,5,0)</f>
        <v>0.74543999999999999</v>
      </c>
      <c r="G6049" s="67"/>
      <c r="H6049" s="67"/>
      <c r="J6049" s="67"/>
      <c r="P6049" s="68"/>
      <c r="Q6049" s="69"/>
      <c r="R6049" s="69"/>
      <c r="Z6049" s="70"/>
      <c r="AA6049" s="71"/>
      <c r="AB6049" s="70"/>
      <c r="AC6049" s="70"/>
      <c r="AD6049" s="53"/>
      <c r="AE6049" s="53"/>
      <c r="AF6049" s="72"/>
      <c r="AG6049" s="70"/>
      <c r="AH6049" s="70"/>
      <c r="AI6049" s="70"/>
    </row>
    <row r="6050" spans="1:35" ht="12.75" customHeight="1" x14ac:dyDescent="0.2">
      <c r="A6050" s="64" t="s">
        <v>1067</v>
      </c>
      <c r="B6050" s="65" t="s">
        <v>1066</v>
      </c>
      <c r="C6050" s="65">
        <v>37038921</v>
      </c>
      <c r="D6050" s="66">
        <f>VLOOKUP(A6050,'2.1 Termination Charges'!$B$4:$F$904,5,0)</f>
        <v>0.74543999999999999</v>
      </c>
      <c r="G6050" s="67"/>
      <c r="H6050" s="67"/>
      <c r="J6050" s="67"/>
      <c r="P6050" s="68"/>
      <c r="Q6050" s="69"/>
      <c r="R6050" s="69"/>
      <c r="Z6050" s="70"/>
      <c r="AA6050" s="71"/>
      <c r="AB6050" s="70"/>
      <c r="AC6050" s="70"/>
      <c r="AD6050" s="53"/>
      <c r="AE6050" s="53"/>
      <c r="AF6050" s="72"/>
      <c r="AG6050" s="70"/>
      <c r="AH6050" s="70"/>
      <c r="AI6050" s="70"/>
    </row>
    <row r="6051" spans="1:35" ht="12.75" customHeight="1" x14ac:dyDescent="0.2">
      <c r="A6051" s="64" t="s">
        <v>1067</v>
      </c>
      <c r="B6051" s="65" t="s">
        <v>1066</v>
      </c>
      <c r="C6051" s="65">
        <v>37038929</v>
      </c>
      <c r="D6051" s="66">
        <f>VLOOKUP(A6051,'2.1 Termination Charges'!$B$4:$F$904,5,0)</f>
        <v>0.74543999999999999</v>
      </c>
      <c r="G6051" s="67"/>
      <c r="H6051" s="67"/>
      <c r="J6051" s="67"/>
      <c r="P6051" s="68"/>
      <c r="Q6051" s="69"/>
      <c r="R6051" s="69"/>
      <c r="Z6051" s="70"/>
      <c r="AA6051" s="71"/>
      <c r="AB6051" s="70"/>
      <c r="AC6051" s="70"/>
      <c r="AD6051" s="53"/>
      <c r="AE6051" s="53"/>
      <c r="AF6051" s="72"/>
      <c r="AG6051" s="70"/>
      <c r="AH6051" s="70"/>
      <c r="AI6051" s="70"/>
    </row>
    <row r="6052" spans="1:35" ht="12.75" customHeight="1" x14ac:dyDescent="0.2">
      <c r="A6052" s="64" t="s">
        <v>1067</v>
      </c>
      <c r="B6052" s="65" t="s">
        <v>1066</v>
      </c>
      <c r="C6052" s="65">
        <v>37041202</v>
      </c>
      <c r="D6052" s="66">
        <f>VLOOKUP(A6052,'2.1 Termination Charges'!$B$4:$F$904,5,0)</f>
        <v>0.74543999999999999</v>
      </c>
      <c r="G6052" s="67"/>
      <c r="H6052" s="67"/>
      <c r="J6052" s="67"/>
      <c r="P6052" s="68"/>
      <c r="Q6052" s="69"/>
      <c r="R6052" s="69"/>
      <c r="Z6052" s="70"/>
      <c r="AA6052" s="71"/>
      <c r="AB6052" s="70"/>
      <c r="AC6052" s="70"/>
      <c r="AD6052" s="53"/>
      <c r="AE6052" s="53"/>
      <c r="AF6052" s="72"/>
      <c r="AG6052" s="70"/>
      <c r="AH6052" s="70"/>
      <c r="AI6052" s="70"/>
    </row>
    <row r="6053" spans="1:35" ht="12.75" customHeight="1" x14ac:dyDescent="0.2">
      <c r="A6053" s="64" t="s">
        <v>1067</v>
      </c>
      <c r="B6053" s="65" t="s">
        <v>1066</v>
      </c>
      <c r="C6053" s="65">
        <v>37041721</v>
      </c>
      <c r="D6053" s="66">
        <f>VLOOKUP(A6053,'2.1 Termination Charges'!$B$4:$F$904,5,0)</f>
        <v>0.74543999999999999</v>
      </c>
      <c r="G6053" s="67"/>
      <c r="H6053" s="67"/>
      <c r="J6053" s="67"/>
      <c r="P6053" s="68"/>
      <c r="Q6053" s="69"/>
      <c r="R6053" s="69"/>
      <c r="Z6053" s="70"/>
      <c r="AA6053" s="71"/>
      <c r="AB6053" s="70"/>
      <c r="AC6053" s="70"/>
      <c r="AD6053" s="53"/>
      <c r="AE6053" s="53"/>
      <c r="AF6053" s="72"/>
      <c r="AG6053" s="70"/>
      <c r="AH6053" s="70"/>
      <c r="AI6053" s="70"/>
    </row>
    <row r="6054" spans="1:35" ht="12.75" customHeight="1" x14ac:dyDescent="0.2">
      <c r="A6054" s="64" t="s">
        <v>1067</v>
      </c>
      <c r="B6054" s="65" t="s">
        <v>1066</v>
      </c>
      <c r="C6054" s="65">
        <v>37041751</v>
      </c>
      <c r="D6054" s="66">
        <f>VLOOKUP(A6054,'2.1 Termination Charges'!$B$4:$F$904,5,0)</f>
        <v>0.74543999999999999</v>
      </c>
      <c r="G6054" s="67"/>
      <c r="H6054" s="67"/>
      <c r="J6054" s="67"/>
      <c r="P6054" s="68"/>
      <c r="Q6054" s="69"/>
      <c r="R6054" s="69"/>
      <c r="Z6054" s="70"/>
      <c r="AA6054" s="71"/>
      <c r="AB6054" s="70"/>
      <c r="AC6054" s="70"/>
      <c r="AD6054" s="53"/>
      <c r="AE6054" s="53"/>
      <c r="AF6054" s="72"/>
      <c r="AG6054" s="70"/>
      <c r="AH6054" s="70"/>
      <c r="AI6054" s="70"/>
    </row>
    <row r="6055" spans="1:35" ht="12.75" customHeight="1" x14ac:dyDescent="0.2">
      <c r="A6055" s="64" t="s">
        <v>1067</v>
      </c>
      <c r="B6055" s="65" t="s">
        <v>1066</v>
      </c>
      <c r="C6055" s="65">
        <v>37042521</v>
      </c>
      <c r="D6055" s="66">
        <f>VLOOKUP(A6055,'2.1 Termination Charges'!$B$4:$F$904,5,0)</f>
        <v>0.74543999999999999</v>
      </c>
      <c r="G6055" s="67"/>
      <c r="H6055" s="67"/>
      <c r="J6055" s="67"/>
      <c r="P6055" s="68"/>
      <c r="Q6055" s="69"/>
      <c r="R6055" s="69"/>
      <c r="Z6055" s="70"/>
      <c r="AA6055" s="71"/>
      <c r="AB6055" s="70"/>
      <c r="AC6055" s="70"/>
      <c r="AD6055" s="53"/>
      <c r="AE6055" s="53"/>
      <c r="AF6055" s="72"/>
      <c r="AG6055" s="70"/>
      <c r="AH6055" s="70"/>
      <c r="AI6055" s="70"/>
    </row>
    <row r="6056" spans="1:35" ht="12.75" customHeight="1" x14ac:dyDescent="0.2">
      <c r="A6056" s="64" t="s">
        <v>1067</v>
      </c>
      <c r="B6056" s="65" t="s">
        <v>1066</v>
      </c>
      <c r="C6056" s="65">
        <v>37042522</v>
      </c>
      <c r="D6056" s="66">
        <f>VLOOKUP(A6056,'2.1 Termination Charges'!$B$4:$F$904,5,0)</f>
        <v>0.74543999999999999</v>
      </c>
      <c r="G6056" s="67"/>
      <c r="H6056" s="67"/>
      <c r="J6056" s="67"/>
      <c r="P6056" s="68"/>
      <c r="Q6056" s="69"/>
      <c r="R6056" s="69"/>
      <c r="Z6056" s="70"/>
      <c r="AA6056" s="71"/>
      <c r="AB6056" s="70"/>
      <c r="AC6056" s="70"/>
      <c r="AD6056" s="53"/>
      <c r="AE6056" s="53"/>
      <c r="AF6056" s="72"/>
      <c r="AG6056" s="70"/>
      <c r="AH6056" s="70"/>
      <c r="AI6056" s="70"/>
    </row>
    <row r="6057" spans="1:35" ht="12.75" customHeight="1" x14ac:dyDescent="0.2">
      <c r="A6057" s="64" t="s">
        <v>1067</v>
      </c>
      <c r="B6057" s="65" t="s">
        <v>1066</v>
      </c>
      <c r="C6057" s="65">
        <v>37045485</v>
      </c>
      <c r="D6057" s="66">
        <f>VLOOKUP(A6057,'2.1 Termination Charges'!$B$4:$F$904,5,0)</f>
        <v>0.74543999999999999</v>
      </c>
      <c r="G6057" s="67"/>
      <c r="H6057" s="67"/>
      <c r="J6057" s="67"/>
      <c r="P6057" s="68"/>
      <c r="Q6057" s="69"/>
      <c r="R6057" s="69"/>
      <c r="Z6057" s="70"/>
      <c r="AA6057" s="71"/>
      <c r="AB6057" s="70"/>
      <c r="AC6057" s="70"/>
      <c r="AD6057" s="53"/>
      <c r="AE6057" s="53"/>
      <c r="AF6057" s="72"/>
      <c r="AG6057" s="70"/>
      <c r="AH6057" s="70"/>
      <c r="AI6057" s="70"/>
    </row>
    <row r="6058" spans="1:35" ht="12.75" customHeight="1" x14ac:dyDescent="0.2">
      <c r="A6058" s="64" t="s">
        <v>1067</v>
      </c>
      <c r="B6058" s="65" t="s">
        <v>1066</v>
      </c>
      <c r="C6058" s="65">
        <v>37045540</v>
      </c>
      <c r="D6058" s="66">
        <f>VLOOKUP(A6058,'2.1 Termination Charges'!$B$4:$F$904,5,0)</f>
        <v>0.74543999999999999</v>
      </c>
      <c r="G6058" s="67"/>
      <c r="H6058" s="67"/>
      <c r="J6058" s="67"/>
      <c r="P6058" s="68"/>
      <c r="Q6058" s="69"/>
      <c r="R6058" s="69"/>
      <c r="Z6058" s="70"/>
      <c r="AA6058" s="71"/>
      <c r="AB6058" s="70"/>
      <c r="AC6058" s="70"/>
      <c r="AD6058" s="53"/>
      <c r="AE6058" s="53"/>
      <c r="AF6058" s="72"/>
      <c r="AG6058" s="70"/>
      <c r="AH6058" s="70"/>
      <c r="AI6058" s="70"/>
    </row>
    <row r="6059" spans="1:35" ht="12.75" customHeight="1" x14ac:dyDescent="0.2">
      <c r="A6059" s="64" t="s">
        <v>1067</v>
      </c>
      <c r="B6059" s="65" t="s">
        <v>1066</v>
      </c>
      <c r="C6059" s="65">
        <v>37046364</v>
      </c>
      <c r="D6059" s="66">
        <f>VLOOKUP(A6059,'2.1 Termination Charges'!$B$4:$F$904,5,0)</f>
        <v>0.74543999999999999</v>
      </c>
      <c r="G6059" s="67"/>
      <c r="H6059" s="67"/>
      <c r="J6059" s="67"/>
      <c r="P6059" s="68"/>
      <c r="Q6059" s="69"/>
      <c r="R6059" s="69"/>
      <c r="Z6059" s="70"/>
      <c r="AA6059" s="71"/>
      <c r="AB6059" s="70"/>
      <c r="AC6059" s="70"/>
      <c r="AD6059" s="53"/>
      <c r="AE6059" s="53"/>
      <c r="AF6059" s="72"/>
      <c r="AG6059" s="70"/>
      <c r="AH6059" s="70"/>
      <c r="AI6059" s="70"/>
    </row>
    <row r="6060" spans="1:35" ht="12.75" customHeight="1" x14ac:dyDescent="0.2">
      <c r="A6060" s="64" t="s">
        <v>1067</v>
      </c>
      <c r="B6060" s="65" t="s">
        <v>1066</v>
      </c>
      <c r="C6060" s="65">
        <v>37046450</v>
      </c>
      <c r="D6060" s="66">
        <f>VLOOKUP(A6060,'2.1 Termination Charges'!$B$4:$F$904,5,0)</f>
        <v>0.74543999999999999</v>
      </c>
      <c r="G6060" s="67"/>
      <c r="H6060" s="67"/>
      <c r="J6060" s="67"/>
      <c r="P6060" s="68"/>
      <c r="Q6060" s="69"/>
      <c r="R6060" s="69"/>
      <c r="Z6060" s="70"/>
      <c r="AA6060" s="71"/>
      <c r="AB6060" s="70"/>
      <c r="AC6060" s="70"/>
      <c r="AD6060" s="53"/>
      <c r="AE6060" s="53"/>
      <c r="AF6060" s="72"/>
      <c r="AG6060" s="70"/>
      <c r="AH6060" s="70"/>
      <c r="AI6060" s="70"/>
    </row>
    <row r="6061" spans="1:35" ht="12.75" customHeight="1" x14ac:dyDescent="0.2">
      <c r="A6061" s="64" t="s">
        <v>1067</v>
      </c>
      <c r="B6061" s="65" t="s">
        <v>1066</v>
      </c>
      <c r="C6061" s="65">
        <v>37046467</v>
      </c>
      <c r="D6061" s="66">
        <f>VLOOKUP(A6061,'2.1 Termination Charges'!$B$4:$F$904,5,0)</f>
        <v>0.74543999999999999</v>
      </c>
      <c r="G6061" s="67"/>
      <c r="H6061" s="67"/>
      <c r="J6061" s="67"/>
      <c r="P6061" s="68"/>
      <c r="Q6061" s="69"/>
      <c r="R6061" s="69"/>
      <c r="Z6061" s="70"/>
      <c r="AA6061" s="71"/>
      <c r="AB6061" s="70"/>
      <c r="AC6061" s="70"/>
      <c r="AD6061" s="53"/>
      <c r="AE6061" s="53"/>
      <c r="AF6061" s="72"/>
      <c r="AG6061" s="70"/>
      <c r="AH6061" s="70"/>
      <c r="AI6061" s="70"/>
    </row>
    <row r="6062" spans="1:35" ht="12.75" customHeight="1" x14ac:dyDescent="0.2">
      <c r="A6062" s="64" t="s">
        <v>1067</v>
      </c>
      <c r="B6062" s="65" t="s">
        <v>1066</v>
      </c>
      <c r="C6062" s="65">
        <v>37052082</v>
      </c>
      <c r="D6062" s="66">
        <f>VLOOKUP(A6062,'2.1 Termination Charges'!$B$4:$F$904,5,0)</f>
        <v>0.74543999999999999</v>
      </c>
      <c r="G6062" s="67"/>
      <c r="H6062" s="67"/>
      <c r="J6062" s="67"/>
      <c r="P6062" s="68"/>
      <c r="Q6062" s="69"/>
      <c r="R6062" s="69"/>
      <c r="Z6062" s="70"/>
      <c r="AA6062" s="71"/>
      <c r="AB6062" s="70"/>
      <c r="AC6062" s="70"/>
      <c r="AD6062" s="53"/>
      <c r="AE6062" s="53"/>
      <c r="AF6062" s="72"/>
      <c r="AG6062" s="70"/>
      <c r="AH6062" s="70"/>
      <c r="AI6062" s="70"/>
    </row>
    <row r="6063" spans="1:35" ht="12.75" customHeight="1" x14ac:dyDescent="0.2">
      <c r="A6063" s="64" t="s">
        <v>1067</v>
      </c>
      <c r="B6063" s="65" t="s">
        <v>1066</v>
      </c>
      <c r="C6063" s="65">
        <v>37052090</v>
      </c>
      <c r="D6063" s="66">
        <f>VLOOKUP(A6063,'2.1 Termination Charges'!$B$4:$F$904,5,0)</f>
        <v>0.74543999999999999</v>
      </c>
      <c r="G6063" s="67"/>
      <c r="H6063" s="67"/>
      <c r="J6063" s="67"/>
      <c r="P6063" s="68"/>
      <c r="Q6063" s="69"/>
      <c r="R6063" s="69"/>
      <c r="Z6063" s="70"/>
      <c r="AA6063" s="71"/>
      <c r="AB6063" s="70"/>
      <c r="AC6063" s="70"/>
      <c r="AD6063" s="53"/>
      <c r="AE6063" s="53"/>
      <c r="AF6063" s="72"/>
      <c r="AG6063" s="70"/>
      <c r="AH6063" s="70"/>
      <c r="AI6063" s="70"/>
    </row>
    <row r="6064" spans="1:35" ht="12.75" customHeight="1" x14ac:dyDescent="0.2">
      <c r="A6064" s="64" t="s">
        <v>1067</v>
      </c>
      <c r="B6064" s="65" t="s">
        <v>1066</v>
      </c>
      <c r="C6064" s="65">
        <v>370521939</v>
      </c>
      <c r="D6064" s="66">
        <f>VLOOKUP(A6064,'2.1 Termination Charges'!$B$4:$F$904,5,0)</f>
        <v>0.74543999999999999</v>
      </c>
      <c r="G6064" s="67"/>
      <c r="H6064" s="67"/>
      <c r="J6064" s="67"/>
      <c r="P6064" s="68"/>
      <c r="Q6064" s="69"/>
      <c r="R6064" s="69"/>
      <c r="Z6064" s="70"/>
      <c r="AA6064" s="71"/>
      <c r="AB6064" s="70"/>
      <c r="AC6064" s="70"/>
      <c r="AD6064" s="53"/>
      <c r="AE6064" s="53"/>
      <c r="AF6064" s="72"/>
      <c r="AG6064" s="70"/>
      <c r="AH6064" s="70"/>
      <c r="AI6064" s="70"/>
    </row>
    <row r="6065" spans="1:35" ht="12.75" customHeight="1" x14ac:dyDescent="0.2">
      <c r="A6065" s="64" t="s">
        <v>1067</v>
      </c>
      <c r="B6065" s="65" t="s">
        <v>1066</v>
      </c>
      <c r="C6065" s="65">
        <v>370521940</v>
      </c>
      <c r="D6065" s="66">
        <f>VLOOKUP(A6065,'2.1 Termination Charges'!$B$4:$F$904,5,0)</f>
        <v>0.74543999999999999</v>
      </c>
      <c r="G6065" s="67"/>
      <c r="H6065" s="67"/>
      <c r="J6065" s="67"/>
      <c r="P6065" s="68"/>
      <c r="Q6065" s="69"/>
      <c r="R6065" s="69"/>
      <c r="Z6065" s="70"/>
      <c r="AA6065" s="71"/>
      <c r="AB6065" s="70"/>
      <c r="AC6065" s="70"/>
      <c r="AD6065" s="53"/>
      <c r="AE6065" s="53"/>
      <c r="AF6065" s="72"/>
      <c r="AG6065" s="70"/>
      <c r="AH6065" s="70"/>
      <c r="AI6065" s="70"/>
    </row>
    <row r="6066" spans="1:35" ht="12.75" customHeight="1" x14ac:dyDescent="0.2">
      <c r="A6066" s="64" t="s">
        <v>1067</v>
      </c>
      <c r="B6066" s="65" t="s">
        <v>1066</v>
      </c>
      <c r="C6066" s="65">
        <v>370521941</v>
      </c>
      <c r="D6066" s="66">
        <f>VLOOKUP(A6066,'2.1 Termination Charges'!$B$4:$F$904,5,0)</f>
        <v>0.74543999999999999</v>
      </c>
      <c r="G6066" s="67"/>
      <c r="H6066" s="67"/>
      <c r="J6066" s="67"/>
      <c r="P6066" s="68"/>
      <c r="Q6066" s="69"/>
      <c r="R6066" s="69"/>
      <c r="Z6066" s="70"/>
      <c r="AA6066" s="71"/>
      <c r="AB6066" s="70"/>
      <c r="AC6066" s="70"/>
      <c r="AD6066" s="53"/>
      <c r="AE6066" s="53"/>
      <c r="AF6066" s="72"/>
      <c r="AG6066" s="70"/>
      <c r="AH6066" s="70"/>
      <c r="AI6066" s="70"/>
    </row>
    <row r="6067" spans="1:35" ht="12.75" customHeight="1" x14ac:dyDescent="0.2">
      <c r="A6067" s="64" t="s">
        <v>1067</v>
      </c>
      <c r="B6067" s="65" t="s">
        <v>1066</v>
      </c>
      <c r="C6067" s="65">
        <v>37052521</v>
      </c>
      <c r="D6067" s="66">
        <f>VLOOKUP(A6067,'2.1 Termination Charges'!$B$4:$F$904,5,0)</f>
        <v>0.74543999999999999</v>
      </c>
      <c r="G6067" s="67"/>
      <c r="H6067" s="67"/>
      <c r="J6067" s="67"/>
      <c r="P6067" s="68"/>
      <c r="Q6067" s="69"/>
      <c r="R6067" s="69"/>
      <c r="Z6067" s="70"/>
      <c r="AA6067" s="71"/>
      <c r="AB6067" s="70"/>
      <c r="AC6067" s="70"/>
      <c r="AD6067" s="53"/>
      <c r="AE6067" s="53"/>
      <c r="AF6067" s="72"/>
      <c r="AG6067" s="70"/>
      <c r="AH6067" s="70"/>
      <c r="AI6067" s="70"/>
    </row>
    <row r="6068" spans="1:35" ht="12.75" customHeight="1" x14ac:dyDescent="0.2">
      <c r="A6068" s="64" t="s">
        <v>1067</v>
      </c>
      <c r="B6068" s="65" t="s">
        <v>1066</v>
      </c>
      <c r="C6068" s="65">
        <v>37052528</v>
      </c>
      <c r="D6068" s="66">
        <f>VLOOKUP(A6068,'2.1 Termination Charges'!$B$4:$F$904,5,0)</f>
        <v>0.74543999999999999</v>
      </c>
      <c r="G6068" s="67"/>
      <c r="H6068" s="67"/>
      <c r="J6068" s="67"/>
      <c r="P6068" s="68"/>
      <c r="Q6068" s="69"/>
      <c r="R6068" s="69"/>
      <c r="Z6068" s="70"/>
      <c r="AA6068" s="71"/>
      <c r="AB6068" s="70"/>
      <c r="AC6068" s="70"/>
      <c r="AD6068" s="53"/>
      <c r="AE6068" s="53"/>
      <c r="AF6068" s="72"/>
      <c r="AG6068" s="70"/>
      <c r="AH6068" s="70"/>
      <c r="AI6068" s="70"/>
    </row>
    <row r="6069" spans="1:35" ht="12.75" customHeight="1" x14ac:dyDescent="0.2">
      <c r="A6069" s="64" t="s">
        <v>1067</v>
      </c>
      <c r="B6069" s="65" t="s">
        <v>1066</v>
      </c>
      <c r="C6069" s="65">
        <v>37052529</v>
      </c>
      <c r="D6069" s="66">
        <f>VLOOKUP(A6069,'2.1 Termination Charges'!$B$4:$F$904,5,0)</f>
        <v>0.74543999999999999</v>
      </c>
      <c r="G6069" s="67"/>
      <c r="H6069" s="67"/>
      <c r="J6069" s="67"/>
      <c r="P6069" s="68"/>
      <c r="Q6069" s="69"/>
      <c r="R6069" s="69"/>
      <c r="Z6069" s="70"/>
      <c r="AA6069" s="71"/>
      <c r="AB6069" s="70"/>
      <c r="AC6069" s="70"/>
      <c r="AD6069" s="53"/>
      <c r="AE6069" s="53"/>
      <c r="AF6069" s="72"/>
      <c r="AG6069" s="70"/>
      <c r="AH6069" s="70"/>
      <c r="AI6069" s="70"/>
    </row>
    <row r="6070" spans="1:35" ht="12.75" customHeight="1" x14ac:dyDescent="0.2">
      <c r="A6070" s="64" t="s">
        <v>1067</v>
      </c>
      <c r="B6070" s="65" t="s">
        <v>1066</v>
      </c>
      <c r="C6070" s="65">
        <v>37052530</v>
      </c>
      <c r="D6070" s="66">
        <f>VLOOKUP(A6070,'2.1 Termination Charges'!$B$4:$F$904,5,0)</f>
        <v>0.74543999999999999</v>
      </c>
      <c r="G6070" s="67"/>
      <c r="H6070" s="67"/>
      <c r="J6070" s="67"/>
      <c r="P6070" s="68"/>
      <c r="Q6070" s="69"/>
      <c r="R6070" s="69"/>
      <c r="Z6070" s="70"/>
      <c r="AA6070" s="71"/>
      <c r="AB6070" s="70"/>
      <c r="AC6070" s="70"/>
      <c r="AD6070" s="53"/>
      <c r="AE6070" s="53"/>
      <c r="AF6070" s="72"/>
      <c r="AG6070" s="70"/>
      <c r="AH6070" s="70"/>
      <c r="AI6070" s="70"/>
    </row>
    <row r="6071" spans="1:35" ht="12.75" customHeight="1" x14ac:dyDescent="0.2">
      <c r="A6071" s="64" t="s">
        <v>1067</v>
      </c>
      <c r="B6071" s="65" t="s">
        <v>1066</v>
      </c>
      <c r="C6071" s="65">
        <v>37052533</v>
      </c>
      <c r="D6071" s="66">
        <f>VLOOKUP(A6071,'2.1 Termination Charges'!$B$4:$F$904,5,0)</f>
        <v>0.74543999999999999</v>
      </c>
      <c r="G6071" s="67"/>
      <c r="H6071" s="67"/>
      <c r="J6071" s="67"/>
      <c r="P6071" s="68"/>
      <c r="Q6071" s="69"/>
      <c r="R6071" s="69"/>
      <c r="Z6071" s="70"/>
      <c r="AA6071" s="71"/>
      <c r="AB6071" s="70"/>
      <c r="AC6071" s="70"/>
      <c r="AD6071" s="53"/>
      <c r="AE6071" s="53"/>
      <c r="AF6071" s="72"/>
      <c r="AG6071" s="70"/>
      <c r="AH6071" s="70"/>
      <c r="AI6071" s="70"/>
    </row>
    <row r="6072" spans="1:35" ht="12.75" customHeight="1" x14ac:dyDescent="0.2">
      <c r="A6072" s="64" t="s">
        <v>1067</v>
      </c>
      <c r="B6072" s="65" t="s">
        <v>1066</v>
      </c>
      <c r="C6072" s="65">
        <v>37052654</v>
      </c>
      <c r="D6072" s="66">
        <f>VLOOKUP(A6072,'2.1 Termination Charges'!$B$4:$F$904,5,0)</f>
        <v>0.74543999999999999</v>
      </c>
      <c r="G6072" s="67"/>
      <c r="H6072" s="67"/>
      <c r="J6072" s="67"/>
      <c r="P6072" s="68"/>
      <c r="Q6072" s="69"/>
      <c r="R6072" s="69"/>
      <c r="Z6072" s="70"/>
      <c r="AA6072" s="71"/>
      <c r="AB6072" s="70"/>
      <c r="AC6072" s="70"/>
      <c r="AD6072" s="53"/>
      <c r="AE6072" s="53"/>
      <c r="AF6072" s="72"/>
      <c r="AG6072" s="70"/>
      <c r="AH6072" s="70"/>
      <c r="AI6072" s="70"/>
    </row>
    <row r="6073" spans="1:35" ht="12.75" customHeight="1" x14ac:dyDescent="0.2">
      <c r="A6073" s="64" t="s">
        <v>1067</v>
      </c>
      <c r="B6073" s="65" t="s">
        <v>1066</v>
      </c>
      <c r="C6073" s="65">
        <v>37066103</v>
      </c>
      <c r="D6073" s="66">
        <f>VLOOKUP(A6073,'2.1 Termination Charges'!$B$4:$F$904,5,0)</f>
        <v>0.74543999999999999</v>
      </c>
      <c r="G6073" s="67"/>
      <c r="H6073" s="67"/>
      <c r="J6073" s="67"/>
      <c r="P6073" s="68"/>
      <c r="Q6073" s="69"/>
      <c r="R6073" s="69"/>
      <c r="Z6073" s="70"/>
      <c r="AA6073" s="71"/>
      <c r="AB6073" s="70"/>
      <c r="AC6073" s="70"/>
      <c r="AD6073" s="53"/>
      <c r="AE6073" s="53"/>
      <c r="AF6073" s="72"/>
      <c r="AG6073" s="70"/>
      <c r="AH6073" s="70"/>
      <c r="AI6073" s="70"/>
    </row>
    <row r="6074" spans="1:35" ht="12.75" customHeight="1" x14ac:dyDescent="0.2">
      <c r="A6074" s="64" t="s">
        <v>1067</v>
      </c>
      <c r="B6074" s="65" t="s">
        <v>1066</v>
      </c>
      <c r="C6074" s="65">
        <v>37066185</v>
      </c>
      <c r="D6074" s="66">
        <f>VLOOKUP(A6074,'2.1 Termination Charges'!$B$4:$F$904,5,0)</f>
        <v>0.74543999999999999</v>
      </c>
      <c r="G6074" s="67"/>
      <c r="H6074" s="67"/>
      <c r="J6074" s="67"/>
      <c r="P6074" s="68"/>
      <c r="Q6074" s="69"/>
      <c r="R6074" s="69"/>
      <c r="Z6074" s="70"/>
      <c r="AA6074" s="71"/>
      <c r="AB6074" s="70"/>
      <c r="AC6074" s="70"/>
      <c r="AD6074" s="53"/>
      <c r="AE6074" s="53"/>
      <c r="AF6074" s="72"/>
      <c r="AG6074" s="70"/>
      <c r="AH6074" s="70"/>
      <c r="AI6074" s="70"/>
    </row>
    <row r="6075" spans="1:35" ht="12.75" customHeight="1" x14ac:dyDescent="0.2">
      <c r="A6075" s="64" t="s">
        <v>1067</v>
      </c>
      <c r="B6075" s="65" t="s">
        <v>1066</v>
      </c>
      <c r="C6075" s="65">
        <v>37066186</v>
      </c>
      <c r="D6075" s="66">
        <f>VLOOKUP(A6075,'2.1 Termination Charges'!$B$4:$F$904,5,0)</f>
        <v>0.74543999999999999</v>
      </c>
      <c r="G6075" s="67"/>
      <c r="H6075" s="67"/>
      <c r="J6075" s="67"/>
      <c r="P6075" s="68"/>
      <c r="Q6075" s="69"/>
      <c r="R6075" s="69"/>
      <c r="Z6075" s="70"/>
      <c r="AA6075" s="71"/>
      <c r="AB6075" s="70"/>
      <c r="AC6075" s="70"/>
      <c r="AD6075" s="53"/>
      <c r="AE6075" s="53"/>
      <c r="AF6075" s="72"/>
      <c r="AG6075" s="70"/>
      <c r="AH6075" s="70"/>
      <c r="AI6075" s="70"/>
    </row>
    <row r="6076" spans="1:35" ht="12.75" customHeight="1" x14ac:dyDescent="0.2">
      <c r="A6076" s="64" t="s">
        <v>1067</v>
      </c>
      <c r="B6076" s="65" t="s">
        <v>1066</v>
      </c>
      <c r="C6076" s="65">
        <v>37066187</v>
      </c>
      <c r="D6076" s="66">
        <f>VLOOKUP(A6076,'2.1 Termination Charges'!$B$4:$F$904,5,0)</f>
        <v>0.74543999999999999</v>
      </c>
      <c r="G6076" s="67"/>
      <c r="H6076" s="67"/>
      <c r="J6076" s="67"/>
      <c r="P6076" s="68"/>
      <c r="Q6076" s="69"/>
      <c r="R6076" s="69"/>
      <c r="Z6076" s="70"/>
      <c r="AA6076" s="71"/>
      <c r="AB6076" s="70"/>
      <c r="AC6076" s="70"/>
      <c r="AD6076" s="53"/>
      <c r="AE6076" s="53"/>
      <c r="AF6076" s="72"/>
      <c r="AG6076" s="70"/>
      <c r="AH6076" s="70"/>
      <c r="AI6076" s="70"/>
    </row>
    <row r="6077" spans="1:35" ht="12.75" customHeight="1" x14ac:dyDescent="0.2">
      <c r="A6077" s="64" t="s">
        <v>1067</v>
      </c>
      <c r="B6077" s="65" t="s">
        <v>1066</v>
      </c>
      <c r="C6077" s="65">
        <v>37066301</v>
      </c>
      <c r="D6077" s="66">
        <f>VLOOKUP(A6077,'2.1 Termination Charges'!$B$4:$F$904,5,0)</f>
        <v>0.74543999999999999</v>
      </c>
      <c r="G6077" s="67"/>
      <c r="H6077" s="67"/>
      <c r="J6077" s="67"/>
      <c r="P6077" s="68"/>
      <c r="Q6077" s="69"/>
      <c r="R6077" s="69"/>
      <c r="Z6077" s="70"/>
      <c r="AA6077" s="71"/>
      <c r="AB6077" s="70"/>
      <c r="AC6077" s="70"/>
      <c r="AD6077" s="53"/>
      <c r="AE6077" s="53"/>
      <c r="AF6077" s="72"/>
      <c r="AG6077" s="70"/>
      <c r="AH6077" s="70"/>
      <c r="AI6077" s="70"/>
    </row>
    <row r="6078" spans="1:35" ht="12.75" customHeight="1" x14ac:dyDescent="0.2">
      <c r="A6078" s="64" t="s">
        <v>1067</v>
      </c>
      <c r="B6078" s="65" t="s">
        <v>1066</v>
      </c>
      <c r="C6078" s="65">
        <v>37066302</v>
      </c>
      <c r="D6078" s="66">
        <f>VLOOKUP(A6078,'2.1 Termination Charges'!$B$4:$F$904,5,0)</f>
        <v>0.74543999999999999</v>
      </c>
      <c r="G6078" s="67"/>
      <c r="H6078" s="67"/>
      <c r="J6078" s="67"/>
      <c r="P6078" s="68"/>
      <c r="Q6078" s="69"/>
      <c r="R6078" s="69"/>
      <c r="Z6078" s="70"/>
      <c r="AA6078" s="71"/>
      <c r="AB6078" s="70"/>
      <c r="AC6078" s="70"/>
      <c r="AD6078" s="53"/>
      <c r="AE6078" s="53"/>
      <c r="AF6078" s="72"/>
      <c r="AG6078" s="70"/>
      <c r="AH6078" s="70"/>
      <c r="AI6078" s="70"/>
    </row>
    <row r="6079" spans="1:35" ht="12.75" customHeight="1" x14ac:dyDescent="0.2">
      <c r="A6079" s="64" t="s">
        <v>1067</v>
      </c>
      <c r="B6079" s="65" t="s">
        <v>1066</v>
      </c>
      <c r="C6079" s="65">
        <v>37066303</v>
      </c>
      <c r="D6079" s="66">
        <f>VLOOKUP(A6079,'2.1 Termination Charges'!$B$4:$F$904,5,0)</f>
        <v>0.74543999999999999</v>
      </c>
      <c r="G6079" s="67"/>
      <c r="H6079" s="67"/>
      <c r="J6079" s="67"/>
      <c r="P6079" s="68"/>
      <c r="Q6079" s="69"/>
      <c r="R6079" s="69"/>
      <c r="Z6079" s="70"/>
      <c r="AA6079" s="71"/>
      <c r="AB6079" s="70"/>
      <c r="AC6079" s="70"/>
      <c r="AD6079" s="53"/>
      <c r="AE6079" s="53"/>
      <c r="AF6079" s="72"/>
      <c r="AG6079" s="70"/>
      <c r="AH6079" s="70"/>
      <c r="AI6079" s="70"/>
    </row>
    <row r="6080" spans="1:35" ht="12.75" customHeight="1" x14ac:dyDescent="0.2">
      <c r="A6080" s="64" t="s">
        <v>1067</v>
      </c>
      <c r="B6080" s="65" t="s">
        <v>1066</v>
      </c>
      <c r="C6080" s="65">
        <v>37066304</v>
      </c>
      <c r="D6080" s="66">
        <f>VLOOKUP(A6080,'2.1 Termination Charges'!$B$4:$F$904,5,0)</f>
        <v>0.74543999999999999</v>
      </c>
      <c r="G6080" s="67"/>
      <c r="H6080" s="67"/>
      <c r="J6080" s="67"/>
      <c r="P6080" s="68"/>
      <c r="Q6080" s="69"/>
      <c r="R6080" s="69"/>
      <c r="Z6080" s="70"/>
      <c r="AA6080" s="71"/>
      <c r="AB6080" s="70"/>
      <c r="AC6080" s="70"/>
      <c r="AD6080" s="53"/>
      <c r="AE6080" s="53"/>
      <c r="AF6080" s="72"/>
      <c r="AG6080" s="70"/>
      <c r="AH6080" s="70"/>
      <c r="AI6080" s="70"/>
    </row>
    <row r="6081" spans="1:35" ht="12.75" customHeight="1" x14ac:dyDescent="0.2">
      <c r="A6081" s="64" t="s">
        <v>1067</v>
      </c>
      <c r="B6081" s="65" t="s">
        <v>1066</v>
      </c>
      <c r="C6081" s="65">
        <v>37066305</v>
      </c>
      <c r="D6081" s="66">
        <f>VLOOKUP(A6081,'2.1 Termination Charges'!$B$4:$F$904,5,0)</f>
        <v>0.74543999999999999</v>
      </c>
      <c r="G6081" s="67"/>
      <c r="H6081" s="67"/>
      <c r="J6081" s="67"/>
      <c r="P6081" s="68"/>
      <c r="Q6081" s="69"/>
      <c r="R6081" s="69"/>
      <c r="Z6081" s="70"/>
      <c r="AA6081" s="71"/>
      <c r="AB6081" s="70"/>
      <c r="AC6081" s="70"/>
      <c r="AD6081" s="53"/>
      <c r="AE6081" s="53"/>
      <c r="AF6081" s="72"/>
      <c r="AG6081" s="70"/>
      <c r="AH6081" s="70"/>
      <c r="AI6081" s="70"/>
    </row>
    <row r="6082" spans="1:35" ht="12.75" customHeight="1" x14ac:dyDescent="0.2">
      <c r="A6082" s="64" t="s">
        <v>1067</v>
      </c>
      <c r="B6082" s="65" t="s">
        <v>1066</v>
      </c>
      <c r="C6082" s="65">
        <v>37066306</v>
      </c>
      <c r="D6082" s="66">
        <f>VLOOKUP(A6082,'2.1 Termination Charges'!$B$4:$F$904,5,0)</f>
        <v>0.74543999999999999</v>
      </c>
      <c r="G6082" s="67"/>
      <c r="H6082" s="67"/>
      <c r="J6082" s="67"/>
      <c r="P6082" s="68"/>
      <c r="Q6082" s="69"/>
      <c r="R6082" s="69"/>
      <c r="Z6082" s="70"/>
      <c r="AA6082" s="71"/>
      <c r="AB6082" s="70"/>
      <c r="AC6082" s="70"/>
      <c r="AD6082" s="53"/>
      <c r="AE6082" s="53"/>
      <c r="AF6082" s="72"/>
      <c r="AG6082" s="70"/>
      <c r="AH6082" s="70"/>
      <c r="AI6082" s="70"/>
    </row>
    <row r="6083" spans="1:35" ht="12.75" customHeight="1" x14ac:dyDescent="0.2">
      <c r="A6083" s="64" t="s">
        <v>1067</v>
      </c>
      <c r="B6083" s="65" t="s">
        <v>1066</v>
      </c>
      <c r="C6083" s="65">
        <v>37066307</v>
      </c>
      <c r="D6083" s="66">
        <f>VLOOKUP(A6083,'2.1 Termination Charges'!$B$4:$F$904,5,0)</f>
        <v>0.74543999999999999</v>
      </c>
      <c r="G6083" s="67"/>
      <c r="H6083" s="67"/>
      <c r="J6083" s="67"/>
      <c r="P6083" s="68"/>
      <c r="Q6083" s="69"/>
      <c r="R6083" s="69"/>
      <c r="Z6083" s="70"/>
      <c r="AA6083" s="71"/>
      <c r="AB6083" s="70"/>
      <c r="AC6083" s="70"/>
      <c r="AD6083" s="53"/>
      <c r="AE6083" s="53"/>
      <c r="AF6083" s="72"/>
      <c r="AG6083" s="70"/>
      <c r="AH6083" s="70"/>
      <c r="AI6083" s="70"/>
    </row>
    <row r="6084" spans="1:35" ht="12.75" customHeight="1" x14ac:dyDescent="0.2">
      <c r="A6084" s="64" t="s">
        <v>1067</v>
      </c>
      <c r="B6084" s="65" t="s">
        <v>1066</v>
      </c>
      <c r="C6084" s="65">
        <v>37066308</v>
      </c>
      <c r="D6084" s="66">
        <f>VLOOKUP(A6084,'2.1 Termination Charges'!$B$4:$F$904,5,0)</f>
        <v>0.74543999999999999</v>
      </c>
      <c r="G6084" s="67"/>
      <c r="H6084" s="67"/>
      <c r="J6084" s="67"/>
      <c r="P6084" s="68"/>
      <c r="Q6084" s="69"/>
      <c r="R6084" s="69"/>
      <c r="Z6084" s="70"/>
      <c r="AA6084" s="71"/>
      <c r="AB6084" s="70"/>
      <c r="AC6084" s="70"/>
      <c r="AD6084" s="53"/>
      <c r="AE6084" s="53"/>
      <c r="AF6084" s="72"/>
      <c r="AG6084" s="70"/>
      <c r="AH6084" s="70"/>
      <c r="AI6084" s="70"/>
    </row>
    <row r="6085" spans="1:35" ht="12.75" customHeight="1" x14ac:dyDescent="0.2">
      <c r="A6085" s="64" t="s">
        <v>1067</v>
      </c>
      <c r="B6085" s="65" t="s">
        <v>1066</v>
      </c>
      <c r="C6085" s="65">
        <v>37066309</v>
      </c>
      <c r="D6085" s="66">
        <f>VLOOKUP(A6085,'2.1 Termination Charges'!$B$4:$F$904,5,0)</f>
        <v>0.74543999999999999</v>
      </c>
      <c r="G6085" s="67"/>
      <c r="H6085" s="67"/>
      <c r="J6085" s="67"/>
      <c r="P6085" s="68"/>
      <c r="Q6085" s="69"/>
      <c r="R6085" s="69"/>
      <c r="Z6085" s="70"/>
      <c r="AA6085" s="71"/>
      <c r="AB6085" s="70"/>
      <c r="AC6085" s="70"/>
      <c r="AD6085" s="53"/>
      <c r="AE6085" s="53"/>
      <c r="AF6085" s="72"/>
      <c r="AG6085" s="70"/>
      <c r="AH6085" s="70"/>
      <c r="AI6085" s="70"/>
    </row>
    <row r="6086" spans="1:35" ht="12.75" customHeight="1" x14ac:dyDescent="0.2">
      <c r="A6086" s="64" t="s">
        <v>1067</v>
      </c>
      <c r="B6086" s="65" t="s">
        <v>1066</v>
      </c>
      <c r="C6086" s="65">
        <v>37066310</v>
      </c>
      <c r="D6086" s="66">
        <f>VLOOKUP(A6086,'2.1 Termination Charges'!$B$4:$F$904,5,0)</f>
        <v>0.74543999999999999</v>
      </c>
      <c r="G6086" s="67"/>
      <c r="H6086" s="67"/>
      <c r="J6086" s="67"/>
      <c r="P6086" s="68"/>
      <c r="Q6086" s="69"/>
      <c r="R6086" s="69"/>
      <c r="Z6086" s="70"/>
      <c r="AA6086" s="71"/>
      <c r="AB6086" s="70"/>
      <c r="AC6086" s="70"/>
      <c r="AD6086" s="53"/>
      <c r="AE6086" s="53"/>
      <c r="AF6086" s="72"/>
      <c r="AG6086" s="70"/>
      <c r="AH6086" s="70"/>
      <c r="AI6086" s="70"/>
    </row>
    <row r="6087" spans="1:35" ht="12.75" customHeight="1" x14ac:dyDescent="0.2">
      <c r="A6087" s="64" t="s">
        <v>1067</v>
      </c>
      <c r="B6087" s="65" t="s">
        <v>1066</v>
      </c>
      <c r="C6087" s="65">
        <v>37066313</v>
      </c>
      <c r="D6087" s="66">
        <f>VLOOKUP(A6087,'2.1 Termination Charges'!$B$4:$F$904,5,0)</f>
        <v>0.74543999999999999</v>
      </c>
      <c r="G6087" s="67"/>
      <c r="H6087" s="67"/>
      <c r="J6087" s="67"/>
      <c r="P6087" s="68"/>
      <c r="Q6087" s="69"/>
      <c r="R6087" s="69"/>
      <c r="Z6087" s="70"/>
      <c r="AA6087" s="71"/>
      <c r="AB6087" s="70"/>
      <c r="AC6087" s="70"/>
      <c r="AD6087" s="53"/>
      <c r="AE6087" s="53"/>
      <c r="AF6087" s="72"/>
      <c r="AG6087" s="70"/>
      <c r="AH6087" s="70"/>
      <c r="AI6087" s="70"/>
    </row>
    <row r="6088" spans="1:35" ht="12.75" customHeight="1" x14ac:dyDescent="0.2">
      <c r="A6088" s="64" t="s">
        <v>1067</v>
      </c>
      <c r="B6088" s="65" t="s">
        <v>1066</v>
      </c>
      <c r="C6088" s="65">
        <v>37066314</v>
      </c>
      <c r="D6088" s="66">
        <f>VLOOKUP(A6088,'2.1 Termination Charges'!$B$4:$F$904,5,0)</f>
        <v>0.74543999999999999</v>
      </c>
      <c r="G6088" s="67"/>
      <c r="H6088" s="67"/>
      <c r="J6088" s="67"/>
      <c r="P6088" s="68"/>
      <c r="Q6088" s="69"/>
      <c r="R6088" s="69"/>
      <c r="Z6088" s="70"/>
      <c r="AA6088" s="71"/>
      <c r="AB6088" s="70"/>
      <c r="AC6088" s="70"/>
      <c r="AD6088" s="53"/>
      <c r="AE6088" s="53"/>
      <c r="AF6088" s="72"/>
      <c r="AG6088" s="70"/>
      <c r="AH6088" s="70"/>
      <c r="AI6088" s="70"/>
    </row>
    <row r="6089" spans="1:35" ht="12.75" customHeight="1" x14ac:dyDescent="0.2">
      <c r="A6089" s="64" t="s">
        <v>1067</v>
      </c>
      <c r="B6089" s="65" t="s">
        <v>1066</v>
      </c>
      <c r="C6089" s="65">
        <v>37066315</v>
      </c>
      <c r="D6089" s="66">
        <f>VLOOKUP(A6089,'2.1 Termination Charges'!$B$4:$F$904,5,0)</f>
        <v>0.74543999999999999</v>
      </c>
      <c r="G6089" s="67"/>
      <c r="H6089" s="67"/>
      <c r="J6089" s="67"/>
      <c r="P6089" s="68"/>
      <c r="Q6089" s="69"/>
      <c r="R6089" s="69"/>
      <c r="Z6089" s="70"/>
      <c r="AA6089" s="71"/>
      <c r="AB6089" s="70"/>
      <c r="AC6089" s="70"/>
      <c r="AD6089" s="53"/>
      <c r="AE6089" s="53"/>
      <c r="AF6089" s="72"/>
      <c r="AG6089" s="70"/>
      <c r="AH6089" s="70"/>
      <c r="AI6089" s="70"/>
    </row>
    <row r="6090" spans="1:35" ht="12.75" customHeight="1" x14ac:dyDescent="0.2">
      <c r="A6090" s="64" t="s">
        <v>1067</v>
      </c>
      <c r="B6090" s="65" t="s">
        <v>1066</v>
      </c>
      <c r="C6090" s="65">
        <v>37066316</v>
      </c>
      <c r="D6090" s="66">
        <f>VLOOKUP(A6090,'2.1 Termination Charges'!$B$4:$F$904,5,0)</f>
        <v>0.74543999999999999</v>
      </c>
      <c r="G6090" s="67"/>
      <c r="H6090" s="67"/>
      <c r="J6090" s="67"/>
      <c r="P6090" s="68"/>
      <c r="Q6090" s="69"/>
      <c r="R6090" s="69"/>
      <c r="Z6090" s="70"/>
      <c r="AA6090" s="71"/>
      <c r="AB6090" s="70"/>
      <c r="AC6090" s="70"/>
      <c r="AD6090" s="53"/>
      <c r="AE6090" s="53"/>
      <c r="AF6090" s="72"/>
      <c r="AG6090" s="70"/>
      <c r="AH6090" s="70"/>
      <c r="AI6090" s="70"/>
    </row>
    <row r="6091" spans="1:35" ht="12.75" customHeight="1" x14ac:dyDescent="0.2">
      <c r="A6091" s="64" t="s">
        <v>1067</v>
      </c>
      <c r="B6091" s="65" t="s">
        <v>1066</v>
      </c>
      <c r="C6091" s="65">
        <v>37066317</v>
      </c>
      <c r="D6091" s="66">
        <f>VLOOKUP(A6091,'2.1 Termination Charges'!$B$4:$F$904,5,0)</f>
        <v>0.74543999999999999</v>
      </c>
      <c r="G6091" s="67"/>
      <c r="H6091" s="67"/>
      <c r="J6091" s="67"/>
      <c r="P6091" s="68"/>
      <c r="Q6091" s="69"/>
      <c r="R6091" s="69"/>
      <c r="Z6091" s="70"/>
      <c r="AA6091" s="71"/>
      <c r="AB6091" s="70"/>
      <c r="AC6091" s="70"/>
      <c r="AD6091" s="53"/>
      <c r="AE6091" s="53"/>
      <c r="AF6091" s="72"/>
      <c r="AG6091" s="70"/>
      <c r="AH6091" s="70"/>
      <c r="AI6091" s="70"/>
    </row>
    <row r="6092" spans="1:35" ht="12.75" customHeight="1" x14ac:dyDescent="0.2">
      <c r="A6092" s="64" t="s">
        <v>1067</v>
      </c>
      <c r="B6092" s="65" t="s">
        <v>1066</v>
      </c>
      <c r="C6092" s="65">
        <v>37066318</v>
      </c>
      <c r="D6092" s="66">
        <f>VLOOKUP(A6092,'2.1 Termination Charges'!$B$4:$F$904,5,0)</f>
        <v>0.74543999999999999</v>
      </c>
      <c r="G6092" s="67"/>
      <c r="H6092" s="67"/>
      <c r="J6092" s="67"/>
      <c r="P6092" s="68"/>
      <c r="Q6092" s="69"/>
      <c r="R6092" s="69"/>
      <c r="Z6092" s="70"/>
      <c r="AA6092" s="71"/>
      <c r="AB6092" s="70"/>
      <c r="AC6092" s="70"/>
      <c r="AD6092" s="53"/>
      <c r="AE6092" s="53"/>
      <c r="AF6092" s="72"/>
      <c r="AG6092" s="70"/>
      <c r="AH6092" s="70"/>
      <c r="AI6092" s="70"/>
    </row>
    <row r="6093" spans="1:35" ht="12.75" customHeight="1" x14ac:dyDescent="0.2">
      <c r="A6093" s="64" t="s">
        <v>1067</v>
      </c>
      <c r="B6093" s="65" t="s">
        <v>1066</v>
      </c>
      <c r="C6093" s="65">
        <v>37066319</v>
      </c>
      <c r="D6093" s="66">
        <f>VLOOKUP(A6093,'2.1 Termination Charges'!$B$4:$F$904,5,0)</f>
        <v>0.74543999999999999</v>
      </c>
      <c r="G6093" s="67"/>
      <c r="H6093" s="67"/>
      <c r="J6093" s="67"/>
      <c r="P6093" s="68"/>
      <c r="Q6093" s="69"/>
      <c r="R6093" s="69"/>
      <c r="Z6093" s="70"/>
      <c r="AA6093" s="71"/>
      <c r="AB6093" s="70"/>
      <c r="AC6093" s="70"/>
      <c r="AD6093" s="53"/>
      <c r="AE6093" s="53"/>
      <c r="AF6093" s="72"/>
      <c r="AG6093" s="70"/>
      <c r="AH6093" s="70"/>
      <c r="AI6093" s="70"/>
    </row>
    <row r="6094" spans="1:35" ht="12.75" customHeight="1" x14ac:dyDescent="0.2">
      <c r="A6094" s="64" t="s">
        <v>1067</v>
      </c>
      <c r="B6094" s="65" t="s">
        <v>1066</v>
      </c>
      <c r="C6094" s="65">
        <v>37066320</v>
      </c>
      <c r="D6094" s="66">
        <f>VLOOKUP(A6094,'2.1 Termination Charges'!$B$4:$F$904,5,0)</f>
        <v>0.74543999999999999</v>
      </c>
      <c r="G6094" s="67"/>
      <c r="H6094" s="67"/>
      <c r="J6094" s="67"/>
      <c r="P6094" s="68"/>
      <c r="Q6094" s="69"/>
      <c r="R6094" s="69"/>
      <c r="Z6094" s="70"/>
      <c r="AA6094" s="71"/>
      <c r="AB6094" s="70"/>
      <c r="AC6094" s="70"/>
      <c r="AD6094" s="53"/>
      <c r="AE6094" s="53"/>
      <c r="AF6094" s="72"/>
      <c r="AG6094" s="70"/>
      <c r="AH6094" s="70"/>
      <c r="AI6094" s="70"/>
    </row>
    <row r="6095" spans="1:35" ht="12.75" customHeight="1" x14ac:dyDescent="0.2">
      <c r="A6095" s="64" t="s">
        <v>1067</v>
      </c>
      <c r="B6095" s="65" t="s">
        <v>1066</v>
      </c>
      <c r="C6095" s="65">
        <v>37066321</v>
      </c>
      <c r="D6095" s="66">
        <f>VLOOKUP(A6095,'2.1 Termination Charges'!$B$4:$F$904,5,0)</f>
        <v>0.74543999999999999</v>
      </c>
      <c r="G6095" s="67"/>
      <c r="H6095" s="67"/>
      <c r="J6095" s="67"/>
      <c r="P6095" s="68"/>
      <c r="Q6095" s="69"/>
      <c r="R6095" s="69"/>
      <c r="Z6095" s="70"/>
      <c r="AA6095" s="71"/>
      <c r="AB6095" s="70"/>
      <c r="AC6095" s="70"/>
      <c r="AD6095" s="53"/>
      <c r="AE6095" s="53"/>
      <c r="AF6095" s="72"/>
      <c r="AG6095" s="70"/>
      <c r="AH6095" s="70"/>
      <c r="AI6095" s="70"/>
    </row>
    <row r="6096" spans="1:35" ht="12.75" customHeight="1" x14ac:dyDescent="0.2">
      <c r="A6096" s="64" t="s">
        <v>1067</v>
      </c>
      <c r="B6096" s="65" t="s">
        <v>1066</v>
      </c>
      <c r="C6096" s="65">
        <v>37066323</v>
      </c>
      <c r="D6096" s="66">
        <f>VLOOKUP(A6096,'2.1 Termination Charges'!$B$4:$F$904,5,0)</f>
        <v>0.74543999999999999</v>
      </c>
      <c r="G6096" s="67"/>
      <c r="H6096" s="67"/>
      <c r="J6096" s="67"/>
      <c r="P6096" s="68"/>
      <c r="Q6096" s="69"/>
      <c r="R6096" s="69"/>
      <c r="Z6096" s="70"/>
      <c r="AA6096" s="71"/>
      <c r="AB6096" s="70"/>
      <c r="AC6096" s="70"/>
      <c r="AD6096" s="53"/>
      <c r="AE6096" s="53"/>
      <c r="AF6096" s="72"/>
      <c r="AG6096" s="70"/>
      <c r="AH6096" s="70"/>
      <c r="AI6096" s="70"/>
    </row>
    <row r="6097" spans="1:35" ht="12.75" customHeight="1" x14ac:dyDescent="0.2">
      <c r="A6097" s="64" t="s">
        <v>1067</v>
      </c>
      <c r="B6097" s="65" t="s">
        <v>1066</v>
      </c>
      <c r="C6097" s="65">
        <v>37066324</v>
      </c>
      <c r="D6097" s="66">
        <f>VLOOKUP(A6097,'2.1 Termination Charges'!$B$4:$F$904,5,0)</f>
        <v>0.74543999999999999</v>
      </c>
      <c r="G6097" s="67"/>
      <c r="H6097" s="67"/>
      <c r="J6097" s="67"/>
      <c r="P6097" s="68"/>
      <c r="Q6097" s="69"/>
      <c r="R6097" s="69"/>
      <c r="Z6097" s="70"/>
      <c r="AA6097" s="71"/>
      <c r="AB6097" s="70"/>
      <c r="AC6097" s="70"/>
      <c r="AD6097" s="53"/>
      <c r="AE6097" s="53"/>
      <c r="AF6097" s="72"/>
      <c r="AG6097" s="70"/>
      <c r="AH6097" s="70"/>
      <c r="AI6097" s="70"/>
    </row>
    <row r="6098" spans="1:35" ht="12.75" customHeight="1" x14ac:dyDescent="0.2">
      <c r="A6098" s="64" t="s">
        <v>1067</v>
      </c>
      <c r="B6098" s="65" t="s">
        <v>1066</v>
      </c>
      <c r="C6098" s="65">
        <v>37066325</v>
      </c>
      <c r="D6098" s="66">
        <f>VLOOKUP(A6098,'2.1 Termination Charges'!$B$4:$F$904,5,0)</f>
        <v>0.74543999999999999</v>
      </c>
      <c r="G6098" s="67"/>
      <c r="H6098" s="67"/>
      <c r="J6098" s="67"/>
      <c r="P6098" s="68"/>
      <c r="Q6098" s="69"/>
      <c r="R6098" s="69"/>
      <c r="Z6098" s="70"/>
      <c r="AA6098" s="71"/>
      <c r="AB6098" s="70"/>
      <c r="AC6098" s="70"/>
      <c r="AD6098" s="53"/>
      <c r="AE6098" s="53"/>
      <c r="AF6098" s="72"/>
      <c r="AG6098" s="70"/>
      <c r="AH6098" s="70"/>
      <c r="AI6098" s="70"/>
    </row>
    <row r="6099" spans="1:35" ht="12.75" customHeight="1" x14ac:dyDescent="0.2">
      <c r="A6099" s="64" t="s">
        <v>1067</v>
      </c>
      <c r="B6099" s="65" t="s">
        <v>1066</v>
      </c>
      <c r="C6099" s="65">
        <v>37066326</v>
      </c>
      <c r="D6099" s="66">
        <f>VLOOKUP(A6099,'2.1 Termination Charges'!$B$4:$F$904,5,0)</f>
        <v>0.74543999999999999</v>
      </c>
      <c r="G6099" s="67"/>
      <c r="H6099" s="67"/>
      <c r="J6099" s="67"/>
      <c r="P6099" s="68"/>
      <c r="Q6099" s="69"/>
      <c r="R6099" s="69"/>
      <c r="Z6099" s="70"/>
      <c r="AA6099" s="71"/>
      <c r="AB6099" s="70"/>
      <c r="AC6099" s="70"/>
      <c r="AD6099" s="53"/>
      <c r="AE6099" s="53"/>
      <c r="AF6099" s="72"/>
      <c r="AG6099" s="70"/>
      <c r="AH6099" s="70"/>
      <c r="AI6099" s="70"/>
    </row>
    <row r="6100" spans="1:35" ht="12.75" customHeight="1" x14ac:dyDescent="0.2">
      <c r="A6100" s="64" t="s">
        <v>1067</v>
      </c>
      <c r="B6100" s="65" t="s">
        <v>1066</v>
      </c>
      <c r="C6100" s="65">
        <v>37066327</v>
      </c>
      <c r="D6100" s="66">
        <f>VLOOKUP(A6100,'2.1 Termination Charges'!$B$4:$F$904,5,0)</f>
        <v>0.74543999999999999</v>
      </c>
      <c r="G6100" s="67"/>
      <c r="H6100" s="67"/>
      <c r="J6100" s="67"/>
      <c r="P6100" s="68"/>
      <c r="Q6100" s="69"/>
      <c r="R6100" s="69"/>
      <c r="Z6100" s="70"/>
      <c r="AA6100" s="71"/>
      <c r="AB6100" s="70"/>
      <c r="AC6100" s="70"/>
      <c r="AD6100" s="53"/>
      <c r="AE6100" s="53"/>
      <c r="AF6100" s="72"/>
      <c r="AG6100" s="70"/>
      <c r="AH6100" s="70"/>
      <c r="AI6100" s="70"/>
    </row>
    <row r="6101" spans="1:35" ht="12.75" customHeight="1" x14ac:dyDescent="0.2">
      <c r="A6101" s="64" t="s">
        <v>1067</v>
      </c>
      <c r="B6101" s="65" t="s">
        <v>1066</v>
      </c>
      <c r="C6101" s="65">
        <v>37066328</v>
      </c>
      <c r="D6101" s="66">
        <f>VLOOKUP(A6101,'2.1 Termination Charges'!$B$4:$F$904,5,0)</f>
        <v>0.74543999999999999</v>
      </c>
      <c r="G6101" s="67"/>
      <c r="H6101" s="67"/>
      <c r="J6101" s="67"/>
      <c r="P6101" s="68"/>
      <c r="Q6101" s="69"/>
      <c r="R6101" s="69"/>
      <c r="Z6101" s="70"/>
      <c r="AA6101" s="71"/>
      <c r="AB6101" s="70"/>
      <c r="AC6101" s="70"/>
      <c r="AD6101" s="53"/>
      <c r="AE6101" s="53"/>
      <c r="AF6101" s="72"/>
      <c r="AG6101" s="70"/>
      <c r="AH6101" s="70"/>
      <c r="AI6101" s="70"/>
    </row>
    <row r="6102" spans="1:35" ht="12.75" customHeight="1" x14ac:dyDescent="0.2">
      <c r="A6102" s="64" t="s">
        <v>1067</v>
      </c>
      <c r="B6102" s="65" t="s">
        <v>1066</v>
      </c>
      <c r="C6102" s="65">
        <v>37066329</v>
      </c>
      <c r="D6102" s="66">
        <f>VLOOKUP(A6102,'2.1 Termination Charges'!$B$4:$F$904,5,0)</f>
        <v>0.74543999999999999</v>
      </c>
      <c r="G6102" s="67"/>
      <c r="H6102" s="67"/>
      <c r="J6102" s="67"/>
      <c r="P6102" s="68"/>
      <c r="Q6102" s="69"/>
      <c r="R6102" s="69"/>
      <c r="Z6102" s="70"/>
      <c r="AA6102" s="71"/>
      <c r="AB6102" s="70"/>
      <c r="AC6102" s="70"/>
      <c r="AD6102" s="53"/>
      <c r="AE6102" s="53"/>
      <c r="AF6102" s="72"/>
      <c r="AG6102" s="70"/>
      <c r="AH6102" s="70"/>
      <c r="AI6102" s="70"/>
    </row>
    <row r="6103" spans="1:35" ht="12.75" customHeight="1" x14ac:dyDescent="0.2">
      <c r="A6103" s="64" t="s">
        <v>1067</v>
      </c>
      <c r="B6103" s="65" t="s">
        <v>1066</v>
      </c>
      <c r="C6103" s="65">
        <v>37066340</v>
      </c>
      <c r="D6103" s="66">
        <f>VLOOKUP(A6103,'2.1 Termination Charges'!$B$4:$F$904,5,0)</f>
        <v>0.74543999999999999</v>
      </c>
      <c r="G6103" s="67"/>
      <c r="H6103" s="67"/>
      <c r="J6103" s="67"/>
      <c r="P6103" s="68"/>
      <c r="Q6103" s="69"/>
      <c r="R6103" s="69"/>
      <c r="Z6103" s="70"/>
      <c r="AA6103" s="71"/>
      <c r="AB6103" s="70"/>
      <c r="AC6103" s="70"/>
      <c r="AD6103" s="53"/>
      <c r="AE6103" s="53"/>
      <c r="AF6103" s="72"/>
      <c r="AG6103" s="70"/>
      <c r="AH6103" s="70"/>
      <c r="AI6103" s="70"/>
    </row>
    <row r="6104" spans="1:35" ht="12.75" customHeight="1" x14ac:dyDescent="0.2">
      <c r="A6104" s="64" t="s">
        <v>1067</v>
      </c>
      <c r="B6104" s="65" t="s">
        <v>1066</v>
      </c>
      <c r="C6104" s="65">
        <v>3706640001</v>
      </c>
      <c r="D6104" s="66">
        <f>VLOOKUP(A6104,'2.1 Termination Charges'!$B$4:$F$904,5,0)</f>
        <v>0.74543999999999999</v>
      </c>
      <c r="G6104" s="67"/>
      <c r="H6104" s="67"/>
      <c r="J6104" s="67"/>
      <c r="P6104" s="68"/>
      <c r="Q6104" s="69"/>
      <c r="R6104" s="69"/>
      <c r="Z6104" s="70"/>
      <c r="AA6104" s="71"/>
      <c r="AB6104" s="70"/>
      <c r="AC6104" s="70"/>
      <c r="AD6104" s="53"/>
      <c r="AE6104" s="53"/>
      <c r="AF6104" s="72"/>
      <c r="AG6104" s="70"/>
      <c r="AH6104" s="70"/>
      <c r="AI6104" s="70"/>
    </row>
    <row r="6105" spans="1:35" ht="12.75" customHeight="1" x14ac:dyDescent="0.2">
      <c r="A6105" s="64" t="s">
        <v>1067</v>
      </c>
      <c r="B6105" s="65" t="s">
        <v>1066</v>
      </c>
      <c r="C6105" s="65">
        <v>3706640002</v>
      </c>
      <c r="D6105" s="66">
        <f>VLOOKUP(A6105,'2.1 Termination Charges'!$B$4:$F$904,5,0)</f>
        <v>0.74543999999999999</v>
      </c>
      <c r="G6105" s="67"/>
      <c r="H6105" s="67"/>
      <c r="J6105" s="67"/>
      <c r="P6105" s="68"/>
      <c r="Q6105" s="69"/>
      <c r="R6105" s="69"/>
      <c r="Z6105" s="70"/>
      <c r="AA6105" s="71"/>
      <c r="AB6105" s="70"/>
      <c r="AC6105" s="70"/>
      <c r="AD6105" s="53"/>
      <c r="AE6105" s="53"/>
      <c r="AF6105" s="72"/>
      <c r="AG6105" s="70"/>
      <c r="AH6105" s="70"/>
      <c r="AI6105" s="70"/>
    </row>
    <row r="6106" spans="1:35" ht="12.75" customHeight="1" x14ac:dyDescent="0.2">
      <c r="A6106" s="64" t="s">
        <v>1067</v>
      </c>
      <c r="B6106" s="65" t="s">
        <v>1066</v>
      </c>
      <c r="C6106" s="65">
        <v>3706640003</v>
      </c>
      <c r="D6106" s="66">
        <f>VLOOKUP(A6106,'2.1 Termination Charges'!$B$4:$F$904,5,0)</f>
        <v>0.74543999999999999</v>
      </c>
      <c r="G6106" s="67"/>
      <c r="H6106" s="67"/>
      <c r="J6106" s="67"/>
      <c r="P6106" s="68"/>
      <c r="Q6106" s="69"/>
      <c r="R6106" s="69"/>
      <c r="Z6106" s="70"/>
      <c r="AA6106" s="71"/>
      <c r="AB6106" s="70"/>
      <c r="AC6106" s="70"/>
      <c r="AD6106" s="53"/>
      <c r="AE6106" s="53"/>
      <c r="AF6106" s="72"/>
      <c r="AG6106" s="70"/>
      <c r="AH6106" s="70"/>
      <c r="AI6106" s="70"/>
    </row>
    <row r="6107" spans="1:35" ht="12.75" customHeight="1" x14ac:dyDescent="0.2">
      <c r="A6107" s="64" t="s">
        <v>1067</v>
      </c>
      <c r="B6107" s="65" t="s">
        <v>1066</v>
      </c>
      <c r="C6107" s="65">
        <v>3706640004</v>
      </c>
      <c r="D6107" s="66">
        <f>VLOOKUP(A6107,'2.1 Termination Charges'!$B$4:$F$904,5,0)</f>
        <v>0.74543999999999999</v>
      </c>
      <c r="G6107" s="67"/>
      <c r="H6107" s="67"/>
      <c r="J6107" s="67"/>
      <c r="P6107" s="68"/>
      <c r="Q6107" s="69"/>
      <c r="R6107" s="69"/>
      <c r="Z6107" s="70"/>
      <c r="AA6107" s="71"/>
      <c r="AB6107" s="70"/>
      <c r="AC6107" s="70"/>
      <c r="AD6107" s="53"/>
      <c r="AE6107" s="53"/>
      <c r="AF6107" s="72"/>
      <c r="AG6107" s="70"/>
      <c r="AH6107" s="70"/>
      <c r="AI6107" s="70"/>
    </row>
    <row r="6108" spans="1:35" ht="12.75" customHeight="1" x14ac:dyDescent="0.2">
      <c r="A6108" s="64" t="s">
        <v>1067</v>
      </c>
      <c r="B6108" s="65" t="s">
        <v>1066</v>
      </c>
      <c r="C6108" s="65">
        <v>3706640005</v>
      </c>
      <c r="D6108" s="66">
        <f>VLOOKUP(A6108,'2.1 Termination Charges'!$B$4:$F$904,5,0)</f>
        <v>0.74543999999999999</v>
      </c>
      <c r="G6108" s="67"/>
      <c r="H6108" s="67"/>
      <c r="J6108" s="67"/>
      <c r="P6108" s="68"/>
      <c r="Q6108" s="69"/>
      <c r="R6108" s="69"/>
      <c r="Z6108" s="70"/>
      <c r="AA6108" s="71"/>
      <c r="AB6108" s="70"/>
      <c r="AC6108" s="70"/>
      <c r="AD6108" s="53"/>
      <c r="AE6108" s="53"/>
      <c r="AF6108" s="72"/>
      <c r="AG6108" s="70"/>
      <c r="AH6108" s="70"/>
      <c r="AI6108" s="70"/>
    </row>
    <row r="6109" spans="1:35" ht="12.75" customHeight="1" x14ac:dyDescent="0.2">
      <c r="A6109" s="64" t="s">
        <v>1067</v>
      </c>
      <c r="B6109" s="65" t="s">
        <v>1066</v>
      </c>
      <c r="C6109" s="65">
        <v>3706640006</v>
      </c>
      <c r="D6109" s="66">
        <f>VLOOKUP(A6109,'2.1 Termination Charges'!$B$4:$F$904,5,0)</f>
        <v>0.74543999999999999</v>
      </c>
      <c r="G6109" s="67"/>
      <c r="H6109" s="67"/>
      <c r="J6109" s="67"/>
      <c r="P6109" s="68"/>
      <c r="Q6109" s="69"/>
      <c r="R6109" s="69"/>
      <c r="Z6109" s="70"/>
      <c r="AA6109" s="71"/>
      <c r="AB6109" s="70"/>
      <c r="AC6109" s="70"/>
      <c r="AD6109" s="53"/>
      <c r="AE6109" s="53"/>
      <c r="AF6109" s="72"/>
      <c r="AG6109" s="70"/>
      <c r="AH6109" s="70"/>
      <c r="AI6109" s="70"/>
    </row>
    <row r="6110" spans="1:35" ht="12.75" customHeight="1" x14ac:dyDescent="0.2">
      <c r="A6110" s="64" t="s">
        <v>1067</v>
      </c>
      <c r="B6110" s="65" t="s">
        <v>1066</v>
      </c>
      <c r="C6110" s="65">
        <v>3706640007</v>
      </c>
      <c r="D6110" s="66">
        <f>VLOOKUP(A6110,'2.1 Termination Charges'!$B$4:$F$904,5,0)</f>
        <v>0.74543999999999999</v>
      </c>
      <c r="G6110" s="67"/>
      <c r="H6110" s="67"/>
      <c r="J6110" s="67"/>
      <c r="P6110" s="68"/>
      <c r="Q6110" s="69"/>
      <c r="R6110" s="69"/>
      <c r="Z6110" s="70"/>
      <c r="AA6110" s="71"/>
      <c r="AB6110" s="70"/>
      <c r="AC6110" s="70"/>
      <c r="AD6110" s="53"/>
      <c r="AE6110" s="53"/>
      <c r="AF6110" s="72"/>
      <c r="AG6110" s="70"/>
      <c r="AH6110" s="70"/>
      <c r="AI6110" s="70"/>
    </row>
    <row r="6111" spans="1:35" ht="12.75" customHeight="1" x14ac:dyDescent="0.2">
      <c r="A6111" s="64" t="s">
        <v>1067</v>
      </c>
      <c r="B6111" s="65" t="s">
        <v>1066</v>
      </c>
      <c r="C6111" s="65">
        <v>3706640008</v>
      </c>
      <c r="D6111" s="66">
        <f>VLOOKUP(A6111,'2.1 Termination Charges'!$B$4:$F$904,5,0)</f>
        <v>0.74543999999999999</v>
      </c>
      <c r="G6111" s="67"/>
      <c r="H6111" s="67"/>
      <c r="J6111" s="67"/>
      <c r="P6111" s="68"/>
      <c r="Q6111" s="69"/>
      <c r="R6111" s="69"/>
      <c r="Z6111" s="70"/>
      <c r="AA6111" s="71"/>
      <c r="AB6111" s="70"/>
      <c r="AC6111" s="70"/>
      <c r="AD6111" s="53"/>
      <c r="AE6111" s="53"/>
      <c r="AF6111" s="72"/>
      <c r="AG6111" s="70"/>
      <c r="AH6111" s="70"/>
      <c r="AI6111" s="70"/>
    </row>
    <row r="6112" spans="1:35" ht="12.75" customHeight="1" x14ac:dyDescent="0.2">
      <c r="A6112" s="64" t="s">
        <v>1067</v>
      </c>
      <c r="B6112" s="65" t="s">
        <v>1066</v>
      </c>
      <c r="C6112" s="65">
        <v>3706640009</v>
      </c>
      <c r="D6112" s="66">
        <f>VLOOKUP(A6112,'2.1 Termination Charges'!$B$4:$F$904,5,0)</f>
        <v>0.74543999999999999</v>
      </c>
      <c r="G6112" s="67"/>
      <c r="H6112" s="67"/>
      <c r="J6112" s="67"/>
      <c r="P6112" s="68"/>
      <c r="Q6112" s="69"/>
      <c r="R6112" s="69"/>
      <c r="Z6112" s="70"/>
      <c r="AA6112" s="71"/>
      <c r="AB6112" s="70"/>
      <c r="AC6112" s="70"/>
      <c r="AD6112" s="53"/>
      <c r="AE6112" s="53"/>
      <c r="AF6112" s="72"/>
      <c r="AG6112" s="70"/>
      <c r="AH6112" s="70"/>
      <c r="AI6112" s="70"/>
    </row>
    <row r="6113" spans="1:35" ht="12.75" customHeight="1" x14ac:dyDescent="0.2">
      <c r="A6113" s="64" t="s">
        <v>1067</v>
      </c>
      <c r="B6113" s="65" t="s">
        <v>1066</v>
      </c>
      <c r="C6113" s="65">
        <v>370664001</v>
      </c>
      <c r="D6113" s="66">
        <f>VLOOKUP(A6113,'2.1 Termination Charges'!$B$4:$F$904,5,0)</f>
        <v>0.74543999999999999</v>
      </c>
      <c r="G6113" s="67"/>
      <c r="H6113" s="67"/>
      <c r="J6113" s="67"/>
      <c r="P6113" s="68"/>
      <c r="Q6113" s="69"/>
      <c r="R6113" s="69"/>
      <c r="Z6113" s="70"/>
      <c r="AA6113" s="71"/>
      <c r="AB6113" s="70"/>
      <c r="AC6113" s="70"/>
      <c r="AD6113" s="53"/>
      <c r="AE6113" s="53"/>
      <c r="AF6113" s="72"/>
      <c r="AG6113" s="70"/>
      <c r="AH6113" s="70"/>
      <c r="AI6113" s="70"/>
    </row>
    <row r="6114" spans="1:35" ht="12.75" customHeight="1" x14ac:dyDescent="0.2">
      <c r="A6114" s="64" t="s">
        <v>1067</v>
      </c>
      <c r="B6114" s="65" t="s">
        <v>1066</v>
      </c>
      <c r="C6114" s="65">
        <v>370664002</v>
      </c>
      <c r="D6114" s="66">
        <f>VLOOKUP(A6114,'2.1 Termination Charges'!$B$4:$F$904,5,0)</f>
        <v>0.74543999999999999</v>
      </c>
      <c r="G6114" s="67"/>
      <c r="H6114" s="67"/>
      <c r="J6114" s="67"/>
      <c r="P6114" s="68"/>
      <c r="Q6114" s="69"/>
      <c r="R6114" s="69"/>
      <c r="Z6114" s="70"/>
      <c r="AA6114" s="71"/>
      <c r="AB6114" s="70"/>
      <c r="AC6114" s="70"/>
      <c r="AD6114" s="53"/>
      <c r="AE6114" s="53"/>
      <c r="AF6114" s="72"/>
      <c r="AG6114" s="70"/>
      <c r="AH6114" s="70"/>
      <c r="AI6114" s="70"/>
    </row>
    <row r="6115" spans="1:35" ht="12.75" customHeight="1" x14ac:dyDescent="0.2">
      <c r="A6115" s="64" t="s">
        <v>1067</v>
      </c>
      <c r="B6115" s="65" t="s">
        <v>1066</v>
      </c>
      <c r="C6115" s="65">
        <v>370664003</v>
      </c>
      <c r="D6115" s="66">
        <f>VLOOKUP(A6115,'2.1 Termination Charges'!$B$4:$F$904,5,0)</f>
        <v>0.74543999999999999</v>
      </c>
      <c r="G6115" s="67"/>
      <c r="H6115" s="67"/>
      <c r="J6115" s="67"/>
      <c r="P6115" s="68"/>
      <c r="Q6115" s="69"/>
      <c r="R6115" s="69"/>
      <c r="Z6115" s="70"/>
      <c r="AA6115" s="71"/>
      <c r="AB6115" s="70"/>
      <c r="AC6115" s="70"/>
      <c r="AD6115" s="53"/>
      <c r="AE6115" s="53"/>
      <c r="AF6115" s="72"/>
      <c r="AG6115" s="70"/>
      <c r="AH6115" s="70"/>
      <c r="AI6115" s="70"/>
    </row>
    <row r="6116" spans="1:35" ht="12.75" customHeight="1" x14ac:dyDescent="0.2">
      <c r="A6116" s="64" t="s">
        <v>1067</v>
      </c>
      <c r="B6116" s="65" t="s">
        <v>1066</v>
      </c>
      <c r="C6116" s="65">
        <v>370664004</v>
      </c>
      <c r="D6116" s="66">
        <f>VLOOKUP(A6116,'2.1 Termination Charges'!$B$4:$F$904,5,0)</f>
        <v>0.74543999999999999</v>
      </c>
      <c r="G6116" s="67"/>
      <c r="H6116" s="67"/>
      <c r="J6116" s="67"/>
      <c r="P6116" s="68"/>
      <c r="Q6116" s="69"/>
      <c r="R6116" s="69"/>
      <c r="Z6116" s="70"/>
      <c r="AA6116" s="71"/>
      <c r="AB6116" s="70"/>
      <c r="AC6116" s="70"/>
      <c r="AD6116" s="53"/>
      <c r="AE6116" s="53"/>
      <c r="AF6116" s="72"/>
      <c r="AG6116" s="70"/>
      <c r="AH6116" s="70"/>
      <c r="AI6116" s="70"/>
    </row>
    <row r="6117" spans="1:35" ht="12.75" customHeight="1" x14ac:dyDescent="0.2">
      <c r="A6117" s="64" t="s">
        <v>1067</v>
      </c>
      <c r="B6117" s="65" t="s">
        <v>1066</v>
      </c>
      <c r="C6117" s="65">
        <v>370664005</v>
      </c>
      <c r="D6117" s="66">
        <f>VLOOKUP(A6117,'2.1 Termination Charges'!$B$4:$F$904,5,0)</f>
        <v>0.74543999999999999</v>
      </c>
      <c r="G6117" s="67"/>
      <c r="H6117" s="67"/>
      <c r="J6117" s="67"/>
      <c r="P6117" s="68"/>
      <c r="Q6117" s="69"/>
      <c r="R6117" s="69"/>
      <c r="Z6117" s="70"/>
      <c r="AA6117" s="71"/>
      <c r="AB6117" s="70"/>
      <c r="AC6117" s="70"/>
      <c r="AD6117" s="53"/>
      <c r="AE6117" s="53"/>
      <c r="AF6117" s="72"/>
      <c r="AG6117" s="70"/>
      <c r="AH6117" s="70"/>
      <c r="AI6117" s="70"/>
    </row>
    <row r="6118" spans="1:35" ht="12.75" customHeight="1" x14ac:dyDescent="0.2">
      <c r="A6118" s="64" t="s">
        <v>1067</v>
      </c>
      <c r="B6118" s="65" t="s">
        <v>1066</v>
      </c>
      <c r="C6118" s="65">
        <v>370664006</v>
      </c>
      <c r="D6118" s="66">
        <f>VLOOKUP(A6118,'2.1 Termination Charges'!$B$4:$F$904,5,0)</f>
        <v>0.74543999999999999</v>
      </c>
      <c r="G6118" s="67"/>
      <c r="H6118" s="67"/>
      <c r="J6118" s="67"/>
      <c r="P6118" s="68"/>
      <c r="Q6118" s="69"/>
      <c r="R6118" s="69"/>
      <c r="Z6118" s="70"/>
      <c r="AA6118" s="71"/>
      <c r="AB6118" s="70"/>
      <c r="AC6118" s="70"/>
      <c r="AD6118" s="53"/>
      <c r="AE6118" s="53"/>
      <c r="AF6118" s="72"/>
      <c r="AG6118" s="70"/>
      <c r="AH6118" s="70"/>
      <c r="AI6118" s="70"/>
    </row>
    <row r="6119" spans="1:35" ht="12.75" customHeight="1" x14ac:dyDescent="0.2">
      <c r="A6119" s="64" t="s">
        <v>1067</v>
      </c>
      <c r="B6119" s="65" t="s">
        <v>1066</v>
      </c>
      <c r="C6119" s="65">
        <v>370664007</v>
      </c>
      <c r="D6119" s="66">
        <f>VLOOKUP(A6119,'2.1 Termination Charges'!$B$4:$F$904,5,0)</f>
        <v>0.74543999999999999</v>
      </c>
      <c r="G6119" s="67"/>
      <c r="H6119" s="67"/>
      <c r="J6119" s="67"/>
      <c r="P6119" s="68"/>
      <c r="Q6119" s="69"/>
      <c r="R6119" s="69"/>
      <c r="Z6119" s="70"/>
      <c r="AA6119" s="71"/>
      <c r="AB6119" s="70"/>
      <c r="AC6119" s="70"/>
      <c r="AD6119" s="53"/>
      <c r="AE6119" s="53"/>
      <c r="AF6119" s="72"/>
      <c r="AG6119" s="70"/>
      <c r="AH6119" s="70"/>
      <c r="AI6119" s="70"/>
    </row>
    <row r="6120" spans="1:35" ht="12.75" customHeight="1" x14ac:dyDescent="0.2">
      <c r="A6120" s="64" t="s">
        <v>1067</v>
      </c>
      <c r="B6120" s="65" t="s">
        <v>1066</v>
      </c>
      <c r="C6120" s="65">
        <v>370664008</v>
      </c>
      <c r="D6120" s="66">
        <f>VLOOKUP(A6120,'2.1 Termination Charges'!$B$4:$F$904,5,0)</f>
        <v>0.74543999999999999</v>
      </c>
      <c r="G6120" s="67"/>
      <c r="H6120" s="67"/>
      <c r="J6120" s="67"/>
      <c r="P6120" s="68"/>
      <c r="Q6120" s="69"/>
      <c r="R6120" s="69"/>
      <c r="Z6120" s="70"/>
      <c r="AA6120" s="71"/>
      <c r="AB6120" s="70"/>
      <c r="AC6120" s="70"/>
      <c r="AD6120" s="53"/>
      <c r="AE6120" s="53"/>
      <c r="AF6120" s="72"/>
      <c r="AG6120" s="70"/>
      <c r="AH6120" s="70"/>
      <c r="AI6120" s="70"/>
    </row>
    <row r="6121" spans="1:35" ht="12.75" customHeight="1" x14ac:dyDescent="0.2">
      <c r="A6121" s="64" t="s">
        <v>1067</v>
      </c>
      <c r="B6121" s="65" t="s">
        <v>1066</v>
      </c>
      <c r="C6121" s="65">
        <v>370664009</v>
      </c>
      <c r="D6121" s="66">
        <f>VLOOKUP(A6121,'2.1 Termination Charges'!$B$4:$F$904,5,0)</f>
        <v>0.74543999999999999</v>
      </c>
      <c r="G6121" s="67"/>
      <c r="H6121" s="67"/>
      <c r="J6121" s="67"/>
      <c r="P6121" s="68"/>
      <c r="Q6121" s="69"/>
      <c r="R6121" s="69"/>
      <c r="Z6121" s="70"/>
      <c r="AA6121" s="71"/>
      <c r="AB6121" s="70"/>
      <c r="AC6121" s="70"/>
      <c r="AD6121" s="53"/>
      <c r="AE6121" s="53"/>
      <c r="AF6121" s="72"/>
      <c r="AG6121" s="70"/>
      <c r="AH6121" s="70"/>
      <c r="AI6121" s="70"/>
    </row>
    <row r="6122" spans="1:35" ht="12.75" customHeight="1" x14ac:dyDescent="0.2">
      <c r="A6122" s="64" t="s">
        <v>1067</v>
      </c>
      <c r="B6122" s="65" t="s">
        <v>1066</v>
      </c>
      <c r="C6122" s="65">
        <v>37066401</v>
      </c>
      <c r="D6122" s="66">
        <f>VLOOKUP(A6122,'2.1 Termination Charges'!$B$4:$F$904,5,0)</f>
        <v>0.74543999999999999</v>
      </c>
      <c r="G6122" s="67"/>
      <c r="H6122" s="67"/>
      <c r="J6122" s="67"/>
      <c r="P6122" s="68"/>
      <c r="Q6122" s="69"/>
      <c r="R6122" s="69"/>
      <c r="Z6122" s="70"/>
      <c r="AA6122" s="71"/>
      <c r="AB6122" s="70"/>
      <c r="AC6122" s="70"/>
      <c r="AD6122" s="53"/>
      <c r="AE6122" s="53"/>
      <c r="AF6122" s="72"/>
      <c r="AG6122" s="70"/>
      <c r="AH6122" s="70"/>
      <c r="AI6122" s="70"/>
    </row>
    <row r="6123" spans="1:35" ht="12.75" customHeight="1" x14ac:dyDescent="0.2">
      <c r="A6123" s="64" t="s">
        <v>1067</v>
      </c>
      <c r="B6123" s="65" t="s">
        <v>1066</v>
      </c>
      <c r="C6123" s="65">
        <v>37066402</v>
      </c>
      <c r="D6123" s="66">
        <f>VLOOKUP(A6123,'2.1 Termination Charges'!$B$4:$F$904,5,0)</f>
        <v>0.74543999999999999</v>
      </c>
      <c r="G6123" s="67"/>
      <c r="H6123" s="67"/>
      <c r="J6123" s="67"/>
      <c r="P6123" s="68"/>
      <c r="Q6123" s="69"/>
      <c r="R6123" s="69"/>
      <c r="Z6123" s="70"/>
      <c r="AA6123" s="71"/>
      <c r="AB6123" s="70"/>
      <c r="AC6123" s="70"/>
      <c r="AD6123" s="53"/>
      <c r="AE6123" s="53"/>
      <c r="AF6123" s="72"/>
      <c r="AG6123" s="70"/>
      <c r="AH6123" s="70"/>
      <c r="AI6123" s="70"/>
    </row>
    <row r="6124" spans="1:35" ht="12.75" customHeight="1" x14ac:dyDescent="0.2">
      <c r="A6124" s="64" t="s">
        <v>1067</v>
      </c>
      <c r="B6124" s="65" t="s">
        <v>1066</v>
      </c>
      <c r="C6124" s="65">
        <v>37066403</v>
      </c>
      <c r="D6124" s="66">
        <f>VLOOKUP(A6124,'2.1 Termination Charges'!$B$4:$F$904,5,0)</f>
        <v>0.74543999999999999</v>
      </c>
      <c r="G6124" s="67"/>
      <c r="H6124" s="67"/>
      <c r="J6124" s="67"/>
      <c r="P6124" s="68"/>
      <c r="Q6124" s="69"/>
      <c r="R6124" s="69"/>
      <c r="Z6124" s="70"/>
      <c r="AA6124" s="71"/>
      <c r="AB6124" s="70"/>
      <c r="AC6124" s="70"/>
      <c r="AD6124" s="53"/>
      <c r="AE6124" s="53"/>
      <c r="AF6124" s="72"/>
      <c r="AG6124" s="70"/>
      <c r="AH6124" s="70"/>
      <c r="AI6124" s="70"/>
    </row>
    <row r="6125" spans="1:35" ht="12.75" customHeight="1" x14ac:dyDescent="0.2">
      <c r="A6125" s="64" t="s">
        <v>1067</v>
      </c>
      <c r="B6125" s="65" t="s">
        <v>1066</v>
      </c>
      <c r="C6125" s="65">
        <v>37066404</v>
      </c>
      <c r="D6125" s="66">
        <f>VLOOKUP(A6125,'2.1 Termination Charges'!$B$4:$F$904,5,0)</f>
        <v>0.74543999999999999</v>
      </c>
      <c r="G6125" s="67"/>
      <c r="H6125" s="67"/>
      <c r="J6125" s="67"/>
      <c r="P6125" s="68"/>
      <c r="Q6125" s="69"/>
      <c r="R6125" s="69"/>
      <c r="Z6125" s="70"/>
      <c r="AA6125" s="71"/>
      <c r="AB6125" s="70"/>
      <c r="AC6125" s="70"/>
      <c r="AD6125" s="53"/>
      <c r="AE6125" s="53"/>
      <c r="AF6125" s="72"/>
      <c r="AG6125" s="70"/>
      <c r="AH6125" s="70"/>
      <c r="AI6125" s="70"/>
    </row>
    <row r="6126" spans="1:35" ht="12.75" customHeight="1" x14ac:dyDescent="0.2">
      <c r="A6126" s="64" t="s">
        <v>1067</v>
      </c>
      <c r="B6126" s="65" t="s">
        <v>1066</v>
      </c>
      <c r="C6126" s="65">
        <v>37066405</v>
      </c>
      <c r="D6126" s="66">
        <f>VLOOKUP(A6126,'2.1 Termination Charges'!$B$4:$F$904,5,0)</f>
        <v>0.74543999999999999</v>
      </c>
      <c r="G6126" s="67"/>
      <c r="H6126" s="67"/>
      <c r="J6126" s="67"/>
      <c r="P6126" s="68"/>
      <c r="Q6126" s="69"/>
      <c r="R6126" s="69"/>
      <c r="Z6126" s="70"/>
      <c r="AA6126" s="71"/>
      <c r="AB6126" s="70"/>
      <c r="AC6126" s="70"/>
      <c r="AD6126" s="53"/>
      <c r="AE6126" s="53"/>
      <c r="AF6126" s="72"/>
      <c r="AG6126" s="70"/>
      <c r="AH6126" s="70"/>
      <c r="AI6126" s="70"/>
    </row>
    <row r="6127" spans="1:35" ht="12.75" customHeight="1" x14ac:dyDescent="0.2">
      <c r="A6127" s="64" t="s">
        <v>1067</v>
      </c>
      <c r="B6127" s="65" t="s">
        <v>1066</v>
      </c>
      <c r="C6127" s="65">
        <v>37066406</v>
      </c>
      <c r="D6127" s="66">
        <f>VLOOKUP(A6127,'2.1 Termination Charges'!$B$4:$F$904,5,0)</f>
        <v>0.74543999999999999</v>
      </c>
      <c r="G6127" s="67"/>
      <c r="H6127" s="67"/>
      <c r="J6127" s="67"/>
      <c r="P6127" s="68"/>
      <c r="Q6127" s="69"/>
      <c r="R6127" s="69"/>
      <c r="Z6127" s="70"/>
      <c r="AA6127" s="71"/>
      <c r="AB6127" s="70"/>
      <c r="AC6127" s="70"/>
      <c r="AD6127" s="53"/>
      <c r="AE6127" s="53"/>
      <c r="AF6127" s="72"/>
      <c r="AG6127" s="70"/>
      <c r="AH6127" s="70"/>
      <c r="AI6127" s="70"/>
    </row>
    <row r="6128" spans="1:35" ht="12.75" customHeight="1" x14ac:dyDescent="0.2">
      <c r="A6128" s="64" t="s">
        <v>1067</v>
      </c>
      <c r="B6128" s="65" t="s">
        <v>1066</v>
      </c>
      <c r="C6128" s="65">
        <v>37066407</v>
      </c>
      <c r="D6128" s="66">
        <f>VLOOKUP(A6128,'2.1 Termination Charges'!$B$4:$F$904,5,0)</f>
        <v>0.74543999999999999</v>
      </c>
      <c r="G6128" s="67"/>
      <c r="H6128" s="67"/>
      <c r="J6128" s="67"/>
      <c r="P6128" s="68"/>
      <c r="Q6128" s="69"/>
      <c r="R6128" s="69"/>
      <c r="Z6128" s="70"/>
      <c r="AA6128" s="71"/>
      <c r="AB6128" s="70"/>
      <c r="AC6128" s="70"/>
      <c r="AD6128" s="53"/>
      <c r="AE6128" s="53"/>
      <c r="AF6128" s="72"/>
      <c r="AG6128" s="70"/>
      <c r="AH6128" s="70"/>
      <c r="AI6128" s="70"/>
    </row>
    <row r="6129" spans="1:35" ht="12.75" customHeight="1" x14ac:dyDescent="0.2">
      <c r="A6129" s="64" t="s">
        <v>1067</v>
      </c>
      <c r="B6129" s="65" t="s">
        <v>1066</v>
      </c>
      <c r="C6129" s="65">
        <v>37066408</v>
      </c>
      <c r="D6129" s="66">
        <f>VLOOKUP(A6129,'2.1 Termination Charges'!$B$4:$F$904,5,0)</f>
        <v>0.74543999999999999</v>
      </c>
      <c r="G6129" s="67"/>
      <c r="H6129" s="67"/>
      <c r="J6129" s="67"/>
      <c r="P6129" s="68"/>
      <c r="Q6129" s="69"/>
      <c r="R6129" s="69"/>
      <c r="Z6129" s="70"/>
      <c r="AA6129" s="71"/>
      <c r="AB6129" s="70"/>
      <c r="AC6129" s="70"/>
      <c r="AD6129" s="53"/>
      <c r="AE6129" s="53"/>
      <c r="AF6129" s="72"/>
      <c r="AG6129" s="70"/>
      <c r="AH6129" s="70"/>
      <c r="AI6129" s="70"/>
    </row>
    <row r="6130" spans="1:35" ht="12.75" customHeight="1" x14ac:dyDescent="0.2">
      <c r="A6130" s="64" t="s">
        <v>1067</v>
      </c>
      <c r="B6130" s="65" t="s">
        <v>1066</v>
      </c>
      <c r="C6130" s="65">
        <v>37066409</v>
      </c>
      <c r="D6130" s="66">
        <f>VLOOKUP(A6130,'2.1 Termination Charges'!$B$4:$F$904,5,0)</f>
        <v>0.74543999999999999</v>
      </c>
      <c r="G6130" s="67"/>
      <c r="H6130" s="67"/>
      <c r="J6130" s="67"/>
      <c r="P6130" s="68"/>
      <c r="Q6130" s="69"/>
      <c r="R6130" s="69"/>
      <c r="Z6130" s="70"/>
      <c r="AA6130" s="71"/>
      <c r="AB6130" s="70"/>
      <c r="AC6130" s="70"/>
      <c r="AD6130" s="53"/>
      <c r="AE6130" s="53"/>
      <c r="AF6130" s="72"/>
      <c r="AG6130" s="70"/>
      <c r="AH6130" s="70"/>
      <c r="AI6130" s="70"/>
    </row>
    <row r="6131" spans="1:35" ht="12.75" customHeight="1" x14ac:dyDescent="0.2">
      <c r="A6131" s="64" t="s">
        <v>1067</v>
      </c>
      <c r="B6131" s="65" t="s">
        <v>1066</v>
      </c>
      <c r="C6131" s="65">
        <v>37066410</v>
      </c>
      <c r="D6131" s="66">
        <f>VLOOKUP(A6131,'2.1 Termination Charges'!$B$4:$F$904,5,0)</f>
        <v>0.74543999999999999</v>
      </c>
      <c r="G6131" s="67"/>
      <c r="H6131" s="67"/>
      <c r="J6131" s="67"/>
      <c r="P6131" s="68"/>
      <c r="Q6131" s="69"/>
      <c r="R6131" s="69"/>
      <c r="Z6131" s="70"/>
      <c r="AA6131" s="71"/>
      <c r="AB6131" s="70"/>
      <c r="AC6131" s="70"/>
      <c r="AD6131" s="53"/>
      <c r="AE6131" s="53"/>
      <c r="AF6131" s="72"/>
      <c r="AG6131" s="70"/>
      <c r="AH6131" s="70"/>
      <c r="AI6131" s="70"/>
    </row>
    <row r="6132" spans="1:35" ht="12.75" customHeight="1" x14ac:dyDescent="0.2">
      <c r="A6132" s="64" t="s">
        <v>1067</v>
      </c>
      <c r="B6132" s="65" t="s">
        <v>1066</v>
      </c>
      <c r="C6132" s="65">
        <v>37066412</v>
      </c>
      <c r="D6132" s="66">
        <f>VLOOKUP(A6132,'2.1 Termination Charges'!$B$4:$F$904,5,0)</f>
        <v>0.74543999999999999</v>
      </c>
      <c r="G6132" s="67"/>
      <c r="H6132" s="67"/>
      <c r="J6132" s="67"/>
      <c r="P6132" s="68"/>
      <c r="Q6132" s="69"/>
      <c r="R6132" s="69"/>
      <c r="Z6132" s="70"/>
      <c r="AA6132" s="71"/>
      <c r="AB6132" s="70"/>
      <c r="AC6132" s="70"/>
      <c r="AD6132" s="53"/>
      <c r="AE6132" s="53"/>
      <c r="AF6132" s="72"/>
      <c r="AG6132" s="70"/>
      <c r="AH6132" s="70"/>
      <c r="AI6132" s="70"/>
    </row>
    <row r="6133" spans="1:35" ht="12.75" customHeight="1" x14ac:dyDescent="0.2">
      <c r="A6133" s="64" t="s">
        <v>1067</v>
      </c>
      <c r="B6133" s="65" t="s">
        <v>1066</v>
      </c>
      <c r="C6133" s="65">
        <v>37066413</v>
      </c>
      <c r="D6133" s="66">
        <f>VLOOKUP(A6133,'2.1 Termination Charges'!$B$4:$F$904,5,0)</f>
        <v>0.74543999999999999</v>
      </c>
      <c r="G6133" s="67"/>
      <c r="H6133" s="67"/>
      <c r="J6133" s="67"/>
      <c r="P6133" s="68"/>
      <c r="Q6133" s="69"/>
      <c r="R6133" s="69"/>
      <c r="Z6133" s="70"/>
      <c r="AA6133" s="71"/>
      <c r="AB6133" s="70"/>
      <c r="AC6133" s="70"/>
      <c r="AD6133" s="53"/>
      <c r="AE6133" s="53"/>
      <c r="AF6133" s="72"/>
      <c r="AG6133" s="70"/>
      <c r="AH6133" s="70"/>
      <c r="AI6133" s="70"/>
    </row>
    <row r="6134" spans="1:35" ht="12.75" customHeight="1" x14ac:dyDescent="0.2">
      <c r="A6134" s="64" t="s">
        <v>1067</v>
      </c>
      <c r="B6134" s="65" t="s">
        <v>1066</v>
      </c>
      <c r="C6134" s="65">
        <v>37066414</v>
      </c>
      <c r="D6134" s="66">
        <f>VLOOKUP(A6134,'2.1 Termination Charges'!$B$4:$F$904,5,0)</f>
        <v>0.74543999999999999</v>
      </c>
      <c r="G6134" s="67"/>
      <c r="H6134" s="67"/>
      <c r="J6134" s="67"/>
      <c r="P6134" s="68"/>
      <c r="Q6134" s="69"/>
      <c r="R6134" s="69"/>
      <c r="Z6134" s="70"/>
      <c r="AA6134" s="71"/>
      <c r="AB6134" s="70"/>
      <c r="AC6134" s="70"/>
      <c r="AD6134" s="53"/>
      <c r="AE6134" s="53"/>
      <c r="AF6134" s="72"/>
      <c r="AG6134" s="70"/>
      <c r="AH6134" s="70"/>
      <c r="AI6134" s="70"/>
    </row>
    <row r="6135" spans="1:35" ht="12.75" customHeight="1" x14ac:dyDescent="0.2">
      <c r="A6135" s="64" t="s">
        <v>1067</v>
      </c>
      <c r="B6135" s="65" t="s">
        <v>1066</v>
      </c>
      <c r="C6135" s="65">
        <v>37066415</v>
      </c>
      <c r="D6135" s="66">
        <f>VLOOKUP(A6135,'2.1 Termination Charges'!$B$4:$F$904,5,0)</f>
        <v>0.74543999999999999</v>
      </c>
      <c r="G6135" s="67"/>
      <c r="H6135" s="67"/>
      <c r="J6135" s="67"/>
      <c r="P6135" s="68"/>
      <c r="Q6135" s="69"/>
      <c r="R6135" s="69"/>
      <c r="Z6135" s="70"/>
      <c r="AA6135" s="71"/>
      <c r="AB6135" s="70"/>
      <c r="AC6135" s="70"/>
      <c r="AD6135" s="53"/>
      <c r="AE6135" s="53"/>
      <c r="AF6135" s="72"/>
      <c r="AG6135" s="70"/>
      <c r="AH6135" s="70"/>
      <c r="AI6135" s="70"/>
    </row>
    <row r="6136" spans="1:35" ht="12.75" customHeight="1" x14ac:dyDescent="0.2">
      <c r="A6136" s="64" t="s">
        <v>1067</v>
      </c>
      <c r="B6136" s="65" t="s">
        <v>1066</v>
      </c>
      <c r="C6136" s="65">
        <v>37066416</v>
      </c>
      <c r="D6136" s="66">
        <f>VLOOKUP(A6136,'2.1 Termination Charges'!$B$4:$F$904,5,0)</f>
        <v>0.74543999999999999</v>
      </c>
      <c r="G6136" s="67"/>
      <c r="H6136" s="67"/>
      <c r="J6136" s="67"/>
      <c r="P6136" s="68"/>
      <c r="Q6136" s="69"/>
      <c r="R6136" s="69"/>
      <c r="Z6136" s="70"/>
      <c r="AA6136" s="71"/>
      <c r="AB6136" s="70"/>
      <c r="AC6136" s="70"/>
      <c r="AD6136" s="53"/>
      <c r="AE6136" s="53"/>
      <c r="AF6136" s="72"/>
      <c r="AG6136" s="70"/>
      <c r="AH6136" s="70"/>
      <c r="AI6136" s="70"/>
    </row>
    <row r="6137" spans="1:35" ht="12.75" customHeight="1" x14ac:dyDescent="0.2">
      <c r="A6137" s="64" t="s">
        <v>1067</v>
      </c>
      <c r="B6137" s="65" t="s">
        <v>1066</v>
      </c>
      <c r="C6137" s="65">
        <v>37066417</v>
      </c>
      <c r="D6137" s="66">
        <f>VLOOKUP(A6137,'2.1 Termination Charges'!$B$4:$F$904,5,0)</f>
        <v>0.74543999999999999</v>
      </c>
      <c r="G6137" s="67"/>
      <c r="H6137" s="67"/>
      <c r="J6137" s="67"/>
      <c r="P6137" s="68"/>
      <c r="Q6137" s="69"/>
      <c r="R6137" s="69"/>
      <c r="Z6137" s="70"/>
      <c r="AA6137" s="71"/>
      <c r="AB6137" s="70"/>
      <c r="AC6137" s="70"/>
      <c r="AD6137" s="53"/>
      <c r="AE6137" s="53"/>
      <c r="AF6137" s="72"/>
      <c r="AG6137" s="70"/>
      <c r="AH6137" s="70"/>
      <c r="AI6137" s="70"/>
    </row>
    <row r="6138" spans="1:35" ht="12.75" customHeight="1" x14ac:dyDescent="0.2">
      <c r="A6138" s="64" t="s">
        <v>1067</v>
      </c>
      <c r="B6138" s="65" t="s">
        <v>1066</v>
      </c>
      <c r="C6138" s="65">
        <v>37066418</v>
      </c>
      <c r="D6138" s="66">
        <f>VLOOKUP(A6138,'2.1 Termination Charges'!$B$4:$F$904,5,0)</f>
        <v>0.74543999999999999</v>
      </c>
      <c r="G6138" s="67"/>
      <c r="H6138" s="67"/>
      <c r="J6138" s="67"/>
      <c r="P6138" s="68"/>
      <c r="Q6138" s="69"/>
      <c r="R6138" s="69"/>
      <c r="Z6138" s="70"/>
      <c r="AA6138" s="71"/>
      <c r="AB6138" s="70"/>
      <c r="AC6138" s="70"/>
      <c r="AD6138" s="53"/>
      <c r="AE6138" s="53"/>
      <c r="AF6138" s="72"/>
      <c r="AG6138" s="70"/>
      <c r="AH6138" s="70"/>
      <c r="AI6138" s="70"/>
    </row>
    <row r="6139" spans="1:35" ht="12.75" customHeight="1" x14ac:dyDescent="0.2">
      <c r="A6139" s="64" t="s">
        <v>1067</v>
      </c>
      <c r="B6139" s="65" t="s">
        <v>1066</v>
      </c>
      <c r="C6139" s="65">
        <v>37066419</v>
      </c>
      <c r="D6139" s="66">
        <f>VLOOKUP(A6139,'2.1 Termination Charges'!$B$4:$F$904,5,0)</f>
        <v>0.74543999999999999</v>
      </c>
      <c r="G6139" s="67"/>
      <c r="H6139" s="67"/>
      <c r="J6139" s="67"/>
      <c r="P6139" s="68"/>
      <c r="Q6139" s="69"/>
      <c r="R6139" s="69"/>
      <c r="Z6139" s="70"/>
      <c r="AA6139" s="71"/>
      <c r="AB6139" s="70"/>
      <c r="AC6139" s="70"/>
      <c r="AD6139" s="53"/>
      <c r="AE6139" s="53"/>
      <c r="AF6139" s="72"/>
      <c r="AG6139" s="70"/>
      <c r="AH6139" s="70"/>
      <c r="AI6139" s="70"/>
    </row>
    <row r="6140" spans="1:35" ht="12.75" customHeight="1" x14ac:dyDescent="0.2">
      <c r="A6140" s="64" t="s">
        <v>1067</v>
      </c>
      <c r="B6140" s="65" t="s">
        <v>1066</v>
      </c>
      <c r="C6140" s="65">
        <v>37066420</v>
      </c>
      <c r="D6140" s="66">
        <f>VLOOKUP(A6140,'2.1 Termination Charges'!$B$4:$F$904,5,0)</f>
        <v>0.74543999999999999</v>
      </c>
      <c r="G6140" s="67"/>
      <c r="H6140" s="67"/>
      <c r="J6140" s="67"/>
      <c r="P6140" s="68"/>
      <c r="Q6140" s="69"/>
      <c r="R6140" s="69"/>
      <c r="Z6140" s="70"/>
      <c r="AA6140" s="71"/>
      <c r="AB6140" s="70"/>
      <c r="AC6140" s="70"/>
      <c r="AD6140" s="53"/>
      <c r="AE6140" s="53"/>
      <c r="AF6140" s="72"/>
      <c r="AG6140" s="70"/>
      <c r="AH6140" s="70"/>
      <c r="AI6140" s="70"/>
    </row>
    <row r="6141" spans="1:35" ht="12.75" customHeight="1" x14ac:dyDescent="0.2">
      <c r="A6141" s="64" t="s">
        <v>1067</v>
      </c>
      <c r="B6141" s="65" t="s">
        <v>1066</v>
      </c>
      <c r="C6141" s="65">
        <v>37066421</v>
      </c>
      <c r="D6141" s="66">
        <f>VLOOKUP(A6141,'2.1 Termination Charges'!$B$4:$F$904,5,0)</f>
        <v>0.74543999999999999</v>
      </c>
      <c r="G6141" s="67"/>
      <c r="H6141" s="67"/>
      <c r="J6141" s="67"/>
      <c r="P6141" s="68"/>
      <c r="Q6141" s="69"/>
      <c r="R6141" s="69"/>
      <c r="Z6141" s="70"/>
      <c r="AA6141" s="71"/>
      <c r="AB6141" s="70"/>
      <c r="AC6141" s="70"/>
      <c r="AD6141" s="53"/>
      <c r="AE6141" s="53"/>
      <c r="AF6141" s="72"/>
      <c r="AG6141" s="70"/>
      <c r="AH6141" s="70"/>
      <c r="AI6141" s="70"/>
    </row>
    <row r="6142" spans="1:35" ht="12.75" customHeight="1" x14ac:dyDescent="0.2">
      <c r="A6142" s="64" t="s">
        <v>1067</v>
      </c>
      <c r="B6142" s="65" t="s">
        <v>1066</v>
      </c>
      <c r="C6142" s="65">
        <v>37066423</v>
      </c>
      <c r="D6142" s="66">
        <f>VLOOKUP(A6142,'2.1 Termination Charges'!$B$4:$F$904,5,0)</f>
        <v>0.74543999999999999</v>
      </c>
      <c r="G6142" s="67"/>
      <c r="H6142" s="67"/>
      <c r="J6142" s="67"/>
      <c r="P6142" s="68"/>
      <c r="Q6142" s="69"/>
      <c r="R6142" s="69"/>
      <c r="Z6142" s="70"/>
      <c r="AA6142" s="71"/>
      <c r="AB6142" s="70"/>
      <c r="AC6142" s="70"/>
      <c r="AD6142" s="53"/>
      <c r="AE6142" s="53"/>
      <c r="AF6142" s="72"/>
      <c r="AG6142" s="70"/>
      <c r="AH6142" s="70"/>
      <c r="AI6142" s="70"/>
    </row>
    <row r="6143" spans="1:35" ht="12.75" customHeight="1" x14ac:dyDescent="0.2">
      <c r="A6143" s="64" t="s">
        <v>1067</v>
      </c>
      <c r="B6143" s="65" t="s">
        <v>1066</v>
      </c>
      <c r="C6143" s="65">
        <v>37066424</v>
      </c>
      <c r="D6143" s="66">
        <f>VLOOKUP(A6143,'2.1 Termination Charges'!$B$4:$F$904,5,0)</f>
        <v>0.74543999999999999</v>
      </c>
      <c r="G6143" s="67"/>
      <c r="H6143" s="67"/>
      <c r="J6143" s="67"/>
      <c r="P6143" s="68"/>
      <c r="Q6143" s="69"/>
      <c r="R6143" s="69"/>
      <c r="Z6143" s="70"/>
      <c r="AA6143" s="71"/>
      <c r="AB6143" s="70"/>
      <c r="AC6143" s="70"/>
      <c r="AD6143" s="53"/>
      <c r="AE6143" s="53"/>
      <c r="AF6143" s="72"/>
      <c r="AG6143" s="70"/>
      <c r="AH6143" s="70"/>
      <c r="AI6143" s="70"/>
    </row>
    <row r="6144" spans="1:35" ht="12.75" customHeight="1" x14ac:dyDescent="0.2">
      <c r="A6144" s="64" t="s">
        <v>1067</v>
      </c>
      <c r="B6144" s="65" t="s">
        <v>1066</v>
      </c>
      <c r="C6144" s="65">
        <v>37066425</v>
      </c>
      <c r="D6144" s="66">
        <f>VLOOKUP(A6144,'2.1 Termination Charges'!$B$4:$F$904,5,0)</f>
        <v>0.74543999999999999</v>
      </c>
      <c r="G6144" s="67"/>
      <c r="H6144" s="67"/>
      <c r="J6144" s="67"/>
      <c r="P6144" s="68"/>
      <c r="Q6144" s="69"/>
      <c r="R6144" s="69"/>
      <c r="Z6144" s="70"/>
      <c r="AA6144" s="71"/>
      <c r="AB6144" s="70"/>
      <c r="AC6144" s="70"/>
      <c r="AD6144" s="53"/>
      <c r="AE6144" s="53"/>
      <c r="AF6144" s="72"/>
      <c r="AG6144" s="70"/>
      <c r="AH6144" s="70"/>
      <c r="AI6144" s="70"/>
    </row>
    <row r="6145" spans="1:35" ht="12.75" customHeight="1" x14ac:dyDescent="0.2">
      <c r="A6145" s="64" t="s">
        <v>1067</v>
      </c>
      <c r="B6145" s="65" t="s">
        <v>1066</v>
      </c>
      <c r="C6145" s="65">
        <v>37066426</v>
      </c>
      <c r="D6145" s="66">
        <f>VLOOKUP(A6145,'2.1 Termination Charges'!$B$4:$F$904,5,0)</f>
        <v>0.74543999999999999</v>
      </c>
      <c r="G6145" s="67"/>
      <c r="H6145" s="67"/>
      <c r="J6145" s="67"/>
      <c r="P6145" s="68"/>
      <c r="Q6145" s="69"/>
      <c r="R6145" s="69"/>
      <c r="Z6145" s="70"/>
      <c r="AA6145" s="71"/>
      <c r="AB6145" s="70"/>
      <c r="AC6145" s="70"/>
      <c r="AD6145" s="53"/>
      <c r="AE6145" s="53"/>
      <c r="AF6145" s="72"/>
      <c r="AG6145" s="70"/>
      <c r="AH6145" s="70"/>
      <c r="AI6145" s="70"/>
    </row>
    <row r="6146" spans="1:35" ht="12.75" customHeight="1" x14ac:dyDescent="0.2">
      <c r="A6146" s="64" t="s">
        <v>1067</v>
      </c>
      <c r="B6146" s="65" t="s">
        <v>1066</v>
      </c>
      <c r="C6146" s="65">
        <v>37066427</v>
      </c>
      <c r="D6146" s="66">
        <f>VLOOKUP(A6146,'2.1 Termination Charges'!$B$4:$F$904,5,0)</f>
        <v>0.74543999999999999</v>
      </c>
      <c r="G6146" s="67"/>
      <c r="H6146" s="67"/>
      <c r="J6146" s="67"/>
      <c r="P6146" s="68"/>
      <c r="Q6146" s="69"/>
      <c r="R6146" s="69"/>
      <c r="Z6146" s="70"/>
      <c r="AA6146" s="71"/>
      <c r="AB6146" s="70"/>
      <c r="AC6146" s="70"/>
      <c r="AD6146" s="53"/>
      <c r="AE6146" s="53"/>
      <c r="AF6146" s="72"/>
      <c r="AG6146" s="70"/>
      <c r="AH6146" s="70"/>
      <c r="AI6146" s="70"/>
    </row>
    <row r="6147" spans="1:35" ht="12.75" customHeight="1" x14ac:dyDescent="0.2">
      <c r="A6147" s="64" t="s">
        <v>1067</v>
      </c>
      <c r="B6147" s="65" t="s">
        <v>1066</v>
      </c>
      <c r="C6147" s="65">
        <v>37066428</v>
      </c>
      <c r="D6147" s="66">
        <f>VLOOKUP(A6147,'2.1 Termination Charges'!$B$4:$F$904,5,0)</f>
        <v>0.74543999999999999</v>
      </c>
      <c r="G6147" s="67"/>
      <c r="H6147" s="67"/>
      <c r="J6147" s="67"/>
      <c r="P6147" s="68"/>
      <c r="Q6147" s="69"/>
      <c r="R6147" s="69"/>
      <c r="Z6147" s="70"/>
      <c r="AA6147" s="71"/>
      <c r="AB6147" s="70"/>
      <c r="AC6147" s="70"/>
      <c r="AD6147" s="53"/>
      <c r="AE6147" s="53"/>
      <c r="AF6147" s="72"/>
      <c r="AG6147" s="70"/>
      <c r="AH6147" s="70"/>
      <c r="AI6147" s="70"/>
    </row>
    <row r="6148" spans="1:35" ht="12.75" customHeight="1" x14ac:dyDescent="0.2">
      <c r="A6148" s="64" t="s">
        <v>1067</v>
      </c>
      <c r="B6148" s="65" t="s">
        <v>1066</v>
      </c>
      <c r="C6148" s="65">
        <v>37066429</v>
      </c>
      <c r="D6148" s="66">
        <f>VLOOKUP(A6148,'2.1 Termination Charges'!$B$4:$F$904,5,0)</f>
        <v>0.74543999999999999</v>
      </c>
      <c r="G6148" s="67"/>
      <c r="H6148" s="67"/>
      <c r="J6148" s="67"/>
      <c r="P6148" s="68"/>
      <c r="Q6148" s="69"/>
      <c r="R6148" s="69"/>
      <c r="Z6148" s="70"/>
      <c r="AA6148" s="71"/>
      <c r="AB6148" s="70"/>
      <c r="AC6148" s="70"/>
      <c r="AD6148" s="53"/>
      <c r="AE6148" s="53"/>
      <c r="AF6148" s="72"/>
      <c r="AG6148" s="70"/>
      <c r="AH6148" s="70"/>
      <c r="AI6148" s="70"/>
    </row>
    <row r="6149" spans="1:35" ht="12.75" customHeight="1" x14ac:dyDescent="0.2">
      <c r="A6149" s="64" t="s">
        <v>1067</v>
      </c>
      <c r="B6149" s="65" t="s">
        <v>1066</v>
      </c>
      <c r="C6149" s="65">
        <v>37066430</v>
      </c>
      <c r="D6149" s="66">
        <f>VLOOKUP(A6149,'2.1 Termination Charges'!$B$4:$F$904,5,0)</f>
        <v>0.74543999999999999</v>
      </c>
      <c r="G6149" s="67"/>
      <c r="H6149" s="67"/>
      <c r="J6149" s="67"/>
      <c r="P6149" s="68"/>
      <c r="Q6149" s="69"/>
      <c r="R6149" s="69"/>
      <c r="Z6149" s="70"/>
      <c r="AA6149" s="71"/>
      <c r="AB6149" s="70"/>
      <c r="AC6149" s="70"/>
      <c r="AD6149" s="53"/>
      <c r="AE6149" s="53"/>
      <c r="AF6149" s="72"/>
      <c r="AG6149" s="70"/>
      <c r="AH6149" s="70"/>
      <c r="AI6149" s="70"/>
    </row>
    <row r="6150" spans="1:35" ht="12.75" customHeight="1" x14ac:dyDescent="0.2">
      <c r="A6150" s="64" t="s">
        <v>1067</v>
      </c>
      <c r="B6150" s="65" t="s">
        <v>1066</v>
      </c>
      <c r="C6150" s="65">
        <v>37066431</v>
      </c>
      <c r="D6150" s="66">
        <f>VLOOKUP(A6150,'2.1 Termination Charges'!$B$4:$F$904,5,0)</f>
        <v>0.74543999999999999</v>
      </c>
      <c r="G6150" s="67"/>
      <c r="H6150" s="67"/>
      <c r="J6150" s="67"/>
      <c r="P6150" s="68"/>
      <c r="Q6150" s="69"/>
      <c r="R6150" s="69"/>
      <c r="Z6150" s="70"/>
      <c r="AA6150" s="71"/>
      <c r="AB6150" s="70"/>
      <c r="AC6150" s="70"/>
      <c r="AD6150" s="53"/>
      <c r="AE6150" s="53"/>
      <c r="AF6150" s="72"/>
      <c r="AG6150" s="70"/>
      <c r="AH6150" s="70"/>
      <c r="AI6150" s="70"/>
    </row>
    <row r="6151" spans="1:35" ht="12.75" customHeight="1" x14ac:dyDescent="0.2">
      <c r="A6151" s="64" t="s">
        <v>1067</v>
      </c>
      <c r="B6151" s="65" t="s">
        <v>1066</v>
      </c>
      <c r="C6151" s="65">
        <v>37066432</v>
      </c>
      <c r="D6151" s="66">
        <f>VLOOKUP(A6151,'2.1 Termination Charges'!$B$4:$F$904,5,0)</f>
        <v>0.74543999999999999</v>
      </c>
      <c r="G6151" s="67"/>
      <c r="H6151" s="67"/>
      <c r="J6151" s="67"/>
      <c r="P6151" s="68"/>
      <c r="Q6151" s="69"/>
      <c r="R6151" s="69"/>
      <c r="Z6151" s="70"/>
      <c r="AA6151" s="71"/>
      <c r="AB6151" s="70"/>
      <c r="AC6151" s="70"/>
      <c r="AD6151" s="53"/>
      <c r="AE6151" s="53"/>
      <c r="AF6151" s="72"/>
      <c r="AG6151" s="70"/>
      <c r="AH6151" s="70"/>
      <c r="AI6151" s="70"/>
    </row>
    <row r="6152" spans="1:35" ht="12.75" customHeight="1" x14ac:dyDescent="0.2">
      <c r="A6152" s="64" t="s">
        <v>1067</v>
      </c>
      <c r="B6152" s="65" t="s">
        <v>1066</v>
      </c>
      <c r="C6152" s="65">
        <v>37066434</v>
      </c>
      <c r="D6152" s="66">
        <f>VLOOKUP(A6152,'2.1 Termination Charges'!$B$4:$F$904,5,0)</f>
        <v>0.74543999999999999</v>
      </c>
      <c r="G6152" s="67"/>
      <c r="H6152" s="67"/>
      <c r="J6152" s="67"/>
      <c r="P6152" s="68"/>
      <c r="Q6152" s="69"/>
      <c r="R6152" s="69"/>
      <c r="Z6152" s="70"/>
      <c r="AA6152" s="71"/>
      <c r="AB6152" s="70"/>
      <c r="AC6152" s="70"/>
      <c r="AD6152" s="53"/>
      <c r="AE6152" s="53"/>
      <c r="AF6152" s="72"/>
      <c r="AG6152" s="70"/>
      <c r="AH6152" s="70"/>
      <c r="AI6152" s="70"/>
    </row>
    <row r="6153" spans="1:35" ht="12.75" customHeight="1" x14ac:dyDescent="0.2">
      <c r="A6153" s="64" t="s">
        <v>1067</v>
      </c>
      <c r="B6153" s="65" t="s">
        <v>1066</v>
      </c>
      <c r="C6153" s="65">
        <v>37066435</v>
      </c>
      <c r="D6153" s="66">
        <f>VLOOKUP(A6153,'2.1 Termination Charges'!$B$4:$F$904,5,0)</f>
        <v>0.74543999999999999</v>
      </c>
      <c r="G6153" s="67"/>
      <c r="H6153" s="67"/>
      <c r="J6153" s="67"/>
      <c r="P6153" s="68"/>
      <c r="Q6153" s="69"/>
      <c r="R6153" s="69"/>
      <c r="Z6153" s="70"/>
      <c r="AA6153" s="71"/>
      <c r="AB6153" s="70"/>
      <c r="AC6153" s="70"/>
      <c r="AD6153" s="53"/>
      <c r="AE6153" s="53"/>
      <c r="AF6153" s="72"/>
      <c r="AG6153" s="70"/>
      <c r="AH6153" s="70"/>
      <c r="AI6153" s="70"/>
    </row>
    <row r="6154" spans="1:35" ht="12.75" customHeight="1" x14ac:dyDescent="0.2">
      <c r="A6154" s="64" t="s">
        <v>1067</v>
      </c>
      <c r="B6154" s="65" t="s">
        <v>1066</v>
      </c>
      <c r="C6154" s="65">
        <v>37066436</v>
      </c>
      <c r="D6154" s="66">
        <f>VLOOKUP(A6154,'2.1 Termination Charges'!$B$4:$F$904,5,0)</f>
        <v>0.74543999999999999</v>
      </c>
      <c r="G6154" s="67"/>
      <c r="H6154" s="67"/>
      <c r="J6154" s="67"/>
      <c r="P6154" s="68"/>
      <c r="Q6154" s="69"/>
      <c r="R6154" s="69"/>
      <c r="Z6154" s="70"/>
      <c r="AA6154" s="71"/>
      <c r="AB6154" s="70"/>
      <c r="AC6154" s="70"/>
      <c r="AD6154" s="53"/>
      <c r="AE6154" s="53"/>
      <c r="AF6154" s="72"/>
      <c r="AG6154" s="70"/>
      <c r="AH6154" s="70"/>
      <c r="AI6154" s="70"/>
    </row>
    <row r="6155" spans="1:35" ht="12.75" customHeight="1" x14ac:dyDescent="0.2">
      <c r="A6155" s="64" t="s">
        <v>1067</v>
      </c>
      <c r="B6155" s="65" t="s">
        <v>1066</v>
      </c>
      <c r="C6155" s="65">
        <v>37066437</v>
      </c>
      <c r="D6155" s="66">
        <f>VLOOKUP(A6155,'2.1 Termination Charges'!$B$4:$F$904,5,0)</f>
        <v>0.74543999999999999</v>
      </c>
      <c r="G6155" s="67"/>
      <c r="H6155" s="67"/>
      <c r="J6155" s="67"/>
      <c r="P6155" s="68"/>
      <c r="Q6155" s="69"/>
      <c r="R6155" s="69"/>
      <c r="Z6155" s="70"/>
      <c r="AA6155" s="71"/>
      <c r="AB6155" s="70"/>
      <c r="AC6155" s="70"/>
      <c r="AD6155" s="53"/>
      <c r="AE6155" s="53"/>
      <c r="AF6155" s="72"/>
      <c r="AG6155" s="70"/>
      <c r="AH6155" s="70"/>
      <c r="AI6155" s="70"/>
    </row>
    <row r="6156" spans="1:35" ht="12.75" customHeight="1" x14ac:dyDescent="0.2">
      <c r="A6156" s="64" t="s">
        <v>1067</v>
      </c>
      <c r="B6156" s="65" t="s">
        <v>1066</v>
      </c>
      <c r="C6156" s="65">
        <v>37066438</v>
      </c>
      <c r="D6156" s="66">
        <f>VLOOKUP(A6156,'2.1 Termination Charges'!$B$4:$F$904,5,0)</f>
        <v>0.74543999999999999</v>
      </c>
      <c r="G6156" s="67"/>
      <c r="H6156" s="67"/>
      <c r="J6156" s="67"/>
      <c r="P6156" s="68"/>
      <c r="Q6156" s="69"/>
      <c r="R6156" s="69"/>
      <c r="Z6156" s="70"/>
      <c r="AA6156" s="71"/>
      <c r="AB6156" s="70"/>
      <c r="AC6156" s="70"/>
      <c r="AD6156" s="53"/>
      <c r="AE6156" s="53"/>
      <c r="AF6156" s="72"/>
      <c r="AG6156" s="70"/>
      <c r="AH6156" s="70"/>
      <c r="AI6156" s="70"/>
    </row>
    <row r="6157" spans="1:35" ht="12.75" customHeight="1" x14ac:dyDescent="0.2">
      <c r="A6157" s="64" t="s">
        <v>1067</v>
      </c>
      <c r="B6157" s="65" t="s">
        <v>1066</v>
      </c>
      <c r="C6157" s="65">
        <v>37066439</v>
      </c>
      <c r="D6157" s="66">
        <f>VLOOKUP(A6157,'2.1 Termination Charges'!$B$4:$F$904,5,0)</f>
        <v>0.74543999999999999</v>
      </c>
      <c r="G6157" s="67"/>
      <c r="H6157" s="67"/>
      <c r="J6157" s="67"/>
      <c r="P6157" s="68"/>
      <c r="Q6157" s="69"/>
      <c r="R6157" s="69"/>
      <c r="Z6157" s="70"/>
      <c r="AA6157" s="71"/>
      <c r="AB6157" s="70"/>
      <c r="AC6157" s="70"/>
      <c r="AD6157" s="53"/>
      <c r="AE6157" s="53"/>
      <c r="AF6157" s="72"/>
      <c r="AG6157" s="70"/>
      <c r="AH6157" s="70"/>
      <c r="AI6157" s="70"/>
    </row>
    <row r="6158" spans="1:35" ht="12.75" customHeight="1" x14ac:dyDescent="0.2">
      <c r="A6158" s="64" t="s">
        <v>1067</v>
      </c>
      <c r="B6158" s="65" t="s">
        <v>1066</v>
      </c>
      <c r="C6158" s="65">
        <v>37066440</v>
      </c>
      <c r="D6158" s="66">
        <f>VLOOKUP(A6158,'2.1 Termination Charges'!$B$4:$F$904,5,0)</f>
        <v>0.74543999999999999</v>
      </c>
      <c r="G6158" s="67"/>
      <c r="H6158" s="67"/>
      <c r="J6158" s="67"/>
      <c r="P6158" s="68"/>
      <c r="Q6158" s="69"/>
      <c r="R6158" s="69"/>
      <c r="Z6158" s="70"/>
      <c r="AA6158" s="71"/>
      <c r="AB6158" s="70"/>
      <c r="AC6158" s="70"/>
      <c r="AD6158" s="53"/>
      <c r="AE6158" s="53"/>
      <c r="AF6158" s="72"/>
      <c r="AG6158" s="70"/>
      <c r="AH6158" s="70"/>
      <c r="AI6158" s="70"/>
    </row>
    <row r="6159" spans="1:35" ht="12.75" customHeight="1" x14ac:dyDescent="0.2">
      <c r="A6159" s="64" t="s">
        <v>1067</v>
      </c>
      <c r="B6159" s="65" t="s">
        <v>1066</v>
      </c>
      <c r="C6159" s="65">
        <v>37066441</v>
      </c>
      <c r="D6159" s="66">
        <f>VLOOKUP(A6159,'2.1 Termination Charges'!$B$4:$F$904,5,0)</f>
        <v>0.74543999999999999</v>
      </c>
      <c r="G6159" s="67"/>
      <c r="H6159" s="67"/>
      <c r="J6159" s="67"/>
      <c r="P6159" s="68"/>
      <c r="Q6159" s="69"/>
      <c r="R6159" s="69"/>
      <c r="Z6159" s="70"/>
      <c r="AA6159" s="71"/>
      <c r="AB6159" s="70"/>
      <c r="AC6159" s="70"/>
      <c r="AD6159" s="53"/>
      <c r="AE6159" s="53"/>
      <c r="AF6159" s="72"/>
      <c r="AG6159" s="70"/>
      <c r="AH6159" s="70"/>
      <c r="AI6159" s="70"/>
    </row>
    <row r="6160" spans="1:35" ht="12.75" customHeight="1" x14ac:dyDescent="0.2">
      <c r="A6160" s="64" t="s">
        <v>1067</v>
      </c>
      <c r="B6160" s="65" t="s">
        <v>1066</v>
      </c>
      <c r="C6160" s="65">
        <v>37066442</v>
      </c>
      <c r="D6160" s="66">
        <f>VLOOKUP(A6160,'2.1 Termination Charges'!$B$4:$F$904,5,0)</f>
        <v>0.74543999999999999</v>
      </c>
      <c r="G6160" s="67"/>
      <c r="H6160" s="67"/>
      <c r="J6160" s="67"/>
      <c r="P6160" s="68"/>
      <c r="Q6160" s="69"/>
      <c r="R6160" s="69"/>
      <c r="Z6160" s="70"/>
      <c r="AA6160" s="71"/>
      <c r="AB6160" s="70"/>
      <c r="AC6160" s="70"/>
      <c r="AD6160" s="53"/>
      <c r="AE6160" s="53"/>
      <c r="AF6160" s="72"/>
      <c r="AG6160" s="70"/>
      <c r="AH6160" s="70"/>
      <c r="AI6160" s="70"/>
    </row>
    <row r="6161" spans="1:35" ht="12.75" customHeight="1" x14ac:dyDescent="0.2">
      <c r="A6161" s="64" t="s">
        <v>1067</v>
      </c>
      <c r="B6161" s="65" t="s">
        <v>1066</v>
      </c>
      <c r="C6161" s="65">
        <v>37066443</v>
      </c>
      <c r="D6161" s="66">
        <f>VLOOKUP(A6161,'2.1 Termination Charges'!$B$4:$F$904,5,0)</f>
        <v>0.74543999999999999</v>
      </c>
      <c r="G6161" s="67"/>
      <c r="H6161" s="67"/>
      <c r="J6161" s="67"/>
      <c r="P6161" s="68"/>
      <c r="Q6161" s="69"/>
      <c r="R6161" s="69"/>
      <c r="Z6161" s="70"/>
      <c r="AA6161" s="71"/>
      <c r="AB6161" s="70"/>
      <c r="AC6161" s="70"/>
      <c r="AD6161" s="53"/>
      <c r="AE6161" s="53"/>
      <c r="AF6161" s="72"/>
      <c r="AG6161" s="70"/>
      <c r="AH6161" s="70"/>
      <c r="AI6161" s="70"/>
    </row>
    <row r="6162" spans="1:35" ht="12.75" customHeight="1" x14ac:dyDescent="0.2">
      <c r="A6162" s="64" t="s">
        <v>1067</v>
      </c>
      <c r="B6162" s="65" t="s">
        <v>1066</v>
      </c>
      <c r="C6162" s="65">
        <v>37066450</v>
      </c>
      <c r="D6162" s="66">
        <f>VLOOKUP(A6162,'2.1 Termination Charges'!$B$4:$F$904,5,0)</f>
        <v>0.74543999999999999</v>
      </c>
      <c r="G6162" s="67"/>
      <c r="H6162" s="67"/>
      <c r="J6162" s="67"/>
      <c r="P6162" s="68"/>
      <c r="Q6162" s="69"/>
      <c r="R6162" s="69"/>
      <c r="Z6162" s="70"/>
      <c r="AA6162" s="71"/>
      <c r="AB6162" s="70"/>
      <c r="AC6162" s="70"/>
      <c r="AD6162" s="53"/>
      <c r="AE6162" s="53"/>
      <c r="AF6162" s="72"/>
      <c r="AG6162" s="70"/>
      <c r="AH6162" s="70"/>
      <c r="AI6162" s="70"/>
    </row>
    <row r="6163" spans="1:35" ht="12.75" customHeight="1" x14ac:dyDescent="0.2">
      <c r="A6163" s="64" t="s">
        <v>1067</v>
      </c>
      <c r="B6163" s="65" t="s">
        <v>1066</v>
      </c>
      <c r="C6163" s="65">
        <v>37066456</v>
      </c>
      <c r="D6163" s="66">
        <f>VLOOKUP(A6163,'2.1 Termination Charges'!$B$4:$F$904,5,0)</f>
        <v>0.74543999999999999</v>
      </c>
      <c r="G6163" s="67"/>
      <c r="H6163" s="67"/>
      <c r="J6163" s="67"/>
      <c r="P6163" s="68"/>
      <c r="Q6163" s="69"/>
      <c r="R6163" s="69"/>
      <c r="Z6163" s="70"/>
      <c r="AA6163" s="71"/>
      <c r="AB6163" s="70"/>
      <c r="AC6163" s="70"/>
      <c r="AD6163" s="53"/>
      <c r="AE6163" s="53"/>
      <c r="AF6163" s="72"/>
      <c r="AG6163" s="70"/>
      <c r="AH6163" s="70"/>
      <c r="AI6163" s="70"/>
    </row>
    <row r="6164" spans="1:35" ht="12.75" customHeight="1" x14ac:dyDescent="0.2">
      <c r="A6164" s="64" t="s">
        <v>1067</v>
      </c>
      <c r="B6164" s="65" t="s">
        <v>1066</v>
      </c>
      <c r="C6164" s="65">
        <v>37066457</v>
      </c>
      <c r="D6164" s="66">
        <f>VLOOKUP(A6164,'2.1 Termination Charges'!$B$4:$F$904,5,0)</f>
        <v>0.74543999999999999</v>
      </c>
      <c r="G6164" s="67"/>
      <c r="H6164" s="67"/>
      <c r="J6164" s="67"/>
      <c r="P6164" s="68"/>
      <c r="Q6164" s="69"/>
      <c r="R6164" s="69"/>
      <c r="Z6164" s="70"/>
      <c r="AA6164" s="71"/>
      <c r="AB6164" s="70"/>
      <c r="AC6164" s="70"/>
      <c r="AD6164" s="53"/>
      <c r="AE6164" s="53"/>
      <c r="AF6164" s="72"/>
      <c r="AG6164" s="70"/>
      <c r="AH6164" s="70"/>
      <c r="AI6164" s="70"/>
    </row>
    <row r="6165" spans="1:35" ht="12.75" customHeight="1" x14ac:dyDescent="0.2">
      <c r="A6165" s="64" t="s">
        <v>1067</v>
      </c>
      <c r="B6165" s="65" t="s">
        <v>1066</v>
      </c>
      <c r="C6165" s="65">
        <v>37066458</v>
      </c>
      <c r="D6165" s="66">
        <f>VLOOKUP(A6165,'2.1 Termination Charges'!$B$4:$F$904,5,0)</f>
        <v>0.74543999999999999</v>
      </c>
      <c r="G6165" s="67"/>
      <c r="H6165" s="67"/>
      <c r="J6165" s="67"/>
      <c r="P6165" s="68"/>
      <c r="Q6165" s="69"/>
      <c r="R6165" s="69"/>
      <c r="Z6165" s="70"/>
      <c r="AA6165" s="71"/>
      <c r="AB6165" s="70"/>
      <c r="AC6165" s="70"/>
      <c r="AD6165" s="53"/>
      <c r="AE6165" s="53"/>
      <c r="AF6165" s="72"/>
      <c r="AG6165" s="70"/>
      <c r="AH6165" s="70"/>
      <c r="AI6165" s="70"/>
    </row>
    <row r="6166" spans="1:35" ht="12.75" customHeight="1" x14ac:dyDescent="0.2">
      <c r="A6166" s="64" t="s">
        <v>1067</v>
      </c>
      <c r="B6166" s="65" t="s">
        <v>1066</v>
      </c>
      <c r="C6166" s="65">
        <v>37066459</v>
      </c>
      <c r="D6166" s="66">
        <f>VLOOKUP(A6166,'2.1 Termination Charges'!$B$4:$F$904,5,0)</f>
        <v>0.74543999999999999</v>
      </c>
      <c r="G6166" s="67"/>
      <c r="H6166" s="67"/>
      <c r="J6166" s="67"/>
      <c r="P6166" s="68"/>
      <c r="Q6166" s="69"/>
      <c r="R6166" s="69"/>
      <c r="Z6166" s="70"/>
      <c r="AA6166" s="71"/>
      <c r="AB6166" s="70"/>
      <c r="AC6166" s="70"/>
      <c r="AD6166" s="53"/>
      <c r="AE6166" s="53"/>
      <c r="AF6166" s="72"/>
      <c r="AG6166" s="70"/>
      <c r="AH6166" s="70"/>
      <c r="AI6166" s="70"/>
    </row>
    <row r="6167" spans="1:35" ht="12.75" customHeight="1" x14ac:dyDescent="0.2">
      <c r="A6167" s="64" t="s">
        <v>1067</v>
      </c>
      <c r="B6167" s="65" t="s">
        <v>1066</v>
      </c>
      <c r="C6167" s="65">
        <v>37066460</v>
      </c>
      <c r="D6167" s="66">
        <f>VLOOKUP(A6167,'2.1 Termination Charges'!$B$4:$F$904,5,0)</f>
        <v>0.74543999999999999</v>
      </c>
      <c r="G6167" s="67"/>
      <c r="H6167" s="67"/>
      <c r="J6167" s="67"/>
      <c r="P6167" s="68"/>
      <c r="Q6167" s="69"/>
      <c r="R6167" s="69"/>
      <c r="Z6167" s="70"/>
      <c r="AA6167" s="71"/>
      <c r="AB6167" s="70"/>
      <c r="AC6167" s="70"/>
      <c r="AD6167" s="53"/>
      <c r="AE6167" s="53"/>
      <c r="AF6167" s="72"/>
      <c r="AG6167" s="70"/>
      <c r="AH6167" s="70"/>
      <c r="AI6167" s="70"/>
    </row>
    <row r="6168" spans="1:35" ht="12.75" customHeight="1" x14ac:dyDescent="0.2">
      <c r="A6168" s="64" t="s">
        <v>1067</v>
      </c>
      <c r="B6168" s="65" t="s">
        <v>1066</v>
      </c>
      <c r="C6168" s="65">
        <v>37066461</v>
      </c>
      <c r="D6168" s="66">
        <f>VLOOKUP(A6168,'2.1 Termination Charges'!$B$4:$F$904,5,0)</f>
        <v>0.74543999999999999</v>
      </c>
      <c r="G6168" s="67"/>
      <c r="H6168" s="67"/>
      <c r="J6168" s="67"/>
      <c r="P6168" s="68"/>
      <c r="Q6168" s="69"/>
      <c r="R6168" s="69"/>
      <c r="Z6168" s="70"/>
      <c r="AA6168" s="71"/>
      <c r="AB6168" s="70"/>
      <c r="AC6168" s="70"/>
      <c r="AD6168" s="53"/>
      <c r="AE6168" s="53"/>
      <c r="AF6168" s="72"/>
      <c r="AG6168" s="70"/>
      <c r="AH6168" s="70"/>
      <c r="AI6168" s="70"/>
    </row>
    <row r="6169" spans="1:35" ht="12.75" customHeight="1" x14ac:dyDescent="0.2">
      <c r="A6169" s="64" t="s">
        <v>1067</v>
      </c>
      <c r="B6169" s="65" t="s">
        <v>1066</v>
      </c>
      <c r="C6169" s="65">
        <v>37066462</v>
      </c>
      <c r="D6169" s="66">
        <f>VLOOKUP(A6169,'2.1 Termination Charges'!$B$4:$F$904,5,0)</f>
        <v>0.74543999999999999</v>
      </c>
      <c r="G6169" s="67"/>
      <c r="H6169" s="67"/>
      <c r="J6169" s="67"/>
      <c r="P6169" s="68"/>
      <c r="Q6169" s="69"/>
      <c r="R6169" s="69"/>
      <c r="Z6169" s="70"/>
      <c r="AA6169" s="71"/>
      <c r="AB6169" s="70"/>
      <c r="AC6169" s="70"/>
      <c r="AD6169" s="53"/>
      <c r="AE6169" s="53"/>
      <c r="AF6169" s="72"/>
      <c r="AG6169" s="70"/>
      <c r="AH6169" s="70"/>
      <c r="AI6169" s="70"/>
    </row>
    <row r="6170" spans="1:35" ht="12.75" customHeight="1" x14ac:dyDescent="0.2">
      <c r="A6170" s="64" t="s">
        <v>1067</v>
      </c>
      <c r="B6170" s="65" t="s">
        <v>1066</v>
      </c>
      <c r="C6170" s="65">
        <v>37066463</v>
      </c>
      <c r="D6170" s="66">
        <f>VLOOKUP(A6170,'2.1 Termination Charges'!$B$4:$F$904,5,0)</f>
        <v>0.74543999999999999</v>
      </c>
      <c r="G6170" s="67"/>
      <c r="H6170" s="67"/>
      <c r="J6170" s="67"/>
      <c r="P6170" s="68"/>
      <c r="Q6170" s="69"/>
      <c r="R6170" s="69"/>
      <c r="Z6170" s="70"/>
      <c r="AA6170" s="71"/>
      <c r="AB6170" s="70"/>
      <c r="AC6170" s="70"/>
      <c r="AD6170" s="53"/>
      <c r="AE6170" s="53"/>
      <c r="AF6170" s="72"/>
      <c r="AG6170" s="70"/>
      <c r="AH6170" s="70"/>
      <c r="AI6170" s="70"/>
    </row>
    <row r="6171" spans="1:35" ht="12.75" customHeight="1" x14ac:dyDescent="0.2">
      <c r="A6171" s="64" t="s">
        <v>1067</v>
      </c>
      <c r="B6171" s="65" t="s">
        <v>1066</v>
      </c>
      <c r="C6171" s="65">
        <v>37066464</v>
      </c>
      <c r="D6171" s="66">
        <f>VLOOKUP(A6171,'2.1 Termination Charges'!$B$4:$F$904,5,0)</f>
        <v>0.74543999999999999</v>
      </c>
      <c r="G6171" s="67"/>
      <c r="H6171" s="67"/>
      <c r="J6171" s="67"/>
      <c r="P6171" s="68"/>
      <c r="Q6171" s="69"/>
      <c r="R6171" s="69"/>
      <c r="Z6171" s="70"/>
      <c r="AA6171" s="71"/>
      <c r="AB6171" s="70"/>
      <c r="AC6171" s="70"/>
      <c r="AD6171" s="53"/>
      <c r="AE6171" s="53"/>
      <c r="AF6171" s="72"/>
      <c r="AG6171" s="70"/>
      <c r="AH6171" s="70"/>
      <c r="AI6171" s="70"/>
    </row>
    <row r="6172" spans="1:35" ht="12.75" customHeight="1" x14ac:dyDescent="0.2">
      <c r="A6172" s="64" t="s">
        <v>1067</v>
      </c>
      <c r="B6172" s="65" t="s">
        <v>1066</v>
      </c>
      <c r="C6172" s="65">
        <v>37066465</v>
      </c>
      <c r="D6172" s="66">
        <f>VLOOKUP(A6172,'2.1 Termination Charges'!$B$4:$F$904,5,0)</f>
        <v>0.74543999999999999</v>
      </c>
      <c r="G6172" s="67"/>
      <c r="H6172" s="67"/>
      <c r="J6172" s="67"/>
      <c r="P6172" s="68"/>
      <c r="Q6172" s="69"/>
      <c r="R6172" s="69"/>
      <c r="Z6172" s="70"/>
      <c r="AA6172" s="71"/>
      <c r="AB6172" s="70"/>
      <c r="AC6172" s="70"/>
      <c r="AD6172" s="53"/>
      <c r="AE6172" s="53"/>
      <c r="AF6172" s="72"/>
      <c r="AG6172" s="70"/>
      <c r="AH6172" s="70"/>
      <c r="AI6172" s="70"/>
    </row>
    <row r="6173" spans="1:35" ht="12.75" customHeight="1" x14ac:dyDescent="0.2">
      <c r="A6173" s="64" t="s">
        <v>1067</v>
      </c>
      <c r="B6173" s="65" t="s">
        <v>1066</v>
      </c>
      <c r="C6173" s="65">
        <v>37066467</v>
      </c>
      <c r="D6173" s="66">
        <f>VLOOKUP(A6173,'2.1 Termination Charges'!$B$4:$F$904,5,0)</f>
        <v>0.74543999999999999</v>
      </c>
      <c r="G6173" s="67"/>
      <c r="H6173" s="67"/>
      <c r="J6173" s="67"/>
      <c r="P6173" s="68"/>
      <c r="Q6173" s="69"/>
      <c r="R6173" s="69"/>
      <c r="Z6173" s="70"/>
      <c r="AA6173" s="71"/>
      <c r="AB6173" s="70"/>
      <c r="AC6173" s="70"/>
      <c r="AD6173" s="53"/>
      <c r="AE6173" s="53"/>
      <c r="AF6173" s="72"/>
      <c r="AG6173" s="70"/>
      <c r="AH6173" s="70"/>
      <c r="AI6173" s="70"/>
    </row>
    <row r="6174" spans="1:35" ht="12.75" customHeight="1" x14ac:dyDescent="0.2">
      <c r="A6174" s="64" t="s">
        <v>1067</v>
      </c>
      <c r="B6174" s="65" t="s">
        <v>1066</v>
      </c>
      <c r="C6174" s="65">
        <v>37066468</v>
      </c>
      <c r="D6174" s="66">
        <f>VLOOKUP(A6174,'2.1 Termination Charges'!$B$4:$F$904,5,0)</f>
        <v>0.74543999999999999</v>
      </c>
      <c r="G6174" s="67"/>
      <c r="H6174" s="67"/>
      <c r="J6174" s="67"/>
      <c r="P6174" s="68"/>
      <c r="Q6174" s="69"/>
      <c r="R6174" s="69"/>
      <c r="Z6174" s="70"/>
      <c r="AA6174" s="71"/>
      <c r="AB6174" s="70"/>
      <c r="AC6174" s="70"/>
      <c r="AD6174" s="53"/>
      <c r="AE6174" s="53"/>
      <c r="AF6174" s="72"/>
      <c r="AG6174" s="70"/>
      <c r="AH6174" s="70"/>
      <c r="AI6174" s="70"/>
    </row>
    <row r="6175" spans="1:35" ht="12.75" customHeight="1" x14ac:dyDescent="0.2">
      <c r="A6175" s="64" t="s">
        <v>1067</v>
      </c>
      <c r="B6175" s="65" t="s">
        <v>1066</v>
      </c>
      <c r="C6175" s="65">
        <v>37066469</v>
      </c>
      <c r="D6175" s="66">
        <f>VLOOKUP(A6175,'2.1 Termination Charges'!$B$4:$F$904,5,0)</f>
        <v>0.74543999999999999</v>
      </c>
      <c r="G6175" s="67"/>
      <c r="H6175" s="67"/>
      <c r="J6175" s="67"/>
      <c r="P6175" s="68"/>
      <c r="Q6175" s="69"/>
      <c r="R6175" s="69"/>
      <c r="Z6175" s="70"/>
      <c r="AA6175" s="71"/>
      <c r="AB6175" s="70"/>
      <c r="AC6175" s="70"/>
      <c r="AD6175" s="53"/>
      <c r="AE6175" s="53"/>
      <c r="AF6175" s="72"/>
      <c r="AG6175" s="70"/>
      <c r="AH6175" s="70"/>
      <c r="AI6175" s="70"/>
    </row>
    <row r="6176" spans="1:35" ht="12.75" customHeight="1" x14ac:dyDescent="0.2">
      <c r="A6176" s="64" t="s">
        <v>1067</v>
      </c>
      <c r="B6176" s="65" t="s">
        <v>1066</v>
      </c>
      <c r="C6176" s="65">
        <v>37066470</v>
      </c>
      <c r="D6176" s="66">
        <f>VLOOKUP(A6176,'2.1 Termination Charges'!$B$4:$F$904,5,0)</f>
        <v>0.74543999999999999</v>
      </c>
      <c r="G6176" s="67"/>
      <c r="H6176" s="67"/>
      <c r="J6176" s="67"/>
      <c r="P6176" s="68"/>
      <c r="Q6176" s="69"/>
      <c r="R6176" s="69"/>
      <c r="Z6176" s="70"/>
      <c r="AA6176" s="71"/>
      <c r="AB6176" s="70"/>
      <c r="AC6176" s="70"/>
      <c r="AD6176" s="53"/>
      <c r="AE6176" s="53"/>
      <c r="AF6176" s="72"/>
      <c r="AG6176" s="70"/>
      <c r="AH6176" s="70"/>
      <c r="AI6176" s="70"/>
    </row>
    <row r="6177" spans="1:35" ht="12.75" customHeight="1" x14ac:dyDescent="0.2">
      <c r="A6177" s="64" t="s">
        <v>1067</v>
      </c>
      <c r="B6177" s="65" t="s">
        <v>1066</v>
      </c>
      <c r="C6177" s="65">
        <v>37066471</v>
      </c>
      <c r="D6177" s="66">
        <f>VLOOKUP(A6177,'2.1 Termination Charges'!$B$4:$F$904,5,0)</f>
        <v>0.74543999999999999</v>
      </c>
      <c r="G6177" s="67"/>
      <c r="H6177" s="67"/>
      <c r="J6177" s="67"/>
      <c r="P6177" s="68"/>
      <c r="Q6177" s="69"/>
      <c r="R6177" s="69"/>
      <c r="Z6177" s="70"/>
      <c r="AA6177" s="71"/>
      <c r="AB6177" s="70"/>
      <c r="AC6177" s="70"/>
      <c r="AD6177" s="53"/>
      <c r="AE6177" s="53"/>
      <c r="AF6177" s="72"/>
      <c r="AG6177" s="70"/>
      <c r="AH6177" s="70"/>
      <c r="AI6177" s="70"/>
    </row>
    <row r="6178" spans="1:35" ht="12.75" customHeight="1" x14ac:dyDescent="0.2">
      <c r="A6178" s="64" t="s">
        <v>1067</v>
      </c>
      <c r="B6178" s="65" t="s">
        <v>1066</v>
      </c>
      <c r="C6178" s="65">
        <v>37066472</v>
      </c>
      <c r="D6178" s="66">
        <f>VLOOKUP(A6178,'2.1 Termination Charges'!$B$4:$F$904,5,0)</f>
        <v>0.74543999999999999</v>
      </c>
      <c r="G6178" s="67"/>
      <c r="H6178" s="67"/>
      <c r="J6178" s="67"/>
      <c r="P6178" s="68"/>
      <c r="Q6178" s="69"/>
      <c r="R6178" s="69"/>
      <c r="Z6178" s="70"/>
      <c r="AA6178" s="71"/>
      <c r="AB6178" s="70"/>
      <c r="AC6178" s="70"/>
      <c r="AD6178" s="53"/>
      <c r="AE6178" s="53"/>
      <c r="AF6178" s="72"/>
      <c r="AG6178" s="70"/>
      <c r="AH6178" s="70"/>
      <c r="AI6178" s="70"/>
    </row>
    <row r="6179" spans="1:35" ht="12.75" customHeight="1" x14ac:dyDescent="0.2">
      <c r="A6179" s="64" t="s">
        <v>1067</v>
      </c>
      <c r="B6179" s="65" t="s">
        <v>1066</v>
      </c>
      <c r="C6179" s="65">
        <v>37066473</v>
      </c>
      <c r="D6179" s="66">
        <f>VLOOKUP(A6179,'2.1 Termination Charges'!$B$4:$F$904,5,0)</f>
        <v>0.74543999999999999</v>
      </c>
      <c r="G6179" s="67"/>
      <c r="H6179" s="67"/>
      <c r="J6179" s="67"/>
      <c r="P6179" s="68"/>
      <c r="Q6179" s="69"/>
      <c r="R6179" s="69"/>
      <c r="Z6179" s="70"/>
      <c r="AA6179" s="71"/>
      <c r="AB6179" s="70"/>
      <c r="AC6179" s="70"/>
      <c r="AD6179" s="53"/>
      <c r="AE6179" s="53"/>
      <c r="AF6179" s="72"/>
      <c r="AG6179" s="70"/>
      <c r="AH6179" s="70"/>
      <c r="AI6179" s="70"/>
    </row>
    <row r="6180" spans="1:35" ht="12.75" customHeight="1" x14ac:dyDescent="0.2">
      <c r="A6180" s="64" t="s">
        <v>1067</v>
      </c>
      <c r="B6180" s="65" t="s">
        <v>1066</v>
      </c>
      <c r="C6180" s="65">
        <v>37066474</v>
      </c>
      <c r="D6180" s="66">
        <f>VLOOKUP(A6180,'2.1 Termination Charges'!$B$4:$F$904,5,0)</f>
        <v>0.74543999999999999</v>
      </c>
      <c r="G6180" s="67"/>
      <c r="H6180" s="67"/>
      <c r="J6180" s="67"/>
      <c r="P6180" s="68"/>
      <c r="Q6180" s="69"/>
      <c r="R6180" s="69"/>
      <c r="Z6180" s="70"/>
      <c r="AA6180" s="71"/>
      <c r="AB6180" s="70"/>
      <c r="AC6180" s="70"/>
      <c r="AD6180" s="53"/>
      <c r="AE6180" s="53"/>
      <c r="AF6180" s="72"/>
      <c r="AG6180" s="70"/>
      <c r="AH6180" s="70"/>
      <c r="AI6180" s="70"/>
    </row>
    <row r="6181" spans="1:35" ht="12.75" customHeight="1" x14ac:dyDescent="0.2">
      <c r="A6181" s="64" t="s">
        <v>1067</v>
      </c>
      <c r="B6181" s="65" t="s">
        <v>1066</v>
      </c>
      <c r="C6181" s="65">
        <v>37066475</v>
      </c>
      <c r="D6181" s="66">
        <f>VLOOKUP(A6181,'2.1 Termination Charges'!$B$4:$F$904,5,0)</f>
        <v>0.74543999999999999</v>
      </c>
      <c r="G6181" s="67"/>
      <c r="H6181" s="67"/>
      <c r="J6181" s="67"/>
      <c r="P6181" s="68"/>
      <c r="Q6181" s="69"/>
      <c r="R6181" s="69"/>
      <c r="Z6181" s="70"/>
      <c r="AA6181" s="71"/>
      <c r="AB6181" s="70"/>
      <c r="AC6181" s="70"/>
      <c r="AD6181" s="53"/>
      <c r="AE6181" s="53"/>
      <c r="AF6181" s="72"/>
      <c r="AG6181" s="70"/>
      <c r="AH6181" s="70"/>
      <c r="AI6181" s="70"/>
    </row>
    <row r="6182" spans="1:35" ht="12.75" customHeight="1" x14ac:dyDescent="0.2">
      <c r="A6182" s="64" t="s">
        <v>1067</v>
      </c>
      <c r="B6182" s="65" t="s">
        <v>1066</v>
      </c>
      <c r="C6182" s="65">
        <v>37066476</v>
      </c>
      <c r="D6182" s="66">
        <f>VLOOKUP(A6182,'2.1 Termination Charges'!$B$4:$F$904,5,0)</f>
        <v>0.74543999999999999</v>
      </c>
      <c r="G6182" s="67"/>
      <c r="H6182" s="67"/>
      <c r="J6182" s="67"/>
      <c r="P6182" s="68"/>
      <c r="Q6182" s="69"/>
      <c r="R6182" s="69"/>
      <c r="Z6182" s="70"/>
      <c r="AA6182" s="71"/>
      <c r="AB6182" s="70"/>
      <c r="AC6182" s="70"/>
      <c r="AD6182" s="53"/>
      <c r="AE6182" s="53"/>
      <c r="AF6182" s="72"/>
      <c r="AG6182" s="70"/>
      <c r="AH6182" s="70"/>
      <c r="AI6182" s="70"/>
    </row>
    <row r="6183" spans="1:35" ht="12.75" customHeight="1" x14ac:dyDescent="0.2">
      <c r="A6183" s="64" t="s">
        <v>1067</v>
      </c>
      <c r="B6183" s="65" t="s">
        <v>1066</v>
      </c>
      <c r="C6183" s="65">
        <v>37066535</v>
      </c>
      <c r="D6183" s="66">
        <f>VLOOKUP(A6183,'2.1 Termination Charges'!$B$4:$F$904,5,0)</f>
        <v>0.74543999999999999</v>
      </c>
      <c r="G6183" s="67"/>
      <c r="H6183" s="67"/>
      <c r="J6183" s="67"/>
      <c r="P6183" s="68"/>
      <c r="Q6183" s="69"/>
      <c r="R6183" s="69"/>
      <c r="Z6183" s="70"/>
      <c r="AA6183" s="71"/>
      <c r="AB6183" s="70"/>
      <c r="AC6183" s="70"/>
      <c r="AD6183" s="53"/>
      <c r="AE6183" s="53"/>
      <c r="AF6183" s="72"/>
      <c r="AG6183" s="70"/>
      <c r="AH6183" s="70"/>
      <c r="AI6183" s="70"/>
    </row>
    <row r="6184" spans="1:35" ht="12.75" customHeight="1" x14ac:dyDescent="0.2">
      <c r="A6184" s="64" t="s">
        <v>1067</v>
      </c>
      <c r="B6184" s="65" t="s">
        <v>1066</v>
      </c>
      <c r="C6184" s="65">
        <v>37066727</v>
      </c>
      <c r="D6184" s="66">
        <f>VLOOKUP(A6184,'2.1 Termination Charges'!$B$4:$F$904,5,0)</f>
        <v>0.74543999999999999</v>
      </c>
      <c r="G6184" s="67"/>
      <c r="H6184" s="67"/>
      <c r="J6184" s="67"/>
      <c r="P6184" s="68"/>
      <c r="Q6184" s="69"/>
      <c r="R6184" s="69"/>
      <c r="Z6184" s="70"/>
      <c r="AA6184" s="71"/>
      <c r="AB6184" s="70"/>
      <c r="AC6184" s="70"/>
      <c r="AD6184" s="53"/>
      <c r="AE6184" s="53"/>
      <c r="AF6184" s="72"/>
      <c r="AG6184" s="70"/>
      <c r="AH6184" s="70"/>
      <c r="AI6184" s="70"/>
    </row>
    <row r="6185" spans="1:35" ht="12.75" customHeight="1" x14ac:dyDescent="0.2">
      <c r="A6185" s="64" t="s">
        <v>1067</v>
      </c>
      <c r="B6185" s="65" t="s">
        <v>1066</v>
      </c>
      <c r="C6185" s="65">
        <v>37066740</v>
      </c>
      <c r="D6185" s="66">
        <f>VLOOKUP(A6185,'2.1 Termination Charges'!$B$4:$F$904,5,0)</f>
        <v>0.74543999999999999</v>
      </c>
      <c r="G6185" s="67"/>
      <c r="H6185" s="67"/>
      <c r="J6185" s="67"/>
      <c r="P6185" s="68"/>
      <c r="Q6185" s="69"/>
      <c r="R6185" s="69"/>
      <c r="Z6185" s="70"/>
      <c r="AA6185" s="71"/>
      <c r="AB6185" s="70"/>
      <c r="AC6185" s="70"/>
      <c r="AD6185" s="53"/>
      <c r="AE6185" s="53"/>
      <c r="AF6185" s="72"/>
      <c r="AG6185" s="70"/>
      <c r="AH6185" s="70"/>
      <c r="AI6185" s="70"/>
    </row>
    <row r="6186" spans="1:35" ht="12.75" customHeight="1" x14ac:dyDescent="0.2">
      <c r="A6186" s="64" t="s">
        <v>1067</v>
      </c>
      <c r="B6186" s="65" t="s">
        <v>1066</v>
      </c>
      <c r="C6186" s="65">
        <v>37066810</v>
      </c>
      <c r="D6186" s="66">
        <f>VLOOKUP(A6186,'2.1 Termination Charges'!$B$4:$F$904,5,0)</f>
        <v>0.74543999999999999</v>
      </c>
      <c r="G6186" s="67"/>
      <c r="H6186" s="67"/>
      <c r="J6186" s="67"/>
      <c r="P6186" s="68"/>
      <c r="Q6186" s="69"/>
      <c r="R6186" s="69"/>
      <c r="Z6186" s="70"/>
      <c r="AA6186" s="71"/>
      <c r="AB6186" s="70"/>
      <c r="AC6186" s="70"/>
      <c r="AD6186" s="53"/>
      <c r="AE6186" s="53"/>
      <c r="AF6186" s="72"/>
      <c r="AG6186" s="70"/>
      <c r="AH6186" s="70"/>
      <c r="AI6186" s="70"/>
    </row>
    <row r="6187" spans="1:35" ht="12.75" customHeight="1" x14ac:dyDescent="0.2">
      <c r="A6187" s="64" t="s">
        <v>1067</v>
      </c>
      <c r="B6187" s="65" t="s">
        <v>1066</v>
      </c>
      <c r="C6187" s="65">
        <v>37066815</v>
      </c>
      <c r="D6187" s="66">
        <f>VLOOKUP(A6187,'2.1 Termination Charges'!$B$4:$F$904,5,0)</f>
        <v>0.74543999999999999</v>
      </c>
      <c r="G6187" s="67"/>
      <c r="H6187" s="67"/>
      <c r="J6187" s="67"/>
      <c r="P6187" s="68"/>
      <c r="Q6187" s="69"/>
      <c r="R6187" s="69"/>
      <c r="Z6187" s="70"/>
      <c r="AA6187" s="71"/>
      <c r="AB6187" s="70"/>
      <c r="AC6187" s="70"/>
      <c r="AD6187" s="53"/>
      <c r="AE6187" s="53"/>
      <c r="AF6187" s="72"/>
      <c r="AG6187" s="70"/>
      <c r="AH6187" s="70"/>
      <c r="AI6187" s="70"/>
    </row>
    <row r="6188" spans="1:35" ht="12.75" customHeight="1" x14ac:dyDescent="0.2">
      <c r="A6188" s="64" t="s">
        <v>1067</v>
      </c>
      <c r="B6188" s="65" t="s">
        <v>1066</v>
      </c>
      <c r="C6188" s="65">
        <v>37066816</v>
      </c>
      <c r="D6188" s="66">
        <f>VLOOKUP(A6188,'2.1 Termination Charges'!$B$4:$F$904,5,0)</f>
        <v>0.74543999999999999</v>
      </c>
      <c r="G6188" s="67"/>
      <c r="H6188" s="67"/>
      <c r="J6188" s="67"/>
      <c r="P6188" s="68"/>
      <c r="Q6188" s="69"/>
      <c r="R6188" s="69"/>
      <c r="Z6188" s="70"/>
      <c r="AA6188" s="71"/>
      <c r="AB6188" s="70"/>
      <c r="AC6188" s="70"/>
      <c r="AD6188" s="53"/>
      <c r="AE6188" s="53"/>
      <c r="AF6188" s="72"/>
      <c r="AG6188" s="70"/>
      <c r="AH6188" s="70"/>
      <c r="AI6188" s="70"/>
    </row>
    <row r="6189" spans="1:35" ht="12.75" customHeight="1" x14ac:dyDescent="0.2">
      <c r="A6189" s="64" t="s">
        <v>1067</v>
      </c>
      <c r="B6189" s="65" t="s">
        <v>1066</v>
      </c>
      <c r="C6189" s="65">
        <v>37066819</v>
      </c>
      <c r="D6189" s="66">
        <f>VLOOKUP(A6189,'2.1 Termination Charges'!$B$4:$F$904,5,0)</f>
        <v>0.74543999999999999</v>
      </c>
      <c r="G6189" s="67"/>
      <c r="H6189" s="67"/>
      <c r="J6189" s="67"/>
      <c r="P6189" s="68"/>
      <c r="Q6189" s="69"/>
      <c r="R6189" s="69"/>
      <c r="Z6189" s="70"/>
      <c r="AA6189" s="71"/>
      <c r="AB6189" s="70"/>
      <c r="AC6189" s="70"/>
      <c r="AD6189" s="53"/>
      <c r="AE6189" s="53"/>
      <c r="AF6189" s="72"/>
      <c r="AG6189" s="70"/>
      <c r="AH6189" s="70"/>
      <c r="AI6189" s="70"/>
    </row>
    <row r="6190" spans="1:35" ht="12.75" customHeight="1" x14ac:dyDescent="0.2">
      <c r="A6190" s="64" t="s">
        <v>1067</v>
      </c>
      <c r="B6190" s="65" t="s">
        <v>1066</v>
      </c>
      <c r="C6190" s="65">
        <v>37066878</v>
      </c>
      <c r="D6190" s="66">
        <f>VLOOKUP(A6190,'2.1 Termination Charges'!$B$4:$F$904,5,0)</f>
        <v>0.74543999999999999</v>
      </c>
      <c r="G6190" s="67"/>
      <c r="H6190" s="67"/>
      <c r="J6190" s="67"/>
      <c r="P6190" s="68"/>
      <c r="Q6190" s="69"/>
      <c r="R6190" s="69"/>
      <c r="Z6190" s="70"/>
      <c r="AA6190" s="71"/>
      <c r="AB6190" s="70"/>
      <c r="AC6190" s="70"/>
      <c r="AD6190" s="53"/>
      <c r="AE6190" s="53"/>
      <c r="AF6190" s="72"/>
      <c r="AG6190" s="70"/>
      <c r="AH6190" s="70"/>
      <c r="AI6190" s="70"/>
    </row>
    <row r="6191" spans="1:35" ht="12.75" customHeight="1" x14ac:dyDescent="0.2">
      <c r="A6191" s="64" t="s">
        <v>1067</v>
      </c>
      <c r="B6191" s="65" t="s">
        <v>1066</v>
      </c>
      <c r="C6191" s="65">
        <v>37066912</v>
      </c>
      <c r="D6191" s="66">
        <f>VLOOKUP(A6191,'2.1 Termination Charges'!$B$4:$F$904,5,0)</f>
        <v>0.74543999999999999</v>
      </c>
      <c r="G6191" s="67"/>
      <c r="H6191" s="67"/>
      <c r="J6191" s="67"/>
      <c r="P6191" s="68"/>
      <c r="Q6191" s="69"/>
      <c r="R6191" s="69"/>
      <c r="Z6191" s="70"/>
      <c r="AA6191" s="71"/>
      <c r="AB6191" s="70"/>
      <c r="AC6191" s="70"/>
      <c r="AD6191" s="53"/>
      <c r="AE6191" s="53"/>
      <c r="AF6191" s="72"/>
      <c r="AG6191" s="70"/>
      <c r="AH6191" s="70"/>
      <c r="AI6191" s="70"/>
    </row>
    <row r="6192" spans="1:35" ht="12.75" customHeight="1" x14ac:dyDescent="0.2">
      <c r="A6192" s="64" t="s">
        <v>1067</v>
      </c>
      <c r="B6192" s="65" t="s">
        <v>1066</v>
      </c>
      <c r="C6192" s="65">
        <v>37069119</v>
      </c>
      <c r="D6192" s="66">
        <f>VLOOKUP(A6192,'2.1 Termination Charges'!$B$4:$F$904,5,0)</f>
        <v>0.74543999999999999</v>
      </c>
      <c r="G6192" s="67"/>
      <c r="H6192" s="67"/>
      <c r="J6192" s="67"/>
      <c r="P6192" s="68"/>
      <c r="Q6192" s="69"/>
      <c r="R6192" s="69"/>
      <c r="Z6192" s="70"/>
      <c r="AA6192" s="71"/>
      <c r="AB6192" s="70"/>
      <c r="AC6192" s="70"/>
      <c r="AD6192" s="53"/>
      <c r="AE6192" s="53"/>
      <c r="AF6192" s="72"/>
      <c r="AG6192" s="70"/>
      <c r="AH6192" s="70"/>
      <c r="AI6192" s="70"/>
    </row>
    <row r="6193" spans="1:35" ht="12.75" customHeight="1" x14ac:dyDescent="0.2">
      <c r="A6193" s="64" t="s">
        <v>1067</v>
      </c>
      <c r="B6193" s="65" t="s">
        <v>1066</v>
      </c>
      <c r="C6193" s="65">
        <v>37069120</v>
      </c>
      <c r="D6193" s="66">
        <f>VLOOKUP(A6193,'2.1 Termination Charges'!$B$4:$F$904,5,0)</f>
        <v>0.74543999999999999</v>
      </c>
      <c r="G6193" s="67"/>
      <c r="H6193" s="67"/>
      <c r="J6193" s="67"/>
      <c r="P6193" s="68"/>
      <c r="Q6193" s="69"/>
      <c r="R6193" s="69"/>
      <c r="Z6193" s="70"/>
      <c r="AA6193" s="71"/>
      <c r="AB6193" s="70"/>
      <c r="AC6193" s="70"/>
      <c r="AD6193" s="53"/>
      <c r="AE6193" s="53"/>
      <c r="AF6193" s="72"/>
      <c r="AG6193" s="70"/>
      <c r="AH6193" s="70"/>
      <c r="AI6193" s="70"/>
    </row>
    <row r="6194" spans="1:35" ht="12.75" customHeight="1" x14ac:dyDescent="0.2">
      <c r="A6194" s="64" t="s">
        <v>1067</v>
      </c>
      <c r="B6194" s="65" t="s">
        <v>1066</v>
      </c>
      <c r="C6194" s="65">
        <v>37069123</v>
      </c>
      <c r="D6194" s="66">
        <f>VLOOKUP(A6194,'2.1 Termination Charges'!$B$4:$F$904,5,0)</f>
        <v>0.74543999999999999</v>
      </c>
      <c r="G6194" s="67"/>
      <c r="H6194" s="67"/>
      <c r="J6194" s="67"/>
      <c r="P6194" s="68"/>
      <c r="Q6194" s="69"/>
      <c r="R6194" s="69"/>
      <c r="Z6194" s="70"/>
      <c r="AA6194" s="71"/>
      <c r="AB6194" s="70"/>
      <c r="AC6194" s="70"/>
      <c r="AD6194" s="53"/>
      <c r="AE6194" s="53"/>
      <c r="AF6194" s="72"/>
      <c r="AG6194" s="70"/>
      <c r="AH6194" s="70"/>
      <c r="AI6194" s="70"/>
    </row>
    <row r="6195" spans="1:35" ht="12.75" customHeight="1" x14ac:dyDescent="0.2">
      <c r="A6195" s="64" t="s">
        <v>1067</v>
      </c>
      <c r="B6195" s="65" t="s">
        <v>1066</v>
      </c>
      <c r="C6195" s="65">
        <v>37069750</v>
      </c>
      <c r="D6195" s="66">
        <f>VLOOKUP(A6195,'2.1 Termination Charges'!$B$4:$F$904,5,0)</f>
        <v>0.74543999999999999</v>
      </c>
      <c r="G6195" s="67"/>
      <c r="H6195" s="67"/>
      <c r="J6195" s="67"/>
      <c r="P6195" s="68"/>
      <c r="Q6195" s="69"/>
      <c r="R6195" s="69"/>
      <c r="Z6195" s="70"/>
      <c r="AA6195" s="71"/>
      <c r="AB6195" s="70"/>
      <c r="AC6195" s="70"/>
      <c r="AD6195" s="53"/>
      <c r="AE6195" s="53"/>
      <c r="AF6195" s="72"/>
      <c r="AG6195" s="70"/>
      <c r="AH6195" s="70"/>
      <c r="AI6195" s="70"/>
    </row>
    <row r="6196" spans="1:35" ht="12.75" customHeight="1" x14ac:dyDescent="0.2">
      <c r="A6196" s="64" t="s">
        <v>1067</v>
      </c>
      <c r="B6196" s="65" t="s">
        <v>1066</v>
      </c>
      <c r="C6196" s="65">
        <v>37069796</v>
      </c>
      <c r="D6196" s="66">
        <f>VLOOKUP(A6196,'2.1 Termination Charges'!$B$4:$F$904,5,0)</f>
        <v>0.74543999999999999</v>
      </c>
      <c r="G6196" s="67"/>
      <c r="H6196" s="67"/>
      <c r="J6196" s="67"/>
      <c r="P6196" s="68"/>
      <c r="Q6196" s="69"/>
      <c r="R6196" s="69"/>
      <c r="Z6196" s="70"/>
      <c r="AA6196" s="71"/>
      <c r="AB6196" s="70"/>
      <c r="AC6196" s="70"/>
      <c r="AD6196" s="53"/>
      <c r="AE6196" s="53"/>
      <c r="AF6196" s="72"/>
      <c r="AG6196" s="70"/>
      <c r="AH6196" s="70"/>
      <c r="AI6196" s="70"/>
    </row>
    <row r="6197" spans="1:35" ht="12.75" customHeight="1" x14ac:dyDescent="0.2">
      <c r="A6197" s="64" t="s">
        <v>1067</v>
      </c>
      <c r="B6197" s="65" t="s">
        <v>1066</v>
      </c>
      <c r="C6197" s="65">
        <v>37069797</v>
      </c>
      <c r="D6197" s="66">
        <f>VLOOKUP(A6197,'2.1 Termination Charges'!$B$4:$F$904,5,0)</f>
        <v>0.74543999999999999</v>
      </c>
      <c r="G6197" s="67"/>
      <c r="H6197" s="67"/>
      <c r="J6197" s="67"/>
      <c r="P6197" s="68"/>
      <c r="Q6197" s="69"/>
      <c r="R6197" s="69"/>
      <c r="Z6197" s="70"/>
      <c r="AA6197" s="71"/>
      <c r="AB6197" s="70"/>
      <c r="AC6197" s="70"/>
      <c r="AD6197" s="53"/>
      <c r="AE6197" s="53"/>
      <c r="AF6197" s="72"/>
      <c r="AG6197" s="70"/>
      <c r="AH6197" s="70"/>
      <c r="AI6197" s="70"/>
    </row>
    <row r="6198" spans="1:35" ht="12.75" customHeight="1" x14ac:dyDescent="0.2">
      <c r="A6198" s="64" t="s">
        <v>1067</v>
      </c>
      <c r="B6198" s="65" t="s">
        <v>1066</v>
      </c>
      <c r="C6198" s="65">
        <v>3707</v>
      </c>
      <c r="D6198" s="66">
        <f>VLOOKUP(A6198,'2.1 Termination Charges'!$B$4:$F$904,5,0)</f>
        <v>0.74543999999999999</v>
      </c>
      <c r="G6198" s="67"/>
      <c r="H6198" s="67"/>
      <c r="J6198" s="67"/>
      <c r="P6198" s="68"/>
      <c r="Q6198" s="69"/>
      <c r="R6198" s="69"/>
      <c r="Z6198" s="70"/>
      <c r="AA6198" s="71"/>
      <c r="AB6198" s="70"/>
      <c r="AC6198" s="70"/>
      <c r="AD6198" s="53"/>
      <c r="AE6198" s="53"/>
      <c r="AF6198" s="72"/>
      <c r="AG6198" s="70"/>
      <c r="AH6198" s="70"/>
      <c r="AI6198" s="70"/>
    </row>
    <row r="6199" spans="1:35" ht="12.75" customHeight="1" x14ac:dyDescent="0.2">
      <c r="A6199" s="64" t="s">
        <v>1067</v>
      </c>
      <c r="B6199" s="65" t="s">
        <v>1066</v>
      </c>
      <c r="C6199" s="65">
        <v>3708</v>
      </c>
      <c r="D6199" s="66">
        <f>VLOOKUP(A6199,'2.1 Termination Charges'!$B$4:$F$904,5,0)</f>
        <v>0.74543999999999999</v>
      </c>
      <c r="G6199" s="67"/>
      <c r="H6199" s="67"/>
      <c r="J6199" s="67"/>
      <c r="P6199" s="68"/>
      <c r="Q6199" s="69"/>
      <c r="R6199" s="69"/>
      <c r="Z6199" s="70"/>
      <c r="AA6199" s="71"/>
      <c r="AB6199" s="70"/>
      <c r="AC6199" s="70"/>
      <c r="AD6199" s="53"/>
      <c r="AE6199" s="53"/>
      <c r="AF6199" s="72"/>
      <c r="AG6199" s="70"/>
      <c r="AH6199" s="70"/>
      <c r="AI6199" s="70"/>
    </row>
    <row r="6200" spans="1:35" ht="12.75" customHeight="1" x14ac:dyDescent="0.2">
      <c r="A6200" s="64" t="s">
        <v>1067</v>
      </c>
      <c r="B6200" s="65" t="s">
        <v>1066</v>
      </c>
      <c r="C6200" s="65">
        <v>3709</v>
      </c>
      <c r="D6200" s="66">
        <f>VLOOKUP(A6200,'2.1 Termination Charges'!$B$4:$F$904,5,0)</f>
        <v>0.74543999999999999</v>
      </c>
      <c r="G6200" s="67"/>
      <c r="H6200" s="67"/>
      <c r="J6200" s="67"/>
      <c r="P6200" s="68"/>
      <c r="Q6200" s="69"/>
      <c r="R6200" s="69"/>
      <c r="Z6200" s="70"/>
      <c r="AA6200" s="71"/>
      <c r="AB6200" s="70"/>
      <c r="AC6200" s="70"/>
      <c r="AD6200" s="53"/>
      <c r="AE6200" s="53"/>
      <c r="AF6200" s="72"/>
      <c r="AG6200" s="70"/>
      <c r="AH6200" s="70"/>
      <c r="AI6200" s="70"/>
    </row>
    <row r="6201" spans="1:35" ht="12.75" customHeight="1" x14ac:dyDescent="0.2">
      <c r="A6201" s="64" t="s">
        <v>1069</v>
      </c>
      <c r="B6201" s="65" t="s">
        <v>1068</v>
      </c>
      <c r="C6201" s="65">
        <v>37063</v>
      </c>
      <c r="D6201" s="66">
        <f>VLOOKUP(A6201,'2.1 Termination Charges'!$B$4:$F$904,5,0)</f>
        <v>2.3029999999999998E-2</v>
      </c>
      <c r="G6201" s="67"/>
      <c r="H6201" s="67"/>
      <c r="J6201" s="67"/>
      <c r="P6201" s="68"/>
      <c r="Q6201" s="69"/>
      <c r="R6201" s="69"/>
      <c r="Z6201" s="70"/>
      <c r="AA6201" s="71"/>
      <c r="AB6201" s="70"/>
      <c r="AC6201" s="70"/>
      <c r="AD6201" s="53"/>
      <c r="AE6201" s="53"/>
      <c r="AF6201" s="72"/>
      <c r="AG6201" s="70"/>
      <c r="AH6201" s="70"/>
      <c r="AI6201" s="70"/>
    </row>
    <row r="6202" spans="1:35" ht="12.75" customHeight="1" x14ac:dyDescent="0.2">
      <c r="A6202" s="64" t="s">
        <v>1069</v>
      </c>
      <c r="B6202" s="65" t="s">
        <v>1068</v>
      </c>
      <c r="C6202" s="65">
        <v>370640</v>
      </c>
      <c r="D6202" s="66">
        <f>VLOOKUP(A6202,'2.1 Termination Charges'!$B$4:$F$904,5,0)</f>
        <v>2.3029999999999998E-2</v>
      </c>
      <c r="G6202" s="67"/>
      <c r="H6202" s="67"/>
      <c r="J6202" s="67"/>
      <c r="P6202" s="68"/>
      <c r="Q6202" s="69"/>
      <c r="R6202" s="69"/>
      <c r="Z6202" s="70"/>
      <c r="AA6202" s="71"/>
      <c r="AB6202" s="70"/>
      <c r="AC6202" s="70"/>
      <c r="AD6202" s="53"/>
      <c r="AE6202" s="53"/>
      <c r="AF6202" s="72"/>
      <c r="AG6202" s="70"/>
      <c r="AH6202" s="70"/>
      <c r="AI6202" s="70"/>
    </row>
    <row r="6203" spans="1:35" ht="12.75" customHeight="1" x14ac:dyDescent="0.2">
      <c r="A6203" s="64" t="s">
        <v>1069</v>
      </c>
      <c r="B6203" s="65" t="s">
        <v>1068</v>
      </c>
      <c r="C6203" s="65">
        <v>370641</v>
      </c>
      <c r="D6203" s="66">
        <f>VLOOKUP(A6203,'2.1 Termination Charges'!$B$4:$F$904,5,0)</f>
        <v>2.3029999999999998E-2</v>
      </c>
      <c r="G6203" s="67"/>
      <c r="H6203" s="67"/>
      <c r="J6203" s="67"/>
      <c r="P6203" s="68"/>
      <c r="Q6203" s="69"/>
      <c r="R6203" s="69"/>
      <c r="Z6203" s="70"/>
      <c r="AA6203" s="71"/>
      <c r="AB6203" s="70"/>
      <c r="AC6203" s="70"/>
      <c r="AD6203" s="53"/>
      <c r="AE6203" s="53"/>
      <c r="AF6203" s="72"/>
      <c r="AG6203" s="70"/>
      <c r="AH6203" s="70"/>
      <c r="AI6203" s="70"/>
    </row>
    <row r="6204" spans="1:35" ht="12.75" customHeight="1" x14ac:dyDescent="0.2">
      <c r="A6204" s="64" t="s">
        <v>1069</v>
      </c>
      <c r="B6204" s="65" t="s">
        <v>1068</v>
      </c>
      <c r="C6204" s="65">
        <v>370642</v>
      </c>
      <c r="D6204" s="66">
        <f>VLOOKUP(A6204,'2.1 Termination Charges'!$B$4:$F$904,5,0)</f>
        <v>2.3029999999999998E-2</v>
      </c>
      <c r="G6204" s="67"/>
      <c r="H6204" s="67"/>
      <c r="J6204" s="67"/>
      <c r="P6204" s="68"/>
      <c r="Q6204" s="69"/>
      <c r="R6204" s="69"/>
      <c r="Z6204" s="70"/>
      <c r="AA6204" s="71"/>
      <c r="AB6204" s="70"/>
      <c r="AC6204" s="70"/>
      <c r="AD6204" s="53"/>
      <c r="AE6204" s="53"/>
      <c r="AF6204" s="72"/>
      <c r="AG6204" s="70"/>
      <c r="AH6204" s="70"/>
      <c r="AI6204" s="70"/>
    </row>
    <row r="6205" spans="1:35" ht="12.75" customHeight="1" x14ac:dyDescent="0.2">
      <c r="A6205" s="64" t="s">
        <v>1069</v>
      </c>
      <c r="B6205" s="65" t="s">
        <v>1068</v>
      </c>
      <c r="C6205" s="65">
        <v>370643</v>
      </c>
      <c r="D6205" s="66">
        <f>VLOOKUP(A6205,'2.1 Termination Charges'!$B$4:$F$904,5,0)</f>
        <v>2.3029999999999998E-2</v>
      </c>
      <c r="G6205" s="67"/>
      <c r="H6205" s="67"/>
      <c r="J6205" s="67"/>
      <c r="P6205" s="68"/>
      <c r="Q6205" s="69"/>
      <c r="R6205" s="69"/>
      <c r="Z6205" s="70"/>
      <c r="AA6205" s="71"/>
      <c r="AB6205" s="70"/>
      <c r="AC6205" s="70"/>
      <c r="AD6205" s="53"/>
      <c r="AE6205" s="53"/>
      <c r="AF6205" s="72"/>
      <c r="AG6205" s="70"/>
      <c r="AH6205" s="70"/>
      <c r="AI6205" s="70"/>
    </row>
    <row r="6206" spans="1:35" ht="12.75" customHeight="1" x14ac:dyDescent="0.2">
      <c r="A6206" s="64" t="s">
        <v>1069</v>
      </c>
      <c r="B6206" s="65" t="s">
        <v>1068</v>
      </c>
      <c r="C6206" s="65">
        <v>370644</v>
      </c>
      <c r="D6206" s="66">
        <f>VLOOKUP(A6206,'2.1 Termination Charges'!$B$4:$F$904,5,0)</f>
        <v>2.3029999999999998E-2</v>
      </c>
      <c r="G6206" s="67"/>
      <c r="H6206" s="67"/>
      <c r="J6206" s="67"/>
      <c r="P6206" s="68"/>
      <c r="Q6206" s="69"/>
      <c r="R6206" s="69"/>
      <c r="Z6206" s="70"/>
      <c r="AA6206" s="71"/>
      <c r="AB6206" s="70"/>
      <c r="AC6206" s="70"/>
      <c r="AD6206" s="53"/>
      <c r="AE6206" s="53"/>
      <c r="AF6206" s="72"/>
      <c r="AG6206" s="70"/>
      <c r="AH6206" s="70"/>
      <c r="AI6206" s="70"/>
    </row>
    <row r="6207" spans="1:35" ht="12.75" customHeight="1" x14ac:dyDescent="0.2">
      <c r="A6207" s="64" t="s">
        <v>1069</v>
      </c>
      <c r="B6207" s="65" t="s">
        <v>1068</v>
      </c>
      <c r="C6207" s="65">
        <v>370649</v>
      </c>
      <c r="D6207" s="66">
        <f>VLOOKUP(A6207,'2.1 Termination Charges'!$B$4:$F$904,5,0)</f>
        <v>2.3029999999999998E-2</v>
      </c>
      <c r="G6207" s="67"/>
      <c r="H6207" s="67"/>
      <c r="J6207" s="67"/>
      <c r="P6207" s="68"/>
      <c r="Q6207" s="69"/>
      <c r="R6207" s="69"/>
      <c r="Z6207" s="70"/>
      <c r="AA6207" s="71"/>
      <c r="AB6207" s="70"/>
      <c r="AC6207" s="70"/>
      <c r="AD6207" s="53"/>
      <c r="AE6207" s="53"/>
      <c r="AF6207" s="72"/>
      <c r="AG6207" s="70"/>
      <c r="AH6207" s="70"/>
      <c r="AI6207" s="70"/>
    </row>
    <row r="6208" spans="1:35" ht="12.75" customHeight="1" x14ac:dyDescent="0.2">
      <c r="A6208" s="64" t="s">
        <v>1069</v>
      </c>
      <c r="B6208" s="65" t="s">
        <v>1068</v>
      </c>
      <c r="C6208" s="65">
        <v>37065</v>
      </c>
      <c r="D6208" s="66">
        <f>VLOOKUP(A6208,'2.1 Termination Charges'!$B$4:$F$904,5,0)</f>
        <v>2.3029999999999998E-2</v>
      </c>
      <c r="G6208" s="67"/>
      <c r="H6208" s="67"/>
      <c r="J6208" s="67"/>
      <c r="P6208" s="68"/>
      <c r="Q6208" s="69"/>
      <c r="R6208" s="69"/>
      <c r="Z6208" s="70"/>
      <c r="AA6208" s="71"/>
      <c r="AB6208" s="70"/>
      <c r="AC6208" s="70"/>
      <c r="AD6208" s="53"/>
      <c r="AE6208" s="53"/>
      <c r="AF6208" s="72"/>
      <c r="AG6208" s="70"/>
      <c r="AH6208" s="70"/>
      <c r="AI6208" s="70"/>
    </row>
    <row r="6209" spans="1:35" ht="12.75" customHeight="1" x14ac:dyDescent="0.2">
      <c r="A6209" s="64" t="s">
        <v>1069</v>
      </c>
      <c r="B6209" s="65" t="s">
        <v>1068</v>
      </c>
      <c r="C6209" s="65">
        <v>370660</v>
      </c>
      <c r="D6209" s="66">
        <f>VLOOKUP(A6209,'2.1 Termination Charges'!$B$4:$F$904,5,0)</f>
        <v>2.3029999999999998E-2</v>
      </c>
      <c r="G6209" s="67"/>
      <c r="H6209" s="67"/>
      <c r="J6209" s="67"/>
      <c r="P6209" s="68"/>
      <c r="Q6209" s="69"/>
      <c r="R6209" s="69"/>
      <c r="Z6209" s="70"/>
      <c r="AA6209" s="71"/>
      <c r="AB6209" s="70"/>
      <c r="AC6209" s="70"/>
      <c r="AD6209" s="53"/>
      <c r="AE6209" s="53"/>
      <c r="AF6209" s="72"/>
      <c r="AG6209" s="70"/>
      <c r="AH6209" s="70"/>
      <c r="AI6209" s="70"/>
    </row>
    <row r="6210" spans="1:35" ht="12.75" customHeight="1" x14ac:dyDescent="0.2">
      <c r="A6210" s="64" t="s">
        <v>1069</v>
      </c>
      <c r="B6210" s="65" t="s">
        <v>1068</v>
      </c>
      <c r="C6210" s="65">
        <v>37066105</v>
      </c>
      <c r="D6210" s="66">
        <f>VLOOKUP(A6210,'2.1 Termination Charges'!$B$4:$F$904,5,0)</f>
        <v>2.3029999999999998E-2</v>
      </c>
      <c r="G6210" s="67"/>
      <c r="H6210" s="67"/>
      <c r="J6210" s="67"/>
      <c r="P6210" s="68"/>
      <c r="Q6210" s="69"/>
      <c r="R6210" s="69"/>
      <c r="Z6210" s="70"/>
      <c r="AA6210" s="71"/>
      <c r="AB6210" s="70"/>
      <c r="AC6210" s="70"/>
      <c r="AD6210" s="53"/>
      <c r="AE6210" s="53"/>
      <c r="AF6210" s="72"/>
      <c r="AG6210" s="70"/>
      <c r="AH6210" s="70"/>
      <c r="AI6210" s="70"/>
    </row>
    <row r="6211" spans="1:35" ht="12.75" customHeight="1" x14ac:dyDescent="0.2">
      <c r="A6211" s="64" t="s">
        <v>1069</v>
      </c>
      <c r="B6211" s="65" t="s">
        <v>1068</v>
      </c>
      <c r="C6211" s="65">
        <v>3706611</v>
      </c>
      <c r="D6211" s="66">
        <f>VLOOKUP(A6211,'2.1 Termination Charges'!$B$4:$F$904,5,0)</f>
        <v>2.3029999999999998E-2</v>
      </c>
      <c r="G6211" s="67"/>
      <c r="H6211" s="67"/>
      <c r="J6211" s="67"/>
      <c r="P6211" s="68"/>
      <c r="Q6211" s="69"/>
      <c r="R6211" s="69"/>
      <c r="Z6211" s="70"/>
      <c r="AA6211" s="71"/>
      <c r="AB6211" s="70"/>
      <c r="AC6211" s="70"/>
      <c r="AD6211" s="53"/>
      <c r="AE6211" s="53"/>
      <c r="AF6211" s="72"/>
      <c r="AG6211" s="70"/>
      <c r="AH6211" s="70"/>
      <c r="AI6211" s="70"/>
    </row>
    <row r="6212" spans="1:35" ht="12.75" customHeight="1" x14ac:dyDescent="0.2">
      <c r="A6212" s="64" t="s">
        <v>1069</v>
      </c>
      <c r="B6212" s="65" t="s">
        <v>1068</v>
      </c>
      <c r="C6212" s="65">
        <v>3706612</v>
      </c>
      <c r="D6212" s="66">
        <f>VLOOKUP(A6212,'2.1 Termination Charges'!$B$4:$F$904,5,0)</f>
        <v>2.3029999999999998E-2</v>
      </c>
      <c r="G6212" s="67"/>
      <c r="H6212" s="67"/>
      <c r="J6212" s="67"/>
      <c r="P6212" s="68"/>
      <c r="Q6212" s="69"/>
      <c r="R6212" s="69"/>
      <c r="Z6212" s="70"/>
      <c r="AA6212" s="71"/>
      <c r="AB6212" s="70"/>
      <c r="AC6212" s="70"/>
      <c r="AD6212" s="53"/>
      <c r="AE6212" s="53"/>
      <c r="AF6212" s="72"/>
      <c r="AG6212" s="70"/>
      <c r="AH6212" s="70"/>
      <c r="AI6212" s="70"/>
    </row>
    <row r="6213" spans="1:35" ht="12.75" customHeight="1" x14ac:dyDescent="0.2">
      <c r="A6213" s="64" t="s">
        <v>1069</v>
      </c>
      <c r="B6213" s="65" t="s">
        <v>1068</v>
      </c>
      <c r="C6213" s="65">
        <v>3706613</v>
      </c>
      <c r="D6213" s="66">
        <f>VLOOKUP(A6213,'2.1 Termination Charges'!$B$4:$F$904,5,0)</f>
        <v>2.3029999999999998E-2</v>
      </c>
      <c r="G6213" s="67"/>
      <c r="H6213" s="67"/>
      <c r="J6213" s="67"/>
      <c r="P6213" s="68"/>
      <c r="Q6213" s="69"/>
      <c r="R6213" s="69"/>
      <c r="Z6213" s="70"/>
      <c r="AA6213" s="71"/>
      <c r="AB6213" s="70"/>
      <c r="AC6213" s="70"/>
      <c r="AD6213" s="53"/>
      <c r="AE6213" s="53"/>
      <c r="AF6213" s="72"/>
      <c r="AG6213" s="70"/>
      <c r="AH6213" s="70"/>
      <c r="AI6213" s="70"/>
    </row>
    <row r="6214" spans="1:35" ht="12.75" customHeight="1" x14ac:dyDescent="0.2">
      <c r="A6214" s="64" t="s">
        <v>1069</v>
      </c>
      <c r="B6214" s="65" t="s">
        <v>1068</v>
      </c>
      <c r="C6214" s="65">
        <v>3706614</v>
      </c>
      <c r="D6214" s="66">
        <f>VLOOKUP(A6214,'2.1 Termination Charges'!$B$4:$F$904,5,0)</f>
        <v>2.3029999999999998E-2</v>
      </c>
      <c r="G6214" s="67"/>
      <c r="H6214" s="67"/>
      <c r="J6214" s="67"/>
      <c r="P6214" s="68"/>
      <c r="Q6214" s="69"/>
      <c r="R6214" s="69"/>
      <c r="Z6214" s="70"/>
      <c r="AA6214" s="71"/>
      <c r="AB6214" s="70"/>
      <c r="AC6214" s="70"/>
      <c r="AD6214" s="53"/>
      <c r="AE6214" s="53"/>
      <c r="AF6214" s="72"/>
      <c r="AG6214" s="70"/>
      <c r="AH6214" s="70"/>
      <c r="AI6214" s="70"/>
    </row>
    <row r="6215" spans="1:35" ht="12.75" customHeight="1" x14ac:dyDescent="0.2">
      <c r="A6215" s="64" t="s">
        <v>1069</v>
      </c>
      <c r="B6215" s="65" t="s">
        <v>1068</v>
      </c>
      <c r="C6215" s="65">
        <v>3706615</v>
      </c>
      <c r="D6215" s="66">
        <f>VLOOKUP(A6215,'2.1 Termination Charges'!$B$4:$F$904,5,0)</f>
        <v>2.3029999999999998E-2</v>
      </c>
      <c r="G6215" s="67"/>
      <c r="H6215" s="67"/>
      <c r="J6215" s="67"/>
      <c r="P6215" s="68"/>
      <c r="Q6215" s="69"/>
      <c r="R6215" s="69"/>
      <c r="Z6215" s="70"/>
      <c r="AA6215" s="71"/>
      <c r="AB6215" s="70"/>
      <c r="AC6215" s="70"/>
      <c r="AD6215" s="53"/>
      <c r="AE6215" s="53"/>
      <c r="AF6215" s="72"/>
      <c r="AG6215" s="70"/>
      <c r="AH6215" s="70"/>
      <c r="AI6215" s="70"/>
    </row>
    <row r="6216" spans="1:35" ht="12.75" customHeight="1" x14ac:dyDescent="0.2">
      <c r="A6216" s="64" t="s">
        <v>1069</v>
      </c>
      <c r="B6216" s="65" t="s">
        <v>1068</v>
      </c>
      <c r="C6216" s="65">
        <v>3706616</v>
      </c>
      <c r="D6216" s="66">
        <f>VLOOKUP(A6216,'2.1 Termination Charges'!$B$4:$F$904,5,0)</f>
        <v>2.3029999999999998E-2</v>
      </c>
      <c r="G6216" s="67"/>
      <c r="H6216" s="67"/>
      <c r="J6216" s="67"/>
      <c r="P6216" s="68"/>
      <c r="Q6216" s="69"/>
      <c r="R6216" s="69"/>
      <c r="Z6216" s="70"/>
      <c r="AA6216" s="71"/>
      <c r="AB6216" s="70"/>
      <c r="AC6216" s="70"/>
      <c r="AD6216" s="53"/>
      <c r="AE6216" s="53"/>
      <c r="AF6216" s="72"/>
      <c r="AG6216" s="70"/>
      <c r="AH6216" s="70"/>
      <c r="AI6216" s="70"/>
    </row>
    <row r="6217" spans="1:35" ht="12.75" customHeight="1" x14ac:dyDescent="0.2">
      <c r="A6217" s="64" t="s">
        <v>1069</v>
      </c>
      <c r="B6217" s="65" t="s">
        <v>1068</v>
      </c>
      <c r="C6217" s="65">
        <v>3706617</v>
      </c>
      <c r="D6217" s="66">
        <f>VLOOKUP(A6217,'2.1 Termination Charges'!$B$4:$F$904,5,0)</f>
        <v>2.3029999999999998E-2</v>
      </c>
      <c r="G6217" s="67"/>
      <c r="H6217" s="67"/>
      <c r="J6217" s="67"/>
      <c r="P6217" s="68"/>
      <c r="Q6217" s="69"/>
      <c r="R6217" s="69"/>
      <c r="Z6217" s="70"/>
      <c r="AA6217" s="71"/>
      <c r="AB6217" s="70"/>
      <c r="AC6217" s="70"/>
      <c r="AD6217" s="53"/>
      <c r="AE6217" s="53"/>
      <c r="AF6217" s="72"/>
      <c r="AG6217" s="70"/>
      <c r="AH6217" s="70"/>
      <c r="AI6217" s="70"/>
    </row>
    <row r="6218" spans="1:35" ht="12.75" customHeight="1" x14ac:dyDescent="0.2">
      <c r="A6218" s="64" t="s">
        <v>1069</v>
      </c>
      <c r="B6218" s="65" t="s">
        <v>1068</v>
      </c>
      <c r="C6218" s="65">
        <v>3706618</v>
      </c>
      <c r="D6218" s="66">
        <f>VLOOKUP(A6218,'2.1 Termination Charges'!$B$4:$F$904,5,0)</f>
        <v>2.3029999999999998E-2</v>
      </c>
      <c r="G6218" s="67"/>
      <c r="H6218" s="67"/>
      <c r="J6218" s="67"/>
      <c r="P6218" s="68"/>
      <c r="Q6218" s="69"/>
      <c r="R6218" s="69"/>
      <c r="Z6218" s="70"/>
      <c r="AA6218" s="71"/>
      <c r="AB6218" s="70"/>
      <c r="AC6218" s="70"/>
      <c r="AD6218" s="53"/>
      <c r="AE6218" s="53"/>
      <c r="AF6218" s="72"/>
      <c r="AG6218" s="70"/>
      <c r="AH6218" s="70"/>
      <c r="AI6218" s="70"/>
    </row>
    <row r="6219" spans="1:35" ht="12.75" customHeight="1" x14ac:dyDescent="0.2">
      <c r="A6219" s="64" t="s">
        <v>1069</v>
      </c>
      <c r="B6219" s="65" t="s">
        <v>1068</v>
      </c>
      <c r="C6219" s="65">
        <v>3706619</v>
      </c>
      <c r="D6219" s="66">
        <f>VLOOKUP(A6219,'2.1 Termination Charges'!$B$4:$F$904,5,0)</f>
        <v>2.3029999999999998E-2</v>
      </c>
      <c r="G6219" s="67"/>
      <c r="H6219" s="67"/>
      <c r="J6219" s="67"/>
      <c r="P6219" s="68"/>
      <c r="Q6219" s="69"/>
      <c r="R6219" s="69"/>
      <c r="Z6219" s="70"/>
      <c r="AA6219" s="71"/>
      <c r="AB6219" s="70"/>
      <c r="AC6219" s="70"/>
      <c r="AD6219" s="53"/>
      <c r="AE6219" s="53"/>
      <c r="AF6219" s="72"/>
      <c r="AG6219" s="70"/>
      <c r="AH6219" s="70"/>
      <c r="AI6219" s="70"/>
    </row>
    <row r="6220" spans="1:35" ht="12.75" customHeight="1" x14ac:dyDescent="0.2">
      <c r="A6220" s="64" t="s">
        <v>1069</v>
      </c>
      <c r="B6220" s="65" t="s">
        <v>1068</v>
      </c>
      <c r="C6220" s="65">
        <v>3706660</v>
      </c>
      <c r="D6220" s="66">
        <f>VLOOKUP(A6220,'2.1 Termination Charges'!$B$4:$F$904,5,0)</f>
        <v>2.3029999999999998E-2</v>
      </c>
      <c r="G6220" s="67"/>
      <c r="H6220" s="67"/>
      <c r="J6220" s="67"/>
      <c r="P6220" s="68"/>
      <c r="Q6220" s="69"/>
      <c r="R6220" s="69"/>
      <c r="Z6220" s="70"/>
      <c r="AA6220" s="71"/>
      <c r="AB6220" s="70"/>
      <c r="AC6220" s="70"/>
      <c r="AD6220" s="53"/>
      <c r="AE6220" s="53"/>
      <c r="AF6220" s="72"/>
      <c r="AG6220" s="70"/>
      <c r="AH6220" s="70"/>
      <c r="AI6220" s="70"/>
    </row>
    <row r="6221" spans="1:35" ht="12.75" customHeight="1" x14ac:dyDescent="0.2">
      <c r="A6221" s="64" t="s">
        <v>1069</v>
      </c>
      <c r="B6221" s="65" t="s">
        <v>1068</v>
      </c>
      <c r="C6221" s="65">
        <v>3706661</v>
      </c>
      <c r="D6221" s="66">
        <f>VLOOKUP(A6221,'2.1 Termination Charges'!$B$4:$F$904,5,0)</f>
        <v>2.3029999999999998E-2</v>
      </c>
      <c r="G6221" s="67"/>
      <c r="H6221" s="67"/>
      <c r="J6221" s="67"/>
      <c r="P6221" s="68"/>
      <c r="Q6221" s="69"/>
      <c r="R6221" s="69"/>
      <c r="Z6221" s="70"/>
      <c r="AA6221" s="71"/>
      <c r="AB6221" s="70"/>
      <c r="AC6221" s="70"/>
      <c r="AD6221" s="53"/>
      <c r="AE6221" s="53"/>
      <c r="AF6221" s="72"/>
      <c r="AG6221" s="70"/>
      <c r="AH6221" s="70"/>
      <c r="AI6221" s="70"/>
    </row>
    <row r="6222" spans="1:35" ht="12.75" customHeight="1" x14ac:dyDescent="0.2">
      <c r="A6222" s="64" t="s">
        <v>1069</v>
      </c>
      <c r="B6222" s="65" t="s">
        <v>1068</v>
      </c>
      <c r="C6222" s="65">
        <v>3706665</v>
      </c>
      <c r="D6222" s="66">
        <f>VLOOKUP(A6222,'2.1 Termination Charges'!$B$4:$F$904,5,0)</f>
        <v>2.3029999999999998E-2</v>
      </c>
      <c r="G6222" s="67"/>
      <c r="H6222" s="67"/>
      <c r="J6222" s="67"/>
      <c r="P6222" s="68"/>
      <c r="Q6222" s="69"/>
      <c r="R6222" s="69"/>
      <c r="Z6222" s="70"/>
      <c r="AA6222" s="71"/>
      <c r="AB6222" s="70"/>
      <c r="AC6222" s="70"/>
      <c r="AD6222" s="53"/>
      <c r="AE6222" s="53"/>
      <c r="AF6222" s="72"/>
      <c r="AG6222" s="70"/>
      <c r="AH6222" s="70"/>
      <c r="AI6222" s="70"/>
    </row>
    <row r="6223" spans="1:35" ht="12.75" customHeight="1" x14ac:dyDescent="0.2">
      <c r="A6223" s="64" t="s">
        <v>1069</v>
      </c>
      <c r="B6223" s="65" t="s">
        <v>1068</v>
      </c>
      <c r="C6223" s="65">
        <v>3706667</v>
      </c>
      <c r="D6223" s="66">
        <f>VLOOKUP(A6223,'2.1 Termination Charges'!$B$4:$F$904,5,0)</f>
        <v>2.3029999999999998E-2</v>
      </c>
      <c r="G6223" s="67"/>
      <c r="H6223" s="67"/>
      <c r="J6223" s="67"/>
      <c r="P6223" s="68"/>
      <c r="Q6223" s="69"/>
      <c r="R6223" s="69"/>
      <c r="Z6223" s="70"/>
      <c r="AA6223" s="71"/>
      <c r="AB6223" s="70"/>
      <c r="AC6223" s="70"/>
      <c r="AD6223" s="53"/>
      <c r="AE6223" s="53"/>
      <c r="AF6223" s="72"/>
      <c r="AG6223" s="70"/>
      <c r="AH6223" s="70"/>
      <c r="AI6223" s="70"/>
    </row>
    <row r="6224" spans="1:35" ht="12.75" customHeight="1" x14ac:dyDescent="0.2">
      <c r="A6224" s="64" t="s">
        <v>1069</v>
      </c>
      <c r="B6224" s="65" t="s">
        <v>1068</v>
      </c>
      <c r="C6224" s="65">
        <v>3706668</v>
      </c>
      <c r="D6224" s="66">
        <f>VLOOKUP(A6224,'2.1 Termination Charges'!$B$4:$F$904,5,0)</f>
        <v>2.3029999999999998E-2</v>
      </c>
      <c r="G6224" s="67"/>
      <c r="H6224" s="67"/>
      <c r="J6224" s="67"/>
      <c r="P6224" s="68"/>
      <c r="Q6224" s="69"/>
      <c r="R6224" s="69"/>
      <c r="Z6224" s="70"/>
      <c r="AA6224" s="71"/>
      <c r="AB6224" s="70"/>
      <c r="AC6224" s="70"/>
      <c r="AD6224" s="53"/>
      <c r="AE6224" s="53"/>
      <c r="AF6224" s="72"/>
      <c r="AG6224" s="70"/>
      <c r="AH6224" s="70"/>
      <c r="AI6224" s="70"/>
    </row>
    <row r="6225" spans="1:35" ht="12.75" customHeight="1" x14ac:dyDescent="0.2">
      <c r="A6225" s="64" t="s">
        <v>1069</v>
      </c>
      <c r="B6225" s="65" t="s">
        <v>1068</v>
      </c>
      <c r="C6225" s="65">
        <v>3706669</v>
      </c>
      <c r="D6225" s="66">
        <f>VLOOKUP(A6225,'2.1 Termination Charges'!$B$4:$F$904,5,0)</f>
        <v>2.3029999999999998E-2</v>
      </c>
      <c r="G6225" s="67"/>
      <c r="H6225" s="67"/>
      <c r="J6225" s="67"/>
      <c r="P6225" s="68"/>
      <c r="Q6225" s="69"/>
      <c r="R6225" s="69"/>
      <c r="Z6225" s="70"/>
      <c r="AA6225" s="71"/>
      <c r="AB6225" s="70"/>
      <c r="AC6225" s="70"/>
      <c r="AD6225" s="53"/>
      <c r="AE6225" s="53"/>
      <c r="AF6225" s="72"/>
      <c r="AG6225" s="70"/>
      <c r="AH6225" s="70"/>
      <c r="AI6225" s="70"/>
    </row>
    <row r="6226" spans="1:35" ht="12.75" customHeight="1" x14ac:dyDescent="0.2">
      <c r="A6226" s="64" t="s">
        <v>1069</v>
      </c>
      <c r="B6226" s="65" t="s">
        <v>1068</v>
      </c>
      <c r="C6226" s="65">
        <v>3706670</v>
      </c>
      <c r="D6226" s="66">
        <f>VLOOKUP(A6226,'2.1 Termination Charges'!$B$4:$F$904,5,0)</f>
        <v>2.3029999999999998E-2</v>
      </c>
      <c r="G6226" s="67"/>
      <c r="H6226" s="67"/>
      <c r="J6226" s="67"/>
      <c r="P6226" s="68"/>
      <c r="Q6226" s="69"/>
      <c r="R6226" s="69"/>
      <c r="Z6226" s="70"/>
      <c r="AA6226" s="71"/>
      <c r="AB6226" s="70"/>
      <c r="AC6226" s="70"/>
      <c r="AD6226" s="53"/>
      <c r="AE6226" s="53"/>
      <c r="AF6226" s="72"/>
      <c r="AG6226" s="70"/>
      <c r="AH6226" s="70"/>
      <c r="AI6226" s="70"/>
    </row>
    <row r="6227" spans="1:35" ht="12.75" customHeight="1" x14ac:dyDescent="0.2">
      <c r="A6227" s="64" t="s">
        <v>1069</v>
      </c>
      <c r="B6227" s="65" t="s">
        <v>1068</v>
      </c>
      <c r="C6227" s="65">
        <v>37066710</v>
      </c>
      <c r="D6227" s="66">
        <f>VLOOKUP(A6227,'2.1 Termination Charges'!$B$4:$F$904,5,0)</f>
        <v>2.3029999999999998E-2</v>
      </c>
      <c r="G6227" s="67"/>
      <c r="H6227" s="67"/>
      <c r="J6227" s="67"/>
      <c r="P6227" s="68"/>
      <c r="Q6227" s="69"/>
      <c r="R6227" s="69"/>
      <c r="Z6227" s="70"/>
      <c r="AA6227" s="71"/>
      <c r="AB6227" s="70"/>
      <c r="AC6227" s="70"/>
      <c r="AD6227" s="53"/>
      <c r="AE6227" s="53"/>
      <c r="AF6227" s="72"/>
      <c r="AG6227" s="70"/>
      <c r="AH6227" s="70"/>
      <c r="AI6227" s="70"/>
    </row>
    <row r="6228" spans="1:35" ht="12.75" customHeight="1" x14ac:dyDescent="0.2">
      <c r="A6228" s="64" t="s">
        <v>1069</v>
      </c>
      <c r="B6228" s="65" t="s">
        <v>1068</v>
      </c>
      <c r="C6228" s="65">
        <v>37066711</v>
      </c>
      <c r="D6228" s="66">
        <f>VLOOKUP(A6228,'2.1 Termination Charges'!$B$4:$F$904,5,0)</f>
        <v>2.3029999999999998E-2</v>
      </c>
      <c r="G6228" s="67"/>
      <c r="H6228" s="67"/>
      <c r="J6228" s="67"/>
      <c r="P6228" s="68"/>
      <c r="Q6228" s="69"/>
      <c r="R6228" s="69"/>
      <c r="Z6228" s="70"/>
      <c r="AA6228" s="71"/>
      <c r="AB6228" s="70"/>
      <c r="AC6228" s="70"/>
      <c r="AD6228" s="53"/>
      <c r="AE6228" s="53"/>
      <c r="AF6228" s="72"/>
      <c r="AG6228" s="70"/>
      <c r="AH6228" s="70"/>
      <c r="AI6228" s="70"/>
    </row>
    <row r="6229" spans="1:35" ht="12.75" customHeight="1" x14ac:dyDescent="0.2">
      <c r="A6229" s="64" t="s">
        <v>1069</v>
      </c>
      <c r="B6229" s="65" t="s">
        <v>1068</v>
      </c>
      <c r="C6229" s="65">
        <v>3706676</v>
      </c>
      <c r="D6229" s="66">
        <f>VLOOKUP(A6229,'2.1 Termination Charges'!$B$4:$F$904,5,0)</f>
        <v>2.3029999999999998E-2</v>
      </c>
      <c r="G6229" s="67"/>
      <c r="H6229" s="67"/>
      <c r="J6229" s="67"/>
      <c r="P6229" s="68"/>
      <c r="Q6229" s="69"/>
      <c r="R6229" s="69"/>
      <c r="Z6229" s="70"/>
      <c r="AA6229" s="71"/>
      <c r="AB6229" s="70"/>
      <c r="AC6229" s="70"/>
      <c r="AD6229" s="53"/>
      <c r="AE6229" s="53"/>
      <c r="AF6229" s="72"/>
      <c r="AG6229" s="70"/>
      <c r="AH6229" s="70"/>
      <c r="AI6229" s="70"/>
    </row>
    <row r="6230" spans="1:35" ht="12.75" customHeight="1" x14ac:dyDescent="0.2">
      <c r="A6230" s="64" t="s">
        <v>1069</v>
      </c>
      <c r="B6230" s="65" t="s">
        <v>1068</v>
      </c>
      <c r="C6230" s="65">
        <v>3706677</v>
      </c>
      <c r="D6230" s="66">
        <f>VLOOKUP(A6230,'2.1 Termination Charges'!$B$4:$F$904,5,0)</f>
        <v>2.3029999999999998E-2</v>
      </c>
      <c r="G6230" s="67"/>
      <c r="H6230" s="67"/>
      <c r="J6230" s="67"/>
      <c r="P6230" s="68"/>
      <c r="Q6230" s="69"/>
      <c r="R6230" s="69"/>
      <c r="Z6230" s="70"/>
      <c r="AA6230" s="71"/>
      <c r="AB6230" s="70"/>
      <c r="AC6230" s="70"/>
      <c r="AD6230" s="53"/>
      <c r="AE6230" s="53"/>
      <c r="AF6230" s="72"/>
      <c r="AG6230" s="70"/>
      <c r="AH6230" s="70"/>
      <c r="AI6230" s="70"/>
    </row>
    <row r="6231" spans="1:35" ht="12.75" customHeight="1" x14ac:dyDescent="0.2">
      <c r="A6231" s="64" t="s">
        <v>1069</v>
      </c>
      <c r="B6231" s="65" t="s">
        <v>1068</v>
      </c>
      <c r="C6231" s="65">
        <v>3706678</v>
      </c>
      <c r="D6231" s="66">
        <f>VLOOKUP(A6231,'2.1 Termination Charges'!$B$4:$F$904,5,0)</f>
        <v>2.3029999999999998E-2</v>
      </c>
      <c r="G6231" s="67"/>
      <c r="H6231" s="67"/>
      <c r="J6231" s="67"/>
      <c r="P6231" s="68"/>
      <c r="Q6231" s="69"/>
      <c r="R6231" s="69"/>
      <c r="Z6231" s="70"/>
      <c r="AA6231" s="71"/>
      <c r="AB6231" s="70"/>
      <c r="AC6231" s="70"/>
      <c r="AD6231" s="53"/>
      <c r="AE6231" s="53"/>
      <c r="AF6231" s="72"/>
      <c r="AG6231" s="70"/>
      <c r="AH6231" s="70"/>
      <c r="AI6231" s="70"/>
    </row>
    <row r="6232" spans="1:35" ht="12.75" customHeight="1" x14ac:dyDescent="0.2">
      <c r="A6232" s="64" t="s">
        <v>1069</v>
      </c>
      <c r="B6232" s="65" t="s">
        <v>1068</v>
      </c>
      <c r="C6232" s="65">
        <v>3706679</v>
      </c>
      <c r="D6232" s="66">
        <f>VLOOKUP(A6232,'2.1 Termination Charges'!$B$4:$F$904,5,0)</f>
        <v>2.3029999999999998E-2</v>
      </c>
      <c r="G6232" s="67"/>
      <c r="H6232" s="67"/>
      <c r="J6232" s="67"/>
      <c r="P6232" s="68"/>
      <c r="Q6232" s="69"/>
      <c r="R6232" s="69"/>
      <c r="Z6232" s="70"/>
      <c r="AA6232" s="71"/>
      <c r="AB6232" s="70"/>
      <c r="AC6232" s="70"/>
      <c r="AD6232" s="53"/>
      <c r="AE6232" s="53"/>
      <c r="AF6232" s="72"/>
      <c r="AG6232" s="70"/>
      <c r="AH6232" s="70"/>
      <c r="AI6232" s="70"/>
    </row>
    <row r="6233" spans="1:35" ht="12.75" customHeight="1" x14ac:dyDescent="0.2">
      <c r="A6233" s="64" t="s">
        <v>1069</v>
      </c>
      <c r="B6233" s="65" t="s">
        <v>1068</v>
      </c>
      <c r="C6233" s="65">
        <v>37066900</v>
      </c>
      <c r="D6233" s="66">
        <f>VLOOKUP(A6233,'2.1 Termination Charges'!$B$4:$F$904,5,0)</f>
        <v>2.3029999999999998E-2</v>
      </c>
      <c r="G6233" s="67"/>
      <c r="H6233" s="67"/>
      <c r="J6233" s="67"/>
      <c r="P6233" s="68"/>
      <c r="Q6233" s="69"/>
      <c r="R6233" s="69"/>
      <c r="Z6233" s="70"/>
      <c r="AA6233" s="71"/>
      <c r="AB6233" s="70"/>
      <c r="AC6233" s="70"/>
      <c r="AD6233" s="53"/>
      <c r="AE6233" s="53"/>
      <c r="AF6233" s="72"/>
      <c r="AG6233" s="70"/>
      <c r="AH6233" s="70"/>
      <c r="AI6233" s="70"/>
    </row>
    <row r="6234" spans="1:35" ht="12.75" customHeight="1" x14ac:dyDescent="0.2">
      <c r="A6234" s="64" t="s">
        <v>1069</v>
      </c>
      <c r="B6234" s="65" t="s">
        <v>1068</v>
      </c>
      <c r="C6234" s="65">
        <v>3706696</v>
      </c>
      <c r="D6234" s="66">
        <f>VLOOKUP(A6234,'2.1 Termination Charges'!$B$4:$F$904,5,0)</f>
        <v>2.3029999999999998E-2</v>
      </c>
      <c r="G6234" s="67"/>
      <c r="H6234" s="67"/>
      <c r="J6234" s="67"/>
      <c r="P6234" s="68"/>
      <c r="Q6234" s="69"/>
      <c r="R6234" s="69"/>
      <c r="Z6234" s="70"/>
      <c r="AA6234" s="71"/>
      <c r="AB6234" s="70"/>
      <c r="AC6234" s="70"/>
      <c r="AD6234" s="53"/>
      <c r="AE6234" s="53"/>
      <c r="AF6234" s="72"/>
      <c r="AG6234" s="70"/>
      <c r="AH6234" s="70"/>
      <c r="AI6234" s="70"/>
    </row>
    <row r="6235" spans="1:35" ht="12.75" customHeight="1" x14ac:dyDescent="0.2">
      <c r="A6235" s="64" t="s">
        <v>1069</v>
      </c>
      <c r="B6235" s="65" t="s">
        <v>1068</v>
      </c>
      <c r="C6235" s="65">
        <v>3706697</v>
      </c>
      <c r="D6235" s="66">
        <f>VLOOKUP(A6235,'2.1 Termination Charges'!$B$4:$F$904,5,0)</f>
        <v>2.3029999999999998E-2</v>
      </c>
      <c r="G6235" s="67"/>
      <c r="H6235" s="67"/>
      <c r="J6235" s="67"/>
      <c r="P6235" s="68"/>
      <c r="Q6235" s="69"/>
      <c r="R6235" s="69"/>
      <c r="Z6235" s="70"/>
      <c r="AA6235" s="71"/>
      <c r="AB6235" s="70"/>
      <c r="AC6235" s="70"/>
      <c r="AD6235" s="53"/>
      <c r="AE6235" s="53"/>
      <c r="AF6235" s="72"/>
      <c r="AG6235" s="70"/>
      <c r="AH6235" s="70"/>
      <c r="AI6235" s="70"/>
    </row>
    <row r="6236" spans="1:35" ht="12.75" customHeight="1" x14ac:dyDescent="0.2">
      <c r="A6236" s="64" t="s">
        <v>1069</v>
      </c>
      <c r="B6236" s="65" t="s">
        <v>1068</v>
      </c>
      <c r="C6236" s="65">
        <v>3706698</v>
      </c>
      <c r="D6236" s="66">
        <f>VLOOKUP(A6236,'2.1 Termination Charges'!$B$4:$F$904,5,0)</f>
        <v>2.3029999999999998E-2</v>
      </c>
      <c r="G6236" s="67"/>
      <c r="H6236" s="67"/>
      <c r="J6236" s="67"/>
      <c r="P6236" s="68"/>
      <c r="Q6236" s="69"/>
      <c r="R6236" s="69"/>
      <c r="Z6236" s="70"/>
      <c r="AA6236" s="71"/>
      <c r="AB6236" s="70"/>
      <c r="AC6236" s="70"/>
      <c r="AD6236" s="53"/>
      <c r="AE6236" s="53"/>
      <c r="AF6236" s="72"/>
      <c r="AG6236" s="70"/>
      <c r="AH6236" s="70"/>
      <c r="AI6236" s="70"/>
    </row>
    <row r="6237" spans="1:35" ht="12.75" customHeight="1" x14ac:dyDescent="0.2">
      <c r="A6237" s="64" t="s">
        <v>1069</v>
      </c>
      <c r="B6237" s="65" t="s">
        <v>1068</v>
      </c>
      <c r="C6237" s="65">
        <v>3706699</v>
      </c>
      <c r="D6237" s="66">
        <f>VLOOKUP(A6237,'2.1 Termination Charges'!$B$4:$F$904,5,0)</f>
        <v>2.3029999999999998E-2</v>
      </c>
      <c r="G6237" s="67"/>
      <c r="H6237" s="67"/>
      <c r="J6237" s="67"/>
      <c r="P6237" s="68"/>
      <c r="Q6237" s="69"/>
      <c r="R6237" s="69"/>
      <c r="Z6237" s="70"/>
      <c r="AA6237" s="71"/>
      <c r="AB6237" s="70"/>
      <c r="AC6237" s="70"/>
      <c r="AD6237" s="53"/>
      <c r="AE6237" s="53"/>
      <c r="AF6237" s="72"/>
      <c r="AG6237" s="70"/>
      <c r="AH6237" s="70"/>
      <c r="AI6237" s="70"/>
    </row>
    <row r="6238" spans="1:35" ht="12.75" customHeight="1" x14ac:dyDescent="0.2">
      <c r="A6238" s="64" t="s">
        <v>1069</v>
      </c>
      <c r="B6238" s="65" t="s">
        <v>1068</v>
      </c>
      <c r="C6238" s="65">
        <v>370681</v>
      </c>
      <c r="D6238" s="66">
        <f>VLOOKUP(A6238,'2.1 Termination Charges'!$B$4:$F$904,5,0)</f>
        <v>2.3029999999999998E-2</v>
      </c>
      <c r="G6238" s="67"/>
      <c r="H6238" s="67"/>
      <c r="J6238" s="67"/>
      <c r="P6238" s="68"/>
      <c r="Q6238" s="69"/>
      <c r="R6238" s="69"/>
      <c r="Z6238" s="70"/>
      <c r="AA6238" s="71"/>
      <c r="AB6238" s="70"/>
      <c r="AC6238" s="70"/>
      <c r="AD6238" s="53"/>
      <c r="AE6238" s="53"/>
      <c r="AF6238" s="72"/>
      <c r="AG6238" s="70"/>
      <c r="AH6238" s="70"/>
      <c r="AI6238" s="70"/>
    </row>
    <row r="6239" spans="1:35" ht="12.75" customHeight="1" x14ac:dyDescent="0.2">
      <c r="A6239" s="64" t="s">
        <v>1069</v>
      </c>
      <c r="B6239" s="65" t="s">
        <v>1068</v>
      </c>
      <c r="C6239" s="65">
        <v>370685</v>
      </c>
      <c r="D6239" s="66">
        <f>VLOOKUP(A6239,'2.1 Termination Charges'!$B$4:$F$904,5,0)</f>
        <v>2.3029999999999998E-2</v>
      </c>
      <c r="G6239" s="67"/>
      <c r="H6239" s="67"/>
      <c r="J6239" s="67"/>
      <c r="P6239" s="68"/>
      <c r="Q6239" s="69"/>
      <c r="R6239" s="69"/>
      <c r="Z6239" s="70"/>
      <c r="AA6239" s="71"/>
      <c r="AB6239" s="70"/>
      <c r="AC6239" s="70"/>
      <c r="AD6239" s="53"/>
      <c r="AE6239" s="53"/>
      <c r="AF6239" s="72"/>
      <c r="AG6239" s="70"/>
      <c r="AH6239" s="70"/>
      <c r="AI6239" s="70"/>
    </row>
    <row r="6240" spans="1:35" ht="12.75" customHeight="1" x14ac:dyDescent="0.2">
      <c r="A6240" s="64" t="s">
        <v>1069</v>
      </c>
      <c r="B6240" s="65" t="s">
        <v>1068</v>
      </c>
      <c r="C6240" s="65">
        <v>370689</v>
      </c>
      <c r="D6240" s="66">
        <f>VLOOKUP(A6240,'2.1 Termination Charges'!$B$4:$F$904,5,0)</f>
        <v>2.3029999999999998E-2</v>
      </c>
      <c r="G6240" s="67"/>
      <c r="H6240" s="67"/>
      <c r="J6240" s="67"/>
      <c r="P6240" s="68"/>
      <c r="Q6240" s="69"/>
      <c r="R6240" s="69"/>
      <c r="Z6240" s="70"/>
      <c r="AA6240" s="71"/>
      <c r="AB6240" s="70"/>
      <c r="AC6240" s="70"/>
      <c r="AD6240" s="53"/>
      <c r="AE6240" s="53"/>
      <c r="AF6240" s="72"/>
      <c r="AG6240" s="70"/>
      <c r="AH6240" s="70"/>
      <c r="AI6240" s="70"/>
    </row>
    <row r="6241" spans="1:35" ht="12.75" customHeight="1" x14ac:dyDescent="0.2">
      <c r="A6241" s="64" t="s">
        <v>1069</v>
      </c>
      <c r="B6241" s="65" t="s">
        <v>1068</v>
      </c>
      <c r="C6241" s="65">
        <v>370690</v>
      </c>
      <c r="D6241" s="66">
        <f>VLOOKUP(A6241,'2.1 Termination Charges'!$B$4:$F$904,5,0)</f>
        <v>2.3029999999999998E-2</v>
      </c>
      <c r="G6241" s="67"/>
      <c r="H6241" s="67"/>
      <c r="J6241" s="67"/>
      <c r="P6241" s="68"/>
      <c r="Q6241" s="69"/>
      <c r="R6241" s="69"/>
      <c r="Z6241" s="70"/>
      <c r="AA6241" s="71"/>
      <c r="AB6241" s="70"/>
      <c r="AC6241" s="70"/>
      <c r="AD6241" s="53"/>
      <c r="AE6241" s="53"/>
      <c r="AF6241" s="72"/>
      <c r="AG6241" s="70"/>
      <c r="AH6241" s="70"/>
      <c r="AI6241" s="70"/>
    </row>
    <row r="6242" spans="1:35" ht="12.75" customHeight="1" x14ac:dyDescent="0.2">
      <c r="A6242" s="64" t="s">
        <v>1069</v>
      </c>
      <c r="B6242" s="65" t="s">
        <v>1068</v>
      </c>
      <c r="C6242" s="65">
        <v>3706910</v>
      </c>
      <c r="D6242" s="66">
        <f>VLOOKUP(A6242,'2.1 Termination Charges'!$B$4:$F$904,5,0)</f>
        <v>2.3029999999999998E-2</v>
      </c>
      <c r="G6242" s="67"/>
      <c r="H6242" s="67"/>
      <c r="J6242" s="67"/>
      <c r="P6242" s="68"/>
      <c r="Q6242" s="69"/>
      <c r="R6242" s="69"/>
      <c r="Z6242" s="70"/>
      <c r="AA6242" s="71"/>
      <c r="AB6242" s="70"/>
      <c r="AC6242" s="70"/>
      <c r="AD6242" s="53"/>
      <c r="AE6242" s="53"/>
      <c r="AF6242" s="72"/>
      <c r="AG6242" s="70"/>
      <c r="AH6242" s="70"/>
      <c r="AI6242" s="70"/>
    </row>
    <row r="6243" spans="1:35" ht="12.75" customHeight="1" x14ac:dyDescent="0.2">
      <c r="A6243" s="64" t="s">
        <v>1069</v>
      </c>
      <c r="B6243" s="65" t="s">
        <v>1068</v>
      </c>
      <c r="C6243" s="65">
        <v>3706913</v>
      </c>
      <c r="D6243" s="66">
        <f>VLOOKUP(A6243,'2.1 Termination Charges'!$B$4:$F$904,5,0)</f>
        <v>2.3029999999999998E-2</v>
      </c>
      <c r="G6243" s="67"/>
      <c r="H6243" s="67"/>
      <c r="J6243" s="67"/>
      <c r="P6243" s="68"/>
      <c r="Q6243" s="69"/>
      <c r="R6243" s="69"/>
      <c r="Z6243" s="70"/>
      <c r="AA6243" s="71"/>
      <c r="AB6243" s="70"/>
      <c r="AC6243" s="70"/>
      <c r="AD6243" s="53"/>
      <c r="AE6243" s="53"/>
      <c r="AF6243" s="72"/>
      <c r="AG6243" s="70"/>
      <c r="AH6243" s="70"/>
      <c r="AI6243" s="70"/>
    </row>
    <row r="6244" spans="1:35" ht="12.75" customHeight="1" x14ac:dyDescent="0.2">
      <c r="A6244" s="64" t="s">
        <v>1069</v>
      </c>
      <c r="B6244" s="65" t="s">
        <v>1068</v>
      </c>
      <c r="C6244" s="65">
        <v>3706914</v>
      </c>
      <c r="D6244" s="66">
        <f>VLOOKUP(A6244,'2.1 Termination Charges'!$B$4:$F$904,5,0)</f>
        <v>2.3029999999999998E-2</v>
      </c>
      <c r="G6244" s="67"/>
      <c r="H6244" s="67"/>
      <c r="J6244" s="67"/>
      <c r="P6244" s="68"/>
      <c r="Q6244" s="69"/>
      <c r="R6244" s="69"/>
      <c r="Z6244" s="70"/>
      <c r="AA6244" s="71"/>
      <c r="AB6244" s="70"/>
      <c r="AC6244" s="70"/>
      <c r="AD6244" s="53"/>
      <c r="AE6244" s="53"/>
      <c r="AF6244" s="72"/>
      <c r="AG6244" s="70"/>
      <c r="AH6244" s="70"/>
      <c r="AI6244" s="70"/>
    </row>
    <row r="6245" spans="1:35" ht="12.75" customHeight="1" x14ac:dyDescent="0.2">
      <c r="A6245" s="64" t="s">
        <v>1069</v>
      </c>
      <c r="B6245" s="65" t="s">
        <v>1068</v>
      </c>
      <c r="C6245" s="65">
        <v>3706915</v>
      </c>
      <c r="D6245" s="66">
        <f>VLOOKUP(A6245,'2.1 Termination Charges'!$B$4:$F$904,5,0)</f>
        <v>2.3029999999999998E-2</v>
      </c>
      <c r="G6245" s="67"/>
      <c r="H6245" s="67"/>
      <c r="J6245" s="67"/>
      <c r="P6245" s="68"/>
      <c r="Q6245" s="69"/>
      <c r="R6245" s="69"/>
      <c r="Z6245" s="70"/>
      <c r="AA6245" s="71"/>
      <c r="AB6245" s="70"/>
      <c r="AC6245" s="70"/>
      <c r="AD6245" s="53"/>
      <c r="AE6245" s="53"/>
      <c r="AF6245" s="72"/>
      <c r="AG6245" s="70"/>
      <c r="AH6245" s="70"/>
      <c r="AI6245" s="70"/>
    </row>
    <row r="6246" spans="1:35" ht="12.75" customHeight="1" x14ac:dyDescent="0.2">
      <c r="A6246" s="64" t="s">
        <v>1069</v>
      </c>
      <c r="B6246" s="65" t="s">
        <v>1068</v>
      </c>
      <c r="C6246" s="65">
        <v>3706916</v>
      </c>
      <c r="D6246" s="66">
        <f>VLOOKUP(A6246,'2.1 Termination Charges'!$B$4:$F$904,5,0)</f>
        <v>2.3029999999999998E-2</v>
      </c>
      <c r="G6246" s="67"/>
      <c r="H6246" s="67"/>
      <c r="J6246" s="67"/>
      <c r="P6246" s="68"/>
      <c r="Q6246" s="69"/>
      <c r="R6246" s="69"/>
      <c r="Z6246" s="70"/>
      <c r="AA6246" s="71"/>
      <c r="AB6246" s="70"/>
      <c r="AC6246" s="70"/>
      <c r="AD6246" s="53"/>
      <c r="AE6246" s="53"/>
      <c r="AF6246" s="72"/>
      <c r="AG6246" s="70"/>
      <c r="AH6246" s="70"/>
      <c r="AI6246" s="70"/>
    </row>
    <row r="6247" spans="1:35" ht="12.75" customHeight="1" x14ac:dyDescent="0.2">
      <c r="A6247" s="64" t="s">
        <v>1069</v>
      </c>
      <c r="B6247" s="65" t="s">
        <v>1068</v>
      </c>
      <c r="C6247" s="65">
        <v>3706917</v>
      </c>
      <c r="D6247" s="66">
        <f>VLOOKUP(A6247,'2.1 Termination Charges'!$B$4:$F$904,5,0)</f>
        <v>2.3029999999999998E-2</v>
      </c>
      <c r="G6247" s="67"/>
      <c r="H6247" s="67"/>
      <c r="J6247" s="67"/>
      <c r="P6247" s="68"/>
      <c r="Q6247" s="69"/>
      <c r="R6247" s="69"/>
      <c r="Z6247" s="70"/>
      <c r="AA6247" s="71"/>
      <c r="AB6247" s="70"/>
      <c r="AC6247" s="70"/>
      <c r="AD6247" s="53"/>
      <c r="AE6247" s="53"/>
      <c r="AF6247" s="72"/>
      <c r="AG6247" s="70"/>
      <c r="AH6247" s="70"/>
      <c r="AI6247" s="70"/>
    </row>
    <row r="6248" spans="1:35" ht="12.75" customHeight="1" x14ac:dyDescent="0.2">
      <c r="A6248" s="64" t="s">
        <v>1069</v>
      </c>
      <c r="B6248" s="65" t="s">
        <v>1068</v>
      </c>
      <c r="C6248" s="65">
        <v>3706918</v>
      </c>
      <c r="D6248" s="66">
        <f>VLOOKUP(A6248,'2.1 Termination Charges'!$B$4:$F$904,5,0)</f>
        <v>2.3029999999999998E-2</v>
      </c>
      <c r="G6248" s="67"/>
      <c r="H6248" s="67"/>
      <c r="J6248" s="67"/>
      <c r="P6248" s="68"/>
      <c r="Q6248" s="69"/>
      <c r="R6248" s="69"/>
      <c r="Z6248" s="70"/>
      <c r="AA6248" s="71"/>
      <c r="AB6248" s="70"/>
      <c r="AC6248" s="70"/>
      <c r="AD6248" s="53"/>
      <c r="AE6248" s="53"/>
      <c r="AF6248" s="72"/>
      <c r="AG6248" s="70"/>
      <c r="AH6248" s="70"/>
      <c r="AI6248" s="70"/>
    </row>
    <row r="6249" spans="1:35" ht="12.75" customHeight="1" x14ac:dyDescent="0.2">
      <c r="A6249" s="64" t="s">
        <v>1069</v>
      </c>
      <c r="B6249" s="65" t="s">
        <v>1068</v>
      </c>
      <c r="C6249" s="65">
        <v>3706919</v>
      </c>
      <c r="D6249" s="66">
        <f>VLOOKUP(A6249,'2.1 Termination Charges'!$B$4:$F$904,5,0)</f>
        <v>2.3029999999999998E-2</v>
      </c>
      <c r="G6249" s="67"/>
      <c r="H6249" s="67"/>
      <c r="J6249" s="67"/>
      <c r="P6249" s="68"/>
      <c r="Q6249" s="69"/>
      <c r="R6249" s="69"/>
      <c r="Z6249" s="70"/>
      <c r="AA6249" s="71"/>
      <c r="AB6249" s="70"/>
      <c r="AC6249" s="70"/>
      <c r="AD6249" s="53"/>
      <c r="AE6249" s="53"/>
      <c r="AF6249" s="72"/>
      <c r="AG6249" s="70"/>
      <c r="AH6249" s="70"/>
      <c r="AI6249" s="70"/>
    </row>
    <row r="6250" spans="1:35" ht="12.75" customHeight="1" x14ac:dyDescent="0.2">
      <c r="A6250" s="64" t="s">
        <v>1069</v>
      </c>
      <c r="B6250" s="65" t="s">
        <v>1068</v>
      </c>
      <c r="C6250" s="65">
        <v>37069742</v>
      </c>
      <c r="D6250" s="66">
        <f>VLOOKUP(A6250,'2.1 Termination Charges'!$B$4:$F$904,5,0)</f>
        <v>2.3029999999999998E-2</v>
      </c>
      <c r="G6250" s="67"/>
      <c r="H6250" s="67"/>
      <c r="J6250" s="67"/>
      <c r="P6250" s="68"/>
      <c r="Q6250" s="69"/>
      <c r="R6250" s="69"/>
      <c r="Z6250" s="70"/>
      <c r="AA6250" s="71"/>
      <c r="AB6250" s="70"/>
      <c r="AC6250" s="70"/>
      <c r="AD6250" s="53"/>
      <c r="AE6250" s="53"/>
      <c r="AF6250" s="72"/>
      <c r="AG6250" s="70"/>
      <c r="AH6250" s="70"/>
      <c r="AI6250" s="70"/>
    </row>
    <row r="6251" spans="1:35" ht="12.75" customHeight="1" x14ac:dyDescent="0.2">
      <c r="A6251" s="64" t="s">
        <v>1069</v>
      </c>
      <c r="B6251" s="65" t="s">
        <v>1068</v>
      </c>
      <c r="C6251" s="65">
        <v>37069743</v>
      </c>
      <c r="D6251" s="66">
        <f>VLOOKUP(A6251,'2.1 Termination Charges'!$B$4:$F$904,5,0)</f>
        <v>2.3029999999999998E-2</v>
      </c>
      <c r="G6251" s="67"/>
      <c r="H6251" s="67"/>
      <c r="J6251" s="67"/>
      <c r="P6251" s="68"/>
      <c r="Q6251" s="69"/>
      <c r="R6251" s="69"/>
      <c r="Z6251" s="70"/>
      <c r="AA6251" s="71"/>
      <c r="AB6251" s="70"/>
      <c r="AC6251" s="70"/>
      <c r="AD6251" s="53"/>
      <c r="AE6251" s="53"/>
      <c r="AF6251" s="72"/>
      <c r="AG6251" s="70"/>
      <c r="AH6251" s="70"/>
      <c r="AI6251" s="70"/>
    </row>
    <row r="6252" spans="1:35" ht="12.75" customHeight="1" x14ac:dyDescent="0.2">
      <c r="A6252" s="64" t="s">
        <v>1069</v>
      </c>
      <c r="B6252" s="65" t="s">
        <v>1068</v>
      </c>
      <c r="C6252" s="65">
        <v>370699</v>
      </c>
      <c r="D6252" s="66">
        <f>VLOOKUP(A6252,'2.1 Termination Charges'!$B$4:$F$904,5,0)</f>
        <v>2.3029999999999998E-2</v>
      </c>
      <c r="G6252" s="67"/>
      <c r="H6252" s="67"/>
      <c r="J6252" s="67"/>
      <c r="P6252" s="68"/>
      <c r="Q6252" s="69"/>
      <c r="R6252" s="69"/>
      <c r="Z6252" s="70"/>
      <c r="AA6252" s="71"/>
      <c r="AB6252" s="70"/>
      <c r="AC6252" s="70"/>
      <c r="AD6252" s="53"/>
      <c r="AE6252" s="53"/>
      <c r="AF6252" s="72"/>
      <c r="AG6252" s="70"/>
      <c r="AH6252" s="70"/>
      <c r="AI6252" s="70"/>
    </row>
    <row r="6253" spans="1:35" ht="12.75" customHeight="1" x14ac:dyDescent="0.2">
      <c r="A6253" s="64" t="s">
        <v>1071</v>
      </c>
      <c r="B6253" s="65" t="s">
        <v>1070</v>
      </c>
      <c r="C6253" s="65">
        <v>37060</v>
      </c>
      <c r="D6253" s="66">
        <f>VLOOKUP(A6253,'2.1 Termination Charges'!$B$4:$F$904,5,0)</f>
        <v>2.3029999999999998E-2</v>
      </c>
      <c r="G6253" s="67"/>
      <c r="H6253" s="67"/>
      <c r="J6253" s="67"/>
      <c r="P6253" s="68"/>
      <c r="Q6253" s="69"/>
      <c r="R6253" s="69"/>
      <c r="Z6253" s="70"/>
      <c r="AA6253" s="71"/>
      <c r="AB6253" s="70"/>
      <c r="AC6253" s="70"/>
      <c r="AD6253" s="53"/>
      <c r="AE6253" s="53"/>
      <c r="AF6253" s="72"/>
      <c r="AG6253" s="70"/>
      <c r="AH6253" s="70"/>
      <c r="AI6253" s="70"/>
    </row>
    <row r="6254" spans="1:35" ht="12.75" customHeight="1" x14ac:dyDescent="0.2">
      <c r="A6254" s="64" t="s">
        <v>1071</v>
      </c>
      <c r="B6254" s="65" t="s">
        <v>1070</v>
      </c>
      <c r="C6254" s="65">
        <v>370645</v>
      </c>
      <c r="D6254" s="66">
        <f>VLOOKUP(A6254,'2.1 Termination Charges'!$B$4:$F$904,5,0)</f>
        <v>2.3029999999999998E-2</v>
      </c>
      <c r="G6254" s="67"/>
      <c r="H6254" s="67"/>
      <c r="J6254" s="67"/>
      <c r="P6254" s="68"/>
      <c r="Q6254" s="69"/>
      <c r="R6254" s="69"/>
      <c r="Z6254" s="70"/>
      <c r="AA6254" s="71"/>
      <c r="AB6254" s="70"/>
      <c r="AC6254" s="70"/>
      <c r="AD6254" s="53"/>
      <c r="AE6254" s="53"/>
      <c r="AF6254" s="72"/>
      <c r="AG6254" s="70"/>
      <c r="AH6254" s="70"/>
      <c r="AI6254" s="70"/>
    </row>
    <row r="6255" spans="1:35" ht="12.75" customHeight="1" x14ac:dyDescent="0.2">
      <c r="A6255" s="64" t="s">
        <v>1071</v>
      </c>
      <c r="B6255" s="65" t="s">
        <v>1070</v>
      </c>
      <c r="C6255" s="65">
        <v>370646</v>
      </c>
      <c r="D6255" s="66">
        <f>VLOOKUP(A6255,'2.1 Termination Charges'!$B$4:$F$904,5,0)</f>
        <v>2.3029999999999998E-2</v>
      </c>
      <c r="G6255" s="67"/>
      <c r="H6255" s="67"/>
      <c r="J6255" s="67"/>
      <c r="P6255" s="68"/>
      <c r="Q6255" s="69"/>
      <c r="R6255" s="69"/>
      <c r="Z6255" s="70"/>
      <c r="AA6255" s="71"/>
      <c r="AB6255" s="70"/>
      <c r="AC6255" s="70"/>
      <c r="AD6255" s="53"/>
      <c r="AE6255" s="53"/>
      <c r="AF6255" s="72"/>
      <c r="AG6255" s="70"/>
      <c r="AH6255" s="70"/>
      <c r="AI6255" s="70"/>
    </row>
    <row r="6256" spans="1:35" ht="12.75" customHeight="1" x14ac:dyDescent="0.2">
      <c r="A6256" s="64" t="s">
        <v>1071</v>
      </c>
      <c r="B6256" s="65" t="s">
        <v>1070</v>
      </c>
      <c r="C6256" s="65">
        <v>370647</v>
      </c>
      <c r="D6256" s="66">
        <f>VLOOKUP(A6256,'2.1 Termination Charges'!$B$4:$F$904,5,0)</f>
        <v>2.3029999999999998E-2</v>
      </c>
      <c r="G6256" s="67"/>
      <c r="H6256" s="67"/>
      <c r="J6256" s="67"/>
      <c r="P6256" s="68"/>
      <c r="Q6256" s="69"/>
      <c r="R6256" s="69"/>
      <c r="Z6256" s="70"/>
      <c r="AA6256" s="71"/>
      <c r="AB6256" s="70"/>
      <c r="AC6256" s="70"/>
      <c r="AD6256" s="53"/>
      <c r="AE6256" s="53"/>
      <c r="AF6256" s="72"/>
      <c r="AG6256" s="70"/>
      <c r="AH6256" s="70"/>
      <c r="AI6256" s="70"/>
    </row>
    <row r="6257" spans="1:35" ht="12.75" customHeight="1" x14ac:dyDescent="0.2">
      <c r="A6257" s="64" t="s">
        <v>1071</v>
      </c>
      <c r="B6257" s="65" t="s">
        <v>1070</v>
      </c>
      <c r="C6257" s="65">
        <v>370648</v>
      </c>
      <c r="D6257" s="66">
        <f>VLOOKUP(A6257,'2.1 Termination Charges'!$B$4:$F$904,5,0)</f>
        <v>2.3029999999999998E-2</v>
      </c>
      <c r="G6257" s="67"/>
      <c r="H6257" s="67"/>
      <c r="J6257" s="67"/>
      <c r="P6257" s="68"/>
      <c r="Q6257" s="69"/>
      <c r="R6257" s="69"/>
      <c r="Z6257" s="70"/>
      <c r="AA6257" s="71"/>
      <c r="AB6257" s="70"/>
      <c r="AC6257" s="70"/>
      <c r="AD6257" s="53"/>
      <c r="AE6257" s="53"/>
      <c r="AF6257" s="72"/>
      <c r="AG6257" s="70"/>
      <c r="AH6257" s="70"/>
      <c r="AI6257" s="70"/>
    </row>
    <row r="6258" spans="1:35" ht="12.75" customHeight="1" x14ac:dyDescent="0.2">
      <c r="A6258" s="64" t="s">
        <v>1071</v>
      </c>
      <c r="B6258" s="65" t="s">
        <v>1070</v>
      </c>
      <c r="C6258" s="65">
        <v>3706640000</v>
      </c>
      <c r="D6258" s="66">
        <f>VLOOKUP(A6258,'2.1 Termination Charges'!$B$4:$F$904,5,0)</f>
        <v>2.3029999999999998E-2</v>
      </c>
      <c r="G6258" s="67"/>
      <c r="H6258" s="67"/>
      <c r="J6258" s="67"/>
      <c r="P6258" s="68"/>
      <c r="Q6258" s="69"/>
      <c r="R6258" s="69"/>
      <c r="Z6258" s="70"/>
      <c r="AA6258" s="71"/>
      <c r="AB6258" s="70"/>
      <c r="AC6258" s="70"/>
      <c r="AD6258" s="53"/>
      <c r="AE6258" s="53"/>
      <c r="AF6258" s="72"/>
      <c r="AG6258" s="70"/>
      <c r="AH6258" s="70"/>
      <c r="AI6258" s="70"/>
    </row>
    <row r="6259" spans="1:35" ht="12.75" customHeight="1" x14ac:dyDescent="0.2">
      <c r="A6259" s="64" t="s">
        <v>1071</v>
      </c>
      <c r="B6259" s="65" t="s">
        <v>1070</v>
      </c>
      <c r="C6259" s="65">
        <v>370668005</v>
      </c>
      <c r="D6259" s="66">
        <f>VLOOKUP(A6259,'2.1 Termination Charges'!$B$4:$F$904,5,0)</f>
        <v>2.3029999999999998E-2</v>
      </c>
      <c r="G6259" s="67"/>
      <c r="H6259" s="67"/>
      <c r="J6259" s="67"/>
      <c r="P6259" s="68"/>
      <c r="Q6259" s="69"/>
      <c r="R6259" s="69"/>
      <c r="Z6259" s="70"/>
      <c r="AA6259" s="71"/>
      <c r="AB6259" s="70"/>
      <c r="AC6259" s="70"/>
      <c r="AD6259" s="53"/>
      <c r="AE6259" s="53"/>
      <c r="AF6259" s="72"/>
      <c r="AG6259" s="70"/>
      <c r="AH6259" s="70"/>
      <c r="AI6259" s="70"/>
    </row>
    <row r="6260" spans="1:35" ht="12.75" customHeight="1" x14ac:dyDescent="0.2">
      <c r="A6260" s="64" t="s">
        <v>1071</v>
      </c>
      <c r="B6260" s="65" t="s">
        <v>1070</v>
      </c>
      <c r="C6260" s="65">
        <v>370668006</v>
      </c>
      <c r="D6260" s="66">
        <f>VLOOKUP(A6260,'2.1 Termination Charges'!$B$4:$F$904,5,0)</f>
        <v>2.3029999999999998E-2</v>
      </c>
      <c r="G6260" s="67"/>
      <c r="H6260" s="67"/>
      <c r="J6260" s="67"/>
      <c r="P6260" s="68"/>
      <c r="Q6260" s="69"/>
      <c r="R6260" s="69"/>
      <c r="Z6260" s="70"/>
      <c r="AA6260" s="71"/>
      <c r="AB6260" s="70"/>
      <c r="AC6260" s="70"/>
      <c r="AD6260" s="53"/>
      <c r="AE6260" s="53"/>
      <c r="AF6260" s="72"/>
      <c r="AG6260" s="70"/>
      <c r="AH6260" s="70"/>
      <c r="AI6260" s="70"/>
    </row>
    <row r="6261" spans="1:35" ht="12.75" customHeight="1" x14ac:dyDescent="0.2">
      <c r="A6261" s="64" t="s">
        <v>1071</v>
      </c>
      <c r="B6261" s="65" t="s">
        <v>1070</v>
      </c>
      <c r="C6261" s="65">
        <v>370668007</v>
      </c>
      <c r="D6261" s="66">
        <f>VLOOKUP(A6261,'2.1 Termination Charges'!$B$4:$F$904,5,0)</f>
        <v>2.3029999999999998E-2</v>
      </c>
      <c r="G6261" s="67"/>
      <c r="H6261" s="67"/>
      <c r="J6261" s="67"/>
      <c r="P6261" s="68"/>
      <c r="Q6261" s="69"/>
      <c r="R6261" s="69"/>
      <c r="Z6261" s="70"/>
      <c r="AA6261" s="71"/>
      <c r="AB6261" s="70"/>
      <c r="AC6261" s="70"/>
      <c r="AD6261" s="53"/>
      <c r="AE6261" s="53"/>
      <c r="AF6261" s="72"/>
      <c r="AG6261" s="70"/>
      <c r="AH6261" s="70"/>
      <c r="AI6261" s="70"/>
    </row>
    <row r="6262" spans="1:35" ht="12.75" customHeight="1" x14ac:dyDescent="0.2">
      <c r="A6262" s="64" t="s">
        <v>1071</v>
      </c>
      <c r="B6262" s="65" t="s">
        <v>1070</v>
      </c>
      <c r="C6262" s="65">
        <v>370668008</v>
      </c>
      <c r="D6262" s="66">
        <f>VLOOKUP(A6262,'2.1 Termination Charges'!$B$4:$F$904,5,0)</f>
        <v>2.3029999999999998E-2</v>
      </c>
      <c r="G6262" s="67"/>
      <c r="H6262" s="67"/>
      <c r="J6262" s="67"/>
      <c r="P6262" s="68"/>
      <c r="Q6262" s="69"/>
      <c r="R6262" s="69"/>
      <c r="Z6262" s="70"/>
      <c r="AA6262" s="71"/>
      <c r="AB6262" s="70"/>
      <c r="AC6262" s="70"/>
      <c r="AD6262" s="53"/>
      <c r="AE6262" s="53"/>
      <c r="AF6262" s="72"/>
      <c r="AG6262" s="70"/>
      <c r="AH6262" s="70"/>
      <c r="AI6262" s="70"/>
    </row>
    <row r="6263" spans="1:35" ht="12.75" customHeight="1" x14ac:dyDescent="0.2">
      <c r="A6263" s="64" t="s">
        <v>1071</v>
      </c>
      <c r="B6263" s="65" t="s">
        <v>1070</v>
      </c>
      <c r="C6263" s="65">
        <v>370668009</v>
      </c>
      <c r="D6263" s="66">
        <f>VLOOKUP(A6263,'2.1 Termination Charges'!$B$4:$F$904,5,0)</f>
        <v>2.3029999999999998E-2</v>
      </c>
      <c r="G6263" s="67"/>
      <c r="H6263" s="67"/>
      <c r="J6263" s="67"/>
      <c r="P6263" s="68"/>
      <c r="Q6263" s="69"/>
      <c r="R6263" s="69"/>
      <c r="Z6263" s="70"/>
      <c r="AA6263" s="71"/>
      <c r="AB6263" s="70"/>
      <c r="AC6263" s="70"/>
      <c r="AD6263" s="53"/>
      <c r="AE6263" s="53"/>
      <c r="AF6263" s="72"/>
      <c r="AG6263" s="70"/>
      <c r="AH6263" s="70"/>
      <c r="AI6263" s="70"/>
    </row>
    <row r="6264" spans="1:35" ht="12.75" customHeight="1" x14ac:dyDescent="0.2">
      <c r="A6264" s="64" t="s">
        <v>1071</v>
      </c>
      <c r="B6264" s="65" t="s">
        <v>1070</v>
      </c>
      <c r="C6264" s="65">
        <v>37066801</v>
      </c>
      <c r="D6264" s="66">
        <f>VLOOKUP(A6264,'2.1 Termination Charges'!$B$4:$F$904,5,0)</f>
        <v>2.3029999999999998E-2</v>
      </c>
      <c r="G6264" s="67"/>
      <c r="H6264" s="67"/>
      <c r="J6264" s="67"/>
      <c r="P6264" s="68"/>
      <c r="Q6264" s="69"/>
      <c r="R6264" s="69"/>
      <c r="Z6264" s="70"/>
      <c r="AA6264" s="71"/>
      <c r="AB6264" s="70"/>
      <c r="AC6264" s="70"/>
      <c r="AD6264" s="53"/>
      <c r="AE6264" s="53"/>
      <c r="AF6264" s="72"/>
      <c r="AG6264" s="70"/>
      <c r="AH6264" s="70"/>
      <c r="AI6264" s="70"/>
    </row>
    <row r="6265" spans="1:35" ht="12.75" customHeight="1" x14ac:dyDescent="0.2">
      <c r="A6265" s="64" t="s">
        <v>1071</v>
      </c>
      <c r="B6265" s="65" t="s">
        <v>1070</v>
      </c>
      <c r="C6265" s="65">
        <v>37066802</v>
      </c>
      <c r="D6265" s="66">
        <f>VLOOKUP(A6265,'2.1 Termination Charges'!$B$4:$F$904,5,0)</f>
        <v>2.3029999999999998E-2</v>
      </c>
      <c r="G6265" s="67"/>
      <c r="H6265" s="67"/>
      <c r="J6265" s="67"/>
      <c r="P6265" s="68"/>
      <c r="Q6265" s="69"/>
      <c r="R6265" s="69"/>
      <c r="Z6265" s="70"/>
      <c r="AA6265" s="71"/>
      <c r="AB6265" s="70"/>
      <c r="AC6265" s="70"/>
      <c r="AD6265" s="53"/>
      <c r="AE6265" s="53"/>
      <c r="AF6265" s="72"/>
      <c r="AG6265" s="70"/>
      <c r="AH6265" s="70"/>
      <c r="AI6265" s="70"/>
    </row>
    <row r="6266" spans="1:35" ht="12.75" customHeight="1" x14ac:dyDescent="0.2">
      <c r="A6266" s="64" t="s">
        <v>1071</v>
      </c>
      <c r="B6266" s="65" t="s">
        <v>1070</v>
      </c>
      <c r="C6266" s="65">
        <v>37066803</v>
      </c>
      <c r="D6266" s="66">
        <f>VLOOKUP(A6266,'2.1 Termination Charges'!$B$4:$F$904,5,0)</f>
        <v>2.3029999999999998E-2</v>
      </c>
      <c r="G6266" s="67"/>
      <c r="H6266" s="67"/>
      <c r="J6266" s="67"/>
      <c r="P6266" s="68"/>
      <c r="Q6266" s="69"/>
      <c r="R6266" s="69"/>
      <c r="Z6266" s="70"/>
      <c r="AA6266" s="71"/>
      <c r="AB6266" s="70"/>
      <c r="AC6266" s="70"/>
      <c r="AD6266" s="53"/>
      <c r="AE6266" s="53"/>
      <c r="AF6266" s="72"/>
      <c r="AG6266" s="70"/>
      <c r="AH6266" s="70"/>
      <c r="AI6266" s="70"/>
    </row>
    <row r="6267" spans="1:35" ht="12.75" customHeight="1" x14ac:dyDescent="0.2">
      <c r="A6267" s="64" t="s">
        <v>1071</v>
      </c>
      <c r="B6267" s="65" t="s">
        <v>1070</v>
      </c>
      <c r="C6267" s="65">
        <v>37066804</v>
      </c>
      <c r="D6267" s="66">
        <f>VLOOKUP(A6267,'2.1 Termination Charges'!$B$4:$F$904,5,0)</f>
        <v>2.3029999999999998E-2</v>
      </c>
      <c r="G6267" s="67"/>
      <c r="H6267" s="67"/>
      <c r="J6267" s="67"/>
      <c r="P6267" s="68"/>
      <c r="Q6267" s="69"/>
      <c r="R6267" s="69"/>
      <c r="Z6267" s="70"/>
      <c r="AA6267" s="71"/>
      <c r="AB6267" s="70"/>
      <c r="AC6267" s="70"/>
      <c r="AD6267" s="53"/>
      <c r="AE6267" s="53"/>
      <c r="AF6267" s="72"/>
      <c r="AG6267" s="70"/>
      <c r="AH6267" s="70"/>
      <c r="AI6267" s="70"/>
    </row>
    <row r="6268" spans="1:35" ht="12.75" customHeight="1" x14ac:dyDescent="0.2">
      <c r="A6268" s="64" t="s">
        <v>1071</v>
      </c>
      <c r="B6268" s="65" t="s">
        <v>1070</v>
      </c>
      <c r="C6268" s="65">
        <v>37066805</v>
      </c>
      <c r="D6268" s="66">
        <f>VLOOKUP(A6268,'2.1 Termination Charges'!$B$4:$F$904,5,0)</f>
        <v>2.3029999999999998E-2</v>
      </c>
      <c r="G6268" s="67"/>
      <c r="H6268" s="67"/>
      <c r="J6268" s="67"/>
      <c r="P6268" s="68"/>
      <c r="Q6268" s="69"/>
      <c r="R6268" s="69"/>
      <c r="Z6268" s="70"/>
      <c r="AA6268" s="71"/>
      <c r="AB6268" s="70"/>
      <c r="AC6268" s="70"/>
      <c r="AD6268" s="53"/>
      <c r="AE6268" s="53"/>
      <c r="AF6268" s="72"/>
      <c r="AG6268" s="70"/>
      <c r="AH6268" s="70"/>
      <c r="AI6268" s="70"/>
    </row>
    <row r="6269" spans="1:35" ht="12.75" customHeight="1" x14ac:dyDescent="0.2">
      <c r="A6269" s="64" t="s">
        <v>1071</v>
      </c>
      <c r="B6269" s="65" t="s">
        <v>1070</v>
      </c>
      <c r="C6269" s="65">
        <v>37066806</v>
      </c>
      <c r="D6269" s="66">
        <f>VLOOKUP(A6269,'2.1 Termination Charges'!$B$4:$F$904,5,0)</f>
        <v>2.3029999999999998E-2</v>
      </c>
      <c r="G6269" s="67"/>
      <c r="H6269" s="67"/>
      <c r="J6269" s="67"/>
      <c r="P6269" s="68"/>
      <c r="Q6269" s="69"/>
      <c r="R6269" s="69"/>
      <c r="Z6269" s="70"/>
      <c r="AA6269" s="71"/>
      <c r="AB6269" s="70"/>
      <c r="AC6269" s="70"/>
      <c r="AD6269" s="53"/>
      <c r="AE6269" s="53"/>
      <c r="AF6269" s="72"/>
      <c r="AG6269" s="70"/>
      <c r="AH6269" s="70"/>
      <c r="AI6269" s="70"/>
    </row>
    <row r="6270" spans="1:35" ht="12.75" customHeight="1" x14ac:dyDescent="0.2">
      <c r="A6270" s="64" t="s">
        <v>1071</v>
      </c>
      <c r="B6270" s="65" t="s">
        <v>1070</v>
      </c>
      <c r="C6270" s="65">
        <v>37066807</v>
      </c>
      <c r="D6270" s="66">
        <f>VLOOKUP(A6270,'2.1 Termination Charges'!$B$4:$F$904,5,0)</f>
        <v>2.3029999999999998E-2</v>
      </c>
      <c r="G6270" s="67"/>
      <c r="H6270" s="67"/>
      <c r="J6270" s="67"/>
      <c r="P6270" s="68"/>
      <c r="Q6270" s="69"/>
      <c r="R6270" s="69"/>
      <c r="Z6270" s="70"/>
      <c r="AA6270" s="71"/>
      <c r="AB6270" s="70"/>
      <c r="AC6270" s="70"/>
      <c r="AD6270" s="53"/>
      <c r="AE6270" s="53"/>
      <c r="AF6270" s="72"/>
      <c r="AG6270" s="70"/>
      <c r="AH6270" s="70"/>
      <c r="AI6270" s="70"/>
    </row>
    <row r="6271" spans="1:35" ht="12.75" customHeight="1" x14ac:dyDescent="0.2">
      <c r="A6271" s="64" t="s">
        <v>1071</v>
      </c>
      <c r="B6271" s="65" t="s">
        <v>1070</v>
      </c>
      <c r="C6271" s="65">
        <v>37066808</v>
      </c>
      <c r="D6271" s="66">
        <f>VLOOKUP(A6271,'2.1 Termination Charges'!$B$4:$F$904,5,0)</f>
        <v>2.3029999999999998E-2</v>
      </c>
      <c r="G6271" s="67"/>
      <c r="H6271" s="67"/>
      <c r="J6271" s="67"/>
      <c r="P6271" s="68"/>
      <c r="Q6271" s="69"/>
      <c r="R6271" s="69"/>
      <c r="Z6271" s="70"/>
      <c r="AA6271" s="71"/>
      <c r="AB6271" s="70"/>
      <c r="AC6271" s="70"/>
      <c r="AD6271" s="53"/>
      <c r="AE6271" s="53"/>
      <c r="AF6271" s="72"/>
      <c r="AG6271" s="70"/>
      <c r="AH6271" s="70"/>
      <c r="AI6271" s="70"/>
    </row>
    <row r="6272" spans="1:35" ht="12.75" customHeight="1" x14ac:dyDescent="0.2">
      <c r="A6272" s="64" t="s">
        <v>1071</v>
      </c>
      <c r="B6272" s="65" t="s">
        <v>1070</v>
      </c>
      <c r="C6272" s="65">
        <v>37066809</v>
      </c>
      <c r="D6272" s="66">
        <f>VLOOKUP(A6272,'2.1 Termination Charges'!$B$4:$F$904,5,0)</f>
        <v>2.3029999999999998E-2</v>
      </c>
      <c r="G6272" s="67"/>
      <c r="H6272" s="67"/>
      <c r="J6272" s="67"/>
      <c r="P6272" s="68"/>
      <c r="Q6272" s="69"/>
      <c r="R6272" s="69"/>
      <c r="Z6272" s="70"/>
      <c r="AA6272" s="71"/>
      <c r="AB6272" s="70"/>
      <c r="AC6272" s="70"/>
      <c r="AD6272" s="53"/>
      <c r="AE6272" s="53"/>
      <c r="AF6272" s="72"/>
      <c r="AG6272" s="70"/>
      <c r="AH6272" s="70"/>
      <c r="AI6272" s="70"/>
    </row>
    <row r="6273" spans="1:35" ht="12.75" customHeight="1" x14ac:dyDescent="0.2">
      <c r="A6273" s="64" t="s">
        <v>1071</v>
      </c>
      <c r="B6273" s="65" t="s">
        <v>1070</v>
      </c>
      <c r="C6273" s="65">
        <v>3706686</v>
      </c>
      <c r="D6273" s="66">
        <f>VLOOKUP(A6273,'2.1 Termination Charges'!$B$4:$F$904,5,0)</f>
        <v>2.3029999999999998E-2</v>
      </c>
      <c r="G6273" s="67"/>
      <c r="H6273" s="67"/>
      <c r="J6273" s="67"/>
      <c r="P6273" s="68"/>
      <c r="Q6273" s="69"/>
      <c r="R6273" s="69"/>
      <c r="Z6273" s="70"/>
      <c r="AA6273" s="71"/>
      <c r="AB6273" s="70"/>
      <c r="AC6273" s="70"/>
      <c r="AD6273" s="53"/>
      <c r="AE6273" s="53"/>
      <c r="AF6273" s="72"/>
      <c r="AG6273" s="70"/>
      <c r="AH6273" s="70"/>
      <c r="AI6273" s="70"/>
    </row>
    <row r="6274" spans="1:35" ht="12.75" customHeight="1" x14ac:dyDescent="0.2">
      <c r="A6274" s="64" t="s">
        <v>1071</v>
      </c>
      <c r="B6274" s="65" t="s">
        <v>1070</v>
      </c>
      <c r="C6274" s="65">
        <v>37067</v>
      </c>
      <c r="D6274" s="66">
        <f>VLOOKUP(A6274,'2.1 Termination Charges'!$B$4:$F$904,5,0)</f>
        <v>2.3029999999999998E-2</v>
      </c>
      <c r="G6274" s="67"/>
      <c r="H6274" s="67"/>
      <c r="J6274" s="67"/>
      <c r="P6274" s="68"/>
      <c r="Q6274" s="69"/>
      <c r="R6274" s="69"/>
      <c r="Z6274" s="70"/>
      <c r="AA6274" s="71"/>
      <c r="AB6274" s="70"/>
      <c r="AC6274" s="70"/>
      <c r="AD6274" s="53"/>
      <c r="AE6274" s="53"/>
      <c r="AF6274" s="72"/>
      <c r="AG6274" s="70"/>
      <c r="AH6274" s="70"/>
      <c r="AI6274" s="70"/>
    </row>
    <row r="6275" spans="1:35" ht="12.75" customHeight="1" x14ac:dyDescent="0.2">
      <c r="A6275" s="64" t="s">
        <v>1071</v>
      </c>
      <c r="B6275" s="65" t="s">
        <v>1070</v>
      </c>
      <c r="C6275" s="65">
        <v>370683</v>
      </c>
      <c r="D6275" s="66">
        <f>VLOOKUP(A6275,'2.1 Termination Charges'!$B$4:$F$904,5,0)</f>
        <v>2.3029999999999998E-2</v>
      </c>
      <c r="G6275" s="67"/>
      <c r="H6275" s="67"/>
      <c r="J6275" s="67"/>
      <c r="P6275" s="68"/>
      <c r="Q6275" s="69"/>
      <c r="R6275" s="69"/>
      <c r="Z6275" s="70"/>
      <c r="AA6275" s="71"/>
      <c r="AB6275" s="70"/>
      <c r="AC6275" s="70"/>
      <c r="AD6275" s="53"/>
      <c r="AE6275" s="53"/>
      <c r="AF6275" s="72"/>
      <c r="AG6275" s="70"/>
      <c r="AH6275" s="70"/>
      <c r="AI6275" s="70"/>
    </row>
    <row r="6276" spans="1:35" ht="12.75" customHeight="1" x14ac:dyDescent="0.2">
      <c r="A6276" s="64" t="s">
        <v>1071</v>
      </c>
      <c r="B6276" s="65" t="s">
        <v>1070</v>
      </c>
      <c r="C6276" s="65">
        <v>370684</v>
      </c>
      <c r="D6276" s="66">
        <f>VLOOKUP(A6276,'2.1 Termination Charges'!$B$4:$F$904,5,0)</f>
        <v>2.3029999999999998E-2</v>
      </c>
      <c r="G6276" s="67"/>
      <c r="H6276" s="67"/>
      <c r="J6276" s="67"/>
      <c r="P6276" s="68"/>
      <c r="Q6276" s="69"/>
      <c r="R6276" s="69"/>
      <c r="Z6276" s="70"/>
      <c r="AA6276" s="71"/>
      <c r="AB6276" s="70"/>
      <c r="AC6276" s="70"/>
      <c r="AD6276" s="53"/>
      <c r="AE6276" s="53"/>
      <c r="AF6276" s="72"/>
      <c r="AG6276" s="70"/>
      <c r="AH6276" s="70"/>
      <c r="AI6276" s="70"/>
    </row>
    <row r="6277" spans="1:35" ht="12.75" customHeight="1" x14ac:dyDescent="0.2">
      <c r="A6277" s="64" t="s">
        <v>1073</v>
      </c>
      <c r="B6277" s="65" t="s">
        <v>1072</v>
      </c>
      <c r="C6277" s="65">
        <v>3706</v>
      </c>
      <c r="D6277" s="66">
        <f>VLOOKUP(A6277,'2.1 Termination Charges'!$B$4:$F$904,5,0)</f>
        <v>2.3029999999999998E-2</v>
      </c>
      <c r="G6277" s="67"/>
      <c r="H6277" s="67"/>
      <c r="J6277" s="67"/>
      <c r="P6277" s="68"/>
      <c r="Q6277" s="69"/>
      <c r="R6277" s="69"/>
      <c r="Z6277" s="70"/>
      <c r="AA6277" s="71"/>
      <c r="AB6277" s="70"/>
      <c r="AC6277" s="70"/>
      <c r="AD6277" s="53"/>
      <c r="AE6277" s="53"/>
      <c r="AF6277" s="72"/>
      <c r="AG6277" s="70"/>
      <c r="AH6277" s="70"/>
      <c r="AI6277" s="70"/>
    </row>
    <row r="6278" spans="1:35" ht="12.75" customHeight="1" x14ac:dyDescent="0.2">
      <c r="A6278" s="64" t="s">
        <v>1075</v>
      </c>
      <c r="B6278" s="65" t="s">
        <v>1074</v>
      </c>
      <c r="C6278" s="65">
        <v>352</v>
      </c>
      <c r="D6278" s="66">
        <f>VLOOKUP(A6278,'2.1 Termination Charges'!$B$4:$F$904,5,0)</f>
        <v>1.3089999999999999E-2</v>
      </c>
      <c r="G6278" s="67"/>
      <c r="H6278" s="67"/>
      <c r="J6278" s="67"/>
      <c r="P6278" s="68"/>
      <c r="Q6278" s="69"/>
      <c r="R6278" s="69"/>
      <c r="Z6278" s="70"/>
      <c r="AA6278" s="71"/>
      <c r="AB6278" s="70"/>
      <c r="AC6278" s="70"/>
      <c r="AD6278" s="53"/>
      <c r="AE6278" s="53"/>
      <c r="AF6278" s="72"/>
      <c r="AG6278" s="70"/>
      <c r="AH6278" s="70"/>
      <c r="AI6278" s="70"/>
    </row>
    <row r="6279" spans="1:35" ht="12.75" customHeight="1" x14ac:dyDescent="0.2">
      <c r="A6279" s="64" t="s">
        <v>1077</v>
      </c>
      <c r="B6279" s="65" t="s">
        <v>1076</v>
      </c>
      <c r="C6279" s="65">
        <v>35260</v>
      </c>
      <c r="D6279" s="66">
        <f>VLOOKUP(A6279,'2.1 Termination Charges'!$B$4:$F$904,5,0)</f>
        <v>2.861E-2</v>
      </c>
      <c r="G6279" s="67"/>
      <c r="H6279" s="67"/>
      <c r="J6279" s="67"/>
      <c r="P6279" s="68"/>
      <c r="Q6279" s="69"/>
      <c r="R6279" s="69"/>
      <c r="Z6279" s="70"/>
      <c r="AA6279" s="71"/>
      <c r="AB6279" s="70"/>
      <c r="AC6279" s="70"/>
      <c r="AD6279" s="53"/>
      <c r="AE6279" s="53"/>
      <c r="AF6279" s="72"/>
      <c r="AG6279" s="70"/>
      <c r="AH6279" s="70"/>
      <c r="AI6279" s="70"/>
    </row>
    <row r="6280" spans="1:35" ht="12.75" customHeight="1" x14ac:dyDescent="0.2">
      <c r="A6280" s="64" t="s">
        <v>1077</v>
      </c>
      <c r="B6280" s="65" t="s">
        <v>1076</v>
      </c>
      <c r="C6280" s="65">
        <v>352621</v>
      </c>
      <c r="D6280" s="66">
        <f>VLOOKUP(A6280,'2.1 Termination Charges'!$B$4:$F$904,5,0)</f>
        <v>2.861E-2</v>
      </c>
      <c r="G6280" s="67"/>
      <c r="H6280" s="67"/>
      <c r="J6280" s="67"/>
      <c r="P6280" s="68"/>
      <c r="Q6280" s="69"/>
      <c r="R6280" s="69"/>
      <c r="Z6280" s="70"/>
      <c r="AA6280" s="71"/>
      <c r="AB6280" s="70"/>
      <c r="AC6280" s="70"/>
      <c r="AD6280" s="53"/>
      <c r="AE6280" s="53"/>
      <c r="AF6280" s="72"/>
      <c r="AG6280" s="70"/>
      <c r="AH6280" s="70"/>
      <c r="AI6280" s="70"/>
    </row>
    <row r="6281" spans="1:35" ht="12.75" customHeight="1" x14ac:dyDescent="0.2">
      <c r="A6281" s="64" t="s">
        <v>1077</v>
      </c>
      <c r="B6281" s="65" t="s">
        <v>1076</v>
      </c>
      <c r="C6281" s="65">
        <v>352651</v>
      </c>
      <c r="D6281" s="66">
        <f>VLOOKUP(A6281,'2.1 Termination Charges'!$B$4:$F$904,5,0)</f>
        <v>2.861E-2</v>
      </c>
      <c r="G6281" s="67"/>
      <c r="H6281" s="67"/>
      <c r="J6281" s="67"/>
      <c r="P6281" s="68"/>
      <c r="Q6281" s="69"/>
      <c r="R6281" s="69"/>
      <c r="Z6281" s="70"/>
      <c r="AA6281" s="71"/>
      <c r="AB6281" s="70"/>
      <c r="AC6281" s="70"/>
      <c r="AD6281" s="53"/>
      <c r="AE6281" s="53"/>
      <c r="AF6281" s="72"/>
      <c r="AG6281" s="70"/>
      <c r="AH6281" s="70"/>
      <c r="AI6281" s="70"/>
    </row>
    <row r="6282" spans="1:35" ht="12.75" customHeight="1" x14ac:dyDescent="0.2">
      <c r="A6282" s="64" t="s">
        <v>1077</v>
      </c>
      <c r="B6282" s="65" t="s">
        <v>1076</v>
      </c>
      <c r="C6282" s="65">
        <v>352655</v>
      </c>
      <c r="D6282" s="66">
        <f>VLOOKUP(A6282,'2.1 Termination Charges'!$B$4:$F$904,5,0)</f>
        <v>2.861E-2</v>
      </c>
      <c r="G6282" s="67"/>
      <c r="H6282" s="67"/>
      <c r="J6282" s="67"/>
      <c r="P6282" s="68"/>
      <c r="Q6282" s="69"/>
      <c r="R6282" s="69"/>
      <c r="Z6282" s="70"/>
      <c r="AA6282" s="71"/>
      <c r="AB6282" s="70"/>
      <c r="AC6282" s="70"/>
      <c r="AD6282" s="53"/>
      <c r="AE6282" s="53"/>
      <c r="AF6282" s="72"/>
      <c r="AG6282" s="70"/>
      <c r="AH6282" s="70"/>
      <c r="AI6282" s="70"/>
    </row>
    <row r="6283" spans="1:35" ht="12.75" customHeight="1" x14ac:dyDescent="0.2">
      <c r="A6283" s="64" t="s">
        <v>1077</v>
      </c>
      <c r="B6283" s="65" t="s">
        <v>1076</v>
      </c>
      <c r="C6283" s="65">
        <v>352681</v>
      </c>
      <c r="D6283" s="66">
        <f>VLOOKUP(A6283,'2.1 Termination Charges'!$B$4:$F$904,5,0)</f>
        <v>2.861E-2</v>
      </c>
      <c r="G6283" s="67"/>
      <c r="H6283" s="67"/>
      <c r="J6283" s="67"/>
      <c r="P6283" s="68"/>
      <c r="Q6283" s="69"/>
      <c r="R6283" s="69"/>
      <c r="Z6283" s="70"/>
      <c r="AA6283" s="71"/>
      <c r="AB6283" s="70"/>
      <c r="AC6283" s="70"/>
      <c r="AD6283" s="53"/>
      <c r="AE6283" s="53"/>
      <c r="AF6283" s="72"/>
      <c r="AG6283" s="70"/>
      <c r="AH6283" s="70"/>
      <c r="AI6283" s="70"/>
    </row>
    <row r="6284" spans="1:35" ht="12.75" customHeight="1" x14ac:dyDescent="0.2">
      <c r="A6284" s="64" t="s">
        <v>1079</v>
      </c>
      <c r="B6284" s="65" t="s">
        <v>1078</v>
      </c>
      <c r="C6284" s="65">
        <v>352691</v>
      </c>
      <c r="D6284" s="66">
        <f>VLOOKUP(A6284,'2.1 Termination Charges'!$B$4:$F$904,5,0)</f>
        <v>3.1269999999999999E-2</v>
      </c>
      <c r="G6284" s="67"/>
      <c r="H6284" s="67"/>
      <c r="J6284" s="67"/>
      <c r="P6284" s="68"/>
      <c r="Q6284" s="69"/>
      <c r="R6284" s="69"/>
      <c r="Z6284" s="70"/>
      <c r="AA6284" s="71"/>
      <c r="AB6284" s="70"/>
      <c r="AC6284" s="70"/>
      <c r="AD6284" s="53"/>
      <c r="AE6284" s="53"/>
      <c r="AF6284" s="72"/>
      <c r="AG6284" s="70"/>
      <c r="AH6284" s="70"/>
      <c r="AI6284" s="70"/>
    </row>
    <row r="6285" spans="1:35" ht="12.75" customHeight="1" x14ac:dyDescent="0.2">
      <c r="A6285" s="64" t="s">
        <v>1081</v>
      </c>
      <c r="B6285" s="65" t="s">
        <v>1080</v>
      </c>
      <c r="C6285" s="65">
        <v>352661</v>
      </c>
      <c r="D6285" s="66">
        <f>VLOOKUP(A6285,'2.1 Termination Charges'!$B$4:$F$904,5,0)</f>
        <v>3.2480000000000002E-2</v>
      </c>
      <c r="G6285" s="67"/>
      <c r="H6285" s="67"/>
      <c r="J6285" s="67"/>
      <c r="P6285" s="68"/>
      <c r="Q6285" s="69"/>
      <c r="R6285" s="69"/>
      <c r="Z6285" s="70"/>
      <c r="AA6285" s="71"/>
      <c r="AB6285" s="70"/>
      <c r="AC6285" s="70"/>
      <c r="AD6285" s="53"/>
      <c r="AE6285" s="53"/>
      <c r="AF6285" s="72"/>
      <c r="AG6285" s="70"/>
      <c r="AH6285" s="70"/>
      <c r="AI6285" s="70"/>
    </row>
    <row r="6286" spans="1:35" ht="12.75" customHeight="1" x14ac:dyDescent="0.2">
      <c r="A6286" s="64" t="s">
        <v>1081</v>
      </c>
      <c r="B6286" s="65" t="s">
        <v>1080</v>
      </c>
      <c r="C6286" s="65">
        <v>352671</v>
      </c>
      <c r="D6286" s="66">
        <f>VLOOKUP(A6286,'2.1 Termination Charges'!$B$4:$F$904,5,0)</f>
        <v>3.2480000000000002E-2</v>
      </c>
      <c r="G6286" s="67"/>
      <c r="H6286" s="67"/>
      <c r="J6286" s="67"/>
      <c r="P6286" s="68"/>
      <c r="Q6286" s="69"/>
      <c r="R6286" s="69"/>
      <c r="Z6286" s="70"/>
      <c r="AA6286" s="71"/>
      <c r="AB6286" s="70"/>
      <c r="AC6286" s="70"/>
      <c r="AD6286" s="53"/>
      <c r="AE6286" s="53"/>
      <c r="AF6286" s="72"/>
      <c r="AG6286" s="70"/>
      <c r="AH6286" s="70"/>
      <c r="AI6286" s="70"/>
    </row>
    <row r="6287" spans="1:35" ht="12.75" customHeight="1" x14ac:dyDescent="0.2">
      <c r="A6287" s="64" t="s">
        <v>1083</v>
      </c>
      <c r="B6287" s="65" t="s">
        <v>1082</v>
      </c>
      <c r="C6287" s="65">
        <v>853</v>
      </c>
      <c r="D6287" s="66">
        <f>VLOOKUP(A6287,'2.1 Termination Charges'!$B$4:$F$904,5,0)</f>
        <v>0.18787999999999999</v>
      </c>
      <c r="G6287" s="67"/>
      <c r="H6287" s="67"/>
      <c r="J6287" s="67"/>
      <c r="P6287" s="68"/>
      <c r="Q6287" s="69"/>
      <c r="R6287" s="69"/>
      <c r="Z6287" s="70"/>
      <c r="AA6287" s="71"/>
      <c r="AB6287" s="70"/>
      <c r="AC6287" s="70"/>
      <c r="AD6287" s="53"/>
      <c r="AE6287" s="53"/>
      <c r="AF6287" s="72"/>
      <c r="AG6287" s="70"/>
      <c r="AH6287" s="70"/>
      <c r="AI6287" s="70"/>
    </row>
    <row r="6288" spans="1:35" ht="12.75" customHeight="1" x14ac:dyDescent="0.2">
      <c r="A6288" s="64" t="s">
        <v>1085</v>
      </c>
      <c r="B6288" s="65" t="s">
        <v>1084</v>
      </c>
      <c r="C6288" s="65">
        <v>8536</v>
      </c>
      <c r="D6288" s="66">
        <f>VLOOKUP(A6288,'2.1 Termination Charges'!$B$4:$F$904,5,0)</f>
        <v>0.18060000000000001</v>
      </c>
      <c r="G6288" s="67"/>
      <c r="H6288" s="67"/>
      <c r="J6288" s="67"/>
      <c r="P6288" s="68"/>
      <c r="Q6288" s="69"/>
      <c r="R6288" s="69"/>
      <c r="Z6288" s="70"/>
      <c r="AA6288" s="71"/>
      <c r="AB6288" s="70"/>
      <c r="AC6288" s="70"/>
      <c r="AD6288" s="53"/>
      <c r="AE6288" s="53"/>
      <c r="AF6288" s="72"/>
      <c r="AG6288" s="70"/>
      <c r="AH6288" s="70"/>
      <c r="AI6288" s="70"/>
    </row>
    <row r="6289" spans="1:35" ht="12.75" customHeight="1" x14ac:dyDescent="0.2">
      <c r="A6289" s="64" t="s">
        <v>1087</v>
      </c>
      <c r="B6289" s="65" t="s">
        <v>1086</v>
      </c>
      <c r="C6289" s="65">
        <v>389</v>
      </c>
      <c r="D6289" s="66">
        <f>VLOOKUP(A6289,'2.1 Termination Charges'!$B$4:$F$904,5,0)</f>
        <v>0.26666000000000001</v>
      </c>
      <c r="G6289" s="67"/>
      <c r="H6289" s="67"/>
      <c r="J6289" s="67"/>
      <c r="P6289" s="68"/>
      <c r="Q6289" s="69"/>
      <c r="R6289" s="69"/>
      <c r="Z6289" s="70"/>
      <c r="AA6289" s="71"/>
      <c r="AB6289" s="70"/>
      <c r="AC6289" s="70"/>
      <c r="AD6289" s="53"/>
      <c r="AE6289" s="53"/>
      <c r="AF6289" s="72"/>
      <c r="AG6289" s="70"/>
      <c r="AH6289" s="70"/>
      <c r="AI6289" s="70"/>
    </row>
    <row r="6290" spans="1:35" ht="12.75" customHeight="1" x14ac:dyDescent="0.2">
      <c r="A6290" s="64" t="s">
        <v>1089</v>
      </c>
      <c r="B6290" s="65" t="s">
        <v>1088</v>
      </c>
      <c r="C6290" s="65">
        <v>389732</v>
      </c>
      <c r="D6290" s="66">
        <f>VLOOKUP(A6290,'2.1 Termination Charges'!$B$4:$F$904,5,0)</f>
        <v>0.62422999999999995</v>
      </c>
      <c r="G6290" s="67"/>
      <c r="H6290" s="67"/>
      <c r="J6290" s="67"/>
      <c r="P6290" s="68"/>
      <c r="Q6290" s="69"/>
      <c r="R6290" s="69"/>
      <c r="Z6290" s="70"/>
      <c r="AA6290" s="71"/>
      <c r="AB6290" s="70"/>
      <c r="AC6290" s="70"/>
      <c r="AD6290" s="53"/>
      <c r="AE6290" s="53"/>
      <c r="AF6290" s="72"/>
      <c r="AG6290" s="70"/>
      <c r="AH6290" s="70"/>
      <c r="AI6290" s="70"/>
    </row>
    <row r="6291" spans="1:35" ht="12.75" customHeight="1" x14ac:dyDescent="0.2">
      <c r="A6291" s="64" t="s">
        <v>1091</v>
      </c>
      <c r="B6291" s="65" t="s">
        <v>1090</v>
      </c>
      <c r="C6291" s="65">
        <v>38975</v>
      </c>
      <c r="D6291" s="66">
        <f>VLOOKUP(A6291,'2.1 Termination Charges'!$B$4:$F$904,5,0)</f>
        <v>0.62422999999999995</v>
      </c>
      <c r="G6291" s="67"/>
      <c r="H6291" s="67"/>
      <c r="J6291" s="67"/>
      <c r="P6291" s="68"/>
      <c r="Q6291" s="69"/>
      <c r="R6291" s="69"/>
      <c r="Z6291" s="70"/>
      <c r="AA6291" s="71"/>
      <c r="AB6291" s="70"/>
      <c r="AC6291" s="70"/>
      <c r="AD6291" s="53"/>
      <c r="AE6291" s="53"/>
      <c r="AF6291" s="72"/>
      <c r="AG6291" s="70"/>
      <c r="AH6291" s="70"/>
      <c r="AI6291" s="70"/>
    </row>
    <row r="6292" spans="1:35" ht="12.75" customHeight="1" x14ac:dyDescent="0.2">
      <c r="A6292" s="64" t="s">
        <v>1091</v>
      </c>
      <c r="B6292" s="65" t="s">
        <v>1090</v>
      </c>
      <c r="C6292" s="65">
        <v>38976</v>
      </c>
      <c r="D6292" s="66">
        <f>VLOOKUP(A6292,'2.1 Termination Charges'!$B$4:$F$904,5,0)</f>
        <v>0.62422999999999995</v>
      </c>
      <c r="G6292" s="67"/>
      <c r="H6292" s="67"/>
      <c r="J6292" s="67"/>
      <c r="P6292" s="68"/>
      <c r="Q6292" s="69"/>
      <c r="R6292" s="69"/>
      <c r="Z6292" s="70"/>
      <c r="AA6292" s="71"/>
      <c r="AB6292" s="70"/>
      <c r="AC6292" s="70"/>
      <c r="AD6292" s="53"/>
      <c r="AE6292" s="53"/>
      <c r="AF6292" s="72"/>
      <c r="AG6292" s="70"/>
      <c r="AH6292" s="70"/>
      <c r="AI6292" s="70"/>
    </row>
    <row r="6293" spans="1:35" ht="12.75" customHeight="1" x14ac:dyDescent="0.2">
      <c r="A6293" s="64" t="s">
        <v>1093</v>
      </c>
      <c r="B6293" s="65" t="s">
        <v>1092</v>
      </c>
      <c r="C6293" s="65">
        <v>38977</v>
      </c>
      <c r="D6293" s="66">
        <f>VLOOKUP(A6293,'2.1 Termination Charges'!$B$4:$F$904,5,0)</f>
        <v>0.62422999999999995</v>
      </c>
      <c r="G6293" s="67"/>
      <c r="H6293" s="67"/>
      <c r="J6293" s="67"/>
      <c r="P6293" s="68"/>
      <c r="Q6293" s="69"/>
      <c r="R6293" s="69"/>
      <c r="Z6293" s="70"/>
      <c r="AA6293" s="71"/>
      <c r="AB6293" s="70"/>
      <c r="AC6293" s="70"/>
      <c r="AD6293" s="53"/>
      <c r="AE6293" s="53"/>
      <c r="AF6293" s="72"/>
      <c r="AG6293" s="70"/>
      <c r="AH6293" s="70"/>
      <c r="AI6293" s="70"/>
    </row>
    <row r="6294" spans="1:35" ht="12.75" customHeight="1" x14ac:dyDescent="0.2">
      <c r="A6294" s="64" t="s">
        <v>1093</v>
      </c>
      <c r="B6294" s="65" t="s">
        <v>1092</v>
      </c>
      <c r="C6294" s="65">
        <v>38978</v>
      </c>
      <c r="D6294" s="66">
        <f>VLOOKUP(A6294,'2.1 Termination Charges'!$B$4:$F$904,5,0)</f>
        <v>0.62422999999999995</v>
      </c>
      <c r="G6294" s="67"/>
      <c r="H6294" s="67"/>
      <c r="J6294" s="67"/>
      <c r="P6294" s="68"/>
      <c r="Q6294" s="69"/>
      <c r="R6294" s="69"/>
      <c r="Z6294" s="70"/>
      <c r="AA6294" s="71"/>
      <c r="AB6294" s="70"/>
      <c r="AC6294" s="70"/>
      <c r="AD6294" s="53"/>
      <c r="AE6294" s="53"/>
      <c r="AF6294" s="72"/>
      <c r="AG6294" s="70"/>
      <c r="AH6294" s="70"/>
      <c r="AI6294" s="70"/>
    </row>
    <row r="6295" spans="1:35" ht="12.75" customHeight="1" x14ac:dyDescent="0.2">
      <c r="A6295" s="64" t="s">
        <v>1095</v>
      </c>
      <c r="B6295" s="65" t="s">
        <v>1094</v>
      </c>
      <c r="C6295" s="65">
        <v>38970</v>
      </c>
      <c r="D6295" s="66">
        <f>VLOOKUP(A6295,'2.1 Termination Charges'!$B$4:$F$904,5,0)</f>
        <v>0.62422999999999995</v>
      </c>
      <c r="G6295" s="67"/>
      <c r="H6295" s="67"/>
      <c r="J6295" s="67"/>
      <c r="P6295" s="68"/>
      <c r="Q6295" s="69"/>
      <c r="R6295" s="69"/>
      <c r="Z6295" s="70"/>
      <c r="AA6295" s="71"/>
      <c r="AB6295" s="70"/>
      <c r="AC6295" s="70"/>
      <c r="AD6295" s="53"/>
      <c r="AE6295" s="53"/>
      <c r="AF6295" s="72"/>
      <c r="AG6295" s="70"/>
      <c r="AH6295" s="70"/>
      <c r="AI6295" s="70"/>
    </row>
    <row r="6296" spans="1:35" ht="12.75" customHeight="1" x14ac:dyDescent="0.2">
      <c r="A6296" s="64" t="s">
        <v>1095</v>
      </c>
      <c r="B6296" s="65" t="s">
        <v>1094</v>
      </c>
      <c r="C6296" s="65">
        <v>38971</v>
      </c>
      <c r="D6296" s="66">
        <f>VLOOKUP(A6296,'2.1 Termination Charges'!$B$4:$F$904,5,0)</f>
        <v>0.62422999999999995</v>
      </c>
      <c r="G6296" s="67"/>
      <c r="H6296" s="67"/>
      <c r="J6296" s="67"/>
      <c r="P6296" s="68"/>
      <c r="Q6296" s="69"/>
      <c r="R6296" s="69"/>
      <c r="Z6296" s="70"/>
      <c r="AA6296" s="71"/>
      <c r="AB6296" s="70"/>
      <c r="AC6296" s="70"/>
      <c r="AD6296" s="53"/>
      <c r="AE6296" s="53"/>
      <c r="AF6296" s="72"/>
      <c r="AG6296" s="70"/>
      <c r="AH6296" s="70"/>
      <c r="AI6296" s="70"/>
    </row>
    <row r="6297" spans="1:35" ht="12.75" customHeight="1" x14ac:dyDescent="0.2">
      <c r="A6297" s="64" t="s">
        <v>1095</v>
      </c>
      <c r="B6297" s="65" t="s">
        <v>1094</v>
      </c>
      <c r="C6297" s="65">
        <v>38972</v>
      </c>
      <c r="D6297" s="66">
        <f>VLOOKUP(A6297,'2.1 Termination Charges'!$B$4:$F$904,5,0)</f>
        <v>0.62422999999999995</v>
      </c>
      <c r="G6297" s="67"/>
      <c r="H6297" s="67"/>
      <c r="J6297" s="67"/>
      <c r="P6297" s="68"/>
      <c r="Q6297" s="69"/>
      <c r="R6297" s="69"/>
      <c r="Z6297" s="70"/>
      <c r="AA6297" s="71"/>
      <c r="AB6297" s="70"/>
      <c r="AC6297" s="70"/>
      <c r="AD6297" s="53"/>
      <c r="AE6297" s="53"/>
      <c r="AF6297" s="72"/>
      <c r="AG6297" s="70"/>
      <c r="AH6297" s="70"/>
      <c r="AI6297" s="70"/>
    </row>
    <row r="6298" spans="1:35" ht="12.75" customHeight="1" x14ac:dyDescent="0.2">
      <c r="A6298" s="64" t="s">
        <v>1097</v>
      </c>
      <c r="B6298" s="65" t="s">
        <v>1096</v>
      </c>
      <c r="C6298" s="65">
        <v>3897</v>
      </c>
      <c r="D6298" s="66">
        <f>VLOOKUP(A6298,'2.1 Termination Charges'!$B$4:$F$904,5,0)</f>
        <v>0.62422999999999995</v>
      </c>
      <c r="G6298" s="67"/>
      <c r="H6298" s="67"/>
      <c r="J6298" s="67"/>
      <c r="P6298" s="68"/>
      <c r="Q6298" s="69"/>
      <c r="R6298" s="69"/>
      <c r="Z6298" s="70"/>
      <c r="AA6298" s="71"/>
      <c r="AB6298" s="70"/>
      <c r="AC6298" s="70"/>
      <c r="AD6298" s="53"/>
      <c r="AE6298" s="53"/>
      <c r="AF6298" s="72"/>
      <c r="AG6298" s="70"/>
      <c r="AH6298" s="70"/>
      <c r="AI6298" s="70"/>
    </row>
    <row r="6299" spans="1:35" ht="12.75" customHeight="1" x14ac:dyDescent="0.2">
      <c r="A6299" s="64" t="s">
        <v>1099</v>
      </c>
      <c r="B6299" s="65" t="s">
        <v>1098</v>
      </c>
      <c r="C6299" s="65">
        <v>261</v>
      </c>
      <c r="D6299" s="66">
        <f>VLOOKUP(A6299,'2.1 Termination Charges'!$B$4:$F$904,5,0)</f>
        <v>1.0302800000000001</v>
      </c>
      <c r="G6299" s="67"/>
      <c r="H6299" s="67"/>
      <c r="J6299" s="67"/>
      <c r="P6299" s="68"/>
      <c r="Q6299" s="69"/>
      <c r="R6299" s="69"/>
      <c r="Z6299" s="70"/>
      <c r="AA6299" s="71"/>
      <c r="AB6299" s="70"/>
      <c r="AC6299" s="70"/>
      <c r="AD6299" s="53"/>
      <c r="AE6299" s="53"/>
      <c r="AF6299" s="72"/>
      <c r="AG6299" s="70"/>
      <c r="AH6299" s="70"/>
      <c r="AI6299" s="70"/>
    </row>
    <row r="6300" spans="1:35" ht="12.75" customHeight="1" x14ac:dyDescent="0.2">
      <c r="A6300" s="64" t="s">
        <v>1101</v>
      </c>
      <c r="B6300" s="65" t="s">
        <v>1100</v>
      </c>
      <c r="C6300" s="65">
        <v>26133</v>
      </c>
      <c r="D6300" s="66">
        <f>VLOOKUP(A6300,'2.1 Termination Charges'!$B$4:$F$904,5,0)</f>
        <v>1.0302800000000001</v>
      </c>
      <c r="G6300" s="67"/>
      <c r="H6300" s="67"/>
      <c r="J6300" s="67"/>
      <c r="P6300" s="68"/>
      <c r="Q6300" s="69"/>
      <c r="R6300" s="69"/>
      <c r="Z6300" s="70"/>
      <c r="AA6300" s="71"/>
      <c r="AB6300" s="70"/>
      <c r="AC6300" s="70"/>
      <c r="AD6300" s="53"/>
      <c r="AE6300" s="53"/>
      <c r="AF6300" s="72"/>
      <c r="AG6300" s="70"/>
      <c r="AH6300" s="70"/>
      <c r="AI6300" s="70"/>
    </row>
    <row r="6301" spans="1:35" ht="12.75" customHeight="1" x14ac:dyDescent="0.2">
      <c r="A6301" s="64" t="s">
        <v>1103</v>
      </c>
      <c r="B6301" s="65" t="s">
        <v>1102</v>
      </c>
      <c r="C6301" s="65">
        <v>26132</v>
      </c>
      <c r="D6301" s="66">
        <f>VLOOKUP(A6301,'2.1 Termination Charges'!$B$4:$F$904,5,0)</f>
        <v>1.0302800000000001</v>
      </c>
      <c r="G6301" s="67"/>
      <c r="H6301" s="67"/>
      <c r="J6301" s="67"/>
      <c r="P6301" s="68"/>
      <c r="Q6301" s="69"/>
      <c r="R6301" s="69"/>
      <c r="Z6301" s="70"/>
      <c r="AA6301" s="71"/>
      <c r="AB6301" s="70"/>
      <c r="AC6301" s="70"/>
      <c r="AD6301" s="53"/>
      <c r="AE6301" s="53"/>
      <c r="AF6301" s="72"/>
      <c r="AG6301" s="70"/>
      <c r="AH6301" s="70"/>
      <c r="AI6301" s="70"/>
    </row>
    <row r="6302" spans="1:35" ht="12.75" customHeight="1" x14ac:dyDescent="0.2">
      <c r="A6302" s="64" t="s">
        <v>1105</v>
      </c>
      <c r="B6302" s="65" t="s">
        <v>1104</v>
      </c>
      <c r="C6302" s="65">
        <v>26134</v>
      </c>
      <c r="D6302" s="66">
        <f>VLOOKUP(A6302,'2.1 Termination Charges'!$B$4:$F$904,5,0)</f>
        <v>1.0302800000000001</v>
      </c>
      <c r="G6302" s="67"/>
      <c r="H6302" s="67"/>
      <c r="J6302" s="67"/>
      <c r="P6302" s="68"/>
      <c r="Q6302" s="69"/>
      <c r="R6302" s="69"/>
      <c r="Z6302" s="70"/>
      <c r="AA6302" s="71"/>
      <c r="AB6302" s="70"/>
      <c r="AC6302" s="70"/>
      <c r="AD6302" s="53"/>
      <c r="AE6302" s="53"/>
      <c r="AF6302" s="72"/>
      <c r="AG6302" s="70"/>
      <c r="AH6302" s="70"/>
      <c r="AI6302" s="70"/>
    </row>
    <row r="6303" spans="1:35" ht="12.75" customHeight="1" x14ac:dyDescent="0.2">
      <c r="A6303" s="64" t="s">
        <v>1107</v>
      </c>
      <c r="B6303" s="65" t="s">
        <v>1106</v>
      </c>
      <c r="C6303" s="65">
        <v>261200</v>
      </c>
      <c r="D6303" s="66">
        <f>VLOOKUP(A6303,'2.1 Termination Charges'!$B$4:$F$904,5,0)</f>
        <v>1.0908899999999999</v>
      </c>
      <c r="G6303" s="67"/>
      <c r="H6303" s="67"/>
      <c r="J6303" s="67"/>
      <c r="P6303" s="68"/>
      <c r="Q6303" s="69"/>
      <c r="R6303" s="69"/>
      <c r="Z6303" s="70"/>
      <c r="AA6303" s="71"/>
      <c r="AB6303" s="70"/>
      <c r="AC6303" s="70"/>
      <c r="AD6303" s="53"/>
      <c r="AE6303" s="53"/>
      <c r="AF6303" s="72"/>
      <c r="AG6303" s="70"/>
      <c r="AH6303" s="70"/>
      <c r="AI6303" s="70"/>
    </row>
    <row r="6304" spans="1:35" ht="12.75" customHeight="1" x14ac:dyDescent="0.2">
      <c r="A6304" s="64" t="s">
        <v>1107</v>
      </c>
      <c r="B6304" s="65" t="s">
        <v>1106</v>
      </c>
      <c r="C6304" s="65">
        <v>26122</v>
      </c>
      <c r="D6304" s="66">
        <f>VLOOKUP(A6304,'2.1 Termination Charges'!$B$4:$F$904,5,0)</f>
        <v>1.0908899999999999</v>
      </c>
      <c r="G6304" s="67"/>
      <c r="H6304" s="67"/>
      <c r="J6304" s="67"/>
      <c r="P6304" s="68"/>
      <c r="Q6304" s="69"/>
      <c r="R6304" s="69"/>
      <c r="Z6304" s="70"/>
      <c r="AA6304" s="71"/>
      <c r="AB6304" s="70"/>
      <c r="AC6304" s="70"/>
      <c r="AD6304" s="53"/>
      <c r="AE6304" s="53"/>
      <c r="AF6304" s="72"/>
      <c r="AG6304" s="70"/>
      <c r="AH6304" s="70"/>
      <c r="AI6304" s="70"/>
    </row>
    <row r="6305" spans="1:35" ht="12.75" customHeight="1" x14ac:dyDescent="0.2">
      <c r="A6305" s="64" t="s">
        <v>1107</v>
      </c>
      <c r="B6305" s="65" t="s">
        <v>1106</v>
      </c>
      <c r="C6305" s="65">
        <v>2613</v>
      </c>
      <c r="D6305" s="66">
        <f>VLOOKUP(A6305,'2.1 Termination Charges'!$B$4:$F$904,5,0)</f>
        <v>1.0908899999999999</v>
      </c>
      <c r="G6305" s="67"/>
      <c r="H6305" s="67"/>
      <c r="J6305" s="67"/>
      <c r="P6305" s="68"/>
      <c r="Q6305" s="69"/>
      <c r="R6305" s="69"/>
      <c r="Z6305" s="70"/>
      <c r="AA6305" s="71"/>
      <c r="AB6305" s="70"/>
      <c r="AC6305" s="70"/>
      <c r="AD6305" s="53"/>
      <c r="AE6305" s="53"/>
      <c r="AF6305" s="72"/>
      <c r="AG6305" s="70"/>
      <c r="AH6305" s="70"/>
      <c r="AI6305" s="70"/>
    </row>
    <row r="6306" spans="1:35" ht="12.75" customHeight="1" x14ac:dyDescent="0.2">
      <c r="A6306" s="64" t="s">
        <v>1109</v>
      </c>
      <c r="B6306" s="65" t="s">
        <v>1108</v>
      </c>
      <c r="C6306" s="65">
        <v>265</v>
      </c>
      <c r="D6306" s="66">
        <f>VLOOKUP(A6306,'2.1 Termination Charges'!$B$4:$F$904,5,0)</f>
        <v>0.67732000000000003</v>
      </c>
      <c r="G6306" s="67"/>
      <c r="H6306" s="67"/>
      <c r="J6306" s="67"/>
      <c r="P6306" s="68"/>
      <c r="Q6306" s="69"/>
      <c r="R6306" s="69"/>
      <c r="Z6306" s="70"/>
      <c r="AA6306" s="71"/>
      <c r="AB6306" s="70"/>
      <c r="AC6306" s="70"/>
      <c r="AD6306" s="53"/>
      <c r="AE6306" s="53"/>
      <c r="AF6306" s="72"/>
      <c r="AG6306" s="70"/>
      <c r="AH6306" s="70"/>
      <c r="AI6306" s="70"/>
    </row>
    <row r="6307" spans="1:35" ht="12.75" customHeight="1" x14ac:dyDescent="0.2">
      <c r="A6307" s="64" t="s">
        <v>1111</v>
      </c>
      <c r="B6307" s="65" t="s">
        <v>1110</v>
      </c>
      <c r="C6307" s="65">
        <v>2659</v>
      </c>
      <c r="D6307" s="66">
        <f>VLOOKUP(A6307,'2.1 Termination Charges'!$B$4:$F$904,5,0)</f>
        <v>0.67732000000000003</v>
      </c>
      <c r="G6307" s="67"/>
      <c r="H6307" s="67"/>
      <c r="J6307" s="67"/>
      <c r="P6307" s="68"/>
      <c r="Q6307" s="69"/>
      <c r="R6307" s="69"/>
      <c r="Z6307" s="70"/>
      <c r="AA6307" s="71"/>
      <c r="AB6307" s="70"/>
      <c r="AC6307" s="70"/>
      <c r="AD6307" s="53"/>
      <c r="AE6307" s="53"/>
      <c r="AF6307" s="72"/>
      <c r="AG6307" s="70"/>
      <c r="AH6307" s="70"/>
      <c r="AI6307" s="70"/>
    </row>
    <row r="6308" spans="1:35" ht="12.75" customHeight="1" x14ac:dyDescent="0.2">
      <c r="A6308" s="64" t="s">
        <v>1113</v>
      </c>
      <c r="B6308" s="65" t="s">
        <v>1112</v>
      </c>
      <c r="C6308" s="65">
        <v>2657</v>
      </c>
      <c r="D6308" s="66">
        <f>VLOOKUP(A6308,'2.1 Termination Charges'!$B$4:$F$904,5,0)</f>
        <v>0.73599000000000003</v>
      </c>
      <c r="G6308" s="67"/>
      <c r="H6308" s="67"/>
      <c r="J6308" s="67"/>
      <c r="P6308" s="68"/>
      <c r="Q6308" s="69"/>
      <c r="R6308" s="69"/>
      <c r="Z6308" s="70"/>
      <c r="AA6308" s="71"/>
      <c r="AB6308" s="70"/>
      <c r="AC6308" s="70"/>
      <c r="AD6308" s="53"/>
      <c r="AE6308" s="53"/>
      <c r="AF6308" s="72"/>
      <c r="AG6308" s="70"/>
      <c r="AH6308" s="70"/>
      <c r="AI6308" s="70"/>
    </row>
    <row r="6309" spans="1:35" ht="12.75" customHeight="1" x14ac:dyDescent="0.2">
      <c r="A6309" s="64" t="s">
        <v>1113</v>
      </c>
      <c r="B6309" s="65" t="s">
        <v>1112</v>
      </c>
      <c r="C6309" s="65">
        <v>2658</v>
      </c>
      <c r="D6309" s="66">
        <f>VLOOKUP(A6309,'2.1 Termination Charges'!$B$4:$F$904,5,0)</f>
        <v>0.73599000000000003</v>
      </c>
      <c r="G6309" s="67"/>
      <c r="H6309" s="67"/>
      <c r="J6309" s="67"/>
      <c r="P6309" s="68"/>
      <c r="Q6309" s="69"/>
      <c r="R6309" s="69"/>
      <c r="Z6309" s="70"/>
      <c r="AA6309" s="71"/>
      <c r="AB6309" s="70"/>
      <c r="AC6309" s="70"/>
      <c r="AD6309" s="53"/>
      <c r="AE6309" s="53"/>
      <c r="AF6309" s="72"/>
      <c r="AG6309" s="70"/>
      <c r="AH6309" s="70"/>
      <c r="AI6309" s="70"/>
    </row>
    <row r="6310" spans="1:35" ht="12.75" customHeight="1" x14ac:dyDescent="0.2">
      <c r="A6310" s="64" t="s">
        <v>1115</v>
      </c>
      <c r="B6310" s="65" t="s">
        <v>1114</v>
      </c>
      <c r="C6310" s="65">
        <v>60</v>
      </c>
      <c r="D6310" s="66">
        <f>VLOOKUP(A6310,'2.1 Termination Charges'!$B$4:$F$904,5,0)</f>
        <v>1.8180000000000002E-2</v>
      </c>
      <c r="G6310" s="67"/>
      <c r="H6310" s="67"/>
      <c r="J6310" s="67"/>
      <c r="P6310" s="68"/>
      <c r="Q6310" s="69"/>
      <c r="R6310" s="69"/>
      <c r="Z6310" s="70"/>
      <c r="AA6310" s="71"/>
      <c r="AB6310" s="70"/>
      <c r="AC6310" s="70"/>
      <c r="AD6310" s="53"/>
      <c r="AE6310" s="53"/>
      <c r="AF6310" s="72"/>
      <c r="AG6310" s="70"/>
      <c r="AH6310" s="70"/>
      <c r="AI6310" s="70"/>
    </row>
    <row r="6311" spans="1:35" ht="12.75" customHeight="1" x14ac:dyDescent="0.2">
      <c r="A6311" s="64" t="s">
        <v>1117</v>
      </c>
      <c r="B6311" s="65" t="s">
        <v>1116</v>
      </c>
      <c r="C6311" s="65">
        <v>601</v>
      </c>
      <c r="D6311" s="66">
        <f>VLOOKUP(A6311,'2.1 Termination Charges'!$B$4:$F$904,5,0)</f>
        <v>1.2E-2</v>
      </c>
      <c r="G6311" s="67"/>
      <c r="H6311" s="67"/>
      <c r="J6311" s="67"/>
      <c r="P6311" s="68"/>
      <c r="Q6311" s="69"/>
      <c r="R6311" s="69"/>
      <c r="Z6311" s="70"/>
      <c r="AA6311" s="71"/>
      <c r="AB6311" s="70"/>
      <c r="AC6311" s="70"/>
      <c r="AD6311" s="53"/>
      <c r="AE6311" s="53"/>
      <c r="AF6311" s="72"/>
      <c r="AG6311" s="70"/>
      <c r="AH6311" s="70"/>
      <c r="AI6311" s="70"/>
    </row>
    <row r="6312" spans="1:35" ht="12.75" customHeight="1" x14ac:dyDescent="0.2">
      <c r="A6312" s="64" t="s">
        <v>1119</v>
      </c>
      <c r="B6312" s="65" t="s">
        <v>1118</v>
      </c>
      <c r="C6312" s="65">
        <v>960</v>
      </c>
      <c r="D6312" s="66">
        <f>VLOOKUP(A6312,'2.1 Termination Charges'!$B$4:$F$904,5,0)</f>
        <v>1.33331</v>
      </c>
      <c r="G6312" s="67"/>
      <c r="H6312" s="67"/>
      <c r="J6312" s="67"/>
      <c r="P6312" s="68"/>
      <c r="Q6312" s="69"/>
      <c r="R6312" s="69"/>
      <c r="Z6312" s="70"/>
      <c r="AA6312" s="71"/>
      <c r="AB6312" s="70"/>
      <c r="AC6312" s="70"/>
      <c r="AD6312" s="53"/>
      <c r="AE6312" s="53"/>
      <c r="AF6312" s="72"/>
      <c r="AG6312" s="70"/>
      <c r="AH6312" s="70"/>
      <c r="AI6312" s="70"/>
    </row>
    <row r="6313" spans="1:35" ht="12.75" customHeight="1" x14ac:dyDescent="0.2">
      <c r="A6313" s="64" t="s">
        <v>1121</v>
      </c>
      <c r="B6313" s="65" t="s">
        <v>1120</v>
      </c>
      <c r="C6313" s="65">
        <v>223</v>
      </c>
      <c r="D6313" s="66">
        <f>VLOOKUP(A6313,'2.1 Termination Charges'!$B$4:$F$904,5,0)</f>
        <v>0.61817</v>
      </c>
      <c r="G6313" s="67"/>
      <c r="H6313" s="67"/>
      <c r="J6313" s="67"/>
      <c r="P6313" s="68"/>
      <c r="Q6313" s="69"/>
      <c r="R6313" s="69"/>
      <c r="Z6313" s="70"/>
      <c r="AA6313" s="71"/>
      <c r="AB6313" s="70"/>
      <c r="AC6313" s="70"/>
      <c r="AD6313" s="53"/>
      <c r="AE6313" s="53"/>
      <c r="AF6313" s="72"/>
      <c r="AG6313" s="70"/>
      <c r="AH6313" s="70"/>
      <c r="AI6313" s="70"/>
    </row>
    <row r="6314" spans="1:35" ht="12.75" customHeight="1" x14ac:dyDescent="0.2">
      <c r="A6314" s="64" t="s">
        <v>1123</v>
      </c>
      <c r="B6314" s="65" t="s">
        <v>1122</v>
      </c>
      <c r="C6314" s="65">
        <v>2232001</v>
      </c>
      <c r="D6314" s="66">
        <f>VLOOKUP(A6314,'2.1 Termination Charges'!$B$4:$F$904,5,0)</f>
        <v>0.61817</v>
      </c>
      <c r="G6314" s="67"/>
      <c r="H6314" s="67"/>
      <c r="J6314" s="67"/>
      <c r="P6314" s="68"/>
      <c r="Q6314" s="69"/>
      <c r="R6314" s="69"/>
      <c r="Z6314" s="70"/>
      <c r="AA6314" s="71"/>
      <c r="AB6314" s="70"/>
      <c r="AC6314" s="70"/>
      <c r="AD6314" s="53"/>
      <c r="AE6314" s="53"/>
      <c r="AF6314" s="72"/>
      <c r="AG6314" s="70"/>
      <c r="AH6314" s="70"/>
      <c r="AI6314" s="70"/>
    </row>
    <row r="6315" spans="1:35" ht="12.75" customHeight="1" x14ac:dyDescent="0.2">
      <c r="A6315" s="64" t="s">
        <v>1123</v>
      </c>
      <c r="B6315" s="65" t="s">
        <v>1122</v>
      </c>
      <c r="C6315" s="65">
        <v>223442</v>
      </c>
      <c r="D6315" s="66">
        <f>VLOOKUP(A6315,'2.1 Termination Charges'!$B$4:$F$904,5,0)</f>
        <v>0.61817</v>
      </c>
      <c r="G6315" s="67"/>
      <c r="H6315" s="67"/>
      <c r="J6315" s="67"/>
      <c r="P6315" s="68"/>
      <c r="Q6315" s="69"/>
      <c r="R6315" s="69"/>
      <c r="Z6315" s="70"/>
      <c r="AA6315" s="71"/>
      <c r="AB6315" s="70"/>
      <c r="AC6315" s="70"/>
      <c r="AD6315" s="53"/>
      <c r="AE6315" s="53"/>
      <c r="AF6315" s="72"/>
      <c r="AG6315" s="70"/>
      <c r="AH6315" s="70"/>
      <c r="AI6315" s="70"/>
    </row>
    <row r="6316" spans="1:35" ht="12.75" customHeight="1" x14ac:dyDescent="0.2">
      <c r="A6316" s="64" t="s">
        <v>1123</v>
      </c>
      <c r="B6316" s="65" t="s">
        <v>1122</v>
      </c>
      <c r="C6316" s="65">
        <v>223443</v>
      </c>
      <c r="D6316" s="66">
        <f>VLOOKUP(A6316,'2.1 Termination Charges'!$B$4:$F$904,5,0)</f>
        <v>0.61817</v>
      </c>
      <c r="G6316" s="67"/>
      <c r="H6316" s="67"/>
      <c r="J6316" s="67"/>
      <c r="P6316" s="68"/>
      <c r="Q6316" s="69"/>
      <c r="R6316" s="69"/>
      <c r="Z6316" s="70"/>
      <c r="AA6316" s="71"/>
      <c r="AB6316" s="70"/>
      <c r="AC6316" s="70"/>
      <c r="AD6316" s="53"/>
      <c r="AE6316" s="53"/>
      <c r="AF6316" s="72"/>
      <c r="AG6316" s="70"/>
      <c r="AH6316" s="70"/>
      <c r="AI6316" s="70"/>
    </row>
    <row r="6317" spans="1:35" ht="12.75" customHeight="1" x14ac:dyDescent="0.2">
      <c r="A6317" s="64" t="s">
        <v>1123</v>
      </c>
      <c r="B6317" s="65" t="s">
        <v>1122</v>
      </c>
      <c r="C6317" s="65">
        <v>223449</v>
      </c>
      <c r="D6317" s="66">
        <f>VLOOKUP(A6317,'2.1 Termination Charges'!$B$4:$F$904,5,0)</f>
        <v>0.61817</v>
      </c>
      <c r="G6317" s="67"/>
      <c r="H6317" s="67"/>
      <c r="J6317" s="67"/>
      <c r="P6317" s="68"/>
      <c r="Q6317" s="69"/>
      <c r="R6317" s="69"/>
      <c r="Z6317" s="70"/>
      <c r="AA6317" s="71"/>
      <c r="AB6317" s="70"/>
      <c r="AC6317" s="70"/>
      <c r="AD6317" s="53"/>
      <c r="AE6317" s="53"/>
      <c r="AF6317" s="72"/>
      <c r="AG6317" s="70"/>
      <c r="AH6317" s="70"/>
      <c r="AI6317" s="70"/>
    </row>
    <row r="6318" spans="1:35" ht="12.75" customHeight="1" x14ac:dyDescent="0.2">
      <c r="A6318" s="64" t="s">
        <v>1125</v>
      </c>
      <c r="B6318" s="65" t="s">
        <v>1124</v>
      </c>
      <c r="C6318" s="65">
        <v>2237</v>
      </c>
      <c r="D6318" s="66">
        <f>VLOOKUP(A6318,'2.1 Termination Charges'!$B$4:$F$904,5,0)</f>
        <v>0.61817</v>
      </c>
      <c r="G6318" s="67"/>
      <c r="H6318" s="67"/>
      <c r="J6318" s="67"/>
      <c r="P6318" s="68"/>
      <c r="Q6318" s="69"/>
      <c r="R6318" s="69"/>
      <c r="Z6318" s="70"/>
      <c r="AA6318" s="71"/>
      <c r="AB6318" s="70"/>
      <c r="AC6318" s="70"/>
      <c r="AD6318" s="53"/>
      <c r="AE6318" s="53"/>
      <c r="AF6318" s="72"/>
      <c r="AG6318" s="70"/>
      <c r="AH6318" s="70"/>
      <c r="AI6318" s="70"/>
    </row>
    <row r="6319" spans="1:35" ht="12.75" customHeight="1" x14ac:dyDescent="0.2">
      <c r="A6319" s="64" t="s">
        <v>1125</v>
      </c>
      <c r="B6319" s="65" t="s">
        <v>1124</v>
      </c>
      <c r="C6319" s="65">
        <v>22382</v>
      </c>
      <c r="D6319" s="66">
        <f>VLOOKUP(A6319,'2.1 Termination Charges'!$B$4:$F$904,5,0)</f>
        <v>0.61817</v>
      </c>
      <c r="G6319" s="67"/>
      <c r="H6319" s="67"/>
      <c r="J6319" s="67"/>
      <c r="P6319" s="68"/>
      <c r="Q6319" s="69"/>
      <c r="R6319" s="69"/>
      <c r="Z6319" s="70"/>
      <c r="AA6319" s="71"/>
      <c r="AB6319" s="70"/>
      <c r="AC6319" s="70"/>
      <c r="AD6319" s="53"/>
      <c r="AE6319" s="53"/>
      <c r="AF6319" s="72"/>
      <c r="AG6319" s="70"/>
      <c r="AH6319" s="70"/>
      <c r="AI6319" s="70"/>
    </row>
    <row r="6320" spans="1:35" ht="12.75" customHeight="1" x14ac:dyDescent="0.2">
      <c r="A6320" s="64" t="s">
        <v>1125</v>
      </c>
      <c r="B6320" s="65" t="s">
        <v>1124</v>
      </c>
      <c r="C6320" s="65">
        <v>22383</v>
      </c>
      <c r="D6320" s="66">
        <f>VLOOKUP(A6320,'2.1 Termination Charges'!$B$4:$F$904,5,0)</f>
        <v>0.61817</v>
      </c>
      <c r="G6320" s="67"/>
      <c r="H6320" s="67"/>
      <c r="J6320" s="67"/>
      <c r="P6320" s="68"/>
      <c r="Q6320" s="69"/>
      <c r="R6320" s="69"/>
      <c r="Z6320" s="70"/>
      <c r="AA6320" s="71"/>
      <c r="AB6320" s="70"/>
      <c r="AC6320" s="70"/>
      <c r="AD6320" s="53"/>
      <c r="AE6320" s="53"/>
      <c r="AF6320" s="72"/>
      <c r="AG6320" s="70"/>
      <c r="AH6320" s="70"/>
      <c r="AI6320" s="70"/>
    </row>
    <row r="6321" spans="1:35" ht="12.75" customHeight="1" x14ac:dyDescent="0.2">
      <c r="A6321" s="64" t="s">
        <v>1125</v>
      </c>
      <c r="B6321" s="65" t="s">
        <v>1124</v>
      </c>
      <c r="C6321" s="65">
        <v>22390</v>
      </c>
      <c r="D6321" s="66">
        <f>VLOOKUP(A6321,'2.1 Termination Charges'!$B$4:$F$904,5,0)</f>
        <v>0.61817</v>
      </c>
      <c r="G6321" s="67"/>
      <c r="H6321" s="67"/>
      <c r="J6321" s="67"/>
      <c r="P6321" s="68"/>
      <c r="Q6321" s="69"/>
      <c r="R6321" s="69"/>
      <c r="Z6321" s="70"/>
      <c r="AA6321" s="71"/>
      <c r="AB6321" s="70"/>
      <c r="AC6321" s="70"/>
      <c r="AD6321" s="53"/>
      <c r="AE6321" s="53"/>
      <c r="AF6321" s="72"/>
      <c r="AG6321" s="70"/>
      <c r="AH6321" s="70"/>
      <c r="AI6321" s="70"/>
    </row>
    <row r="6322" spans="1:35" ht="12.75" customHeight="1" x14ac:dyDescent="0.2">
      <c r="A6322" s="64" t="s">
        <v>1125</v>
      </c>
      <c r="B6322" s="65" t="s">
        <v>1124</v>
      </c>
      <c r="C6322" s="65">
        <v>22391</v>
      </c>
      <c r="D6322" s="66">
        <f>VLOOKUP(A6322,'2.1 Termination Charges'!$B$4:$F$904,5,0)</f>
        <v>0.61817</v>
      </c>
      <c r="G6322" s="67"/>
      <c r="H6322" s="67"/>
      <c r="J6322" s="67"/>
      <c r="P6322" s="68"/>
      <c r="Q6322" s="69"/>
      <c r="R6322" s="69"/>
      <c r="Z6322" s="70"/>
      <c r="AA6322" s="71"/>
      <c r="AB6322" s="70"/>
      <c r="AC6322" s="70"/>
      <c r="AD6322" s="53"/>
      <c r="AE6322" s="53"/>
      <c r="AF6322" s="72"/>
      <c r="AG6322" s="70"/>
      <c r="AH6322" s="70"/>
      <c r="AI6322" s="70"/>
    </row>
    <row r="6323" spans="1:35" ht="12.75" customHeight="1" x14ac:dyDescent="0.2">
      <c r="A6323" s="64" t="s">
        <v>1125</v>
      </c>
      <c r="B6323" s="65" t="s">
        <v>1124</v>
      </c>
      <c r="C6323" s="65">
        <v>22392</v>
      </c>
      <c r="D6323" s="66">
        <f>VLOOKUP(A6323,'2.1 Termination Charges'!$B$4:$F$904,5,0)</f>
        <v>0.61817</v>
      </c>
      <c r="G6323" s="67"/>
      <c r="H6323" s="67"/>
      <c r="J6323" s="67"/>
      <c r="P6323" s="68"/>
      <c r="Q6323" s="69"/>
      <c r="R6323" s="69"/>
      <c r="Z6323" s="70"/>
      <c r="AA6323" s="71"/>
      <c r="AB6323" s="70"/>
      <c r="AC6323" s="70"/>
      <c r="AD6323" s="53"/>
      <c r="AE6323" s="53"/>
      <c r="AF6323" s="72"/>
      <c r="AG6323" s="70"/>
      <c r="AH6323" s="70"/>
      <c r="AI6323" s="70"/>
    </row>
    <row r="6324" spans="1:35" ht="12.75" customHeight="1" x14ac:dyDescent="0.2">
      <c r="A6324" s="64" t="s">
        <v>1125</v>
      </c>
      <c r="B6324" s="65" t="s">
        <v>1124</v>
      </c>
      <c r="C6324" s="65">
        <v>22393</v>
      </c>
      <c r="D6324" s="66">
        <f>VLOOKUP(A6324,'2.1 Termination Charges'!$B$4:$F$904,5,0)</f>
        <v>0.61817</v>
      </c>
      <c r="G6324" s="67"/>
      <c r="H6324" s="67"/>
      <c r="J6324" s="67"/>
      <c r="P6324" s="68"/>
      <c r="Q6324" s="69"/>
      <c r="R6324" s="69"/>
      <c r="Z6324" s="70"/>
      <c r="AA6324" s="71"/>
      <c r="AB6324" s="70"/>
      <c r="AC6324" s="70"/>
      <c r="AD6324" s="53"/>
      <c r="AE6324" s="53"/>
      <c r="AF6324" s="72"/>
      <c r="AG6324" s="70"/>
      <c r="AH6324" s="70"/>
      <c r="AI6324" s="70"/>
    </row>
    <row r="6325" spans="1:35" ht="12.75" customHeight="1" x14ac:dyDescent="0.2">
      <c r="A6325" s="64" t="s">
        <v>1125</v>
      </c>
      <c r="B6325" s="65" t="s">
        <v>1124</v>
      </c>
      <c r="C6325" s="65">
        <v>22394</v>
      </c>
      <c r="D6325" s="66">
        <f>VLOOKUP(A6325,'2.1 Termination Charges'!$B$4:$F$904,5,0)</f>
        <v>0.61817</v>
      </c>
      <c r="G6325" s="67"/>
      <c r="H6325" s="67"/>
      <c r="J6325" s="67"/>
      <c r="P6325" s="68"/>
      <c r="Q6325" s="69"/>
      <c r="R6325" s="69"/>
      <c r="Z6325" s="70"/>
      <c r="AA6325" s="71"/>
      <c r="AB6325" s="70"/>
      <c r="AC6325" s="70"/>
      <c r="AD6325" s="53"/>
      <c r="AE6325" s="53"/>
      <c r="AF6325" s="72"/>
      <c r="AG6325" s="70"/>
      <c r="AH6325" s="70"/>
      <c r="AI6325" s="70"/>
    </row>
    <row r="6326" spans="1:35" ht="12.75" customHeight="1" x14ac:dyDescent="0.2">
      <c r="A6326" s="64" t="s">
        <v>1127</v>
      </c>
      <c r="B6326" s="65" t="s">
        <v>1126</v>
      </c>
      <c r="C6326" s="65">
        <v>2236</v>
      </c>
      <c r="D6326" s="66">
        <f>VLOOKUP(A6326,'2.1 Termination Charges'!$B$4:$F$904,5,0)</f>
        <v>0.61817</v>
      </c>
      <c r="G6326" s="67"/>
      <c r="H6326" s="67"/>
      <c r="J6326" s="67"/>
      <c r="P6326" s="68"/>
      <c r="Q6326" s="69"/>
      <c r="R6326" s="69"/>
      <c r="Z6326" s="70"/>
      <c r="AA6326" s="71"/>
      <c r="AB6326" s="70"/>
      <c r="AC6326" s="70"/>
      <c r="AD6326" s="53"/>
      <c r="AE6326" s="53"/>
      <c r="AF6326" s="72"/>
      <c r="AG6326" s="70"/>
      <c r="AH6326" s="70"/>
      <c r="AI6326" s="70"/>
    </row>
    <row r="6327" spans="1:35" ht="12.75" customHeight="1" x14ac:dyDescent="0.2">
      <c r="A6327" s="64" t="s">
        <v>1127</v>
      </c>
      <c r="B6327" s="65" t="s">
        <v>1126</v>
      </c>
      <c r="C6327" s="65">
        <v>22389</v>
      </c>
      <c r="D6327" s="66">
        <f>VLOOKUP(A6327,'2.1 Termination Charges'!$B$4:$F$904,5,0)</f>
        <v>0.61817</v>
      </c>
      <c r="G6327" s="67"/>
      <c r="H6327" s="67"/>
      <c r="J6327" s="67"/>
      <c r="P6327" s="68"/>
      <c r="Q6327" s="69"/>
      <c r="R6327" s="69"/>
      <c r="Z6327" s="70"/>
      <c r="AA6327" s="71"/>
      <c r="AB6327" s="70"/>
      <c r="AC6327" s="70"/>
      <c r="AD6327" s="53"/>
      <c r="AE6327" s="53"/>
      <c r="AF6327" s="72"/>
      <c r="AG6327" s="70"/>
      <c r="AH6327" s="70"/>
      <c r="AI6327" s="70"/>
    </row>
    <row r="6328" spans="1:35" ht="12.75" customHeight="1" x14ac:dyDescent="0.2">
      <c r="A6328" s="64" t="s">
        <v>1127</v>
      </c>
      <c r="B6328" s="65" t="s">
        <v>1126</v>
      </c>
      <c r="C6328" s="65">
        <v>22395</v>
      </c>
      <c r="D6328" s="66">
        <f>VLOOKUP(A6328,'2.1 Termination Charges'!$B$4:$F$904,5,0)</f>
        <v>0.61817</v>
      </c>
      <c r="G6328" s="67"/>
      <c r="H6328" s="67"/>
      <c r="J6328" s="67"/>
      <c r="P6328" s="68"/>
      <c r="Q6328" s="69"/>
      <c r="R6328" s="69"/>
      <c r="Z6328" s="70"/>
      <c r="AA6328" s="71"/>
      <c r="AB6328" s="70"/>
      <c r="AC6328" s="70"/>
      <c r="AD6328" s="53"/>
      <c r="AE6328" s="53"/>
      <c r="AF6328" s="72"/>
      <c r="AG6328" s="70"/>
      <c r="AH6328" s="70"/>
      <c r="AI6328" s="70"/>
    </row>
    <row r="6329" spans="1:35" ht="12.75" customHeight="1" x14ac:dyDescent="0.2">
      <c r="A6329" s="64" t="s">
        <v>1127</v>
      </c>
      <c r="B6329" s="65" t="s">
        <v>1126</v>
      </c>
      <c r="C6329" s="65">
        <v>22396</v>
      </c>
      <c r="D6329" s="66">
        <f>VLOOKUP(A6329,'2.1 Termination Charges'!$B$4:$F$904,5,0)</f>
        <v>0.61817</v>
      </c>
      <c r="G6329" s="67"/>
      <c r="H6329" s="67"/>
      <c r="J6329" s="67"/>
      <c r="P6329" s="68"/>
      <c r="Q6329" s="69"/>
      <c r="R6329" s="69"/>
      <c r="Z6329" s="70"/>
      <c r="AA6329" s="71"/>
      <c r="AB6329" s="70"/>
      <c r="AC6329" s="70"/>
      <c r="AD6329" s="53"/>
      <c r="AE6329" s="53"/>
      <c r="AF6329" s="72"/>
      <c r="AG6329" s="70"/>
      <c r="AH6329" s="70"/>
      <c r="AI6329" s="70"/>
    </row>
    <row r="6330" spans="1:35" ht="12.75" customHeight="1" x14ac:dyDescent="0.2">
      <c r="A6330" s="64" t="s">
        <v>1127</v>
      </c>
      <c r="B6330" s="65" t="s">
        <v>1126</v>
      </c>
      <c r="C6330" s="65">
        <v>22397</v>
      </c>
      <c r="D6330" s="66">
        <f>VLOOKUP(A6330,'2.1 Termination Charges'!$B$4:$F$904,5,0)</f>
        <v>0.61817</v>
      </c>
      <c r="G6330" s="67"/>
      <c r="H6330" s="67"/>
      <c r="J6330" s="67"/>
      <c r="P6330" s="68"/>
      <c r="Q6330" s="69"/>
      <c r="R6330" s="69"/>
      <c r="Z6330" s="70"/>
      <c r="AA6330" s="71"/>
      <c r="AB6330" s="70"/>
      <c r="AC6330" s="70"/>
      <c r="AD6330" s="53"/>
      <c r="AE6330" s="53"/>
      <c r="AF6330" s="72"/>
      <c r="AG6330" s="70"/>
      <c r="AH6330" s="70"/>
      <c r="AI6330" s="70"/>
    </row>
    <row r="6331" spans="1:35" ht="12.75" customHeight="1" x14ac:dyDescent="0.2">
      <c r="A6331" s="64" t="s">
        <v>1127</v>
      </c>
      <c r="B6331" s="65" t="s">
        <v>1126</v>
      </c>
      <c r="C6331" s="65">
        <v>22398</v>
      </c>
      <c r="D6331" s="66">
        <f>VLOOKUP(A6331,'2.1 Termination Charges'!$B$4:$F$904,5,0)</f>
        <v>0.61817</v>
      </c>
      <c r="G6331" s="67"/>
      <c r="H6331" s="67"/>
      <c r="J6331" s="67"/>
      <c r="P6331" s="68"/>
      <c r="Q6331" s="69"/>
      <c r="R6331" s="69"/>
      <c r="Z6331" s="70"/>
      <c r="AA6331" s="71"/>
      <c r="AB6331" s="70"/>
      <c r="AC6331" s="70"/>
      <c r="AD6331" s="53"/>
      <c r="AE6331" s="53"/>
      <c r="AF6331" s="72"/>
      <c r="AG6331" s="70"/>
      <c r="AH6331" s="70"/>
      <c r="AI6331" s="70"/>
    </row>
    <row r="6332" spans="1:35" ht="12.75" customHeight="1" x14ac:dyDescent="0.2">
      <c r="A6332" s="64" t="s">
        <v>1127</v>
      </c>
      <c r="B6332" s="65" t="s">
        <v>1126</v>
      </c>
      <c r="C6332" s="65">
        <v>22399</v>
      </c>
      <c r="D6332" s="66">
        <f>VLOOKUP(A6332,'2.1 Termination Charges'!$B$4:$F$904,5,0)</f>
        <v>0.61817</v>
      </c>
      <c r="G6332" s="67"/>
      <c r="H6332" s="67"/>
      <c r="J6332" s="67"/>
      <c r="P6332" s="68"/>
      <c r="Q6332" s="69"/>
      <c r="R6332" s="69"/>
      <c r="Z6332" s="70"/>
      <c r="AA6332" s="71"/>
      <c r="AB6332" s="70"/>
      <c r="AC6332" s="70"/>
      <c r="AD6332" s="53"/>
      <c r="AE6332" s="53"/>
      <c r="AF6332" s="72"/>
      <c r="AG6332" s="70"/>
      <c r="AH6332" s="70"/>
      <c r="AI6332" s="70"/>
    </row>
    <row r="6333" spans="1:35" ht="12.75" customHeight="1" x14ac:dyDescent="0.2">
      <c r="A6333" s="64" t="s">
        <v>1129</v>
      </c>
      <c r="B6333" s="65" t="s">
        <v>1128</v>
      </c>
      <c r="C6333" s="65">
        <v>356</v>
      </c>
      <c r="D6333" s="66">
        <f>VLOOKUP(A6333,'2.1 Termination Charges'!$B$4:$F$904,5,0)</f>
        <v>7.5199999999999998E-3</v>
      </c>
      <c r="G6333" s="67"/>
      <c r="H6333" s="67"/>
      <c r="J6333" s="67"/>
      <c r="P6333" s="68"/>
      <c r="Q6333" s="69"/>
      <c r="R6333" s="69"/>
      <c r="Z6333" s="70"/>
      <c r="AA6333" s="71"/>
      <c r="AB6333" s="70"/>
      <c r="AC6333" s="70"/>
      <c r="AD6333" s="53"/>
      <c r="AE6333" s="53"/>
      <c r="AF6333" s="72"/>
      <c r="AG6333" s="70"/>
      <c r="AH6333" s="70"/>
      <c r="AI6333" s="70"/>
    </row>
    <row r="6334" spans="1:35" ht="12.75" customHeight="1" x14ac:dyDescent="0.2">
      <c r="A6334" s="64" t="s">
        <v>1131</v>
      </c>
      <c r="B6334" s="65" t="s">
        <v>1130</v>
      </c>
      <c r="C6334" s="65">
        <v>3567</v>
      </c>
      <c r="D6334" s="66">
        <f>VLOOKUP(A6334,'2.1 Termination Charges'!$B$4:$F$904,5,0)</f>
        <v>1.6729999999999998E-2</v>
      </c>
      <c r="G6334" s="67"/>
      <c r="H6334" s="67"/>
      <c r="J6334" s="67"/>
      <c r="P6334" s="68"/>
      <c r="Q6334" s="69"/>
      <c r="R6334" s="69"/>
      <c r="Z6334" s="70"/>
      <c r="AA6334" s="71"/>
      <c r="AB6334" s="70"/>
      <c r="AC6334" s="70"/>
      <c r="AD6334" s="53"/>
      <c r="AE6334" s="53"/>
      <c r="AF6334" s="72"/>
      <c r="AG6334" s="70"/>
      <c r="AH6334" s="70"/>
      <c r="AI6334" s="70"/>
    </row>
    <row r="6335" spans="1:35" ht="12.75" customHeight="1" x14ac:dyDescent="0.2">
      <c r="A6335" s="64" t="s">
        <v>1131</v>
      </c>
      <c r="B6335" s="65" t="s">
        <v>1130</v>
      </c>
      <c r="C6335" s="65">
        <v>3569</v>
      </c>
      <c r="D6335" s="66">
        <f>VLOOKUP(A6335,'2.1 Termination Charges'!$B$4:$F$904,5,0)</f>
        <v>1.6729999999999998E-2</v>
      </c>
      <c r="G6335" s="67"/>
      <c r="H6335" s="67"/>
      <c r="J6335" s="67"/>
      <c r="P6335" s="68"/>
      <c r="Q6335" s="69"/>
      <c r="R6335" s="69"/>
      <c r="Z6335" s="70"/>
      <c r="AA6335" s="71"/>
      <c r="AB6335" s="70"/>
      <c r="AC6335" s="70"/>
      <c r="AD6335" s="53"/>
      <c r="AE6335" s="53"/>
      <c r="AF6335" s="72"/>
      <c r="AG6335" s="70"/>
      <c r="AH6335" s="70"/>
      <c r="AI6335" s="70"/>
    </row>
    <row r="6336" spans="1:35" ht="12.75" customHeight="1" x14ac:dyDescent="0.2">
      <c r="A6336" s="64" t="s">
        <v>1133</v>
      </c>
      <c r="B6336" s="65" t="s">
        <v>1132</v>
      </c>
      <c r="C6336" s="65">
        <v>692</v>
      </c>
      <c r="D6336" s="66">
        <f>VLOOKUP(A6336,'2.1 Termination Charges'!$B$4:$F$904,5,0)</f>
        <v>0.47271999999999997</v>
      </c>
      <c r="G6336" s="67"/>
      <c r="H6336" s="67"/>
      <c r="J6336" s="67"/>
      <c r="P6336" s="68"/>
      <c r="Q6336" s="69"/>
      <c r="R6336" s="69"/>
      <c r="Z6336" s="70"/>
      <c r="AA6336" s="71"/>
      <c r="AB6336" s="70"/>
      <c r="AC6336" s="70"/>
      <c r="AD6336" s="53"/>
      <c r="AE6336" s="53"/>
      <c r="AF6336" s="72"/>
      <c r="AG6336" s="70"/>
      <c r="AH6336" s="70"/>
      <c r="AI6336" s="70"/>
    </row>
    <row r="6337" spans="1:35" ht="12.75" customHeight="1" x14ac:dyDescent="0.2">
      <c r="A6337" s="64" t="s">
        <v>1135</v>
      </c>
      <c r="B6337" s="65" t="s">
        <v>1134</v>
      </c>
      <c r="C6337" s="65">
        <v>596</v>
      </c>
      <c r="D6337" s="66">
        <f>VLOOKUP(A6337,'2.1 Termination Charges'!$B$4:$F$904,5,0)</f>
        <v>1.2120000000000001E-2</v>
      </c>
      <c r="G6337" s="67"/>
      <c r="H6337" s="67"/>
      <c r="J6337" s="67"/>
      <c r="P6337" s="68"/>
      <c r="Q6337" s="69"/>
      <c r="R6337" s="69"/>
      <c r="Z6337" s="70"/>
      <c r="AA6337" s="71"/>
      <c r="AB6337" s="70"/>
      <c r="AC6337" s="70"/>
      <c r="AD6337" s="53"/>
      <c r="AE6337" s="53"/>
      <c r="AF6337" s="72"/>
      <c r="AG6337" s="70"/>
      <c r="AH6337" s="70"/>
      <c r="AI6337" s="70"/>
    </row>
    <row r="6338" spans="1:35" ht="12.75" customHeight="1" x14ac:dyDescent="0.2">
      <c r="A6338" s="64" t="s">
        <v>1137</v>
      </c>
      <c r="B6338" s="65" t="s">
        <v>1136</v>
      </c>
      <c r="C6338" s="65">
        <v>59669610</v>
      </c>
      <c r="D6338" s="66">
        <f>VLOOKUP(A6338,'2.1 Termination Charges'!$B$4:$F$904,5,0)</f>
        <v>0.10630000000000001</v>
      </c>
      <c r="G6338" s="67"/>
      <c r="H6338" s="67"/>
      <c r="J6338" s="67"/>
      <c r="P6338" s="68"/>
      <c r="Q6338" s="69"/>
      <c r="R6338" s="69"/>
      <c r="Z6338" s="70"/>
      <c r="AA6338" s="71"/>
      <c r="AB6338" s="70"/>
      <c r="AC6338" s="70"/>
      <c r="AD6338" s="53"/>
      <c r="AE6338" s="53"/>
      <c r="AF6338" s="72"/>
      <c r="AG6338" s="70"/>
      <c r="AH6338" s="70"/>
      <c r="AI6338" s="70"/>
    </row>
    <row r="6339" spans="1:35" ht="12.75" customHeight="1" x14ac:dyDescent="0.2">
      <c r="A6339" s="64" t="s">
        <v>1137</v>
      </c>
      <c r="B6339" s="65" t="s">
        <v>1136</v>
      </c>
      <c r="C6339" s="65">
        <v>59669611</v>
      </c>
      <c r="D6339" s="66">
        <f>VLOOKUP(A6339,'2.1 Termination Charges'!$B$4:$F$904,5,0)</f>
        <v>0.10630000000000001</v>
      </c>
      <c r="G6339" s="67"/>
      <c r="H6339" s="67"/>
      <c r="J6339" s="67"/>
      <c r="P6339" s="68"/>
      <c r="Q6339" s="69"/>
      <c r="R6339" s="69"/>
      <c r="Z6339" s="70"/>
      <c r="AA6339" s="71"/>
      <c r="AB6339" s="70"/>
      <c r="AC6339" s="70"/>
      <c r="AD6339" s="53"/>
      <c r="AE6339" s="53"/>
      <c r="AF6339" s="72"/>
      <c r="AG6339" s="70"/>
      <c r="AH6339" s="70"/>
      <c r="AI6339" s="70"/>
    </row>
    <row r="6340" spans="1:35" ht="12.75" customHeight="1" x14ac:dyDescent="0.2">
      <c r="A6340" s="64" t="s">
        <v>1137</v>
      </c>
      <c r="B6340" s="65" t="s">
        <v>1136</v>
      </c>
      <c r="C6340" s="65">
        <v>59669616</v>
      </c>
      <c r="D6340" s="66">
        <f>VLOOKUP(A6340,'2.1 Termination Charges'!$B$4:$F$904,5,0)</f>
        <v>0.10630000000000001</v>
      </c>
      <c r="G6340" s="67"/>
      <c r="H6340" s="67"/>
      <c r="J6340" s="67"/>
      <c r="P6340" s="68"/>
      <c r="Q6340" s="69"/>
      <c r="R6340" s="69"/>
      <c r="Z6340" s="70"/>
      <c r="AA6340" s="71"/>
      <c r="AB6340" s="70"/>
      <c r="AC6340" s="70"/>
      <c r="AD6340" s="53"/>
      <c r="AE6340" s="53"/>
      <c r="AF6340" s="72"/>
      <c r="AG6340" s="70"/>
      <c r="AH6340" s="70"/>
      <c r="AI6340" s="70"/>
    </row>
    <row r="6341" spans="1:35" ht="12.75" customHeight="1" x14ac:dyDescent="0.2">
      <c r="A6341" s="64" t="s">
        <v>1137</v>
      </c>
      <c r="B6341" s="65" t="s">
        <v>1136</v>
      </c>
      <c r="C6341" s="65">
        <v>59669617</v>
      </c>
      <c r="D6341" s="66">
        <f>VLOOKUP(A6341,'2.1 Termination Charges'!$B$4:$F$904,5,0)</f>
        <v>0.10630000000000001</v>
      </c>
      <c r="G6341" s="67"/>
      <c r="H6341" s="67"/>
      <c r="J6341" s="67"/>
      <c r="P6341" s="68"/>
      <c r="Q6341" s="69"/>
      <c r="R6341" s="69"/>
      <c r="Z6341" s="70"/>
      <c r="AA6341" s="71"/>
      <c r="AB6341" s="70"/>
      <c r="AC6341" s="70"/>
      <c r="AD6341" s="53"/>
      <c r="AE6341" s="53"/>
      <c r="AF6341" s="72"/>
      <c r="AG6341" s="70"/>
      <c r="AH6341" s="70"/>
      <c r="AI6341" s="70"/>
    </row>
    <row r="6342" spans="1:35" ht="12.75" customHeight="1" x14ac:dyDescent="0.2">
      <c r="A6342" s="64" t="s">
        <v>1137</v>
      </c>
      <c r="B6342" s="65" t="s">
        <v>1136</v>
      </c>
      <c r="C6342" s="65">
        <v>59669618</v>
      </c>
      <c r="D6342" s="66">
        <f>VLOOKUP(A6342,'2.1 Termination Charges'!$B$4:$F$904,5,0)</f>
        <v>0.10630000000000001</v>
      </c>
      <c r="G6342" s="67"/>
      <c r="H6342" s="67"/>
      <c r="J6342" s="67"/>
      <c r="P6342" s="68"/>
      <c r="Q6342" s="69"/>
      <c r="R6342" s="69"/>
      <c r="Z6342" s="70"/>
      <c r="AA6342" s="71"/>
      <c r="AB6342" s="70"/>
      <c r="AC6342" s="70"/>
      <c r="AD6342" s="53"/>
      <c r="AE6342" s="53"/>
      <c r="AF6342" s="72"/>
      <c r="AG6342" s="70"/>
      <c r="AH6342" s="70"/>
      <c r="AI6342" s="70"/>
    </row>
    <row r="6343" spans="1:35" ht="12.75" customHeight="1" x14ac:dyDescent="0.2">
      <c r="A6343" s="64" t="s">
        <v>1137</v>
      </c>
      <c r="B6343" s="65" t="s">
        <v>1136</v>
      </c>
      <c r="C6343" s="65">
        <v>59669619</v>
      </c>
      <c r="D6343" s="66">
        <f>VLOOKUP(A6343,'2.1 Termination Charges'!$B$4:$F$904,5,0)</f>
        <v>0.10630000000000001</v>
      </c>
      <c r="G6343" s="67"/>
      <c r="H6343" s="67"/>
      <c r="J6343" s="67"/>
      <c r="P6343" s="68"/>
      <c r="Q6343" s="69"/>
      <c r="R6343" s="69"/>
      <c r="Z6343" s="70"/>
      <c r="AA6343" s="71"/>
      <c r="AB6343" s="70"/>
      <c r="AC6343" s="70"/>
      <c r="AD6343" s="53"/>
      <c r="AE6343" s="53"/>
      <c r="AF6343" s="72"/>
      <c r="AG6343" s="70"/>
      <c r="AH6343" s="70"/>
      <c r="AI6343" s="70"/>
    </row>
    <row r="6344" spans="1:35" ht="12.75" customHeight="1" x14ac:dyDescent="0.2">
      <c r="A6344" s="64" t="s">
        <v>1137</v>
      </c>
      <c r="B6344" s="65" t="s">
        <v>1136</v>
      </c>
      <c r="C6344" s="65">
        <v>59669650</v>
      </c>
      <c r="D6344" s="66">
        <f>VLOOKUP(A6344,'2.1 Termination Charges'!$B$4:$F$904,5,0)</f>
        <v>0.10630000000000001</v>
      </c>
      <c r="G6344" s="67"/>
      <c r="H6344" s="67"/>
      <c r="J6344" s="67"/>
      <c r="P6344" s="68"/>
      <c r="Q6344" s="69"/>
      <c r="R6344" s="69"/>
      <c r="Z6344" s="70"/>
      <c r="AA6344" s="71"/>
      <c r="AB6344" s="70"/>
      <c r="AC6344" s="70"/>
      <c r="AD6344" s="53"/>
      <c r="AE6344" s="53"/>
      <c r="AF6344" s="72"/>
      <c r="AG6344" s="70"/>
      <c r="AH6344" s="70"/>
      <c r="AI6344" s="70"/>
    </row>
    <row r="6345" spans="1:35" ht="12.75" customHeight="1" x14ac:dyDescent="0.2">
      <c r="A6345" s="64" t="s">
        <v>1137</v>
      </c>
      <c r="B6345" s="65" t="s">
        <v>1136</v>
      </c>
      <c r="C6345" s="65">
        <v>59669651</v>
      </c>
      <c r="D6345" s="66">
        <f>VLOOKUP(A6345,'2.1 Termination Charges'!$B$4:$F$904,5,0)</f>
        <v>0.10630000000000001</v>
      </c>
      <c r="G6345" s="67"/>
      <c r="H6345" s="67"/>
      <c r="J6345" s="67"/>
      <c r="P6345" s="68"/>
      <c r="Q6345" s="69"/>
      <c r="R6345" s="69"/>
      <c r="Z6345" s="70"/>
      <c r="AA6345" s="71"/>
      <c r="AB6345" s="70"/>
      <c r="AC6345" s="70"/>
      <c r="AD6345" s="53"/>
      <c r="AE6345" s="53"/>
      <c r="AF6345" s="72"/>
      <c r="AG6345" s="70"/>
      <c r="AH6345" s="70"/>
      <c r="AI6345" s="70"/>
    </row>
    <row r="6346" spans="1:35" ht="12.75" customHeight="1" x14ac:dyDescent="0.2">
      <c r="A6346" s="64" t="s">
        <v>1137</v>
      </c>
      <c r="B6346" s="65" t="s">
        <v>1136</v>
      </c>
      <c r="C6346" s="65">
        <v>59669652</v>
      </c>
      <c r="D6346" s="66">
        <f>VLOOKUP(A6346,'2.1 Termination Charges'!$B$4:$F$904,5,0)</f>
        <v>0.10630000000000001</v>
      </c>
      <c r="G6346" s="67"/>
      <c r="H6346" s="67"/>
      <c r="J6346" s="67"/>
      <c r="P6346" s="68"/>
      <c r="Q6346" s="69"/>
      <c r="R6346" s="69"/>
      <c r="Z6346" s="70"/>
      <c r="AA6346" s="71"/>
      <c r="AB6346" s="70"/>
      <c r="AC6346" s="70"/>
      <c r="AD6346" s="53"/>
      <c r="AE6346" s="53"/>
      <c r="AF6346" s="72"/>
      <c r="AG6346" s="70"/>
      <c r="AH6346" s="70"/>
      <c r="AI6346" s="70"/>
    </row>
    <row r="6347" spans="1:35" ht="12.75" customHeight="1" x14ac:dyDescent="0.2">
      <c r="A6347" s="64" t="s">
        <v>1137</v>
      </c>
      <c r="B6347" s="65" t="s">
        <v>1136</v>
      </c>
      <c r="C6347" s="65">
        <v>59669653</v>
      </c>
      <c r="D6347" s="66">
        <f>VLOOKUP(A6347,'2.1 Termination Charges'!$B$4:$F$904,5,0)</f>
        <v>0.10630000000000001</v>
      </c>
      <c r="G6347" s="67"/>
      <c r="H6347" s="67"/>
      <c r="J6347" s="67"/>
      <c r="P6347" s="68"/>
      <c r="Q6347" s="69"/>
      <c r="R6347" s="69"/>
      <c r="Z6347" s="70"/>
      <c r="AA6347" s="71"/>
      <c r="AB6347" s="70"/>
      <c r="AC6347" s="70"/>
      <c r="AD6347" s="53"/>
      <c r="AE6347" s="53"/>
      <c r="AF6347" s="72"/>
      <c r="AG6347" s="70"/>
      <c r="AH6347" s="70"/>
      <c r="AI6347" s="70"/>
    </row>
    <row r="6348" spans="1:35" ht="12.75" customHeight="1" x14ac:dyDescent="0.2">
      <c r="A6348" s="64" t="s">
        <v>1137</v>
      </c>
      <c r="B6348" s="65" t="s">
        <v>1136</v>
      </c>
      <c r="C6348" s="65">
        <v>59669654</v>
      </c>
      <c r="D6348" s="66">
        <f>VLOOKUP(A6348,'2.1 Termination Charges'!$B$4:$F$904,5,0)</f>
        <v>0.10630000000000001</v>
      </c>
      <c r="G6348" s="67"/>
      <c r="H6348" s="67"/>
      <c r="J6348" s="67"/>
      <c r="P6348" s="68"/>
      <c r="Q6348" s="69"/>
      <c r="R6348" s="69"/>
      <c r="Z6348" s="70"/>
      <c r="AA6348" s="71"/>
      <c r="AB6348" s="70"/>
      <c r="AC6348" s="70"/>
      <c r="AD6348" s="53"/>
      <c r="AE6348" s="53"/>
      <c r="AF6348" s="72"/>
      <c r="AG6348" s="70"/>
      <c r="AH6348" s="70"/>
      <c r="AI6348" s="70"/>
    </row>
    <row r="6349" spans="1:35" ht="12.75" customHeight="1" x14ac:dyDescent="0.2">
      <c r="A6349" s="64" t="s">
        <v>1137</v>
      </c>
      <c r="B6349" s="65" t="s">
        <v>1136</v>
      </c>
      <c r="C6349" s="65">
        <v>5966967</v>
      </c>
      <c r="D6349" s="66">
        <f>VLOOKUP(A6349,'2.1 Termination Charges'!$B$4:$F$904,5,0)</f>
        <v>0.10630000000000001</v>
      </c>
      <c r="G6349" s="67"/>
      <c r="H6349" s="67"/>
      <c r="J6349" s="67"/>
      <c r="P6349" s="68"/>
      <c r="Q6349" s="69"/>
      <c r="R6349" s="69"/>
      <c r="Z6349" s="70"/>
      <c r="AA6349" s="71"/>
      <c r="AB6349" s="70"/>
      <c r="AC6349" s="70"/>
      <c r="AD6349" s="53"/>
      <c r="AE6349" s="53"/>
      <c r="AF6349" s="72"/>
      <c r="AG6349" s="70"/>
      <c r="AH6349" s="70"/>
      <c r="AI6349" s="70"/>
    </row>
    <row r="6350" spans="1:35" ht="12.75" customHeight="1" x14ac:dyDescent="0.2">
      <c r="A6350" s="64" t="s">
        <v>1137</v>
      </c>
      <c r="B6350" s="65" t="s">
        <v>1136</v>
      </c>
      <c r="C6350" s="65">
        <v>59669690</v>
      </c>
      <c r="D6350" s="66">
        <f>VLOOKUP(A6350,'2.1 Termination Charges'!$B$4:$F$904,5,0)</f>
        <v>0.10630000000000001</v>
      </c>
      <c r="G6350" s="67"/>
      <c r="H6350" s="67"/>
      <c r="J6350" s="67"/>
      <c r="P6350" s="68"/>
      <c r="Q6350" s="69"/>
      <c r="R6350" s="69"/>
      <c r="Z6350" s="70"/>
      <c r="AA6350" s="71"/>
      <c r="AB6350" s="70"/>
      <c r="AC6350" s="70"/>
      <c r="AD6350" s="53"/>
      <c r="AE6350" s="53"/>
      <c r="AF6350" s="72"/>
      <c r="AG6350" s="70"/>
      <c r="AH6350" s="70"/>
      <c r="AI6350" s="70"/>
    </row>
    <row r="6351" spans="1:35" ht="12.75" customHeight="1" x14ac:dyDescent="0.2">
      <c r="A6351" s="64" t="s">
        <v>1137</v>
      </c>
      <c r="B6351" s="65" t="s">
        <v>1136</v>
      </c>
      <c r="C6351" s="65">
        <v>59669691</v>
      </c>
      <c r="D6351" s="66">
        <f>VLOOKUP(A6351,'2.1 Termination Charges'!$B$4:$F$904,5,0)</f>
        <v>0.10630000000000001</v>
      </c>
      <c r="G6351" s="67"/>
      <c r="H6351" s="67"/>
      <c r="J6351" s="67"/>
      <c r="P6351" s="68"/>
      <c r="Q6351" s="69"/>
      <c r="R6351" s="69"/>
      <c r="Z6351" s="70"/>
      <c r="AA6351" s="71"/>
      <c r="AB6351" s="70"/>
      <c r="AC6351" s="70"/>
      <c r="AD6351" s="53"/>
      <c r="AE6351" s="53"/>
      <c r="AF6351" s="72"/>
      <c r="AG6351" s="70"/>
      <c r="AH6351" s="70"/>
      <c r="AI6351" s="70"/>
    </row>
    <row r="6352" spans="1:35" ht="12.75" customHeight="1" x14ac:dyDescent="0.2">
      <c r="A6352" s="64" t="s">
        <v>1137</v>
      </c>
      <c r="B6352" s="65" t="s">
        <v>1136</v>
      </c>
      <c r="C6352" s="65">
        <v>59669692</v>
      </c>
      <c r="D6352" s="66">
        <f>VLOOKUP(A6352,'2.1 Termination Charges'!$B$4:$F$904,5,0)</f>
        <v>0.10630000000000001</v>
      </c>
      <c r="G6352" s="67"/>
      <c r="H6352" s="67"/>
      <c r="J6352" s="67"/>
      <c r="P6352" s="68"/>
      <c r="Q6352" s="69"/>
      <c r="R6352" s="69"/>
      <c r="Z6352" s="70"/>
      <c r="AA6352" s="71"/>
      <c r="AB6352" s="70"/>
      <c r="AC6352" s="70"/>
      <c r="AD6352" s="53"/>
      <c r="AE6352" s="53"/>
      <c r="AF6352" s="72"/>
      <c r="AG6352" s="70"/>
      <c r="AH6352" s="70"/>
      <c r="AI6352" s="70"/>
    </row>
    <row r="6353" spans="1:35" ht="12.75" customHeight="1" x14ac:dyDescent="0.2">
      <c r="A6353" s="64" t="s">
        <v>1137</v>
      </c>
      <c r="B6353" s="65" t="s">
        <v>1136</v>
      </c>
      <c r="C6353" s="65">
        <v>59669693</v>
      </c>
      <c r="D6353" s="66">
        <f>VLOOKUP(A6353,'2.1 Termination Charges'!$B$4:$F$904,5,0)</f>
        <v>0.10630000000000001</v>
      </c>
      <c r="G6353" s="67"/>
      <c r="H6353" s="67"/>
      <c r="J6353" s="67"/>
      <c r="P6353" s="68"/>
      <c r="Q6353" s="69"/>
      <c r="R6353" s="69"/>
      <c r="Z6353" s="70"/>
      <c r="AA6353" s="71"/>
      <c r="AB6353" s="70"/>
      <c r="AC6353" s="70"/>
      <c r="AD6353" s="53"/>
      <c r="AE6353" s="53"/>
      <c r="AF6353" s="72"/>
      <c r="AG6353" s="70"/>
      <c r="AH6353" s="70"/>
      <c r="AI6353" s="70"/>
    </row>
    <row r="6354" spans="1:35" ht="12.75" customHeight="1" x14ac:dyDescent="0.2">
      <c r="A6354" s="64" t="s">
        <v>1137</v>
      </c>
      <c r="B6354" s="65" t="s">
        <v>1136</v>
      </c>
      <c r="C6354" s="65">
        <v>59669694</v>
      </c>
      <c r="D6354" s="66">
        <f>VLOOKUP(A6354,'2.1 Termination Charges'!$B$4:$F$904,5,0)</f>
        <v>0.10630000000000001</v>
      </c>
      <c r="G6354" s="67"/>
      <c r="H6354" s="67"/>
      <c r="J6354" s="67"/>
      <c r="P6354" s="68"/>
      <c r="Q6354" s="69"/>
      <c r="R6354" s="69"/>
      <c r="Z6354" s="70"/>
      <c r="AA6354" s="71"/>
      <c r="AB6354" s="70"/>
      <c r="AC6354" s="70"/>
      <c r="AD6354" s="53"/>
      <c r="AE6354" s="53"/>
      <c r="AF6354" s="72"/>
      <c r="AG6354" s="70"/>
      <c r="AH6354" s="70"/>
      <c r="AI6354" s="70"/>
    </row>
    <row r="6355" spans="1:35" ht="12.75" customHeight="1" x14ac:dyDescent="0.2">
      <c r="A6355" s="64" t="s">
        <v>1137</v>
      </c>
      <c r="B6355" s="65" t="s">
        <v>1136</v>
      </c>
      <c r="C6355" s="65">
        <v>59669695</v>
      </c>
      <c r="D6355" s="66">
        <f>VLOOKUP(A6355,'2.1 Termination Charges'!$B$4:$F$904,5,0)</f>
        <v>0.10630000000000001</v>
      </c>
      <c r="G6355" s="67"/>
      <c r="H6355" s="67"/>
      <c r="J6355" s="67"/>
      <c r="P6355" s="68"/>
      <c r="Q6355" s="69"/>
      <c r="R6355" s="69"/>
      <c r="Z6355" s="70"/>
      <c r="AA6355" s="71"/>
      <c r="AB6355" s="70"/>
      <c r="AC6355" s="70"/>
      <c r="AD6355" s="53"/>
      <c r="AE6355" s="53"/>
      <c r="AF6355" s="72"/>
      <c r="AG6355" s="70"/>
      <c r="AH6355" s="70"/>
      <c r="AI6355" s="70"/>
    </row>
    <row r="6356" spans="1:35" ht="12.75" customHeight="1" x14ac:dyDescent="0.2">
      <c r="A6356" s="64" t="s">
        <v>1137</v>
      </c>
      <c r="B6356" s="65" t="s">
        <v>1136</v>
      </c>
      <c r="C6356" s="65">
        <v>59669696</v>
      </c>
      <c r="D6356" s="66">
        <f>VLOOKUP(A6356,'2.1 Termination Charges'!$B$4:$F$904,5,0)</f>
        <v>0.10630000000000001</v>
      </c>
      <c r="G6356" s="67"/>
      <c r="H6356" s="67"/>
      <c r="J6356" s="67"/>
      <c r="P6356" s="68"/>
      <c r="Q6356" s="69"/>
      <c r="R6356" s="69"/>
      <c r="Z6356" s="70"/>
      <c r="AA6356" s="71"/>
      <c r="AB6356" s="70"/>
      <c r="AC6356" s="70"/>
      <c r="AD6356" s="53"/>
      <c r="AE6356" s="53"/>
      <c r="AF6356" s="72"/>
      <c r="AG6356" s="70"/>
      <c r="AH6356" s="70"/>
      <c r="AI6356" s="70"/>
    </row>
    <row r="6357" spans="1:35" ht="12.75" customHeight="1" x14ac:dyDescent="0.2">
      <c r="A6357" s="64" t="s">
        <v>1137</v>
      </c>
      <c r="B6357" s="65" t="s">
        <v>1136</v>
      </c>
      <c r="C6357" s="65">
        <v>59669697</v>
      </c>
      <c r="D6357" s="66">
        <f>VLOOKUP(A6357,'2.1 Termination Charges'!$B$4:$F$904,5,0)</f>
        <v>0.10630000000000001</v>
      </c>
      <c r="G6357" s="67"/>
      <c r="H6357" s="67"/>
      <c r="J6357" s="67"/>
      <c r="P6357" s="68"/>
      <c r="Q6357" s="69"/>
      <c r="R6357" s="69"/>
      <c r="Z6357" s="70"/>
      <c r="AA6357" s="71"/>
      <c r="AB6357" s="70"/>
      <c r="AC6357" s="70"/>
      <c r="AD6357" s="53"/>
      <c r="AE6357" s="53"/>
      <c r="AF6357" s="72"/>
      <c r="AG6357" s="70"/>
      <c r="AH6357" s="70"/>
      <c r="AI6357" s="70"/>
    </row>
    <row r="6358" spans="1:35" ht="12.75" customHeight="1" x14ac:dyDescent="0.2">
      <c r="A6358" s="64" t="s">
        <v>1137</v>
      </c>
      <c r="B6358" s="65" t="s">
        <v>1136</v>
      </c>
      <c r="C6358" s="65">
        <v>59669698</v>
      </c>
      <c r="D6358" s="66">
        <f>VLOOKUP(A6358,'2.1 Termination Charges'!$B$4:$F$904,5,0)</f>
        <v>0.10630000000000001</v>
      </c>
      <c r="G6358" s="67"/>
      <c r="H6358" s="67"/>
      <c r="J6358" s="67"/>
      <c r="P6358" s="68"/>
      <c r="Q6358" s="69"/>
      <c r="R6358" s="69"/>
      <c r="Z6358" s="70"/>
      <c r="AA6358" s="71"/>
      <c r="AB6358" s="70"/>
      <c r="AC6358" s="70"/>
      <c r="AD6358" s="53"/>
      <c r="AE6358" s="53"/>
      <c r="AF6358" s="72"/>
      <c r="AG6358" s="70"/>
      <c r="AH6358" s="70"/>
      <c r="AI6358" s="70"/>
    </row>
    <row r="6359" spans="1:35" ht="12.75" customHeight="1" x14ac:dyDescent="0.2">
      <c r="A6359" s="64" t="s">
        <v>1137</v>
      </c>
      <c r="B6359" s="65" t="s">
        <v>1136</v>
      </c>
      <c r="C6359" s="65">
        <v>59669727</v>
      </c>
      <c r="D6359" s="66">
        <f>VLOOKUP(A6359,'2.1 Termination Charges'!$B$4:$F$904,5,0)</f>
        <v>0.10630000000000001</v>
      </c>
      <c r="G6359" s="67"/>
      <c r="H6359" s="67"/>
      <c r="J6359" s="67"/>
      <c r="P6359" s="68"/>
      <c r="Q6359" s="69"/>
      <c r="R6359" s="69"/>
      <c r="Z6359" s="70"/>
      <c r="AA6359" s="71"/>
      <c r="AB6359" s="70"/>
      <c r="AC6359" s="70"/>
      <c r="AD6359" s="53"/>
      <c r="AE6359" s="53"/>
      <c r="AF6359" s="72"/>
      <c r="AG6359" s="70"/>
      <c r="AH6359" s="70"/>
      <c r="AI6359" s="70"/>
    </row>
    <row r="6360" spans="1:35" ht="12.75" customHeight="1" x14ac:dyDescent="0.2">
      <c r="A6360" s="64" t="s">
        <v>1139</v>
      </c>
      <c r="B6360" s="65" t="s">
        <v>1138</v>
      </c>
      <c r="C6360" s="65">
        <v>5966962</v>
      </c>
      <c r="D6360" s="66">
        <f>VLOOKUP(A6360,'2.1 Termination Charges'!$B$4:$F$904,5,0)</f>
        <v>0.22423999999999999</v>
      </c>
      <c r="G6360" s="67"/>
      <c r="H6360" s="67"/>
      <c r="J6360" s="67"/>
      <c r="P6360" s="68"/>
      <c r="Q6360" s="69"/>
      <c r="R6360" s="69"/>
      <c r="Z6360" s="70"/>
      <c r="AA6360" s="71"/>
      <c r="AB6360" s="70"/>
      <c r="AC6360" s="70"/>
      <c r="AD6360" s="53"/>
      <c r="AE6360" s="53"/>
      <c r="AF6360" s="72"/>
      <c r="AG6360" s="70"/>
      <c r="AH6360" s="70"/>
      <c r="AI6360" s="70"/>
    </row>
    <row r="6361" spans="1:35" ht="12.75" customHeight="1" x14ac:dyDescent="0.2">
      <c r="A6361" s="64" t="s">
        <v>1139</v>
      </c>
      <c r="B6361" s="65" t="s">
        <v>1138</v>
      </c>
      <c r="C6361" s="65">
        <v>5966963</v>
      </c>
      <c r="D6361" s="66">
        <f>VLOOKUP(A6361,'2.1 Termination Charges'!$B$4:$F$904,5,0)</f>
        <v>0.22423999999999999</v>
      </c>
      <c r="G6361" s="67"/>
      <c r="H6361" s="67"/>
      <c r="J6361" s="67"/>
      <c r="P6361" s="68"/>
      <c r="Q6361" s="69"/>
      <c r="R6361" s="69"/>
      <c r="Z6361" s="70"/>
      <c r="AA6361" s="71"/>
      <c r="AB6361" s="70"/>
      <c r="AC6361" s="70"/>
      <c r="AD6361" s="53"/>
      <c r="AE6361" s="53"/>
      <c r="AF6361" s="72"/>
      <c r="AG6361" s="70"/>
      <c r="AH6361" s="70"/>
      <c r="AI6361" s="70"/>
    </row>
    <row r="6362" spans="1:35" ht="12.75" customHeight="1" x14ac:dyDescent="0.2">
      <c r="A6362" s="64" t="s">
        <v>1139</v>
      </c>
      <c r="B6362" s="65" t="s">
        <v>1138</v>
      </c>
      <c r="C6362" s="65">
        <v>5966964</v>
      </c>
      <c r="D6362" s="66">
        <f>VLOOKUP(A6362,'2.1 Termination Charges'!$B$4:$F$904,5,0)</f>
        <v>0.22423999999999999</v>
      </c>
      <c r="G6362" s="67"/>
      <c r="H6362" s="67"/>
      <c r="J6362" s="67"/>
      <c r="P6362" s="68"/>
      <c r="Q6362" s="69"/>
      <c r="R6362" s="69"/>
      <c r="Z6362" s="70"/>
      <c r="AA6362" s="71"/>
      <c r="AB6362" s="70"/>
      <c r="AC6362" s="70"/>
      <c r="AD6362" s="53"/>
      <c r="AE6362" s="53"/>
      <c r="AF6362" s="72"/>
      <c r="AG6362" s="70"/>
      <c r="AH6362" s="70"/>
      <c r="AI6362" s="70"/>
    </row>
    <row r="6363" spans="1:35" ht="12.75" customHeight="1" x14ac:dyDescent="0.2">
      <c r="A6363" s="64" t="s">
        <v>1139</v>
      </c>
      <c r="B6363" s="65" t="s">
        <v>1138</v>
      </c>
      <c r="C6363" s="65">
        <v>59669655</v>
      </c>
      <c r="D6363" s="66">
        <f>VLOOKUP(A6363,'2.1 Termination Charges'!$B$4:$F$904,5,0)</f>
        <v>0.22423999999999999</v>
      </c>
      <c r="G6363" s="67"/>
      <c r="H6363" s="67"/>
      <c r="J6363" s="67"/>
      <c r="P6363" s="68"/>
      <c r="Q6363" s="69"/>
      <c r="R6363" s="69"/>
      <c r="Z6363" s="70"/>
      <c r="AA6363" s="71"/>
      <c r="AB6363" s="70"/>
      <c r="AC6363" s="70"/>
      <c r="AD6363" s="53"/>
      <c r="AE6363" s="53"/>
      <c r="AF6363" s="72"/>
      <c r="AG6363" s="70"/>
      <c r="AH6363" s="70"/>
      <c r="AI6363" s="70"/>
    </row>
    <row r="6364" spans="1:35" ht="12.75" customHeight="1" x14ac:dyDescent="0.2">
      <c r="A6364" s="64" t="s">
        <v>1139</v>
      </c>
      <c r="B6364" s="65" t="s">
        <v>1138</v>
      </c>
      <c r="C6364" s="65">
        <v>59669656</v>
      </c>
      <c r="D6364" s="66">
        <f>VLOOKUP(A6364,'2.1 Termination Charges'!$B$4:$F$904,5,0)</f>
        <v>0.22423999999999999</v>
      </c>
      <c r="G6364" s="67"/>
      <c r="H6364" s="67"/>
      <c r="J6364" s="67"/>
      <c r="P6364" s="68"/>
      <c r="Q6364" s="69"/>
      <c r="R6364" s="69"/>
      <c r="Z6364" s="70"/>
      <c r="AA6364" s="71"/>
      <c r="AB6364" s="70"/>
      <c r="AC6364" s="70"/>
      <c r="AD6364" s="53"/>
      <c r="AE6364" s="53"/>
      <c r="AF6364" s="72"/>
      <c r="AG6364" s="70"/>
      <c r="AH6364" s="70"/>
      <c r="AI6364" s="70"/>
    </row>
    <row r="6365" spans="1:35" ht="12.75" customHeight="1" x14ac:dyDescent="0.2">
      <c r="A6365" s="64" t="s">
        <v>1139</v>
      </c>
      <c r="B6365" s="65" t="s">
        <v>1138</v>
      </c>
      <c r="C6365" s="65">
        <v>59669680</v>
      </c>
      <c r="D6365" s="66">
        <f>VLOOKUP(A6365,'2.1 Termination Charges'!$B$4:$F$904,5,0)</f>
        <v>0.22423999999999999</v>
      </c>
      <c r="G6365" s="67"/>
      <c r="H6365" s="67"/>
      <c r="J6365" s="67"/>
      <c r="P6365" s="68"/>
      <c r="Q6365" s="69"/>
      <c r="R6365" s="69"/>
      <c r="Z6365" s="70"/>
      <c r="AA6365" s="71"/>
      <c r="AB6365" s="70"/>
      <c r="AC6365" s="70"/>
      <c r="AD6365" s="53"/>
      <c r="AE6365" s="53"/>
      <c r="AF6365" s="72"/>
      <c r="AG6365" s="70"/>
      <c r="AH6365" s="70"/>
      <c r="AI6365" s="70"/>
    </row>
    <row r="6366" spans="1:35" ht="12.75" customHeight="1" x14ac:dyDescent="0.2">
      <c r="A6366" s="64" t="s">
        <v>1139</v>
      </c>
      <c r="B6366" s="65" t="s">
        <v>1138</v>
      </c>
      <c r="C6366" s="65">
        <v>59669681</v>
      </c>
      <c r="D6366" s="66">
        <f>VLOOKUP(A6366,'2.1 Termination Charges'!$B$4:$F$904,5,0)</f>
        <v>0.22423999999999999</v>
      </c>
      <c r="G6366" s="67"/>
      <c r="H6366" s="67"/>
      <c r="J6366" s="67"/>
      <c r="P6366" s="68"/>
      <c r="Q6366" s="69"/>
      <c r="R6366" s="69"/>
      <c r="Z6366" s="70"/>
      <c r="AA6366" s="71"/>
      <c r="AB6366" s="70"/>
      <c r="AC6366" s="70"/>
      <c r="AD6366" s="53"/>
      <c r="AE6366" s="53"/>
      <c r="AF6366" s="72"/>
      <c r="AG6366" s="70"/>
      <c r="AH6366" s="70"/>
      <c r="AI6366" s="70"/>
    </row>
    <row r="6367" spans="1:35" ht="12.75" customHeight="1" x14ac:dyDescent="0.2">
      <c r="A6367" s="64" t="s">
        <v>1139</v>
      </c>
      <c r="B6367" s="65" t="s">
        <v>1138</v>
      </c>
      <c r="C6367" s="65">
        <v>59669682</v>
      </c>
      <c r="D6367" s="66">
        <f>VLOOKUP(A6367,'2.1 Termination Charges'!$B$4:$F$904,5,0)</f>
        <v>0.22423999999999999</v>
      </c>
      <c r="G6367" s="67"/>
      <c r="H6367" s="67"/>
      <c r="J6367" s="67"/>
      <c r="P6367" s="68"/>
      <c r="Q6367" s="69"/>
      <c r="R6367" s="69"/>
      <c r="Z6367" s="70"/>
      <c r="AA6367" s="71"/>
      <c r="AB6367" s="70"/>
      <c r="AC6367" s="70"/>
      <c r="AD6367" s="53"/>
      <c r="AE6367" s="53"/>
      <c r="AF6367" s="72"/>
      <c r="AG6367" s="70"/>
      <c r="AH6367" s="70"/>
      <c r="AI6367" s="70"/>
    </row>
    <row r="6368" spans="1:35" ht="12.75" customHeight="1" x14ac:dyDescent="0.2">
      <c r="A6368" s="64" t="s">
        <v>1139</v>
      </c>
      <c r="B6368" s="65" t="s">
        <v>1138</v>
      </c>
      <c r="C6368" s="65">
        <v>59669683</v>
      </c>
      <c r="D6368" s="66">
        <f>VLOOKUP(A6368,'2.1 Termination Charges'!$B$4:$F$904,5,0)</f>
        <v>0.22423999999999999</v>
      </c>
      <c r="G6368" s="67"/>
      <c r="H6368" s="67"/>
      <c r="J6368" s="67"/>
      <c r="P6368" s="68"/>
      <c r="Q6368" s="69"/>
      <c r="R6368" s="69"/>
      <c r="Z6368" s="70"/>
      <c r="AA6368" s="71"/>
      <c r="AB6368" s="70"/>
      <c r="AC6368" s="70"/>
      <c r="AD6368" s="53"/>
      <c r="AE6368" s="53"/>
      <c r="AF6368" s="72"/>
      <c r="AG6368" s="70"/>
      <c r="AH6368" s="70"/>
      <c r="AI6368" s="70"/>
    </row>
    <row r="6369" spans="1:35" ht="12.75" customHeight="1" x14ac:dyDescent="0.2">
      <c r="A6369" s="64" t="s">
        <v>1139</v>
      </c>
      <c r="B6369" s="65" t="s">
        <v>1138</v>
      </c>
      <c r="C6369" s="65">
        <v>59669684</v>
      </c>
      <c r="D6369" s="66">
        <f>VLOOKUP(A6369,'2.1 Termination Charges'!$B$4:$F$904,5,0)</f>
        <v>0.22423999999999999</v>
      </c>
      <c r="G6369" s="67"/>
      <c r="H6369" s="67"/>
      <c r="J6369" s="67"/>
      <c r="P6369" s="68"/>
      <c r="Q6369" s="69"/>
      <c r="R6369" s="69"/>
      <c r="Z6369" s="70"/>
      <c r="AA6369" s="71"/>
      <c r="AB6369" s="70"/>
      <c r="AC6369" s="70"/>
      <c r="AD6369" s="53"/>
      <c r="AE6369" s="53"/>
      <c r="AF6369" s="72"/>
      <c r="AG6369" s="70"/>
      <c r="AH6369" s="70"/>
      <c r="AI6369" s="70"/>
    </row>
    <row r="6370" spans="1:35" ht="12.75" customHeight="1" x14ac:dyDescent="0.2">
      <c r="A6370" s="64" t="s">
        <v>1139</v>
      </c>
      <c r="B6370" s="65" t="s">
        <v>1138</v>
      </c>
      <c r="C6370" s="65">
        <v>59669685</v>
      </c>
      <c r="D6370" s="66">
        <f>VLOOKUP(A6370,'2.1 Termination Charges'!$B$4:$F$904,5,0)</f>
        <v>0.22423999999999999</v>
      </c>
      <c r="G6370" s="67"/>
      <c r="H6370" s="67"/>
      <c r="J6370" s="67"/>
      <c r="P6370" s="68"/>
      <c r="Q6370" s="69"/>
      <c r="R6370" s="69"/>
      <c r="Z6370" s="70"/>
      <c r="AA6370" s="71"/>
      <c r="AB6370" s="70"/>
      <c r="AC6370" s="70"/>
      <c r="AD6370" s="53"/>
      <c r="AE6370" s="53"/>
      <c r="AF6370" s="72"/>
      <c r="AG6370" s="70"/>
      <c r="AH6370" s="70"/>
      <c r="AI6370" s="70"/>
    </row>
    <row r="6371" spans="1:35" ht="12.75" customHeight="1" x14ac:dyDescent="0.2">
      <c r="A6371" s="64" t="s">
        <v>1139</v>
      </c>
      <c r="B6371" s="65" t="s">
        <v>1138</v>
      </c>
      <c r="C6371" s="65">
        <v>59669686</v>
      </c>
      <c r="D6371" s="66">
        <f>VLOOKUP(A6371,'2.1 Termination Charges'!$B$4:$F$904,5,0)</f>
        <v>0.22423999999999999</v>
      </c>
      <c r="G6371" s="67"/>
      <c r="H6371" s="67"/>
      <c r="J6371" s="67"/>
      <c r="P6371" s="68"/>
      <c r="Q6371" s="69"/>
      <c r="R6371" s="69"/>
      <c r="Z6371" s="70"/>
      <c r="AA6371" s="71"/>
      <c r="AB6371" s="70"/>
      <c r="AC6371" s="70"/>
      <c r="AD6371" s="53"/>
      <c r="AE6371" s="53"/>
      <c r="AF6371" s="72"/>
      <c r="AG6371" s="70"/>
      <c r="AH6371" s="70"/>
      <c r="AI6371" s="70"/>
    </row>
    <row r="6372" spans="1:35" ht="12.75" customHeight="1" x14ac:dyDescent="0.2">
      <c r="A6372" s="64" t="s">
        <v>1139</v>
      </c>
      <c r="B6372" s="65" t="s">
        <v>1138</v>
      </c>
      <c r="C6372" s="65">
        <v>59669699</v>
      </c>
      <c r="D6372" s="66">
        <f>VLOOKUP(A6372,'2.1 Termination Charges'!$B$4:$F$904,5,0)</f>
        <v>0.22423999999999999</v>
      </c>
      <c r="G6372" s="67"/>
      <c r="H6372" s="67"/>
      <c r="J6372" s="67"/>
      <c r="P6372" s="68"/>
      <c r="Q6372" s="69"/>
      <c r="R6372" s="69"/>
      <c r="Z6372" s="70"/>
      <c r="AA6372" s="71"/>
      <c r="AB6372" s="70"/>
      <c r="AC6372" s="70"/>
      <c r="AD6372" s="53"/>
      <c r="AE6372" s="53"/>
      <c r="AF6372" s="72"/>
      <c r="AG6372" s="70"/>
      <c r="AH6372" s="70"/>
      <c r="AI6372" s="70"/>
    </row>
    <row r="6373" spans="1:35" ht="12.75" customHeight="1" x14ac:dyDescent="0.2">
      <c r="A6373" s="64" t="s">
        <v>1139</v>
      </c>
      <c r="B6373" s="65" t="s">
        <v>1138</v>
      </c>
      <c r="C6373" s="65">
        <v>59669745</v>
      </c>
      <c r="D6373" s="66">
        <f>VLOOKUP(A6373,'2.1 Termination Charges'!$B$4:$F$904,5,0)</f>
        <v>0.22423999999999999</v>
      </c>
      <c r="G6373" s="67"/>
      <c r="H6373" s="67"/>
      <c r="J6373" s="67"/>
      <c r="P6373" s="68"/>
      <c r="Q6373" s="69"/>
      <c r="R6373" s="69"/>
      <c r="Z6373" s="70"/>
      <c r="AA6373" s="71"/>
      <c r="AB6373" s="70"/>
      <c r="AC6373" s="70"/>
      <c r="AD6373" s="53"/>
      <c r="AE6373" s="53"/>
      <c r="AF6373" s="72"/>
      <c r="AG6373" s="70"/>
      <c r="AH6373" s="70"/>
      <c r="AI6373" s="70"/>
    </row>
    <row r="6374" spans="1:35" ht="12.75" customHeight="1" x14ac:dyDescent="0.2">
      <c r="A6374" s="64" t="s">
        <v>1141</v>
      </c>
      <c r="B6374" s="65" t="s">
        <v>1140</v>
      </c>
      <c r="C6374" s="65">
        <v>5966960</v>
      </c>
      <c r="D6374" s="66">
        <f>VLOOKUP(A6374,'2.1 Termination Charges'!$B$4:$F$904,5,0)</f>
        <v>0.10630000000000001</v>
      </c>
      <c r="G6374" s="67"/>
      <c r="H6374" s="67"/>
      <c r="J6374" s="67"/>
      <c r="P6374" s="68"/>
      <c r="Q6374" s="69"/>
      <c r="R6374" s="69"/>
      <c r="Z6374" s="70"/>
      <c r="AA6374" s="71"/>
      <c r="AB6374" s="70"/>
      <c r="AC6374" s="70"/>
      <c r="AD6374" s="53"/>
      <c r="AE6374" s="53"/>
      <c r="AF6374" s="72"/>
      <c r="AG6374" s="70"/>
      <c r="AH6374" s="70"/>
      <c r="AI6374" s="70"/>
    </row>
    <row r="6375" spans="1:35" ht="12.75" customHeight="1" x14ac:dyDescent="0.2">
      <c r="A6375" s="64" t="s">
        <v>1141</v>
      </c>
      <c r="B6375" s="65" t="s">
        <v>1140</v>
      </c>
      <c r="C6375" s="65">
        <v>5966966</v>
      </c>
      <c r="D6375" s="66">
        <f>VLOOKUP(A6375,'2.1 Termination Charges'!$B$4:$F$904,5,0)</f>
        <v>0.10630000000000001</v>
      </c>
      <c r="G6375" s="67"/>
      <c r="H6375" s="67"/>
      <c r="J6375" s="67"/>
      <c r="P6375" s="68"/>
      <c r="Q6375" s="69"/>
      <c r="R6375" s="69"/>
      <c r="Z6375" s="70"/>
      <c r="AA6375" s="71"/>
      <c r="AB6375" s="70"/>
      <c r="AC6375" s="70"/>
      <c r="AD6375" s="53"/>
      <c r="AE6375" s="53"/>
      <c r="AF6375" s="72"/>
      <c r="AG6375" s="70"/>
      <c r="AH6375" s="70"/>
      <c r="AI6375" s="70"/>
    </row>
    <row r="6376" spans="1:35" ht="12.75" customHeight="1" x14ac:dyDescent="0.2">
      <c r="A6376" s="64" t="s">
        <v>1141</v>
      </c>
      <c r="B6376" s="65" t="s">
        <v>1140</v>
      </c>
      <c r="C6376" s="65">
        <v>59669687</v>
      </c>
      <c r="D6376" s="66">
        <f>VLOOKUP(A6376,'2.1 Termination Charges'!$B$4:$F$904,5,0)</f>
        <v>0.10630000000000001</v>
      </c>
      <c r="G6376" s="67"/>
      <c r="H6376" s="67"/>
      <c r="J6376" s="67"/>
      <c r="P6376" s="68"/>
      <c r="Q6376" s="69"/>
      <c r="R6376" s="69"/>
      <c r="Z6376" s="70"/>
      <c r="AA6376" s="71"/>
      <c r="AB6376" s="70"/>
      <c r="AC6376" s="70"/>
      <c r="AD6376" s="53"/>
      <c r="AE6376" s="53"/>
      <c r="AF6376" s="72"/>
      <c r="AG6376" s="70"/>
      <c r="AH6376" s="70"/>
      <c r="AI6376" s="70"/>
    </row>
    <row r="6377" spans="1:35" ht="12.75" customHeight="1" x14ac:dyDescent="0.2">
      <c r="A6377" s="64" t="s">
        <v>1141</v>
      </c>
      <c r="B6377" s="65" t="s">
        <v>1140</v>
      </c>
      <c r="C6377" s="65">
        <v>59669688</v>
      </c>
      <c r="D6377" s="66">
        <f>VLOOKUP(A6377,'2.1 Termination Charges'!$B$4:$F$904,5,0)</f>
        <v>0.10630000000000001</v>
      </c>
      <c r="G6377" s="67"/>
      <c r="H6377" s="67"/>
      <c r="J6377" s="67"/>
      <c r="P6377" s="68"/>
      <c r="Q6377" s="69"/>
      <c r="R6377" s="69"/>
      <c r="Z6377" s="70"/>
      <c r="AA6377" s="71"/>
      <c r="AB6377" s="70"/>
      <c r="AC6377" s="70"/>
      <c r="AD6377" s="53"/>
      <c r="AE6377" s="53"/>
      <c r="AF6377" s="72"/>
      <c r="AG6377" s="70"/>
      <c r="AH6377" s="70"/>
      <c r="AI6377" s="70"/>
    </row>
    <row r="6378" spans="1:35" ht="12.75" customHeight="1" x14ac:dyDescent="0.2">
      <c r="A6378" s="64" t="s">
        <v>1141</v>
      </c>
      <c r="B6378" s="65" t="s">
        <v>1140</v>
      </c>
      <c r="C6378" s="65">
        <v>59669689</v>
      </c>
      <c r="D6378" s="66">
        <f>VLOOKUP(A6378,'2.1 Termination Charges'!$B$4:$F$904,5,0)</f>
        <v>0.10630000000000001</v>
      </c>
      <c r="G6378" s="67"/>
      <c r="H6378" s="67"/>
      <c r="J6378" s="67"/>
      <c r="P6378" s="68"/>
      <c r="Q6378" s="69"/>
      <c r="R6378" s="69"/>
      <c r="Z6378" s="70"/>
      <c r="AA6378" s="71"/>
      <c r="AB6378" s="70"/>
      <c r="AC6378" s="70"/>
      <c r="AD6378" s="53"/>
      <c r="AE6378" s="53"/>
      <c r="AF6378" s="72"/>
      <c r="AG6378" s="70"/>
      <c r="AH6378" s="70"/>
      <c r="AI6378" s="70"/>
    </row>
    <row r="6379" spans="1:35" ht="12.75" customHeight="1" x14ac:dyDescent="0.2">
      <c r="A6379" s="64" t="s">
        <v>1143</v>
      </c>
      <c r="B6379" s="65" t="s">
        <v>1142</v>
      </c>
      <c r="C6379" s="65">
        <v>596696</v>
      </c>
      <c r="D6379" s="66">
        <f>VLOOKUP(A6379,'2.1 Termination Charges'!$B$4:$F$904,5,0)</f>
        <v>0.12327</v>
      </c>
      <c r="G6379" s="67"/>
      <c r="H6379" s="67"/>
      <c r="J6379" s="67"/>
      <c r="P6379" s="68"/>
      <c r="Q6379" s="69"/>
      <c r="R6379" s="69"/>
      <c r="Z6379" s="70"/>
      <c r="AA6379" s="71"/>
      <c r="AB6379" s="70"/>
      <c r="AC6379" s="70"/>
      <c r="AD6379" s="53"/>
      <c r="AE6379" s="53"/>
      <c r="AF6379" s="72"/>
      <c r="AG6379" s="70"/>
      <c r="AH6379" s="70"/>
      <c r="AI6379" s="70"/>
    </row>
    <row r="6380" spans="1:35" ht="12.75" customHeight="1" x14ac:dyDescent="0.2">
      <c r="A6380" s="64" t="s">
        <v>1145</v>
      </c>
      <c r="B6380" s="65" t="s">
        <v>1144</v>
      </c>
      <c r="C6380" s="65">
        <v>222</v>
      </c>
      <c r="D6380" s="66">
        <f>VLOOKUP(A6380,'2.1 Termination Charges'!$B$4:$F$904,5,0)</f>
        <v>0.84604999999999997</v>
      </c>
      <c r="G6380" s="67"/>
      <c r="H6380" s="67"/>
      <c r="J6380" s="67"/>
      <c r="P6380" s="68"/>
      <c r="Q6380" s="69"/>
      <c r="R6380" s="69"/>
      <c r="Z6380" s="70"/>
      <c r="AA6380" s="71"/>
      <c r="AB6380" s="70"/>
      <c r="AC6380" s="70"/>
      <c r="AD6380" s="53"/>
      <c r="AE6380" s="53"/>
      <c r="AF6380" s="72"/>
      <c r="AG6380" s="70"/>
      <c r="AH6380" s="70"/>
      <c r="AI6380" s="70"/>
    </row>
    <row r="6381" spans="1:35" ht="12.75" customHeight="1" x14ac:dyDescent="0.2">
      <c r="A6381" s="64" t="s">
        <v>1147</v>
      </c>
      <c r="B6381" s="65" t="s">
        <v>1146</v>
      </c>
      <c r="C6381" s="65">
        <v>22220</v>
      </c>
      <c r="D6381" s="66">
        <f>VLOOKUP(A6381,'2.1 Termination Charges'!$B$4:$F$904,5,0)</f>
        <v>0.82362000000000002</v>
      </c>
      <c r="G6381" s="67"/>
      <c r="H6381" s="67"/>
      <c r="J6381" s="67"/>
      <c r="P6381" s="68"/>
      <c r="Q6381" s="69"/>
      <c r="R6381" s="69"/>
      <c r="Z6381" s="70"/>
      <c r="AA6381" s="71"/>
      <c r="AB6381" s="70"/>
      <c r="AC6381" s="70"/>
      <c r="AD6381" s="53"/>
      <c r="AE6381" s="53"/>
      <c r="AF6381" s="72"/>
      <c r="AG6381" s="70"/>
      <c r="AH6381" s="70"/>
      <c r="AI6381" s="70"/>
    </row>
    <row r="6382" spans="1:35" ht="12.75" customHeight="1" x14ac:dyDescent="0.2">
      <c r="A6382" s="64" t="s">
        <v>1147</v>
      </c>
      <c r="B6382" s="65" t="s">
        <v>1146</v>
      </c>
      <c r="C6382" s="65">
        <v>22221</v>
      </c>
      <c r="D6382" s="66">
        <f>VLOOKUP(A6382,'2.1 Termination Charges'!$B$4:$F$904,5,0)</f>
        <v>0.82362000000000002</v>
      </c>
      <c r="G6382" s="67"/>
      <c r="H6382" s="67"/>
      <c r="J6382" s="67"/>
      <c r="P6382" s="68"/>
      <c r="Q6382" s="69"/>
      <c r="R6382" s="69"/>
      <c r="Z6382" s="70"/>
      <c r="AA6382" s="71"/>
      <c r="AB6382" s="70"/>
      <c r="AC6382" s="70"/>
      <c r="AD6382" s="53"/>
      <c r="AE6382" s="53"/>
      <c r="AF6382" s="72"/>
      <c r="AG6382" s="70"/>
      <c r="AH6382" s="70"/>
      <c r="AI6382" s="70"/>
    </row>
    <row r="6383" spans="1:35" ht="12.75" customHeight="1" x14ac:dyDescent="0.2">
      <c r="A6383" s="64" t="s">
        <v>1147</v>
      </c>
      <c r="B6383" s="65" t="s">
        <v>1146</v>
      </c>
      <c r="C6383" s="65">
        <v>22222</v>
      </c>
      <c r="D6383" s="66">
        <f>VLOOKUP(A6383,'2.1 Termination Charges'!$B$4:$F$904,5,0)</f>
        <v>0.82362000000000002</v>
      </c>
      <c r="G6383" s="67"/>
      <c r="H6383" s="67"/>
      <c r="J6383" s="67"/>
      <c r="P6383" s="68"/>
      <c r="Q6383" s="69"/>
      <c r="R6383" s="69"/>
      <c r="Z6383" s="70"/>
      <c r="AA6383" s="71"/>
      <c r="AB6383" s="70"/>
      <c r="AC6383" s="70"/>
      <c r="AD6383" s="53"/>
      <c r="AE6383" s="53"/>
      <c r="AF6383" s="72"/>
      <c r="AG6383" s="70"/>
      <c r="AH6383" s="70"/>
      <c r="AI6383" s="70"/>
    </row>
    <row r="6384" spans="1:35" ht="12.75" customHeight="1" x14ac:dyDescent="0.2">
      <c r="A6384" s="64" t="s">
        <v>1147</v>
      </c>
      <c r="B6384" s="65" t="s">
        <v>1146</v>
      </c>
      <c r="C6384" s="65">
        <v>22223</v>
      </c>
      <c r="D6384" s="66">
        <f>VLOOKUP(A6384,'2.1 Termination Charges'!$B$4:$F$904,5,0)</f>
        <v>0.82362000000000002</v>
      </c>
      <c r="G6384" s="67"/>
      <c r="H6384" s="67"/>
      <c r="J6384" s="67"/>
      <c r="P6384" s="68"/>
      <c r="Q6384" s="69"/>
      <c r="R6384" s="69"/>
      <c r="Z6384" s="70"/>
      <c r="AA6384" s="71"/>
      <c r="AB6384" s="70"/>
      <c r="AC6384" s="70"/>
      <c r="AD6384" s="53"/>
      <c r="AE6384" s="53"/>
      <c r="AF6384" s="72"/>
      <c r="AG6384" s="70"/>
      <c r="AH6384" s="70"/>
      <c r="AI6384" s="70"/>
    </row>
    <row r="6385" spans="1:35" ht="12.75" customHeight="1" x14ac:dyDescent="0.2">
      <c r="A6385" s="64" t="s">
        <v>1147</v>
      </c>
      <c r="B6385" s="65" t="s">
        <v>1146</v>
      </c>
      <c r="C6385" s="65">
        <v>22224</v>
      </c>
      <c r="D6385" s="66">
        <f>VLOOKUP(A6385,'2.1 Termination Charges'!$B$4:$F$904,5,0)</f>
        <v>0.82362000000000002</v>
      </c>
      <c r="G6385" s="67"/>
      <c r="H6385" s="67"/>
      <c r="J6385" s="67"/>
      <c r="P6385" s="68"/>
      <c r="Q6385" s="69"/>
      <c r="R6385" s="69"/>
      <c r="Z6385" s="70"/>
      <c r="AA6385" s="71"/>
      <c r="AB6385" s="70"/>
      <c r="AC6385" s="70"/>
      <c r="AD6385" s="53"/>
      <c r="AE6385" s="53"/>
      <c r="AF6385" s="72"/>
      <c r="AG6385" s="70"/>
      <c r="AH6385" s="70"/>
      <c r="AI6385" s="70"/>
    </row>
    <row r="6386" spans="1:35" ht="12.75" customHeight="1" x14ac:dyDescent="0.2">
      <c r="A6386" s="64" t="s">
        <v>1147</v>
      </c>
      <c r="B6386" s="65" t="s">
        <v>1146</v>
      </c>
      <c r="C6386" s="65">
        <v>22226</v>
      </c>
      <c r="D6386" s="66">
        <f>VLOOKUP(A6386,'2.1 Termination Charges'!$B$4:$F$904,5,0)</f>
        <v>0.82362000000000002</v>
      </c>
      <c r="G6386" s="67"/>
      <c r="H6386" s="67"/>
      <c r="J6386" s="67"/>
      <c r="P6386" s="68"/>
      <c r="Q6386" s="69"/>
      <c r="R6386" s="69"/>
      <c r="Z6386" s="70"/>
      <c r="AA6386" s="71"/>
      <c r="AB6386" s="70"/>
      <c r="AC6386" s="70"/>
      <c r="AD6386" s="53"/>
      <c r="AE6386" s="53"/>
      <c r="AF6386" s="72"/>
      <c r="AG6386" s="70"/>
      <c r="AH6386" s="70"/>
      <c r="AI6386" s="70"/>
    </row>
    <row r="6387" spans="1:35" ht="12.75" customHeight="1" x14ac:dyDescent="0.2">
      <c r="A6387" s="64" t="s">
        <v>1147</v>
      </c>
      <c r="B6387" s="65" t="s">
        <v>1146</v>
      </c>
      <c r="C6387" s="65">
        <v>22227</v>
      </c>
      <c r="D6387" s="66">
        <f>VLOOKUP(A6387,'2.1 Termination Charges'!$B$4:$F$904,5,0)</f>
        <v>0.82362000000000002</v>
      </c>
      <c r="G6387" s="67"/>
      <c r="H6387" s="67"/>
      <c r="J6387" s="67"/>
      <c r="P6387" s="68"/>
      <c r="Q6387" s="69"/>
      <c r="R6387" s="69"/>
      <c r="Z6387" s="70"/>
      <c r="AA6387" s="71"/>
      <c r="AB6387" s="70"/>
      <c r="AC6387" s="70"/>
      <c r="AD6387" s="53"/>
      <c r="AE6387" s="53"/>
      <c r="AF6387" s="72"/>
      <c r="AG6387" s="70"/>
      <c r="AH6387" s="70"/>
      <c r="AI6387" s="70"/>
    </row>
    <row r="6388" spans="1:35" ht="12.75" customHeight="1" x14ac:dyDescent="0.2">
      <c r="A6388" s="64" t="s">
        <v>1147</v>
      </c>
      <c r="B6388" s="65" t="s">
        <v>1146</v>
      </c>
      <c r="C6388" s="65">
        <v>22228</v>
      </c>
      <c r="D6388" s="66">
        <f>VLOOKUP(A6388,'2.1 Termination Charges'!$B$4:$F$904,5,0)</f>
        <v>0.82362000000000002</v>
      </c>
      <c r="G6388" s="67"/>
      <c r="H6388" s="67"/>
      <c r="J6388" s="67"/>
      <c r="P6388" s="68"/>
      <c r="Q6388" s="69"/>
      <c r="R6388" s="69"/>
      <c r="Z6388" s="70"/>
      <c r="AA6388" s="71"/>
      <c r="AB6388" s="70"/>
      <c r="AC6388" s="70"/>
      <c r="AD6388" s="53"/>
      <c r="AE6388" s="53"/>
      <c r="AF6388" s="72"/>
      <c r="AG6388" s="70"/>
      <c r="AH6388" s="70"/>
      <c r="AI6388" s="70"/>
    </row>
    <row r="6389" spans="1:35" ht="12.75" customHeight="1" x14ac:dyDescent="0.2">
      <c r="A6389" s="64" t="s">
        <v>1147</v>
      </c>
      <c r="B6389" s="65" t="s">
        <v>1146</v>
      </c>
      <c r="C6389" s="65">
        <v>22229</v>
      </c>
      <c r="D6389" s="66">
        <f>VLOOKUP(A6389,'2.1 Termination Charges'!$B$4:$F$904,5,0)</f>
        <v>0.82362000000000002</v>
      </c>
      <c r="G6389" s="67"/>
      <c r="H6389" s="67"/>
      <c r="J6389" s="67"/>
      <c r="P6389" s="68"/>
      <c r="Q6389" s="69"/>
      <c r="R6389" s="69"/>
      <c r="Z6389" s="70"/>
      <c r="AA6389" s="71"/>
      <c r="AB6389" s="70"/>
      <c r="AC6389" s="70"/>
      <c r="AD6389" s="53"/>
      <c r="AE6389" s="53"/>
      <c r="AF6389" s="72"/>
      <c r="AG6389" s="70"/>
      <c r="AH6389" s="70"/>
      <c r="AI6389" s="70"/>
    </row>
    <row r="6390" spans="1:35" ht="12.75" customHeight="1" x14ac:dyDescent="0.2">
      <c r="A6390" s="64" t="s">
        <v>1149</v>
      </c>
      <c r="B6390" s="65" t="s">
        <v>1148</v>
      </c>
      <c r="C6390" s="65">
        <v>22230</v>
      </c>
      <c r="D6390" s="66">
        <f>VLOOKUP(A6390,'2.1 Termination Charges'!$B$4:$F$904,5,0)</f>
        <v>1.1430100000000001</v>
      </c>
      <c r="G6390" s="67"/>
      <c r="H6390" s="67"/>
      <c r="J6390" s="67"/>
      <c r="P6390" s="68"/>
      <c r="Q6390" s="69"/>
      <c r="R6390" s="69"/>
      <c r="Z6390" s="70"/>
      <c r="AA6390" s="71"/>
      <c r="AB6390" s="70"/>
      <c r="AC6390" s="70"/>
      <c r="AD6390" s="53"/>
      <c r="AE6390" s="53"/>
      <c r="AF6390" s="72"/>
      <c r="AG6390" s="70"/>
      <c r="AH6390" s="70"/>
      <c r="AI6390" s="70"/>
    </row>
    <row r="6391" spans="1:35" ht="12.75" customHeight="1" x14ac:dyDescent="0.2">
      <c r="A6391" s="64" t="s">
        <v>1149</v>
      </c>
      <c r="B6391" s="65" t="s">
        <v>1148</v>
      </c>
      <c r="C6391" s="65">
        <v>22231</v>
      </c>
      <c r="D6391" s="66">
        <f>VLOOKUP(A6391,'2.1 Termination Charges'!$B$4:$F$904,5,0)</f>
        <v>1.1430100000000001</v>
      </c>
      <c r="G6391" s="67"/>
      <c r="H6391" s="67"/>
      <c r="J6391" s="67"/>
      <c r="P6391" s="68"/>
      <c r="Q6391" s="69"/>
      <c r="R6391" s="69"/>
      <c r="Z6391" s="70"/>
      <c r="AA6391" s="71"/>
      <c r="AB6391" s="70"/>
      <c r="AC6391" s="70"/>
      <c r="AD6391" s="53"/>
      <c r="AE6391" s="53"/>
      <c r="AF6391" s="72"/>
      <c r="AG6391" s="70"/>
      <c r="AH6391" s="70"/>
      <c r="AI6391" s="70"/>
    </row>
    <row r="6392" spans="1:35" ht="12.75" customHeight="1" x14ac:dyDescent="0.2">
      <c r="A6392" s="64" t="s">
        <v>1149</v>
      </c>
      <c r="B6392" s="65" t="s">
        <v>1148</v>
      </c>
      <c r="C6392" s="65">
        <v>22232</v>
      </c>
      <c r="D6392" s="66">
        <f>VLOOKUP(A6392,'2.1 Termination Charges'!$B$4:$F$904,5,0)</f>
        <v>1.1430100000000001</v>
      </c>
      <c r="G6392" s="67"/>
      <c r="H6392" s="67"/>
      <c r="J6392" s="67"/>
      <c r="P6392" s="68"/>
      <c r="Q6392" s="69"/>
      <c r="R6392" s="69"/>
      <c r="Z6392" s="70"/>
      <c r="AA6392" s="71"/>
      <c r="AB6392" s="70"/>
      <c r="AC6392" s="70"/>
      <c r="AD6392" s="53"/>
      <c r="AE6392" s="53"/>
      <c r="AF6392" s="72"/>
      <c r="AG6392" s="70"/>
      <c r="AH6392" s="70"/>
      <c r="AI6392" s="70"/>
    </row>
    <row r="6393" spans="1:35" ht="12.75" customHeight="1" x14ac:dyDescent="0.2">
      <c r="A6393" s="64" t="s">
        <v>1149</v>
      </c>
      <c r="B6393" s="65" t="s">
        <v>1148</v>
      </c>
      <c r="C6393" s="65">
        <v>22233</v>
      </c>
      <c r="D6393" s="66">
        <f>VLOOKUP(A6393,'2.1 Termination Charges'!$B$4:$F$904,5,0)</f>
        <v>1.1430100000000001</v>
      </c>
      <c r="G6393" s="67"/>
      <c r="H6393" s="67"/>
      <c r="J6393" s="67"/>
      <c r="P6393" s="68"/>
      <c r="Q6393" s="69"/>
      <c r="R6393" s="69"/>
      <c r="Z6393" s="70"/>
      <c r="AA6393" s="71"/>
      <c r="AB6393" s="70"/>
      <c r="AC6393" s="70"/>
      <c r="AD6393" s="53"/>
      <c r="AE6393" s="53"/>
      <c r="AF6393" s="72"/>
      <c r="AG6393" s="70"/>
      <c r="AH6393" s="70"/>
      <c r="AI6393" s="70"/>
    </row>
    <row r="6394" spans="1:35" ht="12.75" customHeight="1" x14ac:dyDescent="0.2">
      <c r="A6394" s="64" t="s">
        <v>1149</v>
      </c>
      <c r="B6394" s="65" t="s">
        <v>1148</v>
      </c>
      <c r="C6394" s="65">
        <v>22234</v>
      </c>
      <c r="D6394" s="66">
        <f>VLOOKUP(A6394,'2.1 Termination Charges'!$B$4:$F$904,5,0)</f>
        <v>1.1430100000000001</v>
      </c>
      <c r="G6394" s="67"/>
      <c r="H6394" s="67"/>
      <c r="J6394" s="67"/>
      <c r="P6394" s="68"/>
      <c r="Q6394" s="69"/>
      <c r="R6394" s="69"/>
      <c r="Z6394" s="70"/>
      <c r="AA6394" s="71"/>
      <c r="AB6394" s="70"/>
      <c r="AC6394" s="70"/>
      <c r="AD6394" s="53"/>
      <c r="AE6394" s="53"/>
      <c r="AF6394" s="72"/>
      <c r="AG6394" s="70"/>
      <c r="AH6394" s="70"/>
      <c r="AI6394" s="70"/>
    </row>
    <row r="6395" spans="1:35" ht="12.75" customHeight="1" x14ac:dyDescent="0.2">
      <c r="A6395" s="64" t="s">
        <v>1149</v>
      </c>
      <c r="B6395" s="65" t="s">
        <v>1148</v>
      </c>
      <c r="C6395" s="65">
        <v>22236</v>
      </c>
      <c r="D6395" s="66">
        <f>VLOOKUP(A6395,'2.1 Termination Charges'!$B$4:$F$904,5,0)</f>
        <v>1.1430100000000001</v>
      </c>
      <c r="G6395" s="67"/>
      <c r="H6395" s="67"/>
      <c r="J6395" s="67"/>
      <c r="P6395" s="68"/>
      <c r="Q6395" s="69"/>
      <c r="R6395" s="69"/>
      <c r="Z6395" s="70"/>
      <c r="AA6395" s="71"/>
      <c r="AB6395" s="70"/>
      <c r="AC6395" s="70"/>
      <c r="AD6395" s="53"/>
      <c r="AE6395" s="53"/>
      <c r="AF6395" s="72"/>
      <c r="AG6395" s="70"/>
      <c r="AH6395" s="70"/>
      <c r="AI6395" s="70"/>
    </row>
    <row r="6396" spans="1:35" ht="12.75" customHeight="1" x14ac:dyDescent="0.2">
      <c r="A6396" s="64" t="s">
        <v>1149</v>
      </c>
      <c r="B6396" s="65" t="s">
        <v>1148</v>
      </c>
      <c r="C6396" s="65">
        <v>22237</v>
      </c>
      <c r="D6396" s="66">
        <f>VLOOKUP(A6396,'2.1 Termination Charges'!$B$4:$F$904,5,0)</f>
        <v>1.1430100000000001</v>
      </c>
      <c r="G6396" s="67"/>
      <c r="H6396" s="67"/>
      <c r="J6396" s="67"/>
      <c r="P6396" s="68"/>
      <c r="Q6396" s="69"/>
      <c r="R6396" s="69"/>
      <c r="Z6396" s="70"/>
      <c r="AA6396" s="71"/>
      <c r="AB6396" s="70"/>
      <c r="AC6396" s="70"/>
      <c r="AD6396" s="53"/>
      <c r="AE6396" s="53"/>
      <c r="AF6396" s="72"/>
      <c r="AG6396" s="70"/>
      <c r="AH6396" s="70"/>
      <c r="AI6396" s="70"/>
    </row>
    <row r="6397" spans="1:35" ht="12.75" customHeight="1" x14ac:dyDescent="0.2">
      <c r="A6397" s="64" t="s">
        <v>1149</v>
      </c>
      <c r="B6397" s="65" t="s">
        <v>1148</v>
      </c>
      <c r="C6397" s="65">
        <v>22238</v>
      </c>
      <c r="D6397" s="66">
        <f>VLOOKUP(A6397,'2.1 Termination Charges'!$B$4:$F$904,5,0)</f>
        <v>1.1430100000000001</v>
      </c>
      <c r="G6397" s="67"/>
      <c r="H6397" s="67"/>
      <c r="J6397" s="67"/>
      <c r="P6397" s="68"/>
      <c r="Q6397" s="69"/>
      <c r="R6397" s="69"/>
      <c r="Z6397" s="70"/>
      <c r="AA6397" s="71"/>
      <c r="AB6397" s="70"/>
      <c r="AC6397" s="70"/>
      <c r="AD6397" s="53"/>
      <c r="AE6397" s="53"/>
      <c r="AF6397" s="72"/>
      <c r="AG6397" s="70"/>
      <c r="AH6397" s="70"/>
      <c r="AI6397" s="70"/>
    </row>
    <row r="6398" spans="1:35" ht="12.75" customHeight="1" x14ac:dyDescent="0.2">
      <c r="A6398" s="64" t="s">
        <v>1149</v>
      </c>
      <c r="B6398" s="65" t="s">
        <v>1148</v>
      </c>
      <c r="C6398" s="65">
        <v>22239</v>
      </c>
      <c r="D6398" s="66">
        <f>VLOOKUP(A6398,'2.1 Termination Charges'!$B$4:$F$904,5,0)</f>
        <v>1.1430100000000001</v>
      </c>
      <c r="G6398" s="67"/>
      <c r="H6398" s="67"/>
      <c r="J6398" s="67"/>
      <c r="P6398" s="68"/>
      <c r="Q6398" s="69"/>
      <c r="R6398" s="69"/>
      <c r="Z6398" s="70"/>
      <c r="AA6398" s="71"/>
      <c r="AB6398" s="70"/>
      <c r="AC6398" s="70"/>
      <c r="AD6398" s="53"/>
      <c r="AE6398" s="53"/>
      <c r="AF6398" s="72"/>
      <c r="AG6398" s="70"/>
      <c r="AH6398" s="70"/>
      <c r="AI6398" s="70"/>
    </row>
    <row r="6399" spans="1:35" ht="12.75" customHeight="1" x14ac:dyDescent="0.2">
      <c r="A6399" s="64" t="s">
        <v>1151</v>
      </c>
      <c r="B6399" s="65" t="s">
        <v>1150</v>
      </c>
      <c r="C6399" s="65">
        <v>22240</v>
      </c>
      <c r="D6399" s="66">
        <f>VLOOKUP(A6399,'2.1 Termination Charges'!$B$4:$F$904,5,0)</f>
        <v>0.81877</v>
      </c>
      <c r="G6399" s="67"/>
      <c r="H6399" s="67"/>
      <c r="J6399" s="67"/>
      <c r="P6399" s="68"/>
      <c r="Q6399" s="69"/>
      <c r="R6399" s="69"/>
      <c r="Z6399" s="70"/>
      <c r="AA6399" s="71"/>
      <c r="AB6399" s="70"/>
      <c r="AC6399" s="70"/>
      <c r="AD6399" s="53"/>
      <c r="AE6399" s="53"/>
      <c r="AF6399" s="72"/>
      <c r="AG6399" s="70"/>
      <c r="AH6399" s="70"/>
      <c r="AI6399" s="70"/>
    </row>
    <row r="6400" spans="1:35" ht="12.75" customHeight="1" x14ac:dyDescent="0.2">
      <c r="A6400" s="64" t="s">
        <v>1151</v>
      </c>
      <c r="B6400" s="65" t="s">
        <v>1150</v>
      </c>
      <c r="C6400" s="65">
        <v>22241</v>
      </c>
      <c r="D6400" s="66">
        <f>VLOOKUP(A6400,'2.1 Termination Charges'!$B$4:$F$904,5,0)</f>
        <v>0.81877</v>
      </c>
      <c r="G6400" s="67"/>
      <c r="H6400" s="67"/>
      <c r="J6400" s="67"/>
      <c r="P6400" s="68"/>
      <c r="Q6400" s="69"/>
      <c r="R6400" s="69"/>
      <c r="Z6400" s="70"/>
      <c r="AA6400" s="71"/>
      <c r="AB6400" s="70"/>
      <c r="AC6400" s="70"/>
      <c r="AD6400" s="53"/>
      <c r="AE6400" s="53"/>
      <c r="AF6400" s="72"/>
      <c r="AG6400" s="70"/>
      <c r="AH6400" s="70"/>
      <c r="AI6400" s="70"/>
    </row>
    <row r="6401" spans="1:35" ht="12.75" customHeight="1" x14ac:dyDescent="0.2">
      <c r="A6401" s="64" t="s">
        <v>1151</v>
      </c>
      <c r="B6401" s="65" t="s">
        <v>1150</v>
      </c>
      <c r="C6401" s="65">
        <v>22242</v>
      </c>
      <c r="D6401" s="66">
        <f>VLOOKUP(A6401,'2.1 Termination Charges'!$B$4:$F$904,5,0)</f>
        <v>0.81877</v>
      </c>
      <c r="G6401" s="67"/>
      <c r="H6401" s="67"/>
      <c r="J6401" s="67"/>
      <c r="P6401" s="68"/>
      <c r="Q6401" s="69"/>
      <c r="R6401" s="69"/>
      <c r="Z6401" s="70"/>
      <c r="AA6401" s="71"/>
      <c r="AB6401" s="70"/>
      <c r="AC6401" s="70"/>
      <c r="AD6401" s="53"/>
      <c r="AE6401" s="53"/>
      <c r="AF6401" s="72"/>
      <c r="AG6401" s="70"/>
      <c r="AH6401" s="70"/>
      <c r="AI6401" s="70"/>
    </row>
    <row r="6402" spans="1:35" ht="12.75" customHeight="1" x14ac:dyDescent="0.2">
      <c r="A6402" s="64" t="s">
        <v>1151</v>
      </c>
      <c r="B6402" s="65" t="s">
        <v>1150</v>
      </c>
      <c r="C6402" s="65">
        <v>22243</v>
      </c>
      <c r="D6402" s="66">
        <f>VLOOKUP(A6402,'2.1 Termination Charges'!$B$4:$F$904,5,0)</f>
        <v>0.81877</v>
      </c>
      <c r="G6402" s="67"/>
      <c r="H6402" s="67"/>
      <c r="J6402" s="67"/>
      <c r="P6402" s="68"/>
      <c r="Q6402" s="69"/>
      <c r="R6402" s="69"/>
      <c r="Z6402" s="70"/>
      <c r="AA6402" s="71"/>
      <c r="AB6402" s="70"/>
      <c r="AC6402" s="70"/>
      <c r="AD6402" s="53"/>
      <c r="AE6402" s="53"/>
      <c r="AF6402" s="72"/>
      <c r="AG6402" s="70"/>
      <c r="AH6402" s="70"/>
      <c r="AI6402" s="70"/>
    </row>
    <row r="6403" spans="1:35" ht="12.75" customHeight="1" x14ac:dyDescent="0.2">
      <c r="A6403" s="64" t="s">
        <v>1151</v>
      </c>
      <c r="B6403" s="65" t="s">
        <v>1150</v>
      </c>
      <c r="C6403" s="65">
        <v>22244</v>
      </c>
      <c r="D6403" s="66">
        <f>VLOOKUP(A6403,'2.1 Termination Charges'!$B$4:$F$904,5,0)</f>
        <v>0.81877</v>
      </c>
      <c r="G6403" s="67"/>
      <c r="H6403" s="67"/>
      <c r="J6403" s="67"/>
      <c r="P6403" s="68"/>
      <c r="Q6403" s="69"/>
      <c r="R6403" s="69"/>
      <c r="Z6403" s="70"/>
      <c r="AA6403" s="71"/>
      <c r="AB6403" s="70"/>
      <c r="AC6403" s="70"/>
      <c r="AD6403" s="53"/>
      <c r="AE6403" s="53"/>
      <c r="AF6403" s="72"/>
      <c r="AG6403" s="70"/>
      <c r="AH6403" s="70"/>
      <c r="AI6403" s="70"/>
    </row>
    <row r="6404" spans="1:35" ht="12.75" customHeight="1" x14ac:dyDescent="0.2">
      <c r="A6404" s="64" t="s">
        <v>1151</v>
      </c>
      <c r="B6404" s="65" t="s">
        <v>1150</v>
      </c>
      <c r="C6404" s="65">
        <v>22246</v>
      </c>
      <c r="D6404" s="66">
        <f>VLOOKUP(A6404,'2.1 Termination Charges'!$B$4:$F$904,5,0)</f>
        <v>0.81877</v>
      </c>
      <c r="G6404" s="67"/>
      <c r="H6404" s="67"/>
      <c r="J6404" s="67"/>
      <c r="P6404" s="68"/>
      <c r="Q6404" s="69"/>
      <c r="R6404" s="69"/>
      <c r="Z6404" s="70"/>
      <c r="AA6404" s="71"/>
      <c r="AB6404" s="70"/>
      <c r="AC6404" s="70"/>
      <c r="AD6404" s="53"/>
      <c r="AE6404" s="53"/>
      <c r="AF6404" s="72"/>
      <c r="AG6404" s="70"/>
      <c r="AH6404" s="70"/>
      <c r="AI6404" s="70"/>
    </row>
    <row r="6405" spans="1:35" ht="12.75" customHeight="1" x14ac:dyDescent="0.2">
      <c r="A6405" s="64" t="s">
        <v>1151</v>
      </c>
      <c r="B6405" s="65" t="s">
        <v>1150</v>
      </c>
      <c r="C6405" s="65">
        <v>22247</v>
      </c>
      <c r="D6405" s="66">
        <f>VLOOKUP(A6405,'2.1 Termination Charges'!$B$4:$F$904,5,0)</f>
        <v>0.81877</v>
      </c>
      <c r="G6405" s="67"/>
      <c r="H6405" s="67"/>
      <c r="J6405" s="67"/>
      <c r="P6405" s="68"/>
      <c r="Q6405" s="69"/>
      <c r="R6405" s="69"/>
      <c r="Z6405" s="70"/>
      <c r="AA6405" s="71"/>
      <c r="AB6405" s="70"/>
      <c r="AC6405" s="70"/>
      <c r="AD6405" s="53"/>
      <c r="AE6405" s="53"/>
      <c r="AF6405" s="72"/>
      <c r="AG6405" s="70"/>
      <c r="AH6405" s="70"/>
      <c r="AI6405" s="70"/>
    </row>
    <row r="6406" spans="1:35" ht="12.75" customHeight="1" x14ac:dyDescent="0.2">
      <c r="A6406" s="64" t="s">
        <v>1151</v>
      </c>
      <c r="B6406" s="65" t="s">
        <v>1150</v>
      </c>
      <c r="C6406" s="65">
        <v>22248</v>
      </c>
      <c r="D6406" s="66">
        <f>VLOOKUP(A6406,'2.1 Termination Charges'!$B$4:$F$904,5,0)</f>
        <v>0.81877</v>
      </c>
      <c r="G6406" s="67"/>
      <c r="H6406" s="67"/>
      <c r="J6406" s="67"/>
      <c r="P6406" s="68"/>
      <c r="Q6406" s="69"/>
      <c r="R6406" s="69"/>
      <c r="Z6406" s="70"/>
      <c r="AA6406" s="71"/>
      <c r="AB6406" s="70"/>
      <c r="AC6406" s="70"/>
      <c r="AD6406" s="53"/>
      <c r="AE6406" s="53"/>
      <c r="AF6406" s="72"/>
      <c r="AG6406" s="70"/>
      <c r="AH6406" s="70"/>
      <c r="AI6406" s="70"/>
    </row>
    <row r="6407" spans="1:35" ht="12.75" customHeight="1" x14ac:dyDescent="0.2">
      <c r="A6407" s="64" t="s">
        <v>1151</v>
      </c>
      <c r="B6407" s="65" t="s">
        <v>1150</v>
      </c>
      <c r="C6407" s="65">
        <v>22249</v>
      </c>
      <c r="D6407" s="66">
        <f>VLOOKUP(A6407,'2.1 Termination Charges'!$B$4:$F$904,5,0)</f>
        <v>0.81877</v>
      </c>
      <c r="G6407" s="67"/>
      <c r="H6407" s="67"/>
      <c r="J6407" s="67"/>
      <c r="P6407" s="68"/>
      <c r="Q6407" s="69"/>
      <c r="R6407" s="69"/>
      <c r="Z6407" s="70"/>
      <c r="AA6407" s="71"/>
      <c r="AB6407" s="70"/>
      <c r="AC6407" s="70"/>
      <c r="AD6407" s="53"/>
      <c r="AE6407" s="53"/>
      <c r="AF6407" s="72"/>
      <c r="AG6407" s="70"/>
      <c r="AH6407" s="70"/>
      <c r="AI6407" s="70"/>
    </row>
    <row r="6408" spans="1:35" ht="12.75" customHeight="1" x14ac:dyDescent="0.2">
      <c r="A6408" s="64" t="s">
        <v>1153</v>
      </c>
      <c r="B6408" s="65" t="s">
        <v>1152</v>
      </c>
      <c r="C6408" s="65">
        <v>230</v>
      </c>
      <c r="D6408" s="66">
        <f>VLOOKUP(A6408,'2.1 Termination Charges'!$B$4:$F$904,5,0)</f>
        <v>0.27611999999999998</v>
      </c>
      <c r="G6408" s="67"/>
      <c r="H6408" s="67"/>
      <c r="J6408" s="67"/>
      <c r="P6408" s="68"/>
      <c r="Q6408" s="69"/>
      <c r="R6408" s="69"/>
      <c r="Z6408" s="70"/>
      <c r="AA6408" s="71"/>
      <c r="AB6408" s="70"/>
      <c r="AC6408" s="70"/>
      <c r="AD6408" s="53"/>
      <c r="AE6408" s="53"/>
      <c r="AF6408" s="72"/>
      <c r="AG6408" s="70"/>
      <c r="AH6408" s="70"/>
      <c r="AI6408" s="70"/>
    </row>
    <row r="6409" spans="1:35" ht="12.75" customHeight="1" x14ac:dyDescent="0.2">
      <c r="A6409" s="64" t="s">
        <v>1155</v>
      </c>
      <c r="B6409" s="65" t="s">
        <v>1154</v>
      </c>
      <c r="C6409" s="65">
        <v>2305</v>
      </c>
      <c r="D6409" s="66">
        <f>VLOOKUP(A6409,'2.1 Termination Charges'!$B$4:$F$904,5,0)</f>
        <v>0.24121000000000001</v>
      </c>
      <c r="G6409" s="67"/>
      <c r="H6409" s="67"/>
      <c r="J6409" s="67"/>
      <c r="P6409" s="68"/>
      <c r="Q6409" s="69"/>
      <c r="R6409" s="69"/>
      <c r="Z6409" s="70"/>
      <c r="AA6409" s="71"/>
      <c r="AB6409" s="70"/>
      <c r="AC6409" s="70"/>
      <c r="AD6409" s="53"/>
      <c r="AE6409" s="53"/>
      <c r="AF6409" s="72"/>
      <c r="AG6409" s="70"/>
      <c r="AH6409" s="70"/>
      <c r="AI6409" s="70"/>
    </row>
    <row r="6410" spans="1:35" ht="12.75" customHeight="1" x14ac:dyDescent="0.2">
      <c r="A6410" s="64" t="s">
        <v>1157</v>
      </c>
      <c r="B6410" s="65" t="s">
        <v>1156</v>
      </c>
      <c r="C6410" s="65">
        <v>262269</v>
      </c>
      <c r="D6410" s="66">
        <f>VLOOKUP(A6410,'2.1 Termination Charges'!$B$4:$F$904,5,0)</f>
        <v>7.2730000000000003E-2</v>
      </c>
      <c r="G6410" s="67"/>
      <c r="H6410" s="67"/>
      <c r="J6410" s="67"/>
      <c r="P6410" s="68"/>
      <c r="Q6410" s="69"/>
      <c r="R6410" s="69"/>
      <c r="Z6410" s="70"/>
      <c r="AA6410" s="71"/>
      <c r="AB6410" s="70"/>
      <c r="AC6410" s="70"/>
      <c r="AD6410" s="53"/>
      <c r="AE6410" s="53"/>
      <c r="AF6410" s="72"/>
      <c r="AG6410" s="70"/>
      <c r="AH6410" s="70"/>
      <c r="AI6410" s="70"/>
    </row>
    <row r="6411" spans="1:35" ht="12.75" customHeight="1" x14ac:dyDescent="0.2">
      <c r="A6411" s="64" t="s">
        <v>1159</v>
      </c>
      <c r="B6411" s="65" t="s">
        <v>1158</v>
      </c>
      <c r="C6411" s="65">
        <v>262639</v>
      </c>
      <c r="D6411" s="66">
        <f>VLOOKUP(A6411,'2.1 Termination Charges'!$B$4:$F$904,5,0)</f>
        <v>0.8105</v>
      </c>
      <c r="G6411" s="67"/>
      <c r="H6411" s="67"/>
      <c r="J6411" s="67"/>
      <c r="P6411" s="68"/>
      <c r="Q6411" s="69"/>
      <c r="R6411" s="69"/>
      <c r="Z6411" s="70"/>
      <c r="AA6411" s="71"/>
      <c r="AB6411" s="70"/>
      <c r="AC6411" s="70"/>
      <c r="AD6411" s="53"/>
      <c r="AE6411" s="53"/>
      <c r="AF6411" s="72"/>
      <c r="AG6411" s="70"/>
      <c r="AH6411" s="70"/>
      <c r="AI6411" s="70"/>
    </row>
    <row r="6412" spans="1:35" ht="12.75" customHeight="1" x14ac:dyDescent="0.2">
      <c r="A6412" s="64" t="s">
        <v>1159</v>
      </c>
      <c r="B6412" s="65" t="s">
        <v>1158</v>
      </c>
      <c r="C6412" s="65">
        <v>26263930</v>
      </c>
      <c r="D6412" s="66">
        <f>VLOOKUP(A6412,'2.1 Termination Charges'!$B$4:$F$904,5,0)</f>
        <v>0.8105</v>
      </c>
      <c r="G6412" s="67"/>
      <c r="H6412" s="67"/>
      <c r="J6412" s="67"/>
      <c r="P6412" s="68"/>
      <c r="Q6412" s="69"/>
      <c r="R6412" s="69"/>
      <c r="Z6412" s="70"/>
      <c r="AA6412" s="71"/>
      <c r="AB6412" s="70"/>
      <c r="AC6412" s="70"/>
      <c r="AD6412" s="53"/>
      <c r="AE6412" s="53"/>
      <c r="AF6412" s="72"/>
      <c r="AG6412" s="70"/>
      <c r="AH6412" s="70"/>
      <c r="AI6412" s="70"/>
    </row>
    <row r="6413" spans="1:35" ht="12.75" customHeight="1" x14ac:dyDescent="0.2">
      <c r="A6413" s="64" t="s">
        <v>1159</v>
      </c>
      <c r="B6413" s="65" t="s">
        <v>1158</v>
      </c>
      <c r="C6413" s="65">
        <v>26263950</v>
      </c>
      <c r="D6413" s="66">
        <f>VLOOKUP(A6413,'2.1 Termination Charges'!$B$4:$F$904,5,0)</f>
        <v>0.8105</v>
      </c>
      <c r="G6413" s="67"/>
      <c r="H6413" s="67"/>
      <c r="J6413" s="67"/>
      <c r="P6413" s="68"/>
      <c r="Q6413" s="69"/>
      <c r="R6413" s="69"/>
      <c r="Z6413" s="70"/>
      <c r="AA6413" s="71"/>
      <c r="AB6413" s="70"/>
      <c r="AC6413" s="70"/>
      <c r="AD6413" s="53"/>
      <c r="AE6413" s="53"/>
      <c r="AF6413" s="72"/>
      <c r="AG6413" s="70"/>
      <c r="AH6413" s="70"/>
      <c r="AI6413" s="70"/>
    </row>
    <row r="6414" spans="1:35" ht="12.75" customHeight="1" x14ac:dyDescent="0.2">
      <c r="A6414" s="64" t="s">
        <v>1159</v>
      </c>
      <c r="B6414" s="65" t="s">
        <v>1158</v>
      </c>
      <c r="C6414" s="65">
        <v>26263970</v>
      </c>
      <c r="D6414" s="66">
        <f>VLOOKUP(A6414,'2.1 Termination Charges'!$B$4:$F$904,5,0)</f>
        <v>0.8105</v>
      </c>
      <c r="G6414" s="67"/>
      <c r="H6414" s="67"/>
      <c r="J6414" s="67"/>
      <c r="P6414" s="68"/>
      <c r="Q6414" s="69"/>
      <c r="R6414" s="69"/>
      <c r="Z6414" s="70"/>
      <c r="AA6414" s="71"/>
      <c r="AB6414" s="70"/>
      <c r="AC6414" s="70"/>
      <c r="AD6414" s="53"/>
      <c r="AE6414" s="53"/>
      <c r="AF6414" s="72"/>
      <c r="AG6414" s="70"/>
      <c r="AH6414" s="70"/>
      <c r="AI6414" s="70"/>
    </row>
    <row r="6415" spans="1:35" ht="12.75" customHeight="1" x14ac:dyDescent="0.2">
      <c r="A6415" s="64" t="s">
        <v>1159</v>
      </c>
      <c r="B6415" s="65" t="s">
        <v>1158</v>
      </c>
      <c r="C6415" s="65">
        <v>26263990</v>
      </c>
      <c r="D6415" s="66">
        <f>VLOOKUP(A6415,'2.1 Termination Charges'!$B$4:$F$904,5,0)</f>
        <v>0.8105</v>
      </c>
      <c r="G6415" s="67"/>
      <c r="H6415" s="67"/>
      <c r="J6415" s="67"/>
      <c r="P6415" s="68"/>
      <c r="Q6415" s="69"/>
      <c r="R6415" s="69"/>
      <c r="Z6415" s="70"/>
      <c r="AA6415" s="71"/>
      <c r="AB6415" s="70"/>
      <c r="AC6415" s="70"/>
      <c r="AD6415" s="53"/>
      <c r="AE6415" s="53"/>
      <c r="AF6415" s="72"/>
      <c r="AG6415" s="70"/>
      <c r="AH6415" s="70"/>
      <c r="AI6415" s="70"/>
    </row>
    <row r="6416" spans="1:35" ht="12.75" customHeight="1" x14ac:dyDescent="0.2">
      <c r="A6416" s="64" t="s">
        <v>1161</v>
      </c>
      <c r="B6416" s="65" t="s">
        <v>1160</v>
      </c>
      <c r="C6416" s="65">
        <v>26263903</v>
      </c>
      <c r="D6416" s="66">
        <f>VLOOKUP(A6416,'2.1 Termination Charges'!$B$4:$F$904,5,0)</f>
        <v>0.81189999999999996</v>
      </c>
      <c r="G6416" s="67"/>
      <c r="H6416" s="67"/>
      <c r="J6416" s="67"/>
      <c r="P6416" s="68"/>
      <c r="Q6416" s="69"/>
      <c r="R6416" s="69"/>
      <c r="Z6416" s="70"/>
      <c r="AA6416" s="71"/>
      <c r="AB6416" s="70"/>
      <c r="AC6416" s="70"/>
      <c r="AD6416" s="53"/>
      <c r="AE6416" s="53"/>
      <c r="AF6416" s="72"/>
      <c r="AG6416" s="70"/>
      <c r="AH6416" s="70"/>
      <c r="AI6416" s="70"/>
    </row>
    <row r="6417" spans="1:35" ht="12.75" customHeight="1" x14ac:dyDescent="0.2">
      <c r="A6417" s="64" t="s">
        <v>1161</v>
      </c>
      <c r="B6417" s="65" t="s">
        <v>1160</v>
      </c>
      <c r="C6417" s="65">
        <v>26263904</v>
      </c>
      <c r="D6417" s="66">
        <f>VLOOKUP(A6417,'2.1 Termination Charges'!$B$4:$F$904,5,0)</f>
        <v>0.81189999999999996</v>
      </c>
      <c r="G6417" s="67"/>
      <c r="H6417" s="67"/>
      <c r="J6417" s="67"/>
      <c r="P6417" s="68"/>
      <c r="Q6417" s="69"/>
      <c r="R6417" s="69"/>
      <c r="Z6417" s="70"/>
      <c r="AA6417" s="71"/>
      <c r="AB6417" s="70"/>
      <c r="AC6417" s="70"/>
      <c r="AD6417" s="53"/>
      <c r="AE6417" s="53"/>
      <c r="AF6417" s="72"/>
      <c r="AG6417" s="70"/>
      <c r="AH6417" s="70"/>
      <c r="AI6417" s="70"/>
    </row>
    <row r="6418" spans="1:35" ht="12.75" customHeight="1" x14ac:dyDescent="0.2">
      <c r="A6418" s="64" t="s">
        <v>1161</v>
      </c>
      <c r="B6418" s="65" t="s">
        <v>1160</v>
      </c>
      <c r="C6418" s="65">
        <v>26263905</v>
      </c>
      <c r="D6418" s="66">
        <f>VLOOKUP(A6418,'2.1 Termination Charges'!$B$4:$F$904,5,0)</f>
        <v>0.81189999999999996</v>
      </c>
      <c r="G6418" s="67"/>
      <c r="H6418" s="67"/>
      <c r="J6418" s="67"/>
      <c r="P6418" s="68"/>
      <c r="Q6418" s="69"/>
      <c r="R6418" s="69"/>
      <c r="Z6418" s="70"/>
      <c r="AA6418" s="71"/>
      <c r="AB6418" s="70"/>
      <c r="AC6418" s="70"/>
      <c r="AD6418" s="53"/>
      <c r="AE6418" s="53"/>
      <c r="AF6418" s="72"/>
      <c r="AG6418" s="70"/>
      <c r="AH6418" s="70"/>
      <c r="AI6418" s="70"/>
    </row>
    <row r="6419" spans="1:35" ht="12.75" customHeight="1" x14ac:dyDescent="0.2">
      <c r="A6419" s="64" t="s">
        <v>1161</v>
      </c>
      <c r="B6419" s="65" t="s">
        <v>1160</v>
      </c>
      <c r="C6419" s="65">
        <v>26263906</v>
      </c>
      <c r="D6419" s="66">
        <f>VLOOKUP(A6419,'2.1 Termination Charges'!$B$4:$F$904,5,0)</f>
        <v>0.81189999999999996</v>
      </c>
      <c r="G6419" s="67"/>
      <c r="H6419" s="67"/>
      <c r="J6419" s="67"/>
      <c r="P6419" s="68"/>
      <c r="Q6419" s="69"/>
      <c r="R6419" s="69"/>
      <c r="Z6419" s="70"/>
      <c r="AA6419" s="71"/>
      <c r="AB6419" s="70"/>
      <c r="AC6419" s="70"/>
      <c r="AD6419" s="53"/>
      <c r="AE6419" s="53"/>
      <c r="AF6419" s="72"/>
      <c r="AG6419" s="70"/>
      <c r="AH6419" s="70"/>
      <c r="AI6419" s="70"/>
    </row>
    <row r="6420" spans="1:35" ht="12.75" customHeight="1" x14ac:dyDescent="0.2">
      <c r="A6420" s="64" t="s">
        <v>1161</v>
      </c>
      <c r="B6420" s="65" t="s">
        <v>1160</v>
      </c>
      <c r="C6420" s="65">
        <v>26263907</v>
      </c>
      <c r="D6420" s="66">
        <f>VLOOKUP(A6420,'2.1 Termination Charges'!$B$4:$F$904,5,0)</f>
        <v>0.81189999999999996</v>
      </c>
      <c r="G6420" s="67"/>
      <c r="H6420" s="67"/>
      <c r="J6420" s="67"/>
      <c r="P6420" s="68"/>
      <c r="Q6420" s="69"/>
      <c r="R6420" s="69"/>
      <c r="Z6420" s="70"/>
      <c r="AA6420" s="71"/>
      <c r="AB6420" s="70"/>
      <c r="AC6420" s="70"/>
      <c r="AD6420" s="53"/>
      <c r="AE6420" s="53"/>
      <c r="AF6420" s="72"/>
      <c r="AG6420" s="70"/>
      <c r="AH6420" s="70"/>
      <c r="AI6420" s="70"/>
    </row>
    <row r="6421" spans="1:35" ht="12.75" customHeight="1" x14ac:dyDescent="0.2">
      <c r="A6421" s="64" t="s">
        <v>1161</v>
      </c>
      <c r="B6421" s="65" t="s">
        <v>1160</v>
      </c>
      <c r="C6421" s="65">
        <v>26263919</v>
      </c>
      <c r="D6421" s="66">
        <f>VLOOKUP(A6421,'2.1 Termination Charges'!$B$4:$F$904,5,0)</f>
        <v>0.81189999999999996</v>
      </c>
      <c r="G6421" s="67"/>
      <c r="H6421" s="67"/>
      <c r="J6421" s="67"/>
      <c r="P6421" s="68"/>
      <c r="Q6421" s="69"/>
      <c r="R6421" s="69"/>
      <c r="Z6421" s="70"/>
      <c r="AA6421" s="71"/>
      <c r="AB6421" s="70"/>
      <c r="AC6421" s="70"/>
      <c r="AD6421" s="53"/>
      <c r="AE6421" s="53"/>
      <c r="AF6421" s="72"/>
      <c r="AG6421" s="70"/>
      <c r="AH6421" s="70"/>
      <c r="AI6421" s="70"/>
    </row>
    <row r="6422" spans="1:35" ht="12.75" customHeight="1" x14ac:dyDescent="0.2">
      <c r="A6422" s="64" t="s">
        <v>1161</v>
      </c>
      <c r="B6422" s="65" t="s">
        <v>1160</v>
      </c>
      <c r="C6422" s="65">
        <v>26263926</v>
      </c>
      <c r="D6422" s="66">
        <f>VLOOKUP(A6422,'2.1 Termination Charges'!$B$4:$F$904,5,0)</f>
        <v>0.81189999999999996</v>
      </c>
      <c r="G6422" s="67"/>
      <c r="H6422" s="67"/>
      <c r="J6422" s="67"/>
      <c r="P6422" s="68"/>
      <c r="Q6422" s="69"/>
      <c r="R6422" s="69"/>
      <c r="Z6422" s="70"/>
      <c r="AA6422" s="71"/>
      <c r="AB6422" s="70"/>
      <c r="AC6422" s="70"/>
      <c r="AD6422" s="53"/>
      <c r="AE6422" s="53"/>
      <c r="AF6422" s="72"/>
      <c r="AG6422" s="70"/>
      <c r="AH6422" s="70"/>
      <c r="AI6422" s="70"/>
    </row>
    <row r="6423" spans="1:35" ht="12.75" customHeight="1" x14ac:dyDescent="0.2">
      <c r="A6423" s="64" t="s">
        <v>1161</v>
      </c>
      <c r="B6423" s="65" t="s">
        <v>1160</v>
      </c>
      <c r="C6423" s="65">
        <v>26263939</v>
      </c>
      <c r="D6423" s="66">
        <f>VLOOKUP(A6423,'2.1 Termination Charges'!$B$4:$F$904,5,0)</f>
        <v>0.81189999999999996</v>
      </c>
      <c r="G6423" s="67"/>
      <c r="H6423" s="67"/>
      <c r="J6423" s="67"/>
      <c r="P6423" s="68"/>
      <c r="Q6423" s="69"/>
      <c r="R6423" s="69"/>
      <c r="Z6423" s="70"/>
      <c r="AA6423" s="71"/>
      <c r="AB6423" s="70"/>
      <c r="AC6423" s="70"/>
      <c r="AD6423" s="53"/>
      <c r="AE6423" s="53"/>
      <c r="AF6423" s="72"/>
      <c r="AG6423" s="70"/>
      <c r="AH6423" s="70"/>
      <c r="AI6423" s="70"/>
    </row>
    <row r="6424" spans="1:35" ht="12.75" customHeight="1" x14ac:dyDescent="0.2">
      <c r="A6424" s="64" t="s">
        <v>1161</v>
      </c>
      <c r="B6424" s="65" t="s">
        <v>1160</v>
      </c>
      <c r="C6424" s="65">
        <v>26263994</v>
      </c>
      <c r="D6424" s="66">
        <f>VLOOKUP(A6424,'2.1 Termination Charges'!$B$4:$F$904,5,0)</f>
        <v>0.81189999999999996</v>
      </c>
      <c r="G6424" s="67"/>
      <c r="H6424" s="67"/>
      <c r="J6424" s="67"/>
      <c r="P6424" s="68"/>
      <c r="Q6424" s="69"/>
      <c r="R6424" s="69"/>
      <c r="Z6424" s="70"/>
      <c r="AA6424" s="71"/>
      <c r="AB6424" s="70"/>
      <c r="AC6424" s="70"/>
      <c r="AD6424" s="53"/>
      <c r="AE6424" s="53"/>
      <c r="AF6424" s="72"/>
      <c r="AG6424" s="70"/>
      <c r="AH6424" s="70"/>
      <c r="AI6424" s="70"/>
    </row>
    <row r="6425" spans="1:35" ht="12.75" customHeight="1" x14ac:dyDescent="0.2">
      <c r="A6425" s="64" t="s">
        <v>1161</v>
      </c>
      <c r="B6425" s="65" t="s">
        <v>1160</v>
      </c>
      <c r="C6425" s="65">
        <v>26263995</v>
      </c>
      <c r="D6425" s="66">
        <f>VLOOKUP(A6425,'2.1 Termination Charges'!$B$4:$F$904,5,0)</f>
        <v>0.81189999999999996</v>
      </c>
      <c r="G6425" s="67"/>
      <c r="H6425" s="67"/>
      <c r="J6425" s="67"/>
      <c r="P6425" s="68"/>
      <c r="Q6425" s="69"/>
      <c r="R6425" s="69"/>
      <c r="Z6425" s="70"/>
      <c r="AA6425" s="71"/>
      <c r="AB6425" s="70"/>
      <c r="AC6425" s="70"/>
      <c r="AD6425" s="53"/>
      <c r="AE6425" s="53"/>
      <c r="AF6425" s="72"/>
      <c r="AG6425" s="70"/>
      <c r="AH6425" s="70"/>
      <c r="AI6425" s="70"/>
    </row>
    <row r="6426" spans="1:35" ht="12.75" customHeight="1" x14ac:dyDescent="0.2">
      <c r="A6426" s="64" t="s">
        <v>1161</v>
      </c>
      <c r="B6426" s="65" t="s">
        <v>1160</v>
      </c>
      <c r="C6426" s="65">
        <v>26263996</v>
      </c>
      <c r="D6426" s="66">
        <f>VLOOKUP(A6426,'2.1 Termination Charges'!$B$4:$F$904,5,0)</f>
        <v>0.81189999999999996</v>
      </c>
      <c r="G6426" s="67"/>
      <c r="H6426" s="67"/>
      <c r="J6426" s="67"/>
      <c r="P6426" s="68"/>
      <c r="Q6426" s="69"/>
      <c r="R6426" s="69"/>
      <c r="Z6426" s="70"/>
      <c r="AA6426" s="71"/>
      <c r="AB6426" s="70"/>
      <c r="AC6426" s="70"/>
      <c r="AD6426" s="53"/>
      <c r="AE6426" s="53"/>
      <c r="AF6426" s="72"/>
      <c r="AG6426" s="70"/>
      <c r="AH6426" s="70"/>
      <c r="AI6426" s="70"/>
    </row>
    <row r="6427" spans="1:35" ht="12.75" customHeight="1" x14ac:dyDescent="0.2">
      <c r="A6427" s="64" t="s">
        <v>1161</v>
      </c>
      <c r="B6427" s="65" t="s">
        <v>1160</v>
      </c>
      <c r="C6427" s="65">
        <v>26263997</v>
      </c>
      <c r="D6427" s="66">
        <f>VLOOKUP(A6427,'2.1 Termination Charges'!$B$4:$F$904,5,0)</f>
        <v>0.81189999999999996</v>
      </c>
      <c r="G6427" s="67"/>
      <c r="H6427" s="67"/>
      <c r="J6427" s="67"/>
      <c r="P6427" s="68"/>
      <c r="Q6427" s="69"/>
      <c r="R6427" s="69"/>
      <c r="Z6427" s="70"/>
      <c r="AA6427" s="71"/>
      <c r="AB6427" s="70"/>
      <c r="AC6427" s="70"/>
      <c r="AD6427" s="53"/>
      <c r="AE6427" s="53"/>
      <c r="AF6427" s="72"/>
      <c r="AG6427" s="70"/>
      <c r="AH6427" s="70"/>
      <c r="AI6427" s="70"/>
    </row>
    <row r="6428" spans="1:35" ht="12.75" customHeight="1" x14ac:dyDescent="0.2">
      <c r="A6428" s="64" t="s">
        <v>1163</v>
      </c>
      <c r="B6428" s="65" t="s">
        <v>1162</v>
      </c>
      <c r="C6428" s="65">
        <v>26263909</v>
      </c>
      <c r="D6428" s="66">
        <f>VLOOKUP(A6428,'2.1 Termination Charges'!$B$4:$F$904,5,0)</f>
        <v>0.78786</v>
      </c>
      <c r="G6428" s="67"/>
      <c r="H6428" s="67"/>
      <c r="J6428" s="67"/>
      <c r="P6428" s="68"/>
      <c r="Q6428" s="69"/>
      <c r="R6428" s="69"/>
      <c r="Z6428" s="70"/>
      <c r="AA6428" s="71"/>
      <c r="AB6428" s="70"/>
      <c r="AC6428" s="70"/>
      <c r="AD6428" s="53"/>
      <c r="AE6428" s="53"/>
      <c r="AF6428" s="72"/>
      <c r="AG6428" s="70"/>
      <c r="AH6428" s="70"/>
      <c r="AI6428" s="70"/>
    </row>
    <row r="6429" spans="1:35" ht="12.75" customHeight="1" x14ac:dyDescent="0.2">
      <c r="A6429" s="64" t="s">
        <v>1163</v>
      </c>
      <c r="B6429" s="65" t="s">
        <v>1162</v>
      </c>
      <c r="C6429" s="65">
        <v>26263910</v>
      </c>
      <c r="D6429" s="66">
        <f>VLOOKUP(A6429,'2.1 Termination Charges'!$B$4:$F$904,5,0)</f>
        <v>0.78786</v>
      </c>
      <c r="G6429" s="67"/>
      <c r="H6429" s="67"/>
      <c r="J6429" s="67"/>
      <c r="P6429" s="68"/>
      <c r="Q6429" s="69"/>
      <c r="R6429" s="69"/>
      <c r="Z6429" s="70"/>
      <c r="AA6429" s="71"/>
      <c r="AB6429" s="70"/>
      <c r="AC6429" s="70"/>
      <c r="AD6429" s="53"/>
      <c r="AE6429" s="53"/>
      <c r="AF6429" s="72"/>
      <c r="AG6429" s="70"/>
      <c r="AH6429" s="70"/>
      <c r="AI6429" s="70"/>
    </row>
    <row r="6430" spans="1:35" ht="12.75" customHeight="1" x14ac:dyDescent="0.2">
      <c r="A6430" s="64" t="s">
        <v>1163</v>
      </c>
      <c r="B6430" s="65" t="s">
        <v>1162</v>
      </c>
      <c r="C6430" s="65">
        <v>26263911</v>
      </c>
      <c r="D6430" s="66">
        <f>VLOOKUP(A6430,'2.1 Termination Charges'!$B$4:$F$904,5,0)</f>
        <v>0.78786</v>
      </c>
      <c r="G6430" s="67"/>
      <c r="H6430" s="67"/>
      <c r="J6430" s="67"/>
      <c r="P6430" s="68"/>
      <c r="Q6430" s="69"/>
      <c r="R6430" s="69"/>
      <c r="Z6430" s="70"/>
      <c r="AA6430" s="71"/>
      <c r="AB6430" s="70"/>
      <c r="AC6430" s="70"/>
      <c r="AD6430" s="53"/>
      <c r="AE6430" s="53"/>
      <c r="AF6430" s="72"/>
      <c r="AG6430" s="70"/>
      <c r="AH6430" s="70"/>
      <c r="AI6430" s="70"/>
    </row>
    <row r="6431" spans="1:35" ht="12.75" customHeight="1" x14ac:dyDescent="0.2">
      <c r="A6431" s="64" t="s">
        <v>1163</v>
      </c>
      <c r="B6431" s="65" t="s">
        <v>1162</v>
      </c>
      <c r="C6431" s="65">
        <v>26263920</v>
      </c>
      <c r="D6431" s="66">
        <f>VLOOKUP(A6431,'2.1 Termination Charges'!$B$4:$F$904,5,0)</f>
        <v>0.78786</v>
      </c>
      <c r="G6431" s="67"/>
      <c r="H6431" s="67"/>
      <c r="J6431" s="67"/>
      <c r="P6431" s="68"/>
      <c r="Q6431" s="69"/>
      <c r="R6431" s="69"/>
      <c r="Z6431" s="70"/>
      <c r="AA6431" s="71"/>
      <c r="AB6431" s="70"/>
      <c r="AC6431" s="70"/>
      <c r="AD6431" s="53"/>
      <c r="AE6431" s="53"/>
      <c r="AF6431" s="72"/>
      <c r="AG6431" s="70"/>
      <c r="AH6431" s="70"/>
      <c r="AI6431" s="70"/>
    </row>
    <row r="6432" spans="1:35" ht="12.75" customHeight="1" x14ac:dyDescent="0.2">
      <c r="A6432" s="64" t="s">
        <v>1163</v>
      </c>
      <c r="B6432" s="65" t="s">
        <v>1162</v>
      </c>
      <c r="C6432" s="65">
        <v>26263921</v>
      </c>
      <c r="D6432" s="66">
        <f>VLOOKUP(A6432,'2.1 Termination Charges'!$B$4:$F$904,5,0)</f>
        <v>0.78786</v>
      </c>
      <c r="G6432" s="67"/>
      <c r="H6432" s="67"/>
      <c r="J6432" s="67"/>
      <c r="P6432" s="68"/>
      <c r="Q6432" s="69"/>
      <c r="R6432" s="69"/>
      <c r="Z6432" s="70"/>
      <c r="AA6432" s="71"/>
      <c r="AB6432" s="70"/>
      <c r="AC6432" s="70"/>
      <c r="AD6432" s="53"/>
      <c r="AE6432" s="53"/>
      <c r="AF6432" s="72"/>
      <c r="AG6432" s="70"/>
      <c r="AH6432" s="70"/>
      <c r="AI6432" s="70"/>
    </row>
    <row r="6433" spans="1:35" ht="12.75" customHeight="1" x14ac:dyDescent="0.2">
      <c r="A6433" s="64" t="s">
        <v>1163</v>
      </c>
      <c r="B6433" s="65" t="s">
        <v>1162</v>
      </c>
      <c r="C6433" s="65">
        <v>26263922</v>
      </c>
      <c r="D6433" s="66">
        <f>VLOOKUP(A6433,'2.1 Termination Charges'!$B$4:$F$904,5,0)</f>
        <v>0.78786</v>
      </c>
      <c r="G6433" s="67"/>
      <c r="H6433" s="67"/>
      <c r="J6433" s="67"/>
      <c r="P6433" s="68"/>
      <c r="Q6433" s="69"/>
      <c r="R6433" s="69"/>
      <c r="Z6433" s="70"/>
      <c r="AA6433" s="71"/>
      <c r="AB6433" s="70"/>
      <c r="AC6433" s="70"/>
      <c r="AD6433" s="53"/>
      <c r="AE6433" s="53"/>
      <c r="AF6433" s="72"/>
      <c r="AG6433" s="70"/>
      <c r="AH6433" s="70"/>
      <c r="AI6433" s="70"/>
    </row>
    <row r="6434" spans="1:35" ht="12.75" customHeight="1" x14ac:dyDescent="0.2">
      <c r="A6434" s="64" t="s">
        <v>1163</v>
      </c>
      <c r="B6434" s="65" t="s">
        <v>1162</v>
      </c>
      <c r="C6434" s="65">
        <v>26263923</v>
      </c>
      <c r="D6434" s="66">
        <f>VLOOKUP(A6434,'2.1 Termination Charges'!$B$4:$F$904,5,0)</f>
        <v>0.78786</v>
      </c>
      <c r="G6434" s="67"/>
      <c r="H6434" s="67"/>
      <c r="J6434" s="67"/>
      <c r="P6434" s="68"/>
      <c r="Q6434" s="69"/>
      <c r="R6434" s="69"/>
      <c r="Z6434" s="70"/>
      <c r="AA6434" s="71"/>
      <c r="AB6434" s="70"/>
      <c r="AC6434" s="70"/>
      <c r="AD6434" s="53"/>
      <c r="AE6434" s="53"/>
      <c r="AF6434" s="72"/>
      <c r="AG6434" s="70"/>
      <c r="AH6434" s="70"/>
      <c r="AI6434" s="70"/>
    </row>
    <row r="6435" spans="1:35" ht="12.75" customHeight="1" x14ac:dyDescent="0.2">
      <c r="A6435" s="64" t="s">
        <v>1163</v>
      </c>
      <c r="B6435" s="65" t="s">
        <v>1162</v>
      </c>
      <c r="C6435" s="65">
        <v>26263924</v>
      </c>
      <c r="D6435" s="66">
        <f>VLOOKUP(A6435,'2.1 Termination Charges'!$B$4:$F$904,5,0)</f>
        <v>0.78786</v>
      </c>
      <c r="G6435" s="67"/>
      <c r="H6435" s="67"/>
      <c r="J6435" s="67"/>
      <c r="P6435" s="68"/>
      <c r="Q6435" s="69"/>
      <c r="R6435" s="69"/>
      <c r="Z6435" s="70"/>
      <c r="AA6435" s="71"/>
      <c r="AB6435" s="70"/>
      <c r="AC6435" s="70"/>
      <c r="AD6435" s="53"/>
      <c r="AE6435" s="53"/>
      <c r="AF6435" s="72"/>
      <c r="AG6435" s="70"/>
      <c r="AH6435" s="70"/>
      <c r="AI6435" s="70"/>
    </row>
    <row r="6436" spans="1:35" ht="12.75" customHeight="1" x14ac:dyDescent="0.2">
      <c r="A6436" s="64" t="s">
        <v>1163</v>
      </c>
      <c r="B6436" s="65" t="s">
        <v>1162</v>
      </c>
      <c r="C6436" s="65">
        <v>26263925</v>
      </c>
      <c r="D6436" s="66">
        <f>VLOOKUP(A6436,'2.1 Termination Charges'!$B$4:$F$904,5,0)</f>
        <v>0.78786</v>
      </c>
      <c r="G6436" s="67"/>
      <c r="H6436" s="67"/>
      <c r="J6436" s="67"/>
      <c r="P6436" s="68"/>
      <c r="Q6436" s="69"/>
      <c r="R6436" s="69"/>
      <c r="Z6436" s="70"/>
      <c r="AA6436" s="71"/>
      <c r="AB6436" s="70"/>
      <c r="AC6436" s="70"/>
      <c r="AD6436" s="53"/>
      <c r="AE6436" s="53"/>
      <c r="AF6436" s="72"/>
      <c r="AG6436" s="70"/>
      <c r="AH6436" s="70"/>
      <c r="AI6436" s="70"/>
    </row>
    <row r="6437" spans="1:35" ht="12.75" customHeight="1" x14ac:dyDescent="0.2">
      <c r="A6437" s="64" t="s">
        <v>1163</v>
      </c>
      <c r="B6437" s="65" t="s">
        <v>1162</v>
      </c>
      <c r="C6437" s="65">
        <v>26263927</v>
      </c>
      <c r="D6437" s="66">
        <f>VLOOKUP(A6437,'2.1 Termination Charges'!$B$4:$F$904,5,0)</f>
        <v>0.78786</v>
      </c>
      <c r="G6437" s="67"/>
      <c r="H6437" s="67"/>
      <c r="J6437" s="67"/>
      <c r="P6437" s="68"/>
      <c r="Q6437" s="69"/>
      <c r="R6437" s="69"/>
      <c r="Z6437" s="70"/>
      <c r="AA6437" s="71"/>
      <c r="AB6437" s="70"/>
      <c r="AC6437" s="70"/>
      <c r="AD6437" s="53"/>
      <c r="AE6437" s="53"/>
      <c r="AF6437" s="72"/>
      <c r="AG6437" s="70"/>
      <c r="AH6437" s="70"/>
      <c r="AI6437" s="70"/>
    </row>
    <row r="6438" spans="1:35" ht="12.75" customHeight="1" x14ac:dyDescent="0.2">
      <c r="A6438" s="64" t="s">
        <v>1163</v>
      </c>
      <c r="B6438" s="65" t="s">
        <v>1162</v>
      </c>
      <c r="C6438" s="65">
        <v>26263928</v>
      </c>
      <c r="D6438" s="66">
        <f>VLOOKUP(A6438,'2.1 Termination Charges'!$B$4:$F$904,5,0)</f>
        <v>0.78786</v>
      </c>
      <c r="G6438" s="67"/>
      <c r="H6438" s="67"/>
      <c r="J6438" s="67"/>
      <c r="P6438" s="68"/>
      <c r="Q6438" s="69"/>
      <c r="R6438" s="69"/>
      <c r="Z6438" s="70"/>
      <c r="AA6438" s="71"/>
      <c r="AB6438" s="70"/>
      <c r="AC6438" s="70"/>
      <c r="AD6438" s="53"/>
      <c r="AE6438" s="53"/>
      <c r="AF6438" s="72"/>
      <c r="AG6438" s="70"/>
      <c r="AH6438" s="70"/>
      <c r="AI6438" s="70"/>
    </row>
    <row r="6439" spans="1:35" ht="12.75" customHeight="1" x14ac:dyDescent="0.2">
      <c r="A6439" s="64" t="s">
        <v>1163</v>
      </c>
      <c r="B6439" s="65" t="s">
        <v>1162</v>
      </c>
      <c r="C6439" s="65">
        <v>26263929</v>
      </c>
      <c r="D6439" s="66">
        <f>VLOOKUP(A6439,'2.1 Termination Charges'!$B$4:$F$904,5,0)</f>
        <v>0.78786</v>
      </c>
      <c r="G6439" s="67"/>
      <c r="H6439" s="67"/>
      <c r="J6439" s="67"/>
      <c r="P6439" s="68"/>
      <c r="Q6439" s="69"/>
      <c r="R6439" s="69"/>
      <c r="Z6439" s="70"/>
      <c r="AA6439" s="71"/>
      <c r="AB6439" s="70"/>
      <c r="AC6439" s="70"/>
      <c r="AD6439" s="53"/>
      <c r="AE6439" s="53"/>
      <c r="AF6439" s="72"/>
      <c r="AG6439" s="70"/>
      <c r="AH6439" s="70"/>
      <c r="AI6439" s="70"/>
    </row>
    <row r="6440" spans="1:35" ht="12.75" customHeight="1" x14ac:dyDescent="0.2">
      <c r="A6440" s="64" t="s">
        <v>1163</v>
      </c>
      <c r="B6440" s="65" t="s">
        <v>1162</v>
      </c>
      <c r="C6440" s="65">
        <v>26263940</v>
      </c>
      <c r="D6440" s="66">
        <f>VLOOKUP(A6440,'2.1 Termination Charges'!$B$4:$F$904,5,0)</f>
        <v>0.78786</v>
      </c>
      <c r="G6440" s="67"/>
      <c r="H6440" s="67"/>
      <c r="J6440" s="67"/>
      <c r="P6440" s="68"/>
      <c r="Q6440" s="69"/>
      <c r="R6440" s="69"/>
      <c r="Z6440" s="70"/>
      <c r="AA6440" s="71"/>
      <c r="AB6440" s="70"/>
      <c r="AC6440" s="70"/>
      <c r="AD6440" s="53"/>
      <c r="AE6440" s="53"/>
      <c r="AF6440" s="72"/>
      <c r="AG6440" s="70"/>
      <c r="AH6440" s="70"/>
      <c r="AI6440" s="70"/>
    </row>
    <row r="6441" spans="1:35" ht="12.75" customHeight="1" x14ac:dyDescent="0.2">
      <c r="A6441" s="64" t="s">
        <v>1163</v>
      </c>
      <c r="B6441" s="65" t="s">
        <v>1162</v>
      </c>
      <c r="C6441" s="65">
        <v>26263965</v>
      </c>
      <c r="D6441" s="66">
        <f>VLOOKUP(A6441,'2.1 Termination Charges'!$B$4:$F$904,5,0)</f>
        <v>0.78786</v>
      </c>
      <c r="G6441" s="67"/>
      <c r="H6441" s="67"/>
      <c r="J6441" s="67"/>
      <c r="P6441" s="68"/>
      <c r="Q6441" s="69"/>
      <c r="R6441" s="69"/>
      <c r="Z6441" s="70"/>
      <c r="AA6441" s="71"/>
      <c r="AB6441" s="70"/>
      <c r="AC6441" s="70"/>
      <c r="AD6441" s="53"/>
      <c r="AE6441" s="53"/>
      <c r="AF6441" s="72"/>
      <c r="AG6441" s="70"/>
      <c r="AH6441" s="70"/>
      <c r="AI6441" s="70"/>
    </row>
    <row r="6442" spans="1:35" ht="12.75" customHeight="1" x14ac:dyDescent="0.2">
      <c r="A6442" s="64" t="s">
        <v>1163</v>
      </c>
      <c r="B6442" s="65" t="s">
        <v>1162</v>
      </c>
      <c r="C6442" s="65">
        <v>26263966</v>
      </c>
      <c r="D6442" s="66">
        <f>VLOOKUP(A6442,'2.1 Termination Charges'!$B$4:$F$904,5,0)</f>
        <v>0.78786</v>
      </c>
      <c r="G6442" s="67"/>
      <c r="H6442" s="67"/>
      <c r="J6442" s="67"/>
      <c r="P6442" s="68"/>
      <c r="Q6442" s="69"/>
      <c r="R6442" s="69"/>
      <c r="Z6442" s="70"/>
      <c r="AA6442" s="71"/>
      <c r="AB6442" s="70"/>
      <c r="AC6442" s="70"/>
      <c r="AD6442" s="53"/>
      <c r="AE6442" s="53"/>
      <c r="AF6442" s="72"/>
      <c r="AG6442" s="70"/>
      <c r="AH6442" s="70"/>
      <c r="AI6442" s="70"/>
    </row>
    <row r="6443" spans="1:35" ht="12.75" customHeight="1" x14ac:dyDescent="0.2">
      <c r="A6443" s="64" t="s">
        <v>1163</v>
      </c>
      <c r="B6443" s="65" t="s">
        <v>1162</v>
      </c>
      <c r="C6443" s="65">
        <v>26263967</v>
      </c>
      <c r="D6443" s="66">
        <f>VLOOKUP(A6443,'2.1 Termination Charges'!$B$4:$F$904,5,0)</f>
        <v>0.78786</v>
      </c>
      <c r="G6443" s="67"/>
      <c r="H6443" s="67"/>
      <c r="J6443" s="67"/>
      <c r="P6443" s="68"/>
      <c r="Q6443" s="69"/>
      <c r="R6443" s="69"/>
      <c r="Z6443" s="70"/>
      <c r="AA6443" s="71"/>
      <c r="AB6443" s="70"/>
      <c r="AC6443" s="70"/>
      <c r="AD6443" s="53"/>
      <c r="AE6443" s="53"/>
      <c r="AF6443" s="72"/>
      <c r="AG6443" s="70"/>
      <c r="AH6443" s="70"/>
      <c r="AI6443" s="70"/>
    </row>
    <row r="6444" spans="1:35" ht="12.75" customHeight="1" x14ac:dyDescent="0.2">
      <c r="A6444" s="64" t="s">
        <v>1163</v>
      </c>
      <c r="B6444" s="65" t="s">
        <v>1162</v>
      </c>
      <c r="C6444" s="65">
        <v>26263968</v>
      </c>
      <c r="D6444" s="66">
        <f>VLOOKUP(A6444,'2.1 Termination Charges'!$B$4:$F$904,5,0)</f>
        <v>0.78786</v>
      </c>
      <c r="G6444" s="67"/>
      <c r="H6444" s="67"/>
      <c r="J6444" s="67"/>
      <c r="P6444" s="68"/>
      <c r="Q6444" s="69"/>
      <c r="R6444" s="69"/>
      <c r="Z6444" s="70"/>
      <c r="AA6444" s="71"/>
      <c r="AB6444" s="70"/>
      <c r="AC6444" s="70"/>
      <c r="AD6444" s="53"/>
      <c r="AE6444" s="53"/>
      <c r="AF6444" s="72"/>
      <c r="AG6444" s="70"/>
      <c r="AH6444" s="70"/>
      <c r="AI6444" s="70"/>
    </row>
    <row r="6445" spans="1:35" ht="12.75" customHeight="1" x14ac:dyDescent="0.2">
      <c r="A6445" s="64" t="s">
        <v>1163</v>
      </c>
      <c r="B6445" s="65" t="s">
        <v>1162</v>
      </c>
      <c r="C6445" s="65">
        <v>26263969</v>
      </c>
      <c r="D6445" s="66">
        <f>VLOOKUP(A6445,'2.1 Termination Charges'!$B$4:$F$904,5,0)</f>
        <v>0.78786</v>
      </c>
      <c r="G6445" s="67"/>
      <c r="H6445" s="67"/>
      <c r="J6445" s="67"/>
      <c r="P6445" s="68"/>
      <c r="Q6445" s="69"/>
      <c r="R6445" s="69"/>
      <c r="Z6445" s="70"/>
      <c r="AA6445" s="71"/>
      <c r="AB6445" s="70"/>
      <c r="AC6445" s="70"/>
      <c r="AD6445" s="53"/>
      <c r="AE6445" s="53"/>
      <c r="AF6445" s="72"/>
      <c r="AG6445" s="70"/>
      <c r="AH6445" s="70"/>
      <c r="AI6445" s="70"/>
    </row>
    <row r="6446" spans="1:35" ht="12.75" customHeight="1" x14ac:dyDescent="0.2">
      <c r="A6446" s="64" t="s">
        <v>1165</v>
      </c>
      <c r="B6446" s="65" t="s">
        <v>1164</v>
      </c>
      <c r="C6446" s="65">
        <v>52</v>
      </c>
      <c r="D6446" s="66">
        <f>VLOOKUP(A6446,'2.1 Termination Charges'!$B$4:$F$904,5,0)</f>
        <v>2.4199999999999998E-3</v>
      </c>
      <c r="G6446" s="67"/>
      <c r="H6446" s="67"/>
      <c r="J6446" s="67"/>
      <c r="P6446" s="68"/>
      <c r="Q6446" s="69"/>
      <c r="R6446" s="69"/>
      <c r="Z6446" s="70"/>
      <c r="AA6446" s="71"/>
      <c r="AB6446" s="70"/>
      <c r="AC6446" s="70"/>
      <c r="AD6446" s="53"/>
      <c r="AE6446" s="53"/>
      <c r="AF6446" s="72"/>
      <c r="AG6446" s="70"/>
      <c r="AH6446" s="70"/>
      <c r="AI6446" s="70"/>
    </row>
    <row r="6447" spans="1:35" ht="12.75" customHeight="1" x14ac:dyDescent="0.2">
      <c r="A6447" s="64" t="s">
        <v>1167</v>
      </c>
      <c r="B6447" s="65" t="s">
        <v>1166</v>
      </c>
      <c r="C6447" s="65">
        <v>691</v>
      </c>
      <c r="D6447" s="66">
        <f>VLOOKUP(A6447,'2.1 Termination Charges'!$B$4:$F$904,5,0)</f>
        <v>0.86665000000000003</v>
      </c>
      <c r="G6447" s="67"/>
      <c r="H6447" s="67"/>
      <c r="J6447" s="67"/>
      <c r="P6447" s="68"/>
      <c r="Q6447" s="69"/>
      <c r="R6447" s="69"/>
      <c r="Z6447" s="70"/>
      <c r="AA6447" s="71"/>
      <c r="AB6447" s="70"/>
      <c r="AC6447" s="70"/>
      <c r="AD6447" s="53"/>
      <c r="AE6447" s="53"/>
      <c r="AF6447" s="72"/>
      <c r="AG6447" s="70"/>
      <c r="AH6447" s="70"/>
      <c r="AI6447" s="70"/>
    </row>
    <row r="6448" spans="1:35" ht="12.75" customHeight="1" x14ac:dyDescent="0.2">
      <c r="A6448" s="64" t="s">
        <v>1169</v>
      </c>
      <c r="B6448" s="65" t="s">
        <v>1168</v>
      </c>
      <c r="C6448" s="65">
        <v>373</v>
      </c>
      <c r="D6448" s="66">
        <f>VLOOKUP(A6448,'2.1 Termination Charges'!$B$4:$F$904,5,0)</f>
        <v>0.50302000000000002</v>
      </c>
      <c r="G6448" s="67"/>
      <c r="H6448" s="67"/>
      <c r="J6448" s="67"/>
      <c r="P6448" s="68"/>
      <c r="Q6448" s="69"/>
      <c r="R6448" s="69"/>
      <c r="Z6448" s="70"/>
      <c r="AA6448" s="71"/>
      <c r="AB6448" s="70"/>
      <c r="AC6448" s="70"/>
      <c r="AD6448" s="53"/>
      <c r="AE6448" s="53"/>
      <c r="AF6448" s="72"/>
      <c r="AG6448" s="70"/>
      <c r="AH6448" s="70"/>
      <c r="AI6448" s="70"/>
    </row>
    <row r="6449" spans="1:35" ht="12.75" customHeight="1" x14ac:dyDescent="0.2">
      <c r="A6449" s="64" t="s">
        <v>1171</v>
      </c>
      <c r="B6449" s="65" t="s">
        <v>1170</v>
      </c>
      <c r="C6449" s="65">
        <v>37367</v>
      </c>
      <c r="D6449" s="66">
        <f>VLOOKUP(A6449,'2.1 Termination Charges'!$B$4:$F$904,5,0)</f>
        <v>0.52386999999999995</v>
      </c>
      <c r="G6449" s="67"/>
      <c r="H6449" s="67"/>
      <c r="J6449" s="67"/>
      <c r="P6449" s="68"/>
      <c r="Q6449" s="69"/>
      <c r="R6449" s="69"/>
      <c r="Z6449" s="70"/>
      <c r="AA6449" s="71"/>
      <c r="AB6449" s="70"/>
      <c r="AC6449" s="70"/>
      <c r="AD6449" s="53"/>
      <c r="AE6449" s="53"/>
      <c r="AF6449" s="72"/>
      <c r="AG6449" s="70"/>
      <c r="AH6449" s="70"/>
      <c r="AI6449" s="70"/>
    </row>
    <row r="6450" spans="1:35" ht="12.75" customHeight="1" x14ac:dyDescent="0.2">
      <c r="A6450" s="64" t="s">
        <v>1171</v>
      </c>
      <c r="B6450" s="65" t="s">
        <v>1170</v>
      </c>
      <c r="C6450" s="65">
        <v>37376</v>
      </c>
      <c r="D6450" s="66">
        <f>VLOOKUP(A6450,'2.1 Termination Charges'!$B$4:$F$904,5,0)</f>
        <v>0.52386999999999995</v>
      </c>
      <c r="G6450" s="67"/>
      <c r="H6450" s="67"/>
      <c r="J6450" s="67"/>
      <c r="P6450" s="68"/>
      <c r="Q6450" s="69"/>
      <c r="R6450" s="69"/>
      <c r="Z6450" s="70"/>
      <c r="AA6450" s="71"/>
      <c r="AB6450" s="70"/>
      <c r="AC6450" s="70"/>
      <c r="AD6450" s="53"/>
      <c r="AE6450" s="53"/>
      <c r="AF6450" s="72"/>
      <c r="AG6450" s="70"/>
      <c r="AH6450" s="70"/>
      <c r="AI6450" s="70"/>
    </row>
    <row r="6451" spans="1:35" ht="12.75" customHeight="1" x14ac:dyDescent="0.2">
      <c r="A6451" s="64" t="s">
        <v>1171</v>
      </c>
      <c r="B6451" s="65" t="s">
        <v>1170</v>
      </c>
      <c r="C6451" s="65">
        <v>37378</v>
      </c>
      <c r="D6451" s="66">
        <f>VLOOKUP(A6451,'2.1 Termination Charges'!$B$4:$F$904,5,0)</f>
        <v>0.52386999999999995</v>
      </c>
      <c r="G6451" s="67"/>
      <c r="H6451" s="67"/>
      <c r="J6451" s="67"/>
      <c r="P6451" s="68"/>
      <c r="Q6451" s="69"/>
      <c r="R6451" s="69"/>
      <c r="Z6451" s="70"/>
      <c r="AA6451" s="71"/>
      <c r="AB6451" s="70"/>
      <c r="AC6451" s="70"/>
      <c r="AD6451" s="53"/>
      <c r="AE6451" s="53"/>
      <c r="AF6451" s="72"/>
      <c r="AG6451" s="70"/>
      <c r="AH6451" s="70"/>
      <c r="AI6451" s="70"/>
    </row>
    <row r="6452" spans="1:35" ht="12.75" customHeight="1" x14ac:dyDescent="0.2">
      <c r="A6452" s="64" t="s">
        <v>1171</v>
      </c>
      <c r="B6452" s="65" t="s">
        <v>1170</v>
      </c>
      <c r="C6452" s="65">
        <v>37379</v>
      </c>
      <c r="D6452" s="66">
        <f>VLOOKUP(A6452,'2.1 Termination Charges'!$B$4:$F$904,5,0)</f>
        <v>0.52386999999999995</v>
      </c>
      <c r="G6452" s="67"/>
      <c r="H6452" s="67"/>
      <c r="J6452" s="67"/>
      <c r="P6452" s="68"/>
      <c r="Q6452" s="69"/>
      <c r="R6452" s="69"/>
      <c r="Z6452" s="70"/>
      <c r="AA6452" s="71"/>
      <c r="AB6452" s="70"/>
      <c r="AC6452" s="70"/>
      <c r="AD6452" s="53"/>
      <c r="AE6452" s="53"/>
      <c r="AF6452" s="72"/>
      <c r="AG6452" s="70"/>
      <c r="AH6452" s="70"/>
      <c r="AI6452" s="70"/>
    </row>
    <row r="6453" spans="1:35" ht="12.75" customHeight="1" x14ac:dyDescent="0.2">
      <c r="A6453" s="64" t="s">
        <v>1173</v>
      </c>
      <c r="B6453" s="65" t="s">
        <v>1172</v>
      </c>
      <c r="C6453" s="65">
        <v>37360</v>
      </c>
      <c r="D6453" s="66">
        <f>VLOOKUP(A6453,'2.1 Termination Charges'!$B$4:$F$904,5,0)</f>
        <v>0.41648000000000002</v>
      </c>
      <c r="G6453" s="67"/>
      <c r="H6453" s="67"/>
      <c r="J6453" s="67"/>
      <c r="P6453" s="68"/>
      <c r="Q6453" s="69"/>
      <c r="R6453" s="69"/>
      <c r="Z6453" s="70"/>
      <c r="AA6453" s="71"/>
      <c r="AB6453" s="70"/>
      <c r="AC6453" s="70"/>
      <c r="AD6453" s="53"/>
      <c r="AE6453" s="53"/>
      <c r="AF6453" s="72"/>
      <c r="AG6453" s="70"/>
      <c r="AH6453" s="70"/>
      <c r="AI6453" s="70"/>
    </row>
    <row r="6454" spans="1:35" ht="12.75" customHeight="1" x14ac:dyDescent="0.2">
      <c r="A6454" s="64" t="s">
        <v>1173</v>
      </c>
      <c r="B6454" s="65" t="s">
        <v>1172</v>
      </c>
      <c r="C6454" s="65">
        <v>37368</v>
      </c>
      <c r="D6454" s="66">
        <f>VLOOKUP(A6454,'2.1 Termination Charges'!$B$4:$F$904,5,0)</f>
        <v>0.41648000000000002</v>
      </c>
      <c r="G6454" s="67"/>
      <c r="H6454" s="67"/>
      <c r="J6454" s="67"/>
      <c r="P6454" s="68"/>
      <c r="Q6454" s="69"/>
      <c r="R6454" s="69"/>
      <c r="Z6454" s="70"/>
      <c r="AA6454" s="71"/>
      <c r="AB6454" s="70"/>
      <c r="AC6454" s="70"/>
      <c r="AD6454" s="53"/>
      <c r="AE6454" s="53"/>
      <c r="AF6454" s="72"/>
      <c r="AG6454" s="70"/>
      <c r="AH6454" s="70"/>
      <c r="AI6454" s="70"/>
    </row>
    <row r="6455" spans="1:35" ht="12.75" customHeight="1" x14ac:dyDescent="0.2">
      <c r="A6455" s="64" t="s">
        <v>1173</v>
      </c>
      <c r="B6455" s="65" t="s">
        <v>1172</v>
      </c>
      <c r="C6455" s="65">
        <v>37369</v>
      </c>
      <c r="D6455" s="66">
        <f>VLOOKUP(A6455,'2.1 Termination Charges'!$B$4:$F$904,5,0)</f>
        <v>0.41648000000000002</v>
      </c>
      <c r="G6455" s="67"/>
      <c r="H6455" s="67"/>
      <c r="J6455" s="67"/>
      <c r="P6455" s="68"/>
      <c r="Q6455" s="69"/>
      <c r="R6455" s="69"/>
      <c r="Z6455" s="70"/>
      <c r="AA6455" s="71"/>
      <c r="AB6455" s="70"/>
      <c r="AC6455" s="70"/>
      <c r="AD6455" s="53"/>
      <c r="AE6455" s="53"/>
      <c r="AF6455" s="72"/>
      <c r="AG6455" s="70"/>
      <c r="AH6455" s="70"/>
      <c r="AI6455" s="70"/>
    </row>
    <row r="6456" spans="1:35" ht="12.75" customHeight="1" x14ac:dyDescent="0.2">
      <c r="A6456" s="64" t="s">
        <v>1175</v>
      </c>
      <c r="B6456" s="65" t="s">
        <v>1174</v>
      </c>
      <c r="C6456" s="65">
        <v>37330</v>
      </c>
      <c r="D6456" s="66">
        <f>VLOOKUP(A6456,'2.1 Termination Charges'!$B$4:$F$904,5,0)</f>
        <v>0.43417</v>
      </c>
      <c r="G6456" s="67"/>
      <c r="H6456" s="67"/>
      <c r="J6456" s="67"/>
      <c r="P6456" s="68"/>
      <c r="Q6456" s="69"/>
      <c r="R6456" s="69"/>
      <c r="Z6456" s="70"/>
      <c r="AA6456" s="71"/>
      <c r="AB6456" s="70"/>
      <c r="AC6456" s="70"/>
      <c r="AD6456" s="53"/>
      <c r="AE6456" s="53"/>
      <c r="AF6456" s="72"/>
      <c r="AG6456" s="70"/>
      <c r="AH6456" s="70"/>
      <c r="AI6456" s="70"/>
    </row>
    <row r="6457" spans="1:35" ht="12.75" customHeight="1" x14ac:dyDescent="0.2">
      <c r="A6457" s="64" t="s">
        <v>1175</v>
      </c>
      <c r="B6457" s="65" t="s">
        <v>1174</v>
      </c>
      <c r="C6457" s="65">
        <v>37338</v>
      </c>
      <c r="D6457" s="66">
        <f>VLOOKUP(A6457,'2.1 Termination Charges'!$B$4:$F$904,5,0)</f>
        <v>0.43417</v>
      </c>
      <c r="G6457" s="67"/>
      <c r="H6457" s="67"/>
      <c r="J6457" s="67"/>
      <c r="P6457" s="68"/>
      <c r="Q6457" s="69"/>
      <c r="R6457" s="69"/>
      <c r="Z6457" s="70"/>
      <c r="AA6457" s="71"/>
      <c r="AB6457" s="70"/>
      <c r="AC6457" s="70"/>
      <c r="AD6457" s="53"/>
      <c r="AE6457" s="53"/>
      <c r="AF6457" s="72"/>
      <c r="AG6457" s="70"/>
      <c r="AH6457" s="70"/>
      <c r="AI6457" s="70"/>
    </row>
    <row r="6458" spans="1:35" ht="12.75" customHeight="1" x14ac:dyDescent="0.2">
      <c r="A6458" s="64" t="s">
        <v>1175</v>
      </c>
      <c r="B6458" s="65" t="s">
        <v>1174</v>
      </c>
      <c r="C6458" s="65">
        <v>3736</v>
      </c>
      <c r="D6458" s="66">
        <f>VLOOKUP(A6458,'2.1 Termination Charges'!$B$4:$F$904,5,0)</f>
        <v>0.43417</v>
      </c>
      <c r="G6458" s="67"/>
      <c r="H6458" s="67"/>
      <c r="J6458" s="67"/>
      <c r="P6458" s="68"/>
      <c r="Q6458" s="69"/>
      <c r="R6458" s="69"/>
      <c r="Z6458" s="70"/>
      <c r="AA6458" s="71"/>
      <c r="AB6458" s="70"/>
      <c r="AC6458" s="70"/>
      <c r="AD6458" s="53"/>
      <c r="AE6458" s="53"/>
      <c r="AF6458" s="72"/>
      <c r="AG6458" s="70"/>
      <c r="AH6458" s="70"/>
      <c r="AI6458" s="70"/>
    </row>
    <row r="6459" spans="1:35" ht="12.75" customHeight="1" x14ac:dyDescent="0.2">
      <c r="A6459" s="64" t="s">
        <v>1175</v>
      </c>
      <c r="B6459" s="65" t="s">
        <v>1174</v>
      </c>
      <c r="C6459" s="65">
        <v>3737</v>
      </c>
      <c r="D6459" s="66">
        <f>VLOOKUP(A6459,'2.1 Termination Charges'!$B$4:$F$904,5,0)</f>
        <v>0.43417</v>
      </c>
      <c r="G6459" s="67"/>
      <c r="H6459" s="67"/>
      <c r="J6459" s="67"/>
      <c r="P6459" s="68"/>
      <c r="Q6459" s="69"/>
      <c r="R6459" s="69"/>
      <c r="Z6459" s="70"/>
      <c r="AA6459" s="71"/>
      <c r="AB6459" s="70"/>
      <c r="AC6459" s="70"/>
      <c r="AD6459" s="53"/>
      <c r="AE6459" s="53"/>
      <c r="AF6459" s="72"/>
      <c r="AG6459" s="70"/>
      <c r="AH6459" s="70"/>
      <c r="AI6459" s="70"/>
    </row>
    <row r="6460" spans="1:35" ht="12.75" customHeight="1" x14ac:dyDescent="0.2">
      <c r="A6460" s="64" t="s">
        <v>1177</v>
      </c>
      <c r="B6460" s="65" t="s">
        <v>1176</v>
      </c>
      <c r="C6460" s="65">
        <v>373900</v>
      </c>
      <c r="D6460" s="66">
        <f>VLOOKUP(A6460,'2.1 Termination Charges'!$B$4:$F$904,5,0)</f>
        <v>0.96967999999999999</v>
      </c>
      <c r="G6460" s="67"/>
      <c r="H6460" s="67"/>
      <c r="J6460" s="67"/>
      <c r="P6460" s="68"/>
      <c r="Q6460" s="69"/>
      <c r="R6460" s="69"/>
      <c r="Z6460" s="70"/>
      <c r="AA6460" s="71"/>
      <c r="AB6460" s="70"/>
      <c r="AC6460" s="70"/>
      <c r="AD6460" s="53"/>
      <c r="AE6460" s="53"/>
      <c r="AF6460" s="72"/>
      <c r="AG6460" s="70"/>
      <c r="AH6460" s="70"/>
      <c r="AI6460" s="70"/>
    </row>
    <row r="6461" spans="1:35" ht="12.75" customHeight="1" x14ac:dyDescent="0.2">
      <c r="A6461" s="64" t="s">
        <v>1179</v>
      </c>
      <c r="B6461" s="65" t="s">
        <v>1178</v>
      </c>
      <c r="C6461" s="65">
        <v>377</v>
      </c>
      <c r="D6461" s="66">
        <f>VLOOKUP(A6461,'2.1 Termination Charges'!$B$4:$F$904,5,0)</f>
        <v>0.12</v>
      </c>
      <c r="G6461" s="67"/>
      <c r="H6461" s="67"/>
      <c r="J6461" s="67"/>
      <c r="P6461" s="68"/>
      <c r="Q6461" s="69"/>
      <c r="R6461" s="69"/>
      <c r="Z6461" s="70"/>
      <c r="AA6461" s="71"/>
      <c r="AB6461" s="70"/>
      <c r="AC6461" s="70"/>
      <c r="AD6461" s="53"/>
      <c r="AE6461" s="53"/>
      <c r="AF6461" s="72"/>
      <c r="AG6461" s="70"/>
      <c r="AH6461" s="70"/>
      <c r="AI6461" s="70"/>
    </row>
    <row r="6462" spans="1:35" ht="12.75" customHeight="1" x14ac:dyDescent="0.2">
      <c r="A6462" s="64" t="s">
        <v>1181</v>
      </c>
      <c r="B6462" s="65" t="s">
        <v>1180</v>
      </c>
      <c r="C6462" s="65">
        <v>37740</v>
      </c>
      <c r="D6462" s="66">
        <f>VLOOKUP(A6462,'2.1 Termination Charges'!$B$4:$F$904,5,0)</f>
        <v>0.75873999999999997</v>
      </c>
      <c r="G6462" s="67"/>
      <c r="H6462" s="67"/>
      <c r="J6462" s="67"/>
      <c r="P6462" s="68"/>
      <c r="Q6462" s="69"/>
      <c r="R6462" s="69"/>
      <c r="Z6462" s="70"/>
      <c r="AA6462" s="71"/>
      <c r="AB6462" s="70"/>
      <c r="AC6462" s="70"/>
      <c r="AD6462" s="53"/>
      <c r="AE6462" s="53"/>
      <c r="AF6462" s="72"/>
      <c r="AG6462" s="70"/>
      <c r="AH6462" s="70"/>
      <c r="AI6462" s="70"/>
    </row>
    <row r="6463" spans="1:35" ht="12.75" customHeight="1" x14ac:dyDescent="0.2">
      <c r="A6463" s="64" t="s">
        <v>1183</v>
      </c>
      <c r="B6463" s="65" t="s">
        <v>1182</v>
      </c>
      <c r="C6463" s="65">
        <v>37744</v>
      </c>
      <c r="D6463" s="66">
        <f>VLOOKUP(A6463,'2.1 Termination Charges'!$B$4:$F$904,5,0)</f>
        <v>0.72968</v>
      </c>
      <c r="G6463" s="67"/>
      <c r="H6463" s="67"/>
      <c r="J6463" s="67"/>
      <c r="P6463" s="68"/>
      <c r="Q6463" s="69"/>
      <c r="R6463" s="69"/>
      <c r="Z6463" s="70"/>
      <c r="AA6463" s="71"/>
      <c r="AB6463" s="70"/>
      <c r="AC6463" s="70"/>
      <c r="AD6463" s="53"/>
      <c r="AE6463" s="53"/>
      <c r="AF6463" s="72"/>
      <c r="AG6463" s="70"/>
      <c r="AH6463" s="70"/>
      <c r="AI6463" s="70"/>
    </row>
    <row r="6464" spans="1:35" ht="12.75" customHeight="1" x14ac:dyDescent="0.2">
      <c r="A6464" s="64" t="s">
        <v>1183</v>
      </c>
      <c r="B6464" s="65" t="s">
        <v>1182</v>
      </c>
      <c r="C6464" s="65">
        <v>37745</v>
      </c>
      <c r="D6464" s="66">
        <f>VLOOKUP(A6464,'2.1 Termination Charges'!$B$4:$F$904,5,0)</f>
        <v>0.72968</v>
      </c>
      <c r="G6464" s="67"/>
      <c r="H6464" s="67"/>
      <c r="J6464" s="67"/>
      <c r="P6464" s="68"/>
      <c r="Q6464" s="69"/>
      <c r="R6464" s="69"/>
      <c r="Z6464" s="70"/>
      <c r="AA6464" s="71"/>
      <c r="AB6464" s="70"/>
      <c r="AC6464" s="70"/>
      <c r="AD6464" s="53"/>
      <c r="AE6464" s="53"/>
      <c r="AF6464" s="72"/>
      <c r="AG6464" s="70"/>
      <c r="AH6464" s="70"/>
      <c r="AI6464" s="70"/>
    </row>
    <row r="6465" spans="1:35" ht="12.75" customHeight="1" x14ac:dyDescent="0.2">
      <c r="A6465" s="64" t="s">
        <v>1185</v>
      </c>
      <c r="B6465" s="65" t="s">
        <v>1184</v>
      </c>
      <c r="C6465" s="65">
        <v>3773</v>
      </c>
      <c r="D6465" s="66">
        <f>VLOOKUP(A6465,'2.1 Termination Charges'!$B$4:$F$904,5,0)</f>
        <v>0.16969000000000001</v>
      </c>
      <c r="G6465" s="67"/>
      <c r="H6465" s="67"/>
      <c r="J6465" s="67"/>
      <c r="P6465" s="68"/>
      <c r="Q6465" s="69"/>
      <c r="R6465" s="69"/>
      <c r="Z6465" s="70"/>
      <c r="AA6465" s="71"/>
      <c r="AB6465" s="70"/>
      <c r="AC6465" s="70"/>
      <c r="AD6465" s="53"/>
      <c r="AE6465" s="53"/>
      <c r="AF6465" s="72"/>
      <c r="AG6465" s="70"/>
      <c r="AH6465" s="70"/>
      <c r="AI6465" s="70"/>
    </row>
    <row r="6466" spans="1:35" ht="12.75" customHeight="1" x14ac:dyDescent="0.2">
      <c r="A6466" s="64" t="s">
        <v>1185</v>
      </c>
      <c r="B6466" s="65" t="s">
        <v>1184</v>
      </c>
      <c r="C6466" s="65">
        <v>37746</v>
      </c>
      <c r="D6466" s="66">
        <f>VLOOKUP(A6466,'2.1 Termination Charges'!$B$4:$F$904,5,0)</f>
        <v>0.16969000000000001</v>
      </c>
      <c r="G6466" s="67"/>
      <c r="H6466" s="67"/>
      <c r="J6466" s="67"/>
      <c r="P6466" s="68"/>
      <c r="Q6466" s="69"/>
      <c r="R6466" s="69"/>
      <c r="Z6466" s="70"/>
      <c r="AA6466" s="71"/>
      <c r="AB6466" s="70"/>
      <c r="AC6466" s="70"/>
      <c r="AD6466" s="53"/>
      <c r="AE6466" s="53"/>
      <c r="AF6466" s="72"/>
      <c r="AG6466" s="70"/>
      <c r="AH6466" s="70"/>
      <c r="AI6466" s="70"/>
    </row>
    <row r="6467" spans="1:35" ht="12.75" customHeight="1" x14ac:dyDescent="0.2">
      <c r="A6467" s="64" t="s">
        <v>1185</v>
      </c>
      <c r="B6467" s="65" t="s">
        <v>1184</v>
      </c>
      <c r="C6467" s="65">
        <v>3776</v>
      </c>
      <c r="D6467" s="66">
        <f>VLOOKUP(A6467,'2.1 Termination Charges'!$B$4:$F$904,5,0)</f>
        <v>0.16969000000000001</v>
      </c>
      <c r="G6467" s="67"/>
      <c r="H6467" s="67"/>
      <c r="J6467" s="67"/>
      <c r="P6467" s="68"/>
      <c r="Q6467" s="69"/>
      <c r="R6467" s="69"/>
      <c r="Z6467" s="70"/>
      <c r="AA6467" s="71"/>
      <c r="AB6467" s="70"/>
      <c r="AC6467" s="70"/>
      <c r="AD6467" s="53"/>
      <c r="AE6467" s="53"/>
      <c r="AF6467" s="72"/>
      <c r="AG6467" s="70"/>
      <c r="AH6467" s="70"/>
      <c r="AI6467" s="70"/>
    </row>
    <row r="6468" spans="1:35" ht="12.75" customHeight="1" x14ac:dyDescent="0.2">
      <c r="A6468" s="64" t="s">
        <v>1187</v>
      </c>
      <c r="B6468" s="65" t="s">
        <v>1186</v>
      </c>
      <c r="C6468" s="65">
        <v>976</v>
      </c>
      <c r="D6468" s="66">
        <f>VLOOKUP(A6468,'2.1 Termination Charges'!$B$4:$F$904,5,0)</f>
        <v>3.5150000000000001E-2</v>
      </c>
      <c r="G6468" s="67"/>
      <c r="H6468" s="67"/>
      <c r="J6468" s="67"/>
      <c r="P6468" s="68"/>
      <c r="Q6468" s="69"/>
      <c r="R6468" s="69"/>
      <c r="Z6468" s="70"/>
      <c r="AA6468" s="71"/>
      <c r="AB6468" s="70"/>
      <c r="AC6468" s="70"/>
      <c r="AD6468" s="53"/>
      <c r="AE6468" s="53"/>
      <c r="AF6468" s="72"/>
      <c r="AG6468" s="70"/>
      <c r="AH6468" s="70"/>
      <c r="AI6468" s="70"/>
    </row>
    <row r="6469" spans="1:35" ht="12.75" customHeight="1" x14ac:dyDescent="0.2">
      <c r="A6469" s="64" t="s">
        <v>1189</v>
      </c>
      <c r="B6469" s="65" t="s">
        <v>1188</v>
      </c>
      <c r="C6469" s="65">
        <v>9765</v>
      </c>
      <c r="D6469" s="66">
        <f>VLOOKUP(A6469,'2.1 Termination Charges'!$B$4:$F$904,5,0)</f>
        <v>3.5150000000000001E-2</v>
      </c>
      <c r="G6469" s="67"/>
      <c r="H6469" s="67"/>
      <c r="J6469" s="67"/>
      <c r="P6469" s="68"/>
      <c r="Q6469" s="69"/>
      <c r="R6469" s="69"/>
      <c r="Z6469" s="70"/>
      <c r="AA6469" s="71"/>
      <c r="AB6469" s="70"/>
      <c r="AC6469" s="70"/>
      <c r="AD6469" s="53"/>
      <c r="AE6469" s="53"/>
      <c r="AF6469" s="72"/>
      <c r="AG6469" s="70"/>
      <c r="AH6469" s="70"/>
      <c r="AI6469" s="70"/>
    </row>
    <row r="6470" spans="1:35" ht="12.75" customHeight="1" x14ac:dyDescent="0.2">
      <c r="A6470" s="64" t="s">
        <v>1189</v>
      </c>
      <c r="B6470" s="65" t="s">
        <v>1188</v>
      </c>
      <c r="C6470" s="65">
        <v>9768</v>
      </c>
      <c r="D6470" s="66">
        <f>VLOOKUP(A6470,'2.1 Termination Charges'!$B$4:$F$904,5,0)</f>
        <v>3.5150000000000001E-2</v>
      </c>
      <c r="G6470" s="67"/>
      <c r="H6470" s="67"/>
      <c r="J6470" s="67"/>
      <c r="P6470" s="68"/>
      <c r="Q6470" s="69"/>
      <c r="R6470" s="69"/>
      <c r="Z6470" s="70"/>
      <c r="AA6470" s="71"/>
      <c r="AB6470" s="70"/>
      <c r="AC6470" s="70"/>
      <c r="AD6470" s="53"/>
      <c r="AE6470" s="53"/>
      <c r="AF6470" s="72"/>
      <c r="AG6470" s="70"/>
      <c r="AH6470" s="70"/>
      <c r="AI6470" s="70"/>
    </row>
    <row r="6471" spans="1:35" ht="12.75" customHeight="1" x14ac:dyDescent="0.2">
      <c r="A6471" s="64" t="s">
        <v>1189</v>
      </c>
      <c r="B6471" s="65" t="s">
        <v>1188</v>
      </c>
      <c r="C6471" s="65">
        <v>9769</v>
      </c>
      <c r="D6471" s="66">
        <f>VLOOKUP(A6471,'2.1 Termination Charges'!$B$4:$F$904,5,0)</f>
        <v>3.5150000000000001E-2</v>
      </c>
      <c r="G6471" s="67"/>
      <c r="H6471" s="67"/>
      <c r="J6471" s="67"/>
      <c r="P6471" s="68"/>
      <c r="Q6471" s="69"/>
      <c r="R6471" s="69"/>
      <c r="Z6471" s="70"/>
      <c r="AA6471" s="71"/>
      <c r="AB6471" s="70"/>
      <c r="AC6471" s="70"/>
      <c r="AD6471" s="53"/>
      <c r="AE6471" s="53"/>
      <c r="AF6471" s="72"/>
      <c r="AG6471" s="70"/>
      <c r="AH6471" s="70"/>
      <c r="AI6471" s="70"/>
    </row>
    <row r="6472" spans="1:35" ht="12.75" customHeight="1" x14ac:dyDescent="0.2">
      <c r="A6472" s="64" t="s">
        <v>1191</v>
      </c>
      <c r="B6472" s="65" t="s">
        <v>1190</v>
      </c>
      <c r="C6472" s="65">
        <v>382</v>
      </c>
      <c r="D6472" s="66">
        <f>VLOOKUP(A6472,'2.1 Termination Charges'!$B$4:$F$904,5,0)</f>
        <v>0.23635999999999999</v>
      </c>
      <c r="G6472" s="67"/>
      <c r="H6472" s="67"/>
      <c r="J6472" s="67"/>
      <c r="P6472" s="68"/>
      <c r="Q6472" s="69"/>
      <c r="R6472" s="69"/>
      <c r="Z6472" s="70"/>
      <c r="AA6472" s="71"/>
      <c r="AB6472" s="70"/>
      <c r="AC6472" s="70"/>
      <c r="AD6472" s="53"/>
      <c r="AE6472" s="53"/>
      <c r="AF6472" s="72"/>
      <c r="AG6472" s="70"/>
      <c r="AH6472" s="70"/>
      <c r="AI6472" s="70"/>
    </row>
    <row r="6473" spans="1:35" ht="12.75" customHeight="1" x14ac:dyDescent="0.2">
      <c r="A6473" s="64" t="s">
        <v>1193</v>
      </c>
      <c r="B6473" s="65" t="s">
        <v>1192</v>
      </c>
      <c r="C6473" s="65">
        <v>38260</v>
      </c>
      <c r="D6473" s="66">
        <f>VLOOKUP(A6473,'2.1 Termination Charges'!$B$4:$F$904,5,0)</f>
        <v>0.59392999999999996</v>
      </c>
      <c r="G6473" s="67"/>
      <c r="H6473" s="67"/>
      <c r="J6473" s="67"/>
      <c r="P6473" s="68"/>
      <c r="Q6473" s="69"/>
      <c r="R6473" s="69"/>
      <c r="Z6473" s="70"/>
      <c r="AA6473" s="71"/>
      <c r="AB6473" s="70"/>
      <c r="AC6473" s="70"/>
      <c r="AD6473" s="53"/>
      <c r="AE6473" s="53"/>
      <c r="AF6473" s="72"/>
      <c r="AG6473" s="70"/>
      <c r="AH6473" s="70"/>
      <c r="AI6473" s="70"/>
    </row>
    <row r="6474" spans="1:35" ht="12.75" customHeight="1" x14ac:dyDescent="0.2">
      <c r="A6474" s="64" t="s">
        <v>1193</v>
      </c>
      <c r="B6474" s="65" t="s">
        <v>1192</v>
      </c>
      <c r="C6474" s="65">
        <v>38266</v>
      </c>
      <c r="D6474" s="66">
        <f>VLOOKUP(A6474,'2.1 Termination Charges'!$B$4:$F$904,5,0)</f>
        <v>0.59392999999999996</v>
      </c>
      <c r="G6474" s="67"/>
      <c r="H6474" s="67"/>
      <c r="J6474" s="67"/>
      <c r="P6474" s="68"/>
      <c r="Q6474" s="69"/>
      <c r="R6474" s="69"/>
      <c r="Z6474" s="70"/>
      <c r="AA6474" s="71"/>
      <c r="AB6474" s="70"/>
      <c r="AC6474" s="70"/>
      <c r="AD6474" s="53"/>
      <c r="AE6474" s="53"/>
      <c r="AF6474" s="72"/>
      <c r="AG6474" s="70"/>
      <c r="AH6474" s="70"/>
      <c r="AI6474" s="70"/>
    </row>
    <row r="6475" spans="1:35" ht="12.75" customHeight="1" x14ac:dyDescent="0.2">
      <c r="A6475" s="64" t="s">
        <v>1193</v>
      </c>
      <c r="B6475" s="65" t="s">
        <v>1192</v>
      </c>
      <c r="C6475" s="65">
        <v>38263</v>
      </c>
      <c r="D6475" s="66">
        <f>VLOOKUP(A6475,'2.1 Termination Charges'!$B$4:$F$904,5,0)</f>
        <v>0.59392999999999996</v>
      </c>
      <c r="G6475" s="67"/>
      <c r="H6475" s="67"/>
      <c r="J6475" s="67"/>
      <c r="P6475" s="68"/>
      <c r="Q6475" s="69"/>
      <c r="R6475" s="69"/>
      <c r="Z6475" s="70"/>
      <c r="AA6475" s="71"/>
      <c r="AB6475" s="70"/>
      <c r="AC6475" s="70"/>
      <c r="AD6475" s="53"/>
      <c r="AE6475" s="53"/>
      <c r="AF6475" s="72"/>
      <c r="AG6475" s="70"/>
      <c r="AH6475" s="70"/>
      <c r="AI6475" s="70"/>
    </row>
    <row r="6476" spans="1:35" ht="12.75" customHeight="1" x14ac:dyDescent="0.2">
      <c r="A6476" s="64" t="s">
        <v>1193</v>
      </c>
      <c r="B6476" s="65" t="s">
        <v>1192</v>
      </c>
      <c r="C6476" s="65">
        <v>38267</v>
      </c>
      <c r="D6476" s="66">
        <f>VLOOKUP(A6476,'2.1 Termination Charges'!$B$4:$F$904,5,0)</f>
        <v>0.59392999999999996</v>
      </c>
      <c r="G6476" s="67"/>
      <c r="H6476" s="67"/>
      <c r="J6476" s="67"/>
      <c r="P6476" s="68"/>
      <c r="Q6476" s="69"/>
      <c r="R6476" s="69"/>
      <c r="Z6476" s="70"/>
      <c r="AA6476" s="71"/>
      <c r="AB6476" s="70"/>
      <c r="AC6476" s="70"/>
      <c r="AD6476" s="53"/>
      <c r="AE6476" s="53"/>
      <c r="AF6476" s="72"/>
      <c r="AG6476" s="70"/>
      <c r="AH6476" s="70"/>
      <c r="AI6476" s="70"/>
    </row>
    <row r="6477" spans="1:35" ht="12.75" customHeight="1" x14ac:dyDescent="0.2">
      <c r="A6477" s="64" t="s">
        <v>1193</v>
      </c>
      <c r="B6477" s="65" t="s">
        <v>1192</v>
      </c>
      <c r="C6477" s="65">
        <v>38268</v>
      </c>
      <c r="D6477" s="66">
        <f>VLOOKUP(A6477,'2.1 Termination Charges'!$B$4:$F$904,5,0)</f>
        <v>0.59392999999999996</v>
      </c>
      <c r="G6477" s="67"/>
      <c r="H6477" s="67"/>
      <c r="J6477" s="67"/>
      <c r="P6477" s="68"/>
      <c r="Q6477" s="69"/>
      <c r="R6477" s="69"/>
      <c r="Z6477" s="70"/>
      <c r="AA6477" s="71"/>
      <c r="AB6477" s="70"/>
      <c r="AC6477" s="70"/>
      <c r="AD6477" s="53"/>
      <c r="AE6477" s="53"/>
      <c r="AF6477" s="72"/>
      <c r="AG6477" s="70"/>
      <c r="AH6477" s="70"/>
      <c r="AI6477" s="70"/>
    </row>
    <row r="6478" spans="1:35" ht="12.75" customHeight="1" x14ac:dyDescent="0.2">
      <c r="A6478" s="64" t="s">
        <v>1193</v>
      </c>
      <c r="B6478" s="65" t="s">
        <v>1192</v>
      </c>
      <c r="C6478" s="65">
        <v>38269</v>
      </c>
      <c r="D6478" s="66">
        <f>VLOOKUP(A6478,'2.1 Termination Charges'!$B$4:$F$904,5,0)</f>
        <v>0.59392999999999996</v>
      </c>
      <c r="G6478" s="67"/>
      <c r="H6478" s="67"/>
      <c r="J6478" s="67"/>
      <c r="P6478" s="68"/>
      <c r="Q6478" s="69"/>
      <c r="R6478" s="69"/>
      <c r="Z6478" s="70"/>
      <c r="AA6478" s="71"/>
      <c r="AB6478" s="70"/>
      <c r="AC6478" s="70"/>
      <c r="AD6478" s="53"/>
      <c r="AE6478" s="53"/>
      <c r="AF6478" s="72"/>
      <c r="AG6478" s="70"/>
      <c r="AH6478" s="70"/>
      <c r="AI6478" s="70"/>
    </row>
    <row r="6479" spans="1:35" ht="12.75" customHeight="1" x14ac:dyDescent="0.2">
      <c r="A6479" s="64" t="s">
        <v>1195</v>
      </c>
      <c r="B6479" s="65" t="s">
        <v>1194</v>
      </c>
      <c r="C6479" s="65">
        <v>1664</v>
      </c>
      <c r="D6479" s="66">
        <f>VLOOKUP(A6479,'2.1 Termination Charges'!$B$4:$F$904,5,0)</f>
        <v>0.46060000000000001</v>
      </c>
      <c r="G6479" s="67"/>
      <c r="H6479" s="67"/>
      <c r="J6479" s="67"/>
      <c r="P6479" s="68"/>
      <c r="Q6479" s="69"/>
      <c r="R6479" s="69"/>
      <c r="Z6479" s="70"/>
      <c r="AA6479" s="71"/>
      <c r="AB6479" s="70"/>
      <c r="AC6479" s="70"/>
      <c r="AD6479" s="53"/>
      <c r="AE6479" s="53"/>
      <c r="AF6479" s="72"/>
      <c r="AG6479" s="70"/>
      <c r="AH6479" s="70"/>
      <c r="AI6479" s="70"/>
    </row>
    <row r="6480" spans="1:35" ht="12.75" customHeight="1" x14ac:dyDescent="0.2">
      <c r="A6480" s="64" t="s">
        <v>1197</v>
      </c>
      <c r="B6480" s="65" t="s">
        <v>1196</v>
      </c>
      <c r="C6480" s="65">
        <v>212</v>
      </c>
      <c r="D6480" s="66">
        <f>VLOOKUP(A6480,'2.1 Termination Charges'!$B$4:$F$904,5,0)</f>
        <v>2.945E-2</v>
      </c>
      <c r="G6480" s="67"/>
      <c r="H6480" s="67"/>
      <c r="J6480" s="67"/>
      <c r="P6480" s="68"/>
      <c r="Q6480" s="69"/>
      <c r="R6480" s="69"/>
      <c r="Z6480" s="70"/>
      <c r="AA6480" s="71"/>
      <c r="AB6480" s="70"/>
      <c r="AC6480" s="70"/>
      <c r="AD6480" s="53"/>
      <c r="AE6480" s="53"/>
      <c r="AF6480" s="72"/>
      <c r="AG6480" s="70"/>
      <c r="AH6480" s="70"/>
      <c r="AI6480" s="70"/>
    </row>
    <row r="6481" spans="1:35" ht="12.75" customHeight="1" x14ac:dyDescent="0.2">
      <c r="A6481" s="64" t="s">
        <v>1199</v>
      </c>
      <c r="B6481" s="65" t="s">
        <v>1198</v>
      </c>
      <c r="C6481" s="65">
        <v>212520</v>
      </c>
      <c r="D6481" s="66">
        <f>VLOOKUP(A6481,'2.1 Termination Charges'!$B$4:$F$904,5,0)</f>
        <v>0.35150999999999999</v>
      </c>
      <c r="G6481" s="67"/>
      <c r="H6481" s="67"/>
      <c r="J6481" s="67"/>
      <c r="P6481" s="68"/>
      <c r="Q6481" s="69"/>
      <c r="R6481" s="69"/>
      <c r="Z6481" s="70"/>
      <c r="AA6481" s="71"/>
      <c r="AB6481" s="70"/>
      <c r="AC6481" s="70"/>
      <c r="AD6481" s="53"/>
      <c r="AE6481" s="53"/>
      <c r="AF6481" s="72"/>
      <c r="AG6481" s="70"/>
      <c r="AH6481" s="70"/>
      <c r="AI6481" s="70"/>
    </row>
    <row r="6482" spans="1:35" ht="12.75" customHeight="1" x14ac:dyDescent="0.2">
      <c r="A6482" s="64" t="s">
        <v>1199</v>
      </c>
      <c r="B6482" s="65" t="s">
        <v>1198</v>
      </c>
      <c r="C6482" s="65">
        <v>212521</v>
      </c>
      <c r="D6482" s="66">
        <f>VLOOKUP(A6482,'2.1 Termination Charges'!$B$4:$F$904,5,0)</f>
        <v>0.35150999999999999</v>
      </c>
      <c r="G6482" s="67"/>
      <c r="H6482" s="67"/>
      <c r="J6482" s="67"/>
      <c r="P6482" s="68"/>
      <c r="Q6482" s="69"/>
      <c r="R6482" s="69"/>
      <c r="Z6482" s="70"/>
      <c r="AA6482" s="71"/>
      <c r="AB6482" s="70"/>
      <c r="AC6482" s="70"/>
      <c r="AD6482" s="53"/>
      <c r="AE6482" s="53"/>
      <c r="AF6482" s="72"/>
      <c r="AG6482" s="70"/>
      <c r="AH6482" s="70"/>
      <c r="AI6482" s="70"/>
    </row>
    <row r="6483" spans="1:35" ht="12.75" customHeight="1" x14ac:dyDescent="0.2">
      <c r="A6483" s="64" t="s">
        <v>1199</v>
      </c>
      <c r="B6483" s="65" t="s">
        <v>1198</v>
      </c>
      <c r="C6483" s="65">
        <v>212525</v>
      </c>
      <c r="D6483" s="66">
        <f>VLOOKUP(A6483,'2.1 Termination Charges'!$B$4:$F$904,5,0)</f>
        <v>0.35150999999999999</v>
      </c>
      <c r="G6483" s="67"/>
      <c r="H6483" s="67"/>
      <c r="J6483" s="67"/>
      <c r="P6483" s="68"/>
      <c r="Q6483" s="69"/>
      <c r="R6483" s="69"/>
      <c r="Z6483" s="70"/>
      <c r="AA6483" s="71"/>
      <c r="AB6483" s="70"/>
      <c r="AC6483" s="70"/>
      <c r="AD6483" s="53"/>
      <c r="AE6483" s="53"/>
      <c r="AF6483" s="72"/>
      <c r="AG6483" s="70"/>
      <c r="AH6483" s="70"/>
      <c r="AI6483" s="70"/>
    </row>
    <row r="6484" spans="1:35" ht="12.75" customHeight="1" x14ac:dyDescent="0.2">
      <c r="A6484" s="64" t="s">
        <v>1199</v>
      </c>
      <c r="B6484" s="65" t="s">
        <v>1198</v>
      </c>
      <c r="C6484" s="65">
        <v>212530</v>
      </c>
      <c r="D6484" s="66">
        <f>VLOOKUP(A6484,'2.1 Termination Charges'!$B$4:$F$904,5,0)</f>
        <v>0.35150999999999999</v>
      </c>
      <c r="G6484" s="67"/>
      <c r="H6484" s="67"/>
      <c r="J6484" s="67"/>
      <c r="P6484" s="68"/>
      <c r="Q6484" s="69"/>
      <c r="R6484" s="69"/>
      <c r="Z6484" s="70"/>
      <c r="AA6484" s="71"/>
      <c r="AB6484" s="70"/>
      <c r="AC6484" s="70"/>
      <c r="AD6484" s="53"/>
      <c r="AE6484" s="53"/>
      <c r="AF6484" s="72"/>
      <c r="AG6484" s="70"/>
      <c r="AH6484" s="70"/>
      <c r="AI6484" s="70"/>
    </row>
    <row r="6485" spans="1:35" ht="12.75" customHeight="1" x14ac:dyDescent="0.2">
      <c r="A6485" s="64" t="s">
        <v>1199</v>
      </c>
      <c r="B6485" s="65" t="s">
        <v>1198</v>
      </c>
      <c r="C6485" s="65">
        <v>212531</v>
      </c>
      <c r="D6485" s="66">
        <f>VLOOKUP(A6485,'2.1 Termination Charges'!$B$4:$F$904,5,0)</f>
        <v>0.35150999999999999</v>
      </c>
      <c r="G6485" s="67"/>
      <c r="H6485" s="67"/>
      <c r="J6485" s="67"/>
      <c r="P6485" s="68"/>
      <c r="Q6485" s="69"/>
      <c r="R6485" s="69"/>
      <c r="Z6485" s="70"/>
      <c r="AA6485" s="71"/>
      <c r="AB6485" s="70"/>
      <c r="AC6485" s="70"/>
      <c r="AD6485" s="53"/>
      <c r="AE6485" s="53"/>
      <c r="AF6485" s="72"/>
      <c r="AG6485" s="70"/>
      <c r="AH6485" s="70"/>
      <c r="AI6485" s="70"/>
    </row>
    <row r="6486" spans="1:35" ht="12.75" customHeight="1" x14ac:dyDescent="0.2">
      <c r="A6486" s="64" t="s">
        <v>1199</v>
      </c>
      <c r="B6486" s="65" t="s">
        <v>1198</v>
      </c>
      <c r="C6486" s="65">
        <v>212532</v>
      </c>
      <c r="D6486" s="66">
        <f>VLOOKUP(A6486,'2.1 Termination Charges'!$B$4:$F$904,5,0)</f>
        <v>0.35150999999999999</v>
      </c>
      <c r="G6486" s="67"/>
      <c r="H6486" s="67"/>
      <c r="J6486" s="67"/>
      <c r="P6486" s="68"/>
      <c r="Q6486" s="69"/>
      <c r="R6486" s="69"/>
      <c r="Z6486" s="70"/>
      <c r="AA6486" s="71"/>
      <c r="AB6486" s="70"/>
      <c r="AC6486" s="70"/>
      <c r="AD6486" s="53"/>
      <c r="AE6486" s="53"/>
      <c r="AF6486" s="72"/>
      <c r="AG6486" s="70"/>
      <c r="AH6486" s="70"/>
      <c r="AI6486" s="70"/>
    </row>
    <row r="6487" spans="1:35" ht="12.75" customHeight="1" x14ac:dyDescent="0.2">
      <c r="A6487" s="64" t="s">
        <v>1201</v>
      </c>
      <c r="B6487" s="65" t="s">
        <v>1200</v>
      </c>
      <c r="C6487" s="65">
        <v>212529</v>
      </c>
      <c r="D6487" s="66">
        <f>VLOOKUP(A6487,'2.1 Termination Charges'!$B$4:$F$904,5,0)</f>
        <v>0.24242</v>
      </c>
      <c r="G6487" s="67"/>
      <c r="H6487" s="67"/>
      <c r="J6487" s="67"/>
      <c r="P6487" s="68"/>
      <c r="Q6487" s="69"/>
      <c r="R6487" s="69"/>
      <c r="Z6487" s="70"/>
      <c r="AA6487" s="71"/>
      <c r="AB6487" s="70"/>
      <c r="AC6487" s="70"/>
      <c r="AD6487" s="53"/>
      <c r="AE6487" s="53"/>
      <c r="AF6487" s="72"/>
      <c r="AG6487" s="70"/>
      <c r="AH6487" s="70"/>
      <c r="AI6487" s="70"/>
    </row>
    <row r="6488" spans="1:35" ht="12.75" customHeight="1" x14ac:dyDescent="0.2">
      <c r="A6488" s="64" t="s">
        <v>1201</v>
      </c>
      <c r="B6488" s="65" t="s">
        <v>1200</v>
      </c>
      <c r="C6488" s="65">
        <v>212538</v>
      </c>
      <c r="D6488" s="66">
        <f>VLOOKUP(A6488,'2.1 Termination Charges'!$B$4:$F$904,5,0)</f>
        <v>0.24242</v>
      </c>
      <c r="G6488" s="67"/>
      <c r="H6488" s="67"/>
      <c r="J6488" s="67"/>
      <c r="P6488" s="68"/>
      <c r="Q6488" s="69"/>
      <c r="R6488" s="69"/>
      <c r="Z6488" s="70"/>
      <c r="AA6488" s="71"/>
      <c r="AB6488" s="70"/>
      <c r="AC6488" s="70"/>
      <c r="AD6488" s="53"/>
      <c r="AE6488" s="53"/>
      <c r="AF6488" s="72"/>
      <c r="AG6488" s="70"/>
      <c r="AH6488" s="70"/>
      <c r="AI6488" s="70"/>
    </row>
    <row r="6489" spans="1:35" ht="12.75" customHeight="1" x14ac:dyDescent="0.2">
      <c r="A6489" s="64" t="s">
        <v>1203</v>
      </c>
      <c r="B6489" s="65" t="s">
        <v>1202</v>
      </c>
      <c r="C6489" s="65">
        <v>212526</v>
      </c>
      <c r="D6489" s="66">
        <f>VLOOKUP(A6489,'2.1 Termination Charges'!$B$4:$F$904,5,0)</f>
        <v>0.95755999999999997</v>
      </c>
      <c r="G6489" s="67"/>
      <c r="H6489" s="67"/>
      <c r="J6489" s="67"/>
      <c r="P6489" s="68"/>
      <c r="Q6489" s="69"/>
      <c r="R6489" s="69"/>
      <c r="Z6489" s="70"/>
      <c r="AA6489" s="71"/>
      <c r="AB6489" s="70"/>
      <c r="AC6489" s="70"/>
      <c r="AD6489" s="53"/>
      <c r="AE6489" s="53"/>
      <c r="AF6489" s="72"/>
      <c r="AG6489" s="70"/>
      <c r="AH6489" s="70"/>
      <c r="AI6489" s="70"/>
    </row>
    <row r="6490" spans="1:35" ht="12.75" customHeight="1" x14ac:dyDescent="0.2">
      <c r="A6490" s="64" t="s">
        <v>1203</v>
      </c>
      <c r="B6490" s="65" t="s">
        <v>1202</v>
      </c>
      <c r="C6490" s="65">
        <v>212527</v>
      </c>
      <c r="D6490" s="66">
        <f>VLOOKUP(A6490,'2.1 Termination Charges'!$B$4:$F$904,5,0)</f>
        <v>0.95755999999999997</v>
      </c>
      <c r="G6490" s="67"/>
      <c r="H6490" s="67"/>
      <c r="J6490" s="67"/>
      <c r="P6490" s="68"/>
      <c r="Q6490" s="69"/>
      <c r="R6490" s="69"/>
      <c r="Z6490" s="70"/>
      <c r="AA6490" s="71"/>
      <c r="AB6490" s="70"/>
      <c r="AC6490" s="70"/>
      <c r="AD6490" s="53"/>
      <c r="AE6490" s="53"/>
      <c r="AF6490" s="72"/>
      <c r="AG6490" s="70"/>
      <c r="AH6490" s="70"/>
      <c r="AI6490" s="70"/>
    </row>
    <row r="6491" spans="1:35" ht="12.75" customHeight="1" x14ac:dyDescent="0.2">
      <c r="A6491" s="64" t="s">
        <v>1203</v>
      </c>
      <c r="B6491" s="65" t="s">
        <v>1202</v>
      </c>
      <c r="C6491" s="65">
        <v>212533</v>
      </c>
      <c r="D6491" s="66">
        <f>VLOOKUP(A6491,'2.1 Termination Charges'!$B$4:$F$904,5,0)</f>
        <v>0.95755999999999997</v>
      </c>
      <c r="G6491" s="67"/>
      <c r="H6491" s="67"/>
      <c r="J6491" s="67"/>
      <c r="P6491" s="68"/>
      <c r="Q6491" s="69"/>
      <c r="R6491" s="69"/>
      <c r="Z6491" s="70"/>
      <c r="AA6491" s="71"/>
      <c r="AB6491" s="70"/>
      <c r="AC6491" s="70"/>
      <c r="AD6491" s="53"/>
      <c r="AE6491" s="53"/>
      <c r="AF6491" s="72"/>
      <c r="AG6491" s="70"/>
      <c r="AH6491" s="70"/>
      <c r="AI6491" s="70"/>
    </row>
    <row r="6492" spans="1:35" ht="12.75" customHeight="1" x14ac:dyDescent="0.2">
      <c r="A6492" s="64" t="s">
        <v>1203</v>
      </c>
      <c r="B6492" s="65" t="s">
        <v>1202</v>
      </c>
      <c r="C6492" s="65">
        <v>212534</v>
      </c>
      <c r="D6492" s="66">
        <f>VLOOKUP(A6492,'2.1 Termination Charges'!$B$4:$F$904,5,0)</f>
        <v>0.95755999999999997</v>
      </c>
      <c r="G6492" s="67"/>
      <c r="H6492" s="67"/>
      <c r="J6492" s="67"/>
      <c r="P6492" s="68"/>
      <c r="Q6492" s="69"/>
      <c r="R6492" s="69"/>
      <c r="Z6492" s="70"/>
      <c r="AA6492" s="71"/>
      <c r="AB6492" s="70"/>
      <c r="AC6492" s="70"/>
      <c r="AD6492" s="53"/>
      <c r="AE6492" s="53"/>
      <c r="AF6492" s="72"/>
      <c r="AG6492" s="70"/>
      <c r="AH6492" s="70"/>
      <c r="AI6492" s="70"/>
    </row>
    <row r="6493" spans="1:35" ht="12.75" customHeight="1" x14ac:dyDescent="0.2">
      <c r="A6493" s="64" t="s">
        <v>1203</v>
      </c>
      <c r="B6493" s="65" t="s">
        <v>1202</v>
      </c>
      <c r="C6493" s="65">
        <v>212540</v>
      </c>
      <c r="D6493" s="66">
        <f>VLOOKUP(A6493,'2.1 Termination Charges'!$B$4:$F$904,5,0)</f>
        <v>0.95755999999999997</v>
      </c>
      <c r="G6493" s="67"/>
      <c r="H6493" s="67"/>
      <c r="J6493" s="67"/>
      <c r="P6493" s="68"/>
      <c r="Q6493" s="69"/>
      <c r="R6493" s="69"/>
      <c r="Z6493" s="70"/>
      <c r="AA6493" s="71"/>
      <c r="AB6493" s="70"/>
      <c r="AC6493" s="70"/>
      <c r="AD6493" s="53"/>
      <c r="AE6493" s="53"/>
      <c r="AF6493" s="72"/>
      <c r="AG6493" s="70"/>
      <c r="AH6493" s="70"/>
      <c r="AI6493" s="70"/>
    </row>
    <row r="6494" spans="1:35" ht="12.75" customHeight="1" x14ac:dyDescent="0.2">
      <c r="A6494" s="64" t="s">
        <v>1203</v>
      </c>
      <c r="B6494" s="65" t="s">
        <v>1202</v>
      </c>
      <c r="C6494" s="65">
        <v>212546</v>
      </c>
      <c r="D6494" s="66">
        <f>VLOOKUP(A6494,'2.1 Termination Charges'!$B$4:$F$904,5,0)</f>
        <v>0.95755999999999997</v>
      </c>
      <c r="G6494" s="67"/>
      <c r="H6494" s="67"/>
      <c r="J6494" s="67"/>
      <c r="P6494" s="68"/>
      <c r="Q6494" s="69"/>
      <c r="R6494" s="69"/>
      <c r="Z6494" s="70"/>
      <c r="AA6494" s="71"/>
      <c r="AB6494" s="70"/>
      <c r="AC6494" s="70"/>
      <c r="AD6494" s="53"/>
      <c r="AE6494" s="53"/>
      <c r="AF6494" s="72"/>
      <c r="AG6494" s="70"/>
      <c r="AH6494" s="70"/>
      <c r="AI6494" s="70"/>
    </row>
    <row r="6495" spans="1:35" ht="12.75" customHeight="1" x14ac:dyDescent="0.2">
      <c r="A6495" s="64" t="s">
        <v>1203</v>
      </c>
      <c r="B6495" s="65" t="s">
        <v>1202</v>
      </c>
      <c r="C6495" s="65">
        <v>212547</v>
      </c>
      <c r="D6495" s="66">
        <f>VLOOKUP(A6495,'2.1 Termination Charges'!$B$4:$F$904,5,0)</f>
        <v>0.95755999999999997</v>
      </c>
      <c r="G6495" s="67"/>
      <c r="H6495" s="67"/>
      <c r="J6495" s="67"/>
      <c r="P6495" s="68"/>
      <c r="Q6495" s="69"/>
      <c r="R6495" s="69"/>
      <c r="Z6495" s="70"/>
      <c r="AA6495" s="71"/>
      <c r="AB6495" s="70"/>
      <c r="AC6495" s="70"/>
      <c r="AD6495" s="53"/>
      <c r="AE6495" s="53"/>
      <c r="AF6495" s="72"/>
      <c r="AG6495" s="70"/>
      <c r="AH6495" s="70"/>
      <c r="AI6495" s="70"/>
    </row>
    <row r="6496" spans="1:35" ht="12.75" customHeight="1" x14ac:dyDescent="0.2">
      <c r="A6496" s="64" t="s">
        <v>1203</v>
      </c>
      <c r="B6496" s="65" t="s">
        <v>1202</v>
      </c>
      <c r="C6496" s="65">
        <v>212550</v>
      </c>
      <c r="D6496" s="66">
        <f>VLOOKUP(A6496,'2.1 Termination Charges'!$B$4:$F$904,5,0)</f>
        <v>0.95755999999999997</v>
      </c>
      <c r="G6496" s="67"/>
      <c r="H6496" s="67"/>
      <c r="J6496" s="67"/>
      <c r="P6496" s="68"/>
      <c r="Q6496" s="69"/>
      <c r="R6496" s="69"/>
      <c r="Z6496" s="70"/>
      <c r="AA6496" s="71"/>
      <c r="AB6496" s="70"/>
      <c r="AC6496" s="70"/>
      <c r="AD6496" s="53"/>
      <c r="AE6496" s="53"/>
      <c r="AF6496" s="72"/>
      <c r="AG6496" s="70"/>
      <c r="AH6496" s="70"/>
      <c r="AI6496" s="70"/>
    </row>
    <row r="6497" spans="1:35" ht="12.75" customHeight="1" x14ac:dyDescent="0.2">
      <c r="A6497" s="64" t="s">
        <v>1203</v>
      </c>
      <c r="B6497" s="65" t="s">
        <v>1202</v>
      </c>
      <c r="C6497" s="65">
        <v>212553</v>
      </c>
      <c r="D6497" s="66">
        <f>VLOOKUP(A6497,'2.1 Termination Charges'!$B$4:$F$904,5,0)</f>
        <v>0.95755999999999997</v>
      </c>
      <c r="G6497" s="67"/>
      <c r="H6497" s="67"/>
      <c r="J6497" s="67"/>
      <c r="P6497" s="68"/>
      <c r="Q6497" s="69"/>
      <c r="R6497" s="69"/>
      <c r="Z6497" s="70"/>
      <c r="AA6497" s="71"/>
      <c r="AB6497" s="70"/>
      <c r="AC6497" s="70"/>
      <c r="AD6497" s="53"/>
      <c r="AE6497" s="53"/>
      <c r="AF6497" s="72"/>
      <c r="AG6497" s="70"/>
      <c r="AH6497" s="70"/>
      <c r="AI6497" s="70"/>
    </row>
    <row r="6498" spans="1:35" ht="12.75" customHeight="1" x14ac:dyDescent="0.2">
      <c r="A6498" s="64" t="s">
        <v>1205</v>
      </c>
      <c r="B6498" s="65" t="s">
        <v>1204</v>
      </c>
      <c r="C6498" s="65">
        <v>212892</v>
      </c>
      <c r="D6498" s="66">
        <f>VLOOKUP(A6498,'2.1 Termination Charges'!$B$4:$F$904,5,0)</f>
        <v>1.0666500000000001</v>
      </c>
      <c r="G6498" s="67"/>
      <c r="H6498" s="67"/>
      <c r="J6498" s="67"/>
      <c r="P6498" s="68"/>
      <c r="Q6498" s="69"/>
      <c r="R6498" s="69"/>
      <c r="Z6498" s="70"/>
      <c r="AA6498" s="71"/>
      <c r="AB6498" s="70"/>
      <c r="AC6498" s="70"/>
      <c r="AD6498" s="53"/>
      <c r="AE6498" s="53"/>
      <c r="AF6498" s="72"/>
      <c r="AG6498" s="70"/>
      <c r="AH6498" s="70"/>
      <c r="AI6498" s="70"/>
    </row>
    <row r="6499" spans="1:35" ht="12.75" customHeight="1" x14ac:dyDescent="0.2">
      <c r="A6499" s="64" t="s">
        <v>1207</v>
      </c>
      <c r="B6499" s="65" t="s">
        <v>1206</v>
      </c>
      <c r="C6499" s="65">
        <v>212610</v>
      </c>
      <c r="D6499" s="66">
        <f>VLOOKUP(A6499,'2.1 Termination Charges'!$B$4:$F$904,5,0)</f>
        <v>0.95755999999999997</v>
      </c>
      <c r="G6499" s="67"/>
      <c r="H6499" s="67"/>
      <c r="J6499" s="67"/>
      <c r="P6499" s="68"/>
      <c r="Q6499" s="69"/>
      <c r="R6499" s="69"/>
      <c r="Z6499" s="70"/>
      <c r="AA6499" s="71"/>
      <c r="AB6499" s="70"/>
      <c r="AC6499" s="70"/>
      <c r="AD6499" s="53"/>
      <c r="AE6499" s="53"/>
      <c r="AF6499" s="72"/>
      <c r="AG6499" s="70"/>
      <c r="AH6499" s="70"/>
      <c r="AI6499" s="70"/>
    </row>
    <row r="6500" spans="1:35" ht="12.75" customHeight="1" x14ac:dyDescent="0.2">
      <c r="A6500" s="64" t="s">
        <v>1207</v>
      </c>
      <c r="B6500" s="65" t="s">
        <v>1206</v>
      </c>
      <c r="C6500" s="65">
        <v>212611</v>
      </c>
      <c r="D6500" s="66">
        <f>VLOOKUP(A6500,'2.1 Termination Charges'!$B$4:$F$904,5,0)</f>
        <v>0.95755999999999997</v>
      </c>
      <c r="G6500" s="67"/>
      <c r="H6500" s="67"/>
      <c r="J6500" s="67"/>
      <c r="P6500" s="68"/>
      <c r="Q6500" s="69"/>
      <c r="R6500" s="69"/>
      <c r="Z6500" s="70"/>
      <c r="AA6500" s="71"/>
      <c r="AB6500" s="70"/>
      <c r="AC6500" s="70"/>
      <c r="AD6500" s="53"/>
      <c r="AE6500" s="53"/>
      <c r="AF6500" s="72"/>
      <c r="AG6500" s="70"/>
      <c r="AH6500" s="70"/>
      <c r="AI6500" s="70"/>
    </row>
    <row r="6501" spans="1:35" ht="12.75" customHeight="1" x14ac:dyDescent="0.2">
      <c r="A6501" s="64" t="s">
        <v>1207</v>
      </c>
      <c r="B6501" s="65" t="s">
        <v>1206</v>
      </c>
      <c r="C6501" s="65">
        <v>212613</v>
      </c>
      <c r="D6501" s="66">
        <f>VLOOKUP(A6501,'2.1 Termination Charges'!$B$4:$F$904,5,0)</f>
        <v>0.95755999999999997</v>
      </c>
      <c r="G6501" s="67"/>
      <c r="H6501" s="67"/>
      <c r="J6501" s="67"/>
      <c r="P6501" s="68"/>
      <c r="Q6501" s="69"/>
      <c r="R6501" s="69"/>
      <c r="Z6501" s="70"/>
      <c r="AA6501" s="71"/>
      <c r="AB6501" s="70"/>
      <c r="AC6501" s="70"/>
      <c r="AD6501" s="53"/>
      <c r="AE6501" s="53"/>
      <c r="AF6501" s="72"/>
      <c r="AG6501" s="70"/>
      <c r="AH6501" s="70"/>
      <c r="AI6501" s="70"/>
    </row>
    <row r="6502" spans="1:35" ht="12.75" customHeight="1" x14ac:dyDescent="0.2">
      <c r="A6502" s="64" t="s">
        <v>1207</v>
      </c>
      <c r="B6502" s="65" t="s">
        <v>1206</v>
      </c>
      <c r="C6502" s="65">
        <v>212615</v>
      </c>
      <c r="D6502" s="66">
        <f>VLOOKUP(A6502,'2.1 Termination Charges'!$B$4:$F$904,5,0)</f>
        <v>0.95755999999999997</v>
      </c>
      <c r="G6502" s="67"/>
      <c r="H6502" s="67"/>
      <c r="J6502" s="67"/>
      <c r="P6502" s="68"/>
      <c r="Q6502" s="69"/>
      <c r="R6502" s="69"/>
      <c r="Z6502" s="70"/>
      <c r="AA6502" s="71"/>
      <c r="AB6502" s="70"/>
      <c r="AC6502" s="70"/>
      <c r="AD6502" s="53"/>
      <c r="AE6502" s="53"/>
      <c r="AF6502" s="72"/>
      <c r="AG6502" s="70"/>
      <c r="AH6502" s="70"/>
      <c r="AI6502" s="70"/>
    </row>
    <row r="6503" spans="1:35" ht="12.75" customHeight="1" x14ac:dyDescent="0.2">
      <c r="A6503" s="64" t="s">
        <v>1207</v>
      </c>
      <c r="B6503" s="65" t="s">
        <v>1206</v>
      </c>
      <c r="C6503" s="65">
        <v>212616</v>
      </c>
      <c r="D6503" s="66">
        <f>VLOOKUP(A6503,'2.1 Termination Charges'!$B$4:$F$904,5,0)</f>
        <v>0.95755999999999997</v>
      </c>
      <c r="G6503" s="67"/>
      <c r="H6503" s="67"/>
      <c r="J6503" s="67"/>
      <c r="P6503" s="68"/>
      <c r="Q6503" s="69"/>
      <c r="R6503" s="69"/>
      <c r="Z6503" s="70"/>
      <c r="AA6503" s="71"/>
      <c r="AB6503" s="70"/>
      <c r="AC6503" s="70"/>
      <c r="AD6503" s="53"/>
      <c r="AE6503" s="53"/>
      <c r="AF6503" s="72"/>
      <c r="AG6503" s="70"/>
      <c r="AH6503" s="70"/>
      <c r="AI6503" s="70"/>
    </row>
    <row r="6504" spans="1:35" ht="12.75" customHeight="1" x14ac:dyDescent="0.2">
      <c r="A6504" s="64" t="s">
        <v>1207</v>
      </c>
      <c r="B6504" s="65" t="s">
        <v>1206</v>
      </c>
      <c r="C6504" s="65">
        <v>212618</v>
      </c>
      <c r="D6504" s="66">
        <f>VLOOKUP(A6504,'2.1 Termination Charges'!$B$4:$F$904,5,0)</f>
        <v>0.95755999999999997</v>
      </c>
      <c r="G6504" s="67"/>
      <c r="H6504" s="67"/>
      <c r="J6504" s="67"/>
      <c r="P6504" s="68"/>
      <c r="Q6504" s="69"/>
      <c r="R6504" s="69"/>
      <c r="Z6504" s="70"/>
      <c r="AA6504" s="71"/>
      <c r="AB6504" s="70"/>
      <c r="AC6504" s="70"/>
      <c r="AD6504" s="53"/>
      <c r="AE6504" s="53"/>
      <c r="AF6504" s="72"/>
      <c r="AG6504" s="70"/>
      <c r="AH6504" s="70"/>
      <c r="AI6504" s="70"/>
    </row>
    <row r="6505" spans="1:35" ht="12.75" customHeight="1" x14ac:dyDescent="0.2">
      <c r="A6505" s="64" t="s">
        <v>1207</v>
      </c>
      <c r="B6505" s="65" t="s">
        <v>1206</v>
      </c>
      <c r="C6505" s="65">
        <v>212622</v>
      </c>
      <c r="D6505" s="66">
        <f>VLOOKUP(A6505,'2.1 Termination Charges'!$B$4:$F$904,5,0)</f>
        <v>0.95755999999999997</v>
      </c>
      <c r="G6505" s="67"/>
      <c r="H6505" s="67"/>
      <c r="J6505" s="67"/>
      <c r="P6505" s="68"/>
      <c r="Q6505" s="69"/>
      <c r="R6505" s="69"/>
      <c r="Z6505" s="70"/>
      <c r="AA6505" s="71"/>
      <c r="AB6505" s="70"/>
      <c r="AC6505" s="70"/>
      <c r="AD6505" s="53"/>
      <c r="AE6505" s="53"/>
      <c r="AF6505" s="72"/>
      <c r="AG6505" s="70"/>
      <c r="AH6505" s="70"/>
      <c r="AI6505" s="70"/>
    </row>
    <row r="6506" spans="1:35" ht="12.75" customHeight="1" x14ac:dyDescent="0.2">
      <c r="A6506" s="64" t="s">
        <v>1207</v>
      </c>
      <c r="B6506" s="65" t="s">
        <v>1206</v>
      </c>
      <c r="C6506" s="65">
        <v>212623</v>
      </c>
      <c r="D6506" s="66">
        <f>VLOOKUP(A6506,'2.1 Termination Charges'!$B$4:$F$904,5,0)</f>
        <v>0.95755999999999997</v>
      </c>
      <c r="G6506" s="67"/>
      <c r="H6506" s="67"/>
      <c r="J6506" s="67"/>
      <c r="P6506" s="68"/>
      <c r="Q6506" s="69"/>
      <c r="R6506" s="69"/>
      <c r="Z6506" s="70"/>
      <c r="AA6506" s="71"/>
      <c r="AB6506" s="70"/>
      <c r="AC6506" s="70"/>
      <c r="AD6506" s="53"/>
      <c r="AE6506" s="53"/>
      <c r="AF6506" s="72"/>
      <c r="AG6506" s="70"/>
      <c r="AH6506" s="70"/>
      <c r="AI6506" s="70"/>
    </row>
    <row r="6507" spans="1:35" ht="12.75" customHeight="1" x14ac:dyDescent="0.2">
      <c r="A6507" s="64" t="s">
        <v>1207</v>
      </c>
      <c r="B6507" s="65" t="s">
        <v>1206</v>
      </c>
      <c r="C6507" s="65">
        <v>212624</v>
      </c>
      <c r="D6507" s="66">
        <f>VLOOKUP(A6507,'2.1 Termination Charges'!$B$4:$F$904,5,0)</f>
        <v>0.95755999999999997</v>
      </c>
      <c r="G6507" s="67"/>
      <c r="H6507" s="67"/>
      <c r="J6507" s="67"/>
      <c r="P6507" s="68"/>
      <c r="Q6507" s="69"/>
      <c r="R6507" s="69"/>
      <c r="Z6507" s="70"/>
      <c r="AA6507" s="71"/>
      <c r="AB6507" s="70"/>
      <c r="AC6507" s="70"/>
      <c r="AD6507" s="53"/>
      <c r="AE6507" s="53"/>
      <c r="AF6507" s="72"/>
      <c r="AG6507" s="70"/>
      <c r="AH6507" s="70"/>
      <c r="AI6507" s="70"/>
    </row>
    <row r="6508" spans="1:35" ht="12.75" customHeight="1" x14ac:dyDescent="0.2">
      <c r="A6508" s="64" t="s">
        <v>1207</v>
      </c>
      <c r="B6508" s="65" t="s">
        <v>1206</v>
      </c>
      <c r="C6508" s="65">
        <v>212628</v>
      </c>
      <c r="D6508" s="66">
        <f>VLOOKUP(A6508,'2.1 Termination Charges'!$B$4:$F$904,5,0)</f>
        <v>0.95755999999999997</v>
      </c>
      <c r="G6508" s="67"/>
      <c r="H6508" s="67"/>
      <c r="J6508" s="67"/>
      <c r="P6508" s="68"/>
      <c r="Q6508" s="69"/>
      <c r="R6508" s="69"/>
      <c r="Z6508" s="70"/>
      <c r="AA6508" s="71"/>
      <c r="AB6508" s="70"/>
      <c r="AC6508" s="70"/>
      <c r="AD6508" s="53"/>
      <c r="AE6508" s="53"/>
      <c r="AF6508" s="72"/>
      <c r="AG6508" s="70"/>
      <c r="AH6508" s="70"/>
      <c r="AI6508" s="70"/>
    </row>
    <row r="6509" spans="1:35" ht="12.75" customHeight="1" x14ac:dyDescent="0.2">
      <c r="A6509" s="64" t="s">
        <v>1207</v>
      </c>
      <c r="B6509" s="65" t="s">
        <v>1206</v>
      </c>
      <c r="C6509" s="65">
        <v>212636</v>
      </c>
      <c r="D6509" s="66">
        <f>VLOOKUP(A6509,'2.1 Termination Charges'!$B$4:$F$904,5,0)</f>
        <v>0.95755999999999997</v>
      </c>
      <c r="G6509" s="67"/>
      <c r="H6509" s="67"/>
      <c r="J6509" s="67"/>
      <c r="P6509" s="68"/>
      <c r="Q6509" s="69"/>
      <c r="R6509" s="69"/>
      <c r="Z6509" s="70"/>
      <c r="AA6509" s="71"/>
      <c r="AB6509" s="70"/>
      <c r="AC6509" s="70"/>
      <c r="AD6509" s="53"/>
      <c r="AE6509" s="53"/>
      <c r="AF6509" s="72"/>
      <c r="AG6509" s="70"/>
      <c r="AH6509" s="70"/>
      <c r="AI6509" s="70"/>
    </row>
    <row r="6510" spans="1:35" ht="12.75" customHeight="1" x14ac:dyDescent="0.2">
      <c r="A6510" s="64" t="s">
        <v>1207</v>
      </c>
      <c r="B6510" s="65" t="s">
        <v>1206</v>
      </c>
      <c r="C6510" s="65">
        <v>212637</v>
      </c>
      <c r="D6510" s="66">
        <f>VLOOKUP(A6510,'2.1 Termination Charges'!$B$4:$F$904,5,0)</f>
        <v>0.95755999999999997</v>
      </c>
      <c r="G6510" s="67"/>
      <c r="H6510" s="67"/>
      <c r="J6510" s="67"/>
      <c r="P6510" s="68"/>
      <c r="Q6510" s="69"/>
      <c r="R6510" s="69"/>
      <c r="Z6510" s="70"/>
      <c r="AA6510" s="71"/>
      <c r="AB6510" s="70"/>
      <c r="AC6510" s="70"/>
      <c r="AD6510" s="53"/>
      <c r="AE6510" s="53"/>
      <c r="AF6510" s="72"/>
      <c r="AG6510" s="70"/>
      <c r="AH6510" s="70"/>
      <c r="AI6510" s="70"/>
    </row>
    <row r="6511" spans="1:35" ht="12.75" customHeight="1" x14ac:dyDescent="0.2">
      <c r="A6511" s="64" t="s">
        <v>1207</v>
      </c>
      <c r="B6511" s="65" t="s">
        <v>1206</v>
      </c>
      <c r="C6511" s="65">
        <v>212639</v>
      </c>
      <c r="D6511" s="66">
        <f>VLOOKUP(A6511,'2.1 Termination Charges'!$B$4:$F$904,5,0)</f>
        <v>0.95755999999999997</v>
      </c>
      <c r="G6511" s="67"/>
      <c r="H6511" s="67"/>
      <c r="J6511" s="67"/>
      <c r="P6511" s="68"/>
      <c r="Q6511" s="69"/>
      <c r="R6511" s="69"/>
      <c r="Z6511" s="70"/>
      <c r="AA6511" s="71"/>
      <c r="AB6511" s="70"/>
      <c r="AC6511" s="70"/>
      <c r="AD6511" s="53"/>
      <c r="AE6511" s="53"/>
      <c r="AF6511" s="72"/>
      <c r="AG6511" s="70"/>
      <c r="AH6511" s="70"/>
      <c r="AI6511" s="70"/>
    </row>
    <row r="6512" spans="1:35" ht="12.75" customHeight="1" x14ac:dyDescent="0.2">
      <c r="A6512" s="64" t="s">
        <v>1207</v>
      </c>
      <c r="B6512" s="65" t="s">
        <v>1206</v>
      </c>
      <c r="C6512" s="65">
        <v>212641</v>
      </c>
      <c r="D6512" s="66">
        <f>VLOOKUP(A6512,'2.1 Termination Charges'!$B$4:$F$904,5,0)</f>
        <v>0.95755999999999997</v>
      </c>
      <c r="G6512" s="67"/>
      <c r="H6512" s="67"/>
      <c r="J6512" s="67"/>
      <c r="P6512" s="68"/>
      <c r="Q6512" s="69"/>
      <c r="R6512" s="69"/>
      <c r="Z6512" s="70"/>
      <c r="AA6512" s="71"/>
      <c r="AB6512" s="70"/>
      <c r="AC6512" s="70"/>
      <c r="AD6512" s="53"/>
      <c r="AE6512" s="53"/>
      <c r="AF6512" s="72"/>
      <c r="AG6512" s="70"/>
      <c r="AH6512" s="70"/>
      <c r="AI6512" s="70"/>
    </row>
    <row r="6513" spans="1:35" ht="12.75" customHeight="1" x14ac:dyDescent="0.2">
      <c r="A6513" s="64" t="s">
        <v>1207</v>
      </c>
      <c r="B6513" s="65" t="s">
        <v>1206</v>
      </c>
      <c r="C6513" s="65">
        <v>212642</v>
      </c>
      <c r="D6513" s="66">
        <f>VLOOKUP(A6513,'2.1 Termination Charges'!$B$4:$F$904,5,0)</f>
        <v>0.95755999999999997</v>
      </c>
      <c r="G6513" s="67"/>
      <c r="H6513" s="67"/>
      <c r="J6513" s="67"/>
      <c r="P6513" s="68"/>
      <c r="Q6513" s="69"/>
      <c r="R6513" s="69"/>
      <c r="Z6513" s="70"/>
      <c r="AA6513" s="71"/>
      <c r="AB6513" s="70"/>
      <c r="AC6513" s="70"/>
      <c r="AD6513" s="53"/>
      <c r="AE6513" s="53"/>
      <c r="AF6513" s="72"/>
      <c r="AG6513" s="70"/>
      <c r="AH6513" s="70"/>
      <c r="AI6513" s="70"/>
    </row>
    <row r="6514" spans="1:35" ht="12.75" customHeight="1" x14ac:dyDescent="0.2">
      <c r="A6514" s="64" t="s">
        <v>1207</v>
      </c>
      <c r="B6514" s="65" t="s">
        <v>1206</v>
      </c>
      <c r="C6514" s="65">
        <v>212643</v>
      </c>
      <c r="D6514" s="66">
        <f>VLOOKUP(A6514,'2.1 Termination Charges'!$B$4:$F$904,5,0)</f>
        <v>0.95755999999999997</v>
      </c>
      <c r="G6514" s="67"/>
      <c r="H6514" s="67"/>
      <c r="J6514" s="67"/>
      <c r="P6514" s="68"/>
      <c r="Q6514" s="69"/>
      <c r="R6514" s="69"/>
      <c r="Z6514" s="70"/>
      <c r="AA6514" s="71"/>
      <c r="AB6514" s="70"/>
      <c r="AC6514" s="70"/>
      <c r="AD6514" s="53"/>
      <c r="AE6514" s="53"/>
      <c r="AF6514" s="72"/>
      <c r="AG6514" s="70"/>
      <c r="AH6514" s="70"/>
      <c r="AI6514" s="70"/>
    </row>
    <row r="6515" spans="1:35" ht="12.75" customHeight="1" x14ac:dyDescent="0.2">
      <c r="A6515" s="64" t="s">
        <v>1207</v>
      </c>
      <c r="B6515" s="65" t="s">
        <v>1206</v>
      </c>
      <c r="C6515" s="65">
        <v>212648</v>
      </c>
      <c r="D6515" s="66">
        <f>VLOOKUP(A6515,'2.1 Termination Charges'!$B$4:$F$904,5,0)</f>
        <v>0.95755999999999997</v>
      </c>
      <c r="G6515" s="67"/>
      <c r="H6515" s="67"/>
      <c r="J6515" s="67"/>
      <c r="P6515" s="68"/>
      <c r="Q6515" s="69"/>
      <c r="R6515" s="69"/>
      <c r="Z6515" s="70"/>
      <c r="AA6515" s="71"/>
      <c r="AB6515" s="70"/>
      <c r="AC6515" s="70"/>
      <c r="AD6515" s="53"/>
      <c r="AE6515" s="53"/>
      <c r="AF6515" s="72"/>
      <c r="AG6515" s="70"/>
      <c r="AH6515" s="70"/>
      <c r="AI6515" s="70"/>
    </row>
    <row r="6516" spans="1:35" ht="12.75" customHeight="1" x14ac:dyDescent="0.2">
      <c r="A6516" s="64" t="s">
        <v>1207</v>
      </c>
      <c r="B6516" s="65" t="s">
        <v>1206</v>
      </c>
      <c r="C6516" s="65">
        <v>212650</v>
      </c>
      <c r="D6516" s="66">
        <f>VLOOKUP(A6516,'2.1 Termination Charges'!$B$4:$F$904,5,0)</f>
        <v>0.95755999999999997</v>
      </c>
      <c r="G6516" s="67"/>
      <c r="H6516" s="67"/>
      <c r="J6516" s="67"/>
      <c r="P6516" s="68"/>
      <c r="Q6516" s="69"/>
      <c r="R6516" s="69"/>
      <c r="Z6516" s="70"/>
      <c r="AA6516" s="71"/>
      <c r="AB6516" s="70"/>
      <c r="AC6516" s="70"/>
      <c r="AD6516" s="53"/>
      <c r="AE6516" s="53"/>
      <c r="AF6516" s="72"/>
      <c r="AG6516" s="70"/>
      <c r="AH6516" s="70"/>
      <c r="AI6516" s="70"/>
    </row>
    <row r="6517" spans="1:35" ht="12.75" customHeight="1" x14ac:dyDescent="0.2">
      <c r="A6517" s="64" t="s">
        <v>1207</v>
      </c>
      <c r="B6517" s="65" t="s">
        <v>1206</v>
      </c>
      <c r="C6517" s="65">
        <v>212651</v>
      </c>
      <c r="D6517" s="66">
        <f>VLOOKUP(A6517,'2.1 Termination Charges'!$B$4:$F$904,5,0)</f>
        <v>0.95755999999999997</v>
      </c>
      <c r="G6517" s="67"/>
      <c r="H6517" s="67"/>
      <c r="J6517" s="67"/>
      <c r="P6517" s="68"/>
      <c r="Q6517" s="69"/>
      <c r="R6517" s="69"/>
      <c r="Z6517" s="70"/>
      <c r="AA6517" s="71"/>
      <c r="AB6517" s="70"/>
      <c r="AC6517" s="70"/>
      <c r="AD6517" s="53"/>
      <c r="AE6517" s="53"/>
      <c r="AF6517" s="72"/>
      <c r="AG6517" s="70"/>
      <c r="AH6517" s="70"/>
      <c r="AI6517" s="70"/>
    </row>
    <row r="6518" spans="1:35" ht="12.75" customHeight="1" x14ac:dyDescent="0.2">
      <c r="A6518" s="64" t="s">
        <v>1207</v>
      </c>
      <c r="B6518" s="65" t="s">
        <v>1206</v>
      </c>
      <c r="C6518" s="65">
        <v>212652</v>
      </c>
      <c r="D6518" s="66">
        <f>VLOOKUP(A6518,'2.1 Termination Charges'!$B$4:$F$904,5,0)</f>
        <v>0.95755999999999997</v>
      </c>
      <c r="G6518" s="67"/>
      <c r="H6518" s="67"/>
      <c r="J6518" s="67"/>
      <c r="P6518" s="68"/>
      <c r="Q6518" s="69"/>
      <c r="R6518" s="69"/>
      <c r="Z6518" s="70"/>
      <c r="AA6518" s="71"/>
      <c r="AB6518" s="70"/>
      <c r="AC6518" s="70"/>
      <c r="AD6518" s="53"/>
      <c r="AE6518" s="53"/>
      <c r="AF6518" s="72"/>
      <c r="AG6518" s="70"/>
      <c r="AH6518" s="70"/>
      <c r="AI6518" s="70"/>
    </row>
    <row r="6519" spans="1:35" ht="12.75" customHeight="1" x14ac:dyDescent="0.2">
      <c r="A6519" s="64" t="s">
        <v>1207</v>
      </c>
      <c r="B6519" s="65" t="s">
        <v>1206</v>
      </c>
      <c r="C6519" s="65">
        <v>212653</v>
      </c>
      <c r="D6519" s="66">
        <f>VLOOKUP(A6519,'2.1 Termination Charges'!$B$4:$F$904,5,0)</f>
        <v>0.95755999999999997</v>
      </c>
      <c r="G6519" s="67"/>
      <c r="H6519" s="67"/>
      <c r="J6519" s="67"/>
      <c r="P6519" s="68"/>
      <c r="Q6519" s="69"/>
      <c r="R6519" s="69"/>
      <c r="Z6519" s="70"/>
      <c r="AA6519" s="71"/>
      <c r="AB6519" s="70"/>
      <c r="AC6519" s="70"/>
      <c r="AD6519" s="53"/>
      <c r="AE6519" s="53"/>
      <c r="AF6519" s="72"/>
      <c r="AG6519" s="70"/>
      <c r="AH6519" s="70"/>
      <c r="AI6519" s="70"/>
    </row>
    <row r="6520" spans="1:35" ht="12.75" customHeight="1" x14ac:dyDescent="0.2">
      <c r="A6520" s="64" t="s">
        <v>1207</v>
      </c>
      <c r="B6520" s="65" t="s">
        <v>1206</v>
      </c>
      <c r="C6520" s="65">
        <v>212654</v>
      </c>
      <c r="D6520" s="66">
        <f>VLOOKUP(A6520,'2.1 Termination Charges'!$B$4:$F$904,5,0)</f>
        <v>0.95755999999999997</v>
      </c>
      <c r="G6520" s="67"/>
      <c r="H6520" s="67"/>
      <c r="J6520" s="67"/>
      <c r="P6520" s="68"/>
      <c r="Q6520" s="69"/>
      <c r="R6520" s="69"/>
      <c r="Z6520" s="70"/>
      <c r="AA6520" s="71"/>
      <c r="AB6520" s="70"/>
      <c r="AC6520" s="70"/>
      <c r="AD6520" s="53"/>
      <c r="AE6520" s="53"/>
      <c r="AF6520" s="72"/>
      <c r="AG6520" s="70"/>
      <c r="AH6520" s="70"/>
      <c r="AI6520" s="70"/>
    </row>
    <row r="6521" spans="1:35" ht="12.75" customHeight="1" x14ac:dyDescent="0.2">
      <c r="A6521" s="64" t="s">
        <v>1207</v>
      </c>
      <c r="B6521" s="65" t="s">
        <v>1206</v>
      </c>
      <c r="C6521" s="65">
        <v>212655</v>
      </c>
      <c r="D6521" s="66">
        <f>VLOOKUP(A6521,'2.1 Termination Charges'!$B$4:$F$904,5,0)</f>
        <v>0.95755999999999997</v>
      </c>
      <c r="G6521" s="67"/>
      <c r="H6521" s="67"/>
      <c r="J6521" s="67"/>
      <c r="P6521" s="68"/>
      <c r="Q6521" s="69"/>
      <c r="R6521" s="69"/>
      <c r="Z6521" s="70"/>
      <c r="AA6521" s="71"/>
      <c r="AB6521" s="70"/>
      <c r="AC6521" s="70"/>
      <c r="AD6521" s="53"/>
      <c r="AE6521" s="53"/>
      <c r="AF6521" s="72"/>
      <c r="AG6521" s="70"/>
      <c r="AH6521" s="70"/>
      <c r="AI6521" s="70"/>
    </row>
    <row r="6522" spans="1:35" ht="12.75" customHeight="1" x14ac:dyDescent="0.2">
      <c r="A6522" s="64" t="s">
        <v>1207</v>
      </c>
      <c r="B6522" s="65" t="s">
        <v>1206</v>
      </c>
      <c r="C6522" s="65">
        <v>212658</v>
      </c>
      <c r="D6522" s="66">
        <f>VLOOKUP(A6522,'2.1 Termination Charges'!$B$4:$F$904,5,0)</f>
        <v>0.95755999999999997</v>
      </c>
      <c r="G6522" s="67"/>
      <c r="H6522" s="67"/>
      <c r="J6522" s="67"/>
      <c r="P6522" s="68"/>
      <c r="Q6522" s="69"/>
      <c r="R6522" s="69"/>
      <c r="Z6522" s="70"/>
      <c r="AA6522" s="71"/>
      <c r="AB6522" s="70"/>
      <c r="AC6522" s="70"/>
      <c r="AD6522" s="53"/>
      <c r="AE6522" s="53"/>
      <c r="AF6522" s="72"/>
      <c r="AG6522" s="70"/>
      <c r="AH6522" s="70"/>
      <c r="AI6522" s="70"/>
    </row>
    <row r="6523" spans="1:35" ht="12.75" customHeight="1" x14ac:dyDescent="0.2">
      <c r="A6523" s="64" t="s">
        <v>1207</v>
      </c>
      <c r="B6523" s="65" t="s">
        <v>1206</v>
      </c>
      <c r="C6523" s="65">
        <v>212659</v>
      </c>
      <c r="D6523" s="66">
        <f>VLOOKUP(A6523,'2.1 Termination Charges'!$B$4:$F$904,5,0)</f>
        <v>0.95755999999999997</v>
      </c>
      <c r="G6523" s="67"/>
      <c r="H6523" s="67"/>
      <c r="J6523" s="67"/>
      <c r="P6523" s="68"/>
      <c r="Q6523" s="69"/>
      <c r="R6523" s="69"/>
      <c r="Z6523" s="70"/>
      <c r="AA6523" s="71"/>
      <c r="AB6523" s="70"/>
      <c r="AC6523" s="70"/>
      <c r="AD6523" s="53"/>
      <c r="AE6523" s="53"/>
      <c r="AF6523" s="72"/>
      <c r="AG6523" s="70"/>
      <c r="AH6523" s="70"/>
      <c r="AI6523" s="70"/>
    </row>
    <row r="6524" spans="1:35" ht="12.75" customHeight="1" x14ac:dyDescent="0.2">
      <c r="A6524" s="64" t="s">
        <v>1207</v>
      </c>
      <c r="B6524" s="65" t="s">
        <v>1206</v>
      </c>
      <c r="C6524" s="65">
        <v>212661</v>
      </c>
      <c r="D6524" s="66">
        <f>VLOOKUP(A6524,'2.1 Termination Charges'!$B$4:$F$904,5,0)</f>
        <v>0.95755999999999997</v>
      </c>
      <c r="G6524" s="67"/>
      <c r="H6524" s="67"/>
      <c r="J6524" s="67"/>
      <c r="P6524" s="68"/>
      <c r="Q6524" s="69"/>
      <c r="R6524" s="69"/>
      <c r="Z6524" s="70"/>
      <c r="AA6524" s="71"/>
      <c r="AB6524" s="70"/>
      <c r="AC6524" s="70"/>
      <c r="AD6524" s="53"/>
      <c r="AE6524" s="53"/>
      <c r="AF6524" s="72"/>
      <c r="AG6524" s="70"/>
      <c r="AH6524" s="70"/>
      <c r="AI6524" s="70"/>
    </row>
    <row r="6525" spans="1:35" ht="12.75" customHeight="1" x14ac:dyDescent="0.2">
      <c r="A6525" s="64" t="s">
        <v>1207</v>
      </c>
      <c r="B6525" s="65" t="s">
        <v>1206</v>
      </c>
      <c r="C6525" s="65">
        <v>212662</v>
      </c>
      <c r="D6525" s="66">
        <f>VLOOKUP(A6525,'2.1 Termination Charges'!$B$4:$F$904,5,0)</f>
        <v>0.95755999999999997</v>
      </c>
      <c r="G6525" s="67"/>
      <c r="H6525" s="67"/>
      <c r="J6525" s="67"/>
      <c r="P6525" s="68"/>
      <c r="Q6525" s="69"/>
      <c r="R6525" s="69"/>
      <c r="Z6525" s="70"/>
      <c r="AA6525" s="71"/>
      <c r="AB6525" s="70"/>
      <c r="AC6525" s="70"/>
      <c r="AD6525" s="53"/>
      <c r="AE6525" s="53"/>
      <c r="AF6525" s="72"/>
      <c r="AG6525" s="70"/>
      <c r="AH6525" s="70"/>
      <c r="AI6525" s="70"/>
    </row>
    <row r="6526" spans="1:35" ht="12.75" customHeight="1" x14ac:dyDescent="0.2">
      <c r="A6526" s="64" t="s">
        <v>1207</v>
      </c>
      <c r="B6526" s="65" t="s">
        <v>1206</v>
      </c>
      <c r="C6526" s="65">
        <v>212666</v>
      </c>
      <c r="D6526" s="66">
        <f>VLOOKUP(A6526,'2.1 Termination Charges'!$B$4:$F$904,5,0)</f>
        <v>0.95755999999999997</v>
      </c>
      <c r="G6526" s="67"/>
      <c r="H6526" s="67"/>
      <c r="J6526" s="67"/>
      <c r="P6526" s="68"/>
      <c r="Q6526" s="69"/>
      <c r="R6526" s="69"/>
      <c r="Z6526" s="70"/>
      <c r="AA6526" s="71"/>
      <c r="AB6526" s="70"/>
      <c r="AC6526" s="70"/>
      <c r="AD6526" s="53"/>
      <c r="AE6526" s="53"/>
      <c r="AF6526" s="72"/>
      <c r="AG6526" s="70"/>
      <c r="AH6526" s="70"/>
      <c r="AI6526" s="70"/>
    </row>
    <row r="6527" spans="1:35" ht="12.75" customHeight="1" x14ac:dyDescent="0.2">
      <c r="A6527" s="64" t="s">
        <v>1207</v>
      </c>
      <c r="B6527" s="65" t="s">
        <v>1206</v>
      </c>
      <c r="C6527" s="65">
        <v>212667</v>
      </c>
      <c r="D6527" s="66">
        <f>VLOOKUP(A6527,'2.1 Termination Charges'!$B$4:$F$904,5,0)</f>
        <v>0.95755999999999997</v>
      </c>
      <c r="G6527" s="67"/>
      <c r="H6527" s="67"/>
      <c r="J6527" s="67"/>
      <c r="P6527" s="68"/>
      <c r="Q6527" s="69"/>
      <c r="R6527" s="69"/>
      <c r="Z6527" s="70"/>
      <c r="AA6527" s="71"/>
      <c r="AB6527" s="70"/>
      <c r="AC6527" s="70"/>
      <c r="AD6527" s="53"/>
      <c r="AE6527" s="53"/>
      <c r="AF6527" s="72"/>
      <c r="AG6527" s="70"/>
      <c r="AH6527" s="70"/>
      <c r="AI6527" s="70"/>
    </row>
    <row r="6528" spans="1:35" ht="12.75" customHeight="1" x14ac:dyDescent="0.2">
      <c r="A6528" s="64" t="s">
        <v>1207</v>
      </c>
      <c r="B6528" s="65" t="s">
        <v>1206</v>
      </c>
      <c r="C6528" s="65">
        <v>212668</v>
      </c>
      <c r="D6528" s="66">
        <f>VLOOKUP(A6528,'2.1 Termination Charges'!$B$4:$F$904,5,0)</f>
        <v>0.95755999999999997</v>
      </c>
      <c r="G6528" s="67"/>
      <c r="H6528" s="67"/>
      <c r="J6528" s="67"/>
      <c r="P6528" s="68"/>
      <c r="Q6528" s="69"/>
      <c r="R6528" s="69"/>
      <c r="Z6528" s="70"/>
      <c r="AA6528" s="71"/>
      <c r="AB6528" s="70"/>
      <c r="AC6528" s="70"/>
      <c r="AD6528" s="53"/>
      <c r="AE6528" s="53"/>
      <c r="AF6528" s="72"/>
      <c r="AG6528" s="70"/>
      <c r="AH6528" s="70"/>
      <c r="AI6528" s="70"/>
    </row>
    <row r="6529" spans="1:35" ht="12.75" customHeight="1" x14ac:dyDescent="0.2">
      <c r="A6529" s="64" t="s">
        <v>1207</v>
      </c>
      <c r="B6529" s="65" t="s">
        <v>1206</v>
      </c>
      <c r="C6529" s="65">
        <v>212670</v>
      </c>
      <c r="D6529" s="66">
        <f>VLOOKUP(A6529,'2.1 Termination Charges'!$B$4:$F$904,5,0)</f>
        <v>0.95755999999999997</v>
      </c>
      <c r="G6529" s="67"/>
      <c r="H6529" s="67"/>
      <c r="J6529" s="67"/>
      <c r="P6529" s="68"/>
      <c r="Q6529" s="69"/>
      <c r="R6529" s="69"/>
      <c r="Z6529" s="70"/>
      <c r="AA6529" s="71"/>
      <c r="AB6529" s="70"/>
      <c r="AC6529" s="70"/>
      <c r="AD6529" s="53"/>
      <c r="AE6529" s="53"/>
      <c r="AF6529" s="72"/>
      <c r="AG6529" s="70"/>
      <c r="AH6529" s="70"/>
      <c r="AI6529" s="70"/>
    </row>
    <row r="6530" spans="1:35" ht="12.75" customHeight="1" x14ac:dyDescent="0.2">
      <c r="A6530" s="64" t="s">
        <v>1207</v>
      </c>
      <c r="B6530" s="65" t="s">
        <v>1206</v>
      </c>
      <c r="C6530" s="65">
        <v>212671</v>
      </c>
      <c r="D6530" s="66">
        <f>VLOOKUP(A6530,'2.1 Termination Charges'!$B$4:$F$904,5,0)</f>
        <v>0.95755999999999997</v>
      </c>
      <c r="G6530" s="67"/>
      <c r="H6530" s="67"/>
      <c r="J6530" s="67"/>
      <c r="P6530" s="68"/>
      <c r="Q6530" s="69"/>
      <c r="R6530" s="69"/>
      <c r="Z6530" s="70"/>
      <c r="AA6530" s="71"/>
      <c r="AB6530" s="70"/>
      <c r="AC6530" s="70"/>
      <c r="AD6530" s="53"/>
      <c r="AE6530" s="53"/>
      <c r="AF6530" s="72"/>
      <c r="AG6530" s="70"/>
      <c r="AH6530" s="70"/>
      <c r="AI6530" s="70"/>
    </row>
    <row r="6531" spans="1:35" ht="12.75" customHeight="1" x14ac:dyDescent="0.2">
      <c r="A6531" s="64" t="s">
        <v>1207</v>
      </c>
      <c r="B6531" s="65" t="s">
        <v>1206</v>
      </c>
      <c r="C6531" s="65">
        <v>212672</v>
      </c>
      <c r="D6531" s="66">
        <f>VLOOKUP(A6531,'2.1 Termination Charges'!$B$4:$F$904,5,0)</f>
        <v>0.95755999999999997</v>
      </c>
      <c r="G6531" s="67"/>
      <c r="H6531" s="67"/>
      <c r="J6531" s="67"/>
      <c r="P6531" s="68"/>
      <c r="Q6531" s="69"/>
      <c r="R6531" s="69"/>
      <c r="Z6531" s="70"/>
      <c r="AA6531" s="71"/>
      <c r="AB6531" s="70"/>
      <c r="AC6531" s="70"/>
      <c r="AD6531" s="53"/>
      <c r="AE6531" s="53"/>
      <c r="AF6531" s="72"/>
      <c r="AG6531" s="70"/>
      <c r="AH6531" s="70"/>
      <c r="AI6531" s="70"/>
    </row>
    <row r="6532" spans="1:35" ht="12.75" customHeight="1" x14ac:dyDescent="0.2">
      <c r="A6532" s="64" t="s">
        <v>1207</v>
      </c>
      <c r="B6532" s="65" t="s">
        <v>1206</v>
      </c>
      <c r="C6532" s="65">
        <v>212673</v>
      </c>
      <c r="D6532" s="66">
        <f>VLOOKUP(A6532,'2.1 Termination Charges'!$B$4:$F$904,5,0)</f>
        <v>0.95755999999999997</v>
      </c>
      <c r="G6532" s="67"/>
      <c r="H6532" s="67"/>
      <c r="J6532" s="67"/>
      <c r="P6532" s="68"/>
      <c r="Q6532" s="69"/>
      <c r="R6532" s="69"/>
      <c r="Z6532" s="70"/>
      <c r="AA6532" s="71"/>
      <c r="AB6532" s="70"/>
      <c r="AC6532" s="70"/>
      <c r="AD6532" s="53"/>
      <c r="AE6532" s="53"/>
      <c r="AF6532" s="72"/>
      <c r="AG6532" s="70"/>
      <c r="AH6532" s="70"/>
      <c r="AI6532" s="70"/>
    </row>
    <row r="6533" spans="1:35" ht="12.75" customHeight="1" x14ac:dyDescent="0.2">
      <c r="A6533" s="64" t="s">
        <v>1207</v>
      </c>
      <c r="B6533" s="65" t="s">
        <v>1206</v>
      </c>
      <c r="C6533" s="65">
        <v>212676</v>
      </c>
      <c r="D6533" s="66">
        <f>VLOOKUP(A6533,'2.1 Termination Charges'!$B$4:$F$904,5,0)</f>
        <v>0.95755999999999997</v>
      </c>
      <c r="G6533" s="67"/>
      <c r="H6533" s="67"/>
      <c r="J6533" s="67"/>
      <c r="P6533" s="68"/>
      <c r="Q6533" s="69"/>
      <c r="R6533" s="69"/>
      <c r="Z6533" s="70"/>
      <c r="AA6533" s="71"/>
      <c r="AB6533" s="70"/>
      <c r="AC6533" s="70"/>
      <c r="AD6533" s="53"/>
      <c r="AE6533" s="53"/>
      <c r="AF6533" s="72"/>
      <c r="AG6533" s="70"/>
      <c r="AH6533" s="70"/>
      <c r="AI6533" s="70"/>
    </row>
    <row r="6534" spans="1:35" ht="12.75" customHeight="1" x14ac:dyDescent="0.2">
      <c r="A6534" s="64" t="s">
        <v>1207</v>
      </c>
      <c r="B6534" s="65" t="s">
        <v>1206</v>
      </c>
      <c r="C6534" s="65">
        <v>212677</v>
      </c>
      <c r="D6534" s="66">
        <f>VLOOKUP(A6534,'2.1 Termination Charges'!$B$4:$F$904,5,0)</f>
        <v>0.95755999999999997</v>
      </c>
      <c r="G6534" s="67"/>
      <c r="H6534" s="67"/>
      <c r="J6534" s="67"/>
      <c r="P6534" s="68"/>
      <c r="Q6534" s="69"/>
      <c r="R6534" s="69"/>
      <c r="Z6534" s="70"/>
      <c r="AA6534" s="71"/>
      <c r="AB6534" s="70"/>
      <c r="AC6534" s="70"/>
      <c r="AD6534" s="53"/>
      <c r="AE6534" s="53"/>
      <c r="AF6534" s="72"/>
      <c r="AG6534" s="70"/>
      <c r="AH6534" s="70"/>
      <c r="AI6534" s="70"/>
    </row>
    <row r="6535" spans="1:35" ht="12.75" customHeight="1" x14ac:dyDescent="0.2">
      <c r="A6535" s="64" t="s">
        <v>1207</v>
      </c>
      <c r="B6535" s="65" t="s">
        <v>1206</v>
      </c>
      <c r="C6535" s="65">
        <v>212678</v>
      </c>
      <c r="D6535" s="66">
        <f>VLOOKUP(A6535,'2.1 Termination Charges'!$B$4:$F$904,5,0)</f>
        <v>0.95755999999999997</v>
      </c>
      <c r="G6535" s="67"/>
      <c r="H6535" s="67"/>
      <c r="J6535" s="67"/>
      <c r="P6535" s="68"/>
      <c r="Q6535" s="69"/>
      <c r="R6535" s="69"/>
      <c r="Z6535" s="70"/>
      <c r="AA6535" s="71"/>
      <c r="AB6535" s="70"/>
      <c r="AC6535" s="70"/>
      <c r="AD6535" s="53"/>
      <c r="AE6535" s="53"/>
      <c r="AF6535" s="72"/>
      <c r="AG6535" s="70"/>
      <c r="AH6535" s="70"/>
      <c r="AI6535" s="70"/>
    </row>
    <row r="6536" spans="1:35" ht="12.75" customHeight="1" x14ac:dyDescent="0.2">
      <c r="A6536" s="64" t="s">
        <v>1207</v>
      </c>
      <c r="B6536" s="65" t="s">
        <v>1206</v>
      </c>
      <c r="C6536" s="65">
        <v>212682</v>
      </c>
      <c r="D6536" s="66">
        <f>VLOOKUP(A6536,'2.1 Termination Charges'!$B$4:$F$904,5,0)</f>
        <v>0.95755999999999997</v>
      </c>
      <c r="G6536" s="67"/>
      <c r="H6536" s="67"/>
      <c r="J6536" s="67"/>
      <c r="P6536" s="68"/>
      <c r="Q6536" s="69"/>
      <c r="R6536" s="69"/>
      <c r="Z6536" s="70"/>
      <c r="AA6536" s="71"/>
      <c r="AB6536" s="70"/>
      <c r="AC6536" s="70"/>
      <c r="AD6536" s="53"/>
      <c r="AE6536" s="53"/>
      <c r="AF6536" s="72"/>
      <c r="AG6536" s="70"/>
      <c r="AH6536" s="70"/>
      <c r="AI6536" s="70"/>
    </row>
    <row r="6537" spans="1:35" ht="12.75" customHeight="1" x14ac:dyDescent="0.2">
      <c r="A6537" s="64" t="s">
        <v>1207</v>
      </c>
      <c r="B6537" s="65" t="s">
        <v>1206</v>
      </c>
      <c r="C6537" s="65">
        <v>212689</v>
      </c>
      <c r="D6537" s="66">
        <f>VLOOKUP(A6537,'2.1 Termination Charges'!$B$4:$F$904,5,0)</f>
        <v>0.95755999999999997</v>
      </c>
      <c r="G6537" s="67"/>
      <c r="H6537" s="67"/>
      <c r="J6537" s="67"/>
      <c r="P6537" s="68"/>
      <c r="Q6537" s="69"/>
      <c r="R6537" s="69"/>
      <c r="Z6537" s="70"/>
      <c r="AA6537" s="71"/>
      <c r="AB6537" s="70"/>
      <c r="AC6537" s="70"/>
      <c r="AD6537" s="53"/>
      <c r="AE6537" s="53"/>
      <c r="AF6537" s="72"/>
      <c r="AG6537" s="70"/>
      <c r="AH6537" s="70"/>
      <c r="AI6537" s="70"/>
    </row>
    <row r="6538" spans="1:35" ht="12.75" customHeight="1" x14ac:dyDescent="0.2">
      <c r="A6538" s="64" t="s">
        <v>1207</v>
      </c>
      <c r="B6538" s="65" t="s">
        <v>1206</v>
      </c>
      <c r="C6538" s="65">
        <v>212696</v>
      </c>
      <c r="D6538" s="66">
        <f>VLOOKUP(A6538,'2.1 Termination Charges'!$B$4:$F$904,5,0)</f>
        <v>0.95755999999999997</v>
      </c>
      <c r="G6538" s="67"/>
      <c r="H6538" s="67"/>
      <c r="J6538" s="67"/>
      <c r="P6538" s="68"/>
      <c r="Q6538" s="69"/>
      <c r="R6538" s="69"/>
      <c r="Z6538" s="70"/>
      <c r="AA6538" s="71"/>
      <c r="AB6538" s="70"/>
      <c r="AC6538" s="70"/>
      <c r="AD6538" s="53"/>
      <c r="AE6538" s="53"/>
      <c r="AF6538" s="72"/>
      <c r="AG6538" s="70"/>
      <c r="AH6538" s="70"/>
      <c r="AI6538" s="70"/>
    </row>
    <row r="6539" spans="1:35" ht="12.75" customHeight="1" x14ac:dyDescent="0.2">
      <c r="A6539" s="64" t="s">
        <v>1207</v>
      </c>
      <c r="B6539" s="65" t="s">
        <v>1206</v>
      </c>
      <c r="C6539" s="65">
        <v>212697</v>
      </c>
      <c r="D6539" s="66">
        <f>VLOOKUP(A6539,'2.1 Termination Charges'!$B$4:$F$904,5,0)</f>
        <v>0.95755999999999997</v>
      </c>
      <c r="G6539" s="67"/>
      <c r="H6539" s="67"/>
      <c r="J6539" s="67"/>
      <c r="P6539" s="68"/>
      <c r="Q6539" s="69"/>
      <c r="R6539" s="69"/>
      <c r="Z6539" s="70"/>
      <c r="AA6539" s="71"/>
      <c r="AB6539" s="70"/>
      <c r="AC6539" s="70"/>
      <c r="AD6539" s="53"/>
      <c r="AE6539" s="53"/>
      <c r="AF6539" s="72"/>
      <c r="AG6539" s="70"/>
      <c r="AH6539" s="70"/>
      <c r="AI6539" s="70"/>
    </row>
    <row r="6540" spans="1:35" ht="12.75" customHeight="1" x14ac:dyDescent="0.2">
      <c r="A6540" s="64" t="s">
        <v>1207</v>
      </c>
      <c r="B6540" s="65" t="s">
        <v>1206</v>
      </c>
      <c r="C6540" s="65">
        <v>212760</v>
      </c>
      <c r="D6540" s="66">
        <f>VLOOKUP(A6540,'2.1 Termination Charges'!$B$4:$F$904,5,0)</f>
        <v>0.95755999999999997</v>
      </c>
      <c r="G6540" s="67"/>
      <c r="H6540" s="67"/>
      <c r="J6540" s="67"/>
      <c r="P6540" s="68"/>
      <c r="Q6540" s="69"/>
      <c r="R6540" s="69"/>
      <c r="Z6540" s="70"/>
      <c r="AA6540" s="71"/>
      <c r="AB6540" s="70"/>
      <c r="AC6540" s="70"/>
      <c r="AD6540" s="53"/>
      <c r="AE6540" s="53"/>
      <c r="AF6540" s="72"/>
      <c r="AG6540" s="70"/>
      <c r="AH6540" s="70"/>
      <c r="AI6540" s="70"/>
    </row>
    <row r="6541" spans="1:35" ht="12.75" customHeight="1" x14ac:dyDescent="0.2">
      <c r="A6541" s="64" t="s">
        <v>1207</v>
      </c>
      <c r="B6541" s="65" t="s">
        <v>1206</v>
      </c>
      <c r="C6541" s="65">
        <v>212761</v>
      </c>
      <c r="D6541" s="66">
        <f>VLOOKUP(A6541,'2.1 Termination Charges'!$B$4:$F$904,5,0)</f>
        <v>0.95755999999999997</v>
      </c>
      <c r="G6541" s="67"/>
      <c r="H6541" s="67"/>
      <c r="J6541" s="67"/>
      <c r="P6541" s="68"/>
      <c r="Q6541" s="69"/>
      <c r="R6541" s="69"/>
      <c r="Z6541" s="70"/>
      <c r="AA6541" s="71"/>
      <c r="AB6541" s="70"/>
      <c r="AC6541" s="70"/>
      <c r="AD6541" s="53"/>
      <c r="AE6541" s="53"/>
      <c r="AF6541" s="72"/>
      <c r="AG6541" s="70"/>
      <c r="AH6541" s="70"/>
      <c r="AI6541" s="70"/>
    </row>
    <row r="6542" spans="1:35" ht="12.75" customHeight="1" x14ac:dyDescent="0.2">
      <c r="A6542" s="64" t="s">
        <v>1207</v>
      </c>
      <c r="B6542" s="65" t="s">
        <v>1206</v>
      </c>
      <c r="C6542" s="65">
        <v>212762</v>
      </c>
      <c r="D6542" s="66">
        <f>VLOOKUP(A6542,'2.1 Termination Charges'!$B$4:$F$904,5,0)</f>
        <v>0.95755999999999997</v>
      </c>
      <c r="G6542" s="67"/>
      <c r="H6542" s="67"/>
      <c r="J6542" s="67"/>
      <c r="P6542" s="68"/>
      <c r="Q6542" s="69"/>
      <c r="R6542" s="69"/>
      <c r="Z6542" s="70"/>
      <c r="AA6542" s="71"/>
      <c r="AB6542" s="70"/>
      <c r="AC6542" s="70"/>
      <c r="AD6542" s="53"/>
      <c r="AE6542" s="53"/>
      <c r="AF6542" s="72"/>
      <c r="AG6542" s="70"/>
      <c r="AH6542" s="70"/>
      <c r="AI6542" s="70"/>
    </row>
    <row r="6543" spans="1:35" ht="12.75" customHeight="1" x14ac:dyDescent="0.2">
      <c r="A6543" s="64" t="s">
        <v>1207</v>
      </c>
      <c r="B6543" s="65" t="s">
        <v>1206</v>
      </c>
      <c r="C6543" s="65">
        <v>212763</v>
      </c>
      <c r="D6543" s="66">
        <f>VLOOKUP(A6543,'2.1 Termination Charges'!$B$4:$F$904,5,0)</f>
        <v>0.95755999999999997</v>
      </c>
      <c r="G6543" s="67"/>
      <c r="H6543" s="67"/>
      <c r="J6543" s="67"/>
      <c r="P6543" s="68"/>
      <c r="Q6543" s="69"/>
      <c r="R6543" s="69"/>
      <c r="Z6543" s="70"/>
      <c r="AA6543" s="71"/>
      <c r="AB6543" s="70"/>
      <c r="AC6543" s="70"/>
      <c r="AD6543" s="53"/>
      <c r="AE6543" s="53"/>
      <c r="AF6543" s="72"/>
      <c r="AG6543" s="70"/>
      <c r="AH6543" s="70"/>
      <c r="AI6543" s="70"/>
    </row>
    <row r="6544" spans="1:35" ht="12.75" customHeight="1" x14ac:dyDescent="0.2">
      <c r="A6544" s="64" t="s">
        <v>1207</v>
      </c>
      <c r="B6544" s="65" t="s">
        <v>1206</v>
      </c>
      <c r="C6544" s="65">
        <v>212766</v>
      </c>
      <c r="D6544" s="66">
        <f>VLOOKUP(A6544,'2.1 Termination Charges'!$B$4:$F$904,5,0)</f>
        <v>0.95755999999999997</v>
      </c>
      <c r="G6544" s="67"/>
      <c r="H6544" s="67"/>
      <c r="J6544" s="67"/>
      <c r="P6544" s="68"/>
      <c r="Q6544" s="69"/>
      <c r="R6544" s="69"/>
      <c r="Z6544" s="70"/>
      <c r="AA6544" s="71"/>
      <c r="AB6544" s="70"/>
      <c r="AC6544" s="70"/>
      <c r="AD6544" s="53"/>
      <c r="AE6544" s="53"/>
      <c r="AF6544" s="72"/>
      <c r="AG6544" s="70"/>
      <c r="AH6544" s="70"/>
      <c r="AI6544" s="70"/>
    </row>
    <row r="6545" spans="1:35" ht="12.75" customHeight="1" x14ac:dyDescent="0.2">
      <c r="A6545" s="64" t="s">
        <v>1207</v>
      </c>
      <c r="B6545" s="65" t="s">
        <v>1206</v>
      </c>
      <c r="C6545" s="65">
        <v>212767</v>
      </c>
      <c r="D6545" s="66">
        <f>VLOOKUP(A6545,'2.1 Termination Charges'!$B$4:$F$904,5,0)</f>
        <v>0.95755999999999997</v>
      </c>
      <c r="G6545" s="67"/>
      <c r="H6545" s="67"/>
      <c r="J6545" s="67"/>
      <c r="P6545" s="68"/>
      <c r="Q6545" s="69"/>
      <c r="R6545" s="69"/>
      <c r="Z6545" s="70"/>
      <c r="AA6545" s="71"/>
      <c r="AB6545" s="70"/>
      <c r="AC6545" s="70"/>
      <c r="AD6545" s="53"/>
      <c r="AE6545" s="53"/>
      <c r="AF6545" s="72"/>
      <c r="AG6545" s="70"/>
      <c r="AH6545" s="70"/>
      <c r="AI6545" s="70"/>
    </row>
    <row r="6546" spans="1:35" ht="12.75" customHeight="1" x14ac:dyDescent="0.2">
      <c r="A6546" s="64" t="s">
        <v>1209</v>
      </c>
      <c r="B6546" s="65" t="s">
        <v>1208</v>
      </c>
      <c r="C6546" s="65">
        <v>212612</v>
      </c>
      <c r="D6546" s="66">
        <f>VLOOKUP(A6546,'2.1 Termination Charges'!$B$4:$F$904,5,0)</f>
        <v>0.95755999999999997</v>
      </c>
      <c r="G6546" s="67"/>
      <c r="H6546" s="67"/>
      <c r="J6546" s="67"/>
      <c r="P6546" s="68"/>
      <c r="Q6546" s="69"/>
      <c r="R6546" s="69"/>
      <c r="Z6546" s="70"/>
      <c r="AA6546" s="71"/>
      <c r="AB6546" s="70"/>
      <c r="AC6546" s="70"/>
      <c r="AD6546" s="53"/>
      <c r="AE6546" s="53"/>
      <c r="AF6546" s="72"/>
      <c r="AG6546" s="70"/>
      <c r="AH6546" s="70"/>
      <c r="AI6546" s="70"/>
    </row>
    <row r="6547" spans="1:35" ht="12.75" customHeight="1" x14ac:dyDescent="0.2">
      <c r="A6547" s="64" t="s">
        <v>1209</v>
      </c>
      <c r="B6547" s="65" t="s">
        <v>1208</v>
      </c>
      <c r="C6547" s="65">
        <v>212614</v>
      </c>
      <c r="D6547" s="66">
        <f>VLOOKUP(A6547,'2.1 Termination Charges'!$B$4:$F$904,5,0)</f>
        <v>0.95755999999999997</v>
      </c>
      <c r="G6547" s="67"/>
      <c r="H6547" s="67"/>
      <c r="J6547" s="67"/>
      <c r="P6547" s="68"/>
      <c r="Q6547" s="69"/>
      <c r="R6547" s="69"/>
      <c r="Z6547" s="70"/>
      <c r="AA6547" s="71"/>
      <c r="AB6547" s="70"/>
      <c r="AC6547" s="70"/>
      <c r="AD6547" s="53"/>
      <c r="AE6547" s="53"/>
      <c r="AF6547" s="72"/>
      <c r="AG6547" s="70"/>
      <c r="AH6547" s="70"/>
      <c r="AI6547" s="70"/>
    </row>
    <row r="6548" spans="1:35" ht="12.75" customHeight="1" x14ac:dyDescent="0.2">
      <c r="A6548" s="64" t="s">
        <v>1209</v>
      </c>
      <c r="B6548" s="65" t="s">
        <v>1208</v>
      </c>
      <c r="C6548" s="65">
        <v>212617</v>
      </c>
      <c r="D6548" s="66">
        <f>VLOOKUP(A6548,'2.1 Termination Charges'!$B$4:$F$904,5,0)</f>
        <v>0.95755999999999997</v>
      </c>
      <c r="G6548" s="67"/>
      <c r="H6548" s="67"/>
      <c r="J6548" s="67"/>
      <c r="P6548" s="68"/>
      <c r="Q6548" s="69"/>
      <c r="R6548" s="69"/>
      <c r="Z6548" s="70"/>
      <c r="AA6548" s="71"/>
      <c r="AB6548" s="70"/>
      <c r="AC6548" s="70"/>
      <c r="AD6548" s="53"/>
      <c r="AE6548" s="53"/>
      <c r="AF6548" s="72"/>
      <c r="AG6548" s="70"/>
      <c r="AH6548" s="70"/>
      <c r="AI6548" s="70"/>
    </row>
    <row r="6549" spans="1:35" ht="12.75" customHeight="1" x14ac:dyDescent="0.2">
      <c r="A6549" s="64" t="s">
        <v>1209</v>
      </c>
      <c r="B6549" s="65" t="s">
        <v>1208</v>
      </c>
      <c r="C6549" s="65">
        <v>212619</v>
      </c>
      <c r="D6549" s="66">
        <f>VLOOKUP(A6549,'2.1 Termination Charges'!$B$4:$F$904,5,0)</f>
        <v>0.95755999999999997</v>
      </c>
      <c r="G6549" s="67"/>
      <c r="H6549" s="67"/>
      <c r="J6549" s="67"/>
      <c r="P6549" s="68"/>
      <c r="Q6549" s="69"/>
      <c r="R6549" s="69"/>
      <c r="Z6549" s="70"/>
      <c r="AA6549" s="71"/>
      <c r="AB6549" s="70"/>
      <c r="AC6549" s="70"/>
      <c r="AD6549" s="53"/>
      <c r="AE6549" s="53"/>
      <c r="AF6549" s="72"/>
      <c r="AG6549" s="70"/>
      <c r="AH6549" s="70"/>
      <c r="AI6549" s="70"/>
    </row>
    <row r="6550" spans="1:35" ht="12.75" customHeight="1" x14ac:dyDescent="0.2">
      <c r="A6550" s="64" t="s">
        <v>1209</v>
      </c>
      <c r="B6550" s="65" t="s">
        <v>1208</v>
      </c>
      <c r="C6550" s="65">
        <v>212620</v>
      </c>
      <c r="D6550" s="66">
        <f>VLOOKUP(A6550,'2.1 Termination Charges'!$B$4:$F$904,5,0)</f>
        <v>0.95755999999999997</v>
      </c>
      <c r="G6550" s="67"/>
      <c r="H6550" s="67"/>
      <c r="J6550" s="67"/>
      <c r="P6550" s="68"/>
      <c r="Q6550" s="69"/>
      <c r="R6550" s="69"/>
      <c r="Z6550" s="70"/>
      <c r="AA6550" s="71"/>
      <c r="AB6550" s="70"/>
      <c r="AC6550" s="70"/>
      <c r="AD6550" s="53"/>
      <c r="AE6550" s="53"/>
      <c r="AF6550" s="72"/>
      <c r="AG6550" s="70"/>
      <c r="AH6550" s="70"/>
      <c r="AI6550" s="70"/>
    </row>
    <row r="6551" spans="1:35" ht="12.75" customHeight="1" x14ac:dyDescent="0.2">
      <c r="A6551" s="64" t="s">
        <v>1209</v>
      </c>
      <c r="B6551" s="65" t="s">
        <v>1208</v>
      </c>
      <c r="C6551" s="65">
        <v>212621</v>
      </c>
      <c r="D6551" s="66">
        <f>VLOOKUP(A6551,'2.1 Termination Charges'!$B$4:$F$904,5,0)</f>
        <v>0.95755999999999997</v>
      </c>
      <c r="G6551" s="67"/>
      <c r="H6551" s="67"/>
      <c r="J6551" s="67"/>
      <c r="P6551" s="68"/>
      <c r="Q6551" s="69"/>
      <c r="R6551" s="69"/>
      <c r="Z6551" s="70"/>
      <c r="AA6551" s="71"/>
      <c r="AB6551" s="70"/>
      <c r="AC6551" s="70"/>
      <c r="AD6551" s="53"/>
      <c r="AE6551" s="53"/>
      <c r="AF6551" s="72"/>
      <c r="AG6551" s="70"/>
      <c r="AH6551" s="70"/>
      <c r="AI6551" s="70"/>
    </row>
    <row r="6552" spans="1:35" ht="12.75" customHeight="1" x14ac:dyDescent="0.2">
      <c r="A6552" s="64" t="s">
        <v>1209</v>
      </c>
      <c r="B6552" s="65" t="s">
        <v>1208</v>
      </c>
      <c r="C6552" s="65">
        <v>212625</v>
      </c>
      <c r="D6552" s="66">
        <f>VLOOKUP(A6552,'2.1 Termination Charges'!$B$4:$F$904,5,0)</f>
        <v>0.95755999999999997</v>
      </c>
      <c r="G6552" s="67"/>
      <c r="H6552" s="67"/>
      <c r="J6552" s="67"/>
      <c r="P6552" s="68"/>
      <c r="Q6552" s="69"/>
      <c r="R6552" s="69"/>
      <c r="Z6552" s="70"/>
      <c r="AA6552" s="71"/>
      <c r="AB6552" s="70"/>
      <c r="AC6552" s="70"/>
      <c r="AD6552" s="53"/>
      <c r="AE6552" s="53"/>
      <c r="AF6552" s="72"/>
      <c r="AG6552" s="70"/>
      <c r="AH6552" s="70"/>
      <c r="AI6552" s="70"/>
    </row>
    <row r="6553" spans="1:35" ht="12.75" customHeight="1" x14ac:dyDescent="0.2">
      <c r="A6553" s="64" t="s">
        <v>1209</v>
      </c>
      <c r="B6553" s="65" t="s">
        <v>1208</v>
      </c>
      <c r="C6553" s="65">
        <v>212631</v>
      </c>
      <c r="D6553" s="66">
        <f>VLOOKUP(A6553,'2.1 Termination Charges'!$B$4:$F$904,5,0)</f>
        <v>0.95755999999999997</v>
      </c>
      <c r="G6553" s="67"/>
      <c r="H6553" s="67"/>
      <c r="J6553" s="67"/>
      <c r="P6553" s="68"/>
      <c r="Q6553" s="69"/>
      <c r="R6553" s="69"/>
      <c r="Z6553" s="70"/>
      <c r="AA6553" s="71"/>
      <c r="AB6553" s="70"/>
      <c r="AC6553" s="70"/>
      <c r="AD6553" s="53"/>
      <c r="AE6553" s="53"/>
      <c r="AF6553" s="72"/>
      <c r="AG6553" s="70"/>
      <c r="AH6553" s="70"/>
      <c r="AI6553" s="70"/>
    </row>
    <row r="6554" spans="1:35" ht="12.75" customHeight="1" x14ac:dyDescent="0.2">
      <c r="A6554" s="64" t="s">
        <v>1209</v>
      </c>
      <c r="B6554" s="65" t="s">
        <v>1208</v>
      </c>
      <c r="C6554" s="65">
        <v>212632</v>
      </c>
      <c r="D6554" s="66">
        <f>VLOOKUP(A6554,'2.1 Termination Charges'!$B$4:$F$904,5,0)</f>
        <v>0.95755999999999997</v>
      </c>
      <c r="G6554" s="67"/>
      <c r="H6554" s="67"/>
      <c r="J6554" s="67"/>
      <c r="P6554" s="68"/>
      <c r="Q6554" s="69"/>
      <c r="R6554" s="69"/>
      <c r="Z6554" s="70"/>
      <c r="AA6554" s="71"/>
      <c r="AB6554" s="70"/>
      <c r="AC6554" s="70"/>
      <c r="AD6554" s="53"/>
      <c r="AE6554" s="53"/>
      <c r="AF6554" s="72"/>
      <c r="AG6554" s="70"/>
      <c r="AH6554" s="70"/>
      <c r="AI6554" s="70"/>
    </row>
    <row r="6555" spans="1:35" ht="12.75" customHeight="1" x14ac:dyDescent="0.2">
      <c r="A6555" s="64" t="s">
        <v>1209</v>
      </c>
      <c r="B6555" s="65" t="s">
        <v>1208</v>
      </c>
      <c r="C6555" s="65">
        <v>212644</v>
      </c>
      <c r="D6555" s="66">
        <f>VLOOKUP(A6555,'2.1 Termination Charges'!$B$4:$F$904,5,0)</f>
        <v>0.95755999999999997</v>
      </c>
      <c r="G6555" s="67"/>
      <c r="H6555" s="67"/>
      <c r="J6555" s="67"/>
      <c r="P6555" s="68"/>
      <c r="Q6555" s="69"/>
      <c r="R6555" s="69"/>
      <c r="Z6555" s="70"/>
      <c r="AA6555" s="71"/>
      <c r="AB6555" s="70"/>
      <c r="AC6555" s="70"/>
      <c r="AD6555" s="53"/>
      <c r="AE6555" s="53"/>
      <c r="AF6555" s="72"/>
      <c r="AG6555" s="70"/>
      <c r="AH6555" s="70"/>
      <c r="AI6555" s="70"/>
    </row>
    <row r="6556" spans="1:35" ht="12.75" customHeight="1" x14ac:dyDescent="0.2">
      <c r="A6556" s="64" t="s">
        <v>1209</v>
      </c>
      <c r="B6556" s="65" t="s">
        <v>1208</v>
      </c>
      <c r="C6556" s="65">
        <v>212645</v>
      </c>
      <c r="D6556" s="66">
        <f>VLOOKUP(A6556,'2.1 Termination Charges'!$B$4:$F$904,5,0)</f>
        <v>0.95755999999999997</v>
      </c>
      <c r="G6556" s="67"/>
      <c r="H6556" s="67"/>
      <c r="J6556" s="67"/>
      <c r="P6556" s="68"/>
      <c r="Q6556" s="69"/>
      <c r="R6556" s="69"/>
      <c r="Z6556" s="70"/>
      <c r="AA6556" s="71"/>
      <c r="AB6556" s="70"/>
      <c r="AC6556" s="70"/>
      <c r="AD6556" s="53"/>
      <c r="AE6556" s="53"/>
      <c r="AF6556" s="72"/>
      <c r="AG6556" s="70"/>
      <c r="AH6556" s="70"/>
      <c r="AI6556" s="70"/>
    </row>
    <row r="6557" spans="1:35" ht="12.75" customHeight="1" x14ac:dyDescent="0.2">
      <c r="A6557" s="64" t="s">
        <v>1209</v>
      </c>
      <c r="B6557" s="65" t="s">
        <v>1208</v>
      </c>
      <c r="C6557" s="65">
        <v>212649</v>
      </c>
      <c r="D6557" s="66">
        <f>VLOOKUP(A6557,'2.1 Termination Charges'!$B$4:$F$904,5,0)</f>
        <v>0.95755999999999997</v>
      </c>
      <c r="G6557" s="67"/>
      <c r="H6557" s="67"/>
      <c r="J6557" s="67"/>
      <c r="P6557" s="68"/>
      <c r="Q6557" s="69"/>
      <c r="R6557" s="69"/>
      <c r="Z6557" s="70"/>
      <c r="AA6557" s="71"/>
      <c r="AB6557" s="70"/>
      <c r="AC6557" s="70"/>
      <c r="AD6557" s="53"/>
      <c r="AE6557" s="53"/>
      <c r="AF6557" s="72"/>
      <c r="AG6557" s="70"/>
      <c r="AH6557" s="70"/>
      <c r="AI6557" s="70"/>
    </row>
    <row r="6558" spans="1:35" ht="12.75" customHeight="1" x14ac:dyDescent="0.2">
      <c r="A6558" s="64" t="s">
        <v>1209</v>
      </c>
      <c r="B6558" s="65" t="s">
        <v>1208</v>
      </c>
      <c r="C6558" s="65">
        <v>212656</v>
      </c>
      <c r="D6558" s="66">
        <f>VLOOKUP(A6558,'2.1 Termination Charges'!$B$4:$F$904,5,0)</f>
        <v>0.95755999999999997</v>
      </c>
      <c r="G6558" s="67"/>
      <c r="H6558" s="67"/>
      <c r="J6558" s="67"/>
      <c r="P6558" s="68"/>
      <c r="Q6558" s="69"/>
      <c r="R6558" s="69"/>
      <c r="Z6558" s="70"/>
      <c r="AA6558" s="71"/>
      <c r="AB6558" s="70"/>
      <c r="AC6558" s="70"/>
      <c r="AD6558" s="53"/>
      <c r="AE6558" s="53"/>
      <c r="AF6558" s="72"/>
      <c r="AG6558" s="70"/>
      <c r="AH6558" s="70"/>
      <c r="AI6558" s="70"/>
    </row>
    <row r="6559" spans="1:35" ht="12.75" customHeight="1" x14ac:dyDescent="0.2">
      <c r="A6559" s="64" t="s">
        <v>1209</v>
      </c>
      <c r="B6559" s="65" t="s">
        <v>1208</v>
      </c>
      <c r="C6559" s="65">
        <v>212657</v>
      </c>
      <c r="D6559" s="66">
        <f>VLOOKUP(A6559,'2.1 Termination Charges'!$B$4:$F$904,5,0)</f>
        <v>0.95755999999999997</v>
      </c>
      <c r="G6559" s="67"/>
      <c r="H6559" s="67"/>
      <c r="J6559" s="67"/>
      <c r="P6559" s="68"/>
      <c r="Q6559" s="69"/>
      <c r="R6559" s="69"/>
      <c r="Z6559" s="70"/>
      <c r="AA6559" s="71"/>
      <c r="AB6559" s="70"/>
      <c r="AC6559" s="70"/>
      <c r="AD6559" s="53"/>
      <c r="AE6559" s="53"/>
      <c r="AF6559" s="72"/>
      <c r="AG6559" s="70"/>
      <c r="AH6559" s="70"/>
      <c r="AI6559" s="70"/>
    </row>
    <row r="6560" spans="1:35" ht="12.75" customHeight="1" x14ac:dyDescent="0.2">
      <c r="A6560" s="64" t="s">
        <v>1209</v>
      </c>
      <c r="B6560" s="65" t="s">
        <v>1208</v>
      </c>
      <c r="C6560" s="65">
        <v>212660</v>
      </c>
      <c r="D6560" s="66">
        <f>VLOOKUP(A6560,'2.1 Termination Charges'!$B$4:$F$904,5,0)</f>
        <v>0.95755999999999997</v>
      </c>
      <c r="G6560" s="67"/>
      <c r="H6560" s="67"/>
      <c r="J6560" s="67"/>
      <c r="P6560" s="68"/>
      <c r="Q6560" s="69"/>
      <c r="R6560" s="69"/>
      <c r="Z6560" s="70"/>
      <c r="AA6560" s="71"/>
      <c r="AB6560" s="70"/>
      <c r="AC6560" s="70"/>
      <c r="AD6560" s="53"/>
      <c r="AE6560" s="53"/>
      <c r="AF6560" s="72"/>
      <c r="AG6560" s="70"/>
      <c r="AH6560" s="70"/>
      <c r="AI6560" s="70"/>
    </row>
    <row r="6561" spans="1:35" ht="12.75" customHeight="1" x14ac:dyDescent="0.2">
      <c r="A6561" s="64" t="s">
        <v>1209</v>
      </c>
      <c r="B6561" s="65" t="s">
        <v>1208</v>
      </c>
      <c r="C6561" s="65">
        <v>212663</v>
      </c>
      <c r="D6561" s="66">
        <f>VLOOKUP(A6561,'2.1 Termination Charges'!$B$4:$F$904,5,0)</f>
        <v>0.95755999999999997</v>
      </c>
      <c r="G6561" s="67"/>
      <c r="H6561" s="67"/>
      <c r="J6561" s="67"/>
      <c r="P6561" s="68"/>
      <c r="Q6561" s="69"/>
      <c r="R6561" s="69"/>
      <c r="Z6561" s="70"/>
      <c r="AA6561" s="71"/>
      <c r="AB6561" s="70"/>
      <c r="AC6561" s="70"/>
      <c r="AD6561" s="53"/>
      <c r="AE6561" s="53"/>
      <c r="AF6561" s="72"/>
      <c r="AG6561" s="70"/>
      <c r="AH6561" s="70"/>
      <c r="AI6561" s="70"/>
    </row>
    <row r="6562" spans="1:35" ht="12.75" customHeight="1" x14ac:dyDescent="0.2">
      <c r="A6562" s="64" t="s">
        <v>1209</v>
      </c>
      <c r="B6562" s="65" t="s">
        <v>1208</v>
      </c>
      <c r="C6562" s="65">
        <v>212664</v>
      </c>
      <c r="D6562" s="66">
        <f>VLOOKUP(A6562,'2.1 Termination Charges'!$B$4:$F$904,5,0)</f>
        <v>0.95755999999999997</v>
      </c>
      <c r="G6562" s="67"/>
      <c r="H6562" s="67"/>
      <c r="J6562" s="67"/>
      <c r="P6562" s="68"/>
      <c r="Q6562" s="69"/>
      <c r="R6562" s="69"/>
      <c r="Z6562" s="70"/>
      <c r="AA6562" s="71"/>
      <c r="AB6562" s="70"/>
      <c r="AC6562" s="70"/>
      <c r="AD6562" s="53"/>
      <c r="AE6562" s="53"/>
      <c r="AF6562" s="72"/>
      <c r="AG6562" s="70"/>
      <c r="AH6562" s="70"/>
      <c r="AI6562" s="70"/>
    </row>
    <row r="6563" spans="1:35" ht="12.75" customHeight="1" x14ac:dyDescent="0.2">
      <c r="A6563" s="64" t="s">
        <v>1209</v>
      </c>
      <c r="B6563" s="65" t="s">
        <v>1208</v>
      </c>
      <c r="C6563" s="65">
        <v>212665</v>
      </c>
      <c r="D6563" s="66">
        <f>VLOOKUP(A6563,'2.1 Termination Charges'!$B$4:$F$904,5,0)</f>
        <v>0.95755999999999997</v>
      </c>
      <c r="G6563" s="67"/>
      <c r="H6563" s="67"/>
      <c r="J6563" s="67"/>
      <c r="P6563" s="68"/>
      <c r="Q6563" s="69"/>
      <c r="R6563" s="69"/>
      <c r="Z6563" s="70"/>
      <c r="AA6563" s="71"/>
      <c r="AB6563" s="70"/>
      <c r="AC6563" s="70"/>
      <c r="AD6563" s="53"/>
      <c r="AE6563" s="53"/>
      <c r="AF6563" s="72"/>
      <c r="AG6563" s="70"/>
      <c r="AH6563" s="70"/>
      <c r="AI6563" s="70"/>
    </row>
    <row r="6564" spans="1:35" ht="12.75" customHeight="1" x14ac:dyDescent="0.2">
      <c r="A6564" s="64" t="s">
        <v>1209</v>
      </c>
      <c r="B6564" s="65" t="s">
        <v>1208</v>
      </c>
      <c r="C6564" s="65">
        <v>212669</v>
      </c>
      <c r="D6564" s="66">
        <f>VLOOKUP(A6564,'2.1 Termination Charges'!$B$4:$F$904,5,0)</f>
        <v>0.95755999999999997</v>
      </c>
      <c r="G6564" s="67"/>
      <c r="H6564" s="67"/>
      <c r="J6564" s="67"/>
      <c r="P6564" s="68"/>
      <c r="Q6564" s="69"/>
      <c r="R6564" s="69"/>
      <c r="Z6564" s="70"/>
      <c r="AA6564" s="71"/>
      <c r="AB6564" s="70"/>
      <c r="AC6564" s="70"/>
      <c r="AD6564" s="53"/>
      <c r="AE6564" s="53"/>
      <c r="AF6564" s="72"/>
      <c r="AG6564" s="70"/>
      <c r="AH6564" s="70"/>
      <c r="AI6564" s="70"/>
    </row>
    <row r="6565" spans="1:35" ht="12.75" customHeight="1" x14ac:dyDescent="0.2">
      <c r="A6565" s="64" t="s">
        <v>1209</v>
      </c>
      <c r="B6565" s="65" t="s">
        <v>1208</v>
      </c>
      <c r="C6565" s="65">
        <v>212674</v>
      </c>
      <c r="D6565" s="66">
        <f>VLOOKUP(A6565,'2.1 Termination Charges'!$B$4:$F$904,5,0)</f>
        <v>0.95755999999999997</v>
      </c>
      <c r="G6565" s="67"/>
      <c r="H6565" s="67"/>
      <c r="J6565" s="67"/>
      <c r="P6565" s="68"/>
      <c r="Q6565" s="69"/>
      <c r="R6565" s="69"/>
      <c r="Z6565" s="70"/>
      <c r="AA6565" s="71"/>
      <c r="AB6565" s="70"/>
      <c r="AC6565" s="70"/>
      <c r="AD6565" s="53"/>
      <c r="AE6565" s="53"/>
      <c r="AF6565" s="72"/>
      <c r="AG6565" s="70"/>
      <c r="AH6565" s="70"/>
      <c r="AI6565" s="70"/>
    </row>
    <row r="6566" spans="1:35" ht="12.75" customHeight="1" x14ac:dyDescent="0.2">
      <c r="A6566" s="64" t="s">
        <v>1209</v>
      </c>
      <c r="B6566" s="65" t="s">
        <v>1208</v>
      </c>
      <c r="C6566" s="65">
        <v>212675</v>
      </c>
      <c r="D6566" s="66">
        <f>VLOOKUP(A6566,'2.1 Termination Charges'!$B$4:$F$904,5,0)</f>
        <v>0.95755999999999997</v>
      </c>
      <c r="G6566" s="67"/>
      <c r="H6566" s="67"/>
      <c r="J6566" s="67"/>
      <c r="P6566" s="68"/>
      <c r="Q6566" s="69"/>
      <c r="R6566" s="69"/>
      <c r="Z6566" s="70"/>
      <c r="AA6566" s="71"/>
      <c r="AB6566" s="70"/>
      <c r="AC6566" s="70"/>
      <c r="AD6566" s="53"/>
      <c r="AE6566" s="53"/>
      <c r="AF6566" s="72"/>
      <c r="AG6566" s="70"/>
      <c r="AH6566" s="70"/>
      <c r="AI6566" s="70"/>
    </row>
    <row r="6567" spans="1:35" ht="12.75" customHeight="1" x14ac:dyDescent="0.2">
      <c r="A6567" s="64" t="s">
        <v>1209</v>
      </c>
      <c r="B6567" s="65" t="s">
        <v>1208</v>
      </c>
      <c r="C6567" s="65">
        <v>212679</v>
      </c>
      <c r="D6567" s="66">
        <f>VLOOKUP(A6567,'2.1 Termination Charges'!$B$4:$F$904,5,0)</f>
        <v>0.95755999999999997</v>
      </c>
      <c r="G6567" s="67"/>
      <c r="H6567" s="67"/>
      <c r="J6567" s="67"/>
      <c r="P6567" s="68"/>
      <c r="Q6567" s="69"/>
      <c r="R6567" s="69"/>
      <c r="Z6567" s="70"/>
      <c r="AA6567" s="71"/>
      <c r="AB6567" s="70"/>
      <c r="AC6567" s="70"/>
      <c r="AD6567" s="53"/>
      <c r="AE6567" s="53"/>
      <c r="AF6567" s="72"/>
      <c r="AG6567" s="70"/>
      <c r="AH6567" s="70"/>
      <c r="AI6567" s="70"/>
    </row>
    <row r="6568" spans="1:35" ht="12.75" customHeight="1" x14ac:dyDescent="0.2">
      <c r="A6568" s="64" t="s">
        <v>1209</v>
      </c>
      <c r="B6568" s="65" t="s">
        <v>1208</v>
      </c>
      <c r="C6568" s="65">
        <v>212684</v>
      </c>
      <c r="D6568" s="66">
        <f>VLOOKUP(A6568,'2.1 Termination Charges'!$B$4:$F$904,5,0)</f>
        <v>0.95755999999999997</v>
      </c>
      <c r="G6568" s="67"/>
      <c r="H6568" s="67"/>
      <c r="J6568" s="67"/>
      <c r="P6568" s="68"/>
      <c r="Q6568" s="69"/>
      <c r="R6568" s="69"/>
      <c r="Z6568" s="70"/>
      <c r="AA6568" s="71"/>
      <c r="AB6568" s="70"/>
      <c r="AC6568" s="70"/>
      <c r="AD6568" s="53"/>
      <c r="AE6568" s="53"/>
      <c r="AF6568" s="72"/>
      <c r="AG6568" s="70"/>
      <c r="AH6568" s="70"/>
      <c r="AI6568" s="70"/>
    </row>
    <row r="6569" spans="1:35" ht="12.75" customHeight="1" x14ac:dyDescent="0.2">
      <c r="A6569" s="64" t="s">
        <v>1209</v>
      </c>
      <c r="B6569" s="65" t="s">
        <v>1208</v>
      </c>
      <c r="C6569" s="65">
        <v>212688</v>
      </c>
      <c r="D6569" s="66">
        <f>VLOOKUP(A6569,'2.1 Termination Charges'!$B$4:$F$904,5,0)</f>
        <v>0.95755999999999997</v>
      </c>
      <c r="G6569" s="67"/>
      <c r="H6569" s="67"/>
      <c r="J6569" s="67"/>
      <c r="P6569" s="68"/>
      <c r="Q6569" s="69"/>
      <c r="R6569" s="69"/>
      <c r="Z6569" s="70"/>
      <c r="AA6569" s="71"/>
      <c r="AB6569" s="70"/>
      <c r="AC6569" s="70"/>
      <c r="AD6569" s="53"/>
      <c r="AE6569" s="53"/>
      <c r="AF6569" s="72"/>
      <c r="AG6569" s="70"/>
      <c r="AH6569" s="70"/>
      <c r="AI6569" s="70"/>
    </row>
    <row r="6570" spans="1:35" ht="12.75" customHeight="1" x14ac:dyDescent="0.2">
      <c r="A6570" s="64" t="s">
        <v>1209</v>
      </c>
      <c r="B6570" s="65" t="s">
        <v>1208</v>
      </c>
      <c r="C6570" s="65">
        <v>212691</v>
      </c>
      <c r="D6570" s="66">
        <f>VLOOKUP(A6570,'2.1 Termination Charges'!$B$4:$F$904,5,0)</f>
        <v>0.95755999999999997</v>
      </c>
      <c r="G6570" s="67"/>
      <c r="H6570" s="67"/>
      <c r="J6570" s="67"/>
      <c r="P6570" s="68"/>
      <c r="Q6570" s="69"/>
      <c r="R6570" s="69"/>
      <c r="Z6570" s="70"/>
      <c r="AA6570" s="71"/>
      <c r="AB6570" s="70"/>
      <c r="AC6570" s="70"/>
      <c r="AD6570" s="53"/>
      <c r="AE6570" s="53"/>
      <c r="AF6570" s="72"/>
      <c r="AG6570" s="70"/>
      <c r="AH6570" s="70"/>
      <c r="AI6570" s="70"/>
    </row>
    <row r="6571" spans="1:35" ht="12.75" customHeight="1" x14ac:dyDescent="0.2">
      <c r="A6571" s="64" t="s">
        <v>1209</v>
      </c>
      <c r="B6571" s="65" t="s">
        <v>1208</v>
      </c>
      <c r="C6571" s="65">
        <v>212693</v>
      </c>
      <c r="D6571" s="66">
        <f>VLOOKUP(A6571,'2.1 Termination Charges'!$B$4:$F$904,5,0)</f>
        <v>0.95755999999999997</v>
      </c>
      <c r="G6571" s="67"/>
      <c r="H6571" s="67"/>
      <c r="J6571" s="67"/>
      <c r="P6571" s="68"/>
      <c r="Q6571" s="69"/>
      <c r="R6571" s="69"/>
      <c r="Z6571" s="70"/>
      <c r="AA6571" s="71"/>
      <c r="AB6571" s="70"/>
      <c r="AC6571" s="70"/>
      <c r="AD6571" s="53"/>
      <c r="AE6571" s="53"/>
      <c r="AF6571" s="72"/>
      <c r="AG6571" s="70"/>
      <c r="AH6571" s="70"/>
      <c r="AI6571" s="70"/>
    </row>
    <row r="6572" spans="1:35" ht="12.75" customHeight="1" x14ac:dyDescent="0.2">
      <c r="A6572" s="64" t="s">
        <v>1209</v>
      </c>
      <c r="B6572" s="65" t="s">
        <v>1208</v>
      </c>
      <c r="C6572" s="65">
        <v>212694</v>
      </c>
      <c r="D6572" s="66">
        <f>VLOOKUP(A6572,'2.1 Termination Charges'!$B$4:$F$904,5,0)</f>
        <v>0.95755999999999997</v>
      </c>
      <c r="G6572" s="67"/>
      <c r="H6572" s="67"/>
      <c r="J6572" s="67"/>
      <c r="P6572" s="68"/>
      <c r="Q6572" s="69"/>
      <c r="R6572" s="69"/>
      <c r="Z6572" s="70"/>
      <c r="AA6572" s="71"/>
      <c r="AB6572" s="70"/>
      <c r="AC6572" s="70"/>
      <c r="AD6572" s="53"/>
      <c r="AE6572" s="53"/>
      <c r="AF6572" s="72"/>
      <c r="AG6572" s="70"/>
      <c r="AH6572" s="70"/>
      <c r="AI6572" s="70"/>
    </row>
    <row r="6573" spans="1:35" ht="12.75" customHeight="1" x14ac:dyDescent="0.2">
      <c r="A6573" s="64" t="s">
        <v>1209</v>
      </c>
      <c r="B6573" s="65" t="s">
        <v>1208</v>
      </c>
      <c r="C6573" s="65">
        <v>21277</v>
      </c>
      <c r="D6573" s="66">
        <f>VLOOKUP(A6573,'2.1 Termination Charges'!$B$4:$F$904,5,0)</f>
        <v>0.95755999999999997</v>
      </c>
      <c r="G6573" s="67"/>
      <c r="H6573" s="67"/>
      <c r="J6573" s="67"/>
      <c r="P6573" s="68"/>
      <c r="Q6573" s="69"/>
      <c r="R6573" s="69"/>
      <c r="Z6573" s="70"/>
      <c r="AA6573" s="71"/>
      <c r="AB6573" s="70"/>
      <c r="AC6573" s="70"/>
      <c r="AD6573" s="53"/>
      <c r="AE6573" s="53"/>
      <c r="AF6573" s="72"/>
      <c r="AG6573" s="70"/>
      <c r="AH6573" s="70"/>
      <c r="AI6573" s="70"/>
    </row>
    <row r="6574" spans="1:35" ht="12.75" customHeight="1" x14ac:dyDescent="0.2">
      <c r="A6574" s="64" t="s">
        <v>1211</v>
      </c>
      <c r="B6574" s="65" t="s">
        <v>1210</v>
      </c>
      <c r="C6574" s="65">
        <v>21260</v>
      </c>
      <c r="D6574" s="66">
        <f>VLOOKUP(A6574,'2.1 Termination Charges'!$B$4:$F$904,5,0)</f>
        <v>0.95755999999999997</v>
      </c>
      <c r="G6574" s="67"/>
      <c r="H6574" s="67"/>
      <c r="J6574" s="67"/>
      <c r="P6574" s="68"/>
      <c r="Q6574" s="69"/>
      <c r="R6574" s="69"/>
      <c r="Z6574" s="70"/>
      <c r="AA6574" s="71"/>
      <c r="AB6574" s="70"/>
      <c r="AC6574" s="70"/>
      <c r="AD6574" s="53"/>
      <c r="AE6574" s="53"/>
      <c r="AF6574" s="72"/>
      <c r="AG6574" s="70"/>
      <c r="AH6574" s="70"/>
      <c r="AI6574" s="70"/>
    </row>
    <row r="6575" spans="1:35" ht="12.75" customHeight="1" x14ac:dyDescent="0.2">
      <c r="A6575" s="64" t="s">
        <v>1211</v>
      </c>
      <c r="B6575" s="65" t="s">
        <v>1210</v>
      </c>
      <c r="C6575" s="65">
        <v>212626</v>
      </c>
      <c r="D6575" s="66">
        <f>VLOOKUP(A6575,'2.1 Termination Charges'!$B$4:$F$904,5,0)</f>
        <v>0.95755999999999997</v>
      </c>
      <c r="G6575" s="67"/>
      <c r="H6575" s="67"/>
      <c r="J6575" s="67"/>
      <c r="P6575" s="68"/>
      <c r="Q6575" s="69"/>
      <c r="R6575" s="69"/>
      <c r="Z6575" s="70"/>
      <c r="AA6575" s="71"/>
      <c r="AB6575" s="70"/>
      <c r="AC6575" s="70"/>
      <c r="AD6575" s="53"/>
      <c r="AE6575" s="53"/>
      <c r="AF6575" s="72"/>
      <c r="AG6575" s="70"/>
      <c r="AH6575" s="70"/>
      <c r="AI6575" s="70"/>
    </row>
    <row r="6576" spans="1:35" ht="12.75" customHeight="1" x14ac:dyDescent="0.2">
      <c r="A6576" s="64" t="s">
        <v>1211</v>
      </c>
      <c r="B6576" s="65" t="s">
        <v>1210</v>
      </c>
      <c r="C6576" s="65">
        <v>212627</v>
      </c>
      <c r="D6576" s="66">
        <f>VLOOKUP(A6576,'2.1 Termination Charges'!$B$4:$F$904,5,0)</f>
        <v>0.95755999999999997</v>
      </c>
      <c r="G6576" s="67"/>
      <c r="H6576" s="67"/>
      <c r="J6576" s="67"/>
      <c r="P6576" s="68"/>
      <c r="Q6576" s="69"/>
      <c r="R6576" s="69"/>
      <c r="Z6576" s="70"/>
      <c r="AA6576" s="71"/>
      <c r="AB6576" s="70"/>
      <c r="AC6576" s="70"/>
      <c r="AD6576" s="53"/>
      <c r="AE6576" s="53"/>
      <c r="AF6576" s="72"/>
      <c r="AG6576" s="70"/>
      <c r="AH6576" s="70"/>
      <c r="AI6576" s="70"/>
    </row>
    <row r="6577" spans="1:35" ht="12.75" customHeight="1" x14ac:dyDescent="0.2">
      <c r="A6577" s="64" t="s">
        <v>1211</v>
      </c>
      <c r="B6577" s="65" t="s">
        <v>1210</v>
      </c>
      <c r="C6577" s="65">
        <v>212629</v>
      </c>
      <c r="D6577" s="66">
        <f>VLOOKUP(A6577,'2.1 Termination Charges'!$B$4:$F$904,5,0)</f>
        <v>0.95755999999999997</v>
      </c>
      <c r="G6577" s="67"/>
      <c r="H6577" s="67"/>
      <c r="J6577" s="67"/>
      <c r="P6577" s="68"/>
      <c r="Q6577" s="69"/>
      <c r="R6577" s="69"/>
      <c r="Z6577" s="70"/>
      <c r="AA6577" s="71"/>
      <c r="AB6577" s="70"/>
      <c r="AC6577" s="70"/>
      <c r="AD6577" s="53"/>
      <c r="AE6577" s="53"/>
      <c r="AF6577" s="72"/>
      <c r="AG6577" s="70"/>
      <c r="AH6577" s="70"/>
      <c r="AI6577" s="70"/>
    </row>
    <row r="6578" spans="1:35" ht="12.75" customHeight="1" x14ac:dyDescent="0.2">
      <c r="A6578" s="64" t="s">
        <v>1211</v>
      </c>
      <c r="B6578" s="65" t="s">
        <v>1210</v>
      </c>
      <c r="C6578" s="65">
        <v>212630</v>
      </c>
      <c r="D6578" s="66">
        <f>VLOOKUP(A6578,'2.1 Termination Charges'!$B$4:$F$904,5,0)</f>
        <v>0.95755999999999997</v>
      </c>
      <c r="G6578" s="67"/>
      <c r="H6578" s="67"/>
      <c r="J6578" s="67"/>
      <c r="P6578" s="68"/>
      <c r="Q6578" s="69"/>
      <c r="R6578" s="69"/>
      <c r="Z6578" s="70"/>
      <c r="AA6578" s="71"/>
      <c r="AB6578" s="70"/>
      <c r="AC6578" s="70"/>
      <c r="AD6578" s="53"/>
      <c r="AE6578" s="53"/>
      <c r="AF6578" s="72"/>
      <c r="AG6578" s="70"/>
      <c r="AH6578" s="70"/>
      <c r="AI6578" s="70"/>
    </row>
    <row r="6579" spans="1:35" ht="12.75" customHeight="1" x14ac:dyDescent="0.2">
      <c r="A6579" s="64" t="s">
        <v>1211</v>
      </c>
      <c r="B6579" s="65" t="s">
        <v>1210</v>
      </c>
      <c r="C6579" s="65">
        <v>212633</v>
      </c>
      <c r="D6579" s="66">
        <f>VLOOKUP(A6579,'2.1 Termination Charges'!$B$4:$F$904,5,0)</f>
        <v>0.95755999999999997</v>
      </c>
      <c r="G6579" s="67"/>
      <c r="H6579" s="67"/>
      <c r="J6579" s="67"/>
      <c r="P6579" s="68"/>
      <c r="Q6579" s="69"/>
      <c r="R6579" s="69"/>
      <c r="Z6579" s="70"/>
      <c r="AA6579" s="71"/>
      <c r="AB6579" s="70"/>
      <c r="AC6579" s="70"/>
      <c r="AD6579" s="53"/>
      <c r="AE6579" s="53"/>
      <c r="AF6579" s="72"/>
      <c r="AG6579" s="70"/>
      <c r="AH6579" s="70"/>
      <c r="AI6579" s="70"/>
    </row>
    <row r="6580" spans="1:35" ht="12.75" customHeight="1" x14ac:dyDescent="0.2">
      <c r="A6580" s="64" t="s">
        <v>1211</v>
      </c>
      <c r="B6580" s="65" t="s">
        <v>1210</v>
      </c>
      <c r="C6580" s="65">
        <v>212634</v>
      </c>
      <c r="D6580" s="66">
        <f>VLOOKUP(A6580,'2.1 Termination Charges'!$B$4:$F$904,5,0)</f>
        <v>0.95755999999999997</v>
      </c>
      <c r="G6580" s="67"/>
      <c r="H6580" s="67"/>
      <c r="J6580" s="67"/>
      <c r="P6580" s="68"/>
      <c r="Q6580" s="69"/>
      <c r="R6580" s="69"/>
      <c r="Z6580" s="70"/>
      <c r="AA6580" s="71"/>
      <c r="AB6580" s="70"/>
      <c r="AC6580" s="70"/>
      <c r="AD6580" s="53"/>
      <c r="AE6580" s="53"/>
      <c r="AF6580" s="72"/>
      <c r="AG6580" s="70"/>
      <c r="AH6580" s="70"/>
      <c r="AI6580" s="70"/>
    </row>
    <row r="6581" spans="1:35" ht="12.75" customHeight="1" x14ac:dyDescent="0.2">
      <c r="A6581" s="64" t="s">
        <v>1211</v>
      </c>
      <c r="B6581" s="65" t="s">
        <v>1210</v>
      </c>
      <c r="C6581" s="65">
        <v>212635</v>
      </c>
      <c r="D6581" s="66">
        <f>VLOOKUP(A6581,'2.1 Termination Charges'!$B$4:$F$904,5,0)</f>
        <v>0.95755999999999997</v>
      </c>
      <c r="G6581" s="67"/>
      <c r="H6581" s="67"/>
      <c r="J6581" s="67"/>
      <c r="P6581" s="68"/>
      <c r="Q6581" s="69"/>
      <c r="R6581" s="69"/>
      <c r="Z6581" s="70"/>
      <c r="AA6581" s="71"/>
      <c r="AB6581" s="70"/>
      <c r="AC6581" s="70"/>
      <c r="AD6581" s="53"/>
      <c r="AE6581" s="53"/>
      <c r="AF6581" s="72"/>
      <c r="AG6581" s="70"/>
      <c r="AH6581" s="70"/>
      <c r="AI6581" s="70"/>
    </row>
    <row r="6582" spans="1:35" ht="12.75" customHeight="1" x14ac:dyDescent="0.2">
      <c r="A6582" s="64" t="s">
        <v>1211</v>
      </c>
      <c r="B6582" s="65" t="s">
        <v>1210</v>
      </c>
      <c r="C6582" s="65">
        <v>212638</v>
      </c>
      <c r="D6582" s="66">
        <f>VLOOKUP(A6582,'2.1 Termination Charges'!$B$4:$F$904,5,0)</f>
        <v>0.95755999999999997</v>
      </c>
      <c r="G6582" s="67"/>
      <c r="H6582" s="67"/>
      <c r="J6582" s="67"/>
      <c r="P6582" s="68"/>
      <c r="Q6582" s="69"/>
      <c r="R6582" s="69"/>
      <c r="Z6582" s="70"/>
      <c r="AA6582" s="71"/>
      <c r="AB6582" s="70"/>
      <c r="AC6582" s="70"/>
      <c r="AD6582" s="53"/>
      <c r="AE6582" s="53"/>
      <c r="AF6582" s="72"/>
      <c r="AG6582" s="70"/>
      <c r="AH6582" s="70"/>
      <c r="AI6582" s="70"/>
    </row>
    <row r="6583" spans="1:35" ht="12.75" customHeight="1" x14ac:dyDescent="0.2">
      <c r="A6583" s="64" t="s">
        <v>1211</v>
      </c>
      <c r="B6583" s="65" t="s">
        <v>1210</v>
      </c>
      <c r="C6583" s="65">
        <v>212640</v>
      </c>
      <c r="D6583" s="66">
        <f>VLOOKUP(A6583,'2.1 Termination Charges'!$B$4:$F$904,5,0)</f>
        <v>0.95755999999999997</v>
      </c>
      <c r="G6583" s="67"/>
      <c r="H6583" s="67"/>
      <c r="J6583" s="67"/>
      <c r="P6583" s="68"/>
      <c r="Q6583" s="69"/>
      <c r="R6583" s="69"/>
      <c r="Z6583" s="70"/>
      <c r="AA6583" s="71"/>
      <c r="AB6583" s="70"/>
      <c r="AC6583" s="70"/>
      <c r="AD6583" s="53"/>
      <c r="AE6583" s="53"/>
      <c r="AF6583" s="72"/>
      <c r="AG6583" s="70"/>
      <c r="AH6583" s="70"/>
      <c r="AI6583" s="70"/>
    </row>
    <row r="6584" spans="1:35" ht="12.75" customHeight="1" x14ac:dyDescent="0.2">
      <c r="A6584" s="64" t="s">
        <v>1211</v>
      </c>
      <c r="B6584" s="65" t="s">
        <v>1210</v>
      </c>
      <c r="C6584" s="65">
        <v>212646</v>
      </c>
      <c r="D6584" s="66">
        <f>VLOOKUP(A6584,'2.1 Termination Charges'!$B$4:$F$904,5,0)</f>
        <v>0.95755999999999997</v>
      </c>
      <c r="G6584" s="67"/>
      <c r="H6584" s="67"/>
      <c r="J6584" s="67"/>
      <c r="P6584" s="68"/>
      <c r="Q6584" s="69"/>
      <c r="R6584" s="69"/>
      <c r="Z6584" s="70"/>
      <c r="AA6584" s="71"/>
      <c r="AB6584" s="70"/>
      <c r="AC6584" s="70"/>
      <c r="AD6584" s="53"/>
      <c r="AE6584" s="53"/>
      <c r="AF6584" s="72"/>
      <c r="AG6584" s="70"/>
      <c r="AH6584" s="70"/>
      <c r="AI6584" s="70"/>
    </row>
    <row r="6585" spans="1:35" ht="12.75" customHeight="1" x14ac:dyDescent="0.2">
      <c r="A6585" s="64" t="s">
        <v>1211</v>
      </c>
      <c r="B6585" s="65" t="s">
        <v>1210</v>
      </c>
      <c r="C6585" s="65">
        <v>212647</v>
      </c>
      <c r="D6585" s="66">
        <f>VLOOKUP(A6585,'2.1 Termination Charges'!$B$4:$F$904,5,0)</f>
        <v>0.95755999999999997</v>
      </c>
      <c r="G6585" s="67"/>
      <c r="H6585" s="67"/>
      <c r="J6585" s="67"/>
      <c r="P6585" s="68"/>
      <c r="Q6585" s="69"/>
      <c r="R6585" s="69"/>
      <c r="Z6585" s="70"/>
      <c r="AA6585" s="71"/>
      <c r="AB6585" s="70"/>
      <c r="AC6585" s="70"/>
      <c r="AD6585" s="53"/>
      <c r="AE6585" s="53"/>
      <c r="AF6585" s="72"/>
      <c r="AG6585" s="70"/>
      <c r="AH6585" s="70"/>
      <c r="AI6585" s="70"/>
    </row>
    <row r="6586" spans="1:35" ht="12.75" customHeight="1" x14ac:dyDescent="0.2">
      <c r="A6586" s="64" t="s">
        <v>1211</v>
      </c>
      <c r="B6586" s="65" t="s">
        <v>1210</v>
      </c>
      <c r="C6586" s="65">
        <v>212680</v>
      </c>
      <c r="D6586" s="66">
        <f>VLOOKUP(A6586,'2.1 Termination Charges'!$B$4:$F$904,5,0)</f>
        <v>0.95755999999999997</v>
      </c>
      <c r="G6586" s="67"/>
      <c r="H6586" s="67"/>
      <c r="J6586" s="67"/>
      <c r="P6586" s="68"/>
      <c r="Q6586" s="69"/>
      <c r="R6586" s="69"/>
      <c r="Z6586" s="70"/>
      <c r="AA6586" s="71"/>
      <c r="AB6586" s="70"/>
      <c r="AC6586" s="70"/>
      <c r="AD6586" s="53"/>
      <c r="AE6586" s="53"/>
      <c r="AF6586" s="72"/>
      <c r="AG6586" s="70"/>
      <c r="AH6586" s="70"/>
      <c r="AI6586" s="70"/>
    </row>
    <row r="6587" spans="1:35" ht="12.75" customHeight="1" x14ac:dyDescent="0.2">
      <c r="A6587" s="64" t="s">
        <v>1211</v>
      </c>
      <c r="B6587" s="65" t="s">
        <v>1210</v>
      </c>
      <c r="C6587" s="65">
        <v>212681</v>
      </c>
      <c r="D6587" s="66">
        <f>VLOOKUP(A6587,'2.1 Termination Charges'!$B$4:$F$904,5,0)</f>
        <v>0.95755999999999997</v>
      </c>
      <c r="G6587" s="67"/>
      <c r="H6587" s="67"/>
      <c r="J6587" s="67"/>
      <c r="P6587" s="68"/>
      <c r="Q6587" s="69"/>
      <c r="R6587" s="69"/>
      <c r="Z6587" s="70"/>
      <c r="AA6587" s="71"/>
      <c r="AB6587" s="70"/>
      <c r="AC6587" s="70"/>
      <c r="AD6587" s="53"/>
      <c r="AE6587" s="53"/>
      <c r="AF6587" s="72"/>
      <c r="AG6587" s="70"/>
      <c r="AH6587" s="70"/>
      <c r="AI6587" s="70"/>
    </row>
    <row r="6588" spans="1:35" ht="12.75" customHeight="1" x14ac:dyDescent="0.2">
      <c r="A6588" s="64" t="s">
        <v>1211</v>
      </c>
      <c r="B6588" s="65" t="s">
        <v>1210</v>
      </c>
      <c r="C6588" s="65">
        <v>212687</v>
      </c>
      <c r="D6588" s="66">
        <f>VLOOKUP(A6588,'2.1 Termination Charges'!$B$4:$F$904,5,0)</f>
        <v>0.95755999999999997</v>
      </c>
      <c r="G6588" s="67"/>
      <c r="H6588" s="67"/>
      <c r="J6588" s="67"/>
      <c r="P6588" s="68"/>
      <c r="Q6588" s="69"/>
      <c r="R6588" s="69"/>
      <c r="Z6588" s="70"/>
      <c r="AA6588" s="71"/>
      <c r="AB6588" s="70"/>
      <c r="AC6588" s="70"/>
      <c r="AD6588" s="53"/>
      <c r="AE6588" s="53"/>
      <c r="AF6588" s="72"/>
      <c r="AG6588" s="70"/>
      <c r="AH6588" s="70"/>
      <c r="AI6588" s="70"/>
    </row>
    <row r="6589" spans="1:35" ht="12.75" customHeight="1" x14ac:dyDescent="0.2">
      <c r="A6589" s="64" t="s">
        <v>1211</v>
      </c>
      <c r="B6589" s="65" t="s">
        <v>1210</v>
      </c>
      <c r="C6589" s="65">
        <v>212690</v>
      </c>
      <c r="D6589" s="66">
        <f>VLOOKUP(A6589,'2.1 Termination Charges'!$B$4:$F$904,5,0)</f>
        <v>0.95755999999999997</v>
      </c>
      <c r="G6589" s="67"/>
      <c r="H6589" s="67"/>
      <c r="J6589" s="67"/>
      <c r="P6589" s="68"/>
      <c r="Q6589" s="69"/>
      <c r="R6589" s="69"/>
      <c r="Z6589" s="70"/>
      <c r="AA6589" s="71"/>
      <c r="AB6589" s="70"/>
      <c r="AC6589" s="70"/>
      <c r="AD6589" s="53"/>
      <c r="AE6589" s="53"/>
      <c r="AF6589" s="72"/>
      <c r="AG6589" s="70"/>
      <c r="AH6589" s="70"/>
      <c r="AI6589" s="70"/>
    </row>
    <row r="6590" spans="1:35" ht="12.75" customHeight="1" x14ac:dyDescent="0.2">
      <c r="A6590" s="64" t="s">
        <v>1211</v>
      </c>
      <c r="B6590" s="65" t="s">
        <v>1210</v>
      </c>
      <c r="C6590" s="65">
        <v>212695</v>
      </c>
      <c r="D6590" s="66">
        <f>VLOOKUP(A6590,'2.1 Termination Charges'!$B$4:$F$904,5,0)</f>
        <v>0.95755999999999997</v>
      </c>
      <c r="G6590" s="67"/>
      <c r="H6590" s="67"/>
      <c r="J6590" s="67"/>
      <c r="P6590" s="68"/>
      <c r="Q6590" s="69"/>
      <c r="R6590" s="69"/>
      <c r="Z6590" s="70"/>
      <c r="AA6590" s="71"/>
      <c r="AB6590" s="70"/>
      <c r="AC6590" s="70"/>
      <c r="AD6590" s="53"/>
      <c r="AE6590" s="53"/>
      <c r="AF6590" s="72"/>
      <c r="AG6590" s="70"/>
      <c r="AH6590" s="70"/>
      <c r="AI6590" s="70"/>
    </row>
    <row r="6591" spans="1:35" ht="12.75" customHeight="1" x14ac:dyDescent="0.2">
      <c r="A6591" s="64" t="s">
        <v>1211</v>
      </c>
      <c r="B6591" s="65" t="s">
        <v>1210</v>
      </c>
      <c r="C6591" s="65">
        <v>212698</v>
      </c>
      <c r="D6591" s="66">
        <f>VLOOKUP(A6591,'2.1 Termination Charges'!$B$4:$F$904,5,0)</f>
        <v>0.95755999999999997</v>
      </c>
      <c r="G6591" s="67"/>
      <c r="H6591" s="67"/>
      <c r="J6591" s="67"/>
      <c r="P6591" s="68"/>
      <c r="Q6591" s="69"/>
      <c r="R6591" s="69"/>
      <c r="Z6591" s="70"/>
      <c r="AA6591" s="71"/>
      <c r="AB6591" s="70"/>
      <c r="AC6591" s="70"/>
      <c r="AD6591" s="53"/>
      <c r="AE6591" s="53"/>
      <c r="AF6591" s="72"/>
      <c r="AG6591" s="70"/>
      <c r="AH6591" s="70"/>
      <c r="AI6591" s="70"/>
    </row>
    <row r="6592" spans="1:35" ht="12.75" customHeight="1" x14ac:dyDescent="0.2">
      <c r="A6592" s="64" t="s">
        <v>1211</v>
      </c>
      <c r="B6592" s="65" t="s">
        <v>1210</v>
      </c>
      <c r="C6592" s="65">
        <v>212699</v>
      </c>
      <c r="D6592" s="66">
        <f>VLOOKUP(A6592,'2.1 Termination Charges'!$B$4:$F$904,5,0)</f>
        <v>0.95755999999999997</v>
      </c>
      <c r="G6592" s="67"/>
      <c r="H6592" s="67"/>
      <c r="J6592" s="67"/>
      <c r="P6592" s="68"/>
      <c r="Q6592" s="69"/>
      <c r="R6592" s="69"/>
      <c r="Z6592" s="70"/>
      <c r="AA6592" s="71"/>
      <c r="AB6592" s="70"/>
      <c r="AC6592" s="70"/>
      <c r="AD6592" s="53"/>
      <c r="AE6592" s="53"/>
      <c r="AF6592" s="72"/>
      <c r="AG6592" s="70"/>
      <c r="AH6592" s="70"/>
      <c r="AI6592" s="70"/>
    </row>
    <row r="6593" spans="1:35" ht="12.75" customHeight="1" x14ac:dyDescent="0.2">
      <c r="A6593" s="64" t="s">
        <v>1211</v>
      </c>
      <c r="B6593" s="65" t="s">
        <v>1210</v>
      </c>
      <c r="C6593" s="65">
        <v>21270</v>
      </c>
      <c r="D6593" s="66">
        <f>VLOOKUP(A6593,'2.1 Termination Charges'!$B$4:$F$904,5,0)</f>
        <v>0.95755999999999997</v>
      </c>
      <c r="G6593" s="67"/>
      <c r="H6593" s="67"/>
      <c r="J6593" s="67"/>
      <c r="P6593" s="68"/>
      <c r="Q6593" s="69"/>
      <c r="R6593" s="69"/>
      <c r="Z6593" s="70"/>
      <c r="AA6593" s="71"/>
      <c r="AB6593" s="70"/>
      <c r="AC6593" s="70"/>
      <c r="AD6593" s="53"/>
      <c r="AE6593" s="53"/>
      <c r="AF6593" s="72"/>
      <c r="AG6593" s="70"/>
      <c r="AH6593" s="70"/>
      <c r="AI6593" s="70"/>
    </row>
    <row r="6594" spans="1:35" ht="12.75" customHeight="1" x14ac:dyDescent="0.2">
      <c r="A6594" s="64" t="s">
        <v>1211</v>
      </c>
      <c r="B6594" s="65" t="s">
        <v>1210</v>
      </c>
      <c r="C6594" s="65">
        <v>212710</v>
      </c>
      <c r="D6594" s="66">
        <f>VLOOKUP(A6594,'2.1 Termination Charges'!$B$4:$F$904,5,0)</f>
        <v>0.95755999999999997</v>
      </c>
      <c r="G6594" s="67"/>
      <c r="H6594" s="67"/>
      <c r="J6594" s="67"/>
      <c r="P6594" s="68"/>
      <c r="Q6594" s="69"/>
      <c r="R6594" s="69"/>
      <c r="Z6594" s="70"/>
      <c r="AA6594" s="71"/>
      <c r="AB6594" s="70"/>
      <c r="AC6594" s="70"/>
      <c r="AD6594" s="53"/>
      <c r="AE6594" s="53"/>
      <c r="AF6594" s="72"/>
      <c r="AG6594" s="70"/>
      <c r="AH6594" s="70"/>
      <c r="AI6594" s="70"/>
    </row>
    <row r="6595" spans="1:35" ht="12.75" customHeight="1" x14ac:dyDescent="0.2">
      <c r="A6595" s="64" t="s">
        <v>1211</v>
      </c>
      <c r="B6595" s="65" t="s">
        <v>1210</v>
      </c>
      <c r="C6595" s="65">
        <v>212711</v>
      </c>
      <c r="D6595" s="66">
        <f>VLOOKUP(A6595,'2.1 Termination Charges'!$B$4:$F$904,5,0)</f>
        <v>0.95755999999999997</v>
      </c>
      <c r="G6595" s="67"/>
      <c r="H6595" s="67"/>
      <c r="J6595" s="67"/>
      <c r="P6595" s="68"/>
      <c r="Q6595" s="69"/>
      <c r="R6595" s="69"/>
      <c r="Z6595" s="70"/>
      <c r="AA6595" s="71"/>
      <c r="AB6595" s="70"/>
      <c r="AC6595" s="70"/>
      <c r="AD6595" s="53"/>
      <c r="AE6595" s="53"/>
      <c r="AF6595" s="72"/>
      <c r="AG6595" s="70"/>
      <c r="AH6595" s="70"/>
      <c r="AI6595" s="70"/>
    </row>
    <row r="6596" spans="1:35" ht="12.75" customHeight="1" x14ac:dyDescent="0.2">
      <c r="A6596" s="64" t="s">
        <v>1211</v>
      </c>
      <c r="B6596" s="65" t="s">
        <v>1210</v>
      </c>
      <c r="C6596" s="65">
        <v>212712</v>
      </c>
      <c r="D6596" s="66">
        <f>VLOOKUP(A6596,'2.1 Termination Charges'!$B$4:$F$904,5,0)</f>
        <v>0.95755999999999997</v>
      </c>
      <c r="G6596" s="67"/>
      <c r="H6596" s="67"/>
      <c r="J6596" s="67"/>
      <c r="P6596" s="68"/>
      <c r="Q6596" s="69"/>
      <c r="R6596" s="69"/>
      <c r="Z6596" s="70"/>
      <c r="AA6596" s="71"/>
      <c r="AB6596" s="70"/>
      <c r="AC6596" s="70"/>
      <c r="AD6596" s="53"/>
      <c r="AE6596" s="53"/>
      <c r="AF6596" s="72"/>
      <c r="AG6596" s="70"/>
      <c r="AH6596" s="70"/>
      <c r="AI6596" s="70"/>
    </row>
    <row r="6597" spans="1:35" ht="12.75" customHeight="1" x14ac:dyDescent="0.2">
      <c r="A6597" s="64" t="s">
        <v>1211</v>
      </c>
      <c r="B6597" s="65" t="s">
        <v>1210</v>
      </c>
      <c r="C6597" s="65">
        <v>212713</v>
      </c>
      <c r="D6597" s="66">
        <f>VLOOKUP(A6597,'2.1 Termination Charges'!$B$4:$F$904,5,0)</f>
        <v>0.95755999999999997</v>
      </c>
      <c r="G6597" s="67"/>
      <c r="H6597" s="67"/>
      <c r="J6597" s="67"/>
      <c r="P6597" s="68"/>
      <c r="Q6597" s="69"/>
      <c r="R6597" s="69"/>
      <c r="Z6597" s="70"/>
      <c r="AA6597" s="71"/>
      <c r="AB6597" s="70"/>
      <c r="AC6597" s="70"/>
      <c r="AD6597" s="53"/>
      <c r="AE6597" s="53"/>
      <c r="AF6597" s="72"/>
      <c r="AG6597" s="70"/>
      <c r="AH6597" s="70"/>
      <c r="AI6597" s="70"/>
    </row>
    <row r="6598" spans="1:35" ht="12.75" customHeight="1" x14ac:dyDescent="0.2">
      <c r="A6598" s="64" t="s">
        <v>1211</v>
      </c>
      <c r="B6598" s="65" t="s">
        <v>1210</v>
      </c>
      <c r="C6598" s="65">
        <v>212716</v>
      </c>
      <c r="D6598" s="66">
        <f>VLOOKUP(A6598,'2.1 Termination Charges'!$B$4:$F$904,5,0)</f>
        <v>0.95755999999999997</v>
      </c>
      <c r="G6598" s="67"/>
      <c r="H6598" s="67"/>
      <c r="J6598" s="67"/>
      <c r="P6598" s="68"/>
      <c r="Q6598" s="69"/>
      <c r="R6598" s="69"/>
      <c r="Z6598" s="70"/>
      <c r="AA6598" s="71"/>
      <c r="AB6598" s="70"/>
      <c r="AC6598" s="70"/>
      <c r="AD6598" s="53"/>
      <c r="AE6598" s="53"/>
      <c r="AF6598" s="72"/>
      <c r="AG6598" s="70"/>
      <c r="AH6598" s="70"/>
      <c r="AI6598" s="70"/>
    </row>
    <row r="6599" spans="1:35" ht="12.75" customHeight="1" x14ac:dyDescent="0.2">
      <c r="A6599" s="64" t="s">
        <v>1211</v>
      </c>
      <c r="B6599" s="65" t="s">
        <v>1210</v>
      </c>
      <c r="C6599" s="65">
        <v>212717</v>
      </c>
      <c r="D6599" s="66">
        <f>VLOOKUP(A6599,'2.1 Termination Charges'!$B$4:$F$904,5,0)</f>
        <v>0.95755999999999997</v>
      </c>
      <c r="G6599" s="67"/>
      <c r="H6599" s="67"/>
      <c r="J6599" s="67"/>
      <c r="P6599" s="68"/>
      <c r="Q6599" s="69"/>
      <c r="R6599" s="69"/>
      <c r="Z6599" s="70"/>
      <c r="AA6599" s="71"/>
      <c r="AB6599" s="70"/>
      <c r="AC6599" s="70"/>
      <c r="AD6599" s="53"/>
      <c r="AE6599" s="53"/>
      <c r="AF6599" s="72"/>
      <c r="AG6599" s="70"/>
      <c r="AH6599" s="70"/>
      <c r="AI6599" s="70"/>
    </row>
    <row r="6600" spans="1:35" ht="12.75" customHeight="1" x14ac:dyDescent="0.2">
      <c r="A6600" s="64" t="s">
        <v>1211</v>
      </c>
      <c r="B6600" s="65" t="s">
        <v>1210</v>
      </c>
      <c r="C6600" s="65">
        <v>212718</v>
      </c>
      <c r="D6600" s="66">
        <f>VLOOKUP(A6600,'2.1 Termination Charges'!$B$4:$F$904,5,0)</f>
        <v>0.95755999999999997</v>
      </c>
      <c r="G6600" s="67"/>
      <c r="H6600" s="67"/>
      <c r="J6600" s="67"/>
      <c r="P6600" s="68"/>
      <c r="Q6600" s="69"/>
      <c r="R6600" s="69"/>
      <c r="Z6600" s="70"/>
      <c r="AA6600" s="71"/>
      <c r="AB6600" s="70"/>
      <c r="AC6600" s="70"/>
      <c r="AD6600" s="53"/>
      <c r="AE6600" s="53"/>
      <c r="AF6600" s="72"/>
      <c r="AG6600" s="70"/>
      <c r="AH6600" s="70"/>
      <c r="AI6600" s="70"/>
    </row>
    <row r="6601" spans="1:35" ht="12.75" customHeight="1" x14ac:dyDescent="0.2">
      <c r="A6601" s="64" t="s">
        <v>1211</v>
      </c>
      <c r="B6601" s="65" t="s">
        <v>1210</v>
      </c>
      <c r="C6601" s="65">
        <v>212719</v>
      </c>
      <c r="D6601" s="66">
        <f>VLOOKUP(A6601,'2.1 Termination Charges'!$B$4:$F$904,5,0)</f>
        <v>0.95755999999999997</v>
      </c>
      <c r="G6601" s="67"/>
      <c r="H6601" s="67"/>
      <c r="J6601" s="67"/>
      <c r="P6601" s="68"/>
      <c r="Q6601" s="69"/>
      <c r="R6601" s="69"/>
      <c r="Z6601" s="70"/>
      <c r="AA6601" s="71"/>
      <c r="AB6601" s="70"/>
      <c r="AC6601" s="70"/>
      <c r="AD6601" s="53"/>
      <c r="AE6601" s="53"/>
      <c r="AF6601" s="72"/>
      <c r="AG6601" s="70"/>
      <c r="AH6601" s="70"/>
      <c r="AI6601" s="70"/>
    </row>
    <row r="6602" spans="1:35" ht="12.75" customHeight="1" x14ac:dyDescent="0.2">
      <c r="A6602" s="64" t="s">
        <v>1213</v>
      </c>
      <c r="B6602" s="65" t="s">
        <v>1212</v>
      </c>
      <c r="C6602" s="65">
        <v>2126</v>
      </c>
      <c r="D6602" s="66">
        <f>VLOOKUP(A6602,'2.1 Termination Charges'!$B$4:$F$904,5,0)</f>
        <v>0.83635000000000004</v>
      </c>
      <c r="G6602" s="67"/>
      <c r="H6602" s="67"/>
      <c r="J6602" s="67"/>
      <c r="P6602" s="68"/>
      <c r="Q6602" s="69"/>
      <c r="R6602" s="69"/>
      <c r="Z6602" s="70"/>
      <c r="AA6602" s="71"/>
      <c r="AB6602" s="70"/>
      <c r="AC6602" s="70"/>
      <c r="AD6602" s="53"/>
      <c r="AE6602" s="53"/>
      <c r="AF6602" s="72"/>
      <c r="AG6602" s="70"/>
      <c r="AH6602" s="70"/>
      <c r="AI6602" s="70"/>
    </row>
    <row r="6603" spans="1:35" ht="12.75" customHeight="1" x14ac:dyDescent="0.2">
      <c r="A6603" s="64" t="s">
        <v>1215</v>
      </c>
      <c r="B6603" s="65" t="s">
        <v>1214</v>
      </c>
      <c r="C6603" s="65">
        <v>258</v>
      </c>
      <c r="D6603" s="66">
        <f>VLOOKUP(A6603,'2.1 Termination Charges'!$B$4:$F$904,5,0)</f>
        <v>0.33333000000000002</v>
      </c>
      <c r="G6603" s="67"/>
      <c r="H6603" s="67"/>
      <c r="J6603" s="67"/>
      <c r="P6603" s="68"/>
      <c r="Q6603" s="69"/>
      <c r="R6603" s="69"/>
      <c r="Z6603" s="70"/>
      <c r="AA6603" s="71"/>
      <c r="AB6603" s="70"/>
      <c r="AC6603" s="70"/>
      <c r="AD6603" s="53"/>
      <c r="AE6603" s="53"/>
      <c r="AF6603" s="72"/>
      <c r="AG6603" s="70"/>
      <c r="AH6603" s="70"/>
      <c r="AI6603" s="70"/>
    </row>
    <row r="6604" spans="1:35" ht="12.75" customHeight="1" x14ac:dyDescent="0.2">
      <c r="A6604" s="64" t="s">
        <v>1217</v>
      </c>
      <c r="B6604" s="65" t="s">
        <v>1216</v>
      </c>
      <c r="C6604" s="65">
        <v>25884</v>
      </c>
      <c r="D6604" s="66">
        <f>VLOOKUP(A6604,'2.1 Termination Charges'!$B$4:$F$904,5,0)</f>
        <v>0.48471999999999998</v>
      </c>
      <c r="G6604" s="67"/>
      <c r="H6604" s="67"/>
      <c r="J6604" s="67"/>
      <c r="P6604" s="68"/>
      <c r="Q6604" s="69"/>
      <c r="R6604" s="69"/>
      <c r="Z6604" s="70"/>
      <c r="AA6604" s="71"/>
      <c r="AB6604" s="70"/>
      <c r="AC6604" s="70"/>
      <c r="AD6604" s="53"/>
      <c r="AE6604" s="53"/>
      <c r="AF6604" s="72"/>
      <c r="AG6604" s="70"/>
      <c r="AH6604" s="70"/>
      <c r="AI6604" s="70"/>
    </row>
    <row r="6605" spans="1:35" ht="12.75" customHeight="1" x14ac:dyDescent="0.2">
      <c r="A6605" s="64" t="s">
        <v>1219</v>
      </c>
      <c r="B6605" s="65" t="s">
        <v>1218</v>
      </c>
      <c r="C6605" s="65">
        <v>25882</v>
      </c>
      <c r="D6605" s="66">
        <f>VLOOKUP(A6605,'2.1 Termination Charges'!$B$4:$F$904,5,0)</f>
        <v>0.40242</v>
      </c>
      <c r="G6605" s="67"/>
      <c r="H6605" s="67"/>
      <c r="J6605" s="67"/>
      <c r="P6605" s="68"/>
      <c r="Q6605" s="69"/>
      <c r="R6605" s="69"/>
      <c r="Z6605" s="70"/>
      <c r="AA6605" s="71"/>
      <c r="AB6605" s="70"/>
      <c r="AC6605" s="70"/>
      <c r="AD6605" s="53"/>
      <c r="AE6605" s="53"/>
      <c r="AF6605" s="72"/>
      <c r="AG6605" s="70"/>
      <c r="AH6605" s="70"/>
      <c r="AI6605" s="70"/>
    </row>
    <row r="6606" spans="1:35" ht="12.75" customHeight="1" x14ac:dyDescent="0.2">
      <c r="A6606" s="64" t="s">
        <v>1219</v>
      </c>
      <c r="B6606" s="65" t="s">
        <v>1218</v>
      </c>
      <c r="C6606" s="65">
        <v>25886</v>
      </c>
      <c r="D6606" s="66">
        <f>VLOOKUP(A6606,'2.1 Termination Charges'!$B$4:$F$904,5,0)</f>
        <v>0.40242</v>
      </c>
      <c r="G6606" s="67"/>
      <c r="H6606" s="67"/>
      <c r="J6606" s="67"/>
      <c r="P6606" s="68"/>
      <c r="Q6606" s="69"/>
      <c r="R6606" s="69"/>
      <c r="Z6606" s="70"/>
      <c r="AA6606" s="71"/>
      <c r="AB6606" s="70"/>
      <c r="AC6606" s="70"/>
      <c r="AD6606" s="53"/>
      <c r="AE6606" s="53"/>
      <c r="AF6606" s="72"/>
      <c r="AG6606" s="70"/>
      <c r="AH6606" s="70"/>
      <c r="AI6606" s="70"/>
    </row>
    <row r="6607" spans="1:35" ht="12.75" customHeight="1" x14ac:dyDescent="0.2">
      <c r="A6607" s="64" t="s">
        <v>1219</v>
      </c>
      <c r="B6607" s="65" t="s">
        <v>1218</v>
      </c>
      <c r="C6607" s="65">
        <v>25887</v>
      </c>
      <c r="D6607" s="66">
        <f>VLOOKUP(A6607,'2.1 Termination Charges'!$B$4:$F$904,5,0)</f>
        <v>0.40242</v>
      </c>
      <c r="G6607" s="67"/>
      <c r="H6607" s="67"/>
      <c r="J6607" s="67"/>
      <c r="P6607" s="68"/>
      <c r="Q6607" s="69"/>
      <c r="R6607" s="69"/>
      <c r="Z6607" s="70"/>
      <c r="AA6607" s="71"/>
      <c r="AB6607" s="70"/>
      <c r="AC6607" s="70"/>
      <c r="AD6607" s="53"/>
      <c r="AE6607" s="53"/>
      <c r="AF6607" s="72"/>
      <c r="AG6607" s="70"/>
      <c r="AH6607" s="70"/>
      <c r="AI6607" s="70"/>
    </row>
    <row r="6608" spans="1:35" ht="12.75" customHeight="1" x14ac:dyDescent="0.2">
      <c r="A6608" s="64" t="s">
        <v>1221</v>
      </c>
      <c r="B6608" s="65" t="s">
        <v>1220</v>
      </c>
      <c r="C6608" s="65">
        <v>95</v>
      </c>
      <c r="D6608" s="66">
        <f>VLOOKUP(A6608,'2.1 Termination Charges'!$B$4:$F$904,5,0)</f>
        <v>0.31514999999999999</v>
      </c>
      <c r="G6608" s="67"/>
      <c r="H6608" s="67"/>
      <c r="J6608" s="67"/>
      <c r="P6608" s="68"/>
      <c r="Q6608" s="69"/>
      <c r="R6608" s="69"/>
      <c r="Z6608" s="70"/>
      <c r="AA6608" s="71"/>
      <c r="AB6608" s="70"/>
      <c r="AC6608" s="70"/>
      <c r="AD6608" s="53"/>
      <c r="AE6608" s="53"/>
      <c r="AF6608" s="72"/>
      <c r="AG6608" s="70"/>
      <c r="AH6608" s="70"/>
      <c r="AI6608" s="70"/>
    </row>
    <row r="6609" spans="1:35" ht="12.75" customHeight="1" x14ac:dyDescent="0.2">
      <c r="A6609" s="64" t="s">
        <v>1223</v>
      </c>
      <c r="B6609" s="65" t="s">
        <v>1222</v>
      </c>
      <c r="C6609" s="65">
        <v>959</v>
      </c>
      <c r="D6609" s="66">
        <f>VLOOKUP(A6609,'2.1 Termination Charges'!$B$4:$F$904,5,0)</f>
        <v>0.31514999999999999</v>
      </c>
      <c r="G6609" s="67"/>
      <c r="H6609" s="67"/>
      <c r="J6609" s="67"/>
      <c r="P6609" s="68"/>
      <c r="Q6609" s="69"/>
      <c r="R6609" s="69"/>
      <c r="Z6609" s="70"/>
      <c r="AA6609" s="71"/>
      <c r="AB6609" s="70"/>
      <c r="AC6609" s="70"/>
      <c r="AD6609" s="53"/>
      <c r="AE6609" s="53"/>
      <c r="AF6609" s="72"/>
      <c r="AG6609" s="70"/>
      <c r="AH6609" s="70"/>
      <c r="AI6609" s="70"/>
    </row>
    <row r="6610" spans="1:35" ht="12.75" customHeight="1" x14ac:dyDescent="0.2">
      <c r="A6610" s="64" t="s">
        <v>1225</v>
      </c>
      <c r="B6610" s="65" t="s">
        <v>1224</v>
      </c>
      <c r="C6610" s="65">
        <v>264</v>
      </c>
      <c r="D6610" s="66">
        <f>VLOOKUP(A6610,'2.1 Termination Charges'!$B$4:$F$904,5,0)</f>
        <v>0.15817999999999999</v>
      </c>
      <c r="G6610" s="67"/>
      <c r="H6610" s="67"/>
      <c r="J6610" s="67"/>
      <c r="P6610" s="68"/>
      <c r="Q6610" s="69"/>
      <c r="R6610" s="69"/>
      <c r="Z6610" s="70"/>
      <c r="AA6610" s="71"/>
      <c r="AB6610" s="70"/>
      <c r="AC6610" s="70"/>
      <c r="AD6610" s="53"/>
      <c r="AE6610" s="53"/>
      <c r="AF6610" s="72"/>
      <c r="AG6610" s="70"/>
      <c r="AH6610" s="70"/>
      <c r="AI6610" s="70"/>
    </row>
    <row r="6611" spans="1:35" ht="12.75" customHeight="1" x14ac:dyDescent="0.2">
      <c r="A6611" s="64" t="s">
        <v>1227</v>
      </c>
      <c r="B6611" s="65" t="s">
        <v>1226</v>
      </c>
      <c r="C6611" s="65">
        <v>26481</v>
      </c>
      <c r="D6611" s="66">
        <f>VLOOKUP(A6611,'2.1 Termination Charges'!$B$4:$F$904,5,0)</f>
        <v>0.29781000000000002</v>
      </c>
      <c r="G6611" s="67"/>
      <c r="H6611" s="67"/>
      <c r="J6611" s="67"/>
      <c r="P6611" s="68"/>
      <c r="Q6611" s="69"/>
      <c r="R6611" s="69"/>
      <c r="Z6611" s="70"/>
      <c r="AA6611" s="71"/>
      <c r="AB6611" s="70"/>
      <c r="AC6611" s="70"/>
      <c r="AD6611" s="53"/>
      <c r="AE6611" s="53"/>
      <c r="AF6611" s="72"/>
      <c r="AG6611" s="70"/>
      <c r="AH6611" s="70"/>
      <c r="AI6611" s="70"/>
    </row>
    <row r="6612" spans="1:35" ht="12.75" customHeight="1" x14ac:dyDescent="0.2">
      <c r="A6612" s="64" t="s">
        <v>1227</v>
      </c>
      <c r="B6612" s="65" t="s">
        <v>1226</v>
      </c>
      <c r="C6612" s="65">
        <v>26482</v>
      </c>
      <c r="D6612" s="66">
        <f>VLOOKUP(A6612,'2.1 Termination Charges'!$B$4:$F$904,5,0)</f>
        <v>0.29781000000000002</v>
      </c>
      <c r="G6612" s="67"/>
      <c r="H6612" s="67"/>
      <c r="J6612" s="67"/>
      <c r="P6612" s="68"/>
      <c r="Q6612" s="69"/>
      <c r="R6612" s="69"/>
      <c r="Z6612" s="70"/>
      <c r="AA6612" s="71"/>
      <c r="AB6612" s="70"/>
      <c r="AC6612" s="70"/>
      <c r="AD6612" s="53"/>
      <c r="AE6612" s="53"/>
      <c r="AF6612" s="72"/>
      <c r="AG6612" s="70"/>
      <c r="AH6612" s="70"/>
      <c r="AI6612" s="70"/>
    </row>
    <row r="6613" spans="1:35" ht="12.75" customHeight="1" x14ac:dyDescent="0.2">
      <c r="A6613" s="64" t="s">
        <v>1227</v>
      </c>
      <c r="B6613" s="65" t="s">
        <v>1226</v>
      </c>
      <c r="C6613" s="65">
        <v>26483</v>
      </c>
      <c r="D6613" s="66">
        <f>VLOOKUP(A6613,'2.1 Termination Charges'!$B$4:$F$904,5,0)</f>
        <v>0.29781000000000002</v>
      </c>
      <c r="G6613" s="67"/>
      <c r="H6613" s="67"/>
      <c r="J6613" s="67"/>
      <c r="P6613" s="68"/>
      <c r="Q6613" s="69"/>
      <c r="R6613" s="69"/>
      <c r="Z6613" s="70"/>
      <c r="AA6613" s="71"/>
      <c r="AB6613" s="70"/>
      <c r="AC6613" s="70"/>
      <c r="AD6613" s="53"/>
      <c r="AE6613" s="53"/>
      <c r="AF6613" s="72"/>
      <c r="AG6613" s="70"/>
      <c r="AH6613" s="70"/>
      <c r="AI6613" s="70"/>
    </row>
    <row r="6614" spans="1:35" ht="12.75" customHeight="1" x14ac:dyDescent="0.2">
      <c r="A6614" s="64" t="s">
        <v>1227</v>
      </c>
      <c r="B6614" s="65" t="s">
        <v>1226</v>
      </c>
      <c r="C6614" s="65">
        <v>26484</v>
      </c>
      <c r="D6614" s="66">
        <f>VLOOKUP(A6614,'2.1 Termination Charges'!$B$4:$F$904,5,0)</f>
        <v>0.29781000000000002</v>
      </c>
      <c r="G6614" s="67"/>
      <c r="H6614" s="67"/>
      <c r="J6614" s="67"/>
      <c r="P6614" s="68"/>
      <c r="Q6614" s="69"/>
      <c r="R6614" s="69"/>
      <c r="Z6614" s="70"/>
      <c r="AA6614" s="71"/>
      <c r="AB6614" s="70"/>
      <c r="AC6614" s="70"/>
      <c r="AD6614" s="53"/>
      <c r="AE6614" s="53"/>
      <c r="AF6614" s="72"/>
      <c r="AG6614" s="70"/>
      <c r="AH6614" s="70"/>
      <c r="AI6614" s="70"/>
    </row>
    <row r="6615" spans="1:35" ht="12.75" customHeight="1" x14ac:dyDescent="0.2">
      <c r="A6615" s="64" t="s">
        <v>1227</v>
      </c>
      <c r="B6615" s="65" t="s">
        <v>1226</v>
      </c>
      <c r="C6615" s="65">
        <v>26485</v>
      </c>
      <c r="D6615" s="66">
        <f>VLOOKUP(A6615,'2.1 Termination Charges'!$B$4:$F$904,5,0)</f>
        <v>0.29781000000000002</v>
      </c>
      <c r="G6615" s="67"/>
      <c r="H6615" s="67"/>
      <c r="J6615" s="67"/>
      <c r="P6615" s="68"/>
      <c r="Q6615" s="69"/>
      <c r="R6615" s="69"/>
      <c r="Z6615" s="70"/>
      <c r="AA6615" s="71"/>
      <c r="AB6615" s="70"/>
      <c r="AC6615" s="70"/>
      <c r="AD6615" s="53"/>
      <c r="AE6615" s="53"/>
      <c r="AF6615" s="72"/>
      <c r="AG6615" s="70"/>
      <c r="AH6615" s="70"/>
      <c r="AI6615" s="70"/>
    </row>
    <row r="6616" spans="1:35" ht="12.75" customHeight="1" x14ac:dyDescent="0.2">
      <c r="A6616" s="64" t="s">
        <v>1229</v>
      </c>
      <c r="B6616" s="65" t="s">
        <v>1228</v>
      </c>
      <c r="C6616" s="65">
        <v>674</v>
      </c>
      <c r="D6616" s="66">
        <f>VLOOKUP(A6616,'2.1 Termination Charges'!$B$4:$F$904,5,0)</f>
        <v>2.1696599999999999</v>
      </c>
      <c r="G6616" s="67"/>
      <c r="H6616" s="67"/>
      <c r="J6616" s="67"/>
      <c r="P6616" s="68"/>
      <c r="Q6616" s="69"/>
      <c r="R6616" s="69"/>
      <c r="Z6616" s="70"/>
      <c r="AA6616" s="71"/>
      <c r="AB6616" s="70"/>
      <c r="AC6616" s="70"/>
      <c r="AD6616" s="53"/>
      <c r="AE6616" s="53"/>
      <c r="AF6616" s="72"/>
      <c r="AG6616" s="70"/>
      <c r="AH6616" s="70"/>
      <c r="AI6616" s="70"/>
    </row>
    <row r="6617" spans="1:35" ht="12.75" customHeight="1" x14ac:dyDescent="0.2">
      <c r="A6617" s="64" t="s">
        <v>1231</v>
      </c>
      <c r="B6617" s="65" t="s">
        <v>1230</v>
      </c>
      <c r="C6617" s="65">
        <v>977</v>
      </c>
      <c r="D6617" s="66">
        <f>VLOOKUP(A6617,'2.1 Termination Charges'!$B$4:$F$904,5,0)</f>
        <v>0.21818000000000001</v>
      </c>
      <c r="G6617" s="67"/>
      <c r="H6617" s="67"/>
      <c r="J6617" s="67"/>
      <c r="P6617" s="68"/>
      <c r="Q6617" s="69"/>
      <c r="R6617" s="69"/>
      <c r="Z6617" s="70"/>
      <c r="AA6617" s="71"/>
      <c r="AB6617" s="70"/>
      <c r="AC6617" s="70"/>
      <c r="AD6617" s="53"/>
      <c r="AE6617" s="53"/>
      <c r="AF6617" s="72"/>
      <c r="AG6617" s="70"/>
      <c r="AH6617" s="70"/>
      <c r="AI6617" s="70"/>
    </row>
    <row r="6618" spans="1:35" ht="12.75" customHeight="1" x14ac:dyDescent="0.2">
      <c r="A6618" s="64" t="s">
        <v>1233</v>
      </c>
      <c r="B6618" s="65" t="s">
        <v>1232</v>
      </c>
      <c r="C6618" s="65">
        <v>977974</v>
      </c>
      <c r="D6618" s="66">
        <f>VLOOKUP(A6618,'2.1 Termination Charges'!$B$4:$F$904,5,0)</f>
        <v>0.21212</v>
      </c>
      <c r="G6618" s="67"/>
      <c r="H6618" s="67"/>
      <c r="J6618" s="67"/>
      <c r="P6618" s="68"/>
      <c r="Q6618" s="69"/>
      <c r="R6618" s="69"/>
      <c r="Z6618" s="70"/>
      <c r="AA6618" s="71"/>
      <c r="AB6618" s="70"/>
      <c r="AC6618" s="70"/>
      <c r="AD6618" s="53"/>
      <c r="AE6618" s="53"/>
      <c r="AF6618" s="72"/>
      <c r="AG6618" s="70"/>
      <c r="AH6618" s="70"/>
      <c r="AI6618" s="70"/>
    </row>
    <row r="6619" spans="1:35" ht="12.75" customHeight="1" x14ac:dyDescent="0.2">
      <c r="A6619" s="64" t="s">
        <v>1233</v>
      </c>
      <c r="B6619" s="65" t="s">
        <v>1232</v>
      </c>
      <c r="C6619" s="65">
        <v>977975</v>
      </c>
      <c r="D6619" s="66">
        <f>VLOOKUP(A6619,'2.1 Termination Charges'!$B$4:$F$904,5,0)</f>
        <v>0.21212</v>
      </c>
      <c r="G6619" s="67"/>
      <c r="H6619" s="67"/>
      <c r="J6619" s="67"/>
      <c r="P6619" s="68"/>
      <c r="Q6619" s="69"/>
      <c r="R6619" s="69"/>
      <c r="Z6619" s="70"/>
      <c r="AA6619" s="71"/>
      <c r="AB6619" s="70"/>
      <c r="AC6619" s="70"/>
      <c r="AD6619" s="53"/>
      <c r="AE6619" s="53"/>
      <c r="AF6619" s="72"/>
      <c r="AG6619" s="70"/>
      <c r="AH6619" s="70"/>
      <c r="AI6619" s="70"/>
    </row>
    <row r="6620" spans="1:35" ht="12.75" customHeight="1" x14ac:dyDescent="0.2">
      <c r="A6620" s="64" t="s">
        <v>1233</v>
      </c>
      <c r="B6620" s="65" t="s">
        <v>1232</v>
      </c>
      <c r="C6620" s="65">
        <v>977984</v>
      </c>
      <c r="D6620" s="66">
        <f>VLOOKUP(A6620,'2.1 Termination Charges'!$B$4:$F$904,5,0)</f>
        <v>0.21212</v>
      </c>
      <c r="G6620" s="67"/>
      <c r="H6620" s="67"/>
      <c r="J6620" s="67"/>
      <c r="P6620" s="68"/>
      <c r="Q6620" s="69"/>
      <c r="R6620" s="69"/>
      <c r="Z6620" s="70"/>
      <c r="AA6620" s="71"/>
      <c r="AB6620" s="70"/>
      <c r="AC6620" s="70"/>
      <c r="AD6620" s="53"/>
      <c r="AE6620" s="53"/>
      <c r="AF6620" s="72"/>
      <c r="AG6620" s="70"/>
      <c r="AH6620" s="70"/>
      <c r="AI6620" s="70"/>
    </row>
    <row r="6621" spans="1:35" ht="12.75" customHeight="1" x14ac:dyDescent="0.2">
      <c r="A6621" s="64" t="s">
        <v>1233</v>
      </c>
      <c r="B6621" s="65" t="s">
        <v>1232</v>
      </c>
      <c r="C6621" s="65">
        <v>977985</v>
      </c>
      <c r="D6621" s="66">
        <f>VLOOKUP(A6621,'2.1 Termination Charges'!$B$4:$F$904,5,0)</f>
        <v>0.21212</v>
      </c>
      <c r="G6621" s="67"/>
      <c r="H6621" s="67"/>
      <c r="J6621" s="67"/>
      <c r="P6621" s="68"/>
      <c r="Q6621" s="69"/>
      <c r="R6621" s="69"/>
      <c r="Z6621" s="70"/>
      <c r="AA6621" s="71"/>
      <c r="AB6621" s="70"/>
      <c r="AC6621" s="70"/>
      <c r="AD6621" s="53"/>
      <c r="AE6621" s="53"/>
      <c r="AF6621" s="72"/>
      <c r="AG6621" s="70"/>
      <c r="AH6621" s="70"/>
      <c r="AI6621" s="70"/>
    </row>
    <row r="6622" spans="1:35" ht="12.75" customHeight="1" x14ac:dyDescent="0.2">
      <c r="A6622" s="64" t="s">
        <v>1235</v>
      </c>
      <c r="B6622" s="65" t="s">
        <v>1234</v>
      </c>
      <c r="C6622" s="65">
        <v>977961</v>
      </c>
      <c r="D6622" s="66">
        <f>VLOOKUP(A6622,'2.1 Termination Charges'!$B$4:$F$904,5,0)</f>
        <v>0.21212</v>
      </c>
      <c r="G6622" s="67"/>
      <c r="H6622" s="67"/>
      <c r="J6622" s="67"/>
      <c r="P6622" s="68"/>
      <c r="Q6622" s="69"/>
      <c r="R6622" s="69"/>
      <c r="Z6622" s="70"/>
      <c r="AA6622" s="71"/>
      <c r="AB6622" s="70"/>
      <c r="AC6622" s="70"/>
      <c r="AD6622" s="53"/>
      <c r="AE6622" s="53"/>
      <c r="AF6622" s="72"/>
      <c r="AG6622" s="70"/>
      <c r="AH6622" s="70"/>
      <c r="AI6622" s="70"/>
    </row>
    <row r="6623" spans="1:35" ht="12.75" customHeight="1" x14ac:dyDescent="0.2">
      <c r="A6623" s="64" t="s">
        <v>1235</v>
      </c>
      <c r="B6623" s="65" t="s">
        <v>1234</v>
      </c>
      <c r="C6623" s="65">
        <v>977986</v>
      </c>
      <c r="D6623" s="66">
        <f>VLOOKUP(A6623,'2.1 Termination Charges'!$B$4:$F$904,5,0)</f>
        <v>0.21212</v>
      </c>
      <c r="G6623" s="67"/>
      <c r="H6623" s="67"/>
      <c r="J6623" s="67"/>
      <c r="P6623" s="68"/>
      <c r="Q6623" s="69"/>
      <c r="R6623" s="69"/>
      <c r="Z6623" s="70"/>
      <c r="AA6623" s="71"/>
      <c r="AB6623" s="70"/>
      <c r="AC6623" s="70"/>
      <c r="AD6623" s="53"/>
      <c r="AE6623" s="53"/>
      <c r="AF6623" s="72"/>
      <c r="AG6623" s="70"/>
      <c r="AH6623" s="70"/>
      <c r="AI6623" s="70"/>
    </row>
    <row r="6624" spans="1:35" ht="12.75" customHeight="1" x14ac:dyDescent="0.2">
      <c r="A6624" s="64" t="s">
        <v>1237</v>
      </c>
      <c r="B6624" s="65" t="s">
        <v>1236</v>
      </c>
      <c r="C6624" s="65">
        <v>977980</v>
      </c>
      <c r="D6624" s="66">
        <f>VLOOKUP(A6624,'2.1 Termination Charges'!$B$4:$F$904,5,0)</f>
        <v>0.22387000000000001</v>
      </c>
      <c r="G6624" s="67"/>
      <c r="H6624" s="67"/>
      <c r="J6624" s="67"/>
      <c r="P6624" s="68"/>
      <c r="Q6624" s="69"/>
      <c r="R6624" s="69"/>
      <c r="Z6624" s="70"/>
      <c r="AA6624" s="71"/>
      <c r="AB6624" s="70"/>
      <c r="AC6624" s="70"/>
      <c r="AD6624" s="53"/>
      <c r="AE6624" s="53"/>
      <c r="AF6624" s="72"/>
      <c r="AG6624" s="70"/>
      <c r="AH6624" s="70"/>
      <c r="AI6624" s="70"/>
    </row>
    <row r="6625" spans="1:35" ht="12.75" customHeight="1" x14ac:dyDescent="0.2">
      <c r="A6625" s="64" t="s">
        <v>1237</v>
      </c>
      <c r="B6625" s="65" t="s">
        <v>1236</v>
      </c>
      <c r="C6625" s="65">
        <v>977981</v>
      </c>
      <c r="D6625" s="66">
        <f>VLOOKUP(A6625,'2.1 Termination Charges'!$B$4:$F$904,5,0)</f>
        <v>0.22387000000000001</v>
      </c>
      <c r="G6625" s="67"/>
      <c r="H6625" s="67"/>
      <c r="J6625" s="67"/>
      <c r="P6625" s="68"/>
      <c r="Q6625" s="69"/>
      <c r="R6625" s="69"/>
      <c r="Z6625" s="70"/>
      <c r="AA6625" s="71"/>
      <c r="AB6625" s="70"/>
      <c r="AC6625" s="70"/>
      <c r="AD6625" s="53"/>
      <c r="AE6625" s="53"/>
      <c r="AF6625" s="72"/>
      <c r="AG6625" s="70"/>
      <c r="AH6625" s="70"/>
      <c r="AI6625" s="70"/>
    </row>
    <row r="6626" spans="1:35" ht="12.75" customHeight="1" x14ac:dyDescent="0.2">
      <c r="A6626" s="64" t="s">
        <v>1237</v>
      </c>
      <c r="B6626" s="65" t="s">
        <v>1236</v>
      </c>
      <c r="C6626" s="65">
        <v>977982</v>
      </c>
      <c r="D6626" s="66">
        <f>VLOOKUP(A6626,'2.1 Termination Charges'!$B$4:$F$904,5,0)</f>
        <v>0.22387000000000001</v>
      </c>
      <c r="G6626" s="67"/>
      <c r="H6626" s="67"/>
      <c r="J6626" s="67"/>
      <c r="P6626" s="68"/>
      <c r="Q6626" s="69"/>
      <c r="R6626" s="69"/>
      <c r="Z6626" s="70"/>
      <c r="AA6626" s="71"/>
      <c r="AB6626" s="70"/>
      <c r="AC6626" s="70"/>
      <c r="AD6626" s="53"/>
      <c r="AE6626" s="53"/>
      <c r="AF6626" s="72"/>
      <c r="AG6626" s="70"/>
      <c r="AH6626" s="70"/>
      <c r="AI6626" s="70"/>
    </row>
    <row r="6627" spans="1:35" ht="12.75" customHeight="1" x14ac:dyDescent="0.2">
      <c r="A6627" s="64" t="s">
        <v>1239</v>
      </c>
      <c r="B6627" s="65" t="s">
        <v>1238</v>
      </c>
      <c r="C6627" s="65">
        <v>97797</v>
      </c>
      <c r="D6627" s="66">
        <f>VLOOKUP(A6627,'2.1 Termination Charges'!$B$4:$F$904,5,0)</f>
        <v>0.21818000000000001</v>
      </c>
      <c r="G6627" s="67"/>
      <c r="H6627" s="67"/>
      <c r="J6627" s="67"/>
      <c r="P6627" s="68"/>
      <c r="Q6627" s="69"/>
      <c r="R6627" s="69"/>
      <c r="Z6627" s="70"/>
      <c r="AA6627" s="71"/>
      <c r="AB6627" s="70"/>
      <c r="AC6627" s="70"/>
      <c r="AD6627" s="53"/>
      <c r="AE6627" s="53"/>
      <c r="AF6627" s="72"/>
      <c r="AG6627" s="70"/>
      <c r="AH6627" s="70"/>
      <c r="AI6627" s="70"/>
    </row>
    <row r="6628" spans="1:35" ht="12.75" customHeight="1" x14ac:dyDescent="0.2">
      <c r="A6628" s="64" t="s">
        <v>1239</v>
      </c>
      <c r="B6628" s="65" t="s">
        <v>1238</v>
      </c>
      <c r="C6628" s="65">
        <v>97798</v>
      </c>
      <c r="D6628" s="66">
        <f>VLOOKUP(A6628,'2.1 Termination Charges'!$B$4:$F$904,5,0)</f>
        <v>0.21818000000000001</v>
      </c>
      <c r="G6628" s="67"/>
      <c r="H6628" s="67"/>
      <c r="J6628" s="67"/>
      <c r="P6628" s="68"/>
      <c r="Q6628" s="69"/>
      <c r="R6628" s="69"/>
      <c r="Z6628" s="70"/>
      <c r="AA6628" s="71"/>
      <c r="AB6628" s="70"/>
      <c r="AC6628" s="70"/>
      <c r="AD6628" s="53"/>
      <c r="AE6628" s="53"/>
      <c r="AF6628" s="72"/>
      <c r="AG6628" s="70"/>
      <c r="AH6628" s="70"/>
      <c r="AI6628" s="70"/>
    </row>
    <row r="6629" spans="1:35" ht="12.75" customHeight="1" x14ac:dyDescent="0.2">
      <c r="A6629" s="64" t="s">
        <v>1240</v>
      </c>
      <c r="B6629" s="65" t="s">
        <v>22</v>
      </c>
      <c r="C6629" s="65">
        <v>31</v>
      </c>
      <c r="D6629" s="66">
        <f>VLOOKUP(A6629,'2.1 Termination Charges'!$B$4:$F$904,5,0)</f>
        <v>2.5000000000000001E-3</v>
      </c>
      <c r="G6629" s="67"/>
      <c r="H6629" s="67"/>
      <c r="J6629" s="67"/>
      <c r="P6629" s="68"/>
      <c r="Q6629" s="69"/>
      <c r="R6629" s="69"/>
      <c r="Z6629" s="70"/>
      <c r="AA6629" s="71"/>
      <c r="AB6629" s="70"/>
      <c r="AC6629" s="70"/>
      <c r="AD6629" s="53"/>
      <c r="AE6629" s="53"/>
      <c r="AF6629" s="72"/>
      <c r="AG6629" s="70"/>
      <c r="AH6629" s="70"/>
      <c r="AI6629" s="70"/>
    </row>
    <row r="6630" spans="1:35" ht="12.75" customHeight="1" x14ac:dyDescent="0.2">
      <c r="A6630" s="64" t="s">
        <v>1242</v>
      </c>
      <c r="B6630" s="65" t="s">
        <v>1241</v>
      </c>
      <c r="C6630" s="65">
        <v>31610</v>
      </c>
      <c r="D6630" s="66">
        <f>VLOOKUP(A6630,'2.1 Termination Charges'!$B$4:$F$904,5,0)</f>
        <v>8.2900000000000005E-3</v>
      </c>
      <c r="G6630" s="67"/>
      <c r="H6630" s="67"/>
      <c r="J6630" s="67"/>
      <c r="P6630" s="68"/>
      <c r="Q6630" s="69"/>
      <c r="R6630" s="69"/>
      <c r="Z6630" s="70"/>
      <c r="AA6630" s="71"/>
      <c r="AB6630" s="70"/>
      <c r="AC6630" s="70"/>
      <c r="AD6630" s="53"/>
      <c r="AE6630" s="53"/>
      <c r="AF6630" s="72"/>
      <c r="AG6630" s="70"/>
      <c r="AH6630" s="70"/>
      <c r="AI6630" s="70"/>
    </row>
    <row r="6631" spans="1:35" ht="12.75" customHeight="1" x14ac:dyDescent="0.2">
      <c r="A6631" s="64" t="s">
        <v>1242</v>
      </c>
      <c r="B6631" s="65" t="s">
        <v>1241</v>
      </c>
      <c r="C6631" s="65">
        <v>31612</v>
      </c>
      <c r="D6631" s="66">
        <f>VLOOKUP(A6631,'2.1 Termination Charges'!$B$4:$F$904,5,0)</f>
        <v>8.2900000000000005E-3</v>
      </c>
      <c r="G6631" s="67"/>
      <c r="H6631" s="67"/>
      <c r="J6631" s="67"/>
      <c r="P6631" s="68"/>
      <c r="Q6631" s="69"/>
      <c r="R6631" s="69"/>
      <c r="Z6631" s="70"/>
      <c r="AA6631" s="71"/>
      <c r="AB6631" s="70"/>
      <c r="AC6631" s="70"/>
      <c r="AD6631" s="53"/>
      <c r="AE6631" s="53"/>
      <c r="AF6631" s="72"/>
      <c r="AG6631" s="70"/>
      <c r="AH6631" s="70"/>
      <c r="AI6631" s="70"/>
    </row>
    <row r="6632" spans="1:35" ht="12.75" customHeight="1" x14ac:dyDescent="0.2">
      <c r="A6632" s="64" t="s">
        <v>1242</v>
      </c>
      <c r="B6632" s="65" t="s">
        <v>1241</v>
      </c>
      <c r="C6632" s="65">
        <v>31613</v>
      </c>
      <c r="D6632" s="66">
        <f>VLOOKUP(A6632,'2.1 Termination Charges'!$B$4:$F$904,5,0)</f>
        <v>8.2900000000000005E-3</v>
      </c>
      <c r="G6632" s="67"/>
      <c r="H6632" s="67"/>
      <c r="J6632" s="67"/>
      <c r="P6632" s="68"/>
      <c r="Q6632" s="69"/>
      <c r="R6632" s="69"/>
      <c r="Z6632" s="70"/>
      <c r="AA6632" s="71"/>
      <c r="AB6632" s="70"/>
      <c r="AC6632" s="70"/>
      <c r="AD6632" s="53"/>
      <c r="AE6632" s="53"/>
      <c r="AF6632" s="72"/>
      <c r="AG6632" s="70"/>
      <c r="AH6632" s="70"/>
      <c r="AI6632" s="70"/>
    </row>
    <row r="6633" spans="1:35" ht="12.75" customHeight="1" x14ac:dyDescent="0.2">
      <c r="A6633" s="64" t="s">
        <v>1242</v>
      </c>
      <c r="B6633" s="65" t="s">
        <v>1241</v>
      </c>
      <c r="C6633" s="65">
        <v>31616</v>
      </c>
      <c r="D6633" s="66">
        <f>VLOOKUP(A6633,'2.1 Termination Charges'!$B$4:$F$904,5,0)</f>
        <v>8.2900000000000005E-3</v>
      </c>
      <c r="G6633" s="67"/>
      <c r="H6633" s="67"/>
      <c r="J6633" s="67"/>
      <c r="P6633" s="68"/>
      <c r="Q6633" s="69"/>
      <c r="R6633" s="69"/>
      <c r="Z6633" s="70"/>
      <c r="AA6633" s="71"/>
      <c r="AB6633" s="70"/>
      <c r="AC6633" s="70"/>
      <c r="AD6633" s="53"/>
      <c r="AE6633" s="53"/>
      <c r="AF6633" s="72"/>
      <c r="AG6633" s="70"/>
      <c r="AH6633" s="70"/>
      <c r="AI6633" s="70"/>
    </row>
    <row r="6634" spans="1:35" ht="12.75" customHeight="1" x14ac:dyDescent="0.2">
      <c r="A6634" s="64" t="s">
        <v>1242</v>
      </c>
      <c r="B6634" s="65" t="s">
        <v>1241</v>
      </c>
      <c r="C6634" s="65">
        <v>31617</v>
      </c>
      <c r="D6634" s="66">
        <f>VLOOKUP(A6634,'2.1 Termination Charges'!$B$4:$F$904,5,0)</f>
        <v>8.2900000000000005E-3</v>
      </c>
      <c r="G6634" s="67"/>
      <c r="H6634" s="67"/>
      <c r="J6634" s="67"/>
      <c r="P6634" s="68"/>
      <c r="Q6634" s="69"/>
      <c r="R6634" s="69"/>
      <c r="Z6634" s="70"/>
      <c r="AA6634" s="71"/>
      <c r="AB6634" s="70"/>
      <c r="AC6634" s="70"/>
      <c r="AD6634" s="53"/>
      <c r="AE6634" s="53"/>
      <c r="AF6634" s="72"/>
      <c r="AG6634" s="70"/>
      <c r="AH6634" s="70"/>
      <c r="AI6634" s="70"/>
    </row>
    <row r="6635" spans="1:35" ht="12.75" customHeight="1" x14ac:dyDescent="0.2">
      <c r="A6635" s="64" t="s">
        <v>1242</v>
      </c>
      <c r="B6635" s="65" t="s">
        <v>1241</v>
      </c>
      <c r="C6635" s="65">
        <v>31619</v>
      </c>
      <c r="D6635" s="66">
        <f>VLOOKUP(A6635,'2.1 Termination Charges'!$B$4:$F$904,5,0)</f>
        <v>8.2900000000000005E-3</v>
      </c>
      <c r="G6635" s="67"/>
      <c r="H6635" s="67"/>
      <c r="J6635" s="67"/>
      <c r="P6635" s="68"/>
      <c r="Q6635" s="69"/>
      <c r="R6635" s="69"/>
      <c r="Z6635" s="70"/>
      <c r="AA6635" s="71"/>
      <c r="AB6635" s="70"/>
      <c r="AC6635" s="70"/>
      <c r="AD6635" s="53"/>
      <c r="AE6635" s="53"/>
      <c r="AF6635" s="72"/>
      <c r="AG6635" s="70"/>
      <c r="AH6635" s="70"/>
      <c r="AI6635" s="70"/>
    </row>
    <row r="6636" spans="1:35" ht="12.75" customHeight="1" x14ac:dyDescent="0.2">
      <c r="A6636" s="64" t="s">
        <v>1242</v>
      </c>
      <c r="B6636" s="65" t="s">
        <v>1241</v>
      </c>
      <c r="C6636" s="65">
        <v>31620</v>
      </c>
      <c r="D6636" s="66">
        <f>VLOOKUP(A6636,'2.1 Termination Charges'!$B$4:$F$904,5,0)</f>
        <v>8.2900000000000005E-3</v>
      </c>
      <c r="G6636" s="67"/>
      <c r="H6636" s="67"/>
      <c r="J6636" s="67"/>
      <c r="P6636" s="68"/>
      <c r="Q6636" s="69"/>
      <c r="R6636" s="69"/>
      <c r="Z6636" s="70"/>
      <c r="AA6636" s="71"/>
      <c r="AB6636" s="70"/>
      <c r="AC6636" s="70"/>
      <c r="AD6636" s="53"/>
      <c r="AE6636" s="53"/>
      <c r="AF6636" s="72"/>
      <c r="AG6636" s="70"/>
      <c r="AH6636" s="70"/>
      <c r="AI6636" s="70"/>
    </row>
    <row r="6637" spans="1:35" ht="12.75" customHeight="1" x14ac:dyDescent="0.2">
      <c r="A6637" s="64" t="s">
        <v>1242</v>
      </c>
      <c r="B6637" s="65" t="s">
        <v>1241</v>
      </c>
      <c r="C6637" s="65">
        <v>31622</v>
      </c>
      <c r="D6637" s="66">
        <f>VLOOKUP(A6637,'2.1 Termination Charges'!$B$4:$F$904,5,0)</f>
        <v>8.2900000000000005E-3</v>
      </c>
      <c r="G6637" s="67"/>
      <c r="H6637" s="67"/>
      <c r="J6637" s="67"/>
      <c r="P6637" s="68"/>
      <c r="Q6637" s="69"/>
      <c r="R6637" s="69"/>
      <c r="Z6637" s="70"/>
      <c r="AA6637" s="71"/>
      <c r="AB6637" s="70"/>
      <c r="AC6637" s="70"/>
      <c r="AD6637" s="53"/>
      <c r="AE6637" s="53"/>
      <c r="AF6637" s="72"/>
      <c r="AG6637" s="70"/>
      <c r="AH6637" s="70"/>
      <c r="AI6637" s="70"/>
    </row>
    <row r="6638" spans="1:35" ht="12.75" customHeight="1" x14ac:dyDescent="0.2">
      <c r="A6638" s="64" t="s">
        <v>1242</v>
      </c>
      <c r="B6638" s="65" t="s">
        <v>1241</v>
      </c>
      <c r="C6638" s="65">
        <v>31623</v>
      </c>
      <c r="D6638" s="66">
        <f>VLOOKUP(A6638,'2.1 Termination Charges'!$B$4:$F$904,5,0)</f>
        <v>8.2900000000000005E-3</v>
      </c>
      <c r="G6638" s="67"/>
      <c r="H6638" s="67"/>
      <c r="J6638" s="67"/>
      <c r="P6638" s="68"/>
      <c r="Q6638" s="69"/>
      <c r="R6638" s="69"/>
      <c r="Z6638" s="70"/>
      <c r="AA6638" s="71"/>
      <c r="AB6638" s="70"/>
      <c r="AC6638" s="70"/>
      <c r="AD6638" s="53"/>
      <c r="AE6638" s="53"/>
      <c r="AF6638" s="72"/>
      <c r="AG6638" s="70"/>
      <c r="AH6638" s="70"/>
      <c r="AI6638" s="70"/>
    </row>
    <row r="6639" spans="1:35" ht="12.75" customHeight="1" x14ac:dyDescent="0.2">
      <c r="A6639" s="64" t="s">
        <v>1242</v>
      </c>
      <c r="B6639" s="65" t="s">
        <v>1241</v>
      </c>
      <c r="C6639" s="65">
        <v>31626</v>
      </c>
      <c r="D6639" s="66">
        <f>VLOOKUP(A6639,'2.1 Termination Charges'!$B$4:$F$904,5,0)</f>
        <v>8.2900000000000005E-3</v>
      </c>
      <c r="G6639" s="67"/>
      <c r="H6639" s="67"/>
      <c r="J6639" s="67"/>
      <c r="P6639" s="68"/>
      <c r="Q6639" s="69"/>
      <c r="R6639" s="69"/>
      <c r="Z6639" s="70"/>
      <c r="AA6639" s="71"/>
      <c r="AB6639" s="70"/>
      <c r="AC6639" s="70"/>
      <c r="AD6639" s="53"/>
      <c r="AE6639" s="53"/>
      <c r="AF6639" s="72"/>
      <c r="AG6639" s="70"/>
      <c r="AH6639" s="70"/>
      <c r="AI6639" s="70"/>
    </row>
    <row r="6640" spans="1:35" ht="12.75" customHeight="1" x14ac:dyDescent="0.2">
      <c r="A6640" s="64" t="s">
        <v>1242</v>
      </c>
      <c r="B6640" s="65" t="s">
        <v>1241</v>
      </c>
      <c r="C6640" s="65">
        <v>31630</v>
      </c>
      <c r="D6640" s="66">
        <f>VLOOKUP(A6640,'2.1 Termination Charges'!$B$4:$F$904,5,0)</f>
        <v>8.2900000000000005E-3</v>
      </c>
      <c r="G6640" s="67"/>
      <c r="H6640" s="67"/>
      <c r="J6640" s="67"/>
      <c r="P6640" s="68"/>
      <c r="Q6640" s="69"/>
      <c r="R6640" s="69"/>
      <c r="Z6640" s="70"/>
      <c r="AA6640" s="71"/>
      <c r="AB6640" s="70"/>
      <c r="AC6640" s="70"/>
      <c r="AD6640" s="53"/>
      <c r="AE6640" s="53"/>
      <c r="AF6640" s="72"/>
      <c r="AG6640" s="70"/>
      <c r="AH6640" s="70"/>
      <c r="AI6640" s="70"/>
    </row>
    <row r="6641" spans="1:35" ht="12.75" customHeight="1" x14ac:dyDescent="0.2">
      <c r="A6641" s="64" t="s">
        <v>1242</v>
      </c>
      <c r="B6641" s="65" t="s">
        <v>1241</v>
      </c>
      <c r="C6641" s="65">
        <v>31633</v>
      </c>
      <c r="D6641" s="66">
        <f>VLOOKUP(A6641,'2.1 Termination Charges'!$B$4:$F$904,5,0)</f>
        <v>8.2900000000000005E-3</v>
      </c>
      <c r="G6641" s="67"/>
      <c r="H6641" s="67"/>
      <c r="J6641" s="67"/>
      <c r="P6641" s="68"/>
      <c r="Q6641" s="69"/>
      <c r="R6641" s="69"/>
      <c r="Z6641" s="70"/>
      <c r="AA6641" s="71"/>
      <c r="AB6641" s="70"/>
      <c r="AC6641" s="70"/>
      <c r="AD6641" s="53"/>
      <c r="AE6641" s="53"/>
      <c r="AF6641" s="72"/>
      <c r="AG6641" s="70"/>
      <c r="AH6641" s="70"/>
      <c r="AI6641" s="70"/>
    </row>
    <row r="6642" spans="1:35" ht="12.75" customHeight="1" x14ac:dyDescent="0.2">
      <c r="A6642" s="64" t="s">
        <v>1242</v>
      </c>
      <c r="B6642" s="65" t="s">
        <v>1241</v>
      </c>
      <c r="C6642" s="65">
        <v>31644</v>
      </c>
      <c r="D6642" s="66">
        <f>VLOOKUP(A6642,'2.1 Termination Charges'!$B$4:$F$904,5,0)</f>
        <v>8.2900000000000005E-3</v>
      </c>
      <c r="G6642" s="67"/>
      <c r="H6642" s="67"/>
      <c r="J6642" s="67"/>
      <c r="P6642" s="68"/>
      <c r="Q6642" s="69"/>
      <c r="R6642" s="69"/>
      <c r="Z6642" s="70"/>
      <c r="AA6642" s="71"/>
      <c r="AB6642" s="70"/>
      <c r="AC6642" s="70"/>
      <c r="AD6642" s="53"/>
      <c r="AE6642" s="53"/>
      <c r="AF6642" s="72"/>
      <c r="AG6642" s="70"/>
      <c r="AH6642" s="70"/>
      <c r="AI6642" s="70"/>
    </row>
    <row r="6643" spans="1:35" ht="12.75" customHeight="1" x14ac:dyDescent="0.2">
      <c r="A6643" s="64" t="s">
        <v>1242</v>
      </c>
      <c r="B6643" s="65" t="s">
        <v>1241</v>
      </c>
      <c r="C6643" s="65">
        <v>31645</v>
      </c>
      <c r="D6643" s="66">
        <f>VLOOKUP(A6643,'2.1 Termination Charges'!$B$4:$F$904,5,0)</f>
        <v>8.2900000000000005E-3</v>
      </c>
      <c r="G6643" s="67"/>
      <c r="H6643" s="67"/>
      <c r="J6643" s="67"/>
      <c r="P6643" s="68"/>
      <c r="Q6643" s="69"/>
      <c r="R6643" s="69"/>
      <c r="Z6643" s="70"/>
      <c r="AA6643" s="71"/>
      <c r="AB6643" s="70"/>
      <c r="AC6643" s="70"/>
      <c r="AD6643" s="53"/>
      <c r="AE6643" s="53"/>
      <c r="AF6643" s="72"/>
      <c r="AG6643" s="70"/>
      <c r="AH6643" s="70"/>
      <c r="AI6643" s="70"/>
    </row>
    <row r="6644" spans="1:35" ht="12.75" customHeight="1" x14ac:dyDescent="0.2">
      <c r="A6644" s="64" t="s">
        <v>1242</v>
      </c>
      <c r="B6644" s="65" t="s">
        <v>1241</v>
      </c>
      <c r="C6644" s="65">
        <v>31647</v>
      </c>
      <c r="D6644" s="66">
        <f>VLOOKUP(A6644,'2.1 Termination Charges'!$B$4:$F$904,5,0)</f>
        <v>8.2900000000000005E-3</v>
      </c>
      <c r="G6644" s="67"/>
      <c r="H6644" s="67"/>
      <c r="J6644" s="67"/>
      <c r="P6644" s="68"/>
      <c r="Q6644" s="69"/>
      <c r="R6644" s="69"/>
      <c r="Z6644" s="70"/>
      <c r="AA6644" s="71"/>
      <c r="AB6644" s="70"/>
      <c r="AC6644" s="70"/>
      <c r="AD6644" s="53"/>
      <c r="AE6644" s="53"/>
      <c r="AF6644" s="72"/>
      <c r="AG6644" s="70"/>
      <c r="AH6644" s="70"/>
      <c r="AI6644" s="70"/>
    </row>
    <row r="6645" spans="1:35" ht="12.75" customHeight="1" x14ac:dyDescent="0.2">
      <c r="A6645" s="64" t="s">
        <v>1242</v>
      </c>
      <c r="B6645" s="65" t="s">
        <v>1241</v>
      </c>
      <c r="C6645" s="65">
        <v>31649</v>
      </c>
      <c r="D6645" s="66">
        <f>VLOOKUP(A6645,'2.1 Termination Charges'!$B$4:$F$904,5,0)</f>
        <v>8.2900000000000005E-3</v>
      </c>
      <c r="G6645" s="67"/>
      <c r="H6645" s="67"/>
      <c r="J6645" s="67"/>
      <c r="P6645" s="68"/>
      <c r="Q6645" s="69"/>
      <c r="R6645" s="69"/>
      <c r="Z6645" s="70"/>
      <c r="AA6645" s="71"/>
      <c r="AB6645" s="70"/>
      <c r="AC6645" s="70"/>
      <c r="AD6645" s="53"/>
      <c r="AE6645" s="53"/>
      <c r="AF6645" s="72"/>
      <c r="AG6645" s="70"/>
      <c r="AH6645" s="70"/>
      <c r="AI6645" s="70"/>
    </row>
    <row r="6646" spans="1:35" ht="12.75" customHeight="1" x14ac:dyDescent="0.2">
      <c r="A6646" s="64" t="s">
        <v>1242</v>
      </c>
      <c r="B6646" s="65" t="s">
        <v>1241</v>
      </c>
      <c r="C6646" s="65">
        <v>31651</v>
      </c>
      <c r="D6646" s="66">
        <f>VLOOKUP(A6646,'2.1 Termination Charges'!$B$4:$F$904,5,0)</f>
        <v>8.2900000000000005E-3</v>
      </c>
      <c r="G6646" s="67"/>
      <c r="H6646" s="67"/>
      <c r="J6646" s="67"/>
      <c r="P6646" s="68"/>
      <c r="Q6646" s="69"/>
      <c r="R6646" s="69"/>
      <c r="Z6646" s="70"/>
      <c r="AA6646" s="71"/>
      <c r="AB6646" s="70"/>
      <c r="AC6646" s="70"/>
      <c r="AD6646" s="53"/>
      <c r="AE6646" s="53"/>
      <c r="AF6646" s="72"/>
      <c r="AG6646" s="70"/>
      <c r="AH6646" s="70"/>
      <c r="AI6646" s="70"/>
    </row>
    <row r="6647" spans="1:35" ht="12.75" customHeight="1" x14ac:dyDescent="0.2">
      <c r="A6647" s="64" t="s">
        <v>1242</v>
      </c>
      <c r="B6647" s="65" t="s">
        <v>1241</v>
      </c>
      <c r="C6647" s="65">
        <v>31653</v>
      </c>
      <c r="D6647" s="66">
        <f>VLOOKUP(A6647,'2.1 Termination Charges'!$B$4:$F$904,5,0)</f>
        <v>8.2900000000000005E-3</v>
      </c>
      <c r="G6647" s="67"/>
      <c r="H6647" s="67"/>
      <c r="J6647" s="67"/>
      <c r="P6647" s="68"/>
      <c r="Q6647" s="69"/>
      <c r="R6647" s="69"/>
      <c r="Z6647" s="70"/>
      <c r="AA6647" s="71"/>
      <c r="AB6647" s="70"/>
      <c r="AC6647" s="70"/>
      <c r="AD6647" s="53"/>
      <c r="AE6647" s="53"/>
      <c r="AF6647" s="72"/>
      <c r="AG6647" s="70"/>
      <c r="AH6647" s="70"/>
      <c r="AI6647" s="70"/>
    </row>
    <row r="6648" spans="1:35" ht="12.75" customHeight="1" x14ac:dyDescent="0.2">
      <c r="A6648" s="64" t="s">
        <v>1242</v>
      </c>
      <c r="B6648" s="65" t="s">
        <v>1241</v>
      </c>
      <c r="C6648" s="65">
        <v>31657</v>
      </c>
      <c r="D6648" s="66">
        <f>VLOOKUP(A6648,'2.1 Termination Charges'!$B$4:$F$904,5,0)</f>
        <v>8.2900000000000005E-3</v>
      </c>
      <c r="G6648" s="67"/>
      <c r="H6648" s="67"/>
      <c r="J6648" s="67"/>
      <c r="P6648" s="68"/>
      <c r="Q6648" s="69"/>
      <c r="R6648" s="69"/>
      <c r="Z6648" s="70"/>
      <c r="AA6648" s="71"/>
      <c r="AB6648" s="70"/>
      <c r="AC6648" s="70"/>
      <c r="AD6648" s="53"/>
      <c r="AE6648" s="53"/>
      <c r="AF6648" s="72"/>
      <c r="AG6648" s="70"/>
      <c r="AH6648" s="70"/>
      <c r="AI6648" s="70"/>
    </row>
    <row r="6649" spans="1:35" ht="12.75" customHeight="1" x14ac:dyDescent="0.2">
      <c r="A6649" s="64" t="s">
        <v>1242</v>
      </c>
      <c r="B6649" s="65" t="s">
        <v>1241</v>
      </c>
      <c r="C6649" s="65">
        <v>31682</v>
      </c>
      <c r="D6649" s="66">
        <f>VLOOKUP(A6649,'2.1 Termination Charges'!$B$4:$F$904,5,0)</f>
        <v>8.2900000000000005E-3</v>
      </c>
      <c r="G6649" s="67"/>
      <c r="H6649" s="67"/>
      <c r="J6649" s="67"/>
      <c r="P6649" s="68"/>
      <c r="Q6649" s="69"/>
      <c r="R6649" s="69"/>
      <c r="Z6649" s="70"/>
      <c r="AA6649" s="71"/>
      <c r="AB6649" s="70"/>
      <c r="AC6649" s="70"/>
      <c r="AD6649" s="53"/>
      <c r="AE6649" s="53"/>
      <c r="AF6649" s="72"/>
      <c r="AG6649" s="70"/>
      <c r="AH6649" s="70"/>
      <c r="AI6649" s="70"/>
    </row>
    <row r="6650" spans="1:35" ht="12.75" customHeight="1" x14ac:dyDescent="0.2">
      <c r="A6650" s="64" t="s">
        <v>1242</v>
      </c>
      <c r="B6650" s="65" t="s">
        <v>1241</v>
      </c>
      <c r="C6650" s="65">
        <v>31683</v>
      </c>
      <c r="D6650" s="66">
        <f>VLOOKUP(A6650,'2.1 Termination Charges'!$B$4:$F$904,5,0)</f>
        <v>8.2900000000000005E-3</v>
      </c>
      <c r="G6650" s="67"/>
      <c r="H6650" s="67"/>
      <c r="J6650" s="67"/>
      <c r="P6650" s="68"/>
      <c r="Q6650" s="69"/>
      <c r="R6650" s="69"/>
      <c r="Z6650" s="70"/>
      <c r="AA6650" s="71"/>
      <c r="AB6650" s="70"/>
      <c r="AC6650" s="70"/>
      <c r="AD6650" s="53"/>
      <c r="AE6650" s="53"/>
      <c r="AF6650" s="72"/>
      <c r="AG6650" s="70"/>
      <c r="AH6650" s="70"/>
      <c r="AI6650" s="70"/>
    </row>
    <row r="6651" spans="1:35" ht="12.75" customHeight="1" x14ac:dyDescent="0.2">
      <c r="A6651" s="64" t="s">
        <v>1244</v>
      </c>
      <c r="B6651" s="65" t="s">
        <v>1243</v>
      </c>
      <c r="C6651" s="65">
        <v>31614</v>
      </c>
      <c r="D6651" s="66">
        <f>VLOOKUP(A6651,'2.1 Termination Charges'!$B$4:$F$904,5,0)</f>
        <v>8.2900000000000005E-3</v>
      </c>
      <c r="G6651" s="67"/>
      <c r="H6651" s="67"/>
      <c r="J6651" s="67"/>
      <c r="P6651" s="68"/>
      <c r="Q6651" s="69"/>
      <c r="R6651" s="69"/>
      <c r="Z6651" s="70"/>
      <c r="AA6651" s="71"/>
      <c r="AB6651" s="70"/>
      <c r="AC6651" s="70"/>
      <c r="AD6651" s="53"/>
      <c r="AE6651" s="53"/>
      <c r="AF6651" s="72"/>
      <c r="AG6651" s="70"/>
      <c r="AH6651" s="70"/>
      <c r="AI6651" s="70"/>
    </row>
    <row r="6652" spans="1:35" ht="12.75" customHeight="1" x14ac:dyDescent="0.2">
      <c r="A6652" s="64" t="s">
        <v>1244</v>
      </c>
      <c r="B6652" s="65" t="s">
        <v>1243</v>
      </c>
      <c r="C6652" s="65">
        <v>31618</v>
      </c>
      <c r="D6652" s="66">
        <f>VLOOKUP(A6652,'2.1 Termination Charges'!$B$4:$F$904,5,0)</f>
        <v>8.2900000000000005E-3</v>
      </c>
      <c r="G6652" s="67"/>
      <c r="H6652" s="67"/>
      <c r="J6652" s="67"/>
      <c r="P6652" s="68"/>
      <c r="Q6652" s="69"/>
      <c r="R6652" s="69"/>
      <c r="Z6652" s="70"/>
      <c r="AA6652" s="71"/>
      <c r="AB6652" s="70"/>
      <c r="AC6652" s="70"/>
      <c r="AD6652" s="53"/>
      <c r="AE6652" s="53"/>
      <c r="AF6652" s="72"/>
      <c r="AG6652" s="70"/>
      <c r="AH6652" s="70"/>
      <c r="AI6652" s="70"/>
    </row>
    <row r="6653" spans="1:35" ht="12.75" customHeight="1" x14ac:dyDescent="0.2">
      <c r="A6653" s="64" t="s">
        <v>1244</v>
      </c>
      <c r="B6653" s="65" t="s">
        <v>1243</v>
      </c>
      <c r="C6653" s="65">
        <v>31624</v>
      </c>
      <c r="D6653" s="66">
        <f>VLOOKUP(A6653,'2.1 Termination Charges'!$B$4:$F$904,5,0)</f>
        <v>8.2900000000000005E-3</v>
      </c>
      <c r="G6653" s="67"/>
      <c r="H6653" s="67"/>
      <c r="J6653" s="67"/>
      <c r="P6653" s="68"/>
      <c r="Q6653" s="69"/>
      <c r="R6653" s="69"/>
      <c r="Z6653" s="70"/>
      <c r="AA6653" s="71"/>
      <c r="AB6653" s="70"/>
      <c r="AC6653" s="70"/>
      <c r="AD6653" s="53"/>
      <c r="AE6653" s="53"/>
      <c r="AF6653" s="72"/>
      <c r="AG6653" s="70"/>
      <c r="AH6653" s="70"/>
      <c r="AI6653" s="70"/>
    </row>
    <row r="6654" spans="1:35" ht="12.75" customHeight="1" x14ac:dyDescent="0.2">
      <c r="A6654" s="64" t="s">
        <v>1244</v>
      </c>
      <c r="B6654" s="65" t="s">
        <v>1243</v>
      </c>
      <c r="C6654" s="65">
        <v>31628</v>
      </c>
      <c r="D6654" s="66">
        <f>VLOOKUP(A6654,'2.1 Termination Charges'!$B$4:$F$904,5,0)</f>
        <v>8.2900000000000005E-3</v>
      </c>
      <c r="G6654" s="67"/>
      <c r="H6654" s="67"/>
      <c r="J6654" s="67"/>
      <c r="P6654" s="68"/>
      <c r="Q6654" s="69"/>
      <c r="R6654" s="69"/>
      <c r="Z6654" s="70"/>
      <c r="AA6654" s="71"/>
      <c r="AB6654" s="70"/>
      <c r="AC6654" s="70"/>
      <c r="AD6654" s="53"/>
      <c r="AE6654" s="53"/>
      <c r="AF6654" s="72"/>
      <c r="AG6654" s="70"/>
      <c r="AH6654" s="70"/>
      <c r="AI6654" s="70"/>
    </row>
    <row r="6655" spans="1:35" ht="12.75" customHeight="1" x14ac:dyDescent="0.2">
      <c r="A6655" s="64" t="s">
        <v>1244</v>
      </c>
      <c r="B6655" s="65" t="s">
        <v>1243</v>
      </c>
      <c r="C6655" s="65">
        <v>31634</v>
      </c>
      <c r="D6655" s="66">
        <f>VLOOKUP(A6655,'2.1 Termination Charges'!$B$4:$F$904,5,0)</f>
        <v>8.2900000000000005E-3</v>
      </c>
      <c r="G6655" s="67"/>
      <c r="H6655" s="67"/>
      <c r="J6655" s="67"/>
      <c r="P6655" s="68"/>
      <c r="Q6655" s="69"/>
      <c r="R6655" s="69"/>
      <c r="Z6655" s="70"/>
      <c r="AA6655" s="71"/>
      <c r="AB6655" s="70"/>
      <c r="AC6655" s="70"/>
      <c r="AD6655" s="53"/>
      <c r="AE6655" s="53"/>
      <c r="AF6655" s="72"/>
      <c r="AG6655" s="70"/>
      <c r="AH6655" s="70"/>
      <c r="AI6655" s="70"/>
    </row>
    <row r="6656" spans="1:35" ht="12.75" customHeight="1" x14ac:dyDescent="0.2">
      <c r="A6656" s="64" t="s">
        <v>1244</v>
      </c>
      <c r="B6656" s="65" t="s">
        <v>1243</v>
      </c>
      <c r="C6656" s="65">
        <v>316360</v>
      </c>
      <c r="D6656" s="66">
        <f>VLOOKUP(A6656,'2.1 Termination Charges'!$B$4:$F$904,5,0)</f>
        <v>8.2900000000000005E-3</v>
      </c>
      <c r="G6656" s="67"/>
      <c r="H6656" s="67"/>
      <c r="J6656" s="67"/>
      <c r="P6656" s="68"/>
      <c r="Q6656" s="69"/>
      <c r="R6656" s="69"/>
      <c r="Z6656" s="70"/>
      <c r="AA6656" s="71"/>
      <c r="AB6656" s="70"/>
      <c r="AC6656" s="70"/>
      <c r="AD6656" s="53"/>
      <c r="AE6656" s="53"/>
      <c r="AF6656" s="72"/>
      <c r="AG6656" s="70"/>
      <c r="AH6656" s="70"/>
      <c r="AI6656" s="70"/>
    </row>
    <row r="6657" spans="1:35" ht="12.75" customHeight="1" x14ac:dyDescent="0.2">
      <c r="A6657" s="64" t="s">
        <v>1244</v>
      </c>
      <c r="B6657" s="65" t="s">
        <v>1243</v>
      </c>
      <c r="C6657" s="65">
        <v>316361</v>
      </c>
      <c r="D6657" s="66">
        <f>VLOOKUP(A6657,'2.1 Termination Charges'!$B$4:$F$904,5,0)</f>
        <v>8.2900000000000005E-3</v>
      </c>
      <c r="G6657" s="67"/>
      <c r="H6657" s="67"/>
      <c r="J6657" s="67"/>
      <c r="P6657" s="68"/>
      <c r="Q6657" s="69"/>
      <c r="R6657" s="69"/>
      <c r="Z6657" s="70"/>
      <c r="AA6657" s="71"/>
      <c r="AB6657" s="70"/>
      <c r="AC6657" s="70"/>
      <c r="AD6657" s="53"/>
      <c r="AE6657" s="53"/>
      <c r="AF6657" s="72"/>
      <c r="AG6657" s="70"/>
      <c r="AH6657" s="70"/>
      <c r="AI6657" s="70"/>
    </row>
    <row r="6658" spans="1:35" ht="12.75" customHeight="1" x14ac:dyDescent="0.2">
      <c r="A6658" s="64" t="s">
        <v>1244</v>
      </c>
      <c r="B6658" s="65" t="s">
        <v>1243</v>
      </c>
      <c r="C6658" s="65">
        <v>316362</v>
      </c>
      <c r="D6658" s="66">
        <f>VLOOKUP(A6658,'2.1 Termination Charges'!$B$4:$F$904,5,0)</f>
        <v>8.2900000000000005E-3</v>
      </c>
      <c r="G6658" s="67"/>
      <c r="H6658" s="67"/>
      <c r="J6658" s="67"/>
      <c r="P6658" s="68"/>
      <c r="Q6658" s="69"/>
      <c r="R6658" s="69"/>
      <c r="Z6658" s="70"/>
      <c r="AA6658" s="71"/>
      <c r="AB6658" s="70"/>
      <c r="AC6658" s="70"/>
      <c r="AD6658" s="53"/>
      <c r="AE6658" s="53"/>
      <c r="AF6658" s="72"/>
      <c r="AG6658" s="70"/>
      <c r="AH6658" s="70"/>
      <c r="AI6658" s="70"/>
    </row>
    <row r="6659" spans="1:35" ht="12.75" customHeight="1" x14ac:dyDescent="0.2">
      <c r="A6659" s="64" t="s">
        <v>1244</v>
      </c>
      <c r="B6659" s="65" t="s">
        <v>1243</v>
      </c>
      <c r="C6659" s="65">
        <v>316363</v>
      </c>
      <c r="D6659" s="66">
        <f>VLOOKUP(A6659,'2.1 Termination Charges'!$B$4:$F$904,5,0)</f>
        <v>8.2900000000000005E-3</v>
      </c>
      <c r="G6659" s="67"/>
      <c r="H6659" s="67"/>
      <c r="J6659" s="67"/>
      <c r="P6659" s="68"/>
      <c r="Q6659" s="69"/>
      <c r="R6659" s="69"/>
      <c r="Z6659" s="70"/>
      <c r="AA6659" s="71"/>
      <c r="AB6659" s="70"/>
      <c r="AC6659" s="70"/>
      <c r="AD6659" s="53"/>
      <c r="AE6659" s="53"/>
      <c r="AF6659" s="72"/>
      <c r="AG6659" s="70"/>
      <c r="AH6659" s="70"/>
      <c r="AI6659" s="70"/>
    </row>
    <row r="6660" spans="1:35" ht="12.75" customHeight="1" x14ac:dyDescent="0.2">
      <c r="A6660" s="64" t="s">
        <v>1244</v>
      </c>
      <c r="B6660" s="65" t="s">
        <v>1243</v>
      </c>
      <c r="C6660" s="65">
        <v>316364</v>
      </c>
      <c r="D6660" s="66">
        <f>VLOOKUP(A6660,'2.1 Termination Charges'!$B$4:$F$904,5,0)</f>
        <v>8.2900000000000005E-3</v>
      </c>
      <c r="G6660" s="67"/>
      <c r="H6660" s="67"/>
      <c r="J6660" s="67"/>
      <c r="P6660" s="68"/>
      <c r="Q6660" s="69"/>
      <c r="R6660" s="69"/>
      <c r="Z6660" s="70"/>
      <c r="AA6660" s="71"/>
      <c r="AB6660" s="70"/>
      <c r="AC6660" s="70"/>
      <c r="AD6660" s="53"/>
      <c r="AE6660" s="53"/>
      <c r="AF6660" s="72"/>
      <c r="AG6660" s="70"/>
      <c r="AH6660" s="70"/>
      <c r="AI6660" s="70"/>
    </row>
    <row r="6661" spans="1:35" ht="12.75" customHeight="1" x14ac:dyDescent="0.2">
      <c r="A6661" s="64" t="s">
        <v>1244</v>
      </c>
      <c r="B6661" s="65" t="s">
        <v>1243</v>
      </c>
      <c r="C6661" s="65">
        <v>316365</v>
      </c>
      <c r="D6661" s="66">
        <f>VLOOKUP(A6661,'2.1 Termination Charges'!$B$4:$F$904,5,0)</f>
        <v>8.2900000000000005E-3</v>
      </c>
      <c r="G6661" s="67"/>
      <c r="H6661" s="67"/>
      <c r="J6661" s="67"/>
      <c r="P6661" s="68"/>
      <c r="Q6661" s="69"/>
      <c r="R6661" s="69"/>
      <c r="Z6661" s="70"/>
      <c r="AA6661" s="71"/>
      <c r="AB6661" s="70"/>
      <c r="AC6661" s="70"/>
      <c r="AD6661" s="53"/>
      <c r="AE6661" s="53"/>
      <c r="AF6661" s="72"/>
      <c r="AG6661" s="70"/>
      <c r="AH6661" s="70"/>
      <c r="AI6661" s="70"/>
    </row>
    <row r="6662" spans="1:35" ht="12.75" customHeight="1" x14ac:dyDescent="0.2">
      <c r="A6662" s="64" t="s">
        <v>1244</v>
      </c>
      <c r="B6662" s="65" t="s">
        <v>1243</v>
      </c>
      <c r="C6662" s="65">
        <v>31638</v>
      </c>
      <c r="D6662" s="66">
        <f>VLOOKUP(A6662,'2.1 Termination Charges'!$B$4:$F$904,5,0)</f>
        <v>8.2900000000000005E-3</v>
      </c>
      <c r="G6662" s="67"/>
      <c r="H6662" s="67"/>
      <c r="J6662" s="67"/>
      <c r="P6662" s="68"/>
      <c r="Q6662" s="69"/>
      <c r="R6662" s="69"/>
      <c r="Z6662" s="70"/>
      <c r="AA6662" s="71"/>
      <c r="AB6662" s="70"/>
      <c r="AC6662" s="70"/>
      <c r="AD6662" s="53"/>
      <c r="AE6662" s="53"/>
      <c r="AF6662" s="72"/>
      <c r="AG6662" s="70"/>
      <c r="AH6662" s="70"/>
      <c r="AI6662" s="70"/>
    </row>
    <row r="6663" spans="1:35" ht="12.75" customHeight="1" x14ac:dyDescent="0.2">
      <c r="A6663" s="64" t="s">
        <v>1244</v>
      </c>
      <c r="B6663" s="65" t="s">
        <v>1243</v>
      </c>
      <c r="C6663" s="65">
        <v>31639</v>
      </c>
      <c r="D6663" s="66">
        <f>VLOOKUP(A6663,'2.1 Termination Charges'!$B$4:$F$904,5,0)</f>
        <v>8.2900000000000005E-3</v>
      </c>
      <c r="G6663" s="67"/>
      <c r="H6663" s="67"/>
      <c r="J6663" s="67"/>
      <c r="P6663" s="68"/>
      <c r="Q6663" s="69"/>
      <c r="R6663" s="69"/>
      <c r="Z6663" s="70"/>
      <c r="AA6663" s="71"/>
      <c r="AB6663" s="70"/>
      <c r="AC6663" s="70"/>
      <c r="AD6663" s="53"/>
      <c r="AE6663" s="53"/>
      <c r="AF6663" s="72"/>
      <c r="AG6663" s="70"/>
      <c r="AH6663" s="70"/>
      <c r="AI6663" s="70"/>
    </row>
    <row r="6664" spans="1:35" ht="12.75" customHeight="1" x14ac:dyDescent="0.2">
      <c r="A6664" s="64" t="s">
        <v>1244</v>
      </c>
      <c r="B6664" s="65" t="s">
        <v>1243</v>
      </c>
      <c r="C6664" s="65">
        <v>31640</v>
      </c>
      <c r="D6664" s="66">
        <f>VLOOKUP(A6664,'2.1 Termination Charges'!$B$4:$F$904,5,0)</f>
        <v>8.2900000000000005E-3</v>
      </c>
      <c r="G6664" s="67"/>
      <c r="H6664" s="67"/>
      <c r="J6664" s="67"/>
      <c r="P6664" s="68"/>
      <c r="Q6664" s="69"/>
      <c r="R6664" s="69"/>
      <c r="Z6664" s="70"/>
      <c r="AA6664" s="71"/>
      <c r="AB6664" s="70"/>
      <c r="AC6664" s="70"/>
      <c r="AD6664" s="53"/>
      <c r="AE6664" s="53"/>
      <c r="AF6664" s="72"/>
      <c r="AG6664" s="70"/>
      <c r="AH6664" s="70"/>
      <c r="AI6664" s="70"/>
    </row>
    <row r="6665" spans="1:35" ht="12.75" customHeight="1" x14ac:dyDescent="0.2">
      <c r="A6665" s="64" t="s">
        <v>1244</v>
      </c>
      <c r="B6665" s="65" t="s">
        <v>1243</v>
      </c>
      <c r="C6665" s="65">
        <v>31641</v>
      </c>
      <c r="D6665" s="66">
        <f>VLOOKUP(A6665,'2.1 Termination Charges'!$B$4:$F$904,5,0)</f>
        <v>8.2900000000000005E-3</v>
      </c>
      <c r="G6665" s="67"/>
      <c r="H6665" s="67"/>
      <c r="J6665" s="67"/>
      <c r="P6665" s="68"/>
      <c r="Q6665" s="69"/>
      <c r="R6665" s="69"/>
      <c r="Z6665" s="70"/>
      <c r="AA6665" s="71"/>
      <c r="AB6665" s="70"/>
      <c r="AC6665" s="70"/>
      <c r="AD6665" s="53"/>
      <c r="AE6665" s="53"/>
      <c r="AF6665" s="72"/>
      <c r="AG6665" s="70"/>
      <c r="AH6665" s="70"/>
      <c r="AI6665" s="70"/>
    </row>
    <row r="6666" spans="1:35" ht="12.75" customHeight="1" x14ac:dyDescent="0.2">
      <c r="A6666" s="64" t="s">
        <v>1244</v>
      </c>
      <c r="B6666" s="65" t="s">
        <v>1243</v>
      </c>
      <c r="C6666" s="65">
        <v>31642</v>
      </c>
      <c r="D6666" s="66">
        <f>VLOOKUP(A6666,'2.1 Termination Charges'!$B$4:$F$904,5,0)</f>
        <v>8.2900000000000005E-3</v>
      </c>
      <c r="G6666" s="67"/>
      <c r="H6666" s="67"/>
      <c r="J6666" s="67"/>
      <c r="P6666" s="68"/>
      <c r="Q6666" s="69"/>
      <c r="R6666" s="69"/>
      <c r="Z6666" s="70"/>
      <c r="AA6666" s="71"/>
      <c r="AB6666" s="70"/>
      <c r="AC6666" s="70"/>
      <c r="AD6666" s="53"/>
      <c r="AE6666" s="53"/>
      <c r="AF6666" s="72"/>
      <c r="AG6666" s="70"/>
      <c r="AH6666" s="70"/>
      <c r="AI6666" s="70"/>
    </row>
    <row r="6667" spans="1:35" ht="12.75" customHeight="1" x14ac:dyDescent="0.2">
      <c r="A6667" s="64" t="s">
        <v>1244</v>
      </c>
      <c r="B6667" s="65" t="s">
        <v>1243</v>
      </c>
      <c r="C6667" s="65">
        <v>31643</v>
      </c>
      <c r="D6667" s="66">
        <f>VLOOKUP(A6667,'2.1 Termination Charges'!$B$4:$F$904,5,0)</f>
        <v>8.2900000000000005E-3</v>
      </c>
      <c r="G6667" s="67"/>
      <c r="H6667" s="67"/>
      <c r="J6667" s="67"/>
      <c r="P6667" s="68"/>
      <c r="Q6667" s="69"/>
      <c r="R6667" s="69"/>
      <c r="Z6667" s="70"/>
      <c r="AA6667" s="71"/>
      <c r="AB6667" s="70"/>
      <c r="AC6667" s="70"/>
      <c r="AD6667" s="53"/>
      <c r="AE6667" s="53"/>
      <c r="AF6667" s="72"/>
      <c r="AG6667" s="70"/>
      <c r="AH6667" s="70"/>
      <c r="AI6667" s="70"/>
    </row>
    <row r="6668" spans="1:35" ht="12.75" customHeight="1" x14ac:dyDescent="0.2">
      <c r="A6668" s="64" t="s">
        <v>1244</v>
      </c>
      <c r="B6668" s="65" t="s">
        <v>1243</v>
      </c>
      <c r="C6668" s="65">
        <v>31648</v>
      </c>
      <c r="D6668" s="66">
        <f>VLOOKUP(A6668,'2.1 Termination Charges'!$B$4:$F$904,5,0)</f>
        <v>8.2900000000000005E-3</v>
      </c>
      <c r="G6668" s="67"/>
      <c r="H6668" s="67"/>
      <c r="J6668" s="67"/>
      <c r="P6668" s="68"/>
      <c r="Q6668" s="69"/>
      <c r="R6668" s="69"/>
      <c r="Z6668" s="70"/>
      <c r="AA6668" s="71"/>
      <c r="AB6668" s="70"/>
      <c r="AC6668" s="70"/>
      <c r="AD6668" s="53"/>
      <c r="AE6668" s="53"/>
      <c r="AF6668" s="72"/>
      <c r="AG6668" s="70"/>
      <c r="AH6668" s="70"/>
      <c r="AI6668" s="70"/>
    </row>
    <row r="6669" spans="1:35" ht="12.75" customHeight="1" x14ac:dyDescent="0.2">
      <c r="A6669" s="64" t="s">
        <v>1244</v>
      </c>
      <c r="B6669" s="65" t="s">
        <v>1243</v>
      </c>
      <c r="C6669" s="65">
        <v>31681</v>
      </c>
      <c r="D6669" s="66">
        <f>VLOOKUP(A6669,'2.1 Termination Charges'!$B$4:$F$904,5,0)</f>
        <v>8.2900000000000005E-3</v>
      </c>
      <c r="G6669" s="67"/>
      <c r="H6669" s="67"/>
      <c r="J6669" s="67"/>
      <c r="P6669" s="68"/>
      <c r="Q6669" s="69"/>
      <c r="R6669" s="69"/>
      <c r="Z6669" s="70"/>
      <c r="AA6669" s="71"/>
      <c r="AB6669" s="70"/>
      <c r="AC6669" s="70"/>
      <c r="AD6669" s="53"/>
      <c r="AE6669" s="53"/>
      <c r="AF6669" s="72"/>
      <c r="AG6669" s="70"/>
      <c r="AH6669" s="70"/>
      <c r="AI6669" s="70"/>
    </row>
    <row r="6670" spans="1:35" ht="12.75" customHeight="1" x14ac:dyDescent="0.2">
      <c r="A6670" s="64" t="s">
        <v>1246</v>
      </c>
      <c r="B6670" s="65" t="s">
        <v>1245</v>
      </c>
      <c r="C6670" s="65">
        <v>31611</v>
      </c>
      <c r="D6670" s="66">
        <f>VLOOKUP(A6670,'2.1 Termination Charges'!$B$4:$F$904,5,0)</f>
        <v>8.2900000000000005E-3</v>
      </c>
      <c r="G6670" s="67"/>
      <c r="H6670" s="67"/>
      <c r="J6670" s="67"/>
      <c r="P6670" s="68"/>
      <c r="Q6670" s="69"/>
      <c r="R6670" s="69"/>
      <c r="Z6670" s="70"/>
      <c r="AA6670" s="71"/>
      <c r="AB6670" s="70"/>
      <c r="AC6670" s="70"/>
      <c r="AD6670" s="53"/>
      <c r="AE6670" s="53"/>
      <c r="AF6670" s="72"/>
      <c r="AG6670" s="70"/>
      <c r="AH6670" s="70"/>
      <c r="AI6670" s="70"/>
    </row>
    <row r="6671" spans="1:35" ht="12.75" customHeight="1" x14ac:dyDescent="0.2">
      <c r="A6671" s="64" t="s">
        <v>1246</v>
      </c>
      <c r="B6671" s="65" t="s">
        <v>1245</v>
      </c>
      <c r="C6671" s="65">
        <v>31615</v>
      </c>
      <c r="D6671" s="66">
        <f>VLOOKUP(A6671,'2.1 Termination Charges'!$B$4:$F$904,5,0)</f>
        <v>8.2900000000000005E-3</v>
      </c>
      <c r="G6671" s="67"/>
      <c r="H6671" s="67"/>
      <c r="J6671" s="67"/>
      <c r="P6671" s="68"/>
      <c r="Q6671" s="69"/>
      <c r="R6671" s="69"/>
      <c r="Z6671" s="70"/>
      <c r="AA6671" s="71"/>
      <c r="AB6671" s="70"/>
      <c r="AC6671" s="70"/>
      <c r="AD6671" s="53"/>
      <c r="AE6671" s="53"/>
      <c r="AF6671" s="72"/>
      <c r="AG6671" s="70"/>
      <c r="AH6671" s="70"/>
      <c r="AI6671" s="70"/>
    </row>
    <row r="6672" spans="1:35" ht="12.75" customHeight="1" x14ac:dyDescent="0.2">
      <c r="A6672" s="64" t="s">
        <v>1246</v>
      </c>
      <c r="B6672" s="65" t="s">
        <v>1245</v>
      </c>
      <c r="C6672" s="65">
        <v>31621</v>
      </c>
      <c r="D6672" s="66">
        <f>VLOOKUP(A6672,'2.1 Termination Charges'!$B$4:$F$904,5,0)</f>
        <v>8.2900000000000005E-3</v>
      </c>
      <c r="G6672" s="67"/>
      <c r="H6672" s="67"/>
      <c r="J6672" s="67"/>
      <c r="P6672" s="68"/>
      <c r="Q6672" s="69"/>
      <c r="R6672" s="69"/>
      <c r="Z6672" s="70"/>
      <c r="AA6672" s="71"/>
      <c r="AB6672" s="70"/>
      <c r="AC6672" s="70"/>
      <c r="AD6672" s="53"/>
      <c r="AE6672" s="53"/>
      <c r="AF6672" s="72"/>
      <c r="AG6672" s="70"/>
      <c r="AH6672" s="70"/>
      <c r="AI6672" s="70"/>
    </row>
    <row r="6673" spans="1:35" ht="12.75" customHeight="1" x14ac:dyDescent="0.2">
      <c r="A6673" s="64" t="s">
        <v>1246</v>
      </c>
      <c r="B6673" s="65" t="s">
        <v>1245</v>
      </c>
      <c r="C6673" s="65">
        <v>31625</v>
      </c>
      <c r="D6673" s="66">
        <f>VLOOKUP(A6673,'2.1 Termination Charges'!$B$4:$F$904,5,0)</f>
        <v>8.2900000000000005E-3</v>
      </c>
      <c r="G6673" s="67"/>
      <c r="H6673" s="67"/>
      <c r="J6673" s="67"/>
      <c r="P6673" s="68"/>
      <c r="Q6673" s="69"/>
      <c r="R6673" s="69"/>
      <c r="Z6673" s="70"/>
      <c r="AA6673" s="71"/>
      <c r="AB6673" s="70"/>
      <c r="AC6673" s="70"/>
      <c r="AD6673" s="53"/>
      <c r="AE6673" s="53"/>
      <c r="AF6673" s="72"/>
      <c r="AG6673" s="70"/>
      <c r="AH6673" s="70"/>
      <c r="AI6673" s="70"/>
    </row>
    <row r="6674" spans="1:35" ht="12.75" customHeight="1" x14ac:dyDescent="0.2">
      <c r="A6674" s="64" t="s">
        <v>1246</v>
      </c>
      <c r="B6674" s="65" t="s">
        <v>1245</v>
      </c>
      <c r="C6674" s="65">
        <v>31627</v>
      </c>
      <c r="D6674" s="66">
        <f>VLOOKUP(A6674,'2.1 Termination Charges'!$B$4:$F$904,5,0)</f>
        <v>8.2900000000000005E-3</v>
      </c>
      <c r="G6674" s="67"/>
      <c r="H6674" s="67"/>
      <c r="J6674" s="67"/>
      <c r="P6674" s="68"/>
      <c r="Q6674" s="69"/>
      <c r="R6674" s="69"/>
      <c r="Z6674" s="70"/>
      <c r="AA6674" s="71"/>
      <c r="AB6674" s="70"/>
      <c r="AC6674" s="70"/>
      <c r="AD6674" s="53"/>
      <c r="AE6674" s="53"/>
      <c r="AF6674" s="72"/>
      <c r="AG6674" s="70"/>
      <c r="AH6674" s="70"/>
      <c r="AI6674" s="70"/>
    </row>
    <row r="6675" spans="1:35" ht="12.75" customHeight="1" x14ac:dyDescent="0.2">
      <c r="A6675" s="64" t="s">
        <v>1246</v>
      </c>
      <c r="B6675" s="65" t="s">
        <v>1245</v>
      </c>
      <c r="C6675" s="65">
        <v>31629</v>
      </c>
      <c r="D6675" s="66">
        <f>VLOOKUP(A6675,'2.1 Termination Charges'!$B$4:$F$904,5,0)</f>
        <v>8.2900000000000005E-3</v>
      </c>
      <c r="G6675" s="67"/>
      <c r="H6675" s="67"/>
      <c r="J6675" s="67"/>
      <c r="P6675" s="68"/>
      <c r="Q6675" s="69"/>
      <c r="R6675" s="69"/>
      <c r="Z6675" s="70"/>
      <c r="AA6675" s="71"/>
      <c r="AB6675" s="70"/>
      <c r="AC6675" s="70"/>
      <c r="AD6675" s="53"/>
      <c r="AE6675" s="53"/>
      <c r="AF6675" s="72"/>
      <c r="AG6675" s="70"/>
      <c r="AH6675" s="70"/>
      <c r="AI6675" s="70"/>
    </row>
    <row r="6676" spans="1:35" ht="12.75" customHeight="1" x14ac:dyDescent="0.2">
      <c r="A6676" s="64" t="s">
        <v>1246</v>
      </c>
      <c r="B6676" s="65" t="s">
        <v>1245</v>
      </c>
      <c r="C6676" s="65">
        <v>31631</v>
      </c>
      <c r="D6676" s="66">
        <f>VLOOKUP(A6676,'2.1 Termination Charges'!$B$4:$F$904,5,0)</f>
        <v>8.2900000000000005E-3</v>
      </c>
      <c r="G6676" s="67"/>
      <c r="H6676" s="67"/>
      <c r="J6676" s="67"/>
      <c r="P6676" s="68"/>
      <c r="Q6676" s="69"/>
      <c r="R6676" s="69"/>
      <c r="Z6676" s="70"/>
      <c r="AA6676" s="71"/>
      <c r="AB6676" s="70"/>
      <c r="AC6676" s="70"/>
      <c r="AD6676" s="53"/>
      <c r="AE6676" s="53"/>
      <c r="AF6676" s="72"/>
      <c r="AG6676" s="70"/>
      <c r="AH6676" s="70"/>
      <c r="AI6676" s="70"/>
    </row>
    <row r="6677" spans="1:35" ht="12.75" customHeight="1" x14ac:dyDescent="0.2">
      <c r="A6677" s="64" t="s">
        <v>1246</v>
      </c>
      <c r="B6677" s="65" t="s">
        <v>1245</v>
      </c>
      <c r="C6677" s="65">
        <v>31646</v>
      </c>
      <c r="D6677" s="66">
        <f>VLOOKUP(A6677,'2.1 Termination Charges'!$B$4:$F$904,5,0)</f>
        <v>8.2900000000000005E-3</v>
      </c>
      <c r="G6677" s="67"/>
      <c r="H6677" s="67"/>
      <c r="J6677" s="67"/>
      <c r="P6677" s="68"/>
      <c r="Q6677" s="69"/>
      <c r="R6677" s="69"/>
      <c r="Z6677" s="70"/>
      <c r="AA6677" s="71"/>
      <c r="AB6677" s="70"/>
      <c r="AC6677" s="70"/>
      <c r="AD6677" s="53"/>
      <c r="AE6677" s="53"/>
      <c r="AF6677" s="72"/>
      <c r="AG6677" s="70"/>
      <c r="AH6677" s="70"/>
      <c r="AI6677" s="70"/>
    </row>
    <row r="6678" spans="1:35" ht="12.75" customHeight="1" x14ac:dyDescent="0.2">
      <c r="A6678" s="64" t="s">
        <v>1246</v>
      </c>
      <c r="B6678" s="65" t="s">
        <v>1245</v>
      </c>
      <c r="C6678" s="65">
        <v>31650</v>
      </c>
      <c r="D6678" s="66">
        <f>VLOOKUP(A6678,'2.1 Termination Charges'!$B$4:$F$904,5,0)</f>
        <v>8.2900000000000005E-3</v>
      </c>
      <c r="G6678" s="67"/>
      <c r="H6678" s="67"/>
      <c r="J6678" s="67"/>
      <c r="P6678" s="68"/>
      <c r="Q6678" s="69"/>
      <c r="R6678" s="69"/>
      <c r="Z6678" s="70"/>
      <c r="AA6678" s="71"/>
      <c r="AB6678" s="70"/>
      <c r="AC6678" s="70"/>
      <c r="AD6678" s="53"/>
      <c r="AE6678" s="53"/>
      <c r="AF6678" s="72"/>
      <c r="AG6678" s="70"/>
      <c r="AH6678" s="70"/>
      <c r="AI6678" s="70"/>
    </row>
    <row r="6679" spans="1:35" ht="12.75" customHeight="1" x14ac:dyDescent="0.2">
      <c r="A6679" s="64" t="s">
        <v>1246</v>
      </c>
      <c r="B6679" s="65" t="s">
        <v>1245</v>
      </c>
      <c r="C6679" s="65">
        <v>31652</v>
      </c>
      <c r="D6679" s="66">
        <f>VLOOKUP(A6679,'2.1 Termination Charges'!$B$4:$F$904,5,0)</f>
        <v>8.2900000000000005E-3</v>
      </c>
      <c r="G6679" s="67"/>
      <c r="H6679" s="67"/>
      <c r="J6679" s="67"/>
      <c r="P6679" s="68"/>
      <c r="Q6679" s="69"/>
      <c r="R6679" s="69"/>
      <c r="Z6679" s="70"/>
      <c r="AA6679" s="71"/>
      <c r="AB6679" s="70"/>
      <c r="AC6679" s="70"/>
      <c r="AD6679" s="53"/>
      <c r="AE6679" s="53"/>
      <c r="AF6679" s="72"/>
      <c r="AG6679" s="70"/>
      <c r="AH6679" s="70"/>
      <c r="AI6679" s="70"/>
    </row>
    <row r="6680" spans="1:35" ht="12.75" customHeight="1" x14ac:dyDescent="0.2">
      <c r="A6680" s="64" t="s">
        <v>1246</v>
      </c>
      <c r="B6680" s="65" t="s">
        <v>1245</v>
      </c>
      <c r="C6680" s="65">
        <v>31654</v>
      </c>
      <c r="D6680" s="66">
        <f>VLOOKUP(A6680,'2.1 Termination Charges'!$B$4:$F$904,5,0)</f>
        <v>8.2900000000000005E-3</v>
      </c>
      <c r="G6680" s="67"/>
      <c r="H6680" s="67"/>
      <c r="J6680" s="67"/>
      <c r="P6680" s="68"/>
      <c r="Q6680" s="69"/>
      <c r="R6680" s="69"/>
      <c r="Z6680" s="70"/>
      <c r="AA6680" s="71"/>
      <c r="AB6680" s="70"/>
      <c r="AC6680" s="70"/>
      <c r="AD6680" s="53"/>
      <c r="AE6680" s="53"/>
      <c r="AF6680" s="72"/>
      <c r="AG6680" s="70"/>
      <c r="AH6680" s="70"/>
      <c r="AI6680" s="70"/>
    </row>
    <row r="6681" spans="1:35" ht="12.75" customHeight="1" x14ac:dyDescent="0.2">
      <c r="A6681" s="64" t="s">
        <v>1246</v>
      </c>
      <c r="B6681" s="65" t="s">
        <v>1245</v>
      </c>
      <c r="C6681" s="65">
        <v>31655</v>
      </c>
      <c r="D6681" s="66">
        <f>VLOOKUP(A6681,'2.1 Termination Charges'!$B$4:$F$904,5,0)</f>
        <v>8.2900000000000005E-3</v>
      </c>
      <c r="G6681" s="67"/>
      <c r="H6681" s="67"/>
      <c r="J6681" s="67"/>
      <c r="P6681" s="68"/>
      <c r="Q6681" s="69"/>
      <c r="R6681" s="69"/>
      <c r="Z6681" s="70"/>
      <c r="AA6681" s="71"/>
      <c r="AB6681" s="70"/>
      <c r="AC6681" s="70"/>
      <c r="AD6681" s="53"/>
      <c r="AE6681" s="53"/>
      <c r="AF6681" s="72"/>
      <c r="AG6681" s="70"/>
      <c r="AH6681" s="70"/>
      <c r="AI6681" s="70"/>
    </row>
    <row r="6682" spans="1:35" ht="12.75" customHeight="1" x14ac:dyDescent="0.2">
      <c r="A6682" s="64" t="s">
        <v>1248</v>
      </c>
      <c r="B6682" s="65" t="s">
        <v>1247</v>
      </c>
      <c r="C6682" s="65">
        <v>316</v>
      </c>
      <c r="D6682" s="66">
        <f>VLOOKUP(A6682,'2.1 Termination Charges'!$B$4:$F$904,5,0)</f>
        <v>1.2710000000000001E-2</v>
      </c>
      <c r="G6682" s="67"/>
      <c r="H6682" s="67"/>
      <c r="J6682" s="67"/>
      <c r="P6682" s="68"/>
      <c r="Q6682" s="69"/>
      <c r="R6682" s="69"/>
      <c r="Z6682" s="70"/>
      <c r="AA6682" s="71"/>
      <c r="AB6682" s="70"/>
      <c r="AC6682" s="70"/>
      <c r="AD6682" s="53"/>
      <c r="AE6682" s="53"/>
      <c r="AF6682" s="72"/>
      <c r="AG6682" s="70"/>
      <c r="AH6682" s="70"/>
      <c r="AI6682" s="70"/>
    </row>
    <row r="6683" spans="1:35" ht="12.75" customHeight="1" x14ac:dyDescent="0.2">
      <c r="A6683" s="64" t="s">
        <v>1248</v>
      </c>
      <c r="B6683" s="65" t="s">
        <v>1247</v>
      </c>
      <c r="C6683" s="65">
        <v>31970</v>
      </c>
      <c r="D6683" s="66">
        <f>VLOOKUP(A6683,'2.1 Termination Charges'!$B$4:$F$904,5,0)</f>
        <v>1.2710000000000001E-2</v>
      </c>
      <c r="G6683" s="67"/>
      <c r="H6683" s="67"/>
      <c r="J6683" s="67"/>
      <c r="P6683" s="68"/>
      <c r="Q6683" s="69"/>
      <c r="R6683" s="69"/>
      <c r="Z6683" s="70"/>
      <c r="AA6683" s="71"/>
      <c r="AB6683" s="70"/>
      <c r="AC6683" s="70"/>
      <c r="AD6683" s="53"/>
      <c r="AE6683" s="53"/>
      <c r="AF6683" s="72"/>
      <c r="AG6683" s="70"/>
      <c r="AH6683" s="70"/>
      <c r="AI6683" s="70"/>
    </row>
    <row r="6684" spans="1:35" ht="12.75" customHeight="1" x14ac:dyDescent="0.2">
      <c r="A6684" s="64" t="s">
        <v>1250</v>
      </c>
      <c r="B6684" s="65" t="s">
        <v>1249</v>
      </c>
      <c r="C6684" s="65">
        <v>599</v>
      </c>
      <c r="D6684" s="66">
        <f>VLOOKUP(A6684,'2.1 Termination Charges'!$B$4:$F$904,5,0)</f>
        <v>0.17574999999999999</v>
      </c>
      <c r="G6684" s="67"/>
      <c r="H6684" s="67"/>
      <c r="J6684" s="67"/>
      <c r="P6684" s="68"/>
      <c r="Q6684" s="69"/>
      <c r="R6684" s="69"/>
      <c r="Z6684" s="70"/>
      <c r="AA6684" s="71"/>
      <c r="AB6684" s="70"/>
      <c r="AC6684" s="70"/>
      <c r="AD6684" s="53"/>
      <c r="AE6684" s="53"/>
      <c r="AF6684" s="72"/>
      <c r="AG6684" s="70"/>
      <c r="AH6684" s="70"/>
      <c r="AI6684" s="70"/>
    </row>
    <row r="6685" spans="1:35" ht="12.75" customHeight="1" x14ac:dyDescent="0.2">
      <c r="A6685" s="64" t="s">
        <v>1252</v>
      </c>
      <c r="B6685" s="65" t="s">
        <v>1251</v>
      </c>
      <c r="C6685" s="65">
        <v>687</v>
      </c>
      <c r="D6685" s="66">
        <f>VLOOKUP(A6685,'2.1 Termination Charges'!$B$4:$F$904,5,0)</f>
        <v>0.41271999999999998</v>
      </c>
      <c r="G6685" s="67"/>
      <c r="H6685" s="67"/>
      <c r="J6685" s="67"/>
      <c r="P6685" s="68"/>
      <c r="Q6685" s="69"/>
      <c r="R6685" s="69"/>
      <c r="Z6685" s="70"/>
      <c r="AA6685" s="71"/>
      <c r="AB6685" s="70"/>
      <c r="AC6685" s="70"/>
      <c r="AD6685" s="53"/>
      <c r="AE6685" s="53"/>
      <c r="AF6685" s="72"/>
      <c r="AG6685" s="70"/>
      <c r="AH6685" s="70"/>
      <c r="AI6685" s="70"/>
    </row>
    <row r="6686" spans="1:35" ht="12.75" customHeight="1" x14ac:dyDescent="0.2">
      <c r="A6686" s="64" t="s">
        <v>1254</v>
      </c>
      <c r="B6686" s="65" t="s">
        <v>1253</v>
      </c>
      <c r="C6686" s="65">
        <v>68770</v>
      </c>
      <c r="D6686" s="66">
        <f>VLOOKUP(A6686,'2.1 Termination Charges'!$B$4:$F$904,5,0)</f>
        <v>0.41271999999999998</v>
      </c>
      <c r="G6686" s="67"/>
      <c r="H6686" s="67"/>
      <c r="J6686" s="67"/>
      <c r="P6686" s="68"/>
      <c r="Q6686" s="69"/>
      <c r="R6686" s="69"/>
      <c r="Z6686" s="70"/>
      <c r="AA6686" s="71"/>
      <c r="AB6686" s="70"/>
      <c r="AC6686" s="70"/>
      <c r="AD6686" s="53"/>
      <c r="AE6686" s="53"/>
      <c r="AF6686" s="72"/>
      <c r="AG6686" s="70"/>
      <c r="AH6686" s="70"/>
      <c r="AI6686" s="70"/>
    </row>
    <row r="6687" spans="1:35" ht="12.75" customHeight="1" x14ac:dyDescent="0.2">
      <c r="A6687" s="64" t="s">
        <v>1254</v>
      </c>
      <c r="B6687" s="65" t="s">
        <v>1253</v>
      </c>
      <c r="C6687" s="65">
        <v>68771</v>
      </c>
      <c r="D6687" s="66">
        <f>VLOOKUP(A6687,'2.1 Termination Charges'!$B$4:$F$904,5,0)</f>
        <v>0.41271999999999998</v>
      </c>
      <c r="G6687" s="67"/>
      <c r="H6687" s="67"/>
      <c r="J6687" s="67"/>
      <c r="P6687" s="68"/>
      <c r="Q6687" s="69"/>
      <c r="R6687" s="69"/>
      <c r="Z6687" s="70"/>
      <c r="AA6687" s="71"/>
      <c r="AB6687" s="70"/>
      <c r="AC6687" s="70"/>
      <c r="AD6687" s="53"/>
      <c r="AE6687" s="53"/>
      <c r="AF6687" s="72"/>
      <c r="AG6687" s="70"/>
      <c r="AH6687" s="70"/>
      <c r="AI6687" s="70"/>
    </row>
    <row r="6688" spans="1:35" ht="12.75" customHeight="1" x14ac:dyDescent="0.2">
      <c r="A6688" s="64" t="s">
        <v>1254</v>
      </c>
      <c r="B6688" s="65" t="s">
        <v>1253</v>
      </c>
      <c r="C6688" s="65">
        <v>68772</v>
      </c>
      <c r="D6688" s="66">
        <f>VLOOKUP(A6688,'2.1 Termination Charges'!$B$4:$F$904,5,0)</f>
        <v>0.41271999999999998</v>
      </c>
      <c r="G6688" s="67"/>
      <c r="H6688" s="67"/>
      <c r="J6688" s="67"/>
      <c r="P6688" s="68"/>
      <c r="Q6688" s="69"/>
      <c r="R6688" s="69"/>
      <c r="Z6688" s="70"/>
      <c r="AA6688" s="71"/>
      <c r="AB6688" s="70"/>
      <c r="AC6688" s="70"/>
      <c r="AD6688" s="53"/>
      <c r="AE6688" s="53"/>
      <c r="AF6688" s="72"/>
      <c r="AG6688" s="70"/>
      <c r="AH6688" s="70"/>
      <c r="AI6688" s="70"/>
    </row>
    <row r="6689" spans="1:35" ht="12.75" customHeight="1" x14ac:dyDescent="0.2">
      <c r="A6689" s="64" t="s">
        <v>1254</v>
      </c>
      <c r="B6689" s="65" t="s">
        <v>1253</v>
      </c>
      <c r="C6689" s="65">
        <v>68773</v>
      </c>
      <c r="D6689" s="66">
        <f>VLOOKUP(A6689,'2.1 Termination Charges'!$B$4:$F$904,5,0)</f>
        <v>0.41271999999999998</v>
      </c>
      <c r="G6689" s="67"/>
      <c r="H6689" s="67"/>
      <c r="J6689" s="67"/>
      <c r="P6689" s="68"/>
      <c r="Q6689" s="69"/>
      <c r="R6689" s="69"/>
      <c r="Z6689" s="70"/>
      <c r="AA6689" s="71"/>
      <c r="AB6689" s="70"/>
      <c r="AC6689" s="70"/>
      <c r="AD6689" s="53"/>
      <c r="AE6689" s="53"/>
      <c r="AF6689" s="72"/>
      <c r="AG6689" s="70"/>
      <c r="AH6689" s="70"/>
      <c r="AI6689" s="70"/>
    </row>
    <row r="6690" spans="1:35" ht="12.75" customHeight="1" x14ac:dyDescent="0.2">
      <c r="A6690" s="64" t="s">
        <v>1254</v>
      </c>
      <c r="B6690" s="65" t="s">
        <v>1253</v>
      </c>
      <c r="C6690" s="65">
        <v>68774</v>
      </c>
      <c r="D6690" s="66">
        <f>VLOOKUP(A6690,'2.1 Termination Charges'!$B$4:$F$904,5,0)</f>
        <v>0.41271999999999998</v>
      </c>
      <c r="G6690" s="67"/>
      <c r="H6690" s="67"/>
      <c r="J6690" s="67"/>
      <c r="P6690" s="68"/>
      <c r="Q6690" s="69"/>
      <c r="R6690" s="69"/>
      <c r="Z6690" s="70"/>
      <c r="AA6690" s="71"/>
      <c r="AB6690" s="70"/>
      <c r="AC6690" s="70"/>
      <c r="AD6690" s="53"/>
      <c r="AE6690" s="53"/>
      <c r="AF6690" s="72"/>
      <c r="AG6690" s="70"/>
      <c r="AH6690" s="70"/>
      <c r="AI6690" s="70"/>
    </row>
    <row r="6691" spans="1:35" ht="12.75" customHeight="1" x14ac:dyDescent="0.2">
      <c r="A6691" s="64" t="s">
        <v>1254</v>
      </c>
      <c r="B6691" s="65" t="s">
        <v>1253</v>
      </c>
      <c r="C6691" s="65">
        <v>68775</v>
      </c>
      <c r="D6691" s="66">
        <f>VLOOKUP(A6691,'2.1 Termination Charges'!$B$4:$F$904,5,0)</f>
        <v>0.41271999999999998</v>
      </c>
      <c r="G6691" s="67"/>
      <c r="H6691" s="67"/>
      <c r="J6691" s="67"/>
      <c r="P6691" s="68"/>
      <c r="Q6691" s="69"/>
      <c r="R6691" s="69"/>
      <c r="Z6691" s="70"/>
      <c r="AA6691" s="71"/>
      <c r="AB6691" s="70"/>
      <c r="AC6691" s="70"/>
      <c r="AD6691" s="53"/>
      <c r="AE6691" s="53"/>
      <c r="AF6691" s="72"/>
      <c r="AG6691" s="70"/>
      <c r="AH6691" s="70"/>
      <c r="AI6691" s="70"/>
    </row>
    <row r="6692" spans="1:35" ht="12.75" customHeight="1" x14ac:dyDescent="0.2">
      <c r="A6692" s="64" t="s">
        <v>1254</v>
      </c>
      <c r="B6692" s="65" t="s">
        <v>1253</v>
      </c>
      <c r="C6692" s="65">
        <v>68776</v>
      </c>
      <c r="D6692" s="66">
        <f>VLOOKUP(A6692,'2.1 Termination Charges'!$B$4:$F$904,5,0)</f>
        <v>0.41271999999999998</v>
      </c>
      <c r="G6692" s="67"/>
      <c r="H6692" s="67"/>
      <c r="J6692" s="67"/>
      <c r="P6692" s="68"/>
      <c r="Q6692" s="69"/>
      <c r="R6692" s="69"/>
      <c r="Z6692" s="70"/>
      <c r="AA6692" s="71"/>
      <c r="AB6692" s="70"/>
      <c r="AC6692" s="70"/>
      <c r="AD6692" s="53"/>
      <c r="AE6692" s="53"/>
      <c r="AF6692" s="72"/>
      <c r="AG6692" s="70"/>
      <c r="AH6692" s="70"/>
      <c r="AI6692" s="70"/>
    </row>
    <row r="6693" spans="1:35" ht="12.75" customHeight="1" x14ac:dyDescent="0.2">
      <c r="A6693" s="64" t="s">
        <v>1254</v>
      </c>
      <c r="B6693" s="65" t="s">
        <v>1253</v>
      </c>
      <c r="C6693" s="65">
        <v>68777</v>
      </c>
      <c r="D6693" s="66">
        <f>VLOOKUP(A6693,'2.1 Termination Charges'!$B$4:$F$904,5,0)</f>
        <v>0.41271999999999998</v>
      </c>
      <c r="G6693" s="67"/>
      <c r="H6693" s="67"/>
      <c r="J6693" s="67"/>
      <c r="P6693" s="68"/>
      <c r="Q6693" s="69"/>
      <c r="R6693" s="69"/>
      <c r="Z6693" s="70"/>
      <c r="AA6693" s="71"/>
      <c r="AB6693" s="70"/>
      <c r="AC6693" s="70"/>
      <c r="AD6693" s="53"/>
      <c r="AE6693" s="53"/>
      <c r="AF6693" s="72"/>
      <c r="AG6693" s="70"/>
      <c r="AH6693" s="70"/>
      <c r="AI6693" s="70"/>
    </row>
    <row r="6694" spans="1:35" ht="12.75" customHeight="1" x14ac:dyDescent="0.2">
      <c r="A6694" s="64" t="s">
        <v>1254</v>
      </c>
      <c r="B6694" s="65" t="s">
        <v>1253</v>
      </c>
      <c r="C6694" s="65">
        <v>68778</v>
      </c>
      <c r="D6694" s="66">
        <f>VLOOKUP(A6694,'2.1 Termination Charges'!$B$4:$F$904,5,0)</f>
        <v>0.41271999999999998</v>
      </c>
      <c r="G6694" s="67"/>
      <c r="H6694" s="67"/>
      <c r="J6694" s="67"/>
      <c r="P6694" s="68"/>
      <c r="Q6694" s="69"/>
      <c r="R6694" s="69"/>
      <c r="Z6694" s="70"/>
      <c r="AA6694" s="71"/>
      <c r="AB6694" s="70"/>
      <c r="AC6694" s="70"/>
      <c r="AD6694" s="53"/>
      <c r="AE6694" s="53"/>
      <c r="AF6694" s="72"/>
      <c r="AG6694" s="70"/>
      <c r="AH6694" s="70"/>
      <c r="AI6694" s="70"/>
    </row>
    <row r="6695" spans="1:35" ht="12.75" customHeight="1" x14ac:dyDescent="0.2">
      <c r="A6695" s="64" t="s">
        <v>1254</v>
      </c>
      <c r="B6695" s="65" t="s">
        <v>1253</v>
      </c>
      <c r="C6695" s="65">
        <v>68779</v>
      </c>
      <c r="D6695" s="66">
        <f>VLOOKUP(A6695,'2.1 Termination Charges'!$B$4:$F$904,5,0)</f>
        <v>0.41271999999999998</v>
      </c>
      <c r="G6695" s="67"/>
      <c r="H6695" s="67"/>
      <c r="J6695" s="67"/>
      <c r="P6695" s="68"/>
      <c r="Q6695" s="69"/>
      <c r="R6695" s="69"/>
      <c r="Z6695" s="70"/>
      <c r="AA6695" s="71"/>
      <c r="AB6695" s="70"/>
      <c r="AC6695" s="70"/>
      <c r="AD6695" s="53"/>
      <c r="AE6695" s="53"/>
      <c r="AF6695" s="72"/>
      <c r="AG6695" s="70"/>
      <c r="AH6695" s="70"/>
      <c r="AI6695" s="70"/>
    </row>
    <row r="6696" spans="1:35" ht="12.75" customHeight="1" x14ac:dyDescent="0.2">
      <c r="A6696" s="64" t="s">
        <v>1254</v>
      </c>
      <c r="B6696" s="65" t="s">
        <v>1253</v>
      </c>
      <c r="C6696" s="65">
        <v>68780</v>
      </c>
      <c r="D6696" s="66">
        <f>VLOOKUP(A6696,'2.1 Termination Charges'!$B$4:$F$904,5,0)</f>
        <v>0.41271999999999998</v>
      </c>
      <c r="G6696" s="67"/>
      <c r="H6696" s="67"/>
      <c r="J6696" s="67"/>
      <c r="P6696" s="68"/>
      <c r="Q6696" s="69"/>
      <c r="R6696" s="69"/>
      <c r="Z6696" s="70"/>
      <c r="AA6696" s="71"/>
      <c r="AB6696" s="70"/>
      <c r="AC6696" s="70"/>
      <c r="AD6696" s="53"/>
      <c r="AE6696" s="53"/>
      <c r="AF6696" s="72"/>
      <c r="AG6696" s="70"/>
      <c r="AH6696" s="70"/>
      <c r="AI6696" s="70"/>
    </row>
    <row r="6697" spans="1:35" ht="12.75" customHeight="1" x14ac:dyDescent="0.2">
      <c r="A6697" s="64" t="s">
        <v>1254</v>
      </c>
      <c r="B6697" s="65" t="s">
        <v>1253</v>
      </c>
      <c r="C6697" s="65">
        <v>68781</v>
      </c>
      <c r="D6697" s="66">
        <f>VLOOKUP(A6697,'2.1 Termination Charges'!$B$4:$F$904,5,0)</f>
        <v>0.41271999999999998</v>
      </c>
      <c r="G6697" s="67"/>
      <c r="H6697" s="67"/>
      <c r="J6697" s="67"/>
      <c r="P6697" s="68"/>
      <c r="Q6697" s="69"/>
      <c r="R6697" s="69"/>
      <c r="Z6697" s="70"/>
      <c r="AA6697" s="71"/>
      <c r="AB6697" s="70"/>
      <c r="AC6697" s="70"/>
      <c r="AD6697" s="53"/>
      <c r="AE6697" s="53"/>
      <c r="AF6697" s="72"/>
      <c r="AG6697" s="70"/>
      <c r="AH6697" s="70"/>
      <c r="AI6697" s="70"/>
    </row>
    <row r="6698" spans="1:35" ht="12.75" customHeight="1" x14ac:dyDescent="0.2">
      <c r="A6698" s="64" t="s">
        <v>1254</v>
      </c>
      <c r="B6698" s="65" t="s">
        <v>1253</v>
      </c>
      <c r="C6698" s="65">
        <v>68782</v>
      </c>
      <c r="D6698" s="66">
        <f>VLOOKUP(A6698,'2.1 Termination Charges'!$B$4:$F$904,5,0)</f>
        <v>0.41271999999999998</v>
      </c>
      <c r="G6698" s="67"/>
      <c r="H6698" s="67"/>
      <c r="J6698" s="67"/>
      <c r="P6698" s="68"/>
      <c r="Q6698" s="69"/>
      <c r="R6698" s="69"/>
      <c r="Z6698" s="70"/>
      <c r="AA6698" s="71"/>
      <c r="AB6698" s="70"/>
      <c r="AC6698" s="70"/>
      <c r="AD6698" s="53"/>
      <c r="AE6698" s="53"/>
      <c r="AF6698" s="72"/>
      <c r="AG6698" s="70"/>
      <c r="AH6698" s="70"/>
      <c r="AI6698" s="70"/>
    </row>
    <row r="6699" spans="1:35" ht="12.75" customHeight="1" x14ac:dyDescent="0.2">
      <c r="A6699" s="64" t="s">
        <v>1254</v>
      </c>
      <c r="B6699" s="65" t="s">
        <v>1253</v>
      </c>
      <c r="C6699" s="65">
        <v>68783</v>
      </c>
      <c r="D6699" s="66">
        <f>VLOOKUP(A6699,'2.1 Termination Charges'!$B$4:$F$904,5,0)</f>
        <v>0.41271999999999998</v>
      </c>
      <c r="G6699" s="67"/>
      <c r="H6699" s="67"/>
      <c r="J6699" s="67"/>
      <c r="P6699" s="68"/>
      <c r="Q6699" s="69"/>
      <c r="R6699" s="69"/>
      <c r="Z6699" s="70"/>
      <c r="AA6699" s="71"/>
      <c r="AB6699" s="70"/>
      <c r="AC6699" s="70"/>
      <c r="AD6699" s="53"/>
      <c r="AE6699" s="53"/>
      <c r="AF6699" s="72"/>
      <c r="AG6699" s="70"/>
      <c r="AH6699" s="70"/>
      <c r="AI6699" s="70"/>
    </row>
    <row r="6700" spans="1:35" ht="12.75" customHeight="1" x14ac:dyDescent="0.2">
      <c r="A6700" s="64" t="s">
        <v>1254</v>
      </c>
      <c r="B6700" s="65" t="s">
        <v>1253</v>
      </c>
      <c r="C6700" s="65">
        <v>68784</v>
      </c>
      <c r="D6700" s="66">
        <f>VLOOKUP(A6700,'2.1 Termination Charges'!$B$4:$F$904,5,0)</f>
        <v>0.41271999999999998</v>
      </c>
      <c r="G6700" s="67"/>
      <c r="H6700" s="67"/>
      <c r="J6700" s="67"/>
      <c r="P6700" s="68"/>
      <c r="Q6700" s="69"/>
      <c r="R6700" s="69"/>
      <c r="Z6700" s="70"/>
      <c r="AA6700" s="71"/>
      <c r="AB6700" s="70"/>
      <c r="AC6700" s="70"/>
      <c r="AD6700" s="53"/>
      <c r="AE6700" s="53"/>
      <c r="AF6700" s="72"/>
      <c r="AG6700" s="70"/>
      <c r="AH6700" s="70"/>
      <c r="AI6700" s="70"/>
    </row>
    <row r="6701" spans="1:35" ht="12.75" customHeight="1" x14ac:dyDescent="0.2">
      <c r="A6701" s="64" t="s">
        <v>1254</v>
      </c>
      <c r="B6701" s="65" t="s">
        <v>1253</v>
      </c>
      <c r="C6701" s="65">
        <v>68785</v>
      </c>
      <c r="D6701" s="66">
        <f>VLOOKUP(A6701,'2.1 Termination Charges'!$B$4:$F$904,5,0)</f>
        <v>0.41271999999999998</v>
      </c>
      <c r="G6701" s="67"/>
      <c r="H6701" s="67"/>
      <c r="J6701" s="67"/>
      <c r="P6701" s="68"/>
      <c r="Q6701" s="69"/>
      <c r="R6701" s="69"/>
      <c r="Z6701" s="70"/>
      <c r="AA6701" s="71"/>
      <c r="AB6701" s="70"/>
      <c r="AC6701" s="70"/>
      <c r="AD6701" s="53"/>
      <c r="AE6701" s="53"/>
      <c r="AF6701" s="72"/>
      <c r="AG6701" s="70"/>
      <c r="AH6701" s="70"/>
      <c r="AI6701" s="70"/>
    </row>
    <row r="6702" spans="1:35" ht="12.75" customHeight="1" x14ac:dyDescent="0.2">
      <c r="A6702" s="64" t="s">
        <v>1254</v>
      </c>
      <c r="B6702" s="65" t="s">
        <v>1253</v>
      </c>
      <c r="C6702" s="65">
        <v>68786</v>
      </c>
      <c r="D6702" s="66">
        <f>VLOOKUP(A6702,'2.1 Termination Charges'!$B$4:$F$904,5,0)</f>
        <v>0.41271999999999998</v>
      </c>
      <c r="G6702" s="67"/>
      <c r="H6702" s="67"/>
      <c r="J6702" s="67"/>
      <c r="P6702" s="68"/>
      <c r="Q6702" s="69"/>
      <c r="R6702" s="69"/>
      <c r="Z6702" s="70"/>
      <c r="AA6702" s="71"/>
      <c r="AB6702" s="70"/>
      <c r="AC6702" s="70"/>
      <c r="AD6702" s="53"/>
      <c r="AE6702" s="53"/>
      <c r="AF6702" s="72"/>
      <c r="AG6702" s="70"/>
      <c r="AH6702" s="70"/>
      <c r="AI6702" s="70"/>
    </row>
    <row r="6703" spans="1:35" ht="12.75" customHeight="1" x14ac:dyDescent="0.2">
      <c r="A6703" s="64" t="s">
        <v>1254</v>
      </c>
      <c r="B6703" s="65" t="s">
        <v>1253</v>
      </c>
      <c r="C6703" s="65">
        <v>68787</v>
      </c>
      <c r="D6703" s="66">
        <f>VLOOKUP(A6703,'2.1 Termination Charges'!$B$4:$F$904,5,0)</f>
        <v>0.41271999999999998</v>
      </c>
      <c r="G6703" s="67"/>
      <c r="H6703" s="67"/>
      <c r="J6703" s="67"/>
      <c r="P6703" s="68"/>
      <c r="Q6703" s="69"/>
      <c r="R6703" s="69"/>
      <c r="Z6703" s="70"/>
      <c r="AA6703" s="71"/>
      <c r="AB6703" s="70"/>
      <c r="AC6703" s="70"/>
      <c r="AD6703" s="53"/>
      <c r="AE6703" s="53"/>
      <c r="AF6703" s="72"/>
      <c r="AG6703" s="70"/>
      <c r="AH6703" s="70"/>
      <c r="AI6703" s="70"/>
    </row>
    <row r="6704" spans="1:35" ht="12.75" customHeight="1" x14ac:dyDescent="0.2">
      <c r="A6704" s="64" t="s">
        <v>1254</v>
      </c>
      <c r="B6704" s="65" t="s">
        <v>1253</v>
      </c>
      <c r="C6704" s="65">
        <v>68789</v>
      </c>
      <c r="D6704" s="66">
        <f>VLOOKUP(A6704,'2.1 Termination Charges'!$B$4:$F$904,5,0)</f>
        <v>0.41271999999999998</v>
      </c>
      <c r="G6704" s="67"/>
      <c r="H6704" s="67"/>
      <c r="J6704" s="67"/>
      <c r="P6704" s="68"/>
      <c r="Q6704" s="69"/>
      <c r="R6704" s="69"/>
      <c r="Z6704" s="70"/>
      <c r="AA6704" s="71"/>
      <c r="AB6704" s="70"/>
      <c r="AC6704" s="70"/>
      <c r="AD6704" s="53"/>
      <c r="AE6704" s="53"/>
      <c r="AF6704" s="72"/>
      <c r="AG6704" s="70"/>
      <c r="AH6704" s="70"/>
      <c r="AI6704" s="70"/>
    </row>
    <row r="6705" spans="1:35" ht="12.75" customHeight="1" x14ac:dyDescent="0.2">
      <c r="A6705" s="64" t="s">
        <v>1254</v>
      </c>
      <c r="B6705" s="65" t="s">
        <v>1253</v>
      </c>
      <c r="C6705" s="65">
        <v>6879</v>
      </c>
      <c r="D6705" s="66">
        <f>VLOOKUP(A6705,'2.1 Termination Charges'!$B$4:$F$904,5,0)</f>
        <v>0.41271999999999998</v>
      </c>
      <c r="G6705" s="67"/>
      <c r="H6705" s="67"/>
      <c r="J6705" s="67"/>
      <c r="P6705" s="68"/>
      <c r="Q6705" s="69"/>
      <c r="R6705" s="69"/>
      <c r="Z6705" s="70"/>
      <c r="AA6705" s="71"/>
      <c r="AB6705" s="70"/>
      <c r="AC6705" s="70"/>
      <c r="AD6705" s="53"/>
      <c r="AE6705" s="53"/>
      <c r="AF6705" s="72"/>
      <c r="AG6705" s="70"/>
      <c r="AH6705" s="70"/>
      <c r="AI6705" s="70"/>
    </row>
    <row r="6706" spans="1:35" ht="12.75" customHeight="1" x14ac:dyDescent="0.2">
      <c r="A6706" s="64" t="s">
        <v>1256</v>
      </c>
      <c r="B6706" s="65" t="s">
        <v>1255</v>
      </c>
      <c r="C6706" s="65">
        <v>64</v>
      </c>
      <c r="D6706" s="66">
        <f>VLOOKUP(A6706,'2.1 Termination Charges'!$B$4:$F$904,5,0)</f>
        <v>1.6240000000000001E-2</v>
      </c>
      <c r="G6706" s="67"/>
      <c r="H6706" s="67"/>
      <c r="J6706" s="67"/>
      <c r="P6706" s="68"/>
      <c r="Q6706" s="69"/>
      <c r="R6706" s="69"/>
      <c r="Z6706" s="70"/>
      <c r="AA6706" s="71"/>
      <c r="AB6706" s="70"/>
      <c r="AC6706" s="70"/>
      <c r="AD6706" s="53"/>
      <c r="AE6706" s="53"/>
      <c r="AF6706" s="72"/>
      <c r="AG6706" s="70"/>
      <c r="AH6706" s="70"/>
      <c r="AI6706" s="70"/>
    </row>
    <row r="6707" spans="1:35" ht="12.75" customHeight="1" x14ac:dyDescent="0.2">
      <c r="A6707" s="64" t="s">
        <v>1258</v>
      </c>
      <c r="B6707" s="65" t="s">
        <v>1257</v>
      </c>
      <c r="C6707" s="65">
        <v>642</v>
      </c>
      <c r="D6707" s="66">
        <f>VLOOKUP(A6707,'2.1 Termination Charges'!$B$4:$F$904,5,0)</f>
        <v>6.012E-2</v>
      </c>
      <c r="G6707" s="67"/>
      <c r="H6707" s="67"/>
      <c r="J6707" s="67"/>
      <c r="P6707" s="68"/>
      <c r="Q6707" s="69"/>
      <c r="R6707" s="69"/>
      <c r="Z6707" s="70"/>
      <c r="AA6707" s="71"/>
      <c r="AB6707" s="70"/>
      <c r="AC6707" s="70"/>
      <c r="AD6707" s="53"/>
      <c r="AE6707" s="53"/>
      <c r="AF6707" s="72"/>
      <c r="AG6707" s="70"/>
      <c r="AH6707" s="70"/>
      <c r="AI6707" s="70"/>
    </row>
    <row r="6708" spans="1:35" ht="12.75" customHeight="1" x14ac:dyDescent="0.2">
      <c r="A6708" s="64" t="s">
        <v>1260</v>
      </c>
      <c r="B6708" s="65" t="s">
        <v>1259</v>
      </c>
      <c r="C6708" s="65">
        <v>505</v>
      </c>
      <c r="D6708" s="66">
        <f>VLOOKUP(A6708,'2.1 Termination Charges'!$B$4:$F$904,5,0)</f>
        <v>0.23683999999999999</v>
      </c>
      <c r="G6708" s="67"/>
      <c r="H6708" s="67"/>
      <c r="J6708" s="67"/>
      <c r="P6708" s="68"/>
      <c r="Q6708" s="69"/>
      <c r="R6708" s="69"/>
      <c r="Z6708" s="70"/>
      <c r="AA6708" s="71"/>
      <c r="AB6708" s="70"/>
      <c r="AC6708" s="70"/>
      <c r="AD6708" s="53"/>
      <c r="AE6708" s="53"/>
      <c r="AF6708" s="72"/>
      <c r="AG6708" s="70"/>
      <c r="AH6708" s="70"/>
      <c r="AI6708" s="70"/>
    </row>
    <row r="6709" spans="1:35" ht="12.75" customHeight="1" x14ac:dyDescent="0.2">
      <c r="A6709" s="64" t="s">
        <v>1262</v>
      </c>
      <c r="B6709" s="65" t="s">
        <v>1261</v>
      </c>
      <c r="C6709" s="65">
        <v>505802</v>
      </c>
      <c r="D6709" s="66">
        <f>VLOOKUP(A6709,'2.1 Termination Charges'!$B$4:$F$904,5,0)</f>
        <v>0.43030000000000002</v>
      </c>
      <c r="G6709" s="67"/>
      <c r="H6709" s="67"/>
      <c r="J6709" s="67"/>
      <c r="P6709" s="68"/>
      <c r="Q6709" s="69"/>
      <c r="R6709" s="69"/>
      <c r="Z6709" s="70"/>
      <c r="AA6709" s="71"/>
      <c r="AB6709" s="70"/>
      <c r="AC6709" s="70"/>
      <c r="AD6709" s="53"/>
      <c r="AE6709" s="53"/>
      <c r="AF6709" s="72"/>
      <c r="AG6709" s="70"/>
      <c r="AH6709" s="70"/>
      <c r="AI6709" s="70"/>
    </row>
    <row r="6710" spans="1:35" ht="12.75" customHeight="1" x14ac:dyDescent="0.2">
      <c r="A6710" s="64" t="s">
        <v>1262</v>
      </c>
      <c r="B6710" s="65" t="s">
        <v>1261</v>
      </c>
      <c r="C6710" s="65">
        <v>505803</v>
      </c>
      <c r="D6710" s="66">
        <f>VLOOKUP(A6710,'2.1 Termination Charges'!$B$4:$F$904,5,0)</f>
        <v>0.43030000000000002</v>
      </c>
      <c r="G6710" s="67"/>
      <c r="H6710" s="67"/>
      <c r="J6710" s="67"/>
      <c r="P6710" s="68"/>
      <c r="Q6710" s="69"/>
      <c r="R6710" s="69"/>
      <c r="Z6710" s="70"/>
      <c r="AA6710" s="71"/>
      <c r="AB6710" s="70"/>
      <c r="AC6710" s="70"/>
      <c r="AD6710" s="53"/>
      <c r="AE6710" s="53"/>
      <c r="AF6710" s="72"/>
      <c r="AG6710" s="70"/>
      <c r="AH6710" s="70"/>
      <c r="AI6710" s="70"/>
    </row>
    <row r="6711" spans="1:35" ht="12.75" customHeight="1" x14ac:dyDescent="0.2">
      <c r="A6711" s="64" t="s">
        <v>1262</v>
      </c>
      <c r="B6711" s="65" t="s">
        <v>1261</v>
      </c>
      <c r="C6711" s="65">
        <v>505804</v>
      </c>
      <c r="D6711" s="66">
        <f>VLOOKUP(A6711,'2.1 Termination Charges'!$B$4:$F$904,5,0)</f>
        <v>0.43030000000000002</v>
      </c>
      <c r="G6711" s="67"/>
      <c r="H6711" s="67"/>
      <c r="J6711" s="67"/>
      <c r="P6711" s="68"/>
      <c r="Q6711" s="69"/>
      <c r="R6711" s="69"/>
      <c r="Z6711" s="70"/>
      <c r="AA6711" s="71"/>
      <c r="AB6711" s="70"/>
      <c r="AC6711" s="70"/>
      <c r="AD6711" s="53"/>
      <c r="AE6711" s="53"/>
      <c r="AF6711" s="72"/>
      <c r="AG6711" s="70"/>
      <c r="AH6711" s="70"/>
      <c r="AI6711" s="70"/>
    </row>
    <row r="6712" spans="1:35" ht="12.75" customHeight="1" x14ac:dyDescent="0.2">
      <c r="A6712" s="64" t="s">
        <v>1262</v>
      </c>
      <c r="B6712" s="65" t="s">
        <v>1261</v>
      </c>
      <c r="C6712" s="65">
        <v>505805</v>
      </c>
      <c r="D6712" s="66">
        <f>VLOOKUP(A6712,'2.1 Termination Charges'!$B$4:$F$904,5,0)</f>
        <v>0.43030000000000002</v>
      </c>
      <c r="G6712" s="67"/>
      <c r="H6712" s="67"/>
      <c r="J6712" s="67"/>
      <c r="P6712" s="68"/>
      <c r="Q6712" s="69"/>
      <c r="R6712" s="69"/>
      <c r="Z6712" s="70"/>
      <c r="AA6712" s="71"/>
      <c r="AB6712" s="70"/>
      <c r="AC6712" s="70"/>
      <c r="AD6712" s="53"/>
      <c r="AE6712" s="53"/>
      <c r="AF6712" s="72"/>
      <c r="AG6712" s="70"/>
      <c r="AH6712" s="70"/>
      <c r="AI6712" s="70"/>
    </row>
    <row r="6713" spans="1:35" ht="12.75" customHeight="1" x14ac:dyDescent="0.2">
      <c r="A6713" s="64" t="s">
        <v>1262</v>
      </c>
      <c r="B6713" s="65" t="s">
        <v>1261</v>
      </c>
      <c r="C6713" s="65">
        <v>505806</v>
      </c>
      <c r="D6713" s="66">
        <f>VLOOKUP(A6713,'2.1 Termination Charges'!$B$4:$F$904,5,0)</f>
        <v>0.43030000000000002</v>
      </c>
      <c r="G6713" s="67"/>
      <c r="H6713" s="67"/>
      <c r="J6713" s="67"/>
      <c r="P6713" s="68"/>
      <c r="Q6713" s="69"/>
      <c r="R6713" s="69"/>
      <c r="Z6713" s="70"/>
      <c r="AA6713" s="71"/>
      <c r="AB6713" s="70"/>
      <c r="AC6713" s="70"/>
      <c r="AD6713" s="53"/>
      <c r="AE6713" s="53"/>
      <c r="AF6713" s="72"/>
      <c r="AG6713" s="70"/>
      <c r="AH6713" s="70"/>
      <c r="AI6713" s="70"/>
    </row>
    <row r="6714" spans="1:35" ht="12.75" customHeight="1" x14ac:dyDescent="0.2">
      <c r="A6714" s="64" t="s">
        <v>1262</v>
      </c>
      <c r="B6714" s="65" t="s">
        <v>1261</v>
      </c>
      <c r="C6714" s="65">
        <v>505807</v>
      </c>
      <c r="D6714" s="66">
        <f>VLOOKUP(A6714,'2.1 Termination Charges'!$B$4:$F$904,5,0)</f>
        <v>0.43030000000000002</v>
      </c>
      <c r="G6714" s="67"/>
      <c r="H6714" s="67"/>
      <c r="J6714" s="67"/>
      <c r="P6714" s="68"/>
      <c r="Q6714" s="69"/>
      <c r="R6714" s="69"/>
      <c r="Z6714" s="70"/>
      <c r="AA6714" s="71"/>
      <c r="AB6714" s="70"/>
      <c r="AC6714" s="70"/>
      <c r="AD6714" s="53"/>
      <c r="AE6714" s="53"/>
      <c r="AF6714" s="72"/>
      <c r="AG6714" s="70"/>
      <c r="AH6714" s="70"/>
      <c r="AI6714" s="70"/>
    </row>
    <row r="6715" spans="1:35" ht="12.75" customHeight="1" x14ac:dyDescent="0.2">
      <c r="A6715" s="64" t="s">
        <v>1262</v>
      </c>
      <c r="B6715" s="65" t="s">
        <v>1261</v>
      </c>
      <c r="C6715" s="65">
        <v>505808</v>
      </c>
      <c r="D6715" s="66">
        <f>VLOOKUP(A6715,'2.1 Termination Charges'!$B$4:$F$904,5,0)</f>
        <v>0.43030000000000002</v>
      </c>
      <c r="G6715" s="67"/>
      <c r="H6715" s="67"/>
      <c r="J6715" s="67"/>
      <c r="P6715" s="68"/>
      <c r="Q6715" s="69"/>
      <c r="R6715" s="69"/>
      <c r="Z6715" s="70"/>
      <c r="AA6715" s="71"/>
      <c r="AB6715" s="70"/>
      <c r="AC6715" s="70"/>
      <c r="AD6715" s="53"/>
      <c r="AE6715" s="53"/>
      <c r="AF6715" s="72"/>
      <c r="AG6715" s="70"/>
      <c r="AH6715" s="70"/>
      <c r="AI6715" s="70"/>
    </row>
    <row r="6716" spans="1:35" ht="12.75" customHeight="1" x14ac:dyDescent="0.2">
      <c r="A6716" s="64" t="s">
        <v>1262</v>
      </c>
      <c r="B6716" s="65" t="s">
        <v>1261</v>
      </c>
      <c r="C6716" s="65">
        <v>505809</v>
      </c>
      <c r="D6716" s="66">
        <f>VLOOKUP(A6716,'2.1 Termination Charges'!$B$4:$F$904,5,0)</f>
        <v>0.43030000000000002</v>
      </c>
      <c r="G6716" s="67"/>
      <c r="H6716" s="67"/>
      <c r="J6716" s="67"/>
      <c r="P6716" s="68"/>
      <c r="Q6716" s="69"/>
      <c r="R6716" s="69"/>
      <c r="Z6716" s="70"/>
      <c r="AA6716" s="71"/>
      <c r="AB6716" s="70"/>
      <c r="AC6716" s="70"/>
      <c r="AD6716" s="53"/>
      <c r="AE6716" s="53"/>
      <c r="AF6716" s="72"/>
      <c r="AG6716" s="70"/>
      <c r="AH6716" s="70"/>
      <c r="AI6716" s="70"/>
    </row>
    <row r="6717" spans="1:35" ht="12.75" customHeight="1" x14ac:dyDescent="0.2">
      <c r="A6717" s="64" t="s">
        <v>1262</v>
      </c>
      <c r="B6717" s="65" t="s">
        <v>1261</v>
      </c>
      <c r="C6717" s="65">
        <v>50581</v>
      </c>
      <c r="D6717" s="66">
        <f>VLOOKUP(A6717,'2.1 Termination Charges'!$B$4:$F$904,5,0)</f>
        <v>0.43030000000000002</v>
      </c>
      <c r="G6717" s="67"/>
      <c r="H6717" s="67"/>
      <c r="J6717" s="67"/>
      <c r="P6717" s="68"/>
      <c r="Q6717" s="69"/>
      <c r="R6717" s="69"/>
      <c r="Z6717" s="70"/>
      <c r="AA6717" s="71"/>
      <c r="AB6717" s="70"/>
      <c r="AC6717" s="70"/>
      <c r="AD6717" s="53"/>
      <c r="AE6717" s="53"/>
      <c r="AF6717" s="72"/>
      <c r="AG6717" s="70"/>
      <c r="AH6717" s="70"/>
      <c r="AI6717" s="70"/>
    </row>
    <row r="6718" spans="1:35" ht="12.75" customHeight="1" x14ac:dyDescent="0.2">
      <c r="A6718" s="64" t="s">
        <v>1262</v>
      </c>
      <c r="B6718" s="65" t="s">
        <v>1261</v>
      </c>
      <c r="C6718" s="65">
        <v>50586</v>
      </c>
      <c r="D6718" s="66">
        <f>VLOOKUP(A6718,'2.1 Termination Charges'!$B$4:$F$904,5,0)</f>
        <v>0.43030000000000002</v>
      </c>
      <c r="G6718" s="67"/>
      <c r="H6718" s="67"/>
      <c r="J6718" s="67"/>
      <c r="P6718" s="68"/>
      <c r="Q6718" s="69"/>
      <c r="R6718" s="69"/>
      <c r="Z6718" s="70"/>
      <c r="AA6718" s="71"/>
      <c r="AB6718" s="70"/>
      <c r="AC6718" s="70"/>
      <c r="AD6718" s="53"/>
      <c r="AE6718" s="53"/>
      <c r="AF6718" s="72"/>
      <c r="AG6718" s="70"/>
      <c r="AH6718" s="70"/>
      <c r="AI6718" s="70"/>
    </row>
    <row r="6719" spans="1:35" ht="12.75" customHeight="1" x14ac:dyDescent="0.2">
      <c r="A6719" s="64" t="s">
        <v>1262</v>
      </c>
      <c r="B6719" s="65" t="s">
        <v>1261</v>
      </c>
      <c r="C6719" s="65">
        <v>50587</v>
      </c>
      <c r="D6719" s="66">
        <f>VLOOKUP(A6719,'2.1 Termination Charges'!$B$4:$F$904,5,0)</f>
        <v>0.43030000000000002</v>
      </c>
      <c r="G6719" s="67"/>
      <c r="H6719" s="67"/>
      <c r="J6719" s="67"/>
      <c r="P6719" s="68"/>
      <c r="Q6719" s="69"/>
      <c r="R6719" s="69"/>
      <c r="Z6719" s="70"/>
      <c r="AA6719" s="71"/>
      <c r="AB6719" s="70"/>
      <c r="AC6719" s="70"/>
      <c r="AD6719" s="53"/>
      <c r="AE6719" s="53"/>
      <c r="AF6719" s="72"/>
      <c r="AG6719" s="70"/>
      <c r="AH6719" s="70"/>
      <c r="AI6719" s="70"/>
    </row>
    <row r="6720" spans="1:35" ht="12.75" customHeight="1" x14ac:dyDescent="0.2">
      <c r="A6720" s="64" t="s">
        <v>1262</v>
      </c>
      <c r="B6720" s="65" t="s">
        <v>1261</v>
      </c>
      <c r="C6720" s="65">
        <v>50588</v>
      </c>
      <c r="D6720" s="66">
        <f>VLOOKUP(A6720,'2.1 Termination Charges'!$B$4:$F$904,5,0)</f>
        <v>0.43030000000000002</v>
      </c>
      <c r="G6720" s="67"/>
      <c r="H6720" s="67"/>
      <c r="J6720" s="67"/>
      <c r="P6720" s="68"/>
      <c r="Q6720" s="69"/>
      <c r="R6720" s="69"/>
      <c r="Z6720" s="70"/>
      <c r="AA6720" s="71"/>
      <c r="AB6720" s="70"/>
      <c r="AC6720" s="70"/>
      <c r="AD6720" s="53"/>
      <c r="AE6720" s="53"/>
      <c r="AF6720" s="72"/>
      <c r="AG6720" s="70"/>
      <c r="AH6720" s="70"/>
      <c r="AI6720" s="70"/>
    </row>
    <row r="6721" spans="1:35" ht="12.75" customHeight="1" x14ac:dyDescent="0.2">
      <c r="A6721" s="64" t="s">
        <v>1262</v>
      </c>
      <c r="B6721" s="65" t="s">
        <v>1261</v>
      </c>
      <c r="C6721" s="65">
        <v>505893</v>
      </c>
      <c r="D6721" s="66">
        <f>VLOOKUP(A6721,'2.1 Termination Charges'!$B$4:$F$904,5,0)</f>
        <v>0.43030000000000002</v>
      </c>
      <c r="G6721" s="67"/>
      <c r="H6721" s="67"/>
      <c r="J6721" s="67"/>
      <c r="P6721" s="68"/>
      <c r="Q6721" s="69"/>
      <c r="R6721" s="69"/>
      <c r="Z6721" s="70"/>
      <c r="AA6721" s="71"/>
      <c r="AB6721" s="70"/>
      <c r="AC6721" s="70"/>
      <c r="AD6721" s="53"/>
      <c r="AE6721" s="53"/>
      <c r="AF6721" s="72"/>
      <c r="AG6721" s="70"/>
      <c r="AH6721" s="70"/>
      <c r="AI6721" s="70"/>
    </row>
    <row r="6722" spans="1:35" ht="12.75" customHeight="1" x14ac:dyDescent="0.2">
      <c r="A6722" s="64" t="s">
        <v>1262</v>
      </c>
      <c r="B6722" s="65" t="s">
        <v>1261</v>
      </c>
      <c r="C6722" s="65">
        <v>505894</v>
      </c>
      <c r="D6722" s="66">
        <f>VLOOKUP(A6722,'2.1 Termination Charges'!$B$4:$F$904,5,0)</f>
        <v>0.43030000000000002</v>
      </c>
      <c r="G6722" s="67"/>
      <c r="H6722" s="67"/>
      <c r="J6722" s="67"/>
      <c r="P6722" s="68"/>
      <c r="Q6722" s="69"/>
      <c r="R6722" s="69"/>
      <c r="Z6722" s="70"/>
      <c r="AA6722" s="71"/>
      <c r="AB6722" s="70"/>
      <c r="AC6722" s="70"/>
      <c r="AD6722" s="53"/>
      <c r="AE6722" s="53"/>
      <c r="AF6722" s="72"/>
      <c r="AG6722" s="70"/>
      <c r="AH6722" s="70"/>
      <c r="AI6722" s="70"/>
    </row>
    <row r="6723" spans="1:35" ht="12.75" customHeight="1" x14ac:dyDescent="0.2">
      <c r="A6723" s="64" t="s">
        <v>1262</v>
      </c>
      <c r="B6723" s="65" t="s">
        <v>1261</v>
      </c>
      <c r="C6723" s="65">
        <v>505895</v>
      </c>
      <c r="D6723" s="66">
        <f>VLOOKUP(A6723,'2.1 Termination Charges'!$B$4:$F$904,5,0)</f>
        <v>0.43030000000000002</v>
      </c>
      <c r="G6723" s="67"/>
      <c r="H6723" s="67"/>
      <c r="J6723" s="67"/>
      <c r="P6723" s="68"/>
      <c r="Q6723" s="69"/>
      <c r="R6723" s="69"/>
      <c r="Z6723" s="70"/>
      <c r="AA6723" s="71"/>
      <c r="AB6723" s="70"/>
      <c r="AC6723" s="70"/>
      <c r="AD6723" s="53"/>
      <c r="AE6723" s="53"/>
      <c r="AF6723" s="72"/>
      <c r="AG6723" s="70"/>
      <c r="AH6723" s="70"/>
      <c r="AI6723" s="70"/>
    </row>
    <row r="6724" spans="1:35" ht="12.75" customHeight="1" x14ac:dyDescent="0.2">
      <c r="A6724" s="64" t="s">
        <v>1262</v>
      </c>
      <c r="B6724" s="65" t="s">
        <v>1261</v>
      </c>
      <c r="C6724" s="65">
        <v>505896</v>
      </c>
      <c r="D6724" s="66">
        <f>VLOOKUP(A6724,'2.1 Termination Charges'!$B$4:$F$904,5,0)</f>
        <v>0.43030000000000002</v>
      </c>
      <c r="G6724" s="67"/>
      <c r="H6724" s="67"/>
      <c r="J6724" s="67"/>
      <c r="P6724" s="68"/>
      <c r="Q6724" s="69"/>
      <c r="R6724" s="69"/>
      <c r="Z6724" s="70"/>
      <c r="AA6724" s="71"/>
      <c r="AB6724" s="70"/>
      <c r="AC6724" s="70"/>
      <c r="AD6724" s="53"/>
      <c r="AE6724" s="53"/>
      <c r="AF6724" s="72"/>
      <c r="AG6724" s="70"/>
      <c r="AH6724" s="70"/>
      <c r="AI6724" s="70"/>
    </row>
    <row r="6725" spans="1:35" ht="12.75" customHeight="1" x14ac:dyDescent="0.2">
      <c r="A6725" s="64" t="s">
        <v>1262</v>
      </c>
      <c r="B6725" s="65" t="s">
        <v>1261</v>
      </c>
      <c r="C6725" s="65">
        <v>505897</v>
      </c>
      <c r="D6725" s="66">
        <f>VLOOKUP(A6725,'2.1 Termination Charges'!$B$4:$F$904,5,0)</f>
        <v>0.43030000000000002</v>
      </c>
      <c r="G6725" s="67"/>
      <c r="H6725" s="67"/>
      <c r="J6725" s="67"/>
      <c r="P6725" s="68"/>
      <c r="Q6725" s="69"/>
      <c r="R6725" s="69"/>
      <c r="Z6725" s="70"/>
      <c r="AA6725" s="71"/>
      <c r="AB6725" s="70"/>
      <c r="AC6725" s="70"/>
      <c r="AD6725" s="53"/>
      <c r="AE6725" s="53"/>
      <c r="AF6725" s="72"/>
      <c r="AG6725" s="70"/>
      <c r="AH6725" s="70"/>
      <c r="AI6725" s="70"/>
    </row>
    <row r="6726" spans="1:35" ht="12.75" customHeight="1" x14ac:dyDescent="0.2">
      <c r="A6726" s="64" t="s">
        <v>1262</v>
      </c>
      <c r="B6726" s="65" t="s">
        <v>1261</v>
      </c>
      <c r="C6726" s="65">
        <v>505898</v>
      </c>
      <c r="D6726" s="66">
        <f>VLOOKUP(A6726,'2.1 Termination Charges'!$B$4:$F$904,5,0)</f>
        <v>0.43030000000000002</v>
      </c>
      <c r="G6726" s="67"/>
      <c r="H6726" s="67"/>
      <c r="J6726" s="67"/>
      <c r="P6726" s="68"/>
      <c r="Q6726" s="69"/>
      <c r="R6726" s="69"/>
      <c r="Z6726" s="70"/>
      <c r="AA6726" s="71"/>
      <c r="AB6726" s="70"/>
      <c r="AC6726" s="70"/>
      <c r="AD6726" s="53"/>
      <c r="AE6726" s="53"/>
      <c r="AF6726" s="72"/>
      <c r="AG6726" s="70"/>
      <c r="AH6726" s="70"/>
      <c r="AI6726" s="70"/>
    </row>
    <row r="6727" spans="1:35" ht="12.75" customHeight="1" x14ac:dyDescent="0.2">
      <c r="A6727" s="64" t="s">
        <v>1262</v>
      </c>
      <c r="B6727" s="65" t="s">
        <v>1261</v>
      </c>
      <c r="C6727" s="65">
        <v>505899</v>
      </c>
      <c r="D6727" s="66">
        <f>VLOOKUP(A6727,'2.1 Termination Charges'!$B$4:$F$904,5,0)</f>
        <v>0.43030000000000002</v>
      </c>
      <c r="G6727" s="67"/>
      <c r="H6727" s="67"/>
      <c r="J6727" s="67"/>
      <c r="P6727" s="68"/>
      <c r="Q6727" s="69"/>
      <c r="R6727" s="69"/>
      <c r="Z6727" s="70"/>
      <c r="AA6727" s="71"/>
      <c r="AB6727" s="70"/>
      <c r="AC6727" s="70"/>
      <c r="AD6727" s="53"/>
      <c r="AE6727" s="53"/>
      <c r="AF6727" s="72"/>
      <c r="AG6727" s="70"/>
      <c r="AH6727" s="70"/>
      <c r="AI6727" s="70"/>
    </row>
    <row r="6728" spans="1:35" ht="12.75" customHeight="1" x14ac:dyDescent="0.2">
      <c r="A6728" s="64" t="s">
        <v>1264</v>
      </c>
      <c r="B6728" s="65" t="s">
        <v>1263</v>
      </c>
      <c r="C6728" s="65">
        <v>5055</v>
      </c>
      <c r="D6728" s="66">
        <f>VLOOKUP(A6728,'2.1 Termination Charges'!$B$4:$F$904,5,0)</f>
        <v>0.43030000000000002</v>
      </c>
      <c r="G6728" s="67"/>
      <c r="H6728" s="67"/>
      <c r="J6728" s="67"/>
      <c r="P6728" s="68"/>
      <c r="Q6728" s="69"/>
      <c r="R6728" s="69"/>
      <c r="Z6728" s="70"/>
      <c r="AA6728" s="71"/>
      <c r="AB6728" s="70"/>
      <c r="AC6728" s="70"/>
      <c r="AD6728" s="53"/>
      <c r="AE6728" s="53"/>
      <c r="AF6728" s="72"/>
      <c r="AG6728" s="70"/>
      <c r="AH6728" s="70"/>
      <c r="AI6728" s="70"/>
    </row>
    <row r="6729" spans="1:35" ht="12.75" customHeight="1" x14ac:dyDescent="0.2">
      <c r="A6729" s="64" t="s">
        <v>1264</v>
      </c>
      <c r="B6729" s="65" t="s">
        <v>1263</v>
      </c>
      <c r="C6729" s="65">
        <v>5056</v>
      </c>
      <c r="D6729" s="66">
        <f>VLOOKUP(A6729,'2.1 Termination Charges'!$B$4:$F$904,5,0)</f>
        <v>0.43030000000000002</v>
      </c>
      <c r="G6729" s="67"/>
      <c r="H6729" s="67"/>
      <c r="J6729" s="67"/>
      <c r="P6729" s="68"/>
      <c r="Q6729" s="69"/>
      <c r="R6729" s="69"/>
      <c r="Z6729" s="70"/>
      <c r="AA6729" s="71"/>
      <c r="AB6729" s="70"/>
      <c r="AC6729" s="70"/>
      <c r="AD6729" s="53"/>
      <c r="AE6729" s="53"/>
      <c r="AF6729" s="72"/>
      <c r="AG6729" s="70"/>
      <c r="AH6729" s="70"/>
      <c r="AI6729" s="70"/>
    </row>
    <row r="6730" spans="1:35" ht="12.75" customHeight="1" x14ac:dyDescent="0.2">
      <c r="A6730" s="64" t="s">
        <v>1264</v>
      </c>
      <c r="B6730" s="65" t="s">
        <v>1263</v>
      </c>
      <c r="C6730" s="65">
        <v>5057</v>
      </c>
      <c r="D6730" s="66">
        <f>VLOOKUP(A6730,'2.1 Termination Charges'!$B$4:$F$904,5,0)</f>
        <v>0.43030000000000002</v>
      </c>
      <c r="G6730" s="67"/>
      <c r="H6730" s="67"/>
      <c r="J6730" s="67"/>
      <c r="P6730" s="68"/>
      <c r="Q6730" s="69"/>
      <c r="R6730" s="69"/>
      <c r="Z6730" s="70"/>
      <c r="AA6730" s="71"/>
      <c r="AB6730" s="70"/>
      <c r="AC6730" s="70"/>
      <c r="AD6730" s="53"/>
      <c r="AE6730" s="53"/>
      <c r="AF6730" s="72"/>
      <c r="AG6730" s="70"/>
      <c r="AH6730" s="70"/>
      <c r="AI6730" s="70"/>
    </row>
    <row r="6731" spans="1:35" ht="12.75" customHeight="1" x14ac:dyDescent="0.2">
      <c r="A6731" s="64" t="s">
        <v>1264</v>
      </c>
      <c r="B6731" s="65" t="s">
        <v>1263</v>
      </c>
      <c r="C6731" s="65">
        <v>5058</v>
      </c>
      <c r="D6731" s="66">
        <f>VLOOKUP(A6731,'2.1 Termination Charges'!$B$4:$F$904,5,0)</f>
        <v>0.43030000000000002</v>
      </c>
      <c r="G6731" s="67"/>
      <c r="H6731" s="67"/>
      <c r="J6731" s="67"/>
      <c r="P6731" s="68"/>
      <c r="Q6731" s="69"/>
      <c r="R6731" s="69"/>
      <c r="Z6731" s="70"/>
      <c r="AA6731" s="71"/>
      <c r="AB6731" s="70"/>
      <c r="AC6731" s="70"/>
      <c r="AD6731" s="53"/>
      <c r="AE6731" s="53"/>
      <c r="AF6731" s="72"/>
      <c r="AG6731" s="70"/>
      <c r="AH6731" s="70"/>
      <c r="AI6731" s="70"/>
    </row>
    <row r="6732" spans="1:35" ht="12.75" customHeight="1" x14ac:dyDescent="0.2">
      <c r="A6732" s="64" t="s">
        <v>1266</v>
      </c>
      <c r="B6732" s="65" t="s">
        <v>1265</v>
      </c>
      <c r="C6732" s="65">
        <v>227</v>
      </c>
      <c r="D6732" s="66">
        <f>VLOOKUP(A6732,'2.1 Termination Charges'!$B$4:$F$904,5,0)</f>
        <v>0.75149999999999995</v>
      </c>
      <c r="G6732" s="67"/>
      <c r="H6732" s="67"/>
      <c r="J6732" s="67"/>
      <c r="P6732" s="68"/>
      <c r="Q6732" s="69"/>
      <c r="R6732" s="69"/>
      <c r="Z6732" s="70"/>
      <c r="AA6732" s="71"/>
      <c r="AB6732" s="70"/>
      <c r="AC6732" s="70"/>
      <c r="AD6732" s="53"/>
      <c r="AE6732" s="53"/>
      <c r="AF6732" s="72"/>
      <c r="AG6732" s="70"/>
      <c r="AH6732" s="70"/>
      <c r="AI6732" s="70"/>
    </row>
    <row r="6733" spans="1:35" ht="12.75" customHeight="1" x14ac:dyDescent="0.2">
      <c r="A6733" s="64" t="s">
        <v>1268</v>
      </c>
      <c r="B6733" s="65" t="s">
        <v>1267</v>
      </c>
      <c r="C6733" s="65">
        <v>22786</v>
      </c>
      <c r="D6733" s="66">
        <f>VLOOKUP(A6733,'2.1 Termination Charges'!$B$4:$F$904,5,0)</f>
        <v>0.50907999999999998</v>
      </c>
      <c r="G6733" s="67"/>
      <c r="H6733" s="67"/>
      <c r="J6733" s="67"/>
      <c r="P6733" s="68"/>
      <c r="Q6733" s="69"/>
      <c r="R6733" s="69"/>
      <c r="Z6733" s="70"/>
      <c r="AA6733" s="71"/>
      <c r="AB6733" s="70"/>
      <c r="AC6733" s="70"/>
      <c r="AD6733" s="53"/>
      <c r="AE6733" s="53"/>
      <c r="AF6733" s="72"/>
      <c r="AG6733" s="70"/>
      <c r="AH6733" s="70"/>
      <c r="AI6733" s="70"/>
    </row>
    <row r="6734" spans="1:35" ht="12.75" customHeight="1" x14ac:dyDescent="0.2">
      <c r="A6734" s="64" t="s">
        <v>1268</v>
      </c>
      <c r="B6734" s="65" t="s">
        <v>1267</v>
      </c>
      <c r="C6734" s="65">
        <v>22787</v>
      </c>
      <c r="D6734" s="66">
        <f>VLOOKUP(A6734,'2.1 Termination Charges'!$B$4:$F$904,5,0)</f>
        <v>0.50907999999999998</v>
      </c>
      <c r="G6734" s="67"/>
      <c r="H6734" s="67"/>
      <c r="J6734" s="67"/>
      <c r="P6734" s="68"/>
      <c r="Q6734" s="69"/>
      <c r="R6734" s="69"/>
      <c r="Z6734" s="70"/>
      <c r="AA6734" s="71"/>
      <c r="AB6734" s="70"/>
      <c r="AC6734" s="70"/>
      <c r="AD6734" s="53"/>
      <c r="AE6734" s="53"/>
      <c r="AF6734" s="72"/>
      <c r="AG6734" s="70"/>
      <c r="AH6734" s="70"/>
      <c r="AI6734" s="70"/>
    </row>
    <row r="6735" spans="1:35" ht="12.75" customHeight="1" x14ac:dyDescent="0.2">
      <c r="A6735" s="64" t="s">
        <v>1268</v>
      </c>
      <c r="B6735" s="65" t="s">
        <v>1267</v>
      </c>
      <c r="C6735" s="65">
        <v>22788</v>
      </c>
      <c r="D6735" s="66">
        <f>VLOOKUP(A6735,'2.1 Termination Charges'!$B$4:$F$904,5,0)</f>
        <v>0.50907999999999998</v>
      </c>
      <c r="G6735" s="67"/>
      <c r="H6735" s="67"/>
      <c r="J6735" s="67"/>
      <c r="P6735" s="68"/>
      <c r="Q6735" s="69"/>
      <c r="R6735" s="69"/>
      <c r="Z6735" s="70"/>
      <c r="AA6735" s="71"/>
      <c r="AB6735" s="70"/>
      <c r="AC6735" s="70"/>
      <c r="AD6735" s="53"/>
      <c r="AE6735" s="53"/>
      <c r="AF6735" s="72"/>
      <c r="AG6735" s="70"/>
      <c r="AH6735" s="70"/>
      <c r="AI6735" s="70"/>
    </row>
    <row r="6736" spans="1:35" ht="12.75" customHeight="1" x14ac:dyDescent="0.2">
      <c r="A6736" s="64" t="s">
        <v>1268</v>
      </c>
      <c r="B6736" s="65" t="s">
        <v>1267</v>
      </c>
      <c r="C6736" s="65">
        <v>22789</v>
      </c>
      <c r="D6736" s="66">
        <f>VLOOKUP(A6736,'2.1 Termination Charges'!$B$4:$F$904,5,0)</f>
        <v>0.50907999999999998</v>
      </c>
      <c r="G6736" s="67"/>
      <c r="H6736" s="67"/>
      <c r="J6736" s="67"/>
      <c r="P6736" s="68"/>
      <c r="Q6736" s="69"/>
      <c r="R6736" s="69"/>
      <c r="Z6736" s="70"/>
      <c r="AA6736" s="71"/>
      <c r="AB6736" s="70"/>
      <c r="AC6736" s="70"/>
      <c r="AD6736" s="53"/>
      <c r="AE6736" s="53"/>
      <c r="AF6736" s="72"/>
      <c r="AG6736" s="70"/>
      <c r="AH6736" s="70"/>
      <c r="AI6736" s="70"/>
    </row>
    <row r="6737" spans="1:35" ht="12.75" customHeight="1" x14ac:dyDescent="0.2">
      <c r="A6737" s="64" t="s">
        <v>1268</v>
      </c>
      <c r="B6737" s="65" t="s">
        <v>1267</v>
      </c>
      <c r="C6737" s="65">
        <v>22796</v>
      </c>
      <c r="D6737" s="66">
        <f>VLOOKUP(A6737,'2.1 Termination Charges'!$B$4:$F$904,5,0)</f>
        <v>0.50907999999999998</v>
      </c>
      <c r="G6737" s="67"/>
      <c r="H6737" s="67"/>
      <c r="J6737" s="67"/>
      <c r="P6737" s="68"/>
      <c r="Q6737" s="69"/>
      <c r="R6737" s="69"/>
      <c r="Z6737" s="70"/>
      <c r="AA6737" s="71"/>
      <c r="AB6737" s="70"/>
      <c r="AC6737" s="70"/>
      <c r="AD6737" s="53"/>
      <c r="AE6737" s="53"/>
      <c r="AF6737" s="72"/>
      <c r="AG6737" s="70"/>
      <c r="AH6737" s="70"/>
      <c r="AI6737" s="70"/>
    </row>
    <row r="6738" spans="1:35" ht="12.75" customHeight="1" x14ac:dyDescent="0.2">
      <c r="A6738" s="64" t="s">
        <v>1268</v>
      </c>
      <c r="B6738" s="65" t="s">
        <v>1267</v>
      </c>
      <c r="C6738" s="65">
        <v>22797</v>
      </c>
      <c r="D6738" s="66">
        <f>VLOOKUP(A6738,'2.1 Termination Charges'!$B$4:$F$904,5,0)</f>
        <v>0.50907999999999998</v>
      </c>
      <c r="G6738" s="67"/>
      <c r="H6738" s="67"/>
      <c r="J6738" s="67"/>
      <c r="P6738" s="68"/>
      <c r="Q6738" s="69"/>
      <c r="R6738" s="69"/>
      <c r="Z6738" s="70"/>
      <c r="AA6738" s="71"/>
      <c r="AB6738" s="70"/>
      <c r="AC6738" s="70"/>
      <c r="AD6738" s="53"/>
      <c r="AE6738" s="53"/>
      <c r="AF6738" s="72"/>
      <c r="AG6738" s="70"/>
      <c r="AH6738" s="70"/>
      <c r="AI6738" s="70"/>
    </row>
    <row r="6739" spans="1:35" ht="12.75" customHeight="1" x14ac:dyDescent="0.2">
      <c r="A6739" s="64" t="s">
        <v>1268</v>
      </c>
      <c r="B6739" s="65" t="s">
        <v>1267</v>
      </c>
      <c r="C6739" s="65">
        <v>22798</v>
      </c>
      <c r="D6739" s="66">
        <f>VLOOKUP(A6739,'2.1 Termination Charges'!$B$4:$F$904,5,0)</f>
        <v>0.50907999999999998</v>
      </c>
      <c r="G6739" s="67"/>
      <c r="H6739" s="67"/>
      <c r="J6739" s="67"/>
      <c r="P6739" s="68"/>
      <c r="Q6739" s="69"/>
      <c r="R6739" s="69"/>
      <c r="Z6739" s="70"/>
      <c r="AA6739" s="71"/>
      <c r="AB6739" s="70"/>
      <c r="AC6739" s="70"/>
      <c r="AD6739" s="53"/>
      <c r="AE6739" s="53"/>
      <c r="AF6739" s="72"/>
      <c r="AG6739" s="70"/>
      <c r="AH6739" s="70"/>
      <c r="AI6739" s="70"/>
    </row>
    <row r="6740" spans="1:35" ht="12.75" customHeight="1" x14ac:dyDescent="0.2">
      <c r="A6740" s="64" t="s">
        <v>1268</v>
      </c>
      <c r="B6740" s="65" t="s">
        <v>1267</v>
      </c>
      <c r="C6740" s="65">
        <v>22799</v>
      </c>
      <c r="D6740" s="66">
        <f>VLOOKUP(A6740,'2.1 Termination Charges'!$B$4:$F$904,5,0)</f>
        <v>0.50907999999999998</v>
      </c>
      <c r="G6740" s="67"/>
      <c r="H6740" s="67"/>
      <c r="J6740" s="67"/>
      <c r="P6740" s="68"/>
      <c r="Q6740" s="69"/>
      <c r="R6740" s="69"/>
      <c r="Z6740" s="70"/>
      <c r="AA6740" s="71"/>
      <c r="AB6740" s="70"/>
      <c r="AC6740" s="70"/>
      <c r="AD6740" s="53"/>
      <c r="AE6740" s="53"/>
      <c r="AF6740" s="72"/>
      <c r="AG6740" s="70"/>
      <c r="AH6740" s="70"/>
      <c r="AI6740" s="70"/>
    </row>
    <row r="6741" spans="1:35" ht="12.75" customHeight="1" x14ac:dyDescent="0.2">
      <c r="A6741" s="64" t="s">
        <v>1270</v>
      </c>
      <c r="B6741" s="65" t="s">
        <v>1269</v>
      </c>
      <c r="C6741" s="65">
        <v>2277</v>
      </c>
      <c r="D6741" s="66">
        <f>VLOOKUP(A6741,'2.1 Termination Charges'!$B$4:$F$904,5,0)</f>
        <v>0.52605000000000002</v>
      </c>
      <c r="G6741" s="67"/>
      <c r="H6741" s="67"/>
      <c r="J6741" s="67"/>
      <c r="P6741" s="68"/>
      <c r="Q6741" s="69"/>
      <c r="R6741" s="69"/>
      <c r="Z6741" s="70"/>
      <c r="AA6741" s="71"/>
      <c r="AB6741" s="70"/>
      <c r="AC6741" s="70"/>
      <c r="AD6741" s="53"/>
      <c r="AE6741" s="53"/>
      <c r="AF6741" s="72"/>
      <c r="AG6741" s="70"/>
      <c r="AH6741" s="70"/>
      <c r="AI6741" s="70"/>
    </row>
    <row r="6742" spans="1:35" ht="12.75" customHeight="1" x14ac:dyDescent="0.2">
      <c r="A6742" s="64" t="s">
        <v>1270</v>
      </c>
      <c r="B6742" s="65" t="s">
        <v>1269</v>
      </c>
      <c r="C6742" s="65">
        <v>2278</v>
      </c>
      <c r="D6742" s="66">
        <f>VLOOKUP(A6742,'2.1 Termination Charges'!$B$4:$F$904,5,0)</f>
        <v>0.52605000000000002</v>
      </c>
      <c r="G6742" s="67"/>
      <c r="H6742" s="67"/>
      <c r="J6742" s="67"/>
      <c r="P6742" s="68"/>
      <c r="Q6742" s="69"/>
      <c r="R6742" s="69"/>
      <c r="Z6742" s="70"/>
      <c r="AA6742" s="71"/>
      <c r="AB6742" s="70"/>
      <c r="AC6742" s="70"/>
      <c r="AD6742" s="53"/>
      <c r="AE6742" s="53"/>
      <c r="AF6742" s="72"/>
      <c r="AG6742" s="70"/>
      <c r="AH6742" s="70"/>
      <c r="AI6742" s="70"/>
    </row>
    <row r="6743" spans="1:35" ht="12.75" customHeight="1" x14ac:dyDescent="0.2">
      <c r="A6743" s="64" t="s">
        <v>1270</v>
      </c>
      <c r="B6743" s="65" t="s">
        <v>1269</v>
      </c>
      <c r="C6743" s="65">
        <v>2279</v>
      </c>
      <c r="D6743" s="66">
        <f>VLOOKUP(A6743,'2.1 Termination Charges'!$B$4:$F$904,5,0)</f>
        <v>0.52605000000000002</v>
      </c>
      <c r="G6743" s="67"/>
      <c r="H6743" s="67"/>
      <c r="J6743" s="67"/>
      <c r="P6743" s="68"/>
      <c r="Q6743" s="69"/>
      <c r="R6743" s="69"/>
      <c r="Z6743" s="70"/>
      <c r="AA6743" s="71"/>
      <c r="AB6743" s="70"/>
      <c r="AC6743" s="70"/>
      <c r="AD6743" s="53"/>
      <c r="AE6743" s="53"/>
      <c r="AF6743" s="72"/>
      <c r="AG6743" s="70"/>
      <c r="AH6743" s="70"/>
      <c r="AI6743" s="70"/>
    </row>
    <row r="6744" spans="1:35" ht="12.75" customHeight="1" x14ac:dyDescent="0.2">
      <c r="A6744" s="64" t="s">
        <v>1272</v>
      </c>
      <c r="B6744" s="65" t="s">
        <v>1271</v>
      </c>
      <c r="C6744" s="65">
        <v>234</v>
      </c>
      <c r="D6744" s="66">
        <f>VLOOKUP(A6744,'2.1 Termination Charges'!$B$4:$F$904,5,0)</f>
        <v>0.18956999999999999</v>
      </c>
      <c r="G6744" s="67"/>
      <c r="H6744" s="67"/>
      <c r="J6744" s="67"/>
      <c r="P6744" s="68"/>
      <c r="Q6744" s="69"/>
      <c r="R6744" s="69"/>
      <c r="Z6744" s="70"/>
      <c r="AA6744" s="71"/>
      <c r="AB6744" s="70"/>
      <c r="AC6744" s="70"/>
      <c r="AD6744" s="53"/>
      <c r="AE6744" s="53"/>
      <c r="AF6744" s="72"/>
      <c r="AG6744" s="70"/>
      <c r="AH6744" s="70"/>
      <c r="AI6744" s="70"/>
    </row>
    <row r="6745" spans="1:35" ht="12.75" customHeight="1" x14ac:dyDescent="0.2">
      <c r="A6745" s="64" t="s">
        <v>1274</v>
      </c>
      <c r="B6745" s="65" t="s">
        <v>1273</v>
      </c>
      <c r="C6745" s="65">
        <v>234809</v>
      </c>
      <c r="D6745" s="66">
        <f>VLOOKUP(A6745,'2.1 Termination Charges'!$B$4:$F$904,5,0)</f>
        <v>0.23635999999999999</v>
      </c>
      <c r="G6745" s="67"/>
      <c r="H6745" s="67"/>
      <c r="J6745" s="67"/>
      <c r="P6745" s="68"/>
      <c r="Q6745" s="69"/>
      <c r="R6745" s="69"/>
      <c r="Z6745" s="70"/>
      <c r="AA6745" s="71"/>
      <c r="AB6745" s="70"/>
      <c r="AC6745" s="70"/>
      <c r="AD6745" s="53"/>
      <c r="AE6745" s="53"/>
      <c r="AF6745" s="72"/>
      <c r="AG6745" s="70"/>
      <c r="AH6745" s="70"/>
      <c r="AI6745" s="70"/>
    </row>
    <row r="6746" spans="1:35" ht="12.75" customHeight="1" x14ac:dyDescent="0.2">
      <c r="A6746" s="64" t="s">
        <v>1274</v>
      </c>
      <c r="B6746" s="65" t="s">
        <v>1273</v>
      </c>
      <c r="C6746" s="65">
        <v>234817</v>
      </c>
      <c r="D6746" s="66">
        <f>VLOOKUP(A6746,'2.1 Termination Charges'!$B$4:$F$904,5,0)</f>
        <v>0.23635999999999999</v>
      </c>
      <c r="G6746" s="67"/>
      <c r="H6746" s="67"/>
      <c r="J6746" s="67"/>
      <c r="P6746" s="68"/>
      <c r="Q6746" s="69"/>
      <c r="R6746" s="69"/>
      <c r="Z6746" s="70"/>
      <c r="AA6746" s="71"/>
      <c r="AB6746" s="70"/>
      <c r="AC6746" s="70"/>
      <c r="AD6746" s="53"/>
      <c r="AE6746" s="53"/>
      <c r="AF6746" s="72"/>
      <c r="AG6746" s="70"/>
      <c r="AH6746" s="70"/>
      <c r="AI6746" s="70"/>
    </row>
    <row r="6747" spans="1:35" ht="12.75" customHeight="1" x14ac:dyDescent="0.2">
      <c r="A6747" s="64" t="s">
        <v>1274</v>
      </c>
      <c r="B6747" s="65" t="s">
        <v>1273</v>
      </c>
      <c r="C6747" s="65">
        <v>234818</v>
      </c>
      <c r="D6747" s="66">
        <f>VLOOKUP(A6747,'2.1 Termination Charges'!$B$4:$F$904,5,0)</f>
        <v>0.23635999999999999</v>
      </c>
      <c r="G6747" s="67"/>
      <c r="H6747" s="67"/>
      <c r="J6747" s="67"/>
      <c r="P6747" s="68"/>
      <c r="Q6747" s="69"/>
      <c r="R6747" s="69"/>
      <c r="Z6747" s="70"/>
      <c r="AA6747" s="71"/>
      <c r="AB6747" s="70"/>
      <c r="AC6747" s="70"/>
      <c r="AD6747" s="53"/>
      <c r="AE6747" s="53"/>
      <c r="AF6747" s="72"/>
      <c r="AG6747" s="70"/>
      <c r="AH6747" s="70"/>
      <c r="AI6747" s="70"/>
    </row>
    <row r="6748" spans="1:35" ht="12.75" customHeight="1" x14ac:dyDescent="0.2">
      <c r="A6748" s="64" t="s">
        <v>1276</v>
      </c>
      <c r="B6748" s="65" t="s">
        <v>1275</v>
      </c>
      <c r="C6748" s="65">
        <v>234705</v>
      </c>
      <c r="D6748" s="66">
        <f>VLOOKUP(A6748,'2.1 Termination Charges'!$B$4:$F$904,5,0)</f>
        <v>0.15636</v>
      </c>
      <c r="G6748" s="67"/>
      <c r="H6748" s="67"/>
      <c r="J6748" s="67"/>
      <c r="P6748" s="68"/>
      <c r="Q6748" s="69"/>
      <c r="R6748" s="69"/>
      <c r="Z6748" s="70"/>
      <c r="AA6748" s="71"/>
      <c r="AB6748" s="70"/>
      <c r="AC6748" s="70"/>
      <c r="AD6748" s="53"/>
      <c r="AE6748" s="53"/>
      <c r="AF6748" s="72"/>
      <c r="AG6748" s="70"/>
      <c r="AH6748" s="70"/>
      <c r="AI6748" s="70"/>
    </row>
    <row r="6749" spans="1:35" ht="12.75" customHeight="1" x14ac:dyDescent="0.2">
      <c r="A6749" s="64" t="s">
        <v>1276</v>
      </c>
      <c r="B6749" s="65" t="s">
        <v>1275</v>
      </c>
      <c r="C6749" s="65">
        <v>234805</v>
      </c>
      <c r="D6749" s="66">
        <f>VLOOKUP(A6749,'2.1 Termination Charges'!$B$4:$F$904,5,0)</f>
        <v>0.15636</v>
      </c>
      <c r="G6749" s="67"/>
      <c r="H6749" s="67"/>
      <c r="J6749" s="67"/>
      <c r="P6749" s="68"/>
      <c r="Q6749" s="69"/>
      <c r="R6749" s="69"/>
      <c r="Z6749" s="70"/>
      <c r="AA6749" s="71"/>
      <c r="AB6749" s="70"/>
      <c r="AC6749" s="70"/>
      <c r="AD6749" s="53"/>
      <c r="AE6749" s="53"/>
      <c r="AF6749" s="72"/>
      <c r="AG6749" s="70"/>
      <c r="AH6749" s="70"/>
      <c r="AI6749" s="70"/>
    </row>
    <row r="6750" spans="1:35" ht="12.75" customHeight="1" x14ac:dyDescent="0.2">
      <c r="A6750" s="64" t="s">
        <v>1276</v>
      </c>
      <c r="B6750" s="65" t="s">
        <v>1275</v>
      </c>
      <c r="C6750" s="65">
        <v>234807</v>
      </c>
      <c r="D6750" s="66">
        <f>VLOOKUP(A6750,'2.1 Termination Charges'!$B$4:$F$904,5,0)</f>
        <v>0.15636</v>
      </c>
      <c r="G6750" s="67"/>
      <c r="H6750" s="67"/>
      <c r="J6750" s="67"/>
      <c r="P6750" s="68"/>
      <c r="Q6750" s="69"/>
      <c r="R6750" s="69"/>
      <c r="Z6750" s="70"/>
      <c r="AA6750" s="71"/>
      <c r="AB6750" s="70"/>
      <c r="AC6750" s="70"/>
      <c r="AD6750" s="53"/>
      <c r="AE6750" s="53"/>
      <c r="AF6750" s="72"/>
      <c r="AG6750" s="70"/>
      <c r="AH6750" s="70"/>
      <c r="AI6750" s="70"/>
    </row>
    <row r="6751" spans="1:35" ht="12.75" customHeight="1" x14ac:dyDescent="0.2">
      <c r="A6751" s="64" t="s">
        <v>1276</v>
      </c>
      <c r="B6751" s="65" t="s">
        <v>1275</v>
      </c>
      <c r="C6751" s="65">
        <v>234815</v>
      </c>
      <c r="D6751" s="66">
        <f>VLOOKUP(A6751,'2.1 Termination Charges'!$B$4:$F$904,5,0)</f>
        <v>0.15636</v>
      </c>
      <c r="G6751" s="67"/>
      <c r="H6751" s="67"/>
      <c r="J6751" s="67"/>
      <c r="P6751" s="68"/>
      <c r="Q6751" s="69"/>
      <c r="R6751" s="69"/>
      <c r="Z6751" s="70"/>
      <c r="AA6751" s="71"/>
      <c r="AB6751" s="70"/>
      <c r="AC6751" s="70"/>
      <c r="AD6751" s="53"/>
      <c r="AE6751" s="53"/>
      <c r="AF6751" s="72"/>
      <c r="AG6751" s="70"/>
      <c r="AH6751" s="70"/>
      <c r="AI6751" s="70"/>
    </row>
    <row r="6752" spans="1:35" ht="12.75" customHeight="1" x14ac:dyDescent="0.2">
      <c r="A6752" s="64" t="s">
        <v>1278</v>
      </c>
      <c r="B6752" s="65" t="s">
        <v>1277</v>
      </c>
      <c r="C6752" s="65">
        <v>234804</v>
      </c>
      <c r="D6752" s="66">
        <f>VLOOKUP(A6752,'2.1 Termination Charges'!$B$4:$F$904,5,0)</f>
        <v>0.1966</v>
      </c>
      <c r="G6752" s="67"/>
      <c r="H6752" s="67"/>
      <c r="J6752" s="67"/>
      <c r="P6752" s="68"/>
      <c r="Q6752" s="69"/>
      <c r="R6752" s="69"/>
      <c r="Z6752" s="70"/>
      <c r="AA6752" s="71"/>
      <c r="AB6752" s="70"/>
      <c r="AC6752" s="70"/>
      <c r="AD6752" s="53"/>
      <c r="AE6752" s="53"/>
      <c r="AF6752" s="72"/>
      <c r="AG6752" s="70"/>
      <c r="AH6752" s="70"/>
      <c r="AI6752" s="70"/>
    </row>
    <row r="6753" spans="1:35" ht="12.75" customHeight="1" x14ac:dyDescent="0.2">
      <c r="A6753" s="64" t="s">
        <v>1280</v>
      </c>
      <c r="B6753" s="65" t="s">
        <v>1279</v>
      </c>
      <c r="C6753" s="65">
        <v>234703</v>
      </c>
      <c r="D6753" s="66">
        <f>VLOOKUP(A6753,'2.1 Termination Charges'!$B$4:$F$904,5,0)</f>
        <v>0.15737000000000001</v>
      </c>
      <c r="G6753" s="67"/>
      <c r="H6753" s="67"/>
      <c r="J6753" s="67"/>
      <c r="P6753" s="68"/>
      <c r="Q6753" s="69"/>
      <c r="R6753" s="69"/>
      <c r="Z6753" s="70"/>
      <c r="AA6753" s="71"/>
      <c r="AB6753" s="70"/>
      <c r="AC6753" s="70"/>
      <c r="AD6753" s="53"/>
      <c r="AE6753" s="53"/>
      <c r="AF6753" s="72"/>
      <c r="AG6753" s="70"/>
      <c r="AH6753" s="70"/>
      <c r="AI6753" s="70"/>
    </row>
    <row r="6754" spans="1:35" ht="12.75" customHeight="1" x14ac:dyDescent="0.2">
      <c r="A6754" s="64" t="s">
        <v>1280</v>
      </c>
      <c r="B6754" s="65" t="s">
        <v>1279</v>
      </c>
      <c r="C6754" s="65">
        <v>234706</v>
      </c>
      <c r="D6754" s="66">
        <f>VLOOKUP(A6754,'2.1 Termination Charges'!$B$4:$F$904,5,0)</f>
        <v>0.15737000000000001</v>
      </c>
      <c r="G6754" s="67"/>
      <c r="H6754" s="67"/>
      <c r="J6754" s="67"/>
      <c r="P6754" s="68"/>
      <c r="Q6754" s="69"/>
      <c r="R6754" s="69"/>
      <c r="Z6754" s="70"/>
      <c r="AA6754" s="71"/>
      <c r="AB6754" s="70"/>
      <c r="AC6754" s="70"/>
      <c r="AD6754" s="53"/>
      <c r="AE6754" s="53"/>
      <c r="AF6754" s="72"/>
      <c r="AG6754" s="70"/>
      <c r="AH6754" s="70"/>
      <c r="AI6754" s="70"/>
    </row>
    <row r="6755" spans="1:35" ht="12.75" customHeight="1" x14ac:dyDescent="0.2">
      <c r="A6755" s="64" t="s">
        <v>1280</v>
      </c>
      <c r="B6755" s="65" t="s">
        <v>1279</v>
      </c>
      <c r="C6755" s="65">
        <v>234803</v>
      </c>
      <c r="D6755" s="66">
        <f>VLOOKUP(A6755,'2.1 Termination Charges'!$B$4:$F$904,5,0)</f>
        <v>0.15737000000000001</v>
      </c>
      <c r="G6755" s="67"/>
      <c r="H6755" s="67"/>
      <c r="J6755" s="67"/>
      <c r="P6755" s="68"/>
      <c r="Q6755" s="69"/>
      <c r="R6755" s="69"/>
      <c r="Z6755" s="70"/>
      <c r="AA6755" s="71"/>
      <c r="AB6755" s="70"/>
      <c r="AC6755" s="70"/>
      <c r="AD6755" s="53"/>
      <c r="AE6755" s="53"/>
      <c r="AF6755" s="72"/>
      <c r="AG6755" s="70"/>
      <c r="AH6755" s="70"/>
      <c r="AI6755" s="70"/>
    </row>
    <row r="6756" spans="1:35" ht="12.75" customHeight="1" x14ac:dyDescent="0.2">
      <c r="A6756" s="64" t="s">
        <v>1280</v>
      </c>
      <c r="B6756" s="65" t="s">
        <v>1279</v>
      </c>
      <c r="C6756" s="65">
        <v>234806</v>
      </c>
      <c r="D6756" s="66">
        <f>VLOOKUP(A6756,'2.1 Termination Charges'!$B$4:$F$904,5,0)</f>
        <v>0.15737000000000001</v>
      </c>
      <c r="G6756" s="67"/>
      <c r="H6756" s="67"/>
      <c r="J6756" s="67"/>
      <c r="P6756" s="68"/>
      <c r="Q6756" s="69"/>
      <c r="R6756" s="69"/>
      <c r="Z6756" s="70"/>
      <c r="AA6756" s="71"/>
      <c r="AB6756" s="70"/>
      <c r="AC6756" s="70"/>
      <c r="AD6756" s="53"/>
      <c r="AE6756" s="53"/>
      <c r="AF6756" s="72"/>
      <c r="AG6756" s="70"/>
      <c r="AH6756" s="70"/>
      <c r="AI6756" s="70"/>
    </row>
    <row r="6757" spans="1:35" ht="12.75" customHeight="1" x14ac:dyDescent="0.2">
      <c r="A6757" s="64" t="s">
        <v>1280</v>
      </c>
      <c r="B6757" s="65" t="s">
        <v>1279</v>
      </c>
      <c r="C6757" s="65">
        <v>234810</v>
      </c>
      <c r="D6757" s="66">
        <f>VLOOKUP(A6757,'2.1 Termination Charges'!$B$4:$F$904,5,0)</f>
        <v>0.15737000000000001</v>
      </c>
      <c r="G6757" s="67"/>
      <c r="H6757" s="67"/>
      <c r="J6757" s="67"/>
      <c r="P6757" s="68"/>
      <c r="Q6757" s="69"/>
      <c r="R6757" s="69"/>
      <c r="Z6757" s="70"/>
      <c r="AA6757" s="71"/>
      <c r="AB6757" s="70"/>
      <c r="AC6757" s="70"/>
      <c r="AD6757" s="53"/>
      <c r="AE6757" s="53"/>
      <c r="AF6757" s="72"/>
      <c r="AG6757" s="70"/>
      <c r="AH6757" s="70"/>
      <c r="AI6757" s="70"/>
    </row>
    <row r="6758" spans="1:35" ht="12.75" customHeight="1" x14ac:dyDescent="0.2">
      <c r="A6758" s="64" t="s">
        <v>1280</v>
      </c>
      <c r="B6758" s="65" t="s">
        <v>1279</v>
      </c>
      <c r="C6758" s="65">
        <v>234813</v>
      </c>
      <c r="D6758" s="66">
        <f>VLOOKUP(A6758,'2.1 Termination Charges'!$B$4:$F$904,5,0)</f>
        <v>0.15737000000000001</v>
      </c>
      <c r="G6758" s="67"/>
      <c r="H6758" s="67"/>
      <c r="J6758" s="67"/>
      <c r="P6758" s="68"/>
      <c r="Q6758" s="69"/>
      <c r="R6758" s="69"/>
      <c r="Z6758" s="70"/>
      <c r="AA6758" s="71"/>
      <c r="AB6758" s="70"/>
      <c r="AC6758" s="70"/>
      <c r="AD6758" s="53"/>
      <c r="AE6758" s="53"/>
      <c r="AF6758" s="72"/>
      <c r="AG6758" s="70"/>
      <c r="AH6758" s="70"/>
      <c r="AI6758" s="70"/>
    </row>
    <row r="6759" spans="1:35" ht="12.75" customHeight="1" x14ac:dyDescent="0.2">
      <c r="A6759" s="64" t="s">
        <v>1280</v>
      </c>
      <c r="B6759" s="65" t="s">
        <v>1279</v>
      </c>
      <c r="C6759" s="65">
        <v>234816</v>
      </c>
      <c r="D6759" s="66">
        <f>VLOOKUP(A6759,'2.1 Termination Charges'!$B$4:$F$904,5,0)</f>
        <v>0.15737000000000001</v>
      </c>
      <c r="G6759" s="67"/>
      <c r="H6759" s="67"/>
      <c r="J6759" s="67"/>
      <c r="P6759" s="68"/>
      <c r="Q6759" s="69"/>
      <c r="R6759" s="69"/>
      <c r="Z6759" s="70"/>
      <c r="AA6759" s="71"/>
      <c r="AB6759" s="70"/>
      <c r="AC6759" s="70"/>
      <c r="AD6759" s="53"/>
      <c r="AE6759" s="53"/>
      <c r="AF6759" s="72"/>
      <c r="AG6759" s="70"/>
      <c r="AH6759" s="70"/>
      <c r="AI6759" s="70"/>
    </row>
    <row r="6760" spans="1:35" ht="12.75" customHeight="1" x14ac:dyDescent="0.2">
      <c r="A6760" s="64" t="s">
        <v>1282</v>
      </c>
      <c r="B6760" s="65" t="s">
        <v>1281</v>
      </c>
      <c r="C6760" s="65">
        <v>234708</v>
      </c>
      <c r="D6760" s="66">
        <f>VLOOKUP(A6760,'2.1 Termination Charges'!$B$4:$F$904,5,0)</f>
        <v>0.1966</v>
      </c>
      <c r="G6760" s="67"/>
      <c r="H6760" s="67"/>
      <c r="J6760" s="67"/>
      <c r="P6760" s="68"/>
      <c r="Q6760" s="69"/>
      <c r="R6760" s="69"/>
      <c r="Z6760" s="70"/>
      <c r="AA6760" s="71"/>
      <c r="AB6760" s="70"/>
      <c r="AC6760" s="70"/>
      <c r="AD6760" s="53"/>
      <c r="AE6760" s="53"/>
      <c r="AF6760" s="72"/>
      <c r="AG6760" s="70"/>
      <c r="AH6760" s="70"/>
      <c r="AI6760" s="70"/>
    </row>
    <row r="6761" spans="1:35" ht="12.75" customHeight="1" x14ac:dyDescent="0.2">
      <c r="A6761" s="64" t="s">
        <v>1282</v>
      </c>
      <c r="B6761" s="65" t="s">
        <v>1281</v>
      </c>
      <c r="C6761" s="65">
        <v>234802</v>
      </c>
      <c r="D6761" s="66">
        <f>VLOOKUP(A6761,'2.1 Termination Charges'!$B$4:$F$904,5,0)</f>
        <v>0.1966</v>
      </c>
      <c r="G6761" s="67"/>
      <c r="H6761" s="67"/>
      <c r="J6761" s="67"/>
      <c r="P6761" s="68"/>
      <c r="Q6761" s="69"/>
      <c r="R6761" s="69"/>
      <c r="Z6761" s="70"/>
      <c r="AA6761" s="71"/>
      <c r="AB6761" s="70"/>
      <c r="AC6761" s="70"/>
      <c r="AD6761" s="53"/>
      <c r="AE6761" s="53"/>
      <c r="AF6761" s="72"/>
      <c r="AG6761" s="70"/>
      <c r="AH6761" s="70"/>
      <c r="AI6761" s="70"/>
    </row>
    <row r="6762" spans="1:35" ht="12.75" customHeight="1" x14ac:dyDescent="0.2">
      <c r="A6762" s="64" t="s">
        <v>1282</v>
      </c>
      <c r="B6762" s="65" t="s">
        <v>1281</v>
      </c>
      <c r="C6762" s="65">
        <v>234808</v>
      </c>
      <c r="D6762" s="66">
        <f>VLOOKUP(A6762,'2.1 Termination Charges'!$B$4:$F$904,5,0)</f>
        <v>0.1966</v>
      </c>
      <c r="G6762" s="67"/>
      <c r="H6762" s="67"/>
      <c r="J6762" s="67"/>
      <c r="P6762" s="68"/>
      <c r="Q6762" s="69"/>
      <c r="R6762" s="69"/>
      <c r="Z6762" s="70"/>
      <c r="AA6762" s="71"/>
      <c r="AB6762" s="70"/>
      <c r="AC6762" s="70"/>
      <c r="AD6762" s="53"/>
      <c r="AE6762" s="53"/>
      <c r="AF6762" s="72"/>
      <c r="AG6762" s="70"/>
      <c r="AH6762" s="70"/>
      <c r="AI6762" s="70"/>
    </row>
    <row r="6763" spans="1:35" ht="12.75" customHeight="1" x14ac:dyDescent="0.2">
      <c r="A6763" s="64" t="s">
        <v>1282</v>
      </c>
      <c r="B6763" s="65" t="s">
        <v>1281</v>
      </c>
      <c r="C6763" s="65">
        <v>234812</v>
      </c>
      <c r="D6763" s="66">
        <f>VLOOKUP(A6763,'2.1 Termination Charges'!$B$4:$F$904,5,0)</f>
        <v>0.1966</v>
      </c>
      <c r="G6763" s="67"/>
      <c r="H6763" s="67"/>
      <c r="J6763" s="67"/>
      <c r="P6763" s="68"/>
      <c r="Q6763" s="69"/>
      <c r="R6763" s="69"/>
      <c r="Z6763" s="70"/>
      <c r="AA6763" s="71"/>
      <c r="AB6763" s="70"/>
      <c r="AC6763" s="70"/>
      <c r="AD6763" s="53"/>
      <c r="AE6763" s="53"/>
      <c r="AF6763" s="72"/>
      <c r="AG6763" s="70"/>
      <c r="AH6763" s="70"/>
      <c r="AI6763" s="70"/>
    </row>
    <row r="6764" spans="1:35" ht="12.75" customHeight="1" x14ac:dyDescent="0.2">
      <c r="A6764" s="64" t="s">
        <v>1284</v>
      </c>
      <c r="B6764" s="65" t="s">
        <v>1283</v>
      </c>
      <c r="C6764" s="65">
        <v>23470</v>
      </c>
      <c r="D6764" s="66">
        <f>VLOOKUP(A6764,'2.1 Termination Charges'!$B$4:$F$904,5,0)</f>
        <v>0.1966</v>
      </c>
      <c r="G6764" s="67"/>
      <c r="H6764" s="67"/>
      <c r="J6764" s="67"/>
      <c r="P6764" s="68"/>
      <c r="Q6764" s="69"/>
      <c r="R6764" s="69"/>
      <c r="Z6764" s="70"/>
      <c r="AA6764" s="71"/>
      <c r="AB6764" s="70"/>
      <c r="AC6764" s="70"/>
      <c r="AD6764" s="53"/>
      <c r="AE6764" s="53"/>
      <c r="AF6764" s="72"/>
      <c r="AG6764" s="70"/>
      <c r="AH6764" s="70"/>
      <c r="AI6764" s="70"/>
    </row>
    <row r="6765" spans="1:35" ht="12.75" customHeight="1" x14ac:dyDescent="0.2">
      <c r="A6765" s="64" t="s">
        <v>1284</v>
      </c>
      <c r="B6765" s="65" t="s">
        <v>1283</v>
      </c>
      <c r="C6765" s="65">
        <v>23480</v>
      </c>
      <c r="D6765" s="66">
        <f>VLOOKUP(A6765,'2.1 Termination Charges'!$B$4:$F$904,5,0)</f>
        <v>0.1966</v>
      </c>
      <c r="G6765" s="67"/>
      <c r="H6765" s="67"/>
      <c r="J6765" s="67"/>
      <c r="P6765" s="68"/>
      <c r="Q6765" s="69"/>
      <c r="R6765" s="69"/>
      <c r="Z6765" s="70"/>
      <c r="AA6765" s="71"/>
      <c r="AB6765" s="70"/>
      <c r="AC6765" s="70"/>
      <c r="AD6765" s="53"/>
      <c r="AE6765" s="53"/>
      <c r="AF6765" s="72"/>
      <c r="AG6765" s="70"/>
      <c r="AH6765" s="70"/>
      <c r="AI6765" s="70"/>
    </row>
    <row r="6766" spans="1:35" ht="12.75" customHeight="1" x14ac:dyDescent="0.2">
      <c r="A6766" s="64" t="s">
        <v>1284</v>
      </c>
      <c r="B6766" s="65" t="s">
        <v>1283</v>
      </c>
      <c r="C6766" s="65">
        <v>234819</v>
      </c>
      <c r="D6766" s="66">
        <f>VLOOKUP(A6766,'2.1 Termination Charges'!$B$4:$F$904,5,0)</f>
        <v>0.1966</v>
      </c>
      <c r="G6766" s="67"/>
      <c r="H6766" s="67"/>
      <c r="J6766" s="67"/>
      <c r="P6766" s="68"/>
      <c r="Q6766" s="69"/>
      <c r="R6766" s="69"/>
      <c r="Z6766" s="70"/>
      <c r="AA6766" s="71"/>
      <c r="AB6766" s="70"/>
      <c r="AC6766" s="70"/>
      <c r="AD6766" s="53"/>
      <c r="AE6766" s="53"/>
      <c r="AF6766" s="72"/>
      <c r="AG6766" s="70"/>
      <c r="AH6766" s="70"/>
      <c r="AI6766" s="70"/>
    </row>
    <row r="6767" spans="1:35" ht="12.75" customHeight="1" x14ac:dyDescent="0.2">
      <c r="A6767" s="64" t="s">
        <v>1284</v>
      </c>
      <c r="B6767" s="65" t="s">
        <v>1283</v>
      </c>
      <c r="C6767" s="65">
        <v>23490</v>
      </c>
      <c r="D6767" s="66">
        <f>VLOOKUP(A6767,'2.1 Termination Charges'!$B$4:$F$904,5,0)</f>
        <v>0.1966</v>
      </c>
      <c r="G6767" s="67"/>
      <c r="H6767" s="67"/>
      <c r="J6767" s="67"/>
      <c r="P6767" s="68"/>
      <c r="Q6767" s="69"/>
      <c r="R6767" s="69"/>
      <c r="Z6767" s="70"/>
      <c r="AA6767" s="71"/>
      <c r="AB6767" s="70"/>
      <c r="AC6767" s="70"/>
      <c r="AD6767" s="53"/>
      <c r="AE6767" s="53"/>
      <c r="AF6767" s="72"/>
      <c r="AG6767" s="70"/>
      <c r="AH6767" s="70"/>
      <c r="AI6767" s="70"/>
    </row>
    <row r="6768" spans="1:35" ht="12.75" customHeight="1" x14ac:dyDescent="0.2">
      <c r="A6768" s="64" t="s">
        <v>1286</v>
      </c>
      <c r="B6768" s="65" t="s">
        <v>1285</v>
      </c>
      <c r="C6768" s="65">
        <v>683</v>
      </c>
      <c r="D6768" s="66">
        <f>VLOOKUP(A6768,'2.1 Termination Charges'!$B$4:$F$904,5,0)</f>
        <v>2.9189799999999999</v>
      </c>
      <c r="G6768" s="67"/>
      <c r="H6768" s="67"/>
      <c r="J6768" s="67"/>
      <c r="P6768" s="68"/>
      <c r="Q6768" s="69"/>
      <c r="R6768" s="69"/>
      <c r="Z6768" s="70"/>
      <c r="AA6768" s="71"/>
      <c r="AB6768" s="70"/>
      <c r="AC6768" s="70"/>
      <c r="AD6768" s="53"/>
      <c r="AE6768" s="53"/>
      <c r="AF6768" s="72"/>
      <c r="AG6768" s="70"/>
      <c r="AH6768" s="70"/>
      <c r="AI6768" s="70"/>
    </row>
    <row r="6769" spans="1:35" ht="12.75" customHeight="1" x14ac:dyDescent="0.2">
      <c r="A6769" s="64" t="s">
        <v>1288</v>
      </c>
      <c r="B6769" s="65" t="s">
        <v>1287</v>
      </c>
      <c r="C6769" s="65">
        <v>1670</v>
      </c>
      <c r="D6769" s="66">
        <f>VLOOKUP(A6769,'2.1 Termination Charges'!$B$4:$F$904,5,0)</f>
        <v>6.9089999999999999E-2</v>
      </c>
      <c r="G6769" s="67"/>
      <c r="H6769" s="67"/>
      <c r="J6769" s="67"/>
      <c r="P6769" s="68"/>
      <c r="Q6769" s="69"/>
      <c r="R6769" s="69"/>
      <c r="Z6769" s="70"/>
      <c r="AA6769" s="71"/>
      <c r="AB6769" s="70"/>
      <c r="AC6769" s="70"/>
      <c r="AD6769" s="53"/>
      <c r="AE6769" s="53"/>
      <c r="AF6769" s="72"/>
      <c r="AG6769" s="70"/>
      <c r="AH6769" s="70"/>
      <c r="AI6769" s="70"/>
    </row>
    <row r="6770" spans="1:35" ht="12.75" customHeight="1" x14ac:dyDescent="0.2">
      <c r="A6770" s="64" t="s">
        <v>1290</v>
      </c>
      <c r="B6770" s="65" t="s">
        <v>1289</v>
      </c>
      <c r="C6770" s="65">
        <v>47</v>
      </c>
      <c r="D6770" s="66">
        <f>VLOOKUP(A6770,'2.1 Termination Charges'!$B$4:$F$904,5,0)</f>
        <v>3.8800000000000002E-3</v>
      </c>
      <c r="G6770" s="67"/>
      <c r="H6770" s="67"/>
      <c r="J6770" s="67"/>
      <c r="P6770" s="68"/>
      <c r="Q6770" s="69"/>
      <c r="R6770" s="69"/>
      <c r="Z6770" s="70"/>
      <c r="AA6770" s="71"/>
      <c r="AB6770" s="70"/>
      <c r="AC6770" s="70"/>
      <c r="AD6770" s="53"/>
      <c r="AE6770" s="53"/>
      <c r="AF6770" s="72"/>
      <c r="AG6770" s="70"/>
      <c r="AH6770" s="70"/>
      <c r="AI6770" s="70"/>
    </row>
    <row r="6771" spans="1:35" ht="12.75" customHeight="1" x14ac:dyDescent="0.2">
      <c r="A6771" s="64" t="s">
        <v>1292</v>
      </c>
      <c r="B6771" s="65" t="s">
        <v>1291</v>
      </c>
      <c r="C6771" s="65">
        <v>474094</v>
      </c>
      <c r="D6771" s="66">
        <f>VLOOKUP(A6771,'2.1 Termination Charges'!$B$4:$F$904,5,0)</f>
        <v>1.2359999999999999E-2</v>
      </c>
      <c r="G6771" s="67"/>
      <c r="H6771" s="67"/>
      <c r="J6771" s="67"/>
      <c r="P6771" s="68"/>
      <c r="Q6771" s="69"/>
      <c r="R6771" s="69"/>
      <c r="Z6771" s="70"/>
      <c r="AA6771" s="71"/>
      <c r="AB6771" s="70"/>
      <c r="AC6771" s="70"/>
      <c r="AD6771" s="53"/>
      <c r="AE6771" s="53"/>
      <c r="AF6771" s="72"/>
      <c r="AG6771" s="70"/>
      <c r="AH6771" s="70"/>
      <c r="AI6771" s="70"/>
    </row>
    <row r="6772" spans="1:35" ht="12.75" customHeight="1" x14ac:dyDescent="0.2">
      <c r="A6772" s="64" t="s">
        <v>1292</v>
      </c>
      <c r="B6772" s="65" t="s">
        <v>1291</v>
      </c>
      <c r="C6772" s="65">
        <v>474095</v>
      </c>
      <c r="D6772" s="66">
        <f>VLOOKUP(A6772,'2.1 Termination Charges'!$B$4:$F$904,5,0)</f>
        <v>1.2359999999999999E-2</v>
      </c>
      <c r="G6772" s="67"/>
      <c r="H6772" s="67"/>
      <c r="J6772" s="67"/>
      <c r="P6772" s="68"/>
      <c r="Q6772" s="69"/>
      <c r="R6772" s="69"/>
      <c r="Z6772" s="70"/>
      <c r="AA6772" s="71"/>
      <c r="AB6772" s="70"/>
      <c r="AC6772" s="70"/>
      <c r="AD6772" s="53"/>
      <c r="AE6772" s="53"/>
      <c r="AF6772" s="72"/>
      <c r="AG6772" s="70"/>
      <c r="AH6772" s="70"/>
      <c r="AI6772" s="70"/>
    </row>
    <row r="6773" spans="1:35" ht="12.75" customHeight="1" x14ac:dyDescent="0.2">
      <c r="A6773" s="64" t="s">
        <v>1292</v>
      </c>
      <c r="B6773" s="65" t="s">
        <v>1291</v>
      </c>
      <c r="C6773" s="65">
        <v>474096</v>
      </c>
      <c r="D6773" s="66">
        <f>VLOOKUP(A6773,'2.1 Termination Charges'!$B$4:$F$904,5,0)</f>
        <v>1.2359999999999999E-2</v>
      </c>
      <c r="G6773" s="67"/>
      <c r="H6773" s="67"/>
      <c r="J6773" s="67"/>
      <c r="P6773" s="68"/>
      <c r="Q6773" s="69"/>
      <c r="R6773" s="69"/>
      <c r="Z6773" s="70"/>
      <c r="AA6773" s="71"/>
      <c r="AB6773" s="70"/>
      <c r="AC6773" s="70"/>
      <c r="AD6773" s="53"/>
      <c r="AE6773" s="53"/>
      <c r="AF6773" s="72"/>
      <c r="AG6773" s="70"/>
      <c r="AH6773" s="70"/>
      <c r="AI6773" s="70"/>
    </row>
    <row r="6774" spans="1:35" ht="12.75" customHeight="1" x14ac:dyDescent="0.2">
      <c r="A6774" s="64" t="s">
        <v>1292</v>
      </c>
      <c r="B6774" s="65" t="s">
        <v>1291</v>
      </c>
      <c r="C6774" s="65">
        <v>474097</v>
      </c>
      <c r="D6774" s="66">
        <f>VLOOKUP(A6774,'2.1 Termination Charges'!$B$4:$F$904,5,0)</f>
        <v>1.2359999999999999E-2</v>
      </c>
      <c r="G6774" s="67"/>
      <c r="H6774" s="67"/>
      <c r="J6774" s="67"/>
      <c r="P6774" s="68"/>
      <c r="Q6774" s="69"/>
      <c r="R6774" s="69"/>
      <c r="Z6774" s="70"/>
      <c r="AA6774" s="71"/>
      <c r="AB6774" s="70"/>
      <c r="AC6774" s="70"/>
      <c r="AD6774" s="53"/>
      <c r="AE6774" s="53"/>
      <c r="AF6774" s="72"/>
      <c r="AG6774" s="70"/>
      <c r="AH6774" s="70"/>
      <c r="AI6774" s="70"/>
    </row>
    <row r="6775" spans="1:35" ht="12.75" customHeight="1" x14ac:dyDescent="0.2">
      <c r="A6775" s="64" t="s">
        <v>1292</v>
      </c>
      <c r="B6775" s="65" t="s">
        <v>1291</v>
      </c>
      <c r="C6775" s="65">
        <v>474098</v>
      </c>
      <c r="D6775" s="66">
        <f>VLOOKUP(A6775,'2.1 Termination Charges'!$B$4:$F$904,5,0)</f>
        <v>1.2359999999999999E-2</v>
      </c>
      <c r="G6775" s="67"/>
      <c r="H6775" s="67"/>
      <c r="J6775" s="67"/>
      <c r="P6775" s="68"/>
      <c r="Q6775" s="69"/>
      <c r="R6775" s="69"/>
      <c r="Z6775" s="70"/>
      <c r="AA6775" s="71"/>
      <c r="AB6775" s="70"/>
      <c r="AC6775" s="70"/>
      <c r="AD6775" s="53"/>
      <c r="AE6775" s="53"/>
      <c r="AF6775" s="72"/>
      <c r="AG6775" s="70"/>
      <c r="AH6775" s="70"/>
      <c r="AI6775" s="70"/>
    </row>
    <row r="6776" spans="1:35" ht="12.75" customHeight="1" x14ac:dyDescent="0.2">
      <c r="A6776" s="64" t="s">
        <v>1292</v>
      </c>
      <c r="B6776" s="65" t="s">
        <v>1291</v>
      </c>
      <c r="C6776" s="65">
        <v>474099</v>
      </c>
      <c r="D6776" s="66">
        <f>VLOOKUP(A6776,'2.1 Termination Charges'!$B$4:$F$904,5,0)</f>
        <v>1.2359999999999999E-2</v>
      </c>
      <c r="G6776" s="67"/>
      <c r="H6776" s="67"/>
      <c r="J6776" s="67"/>
      <c r="P6776" s="68"/>
      <c r="Q6776" s="69"/>
      <c r="R6776" s="69"/>
      <c r="Z6776" s="70"/>
      <c r="AA6776" s="71"/>
      <c r="AB6776" s="70"/>
      <c r="AC6776" s="70"/>
      <c r="AD6776" s="53"/>
      <c r="AE6776" s="53"/>
      <c r="AF6776" s="72"/>
      <c r="AG6776" s="70"/>
      <c r="AH6776" s="70"/>
      <c r="AI6776" s="70"/>
    </row>
    <row r="6777" spans="1:35" ht="12.75" customHeight="1" x14ac:dyDescent="0.2">
      <c r="A6777" s="64" t="s">
        <v>1292</v>
      </c>
      <c r="B6777" s="65" t="s">
        <v>1291</v>
      </c>
      <c r="C6777" s="65">
        <v>474552</v>
      </c>
      <c r="D6777" s="66">
        <f>VLOOKUP(A6777,'2.1 Termination Charges'!$B$4:$F$904,5,0)</f>
        <v>1.2359999999999999E-2</v>
      </c>
      <c r="G6777" s="67"/>
      <c r="H6777" s="67"/>
      <c r="J6777" s="67"/>
      <c r="P6777" s="68"/>
      <c r="Q6777" s="69"/>
      <c r="R6777" s="69"/>
      <c r="Z6777" s="70"/>
      <c r="AA6777" s="71"/>
      <c r="AB6777" s="70"/>
      <c r="AC6777" s="70"/>
      <c r="AD6777" s="53"/>
      <c r="AE6777" s="53"/>
      <c r="AF6777" s="72"/>
      <c r="AG6777" s="70"/>
      <c r="AH6777" s="70"/>
      <c r="AI6777" s="70"/>
    </row>
    <row r="6778" spans="1:35" ht="12.75" customHeight="1" x14ac:dyDescent="0.2">
      <c r="A6778" s="64" t="s">
        <v>1292</v>
      </c>
      <c r="B6778" s="65" t="s">
        <v>1291</v>
      </c>
      <c r="C6778" s="65">
        <v>474553</v>
      </c>
      <c r="D6778" s="66">
        <f>VLOOKUP(A6778,'2.1 Termination Charges'!$B$4:$F$904,5,0)</f>
        <v>1.2359999999999999E-2</v>
      </c>
      <c r="G6778" s="67"/>
      <c r="H6778" s="67"/>
      <c r="J6778" s="67"/>
      <c r="P6778" s="68"/>
      <c r="Q6778" s="69"/>
      <c r="R6778" s="69"/>
      <c r="Z6778" s="70"/>
      <c r="AA6778" s="71"/>
      <c r="AB6778" s="70"/>
      <c r="AC6778" s="70"/>
      <c r="AD6778" s="53"/>
      <c r="AE6778" s="53"/>
      <c r="AF6778" s="72"/>
      <c r="AG6778" s="70"/>
      <c r="AH6778" s="70"/>
      <c r="AI6778" s="70"/>
    </row>
    <row r="6779" spans="1:35" ht="12.75" customHeight="1" x14ac:dyDescent="0.2">
      <c r="A6779" s="64" t="s">
        <v>1292</v>
      </c>
      <c r="B6779" s="65" t="s">
        <v>1291</v>
      </c>
      <c r="C6779" s="65">
        <v>474554</v>
      </c>
      <c r="D6779" s="66">
        <f>VLOOKUP(A6779,'2.1 Termination Charges'!$B$4:$F$904,5,0)</f>
        <v>1.2359999999999999E-2</v>
      </c>
      <c r="G6779" s="67"/>
      <c r="H6779" s="67"/>
      <c r="J6779" s="67"/>
      <c r="P6779" s="68"/>
      <c r="Q6779" s="69"/>
      <c r="R6779" s="69"/>
      <c r="Z6779" s="70"/>
      <c r="AA6779" s="71"/>
      <c r="AB6779" s="70"/>
      <c r="AC6779" s="70"/>
      <c r="AD6779" s="53"/>
      <c r="AE6779" s="53"/>
      <c r="AF6779" s="72"/>
      <c r="AG6779" s="70"/>
      <c r="AH6779" s="70"/>
      <c r="AI6779" s="70"/>
    </row>
    <row r="6780" spans="1:35" ht="12.75" customHeight="1" x14ac:dyDescent="0.2">
      <c r="A6780" s="64" t="s">
        <v>1292</v>
      </c>
      <c r="B6780" s="65" t="s">
        <v>1291</v>
      </c>
      <c r="C6780" s="65">
        <v>474555</v>
      </c>
      <c r="D6780" s="66">
        <f>VLOOKUP(A6780,'2.1 Termination Charges'!$B$4:$F$904,5,0)</f>
        <v>1.2359999999999999E-2</v>
      </c>
      <c r="G6780" s="67"/>
      <c r="H6780" s="67"/>
      <c r="J6780" s="67"/>
      <c r="P6780" s="68"/>
      <c r="Q6780" s="69"/>
      <c r="R6780" s="69"/>
      <c r="Z6780" s="70"/>
      <c r="AA6780" s="71"/>
      <c r="AB6780" s="70"/>
      <c r="AC6780" s="70"/>
      <c r="AD6780" s="53"/>
      <c r="AE6780" s="53"/>
      <c r="AF6780" s="72"/>
      <c r="AG6780" s="70"/>
      <c r="AH6780" s="70"/>
      <c r="AI6780" s="70"/>
    </row>
    <row r="6781" spans="1:35" ht="12.75" customHeight="1" x14ac:dyDescent="0.2">
      <c r="A6781" s="64" t="s">
        <v>1292</v>
      </c>
      <c r="B6781" s="65" t="s">
        <v>1291</v>
      </c>
      <c r="C6781" s="65">
        <v>474556</v>
      </c>
      <c r="D6781" s="66">
        <f>VLOOKUP(A6781,'2.1 Termination Charges'!$B$4:$F$904,5,0)</f>
        <v>1.2359999999999999E-2</v>
      </c>
      <c r="G6781" s="67"/>
      <c r="H6781" s="67"/>
      <c r="J6781" s="67"/>
      <c r="P6781" s="68"/>
      <c r="Q6781" s="69"/>
      <c r="R6781" s="69"/>
      <c r="Z6781" s="70"/>
      <c r="AA6781" s="71"/>
      <c r="AB6781" s="70"/>
      <c r="AC6781" s="70"/>
      <c r="AD6781" s="53"/>
      <c r="AE6781" s="53"/>
      <c r="AF6781" s="72"/>
      <c r="AG6781" s="70"/>
      <c r="AH6781" s="70"/>
      <c r="AI6781" s="70"/>
    </row>
    <row r="6782" spans="1:35" ht="12.75" customHeight="1" x14ac:dyDescent="0.2">
      <c r="A6782" s="64" t="s">
        <v>1292</v>
      </c>
      <c r="B6782" s="65" t="s">
        <v>1291</v>
      </c>
      <c r="C6782" s="65">
        <v>474557</v>
      </c>
      <c r="D6782" s="66">
        <f>VLOOKUP(A6782,'2.1 Termination Charges'!$B$4:$F$904,5,0)</f>
        <v>1.2359999999999999E-2</v>
      </c>
      <c r="G6782" s="67"/>
      <c r="H6782" s="67"/>
      <c r="J6782" s="67"/>
      <c r="P6782" s="68"/>
      <c r="Q6782" s="69"/>
      <c r="R6782" s="69"/>
      <c r="Z6782" s="70"/>
      <c r="AA6782" s="71"/>
      <c r="AB6782" s="70"/>
      <c r="AC6782" s="70"/>
      <c r="AD6782" s="53"/>
      <c r="AE6782" s="53"/>
      <c r="AF6782" s="72"/>
      <c r="AG6782" s="70"/>
      <c r="AH6782" s="70"/>
      <c r="AI6782" s="70"/>
    </row>
    <row r="6783" spans="1:35" ht="12.75" customHeight="1" x14ac:dyDescent="0.2">
      <c r="A6783" s="64" t="s">
        <v>1292</v>
      </c>
      <c r="B6783" s="65" t="s">
        <v>1291</v>
      </c>
      <c r="C6783" s="65">
        <v>474558</v>
      </c>
      <c r="D6783" s="66">
        <f>VLOOKUP(A6783,'2.1 Termination Charges'!$B$4:$F$904,5,0)</f>
        <v>1.2359999999999999E-2</v>
      </c>
      <c r="G6783" s="67"/>
      <c r="H6783" s="67"/>
      <c r="J6783" s="67"/>
      <c r="P6783" s="68"/>
      <c r="Q6783" s="69"/>
      <c r="R6783" s="69"/>
      <c r="Z6783" s="70"/>
      <c r="AA6783" s="71"/>
      <c r="AB6783" s="70"/>
      <c r="AC6783" s="70"/>
      <c r="AD6783" s="53"/>
      <c r="AE6783" s="53"/>
      <c r="AF6783" s="72"/>
      <c r="AG6783" s="70"/>
      <c r="AH6783" s="70"/>
      <c r="AI6783" s="70"/>
    </row>
    <row r="6784" spans="1:35" ht="12.75" customHeight="1" x14ac:dyDescent="0.2">
      <c r="A6784" s="64" t="s">
        <v>1292</v>
      </c>
      <c r="B6784" s="65" t="s">
        <v>1291</v>
      </c>
      <c r="C6784" s="65">
        <v>474592</v>
      </c>
      <c r="D6784" s="66">
        <f>VLOOKUP(A6784,'2.1 Termination Charges'!$B$4:$F$904,5,0)</f>
        <v>1.2359999999999999E-2</v>
      </c>
      <c r="G6784" s="67"/>
      <c r="H6784" s="67"/>
      <c r="J6784" s="67"/>
      <c r="P6784" s="68"/>
      <c r="Q6784" s="69"/>
      <c r="R6784" s="69"/>
      <c r="Z6784" s="70"/>
      <c r="AA6784" s="71"/>
      <c r="AB6784" s="70"/>
      <c r="AC6784" s="70"/>
      <c r="AD6784" s="53"/>
      <c r="AE6784" s="53"/>
      <c r="AF6784" s="72"/>
      <c r="AG6784" s="70"/>
      <c r="AH6784" s="70"/>
      <c r="AI6784" s="70"/>
    </row>
    <row r="6785" spans="1:35" ht="12.75" customHeight="1" x14ac:dyDescent="0.2">
      <c r="A6785" s="64" t="s">
        <v>1292</v>
      </c>
      <c r="B6785" s="65" t="s">
        <v>1291</v>
      </c>
      <c r="C6785" s="65">
        <v>474671</v>
      </c>
      <c r="D6785" s="66">
        <f>VLOOKUP(A6785,'2.1 Termination Charges'!$B$4:$F$904,5,0)</f>
        <v>1.2359999999999999E-2</v>
      </c>
      <c r="G6785" s="67"/>
      <c r="H6785" s="67"/>
      <c r="J6785" s="67"/>
      <c r="P6785" s="68"/>
      <c r="Q6785" s="69"/>
      <c r="R6785" s="69"/>
      <c r="Z6785" s="70"/>
      <c r="AA6785" s="71"/>
      <c r="AB6785" s="70"/>
      <c r="AC6785" s="70"/>
      <c r="AD6785" s="53"/>
      <c r="AE6785" s="53"/>
      <c r="AF6785" s="72"/>
      <c r="AG6785" s="70"/>
      <c r="AH6785" s="70"/>
      <c r="AI6785" s="70"/>
    </row>
    <row r="6786" spans="1:35" ht="12.75" customHeight="1" x14ac:dyDescent="0.2">
      <c r="A6786" s="64" t="s">
        <v>1292</v>
      </c>
      <c r="B6786" s="65" t="s">
        <v>1291</v>
      </c>
      <c r="C6786" s="65">
        <v>474672</v>
      </c>
      <c r="D6786" s="66">
        <f>VLOOKUP(A6786,'2.1 Termination Charges'!$B$4:$F$904,5,0)</f>
        <v>1.2359999999999999E-2</v>
      </c>
      <c r="G6786" s="67"/>
      <c r="H6786" s="67"/>
      <c r="J6786" s="67"/>
      <c r="P6786" s="68"/>
      <c r="Q6786" s="69"/>
      <c r="R6786" s="69"/>
      <c r="Z6786" s="70"/>
      <c r="AA6786" s="71"/>
      <c r="AB6786" s="70"/>
      <c r="AC6786" s="70"/>
      <c r="AD6786" s="53"/>
      <c r="AE6786" s="53"/>
      <c r="AF6786" s="72"/>
      <c r="AG6786" s="70"/>
      <c r="AH6786" s="70"/>
      <c r="AI6786" s="70"/>
    </row>
    <row r="6787" spans="1:35" ht="12.75" customHeight="1" x14ac:dyDescent="0.2">
      <c r="A6787" s="64" t="s">
        <v>1292</v>
      </c>
      <c r="B6787" s="65" t="s">
        <v>1291</v>
      </c>
      <c r="C6787" s="65">
        <v>479125</v>
      </c>
      <c r="D6787" s="66">
        <f>VLOOKUP(A6787,'2.1 Termination Charges'!$B$4:$F$904,5,0)</f>
        <v>1.2359999999999999E-2</v>
      </c>
      <c r="G6787" s="67"/>
      <c r="H6787" s="67"/>
      <c r="J6787" s="67"/>
      <c r="P6787" s="68"/>
      <c r="Q6787" s="69"/>
      <c r="R6787" s="69"/>
      <c r="Z6787" s="70"/>
      <c r="AA6787" s="71"/>
      <c r="AB6787" s="70"/>
      <c r="AC6787" s="70"/>
      <c r="AD6787" s="53"/>
      <c r="AE6787" s="53"/>
      <c r="AF6787" s="72"/>
      <c r="AG6787" s="70"/>
      <c r="AH6787" s="70"/>
      <c r="AI6787" s="70"/>
    </row>
    <row r="6788" spans="1:35" ht="12.75" customHeight="1" x14ac:dyDescent="0.2">
      <c r="A6788" s="64" t="s">
        <v>1292</v>
      </c>
      <c r="B6788" s="65" t="s">
        <v>1291</v>
      </c>
      <c r="C6788" s="65">
        <v>479126</v>
      </c>
      <c r="D6788" s="66">
        <f>VLOOKUP(A6788,'2.1 Termination Charges'!$B$4:$F$904,5,0)</f>
        <v>1.2359999999999999E-2</v>
      </c>
      <c r="G6788" s="67"/>
      <c r="H6788" s="67"/>
      <c r="J6788" s="67"/>
      <c r="P6788" s="68"/>
      <c r="Q6788" s="69"/>
      <c r="R6788" s="69"/>
      <c r="Z6788" s="70"/>
      <c r="AA6788" s="71"/>
      <c r="AB6788" s="70"/>
      <c r="AC6788" s="70"/>
      <c r="AD6788" s="53"/>
      <c r="AE6788" s="53"/>
      <c r="AF6788" s="72"/>
      <c r="AG6788" s="70"/>
      <c r="AH6788" s="70"/>
      <c r="AI6788" s="70"/>
    </row>
    <row r="6789" spans="1:35" ht="12.75" customHeight="1" x14ac:dyDescent="0.2">
      <c r="A6789" s="64" t="s">
        <v>1292</v>
      </c>
      <c r="B6789" s="65" t="s">
        <v>1291</v>
      </c>
      <c r="C6789" s="65">
        <v>479127</v>
      </c>
      <c r="D6789" s="66">
        <f>VLOOKUP(A6789,'2.1 Termination Charges'!$B$4:$F$904,5,0)</f>
        <v>1.2359999999999999E-2</v>
      </c>
      <c r="G6789" s="67"/>
      <c r="H6789" s="67"/>
      <c r="J6789" s="67"/>
      <c r="P6789" s="68"/>
      <c r="Q6789" s="69"/>
      <c r="R6789" s="69"/>
      <c r="Z6789" s="70"/>
      <c r="AA6789" s="71"/>
      <c r="AB6789" s="70"/>
      <c r="AC6789" s="70"/>
      <c r="AD6789" s="53"/>
      <c r="AE6789" s="53"/>
      <c r="AF6789" s="72"/>
      <c r="AG6789" s="70"/>
      <c r="AH6789" s="70"/>
      <c r="AI6789" s="70"/>
    </row>
    <row r="6790" spans="1:35" ht="12.75" customHeight="1" x14ac:dyDescent="0.2">
      <c r="A6790" s="64" t="s">
        <v>1292</v>
      </c>
      <c r="B6790" s="65" t="s">
        <v>1291</v>
      </c>
      <c r="C6790" s="65">
        <v>479128</v>
      </c>
      <c r="D6790" s="66">
        <f>VLOOKUP(A6790,'2.1 Termination Charges'!$B$4:$F$904,5,0)</f>
        <v>1.2359999999999999E-2</v>
      </c>
      <c r="G6790" s="67"/>
      <c r="H6790" s="67"/>
      <c r="J6790" s="67"/>
      <c r="P6790" s="68"/>
      <c r="Q6790" s="69"/>
      <c r="R6790" s="69"/>
      <c r="Z6790" s="70"/>
      <c r="AA6790" s="71"/>
      <c r="AB6790" s="70"/>
      <c r="AC6790" s="70"/>
      <c r="AD6790" s="53"/>
      <c r="AE6790" s="53"/>
      <c r="AF6790" s="72"/>
      <c r="AG6790" s="70"/>
      <c r="AH6790" s="70"/>
      <c r="AI6790" s="70"/>
    </row>
    <row r="6791" spans="1:35" ht="12.75" customHeight="1" x14ac:dyDescent="0.2">
      <c r="A6791" s="64" t="s">
        <v>1292</v>
      </c>
      <c r="B6791" s="65" t="s">
        <v>1291</v>
      </c>
      <c r="C6791" s="65">
        <v>479129</v>
      </c>
      <c r="D6791" s="66">
        <f>VLOOKUP(A6791,'2.1 Termination Charges'!$B$4:$F$904,5,0)</f>
        <v>1.2359999999999999E-2</v>
      </c>
      <c r="G6791" s="67"/>
      <c r="H6791" s="67"/>
      <c r="J6791" s="67"/>
      <c r="P6791" s="68"/>
      <c r="Q6791" s="69"/>
      <c r="R6791" s="69"/>
      <c r="Z6791" s="70"/>
      <c r="AA6791" s="71"/>
      <c r="AB6791" s="70"/>
      <c r="AC6791" s="70"/>
      <c r="AD6791" s="53"/>
      <c r="AE6791" s="53"/>
      <c r="AF6791" s="72"/>
      <c r="AG6791" s="70"/>
      <c r="AH6791" s="70"/>
      <c r="AI6791" s="70"/>
    </row>
    <row r="6792" spans="1:35" ht="12.75" customHeight="1" x14ac:dyDescent="0.2">
      <c r="A6792" s="64" t="s">
        <v>1292</v>
      </c>
      <c r="B6792" s="65" t="s">
        <v>1291</v>
      </c>
      <c r="C6792" s="65">
        <v>479471</v>
      </c>
      <c r="D6792" s="66">
        <f>VLOOKUP(A6792,'2.1 Termination Charges'!$B$4:$F$904,5,0)</f>
        <v>1.2359999999999999E-2</v>
      </c>
      <c r="G6792" s="67"/>
      <c r="H6792" s="67"/>
      <c r="J6792" s="67"/>
      <c r="P6792" s="68"/>
      <c r="Q6792" s="69"/>
      <c r="R6792" s="69"/>
      <c r="Z6792" s="70"/>
      <c r="AA6792" s="71"/>
      <c r="AB6792" s="70"/>
      <c r="AC6792" s="70"/>
      <c r="AD6792" s="53"/>
      <c r="AE6792" s="53"/>
      <c r="AF6792" s="72"/>
      <c r="AG6792" s="70"/>
      <c r="AH6792" s="70"/>
      <c r="AI6792" s="70"/>
    </row>
    <row r="6793" spans="1:35" ht="12.75" customHeight="1" x14ac:dyDescent="0.2">
      <c r="A6793" s="64" t="s">
        <v>1292</v>
      </c>
      <c r="B6793" s="65" t="s">
        <v>1291</v>
      </c>
      <c r="C6793" s="65">
        <v>479472</v>
      </c>
      <c r="D6793" s="66">
        <f>VLOOKUP(A6793,'2.1 Termination Charges'!$B$4:$F$904,5,0)</f>
        <v>1.2359999999999999E-2</v>
      </c>
      <c r="G6793" s="67"/>
      <c r="H6793" s="67"/>
      <c r="J6793" s="67"/>
      <c r="P6793" s="68"/>
      <c r="Q6793" s="69"/>
      <c r="R6793" s="69"/>
      <c r="Z6793" s="70"/>
      <c r="AA6793" s="71"/>
      <c r="AB6793" s="70"/>
      <c r="AC6793" s="70"/>
      <c r="AD6793" s="53"/>
      <c r="AE6793" s="53"/>
      <c r="AF6793" s="72"/>
      <c r="AG6793" s="70"/>
      <c r="AH6793" s="70"/>
      <c r="AI6793" s="70"/>
    </row>
    <row r="6794" spans="1:35" ht="12.75" customHeight="1" x14ac:dyDescent="0.2">
      <c r="A6794" s="64" t="s">
        <v>1292</v>
      </c>
      <c r="B6794" s="65" t="s">
        <v>1291</v>
      </c>
      <c r="C6794" s="65">
        <v>479473</v>
      </c>
      <c r="D6794" s="66">
        <f>VLOOKUP(A6794,'2.1 Termination Charges'!$B$4:$F$904,5,0)</f>
        <v>1.2359999999999999E-2</v>
      </c>
      <c r="G6794" s="67"/>
      <c r="H6794" s="67"/>
      <c r="J6794" s="67"/>
      <c r="P6794" s="68"/>
      <c r="Q6794" s="69"/>
      <c r="R6794" s="69"/>
      <c r="Z6794" s="70"/>
      <c r="AA6794" s="71"/>
      <c r="AB6794" s="70"/>
      <c r="AC6794" s="70"/>
      <c r="AD6794" s="53"/>
      <c r="AE6794" s="53"/>
      <c r="AF6794" s="72"/>
      <c r="AG6794" s="70"/>
      <c r="AH6794" s="70"/>
      <c r="AI6794" s="70"/>
    </row>
    <row r="6795" spans="1:35" ht="12.75" customHeight="1" x14ac:dyDescent="0.2">
      <c r="A6795" s="64" t="s">
        <v>1292</v>
      </c>
      <c r="B6795" s="65" t="s">
        <v>1291</v>
      </c>
      <c r="C6795" s="65">
        <v>479695</v>
      </c>
      <c r="D6795" s="66">
        <f>VLOOKUP(A6795,'2.1 Termination Charges'!$B$4:$F$904,5,0)</f>
        <v>1.2359999999999999E-2</v>
      </c>
      <c r="G6795" s="67"/>
      <c r="H6795" s="67"/>
      <c r="J6795" s="67"/>
      <c r="P6795" s="68"/>
      <c r="Q6795" s="69"/>
      <c r="R6795" s="69"/>
      <c r="Z6795" s="70"/>
      <c r="AA6795" s="71"/>
      <c r="AB6795" s="70"/>
      <c r="AC6795" s="70"/>
      <c r="AD6795" s="53"/>
      <c r="AE6795" s="53"/>
      <c r="AF6795" s="72"/>
      <c r="AG6795" s="70"/>
      <c r="AH6795" s="70"/>
      <c r="AI6795" s="70"/>
    </row>
    <row r="6796" spans="1:35" ht="12.75" customHeight="1" x14ac:dyDescent="0.2">
      <c r="A6796" s="64" t="s">
        <v>1292</v>
      </c>
      <c r="B6796" s="65" t="s">
        <v>1291</v>
      </c>
      <c r="C6796" s="65">
        <v>479696</v>
      </c>
      <c r="D6796" s="66">
        <f>VLOOKUP(A6796,'2.1 Termination Charges'!$B$4:$F$904,5,0)</f>
        <v>1.2359999999999999E-2</v>
      </c>
      <c r="G6796" s="67"/>
      <c r="H6796" s="67"/>
      <c r="J6796" s="67"/>
      <c r="P6796" s="68"/>
      <c r="Q6796" s="69"/>
      <c r="R6796" s="69"/>
      <c r="Z6796" s="70"/>
      <c r="AA6796" s="71"/>
      <c r="AB6796" s="70"/>
      <c r="AC6796" s="70"/>
      <c r="AD6796" s="53"/>
      <c r="AE6796" s="53"/>
      <c r="AF6796" s="72"/>
      <c r="AG6796" s="70"/>
      <c r="AH6796" s="70"/>
      <c r="AI6796" s="70"/>
    </row>
    <row r="6797" spans="1:35" ht="12.75" customHeight="1" x14ac:dyDescent="0.2">
      <c r="A6797" s="64" t="s">
        <v>1292</v>
      </c>
      <c r="B6797" s="65" t="s">
        <v>1291</v>
      </c>
      <c r="C6797" s="65">
        <v>479697</v>
      </c>
      <c r="D6797" s="66">
        <f>VLOOKUP(A6797,'2.1 Termination Charges'!$B$4:$F$904,5,0)</f>
        <v>1.2359999999999999E-2</v>
      </c>
      <c r="G6797" s="67"/>
      <c r="H6797" s="67"/>
      <c r="J6797" s="67"/>
      <c r="P6797" s="68"/>
      <c r="Q6797" s="69"/>
      <c r="R6797" s="69"/>
      <c r="Z6797" s="70"/>
      <c r="AA6797" s="71"/>
      <c r="AB6797" s="70"/>
      <c r="AC6797" s="70"/>
      <c r="AD6797" s="53"/>
      <c r="AE6797" s="53"/>
      <c r="AF6797" s="72"/>
      <c r="AG6797" s="70"/>
      <c r="AH6797" s="70"/>
      <c r="AI6797" s="70"/>
    </row>
    <row r="6798" spans="1:35" ht="12.75" customHeight="1" x14ac:dyDescent="0.2">
      <c r="A6798" s="64" t="s">
        <v>1292</v>
      </c>
      <c r="B6798" s="65" t="s">
        <v>1291</v>
      </c>
      <c r="C6798" s="65">
        <v>479698</v>
      </c>
      <c r="D6798" s="66">
        <f>VLOOKUP(A6798,'2.1 Termination Charges'!$B$4:$F$904,5,0)</f>
        <v>1.2359999999999999E-2</v>
      </c>
      <c r="G6798" s="67"/>
      <c r="H6798" s="67"/>
      <c r="J6798" s="67"/>
      <c r="P6798" s="68"/>
      <c r="Q6798" s="69"/>
      <c r="R6798" s="69"/>
      <c r="Z6798" s="70"/>
      <c r="AA6798" s="71"/>
      <c r="AB6798" s="70"/>
      <c r="AC6798" s="70"/>
      <c r="AD6798" s="53"/>
      <c r="AE6798" s="53"/>
      <c r="AF6798" s="72"/>
      <c r="AG6798" s="70"/>
      <c r="AH6798" s="70"/>
      <c r="AI6798" s="70"/>
    </row>
    <row r="6799" spans="1:35" ht="12.75" customHeight="1" x14ac:dyDescent="0.2">
      <c r="A6799" s="64" t="s">
        <v>1292</v>
      </c>
      <c r="B6799" s="65" t="s">
        <v>1291</v>
      </c>
      <c r="C6799" s="65">
        <v>479699</v>
      </c>
      <c r="D6799" s="66">
        <f>VLOOKUP(A6799,'2.1 Termination Charges'!$B$4:$F$904,5,0)</f>
        <v>1.2359999999999999E-2</v>
      </c>
      <c r="G6799" s="67"/>
      <c r="H6799" s="67"/>
      <c r="J6799" s="67"/>
      <c r="P6799" s="68"/>
      <c r="Q6799" s="69"/>
      <c r="R6799" s="69"/>
      <c r="Z6799" s="70"/>
      <c r="AA6799" s="71"/>
      <c r="AB6799" s="70"/>
      <c r="AC6799" s="70"/>
      <c r="AD6799" s="53"/>
      <c r="AE6799" s="53"/>
      <c r="AF6799" s="72"/>
      <c r="AG6799" s="70"/>
      <c r="AH6799" s="70"/>
      <c r="AI6799" s="70"/>
    </row>
    <row r="6800" spans="1:35" ht="12.75" customHeight="1" x14ac:dyDescent="0.2">
      <c r="A6800" s="64" t="s">
        <v>1294</v>
      </c>
      <c r="B6800" s="65" t="s">
        <v>1293</v>
      </c>
      <c r="C6800" s="65">
        <v>474000</v>
      </c>
      <c r="D6800" s="66">
        <f>VLOOKUP(A6800,'2.1 Termination Charges'!$B$4:$F$904,5,0)</f>
        <v>1.2E-2</v>
      </c>
      <c r="G6800" s="67"/>
      <c r="H6800" s="67"/>
      <c r="J6800" s="67"/>
      <c r="P6800" s="68"/>
      <c r="Q6800" s="69"/>
      <c r="R6800" s="69"/>
      <c r="Z6800" s="70"/>
      <c r="AA6800" s="71"/>
      <c r="AB6800" s="70"/>
      <c r="AC6800" s="70"/>
      <c r="AD6800" s="53"/>
      <c r="AE6800" s="53"/>
      <c r="AF6800" s="72"/>
      <c r="AG6800" s="70"/>
      <c r="AH6800" s="70"/>
      <c r="AI6800" s="70"/>
    </row>
    <row r="6801" spans="1:35" ht="12.75" customHeight="1" x14ac:dyDescent="0.2">
      <c r="A6801" s="64" t="s">
        <v>1294</v>
      </c>
      <c r="B6801" s="65" t="s">
        <v>1293</v>
      </c>
      <c r="C6801" s="65">
        <v>474001</v>
      </c>
      <c r="D6801" s="66">
        <f>VLOOKUP(A6801,'2.1 Termination Charges'!$B$4:$F$904,5,0)</f>
        <v>1.2E-2</v>
      </c>
      <c r="G6801" s="67"/>
      <c r="H6801" s="67"/>
      <c r="J6801" s="67"/>
      <c r="P6801" s="68"/>
      <c r="Q6801" s="69"/>
      <c r="R6801" s="69"/>
      <c r="Z6801" s="70"/>
      <c r="AA6801" s="71"/>
      <c r="AB6801" s="70"/>
      <c r="AC6801" s="70"/>
      <c r="AD6801" s="53"/>
      <c r="AE6801" s="53"/>
      <c r="AF6801" s="72"/>
      <c r="AG6801" s="70"/>
      <c r="AH6801" s="70"/>
      <c r="AI6801" s="70"/>
    </row>
    <row r="6802" spans="1:35" ht="12.75" customHeight="1" x14ac:dyDescent="0.2">
      <c r="A6802" s="64" t="s">
        <v>1294</v>
      </c>
      <c r="B6802" s="65" t="s">
        <v>1293</v>
      </c>
      <c r="C6802" s="65">
        <v>474010</v>
      </c>
      <c r="D6802" s="66">
        <f>VLOOKUP(A6802,'2.1 Termination Charges'!$B$4:$F$904,5,0)</f>
        <v>1.2E-2</v>
      </c>
      <c r="G6802" s="67"/>
      <c r="H6802" s="67"/>
      <c r="J6802" s="67"/>
      <c r="P6802" s="68"/>
      <c r="Q6802" s="69"/>
      <c r="R6802" s="69"/>
      <c r="Z6802" s="70"/>
      <c r="AA6802" s="71"/>
      <c r="AB6802" s="70"/>
      <c r="AC6802" s="70"/>
      <c r="AD6802" s="53"/>
      <c r="AE6802" s="53"/>
      <c r="AF6802" s="72"/>
      <c r="AG6802" s="70"/>
      <c r="AH6802" s="70"/>
      <c r="AI6802" s="70"/>
    </row>
    <row r="6803" spans="1:35" ht="12.75" customHeight="1" x14ac:dyDescent="0.2">
      <c r="A6803" s="64" t="s">
        <v>1294</v>
      </c>
      <c r="B6803" s="65" t="s">
        <v>1293</v>
      </c>
      <c r="C6803" s="65">
        <v>474011</v>
      </c>
      <c r="D6803" s="66">
        <f>VLOOKUP(A6803,'2.1 Termination Charges'!$B$4:$F$904,5,0)</f>
        <v>1.2E-2</v>
      </c>
      <c r="G6803" s="67"/>
      <c r="H6803" s="67"/>
      <c r="J6803" s="67"/>
      <c r="P6803" s="68"/>
      <c r="Q6803" s="69"/>
      <c r="R6803" s="69"/>
      <c r="Z6803" s="70"/>
      <c r="AA6803" s="71"/>
      <c r="AB6803" s="70"/>
      <c r="AC6803" s="70"/>
      <c r="AD6803" s="53"/>
      <c r="AE6803" s="53"/>
      <c r="AF6803" s="72"/>
      <c r="AG6803" s="70"/>
      <c r="AH6803" s="70"/>
      <c r="AI6803" s="70"/>
    </row>
    <row r="6804" spans="1:35" ht="12.75" customHeight="1" x14ac:dyDescent="0.2">
      <c r="A6804" s="64" t="s">
        <v>1294</v>
      </c>
      <c r="B6804" s="65" t="s">
        <v>1293</v>
      </c>
      <c r="C6804" s="65">
        <v>474014</v>
      </c>
      <c r="D6804" s="66">
        <f>VLOOKUP(A6804,'2.1 Termination Charges'!$B$4:$F$904,5,0)</f>
        <v>1.2E-2</v>
      </c>
      <c r="G6804" s="67"/>
      <c r="H6804" s="67"/>
      <c r="J6804" s="67"/>
      <c r="P6804" s="68"/>
      <c r="Q6804" s="69"/>
      <c r="R6804" s="69"/>
      <c r="Z6804" s="70"/>
      <c r="AA6804" s="71"/>
      <c r="AB6804" s="70"/>
      <c r="AC6804" s="70"/>
      <c r="AD6804" s="53"/>
      <c r="AE6804" s="53"/>
      <c r="AF6804" s="72"/>
      <c r="AG6804" s="70"/>
      <c r="AH6804" s="70"/>
      <c r="AI6804" s="70"/>
    </row>
    <row r="6805" spans="1:35" ht="12.75" customHeight="1" x14ac:dyDescent="0.2">
      <c r="A6805" s="64" t="s">
        <v>1294</v>
      </c>
      <c r="B6805" s="65" t="s">
        <v>1293</v>
      </c>
      <c r="C6805" s="65">
        <v>47402</v>
      </c>
      <c r="D6805" s="66">
        <f>VLOOKUP(A6805,'2.1 Termination Charges'!$B$4:$F$904,5,0)</f>
        <v>1.2E-2</v>
      </c>
      <c r="G6805" s="67"/>
      <c r="H6805" s="67"/>
      <c r="J6805" s="67"/>
      <c r="P6805" s="68"/>
      <c r="Q6805" s="69"/>
      <c r="R6805" s="69"/>
      <c r="Z6805" s="70"/>
      <c r="AA6805" s="71"/>
      <c r="AB6805" s="70"/>
      <c r="AC6805" s="70"/>
      <c r="AD6805" s="53"/>
      <c r="AE6805" s="53"/>
      <c r="AF6805" s="72"/>
      <c r="AG6805" s="70"/>
      <c r="AH6805" s="70"/>
      <c r="AI6805" s="70"/>
    </row>
    <row r="6806" spans="1:35" ht="12.75" customHeight="1" x14ac:dyDescent="0.2">
      <c r="A6806" s="64" t="s">
        <v>1294</v>
      </c>
      <c r="B6806" s="65" t="s">
        <v>1293</v>
      </c>
      <c r="C6806" s="65">
        <v>47403</v>
      </c>
      <c r="D6806" s="66">
        <f>VLOOKUP(A6806,'2.1 Termination Charges'!$B$4:$F$904,5,0)</f>
        <v>1.2E-2</v>
      </c>
      <c r="G6806" s="67"/>
      <c r="H6806" s="67"/>
      <c r="J6806" s="67"/>
      <c r="P6806" s="68"/>
      <c r="Q6806" s="69"/>
      <c r="R6806" s="69"/>
      <c r="Z6806" s="70"/>
      <c r="AA6806" s="71"/>
      <c r="AB6806" s="70"/>
      <c r="AC6806" s="70"/>
      <c r="AD6806" s="53"/>
      <c r="AE6806" s="53"/>
      <c r="AF6806" s="72"/>
      <c r="AG6806" s="70"/>
      <c r="AH6806" s="70"/>
      <c r="AI6806" s="70"/>
    </row>
    <row r="6807" spans="1:35" ht="12.75" customHeight="1" x14ac:dyDescent="0.2">
      <c r="A6807" s="64" t="s">
        <v>1294</v>
      </c>
      <c r="B6807" s="65" t="s">
        <v>1293</v>
      </c>
      <c r="C6807" s="65">
        <v>474045</v>
      </c>
      <c r="D6807" s="66">
        <f>VLOOKUP(A6807,'2.1 Termination Charges'!$B$4:$F$904,5,0)</f>
        <v>1.2E-2</v>
      </c>
      <c r="G6807" s="67"/>
      <c r="H6807" s="67"/>
      <c r="J6807" s="67"/>
      <c r="P6807" s="68"/>
      <c r="Q6807" s="69"/>
      <c r="R6807" s="69"/>
      <c r="Z6807" s="70"/>
      <c r="AA6807" s="71"/>
      <c r="AB6807" s="70"/>
      <c r="AC6807" s="70"/>
      <c r="AD6807" s="53"/>
      <c r="AE6807" s="53"/>
      <c r="AF6807" s="72"/>
      <c r="AG6807" s="70"/>
      <c r="AH6807" s="70"/>
      <c r="AI6807" s="70"/>
    </row>
    <row r="6808" spans="1:35" ht="12.75" customHeight="1" x14ac:dyDescent="0.2">
      <c r="A6808" s="64" t="s">
        <v>1294</v>
      </c>
      <c r="B6808" s="65" t="s">
        <v>1293</v>
      </c>
      <c r="C6808" s="65">
        <v>474046</v>
      </c>
      <c r="D6808" s="66">
        <f>VLOOKUP(A6808,'2.1 Termination Charges'!$B$4:$F$904,5,0)</f>
        <v>1.2E-2</v>
      </c>
      <c r="G6808" s="67"/>
      <c r="H6808" s="67"/>
      <c r="J6808" s="67"/>
      <c r="P6808" s="68"/>
      <c r="Q6808" s="69"/>
      <c r="R6808" s="69"/>
      <c r="Z6808" s="70"/>
      <c r="AA6808" s="71"/>
      <c r="AB6808" s="70"/>
      <c r="AC6808" s="70"/>
      <c r="AD6808" s="53"/>
      <c r="AE6808" s="53"/>
      <c r="AF6808" s="72"/>
      <c r="AG6808" s="70"/>
      <c r="AH6808" s="70"/>
      <c r="AI6808" s="70"/>
    </row>
    <row r="6809" spans="1:35" ht="12.75" customHeight="1" x14ac:dyDescent="0.2">
      <c r="A6809" s="64" t="s">
        <v>1294</v>
      </c>
      <c r="B6809" s="65" t="s">
        <v>1293</v>
      </c>
      <c r="C6809" s="65">
        <v>474047</v>
      </c>
      <c r="D6809" s="66">
        <f>VLOOKUP(A6809,'2.1 Termination Charges'!$B$4:$F$904,5,0)</f>
        <v>1.2E-2</v>
      </c>
      <c r="G6809" s="67"/>
      <c r="H6809" s="67"/>
      <c r="J6809" s="67"/>
      <c r="P6809" s="68"/>
      <c r="Q6809" s="69"/>
      <c r="R6809" s="69"/>
      <c r="Z6809" s="70"/>
      <c r="AA6809" s="71"/>
      <c r="AB6809" s="70"/>
      <c r="AC6809" s="70"/>
      <c r="AD6809" s="53"/>
      <c r="AE6809" s="53"/>
      <c r="AF6809" s="72"/>
      <c r="AG6809" s="70"/>
      <c r="AH6809" s="70"/>
      <c r="AI6809" s="70"/>
    </row>
    <row r="6810" spans="1:35" ht="12.75" customHeight="1" x14ac:dyDescent="0.2">
      <c r="A6810" s="64" t="s">
        <v>1294</v>
      </c>
      <c r="B6810" s="65" t="s">
        <v>1293</v>
      </c>
      <c r="C6810" s="65">
        <v>474048</v>
      </c>
      <c r="D6810" s="66">
        <f>VLOOKUP(A6810,'2.1 Termination Charges'!$B$4:$F$904,5,0)</f>
        <v>1.2E-2</v>
      </c>
      <c r="G6810" s="67"/>
      <c r="H6810" s="67"/>
      <c r="J6810" s="67"/>
      <c r="P6810" s="68"/>
      <c r="Q6810" s="69"/>
      <c r="R6810" s="69"/>
      <c r="Z6810" s="70"/>
      <c r="AA6810" s="71"/>
      <c r="AB6810" s="70"/>
      <c r="AC6810" s="70"/>
      <c r="AD6810" s="53"/>
      <c r="AE6810" s="53"/>
      <c r="AF6810" s="72"/>
      <c r="AG6810" s="70"/>
      <c r="AH6810" s="70"/>
      <c r="AI6810" s="70"/>
    </row>
    <row r="6811" spans="1:35" ht="12.75" customHeight="1" x14ac:dyDescent="0.2">
      <c r="A6811" s="64" t="s">
        <v>1294</v>
      </c>
      <c r="B6811" s="65" t="s">
        <v>1293</v>
      </c>
      <c r="C6811" s="65">
        <v>474049</v>
      </c>
      <c r="D6811" s="66">
        <f>VLOOKUP(A6811,'2.1 Termination Charges'!$B$4:$F$904,5,0)</f>
        <v>1.2E-2</v>
      </c>
      <c r="G6811" s="67"/>
      <c r="H6811" s="67"/>
      <c r="J6811" s="67"/>
      <c r="P6811" s="68"/>
      <c r="Q6811" s="69"/>
      <c r="R6811" s="69"/>
      <c r="Z6811" s="70"/>
      <c r="AA6811" s="71"/>
      <c r="AB6811" s="70"/>
      <c r="AC6811" s="70"/>
      <c r="AD6811" s="53"/>
      <c r="AE6811" s="53"/>
      <c r="AF6811" s="72"/>
      <c r="AG6811" s="70"/>
      <c r="AH6811" s="70"/>
      <c r="AI6811" s="70"/>
    </row>
    <row r="6812" spans="1:35" ht="12.75" customHeight="1" x14ac:dyDescent="0.2">
      <c r="A6812" s="64" t="s">
        <v>1294</v>
      </c>
      <c r="B6812" s="65" t="s">
        <v>1293</v>
      </c>
      <c r="C6812" s="65">
        <v>474050</v>
      </c>
      <c r="D6812" s="66">
        <f>VLOOKUP(A6812,'2.1 Termination Charges'!$B$4:$F$904,5,0)</f>
        <v>1.2E-2</v>
      </c>
      <c r="G6812" s="67"/>
      <c r="H6812" s="67"/>
      <c r="J6812" s="67"/>
      <c r="P6812" s="68"/>
      <c r="Q6812" s="69"/>
      <c r="R6812" s="69"/>
      <c r="Z6812" s="70"/>
      <c r="AA6812" s="71"/>
      <c r="AB6812" s="70"/>
      <c r="AC6812" s="70"/>
      <c r="AD6812" s="53"/>
      <c r="AE6812" s="53"/>
      <c r="AF6812" s="72"/>
      <c r="AG6812" s="70"/>
      <c r="AH6812" s="70"/>
      <c r="AI6812" s="70"/>
    </row>
    <row r="6813" spans="1:35" ht="12.75" customHeight="1" x14ac:dyDescent="0.2">
      <c r="A6813" s="64" t="s">
        <v>1294</v>
      </c>
      <c r="B6813" s="65" t="s">
        <v>1293</v>
      </c>
      <c r="C6813" s="65">
        <v>474055</v>
      </c>
      <c r="D6813" s="66">
        <f>VLOOKUP(A6813,'2.1 Termination Charges'!$B$4:$F$904,5,0)</f>
        <v>1.2E-2</v>
      </c>
      <c r="G6813" s="67"/>
      <c r="H6813" s="67"/>
      <c r="J6813" s="67"/>
      <c r="P6813" s="68"/>
      <c r="Q6813" s="69"/>
      <c r="R6813" s="69"/>
      <c r="Z6813" s="70"/>
      <c r="AA6813" s="71"/>
      <c r="AB6813" s="70"/>
      <c r="AC6813" s="70"/>
      <c r="AD6813" s="53"/>
      <c r="AE6813" s="53"/>
      <c r="AF6813" s="72"/>
      <c r="AG6813" s="70"/>
      <c r="AH6813" s="70"/>
      <c r="AI6813" s="70"/>
    </row>
    <row r="6814" spans="1:35" ht="12.75" customHeight="1" x14ac:dyDescent="0.2">
      <c r="A6814" s="64" t="s">
        <v>1294</v>
      </c>
      <c r="B6814" s="65" t="s">
        <v>1293</v>
      </c>
      <c r="C6814" s="65">
        <v>474060</v>
      </c>
      <c r="D6814" s="66">
        <f>VLOOKUP(A6814,'2.1 Termination Charges'!$B$4:$F$904,5,0)</f>
        <v>1.2E-2</v>
      </c>
      <c r="G6814" s="67"/>
      <c r="H6814" s="67"/>
      <c r="J6814" s="67"/>
      <c r="P6814" s="68"/>
      <c r="Q6814" s="69"/>
      <c r="R6814" s="69"/>
      <c r="Z6814" s="70"/>
      <c r="AA6814" s="71"/>
      <c r="AB6814" s="70"/>
      <c r="AC6814" s="70"/>
      <c r="AD6814" s="53"/>
      <c r="AE6814" s="53"/>
      <c r="AF6814" s="72"/>
      <c r="AG6814" s="70"/>
      <c r="AH6814" s="70"/>
      <c r="AI6814" s="70"/>
    </row>
    <row r="6815" spans="1:35" ht="12.75" customHeight="1" x14ac:dyDescent="0.2">
      <c r="A6815" s="64" t="s">
        <v>1294</v>
      </c>
      <c r="B6815" s="65" t="s">
        <v>1293</v>
      </c>
      <c r="C6815" s="65">
        <v>474061</v>
      </c>
      <c r="D6815" s="66">
        <f>VLOOKUP(A6815,'2.1 Termination Charges'!$B$4:$F$904,5,0)</f>
        <v>1.2E-2</v>
      </c>
      <c r="G6815" s="67"/>
      <c r="H6815" s="67"/>
      <c r="J6815" s="67"/>
      <c r="P6815" s="68"/>
      <c r="Q6815" s="69"/>
      <c r="R6815" s="69"/>
      <c r="Z6815" s="70"/>
      <c r="AA6815" s="71"/>
      <c r="AB6815" s="70"/>
      <c r="AC6815" s="70"/>
      <c r="AD6815" s="53"/>
      <c r="AE6815" s="53"/>
      <c r="AF6815" s="72"/>
      <c r="AG6815" s="70"/>
      <c r="AH6815" s="70"/>
      <c r="AI6815" s="70"/>
    </row>
    <row r="6816" spans="1:35" ht="12.75" customHeight="1" x14ac:dyDescent="0.2">
      <c r="A6816" s="64" t="s">
        <v>1294</v>
      </c>
      <c r="B6816" s="65" t="s">
        <v>1293</v>
      </c>
      <c r="C6816" s="65">
        <v>474062</v>
      </c>
      <c r="D6816" s="66">
        <f>VLOOKUP(A6816,'2.1 Termination Charges'!$B$4:$F$904,5,0)</f>
        <v>1.2E-2</v>
      </c>
      <c r="G6816" s="67"/>
      <c r="H6816" s="67"/>
      <c r="J6816" s="67"/>
      <c r="P6816" s="68"/>
      <c r="Q6816" s="69"/>
      <c r="R6816" s="69"/>
      <c r="Z6816" s="70"/>
      <c r="AA6816" s="71"/>
      <c r="AB6816" s="70"/>
      <c r="AC6816" s="70"/>
      <c r="AD6816" s="53"/>
      <c r="AE6816" s="53"/>
      <c r="AF6816" s="72"/>
      <c r="AG6816" s="70"/>
      <c r="AH6816" s="70"/>
      <c r="AI6816" s="70"/>
    </row>
    <row r="6817" spans="1:35" ht="12.75" customHeight="1" x14ac:dyDescent="0.2">
      <c r="A6817" s="64" t="s">
        <v>1294</v>
      </c>
      <c r="B6817" s="65" t="s">
        <v>1293</v>
      </c>
      <c r="C6817" s="65">
        <v>474063</v>
      </c>
      <c r="D6817" s="66">
        <f>VLOOKUP(A6817,'2.1 Termination Charges'!$B$4:$F$904,5,0)</f>
        <v>1.2E-2</v>
      </c>
      <c r="G6817" s="67"/>
      <c r="H6817" s="67"/>
      <c r="J6817" s="67"/>
      <c r="P6817" s="68"/>
      <c r="Q6817" s="69"/>
      <c r="R6817" s="69"/>
      <c r="Z6817" s="70"/>
      <c r="AA6817" s="71"/>
      <c r="AB6817" s="70"/>
      <c r="AC6817" s="70"/>
      <c r="AD6817" s="53"/>
      <c r="AE6817" s="53"/>
      <c r="AF6817" s="72"/>
      <c r="AG6817" s="70"/>
      <c r="AH6817" s="70"/>
      <c r="AI6817" s="70"/>
    </row>
    <row r="6818" spans="1:35" ht="12.75" customHeight="1" x14ac:dyDescent="0.2">
      <c r="A6818" s="64" t="s">
        <v>1294</v>
      </c>
      <c r="B6818" s="65" t="s">
        <v>1293</v>
      </c>
      <c r="C6818" s="65">
        <v>474064</v>
      </c>
      <c r="D6818" s="66">
        <f>VLOOKUP(A6818,'2.1 Termination Charges'!$B$4:$F$904,5,0)</f>
        <v>1.2E-2</v>
      </c>
      <c r="G6818" s="67"/>
      <c r="H6818" s="67"/>
      <c r="J6818" s="67"/>
      <c r="P6818" s="68"/>
      <c r="Q6818" s="69"/>
      <c r="R6818" s="69"/>
      <c r="Z6818" s="70"/>
      <c r="AA6818" s="71"/>
      <c r="AB6818" s="70"/>
      <c r="AC6818" s="70"/>
      <c r="AD6818" s="53"/>
      <c r="AE6818" s="53"/>
      <c r="AF6818" s="72"/>
      <c r="AG6818" s="70"/>
      <c r="AH6818" s="70"/>
      <c r="AI6818" s="70"/>
    </row>
    <row r="6819" spans="1:35" ht="12.75" customHeight="1" x14ac:dyDescent="0.2">
      <c r="A6819" s="64" t="s">
        <v>1294</v>
      </c>
      <c r="B6819" s="65" t="s">
        <v>1293</v>
      </c>
      <c r="C6819" s="65">
        <v>47407</v>
      </c>
      <c r="D6819" s="66">
        <f>VLOOKUP(A6819,'2.1 Termination Charges'!$B$4:$F$904,5,0)</f>
        <v>1.2E-2</v>
      </c>
      <c r="G6819" s="67"/>
      <c r="H6819" s="67"/>
      <c r="J6819" s="67"/>
      <c r="P6819" s="68"/>
      <c r="Q6819" s="69"/>
      <c r="R6819" s="69"/>
      <c r="Z6819" s="70"/>
      <c r="AA6819" s="71"/>
      <c r="AB6819" s="70"/>
      <c r="AC6819" s="70"/>
      <c r="AD6819" s="53"/>
      <c r="AE6819" s="53"/>
      <c r="AF6819" s="72"/>
      <c r="AG6819" s="70"/>
      <c r="AH6819" s="70"/>
      <c r="AI6819" s="70"/>
    </row>
    <row r="6820" spans="1:35" ht="12.75" customHeight="1" x14ac:dyDescent="0.2">
      <c r="A6820" s="64" t="s">
        <v>1294</v>
      </c>
      <c r="B6820" s="65" t="s">
        <v>1293</v>
      </c>
      <c r="C6820" s="65">
        <v>474100</v>
      </c>
      <c r="D6820" s="66">
        <f>VLOOKUP(A6820,'2.1 Termination Charges'!$B$4:$F$904,5,0)</f>
        <v>1.2E-2</v>
      </c>
      <c r="G6820" s="67"/>
      <c r="H6820" s="67"/>
      <c r="J6820" s="67"/>
      <c r="P6820" s="68"/>
      <c r="Q6820" s="69"/>
      <c r="R6820" s="69"/>
      <c r="Z6820" s="70"/>
      <c r="AA6820" s="71"/>
      <c r="AB6820" s="70"/>
      <c r="AC6820" s="70"/>
      <c r="AD6820" s="53"/>
      <c r="AE6820" s="53"/>
      <c r="AF6820" s="72"/>
      <c r="AG6820" s="70"/>
      <c r="AH6820" s="70"/>
      <c r="AI6820" s="70"/>
    </row>
    <row r="6821" spans="1:35" ht="12.75" customHeight="1" x14ac:dyDescent="0.2">
      <c r="A6821" s="64" t="s">
        <v>1294</v>
      </c>
      <c r="B6821" s="65" t="s">
        <v>1293</v>
      </c>
      <c r="C6821" s="65">
        <v>474101</v>
      </c>
      <c r="D6821" s="66">
        <f>VLOOKUP(A6821,'2.1 Termination Charges'!$B$4:$F$904,5,0)</f>
        <v>1.2E-2</v>
      </c>
      <c r="G6821" s="67"/>
      <c r="H6821" s="67"/>
      <c r="J6821" s="67"/>
      <c r="P6821" s="68"/>
      <c r="Q6821" s="69"/>
      <c r="R6821" s="69"/>
      <c r="Z6821" s="70"/>
      <c r="AA6821" s="71"/>
      <c r="AB6821" s="70"/>
      <c r="AC6821" s="70"/>
      <c r="AD6821" s="53"/>
      <c r="AE6821" s="53"/>
      <c r="AF6821" s="72"/>
      <c r="AG6821" s="70"/>
      <c r="AH6821" s="70"/>
      <c r="AI6821" s="70"/>
    </row>
    <row r="6822" spans="1:35" ht="12.75" customHeight="1" x14ac:dyDescent="0.2">
      <c r="A6822" s="64" t="s">
        <v>1294</v>
      </c>
      <c r="B6822" s="65" t="s">
        <v>1293</v>
      </c>
      <c r="C6822" s="65">
        <v>474106</v>
      </c>
      <c r="D6822" s="66">
        <f>VLOOKUP(A6822,'2.1 Termination Charges'!$B$4:$F$904,5,0)</f>
        <v>1.2E-2</v>
      </c>
      <c r="G6822" s="67"/>
      <c r="H6822" s="67"/>
      <c r="J6822" s="67"/>
      <c r="P6822" s="68"/>
      <c r="Q6822" s="69"/>
      <c r="R6822" s="69"/>
      <c r="Z6822" s="70"/>
      <c r="AA6822" s="71"/>
      <c r="AB6822" s="70"/>
      <c r="AC6822" s="70"/>
      <c r="AD6822" s="53"/>
      <c r="AE6822" s="53"/>
      <c r="AF6822" s="72"/>
      <c r="AG6822" s="70"/>
      <c r="AH6822" s="70"/>
      <c r="AI6822" s="70"/>
    </row>
    <row r="6823" spans="1:35" ht="12.75" customHeight="1" x14ac:dyDescent="0.2">
      <c r="A6823" s="64" t="s">
        <v>1294</v>
      </c>
      <c r="B6823" s="65" t="s">
        <v>1293</v>
      </c>
      <c r="C6823" s="65">
        <v>474107</v>
      </c>
      <c r="D6823" s="66">
        <f>VLOOKUP(A6823,'2.1 Termination Charges'!$B$4:$F$904,5,0)</f>
        <v>1.2E-2</v>
      </c>
      <c r="G6823" s="67"/>
      <c r="H6823" s="67"/>
      <c r="J6823" s="67"/>
      <c r="P6823" s="68"/>
      <c r="Q6823" s="69"/>
      <c r="R6823" s="69"/>
      <c r="Z6823" s="70"/>
      <c r="AA6823" s="71"/>
      <c r="AB6823" s="70"/>
      <c r="AC6823" s="70"/>
      <c r="AD6823" s="53"/>
      <c r="AE6823" s="53"/>
      <c r="AF6823" s="72"/>
      <c r="AG6823" s="70"/>
      <c r="AH6823" s="70"/>
      <c r="AI6823" s="70"/>
    </row>
    <row r="6824" spans="1:35" ht="12.75" customHeight="1" x14ac:dyDescent="0.2">
      <c r="A6824" s="64" t="s">
        <v>1294</v>
      </c>
      <c r="B6824" s="65" t="s">
        <v>1293</v>
      </c>
      <c r="C6824" s="65">
        <v>474117</v>
      </c>
      <c r="D6824" s="66">
        <f>VLOOKUP(A6824,'2.1 Termination Charges'!$B$4:$F$904,5,0)</f>
        <v>1.2E-2</v>
      </c>
      <c r="G6824" s="67"/>
      <c r="H6824" s="67"/>
      <c r="J6824" s="67"/>
      <c r="P6824" s="68"/>
      <c r="Q6824" s="69"/>
      <c r="R6824" s="69"/>
      <c r="Z6824" s="70"/>
      <c r="AA6824" s="71"/>
      <c r="AB6824" s="70"/>
      <c r="AC6824" s="70"/>
      <c r="AD6824" s="53"/>
      <c r="AE6824" s="53"/>
      <c r="AF6824" s="72"/>
      <c r="AG6824" s="70"/>
      <c r="AH6824" s="70"/>
      <c r="AI6824" s="70"/>
    </row>
    <row r="6825" spans="1:35" ht="12.75" customHeight="1" x14ac:dyDescent="0.2">
      <c r="A6825" s="64" t="s">
        <v>1294</v>
      </c>
      <c r="B6825" s="65" t="s">
        <v>1293</v>
      </c>
      <c r="C6825" s="65">
        <v>474118</v>
      </c>
      <c r="D6825" s="66">
        <f>VLOOKUP(A6825,'2.1 Termination Charges'!$B$4:$F$904,5,0)</f>
        <v>1.2E-2</v>
      </c>
      <c r="G6825" s="67"/>
      <c r="H6825" s="67"/>
      <c r="J6825" s="67"/>
      <c r="P6825" s="68"/>
      <c r="Q6825" s="69"/>
      <c r="R6825" s="69"/>
      <c r="Z6825" s="70"/>
      <c r="AA6825" s="71"/>
      <c r="AB6825" s="70"/>
      <c r="AC6825" s="70"/>
      <c r="AD6825" s="53"/>
      <c r="AE6825" s="53"/>
      <c r="AF6825" s="72"/>
      <c r="AG6825" s="70"/>
      <c r="AH6825" s="70"/>
      <c r="AI6825" s="70"/>
    </row>
    <row r="6826" spans="1:35" ht="12.75" customHeight="1" x14ac:dyDescent="0.2">
      <c r="A6826" s="64" t="s">
        <v>1294</v>
      </c>
      <c r="B6826" s="65" t="s">
        <v>1293</v>
      </c>
      <c r="C6826" s="65">
        <v>474119</v>
      </c>
      <c r="D6826" s="66">
        <f>VLOOKUP(A6826,'2.1 Termination Charges'!$B$4:$F$904,5,0)</f>
        <v>1.2E-2</v>
      </c>
      <c r="G6826" s="67"/>
      <c r="H6826" s="67"/>
      <c r="J6826" s="67"/>
      <c r="P6826" s="68"/>
      <c r="Q6826" s="69"/>
      <c r="R6826" s="69"/>
      <c r="Z6826" s="70"/>
      <c r="AA6826" s="71"/>
      <c r="AB6826" s="70"/>
      <c r="AC6826" s="70"/>
      <c r="AD6826" s="53"/>
      <c r="AE6826" s="53"/>
      <c r="AF6826" s="72"/>
      <c r="AG6826" s="70"/>
      <c r="AH6826" s="70"/>
      <c r="AI6826" s="70"/>
    </row>
    <row r="6827" spans="1:35" ht="12.75" customHeight="1" x14ac:dyDescent="0.2">
      <c r="A6827" s="64" t="s">
        <v>1294</v>
      </c>
      <c r="B6827" s="65" t="s">
        <v>1293</v>
      </c>
      <c r="C6827" s="65">
        <v>47450</v>
      </c>
      <c r="D6827" s="66">
        <f>VLOOKUP(A6827,'2.1 Termination Charges'!$B$4:$F$904,5,0)</f>
        <v>1.2E-2</v>
      </c>
      <c r="G6827" s="67"/>
      <c r="H6827" s="67"/>
      <c r="J6827" s="67"/>
      <c r="P6827" s="68"/>
      <c r="Q6827" s="69"/>
      <c r="R6827" s="69"/>
      <c r="Z6827" s="70"/>
      <c r="AA6827" s="71"/>
      <c r="AB6827" s="70"/>
      <c r="AC6827" s="70"/>
      <c r="AD6827" s="53"/>
      <c r="AE6827" s="53"/>
      <c r="AF6827" s="72"/>
      <c r="AG6827" s="70"/>
      <c r="AH6827" s="70"/>
      <c r="AI6827" s="70"/>
    </row>
    <row r="6828" spans="1:35" ht="12.75" customHeight="1" x14ac:dyDescent="0.2">
      <c r="A6828" s="64" t="s">
        <v>1294</v>
      </c>
      <c r="B6828" s="65" t="s">
        <v>1293</v>
      </c>
      <c r="C6828" s="65">
        <v>47451</v>
      </c>
      <c r="D6828" s="66">
        <f>VLOOKUP(A6828,'2.1 Termination Charges'!$B$4:$F$904,5,0)</f>
        <v>1.2E-2</v>
      </c>
      <c r="G6828" s="67"/>
      <c r="H6828" s="67"/>
      <c r="J6828" s="67"/>
      <c r="P6828" s="68"/>
      <c r="Q6828" s="69"/>
      <c r="R6828" s="69"/>
      <c r="Z6828" s="70"/>
      <c r="AA6828" s="71"/>
      <c r="AB6828" s="70"/>
      <c r="AC6828" s="70"/>
      <c r="AD6828" s="53"/>
      <c r="AE6828" s="53"/>
      <c r="AF6828" s="72"/>
      <c r="AG6828" s="70"/>
      <c r="AH6828" s="70"/>
      <c r="AI6828" s="70"/>
    </row>
    <row r="6829" spans="1:35" ht="12.75" customHeight="1" x14ac:dyDescent="0.2">
      <c r="A6829" s="64" t="s">
        <v>1294</v>
      </c>
      <c r="B6829" s="65" t="s">
        <v>1293</v>
      </c>
      <c r="C6829" s="65">
        <v>47452</v>
      </c>
      <c r="D6829" s="66">
        <f>VLOOKUP(A6829,'2.1 Termination Charges'!$B$4:$F$904,5,0)</f>
        <v>1.2E-2</v>
      </c>
      <c r="G6829" s="67"/>
      <c r="H6829" s="67"/>
      <c r="J6829" s="67"/>
      <c r="P6829" s="68"/>
      <c r="Q6829" s="69"/>
      <c r="R6829" s="69"/>
      <c r="Z6829" s="70"/>
      <c r="AA6829" s="71"/>
      <c r="AB6829" s="70"/>
      <c r="AC6829" s="70"/>
      <c r="AD6829" s="53"/>
      <c r="AE6829" s="53"/>
      <c r="AF6829" s="72"/>
      <c r="AG6829" s="70"/>
      <c r="AH6829" s="70"/>
      <c r="AI6829" s="70"/>
    </row>
    <row r="6830" spans="1:35" ht="12.75" customHeight="1" x14ac:dyDescent="0.2">
      <c r="A6830" s="64" t="s">
        <v>1294</v>
      </c>
      <c r="B6830" s="65" t="s">
        <v>1293</v>
      </c>
      <c r="C6830" s="65">
        <v>474539</v>
      </c>
      <c r="D6830" s="66">
        <f>VLOOKUP(A6830,'2.1 Termination Charges'!$B$4:$F$904,5,0)</f>
        <v>1.2E-2</v>
      </c>
      <c r="G6830" s="67"/>
      <c r="H6830" s="67"/>
      <c r="J6830" s="67"/>
      <c r="P6830" s="68"/>
      <c r="Q6830" s="69"/>
      <c r="R6830" s="69"/>
      <c r="Z6830" s="70"/>
      <c r="AA6830" s="71"/>
      <c r="AB6830" s="70"/>
      <c r="AC6830" s="70"/>
      <c r="AD6830" s="53"/>
      <c r="AE6830" s="53"/>
      <c r="AF6830" s="72"/>
      <c r="AG6830" s="70"/>
      <c r="AH6830" s="70"/>
      <c r="AI6830" s="70"/>
    </row>
    <row r="6831" spans="1:35" ht="12.75" customHeight="1" x14ac:dyDescent="0.2">
      <c r="A6831" s="64" t="s">
        <v>1294</v>
      </c>
      <c r="B6831" s="65" t="s">
        <v>1293</v>
      </c>
      <c r="C6831" s="65">
        <v>47454</v>
      </c>
      <c r="D6831" s="66">
        <f>VLOOKUP(A6831,'2.1 Termination Charges'!$B$4:$F$904,5,0)</f>
        <v>1.2E-2</v>
      </c>
      <c r="G6831" s="67"/>
      <c r="H6831" s="67"/>
      <c r="J6831" s="67"/>
      <c r="P6831" s="68"/>
      <c r="Q6831" s="69"/>
      <c r="R6831" s="69"/>
      <c r="Z6831" s="70"/>
      <c r="AA6831" s="71"/>
      <c r="AB6831" s="70"/>
      <c r="AC6831" s="70"/>
      <c r="AD6831" s="53"/>
      <c r="AE6831" s="53"/>
      <c r="AF6831" s="72"/>
      <c r="AG6831" s="70"/>
      <c r="AH6831" s="70"/>
      <c r="AI6831" s="70"/>
    </row>
    <row r="6832" spans="1:35" ht="12.75" customHeight="1" x14ac:dyDescent="0.2">
      <c r="A6832" s="64" t="s">
        <v>1294</v>
      </c>
      <c r="B6832" s="65" t="s">
        <v>1293</v>
      </c>
      <c r="C6832" s="65">
        <v>474550</v>
      </c>
      <c r="D6832" s="66">
        <f>VLOOKUP(A6832,'2.1 Termination Charges'!$B$4:$F$904,5,0)</f>
        <v>1.2E-2</v>
      </c>
      <c r="G6832" s="67"/>
      <c r="H6832" s="67"/>
      <c r="J6832" s="67"/>
      <c r="P6832" s="68"/>
      <c r="Q6832" s="69"/>
      <c r="R6832" s="69"/>
      <c r="Z6832" s="70"/>
      <c r="AA6832" s="71"/>
      <c r="AB6832" s="70"/>
      <c r="AC6832" s="70"/>
      <c r="AD6832" s="53"/>
      <c r="AE6832" s="53"/>
      <c r="AF6832" s="72"/>
      <c r="AG6832" s="70"/>
      <c r="AH6832" s="70"/>
      <c r="AI6832" s="70"/>
    </row>
    <row r="6833" spans="1:35" ht="12.75" customHeight="1" x14ac:dyDescent="0.2">
      <c r="A6833" s="64" t="s">
        <v>1294</v>
      </c>
      <c r="B6833" s="65" t="s">
        <v>1293</v>
      </c>
      <c r="C6833" s="65">
        <v>474551</v>
      </c>
      <c r="D6833" s="66">
        <f>VLOOKUP(A6833,'2.1 Termination Charges'!$B$4:$F$904,5,0)</f>
        <v>1.2E-2</v>
      </c>
      <c r="G6833" s="67"/>
      <c r="H6833" s="67"/>
      <c r="J6833" s="67"/>
      <c r="P6833" s="68"/>
      <c r="Q6833" s="69"/>
      <c r="R6833" s="69"/>
      <c r="Z6833" s="70"/>
      <c r="AA6833" s="71"/>
      <c r="AB6833" s="70"/>
      <c r="AC6833" s="70"/>
      <c r="AD6833" s="53"/>
      <c r="AE6833" s="53"/>
      <c r="AF6833" s="72"/>
      <c r="AG6833" s="70"/>
      <c r="AH6833" s="70"/>
      <c r="AI6833" s="70"/>
    </row>
    <row r="6834" spans="1:35" ht="12.75" customHeight="1" x14ac:dyDescent="0.2">
      <c r="A6834" s="64" t="s">
        <v>1294</v>
      </c>
      <c r="B6834" s="65" t="s">
        <v>1293</v>
      </c>
      <c r="C6834" s="65">
        <v>474559</v>
      </c>
      <c r="D6834" s="66">
        <f>VLOOKUP(A6834,'2.1 Termination Charges'!$B$4:$F$904,5,0)</f>
        <v>1.2E-2</v>
      </c>
      <c r="G6834" s="67"/>
      <c r="H6834" s="67"/>
      <c r="J6834" s="67"/>
      <c r="P6834" s="68"/>
      <c r="Q6834" s="69"/>
      <c r="R6834" s="69"/>
      <c r="Z6834" s="70"/>
      <c r="AA6834" s="71"/>
      <c r="AB6834" s="70"/>
      <c r="AC6834" s="70"/>
      <c r="AD6834" s="53"/>
      <c r="AE6834" s="53"/>
      <c r="AF6834" s="72"/>
      <c r="AG6834" s="70"/>
      <c r="AH6834" s="70"/>
      <c r="AI6834" s="70"/>
    </row>
    <row r="6835" spans="1:35" ht="12.75" customHeight="1" x14ac:dyDescent="0.2">
      <c r="A6835" s="64" t="s">
        <v>1294</v>
      </c>
      <c r="B6835" s="65" t="s">
        <v>1293</v>
      </c>
      <c r="C6835" s="65">
        <v>474566</v>
      </c>
      <c r="D6835" s="66">
        <f>VLOOKUP(A6835,'2.1 Termination Charges'!$B$4:$F$904,5,0)</f>
        <v>1.2E-2</v>
      </c>
      <c r="G6835" s="67"/>
      <c r="H6835" s="67"/>
      <c r="J6835" s="67"/>
      <c r="P6835" s="68"/>
      <c r="Q6835" s="69"/>
      <c r="R6835" s="69"/>
      <c r="Z6835" s="70"/>
      <c r="AA6835" s="71"/>
      <c r="AB6835" s="70"/>
      <c r="AC6835" s="70"/>
      <c r="AD6835" s="53"/>
      <c r="AE6835" s="53"/>
      <c r="AF6835" s="72"/>
      <c r="AG6835" s="70"/>
      <c r="AH6835" s="70"/>
      <c r="AI6835" s="70"/>
    </row>
    <row r="6836" spans="1:35" ht="12.75" customHeight="1" x14ac:dyDescent="0.2">
      <c r="A6836" s="64" t="s">
        <v>1294</v>
      </c>
      <c r="B6836" s="65" t="s">
        <v>1293</v>
      </c>
      <c r="C6836" s="65">
        <v>474567</v>
      </c>
      <c r="D6836" s="66">
        <f>VLOOKUP(A6836,'2.1 Termination Charges'!$B$4:$F$904,5,0)</f>
        <v>1.2E-2</v>
      </c>
      <c r="G6836" s="67"/>
      <c r="H6836" s="67"/>
      <c r="J6836" s="67"/>
      <c r="P6836" s="68"/>
      <c r="Q6836" s="69"/>
      <c r="R6836" s="69"/>
      <c r="Z6836" s="70"/>
      <c r="AA6836" s="71"/>
      <c r="AB6836" s="70"/>
      <c r="AC6836" s="70"/>
      <c r="AD6836" s="53"/>
      <c r="AE6836" s="53"/>
      <c r="AF6836" s="72"/>
      <c r="AG6836" s="70"/>
      <c r="AH6836" s="70"/>
      <c r="AI6836" s="70"/>
    </row>
    <row r="6837" spans="1:35" ht="12.75" customHeight="1" x14ac:dyDescent="0.2">
      <c r="A6837" s="64" t="s">
        <v>1294</v>
      </c>
      <c r="B6837" s="65" t="s">
        <v>1293</v>
      </c>
      <c r="C6837" s="65">
        <v>474568</v>
      </c>
      <c r="D6837" s="66">
        <f>VLOOKUP(A6837,'2.1 Termination Charges'!$B$4:$F$904,5,0)</f>
        <v>1.2E-2</v>
      </c>
      <c r="G6837" s="67"/>
      <c r="H6837" s="67"/>
      <c r="J6837" s="67"/>
      <c r="P6837" s="68"/>
      <c r="Q6837" s="69"/>
      <c r="R6837" s="69"/>
      <c r="Z6837" s="70"/>
      <c r="AA6837" s="71"/>
      <c r="AB6837" s="70"/>
      <c r="AC6837" s="70"/>
      <c r="AD6837" s="53"/>
      <c r="AE6837" s="53"/>
      <c r="AF6837" s="72"/>
      <c r="AG6837" s="70"/>
      <c r="AH6837" s="70"/>
      <c r="AI6837" s="70"/>
    </row>
    <row r="6838" spans="1:35" ht="12.75" customHeight="1" x14ac:dyDescent="0.2">
      <c r="A6838" s="64" t="s">
        <v>1294</v>
      </c>
      <c r="B6838" s="65" t="s">
        <v>1293</v>
      </c>
      <c r="C6838" s="65">
        <v>474569</v>
      </c>
      <c r="D6838" s="66">
        <f>VLOOKUP(A6838,'2.1 Termination Charges'!$B$4:$F$904,5,0)</f>
        <v>1.2E-2</v>
      </c>
      <c r="G6838" s="67"/>
      <c r="H6838" s="67"/>
      <c r="J6838" s="67"/>
      <c r="P6838" s="68"/>
      <c r="Q6838" s="69"/>
      <c r="R6838" s="69"/>
      <c r="Z6838" s="70"/>
      <c r="AA6838" s="71"/>
      <c r="AB6838" s="70"/>
      <c r="AC6838" s="70"/>
      <c r="AD6838" s="53"/>
      <c r="AE6838" s="53"/>
      <c r="AF6838" s="72"/>
      <c r="AG6838" s="70"/>
      <c r="AH6838" s="70"/>
      <c r="AI6838" s="70"/>
    </row>
    <row r="6839" spans="1:35" ht="12.75" customHeight="1" x14ac:dyDescent="0.2">
      <c r="A6839" s="64" t="s">
        <v>1294</v>
      </c>
      <c r="B6839" s="65" t="s">
        <v>1293</v>
      </c>
      <c r="C6839" s="65">
        <v>474576</v>
      </c>
      <c r="D6839" s="66">
        <f>VLOOKUP(A6839,'2.1 Termination Charges'!$B$4:$F$904,5,0)</f>
        <v>1.2E-2</v>
      </c>
      <c r="G6839" s="67"/>
      <c r="H6839" s="67"/>
      <c r="J6839" s="67"/>
      <c r="P6839" s="68"/>
      <c r="Q6839" s="69"/>
      <c r="R6839" s="69"/>
      <c r="Z6839" s="70"/>
      <c r="AA6839" s="71"/>
      <c r="AB6839" s="70"/>
      <c r="AC6839" s="70"/>
      <c r="AD6839" s="53"/>
      <c r="AE6839" s="53"/>
      <c r="AF6839" s="72"/>
      <c r="AG6839" s="70"/>
      <c r="AH6839" s="70"/>
      <c r="AI6839" s="70"/>
    </row>
    <row r="6840" spans="1:35" ht="12.75" customHeight="1" x14ac:dyDescent="0.2">
      <c r="A6840" s="64" t="s">
        <v>1294</v>
      </c>
      <c r="B6840" s="65" t="s">
        <v>1293</v>
      </c>
      <c r="C6840" s="65">
        <v>474577</v>
      </c>
      <c r="D6840" s="66">
        <f>VLOOKUP(A6840,'2.1 Termination Charges'!$B$4:$F$904,5,0)</f>
        <v>1.2E-2</v>
      </c>
      <c r="G6840" s="67"/>
      <c r="H6840" s="67"/>
      <c r="J6840" s="67"/>
      <c r="P6840" s="68"/>
      <c r="Q6840" s="69"/>
      <c r="R6840" s="69"/>
      <c r="Z6840" s="70"/>
      <c r="AA6840" s="71"/>
      <c r="AB6840" s="70"/>
      <c r="AC6840" s="70"/>
      <c r="AD6840" s="53"/>
      <c r="AE6840" s="53"/>
      <c r="AF6840" s="72"/>
      <c r="AG6840" s="70"/>
      <c r="AH6840" s="70"/>
      <c r="AI6840" s="70"/>
    </row>
    <row r="6841" spans="1:35" ht="12.75" customHeight="1" x14ac:dyDescent="0.2">
      <c r="A6841" s="64" t="s">
        <v>1294</v>
      </c>
      <c r="B6841" s="65" t="s">
        <v>1293</v>
      </c>
      <c r="C6841" s="65">
        <v>474578</v>
      </c>
      <c r="D6841" s="66">
        <f>VLOOKUP(A6841,'2.1 Termination Charges'!$B$4:$F$904,5,0)</f>
        <v>1.2E-2</v>
      </c>
      <c r="G6841" s="67"/>
      <c r="H6841" s="67"/>
      <c r="J6841" s="67"/>
      <c r="P6841" s="68"/>
      <c r="Q6841" s="69"/>
      <c r="R6841" s="69"/>
      <c r="Z6841" s="70"/>
      <c r="AA6841" s="71"/>
      <c r="AB6841" s="70"/>
      <c r="AC6841" s="70"/>
      <c r="AD6841" s="53"/>
      <c r="AE6841" s="53"/>
      <c r="AF6841" s="72"/>
      <c r="AG6841" s="70"/>
      <c r="AH6841" s="70"/>
      <c r="AI6841" s="70"/>
    </row>
    <row r="6842" spans="1:35" ht="12.75" customHeight="1" x14ac:dyDescent="0.2">
      <c r="A6842" s="64" t="s">
        <v>1294</v>
      </c>
      <c r="B6842" s="65" t="s">
        <v>1293</v>
      </c>
      <c r="C6842" s="65">
        <v>474579</v>
      </c>
      <c r="D6842" s="66">
        <f>VLOOKUP(A6842,'2.1 Termination Charges'!$B$4:$F$904,5,0)</f>
        <v>1.2E-2</v>
      </c>
      <c r="G6842" s="67"/>
      <c r="H6842" s="67"/>
      <c r="J6842" s="67"/>
      <c r="P6842" s="68"/>
      <c r="Q6842" s="69"/>
      <c r="R6842" s="69"/>
      <c r="Z6842" s="70"/>
      <c r="AA6842" s="71"/>
      <c r="AB6842" s="70"/>
      <c r="AC6842" s="70"/>
      <c r="AD6842" s="53"/>
      <c r="AE6842" s="53"/>
      <c r="AF6842" s="72"/>
      <c r="AG6842" s="70"/>
      <c r="AH6842" s="70"/>
      <c r="AI6842" s="70"/>
    </row>
    <row r="6843" spans="1:35" ht="12.75" customHeight="1" x14ac:dyDescent="0.2">
      <c r="A6843" s="64" t="s">
        <v>1294</v>
      </c>
      <c r="B6843" s="65" t="s">
        <v>1293</v>
      </c>
      <c r="C6843" s="65">
        <v>474583</v>
      </c>
      <c r="D6843" s="66">
        <f>VLOOKUP(A6843,'2.1 Termination Charges'!$B$4:$F$904,5,0)</f>
        <v>1.2E-2</v>
      </c>
      <c r="G6843" s="67"/>
      <c r="H6843" s="67"/>
      <c r="J6843" s="67"/>
      <c r="P6843" s="68"/>
      <c r="Q6843" s="69"/>
      <c r="R6843" s="69"/>
      <c r="Z6843" s="70"/>
      <c r="AA6843" s="71"/>
      <c r="AB6843" s="70"/>
      <c r="AC6843" s="70"/>
      <c r="AD6843" s="53"/>
      <c r="AE6843" s="53"/>
      <c r="AF6843" s="72"/>
      <c r="AG6843" s="70"/>
      <c r="AH6843" s="70"/>
      <c r="AI6843" s="70"/>
    </row>
    <row r="6844" spans="1:35" ht="12.75" customHeight="1" x14ac:dyDescent="0.2">
      <c r="A6844" s="64" t="s">
        <v>1294</v>
      </c>
      <c r="B6844" s="65" t="s">
        <v>1293</v>
      </c>
      <c r="C6844" s="65">
        <v>474584</v>
      </c>
      <c r="D6844" s="66">
        <f>VLOOKUP(A6844,'2.1 Termination Charges'!$B$4:$F$904,5,0)</f>
        <v>1.2E-2</v>
      </c>
      <c r="G6844" s="67"/>
      <c r="H6844" s="67"/>
      <c r="J6844" s="67"/>
      <c r="P6844" s="68"/>
      <c r="Q6844" s="69"/>
      <c r="R6844" s="69"/>
      <c r="Z6844" s="70"/>
      <c r="AA6844" s="71"/>
      <c r="AB6844" s="70"/>
      <c r="AC6844" s="70"/>
      <c r="AD6844" s="53"/>
      <c r="AE6844" s="53"/>
      <c r="AF6844" s="72"/>
      <c r="AG6844" s="70"/>
      <c r="AH6844" s="70"/>
      <c r="AI6844" s="70"/>
    </row>
    <row r="6845" spans="1:35" ht="12.75" customHeight="1" x14ac:dyDescent="0.2">
      <c r="A6845" s="64" t="s">
        <v>1294</v>
      </c>
      <c r="B6845" s="65" t="s">
        <v>1293</v>
      </c>
      <c r="C6845" s="65">
        <v>474586</v>
      </c>
      <c r="D6845" s="66">
        <f>VLOOKUP(A6845,'2.1 Termination Charges'!$B$4:$F$904,5,0)</f>
        <v>1.2E-2</v>
      </c>
      <c r="G6845" s="67"/>
      <c r="H6845" s="67"/>
      <c r="J6845" s="67"/>
      <c r="P6845" s="68"/>
      <c r="Q6845" s="69"/>
      <c r="R6845" s="69"/>
      <c r="Z6845" s="70"/>
      <c r="AA6845" s="71"/>
      <c r="AB6845" s="70"/>
      <c r="AC6845" s="70"/>
      <c r="AD6845" s="53"/>
      <c r="AE6845" s="53"/>
      <c r="AF6845" s="72"/>
      <c r="AG6845" s="70"/>
      <c r="AH6845" s="70"/>
      <c r="AI6845" s="70"/>
    </row>
    <row r="6846" spans="1:35" ht="12.75" customHeight="1" x14ac:dyDescent="0.2">
      <c r="A6846" s="64" t="s">
        <v>1294</v>
      </c>
      <c r="B6846" s="65" t="s">
        <v>1293</v>
      </c>
      <c r="C6846" s="65">
        <v>474593</v>
      </c>
      <c r="D6846" s="66">
        <f>VLOOKUP(A6846,'2.1 Termination Charges'!$B$4:$F$904,5,0)</f>
        <v>1.2E-2</v>
      </c>
      <c r="G6846" s="67"/>
      <c r="H6846" s="67"/>
      <c r="J6846" s="67"/>
      <c r="P6846" s="68"/>
      <c r="Q6846" s="69"/>
      <c r="R6846" s="69"/>
      <c r="Z6846" s="70"/>
      <c r="AA6846" s="71"/>
      <c r="AB6846" s="70"/>
      <c r="AC6846" s="70"/>
      <c r="AD6846" s="53"/>
      <c r="AE6846" s="53"/>
      <c r="AF6846" s="72"/>
      <c r="AG6846" s="70"/>
      <c r="AH6846" s="70"/>
      <c r="AI6846" s="70"/>
    </row>
    <row r="6847" spans="1:35" ht="12.75" customHeight="1" x14ac:dyDescent="0.2">
      <c r="A6847" s="64" t="s">
        <v>1294</v>
      </c>
      <c r="B6847" s="65" t="s">
        <v>1293</v>
      </c>
      <c r="C6847" s="65">
        <v>474594</v>
      </c>
      <c r="D6847" s="66">
        <f>VLOOKUP(A6847,'2.1 Termination Charges'!$B$4:$F$904,5,0)</f>
        <v>1.2E-2</v>
      </c>
      <c r="G6847" s="67"/>
      <c r="H6847" s="67"/>
      <c r="J6847" s="67"/>
      <c r="P6847" s="68"/>
      <c r="Q6847" s="69"/>
      <c r="R6847" s="69"/>
      <c r="Z6847" s="70"/>
      <c r="AA6847" s="71"/>
      <c r="AB6847" s="70"/>
      <c r="AC6847" s="70"/>
      <c r="AD6847" s="53"/>
      <c r="AE6847" s="53"/>
      <c r="AF6847" s="72"/>
      <c r="AG6847" s="70"/>
      <c r="AH6847" s="70"/>
      <c r="AI6847" s="70"/>
    </row>
    <row r="6848" spans="1:35" ht="12.75" customHeight="1" x14ac:dyDescent="0.2">
      <c r="A6848" s="64" t="s">
        <v>1294</v>
      </c>
      <c r="B6848" s="65" t="s">
        <v>1293</v>
      </c>
      <c r="C6848" s="65">
        <v>47464</v>
      </c>
      <c r="D6848" s="66">
        <f>VLOOKUP(A6848,'2.1 Termination Charges'!$B$4:$F$904,5,0)</f>
        <v>1.2E-2</v>
      </c>
      <c r="G6848" s="67"/>
      <c r="H6848" s="67"/>
      <c r="J6848" s="67"/>
      <c r="P6848" s="68"/>
      <c r="Q6848" s="69"/>
      <c r="R6848" s="69"/>
      <c r="Z6848" s="70"/>
      <c r="AA6848" s="71"/>
      <c r="AB6848" s="70"/>
      <c r="AC6848" s="70"/>
      <c r="AD6848" s="53"/>
      <c r="AE6848" s="53"/>
      <c r="AF6848" s="72"/>
      <c r="AG6848" s="70"/>
      <c r="AH6848" s="70"/>
      <c r="AI6848" s="70"/>
    </row>
    <row r="6849" spans="1:35" ht="12.75" customHeight="1" x14ac:dyDescent="0.2">
      <c r="A6849" s="64" t="s">
        <v>1294</v>
      </c>
      <c r="B6849" s="65" t="s">
        <v>1293</v>
      </c>
      <c r="C6849" s="65">
        <v>474650</v>
      </c>
      <c r="D6849" s="66">
        <f>VLOOKUP(A6849,'2.1 Termination Charges'!$B$4:$F$904,5,0)</f>
        <v>1.2E-2</v>
      </c>
      <c r="G6849" s="67"/>
      <c r="H6849" s="67"/>
      <c r="J6849" s="67"/>
      <c r="P6849" s="68"/>
      <c r="Q6849" s="69"/>
      <c r="R6849" s="69"/>
      <c r="Z6849" s="70"/>
      <c r="AA6849" s="71"/>
      <c r="AB6849" s="70"/>
      <c r="AC6849" s="70"/>
      <c r="AD6849" s="53"/>
      <c r="AE6849" s="53"/>
      <c r="AF6849" s="72"/>
      <c r="AG6849" s="70"/>
      <c r="AH6849" s="70"/>
      <c r="AI6849" s="70"/>
    </row>
    <row r="6850" spans="1:35" ht="12.75" customHeight="1" x14ac:dyDescent="0.2">
      <c r="A6850" s="64" t="s">
        <v>1294</v>
      </c>
      <c r="B6850" s="65" t="s">
        <v>1293</v>
      </c>
      <c r="C6850" s="65">
        <v>474654</v>
      </c>
      <c r="D6850" s="66">
        <f>VLOOKUP(A6850,'2.1 Termination Charges'!$B$4:$F$904,5,0)</f>
        <v>1.2E-2</v>
      </c>
      <c r="G6850" s="67"/>
      <c r="H6850" s="67"/>
      <c r="J6850" s="67"/>
      <c r="P6850" s="68"/>
      <c r="Q6850" s="69"/>
      <c r="R6850" s="69"/>
      <c r="Z6850" s="70"/>
      <c r="AA6850" s="71"/>
      <c r="AB6850" s="70"/>
      <c r="AC6850" s="70"/>
      <c r="AD6850" s="53"/>
      <c r="AE6850" s="53"/>
      <c r="AF6850" s="72"/>
      <c r="AG6850" s="70"/>
      <c r="AH6850" s="70"/>
      <c r="AI6850" s="70"/>
    </row>
    <row r="6851" spans="1:35" ht="12.75" customHeight="1" x14ac:dyDescent="0.2">
      <c r="A6851" s="64" t="s">
        <v>1294</v>
      </c>
      <c r="B6851" s="65" t="s">
        <v>1293</v>
      </c>
      <c r="C6851" s="65">
        <v>474660</v>
      </c>
      <c r="D6851" s="66">
        <f>VLOOKUP(A6851,'2.1 Termination Charges'!$B$4:$F$904,5,0)</f>
        <v>1.2E-2</v>
      </c>
      <c r="G6851" s="67"/>
      <c r="H6851" s="67"/>
      <c r="J6851" s="67"/>
      <c r="P6851" s="68"/>
      <c r="Q6851" s="69"/>
      <c r="R6851" s="69"/>
      <c r="Z6851" s="70"/>
      <c r="AA6851" s="71"/>
      <c r="AB6851" s="70"/>
      <c r="AC6851" s="70"/>
      <c r="AD6851" s="53"/>
      <c r="AE6851" s="53"/>
      <c r="AF6851" s="72"/>
      <c r="AG6851" s="70"/>
      <c r="AH6851" s="70"/>
      <c r="AI6851" s="70"/>
    </row>
    <row r="6852" spans="1:35" ht="12.75" customHeight="1" x14ac:dyDescent="0.2">
      <c r="A6852" s="64" t="s">
        <v>1294</v>
      </c>
      <c r="B6852" s="65" t="s">
        <v>1293</v>
      </c>
      <c r="C6852" s="65">
        <v>474661</v>
      </c>
      <c r="D6852" s="66">
        <f>VLOOKUP(A6852,'2.1 Termination Charges'!$B$4:$F$904,5,0)</f>
        <v>1.2E-2</v>
      </c>
      <c r="G6852" s="67"/>
      <c r="H6852" s="67"/>
      <c r="J6852" s="67"/>
      <c r="P6852" s="68"/>
      <c r="Q6852" s="69"/>
      <c r="R6852" s="69"/>
      <c r="Z6852" s="70"/>
      <c r="AA6852" s="71"/>
      <c r="AB6852" s="70"/>
      <c r="AC6852" s="70"/>
      <c r="AD6852" s="53"/>
      <c r="AE6852" s="53"/>
      <c r="AF6852" s="72"/>
      <c r="AG6852" s="70"/>
      <c r="AH6852" s="70"/>
      <c r="AI6852" s="70"/>
    </row>
    <row r="6853" spans="1:35" ht="12.75" customHeight="1" x14ac:dyDescent="0.2">
      <c r="A6853" s="64" t="s">
        <v>1294</v>
      </c>
      <c r="B6853" s="65" t="s">
        <v>1293</v>
      </c>
      <c r="C6853" s="65">
        <v>474662</v>
      </c>
      <c r="D6853" s="66">
        <f>VLOOKUP(A6853,'2.1 Termination Charges'!$B$4:$F$904,5,0)</f>
        <v>1.2E-2</v>
      </c>
      <c r="G6853" s="67"/>
      <c r="H6853" s="67"/>
      <c r="J6853" s="67"/>
      <c r="P6853" s="68"/>
      <c r="Q6853" s="69"/>
      <c r="R6853" s="69"/>
      <c r="Z6853" s="70"/>
      <c r="AA6853" s="71"/>
      <c r="AB6853" s="70"/>
      <c r="AC6853" s="70"/>
      <c r="AD6853" s="53"/>
      <c r="AE6853" s="53"/>
      <c r="AF6853" s="72"/>
      <c r="AG6853" s="70"/>
      <c r="AH6853" s="70"/>
      <c r="AI6853" s="70"/>
    </row>
    <row r="6854" spans="1:35" ht="12.75" customHeight="1" x14ac:dyDescent="0.2">
      <c r="A6854" s="64" t="s">
        <v>1294</v>
      </c>
      <c r="B6854" s="65" t="s">
        <v>1293</v>
      </c>
      <c r="C6854" s="65">
        <v>474663</v>
      </c>
      <c r="D6854" s="66">
        <f>VLOOKUP(A6854,'2.1 Termination Charges'!$B$4:$F$904,5,0)</f>
        <v>1.2E-2</v>
      </c>
      <c r="G6854" s="67"/>
      <c r="H6854" s="67"/>
      <c r="J6854" s="67"/>
      <c r="P6854" s="68"/>
      <c r="Q6854" s="69"/>
      <c r="R6854" s="69"/>
      <c r="Z6854" s="70"/>
      <c r="AA6854" s="71"/>
      <c r="AB6854" s="70"/>
      <c r="AC6854" s="70"/>
      <c r="AD6854" s="53"/>
      <c r="AE6854" s="53"/>
      <c r="AF6854" s="72"/>
      <c r="AG6854" s="70"/>
      <c r="AH6854" s="70"/>
      <c r="AI6854" s="70"/>
    </row>
    <row r="6855" spans="1:35" ht="12.75" customHeight="1" x14ac:dyDescent="0.2">
      <c r="A6855" s="64" t="s">
        <v>1294</v>
      </c>
      <c r="B6855" s="65" t="s">
        <v>1293</v>
      </c>
      <c r="C6855" s="65">
        <v>474670</v>
      </c>
      <c r="D6855" s="66">
        <f>VLOOKUP(A6855,'2.1 Termination Charges'!$B$4:$F$904,5,0)</f>
        <v>1.2E-2</v>
      </c>
      <c r="G6855" s="67"/>
      <c r="H6855" s="67"/>
      <c r="J6855" s="67"/>
      <c r="P6855" s="68"/>
      <c r="Q6855" s="69"/>
      <c r="R6855" s="69"/>
      <c r="Z6855" s="70"/>
      <c r="AA6855" s="71"/>
      <c r="AB6855" s="70"/>
      <c r="AC6855" s="70"/>
      <c r="AD6855" s="53"/>
      <c r="AE6855" s="53"/>
      <c r="AF6855" s="72"/>
      <c r="AG6855" s="70"/>
      <c r="AH6855" s="70"/>
      <c r="AI6855" s="70"/>
    </row>
    <row r="6856" spans="1:35" ht="12.75" customHeight="1" x14ac:dyDescent="0.2">
      <c r="A6856" s="64" t="s">
        <v>1294</v>
      </c>
      <c r="B6856" s="65" t="s">
        <v>1293</v>
      </c>
      <c r="C6856" s="65">
        <v>474673</v>
      </c>
      <c r="D6856" s="66">
        <f>VLOOKUP(A6856,'2.1 Termination Charges'!$B$4:$F$904,5,0)</f>
        <v>1.2E-2</v>
      </c>
      <c r="G6856" s="67"/>
      <c r="H6856" s="67"/>
      <c r="J6856" s="67"/>
      <c r="P6856" s="68"/>
      <c r="Q6856" s="69"/>
      <c r="R6856" s="69"/>
      <c r="Z6856" s="70"/>
      <c r="AA6856" s="71"/>
      <c r="AB6856" s="70"/>
      <c r="AC6856" s="70"/>
      <c r="AD6856" s="53"/>
      <c r="AE6856" s="53"/>
      <c r="AF6856" s="72"/>
      <c r="AG6856" s="70"/>
      <c r="AH6856" s="70"/>
      <c r="AI6856" s="70"/>
    </row>
    <row r="6857" spans="1:35" ht="12.75" customHeight="1" x14ac:dyDescent="0.2">
      <c r="A6857" s="64" t="s">
        <v>1294</v>
      </c>
      <c r="B6857" s="65" t="s">
        <v>1293</v>
      </c>
      <c r="C6857" s="65">
        <v>474674</v>
      </c>
      <c r="D6857" s="66">
        <f>VLOOKUP(A6857,'2.1 Termination Charges'!$B$4:$F$904,5,0)</f>
        <v>1.2E-2</v>
      </c>
      <c r="G6857" s="67"/>
      <c r="H6857" s="67"/>
      <c r="J6857" s="67"/>
      <c r="P6857" s="68"/>
      <c r="Q6857" s="69"/>
      <c r="R6857" s="69"/>
      <c r="Z6857" s="70"/>
      <c r="AA6857" s="71"/>
      <c r="AB6857" s="70"/>
      <c r="AC6857" s="70"/>
      <c r="AD6857" s="53"/>
      <c r="AE6857" s="53"/>
      <c r="AF6857" s="72"/>
      <c r="AG6857" s="70"/>
      <c r="AH6857" s="70"/>
      <c r="AI6857" s="70"/>
    </row>
    <row r="6858" spans="1:35" ht="12.75" customHeight="1" x14ac:dyDescent="0.2">
      <c r="A6858" s="64" t="s">
        <v>1294</v>
      </c>
      <c r="B6858" s="65" t="s">
        <v>1293</v>
      </c>
      <c r="C6858" s="65">
        <v>474675</v>
      </c>
      <c r="D6858" s="66">
        <f>VLOOKUP(A6858,'2.1 Termination Charges'!$B$4:$F$904,5,0)</f>
        <v>1.2E-2</v>
      </c>
      <c r="G6858" s="67"/>
      <c r="H6858" s="67"/>
      <c r="J6858" s="67"/>
      <c r="P6858" s="68"/>
      <c r="Q6858" s="69"/>
      <c r="R6858" s="69"/>
      <c r="Z6858" s="70"/>
      <c r="AA6858" s="71"/>
      <c r="AB6858" s="70"/>
      <c r="AC6858" s="70"/>
      <c r="AD6858" s="53"/>
      <c r="AE6858" s="53"/>
      <c r="AF6858" s="72"/>
      <c r="AG6858" s="70"/>
      <c r="AH6858" s="70"/>
      <c r="AI6858" s="70"/>
    </row>
    <row r="6859" spans="1:35" ht="12.75" customHeight="1" x14ac:dyDescent="0.2">
      <c r="A6859" s="64" t="s">
        <v>1294</v>
      </c>
      <c r="B6859" s="65" t="s">
        <v>1293</v>
      </c>
      <c r="C6859" s="65">
        <v>474714</v>
      </c>
      <c r="D6859" s="66">
        <f>VLOOKUP(A6859,'2.1 Termination Charges'!$B$4:$F$904,5,0)</f>
        <v>1.2E-2</v>
      </c>
      <c r="G6859" s="67"/>
      <c r="H6859" s="67"/>
      <c r="J6859" s="67"/>
      <c r="P6859" s="68"/>
      <c r="Q6859" s="69"/>
      <c r="R6859" s="69"/>
      <c r="Z6859" s="70"/>
      <c r="AA6859" s="71"/>
      <c r="AB6859" s="70"/>
      <c r="AC6859" s="70"/>
      <c r="AD6859" s="53"/>
      <c r="AE6859" s="53"/>
      <c r="AF6859" s="72"/>
      <c r="AG6859" s="70"/>
      <c r="AH6859" s="70"/>
      <c r="AI6859" s="70"/>
    </row>
    <row r="6860" spans="1:35" ht="12.75" customHeight="1" x14ac:dyDescent="0.2">
      <c r="A6860" s="64" t="s">
        <v>1294</v>
      </c>
      <c r="B6860" s="65" t="s">
        <v>1293</v>
      </c>
      <c r="C6860" s="65">
        <v>474715</v>
      </c>
      <c r="D6860" s="66">
        <f>VLOOKUP(A6860,'2.1 Termination Charges'!$B$4:$F$904,5,0)</f>
        <v>1.2E-2</v>
      </c>
      <c r="G6860" s="67"/>
      <c r="H6860" s="67"/>
      <c r="J6860" s="67"/>
      <c r="P6860" s="68"/>
      <c r="Q6860" s="69"/>
      <c r="R6860" s="69"/>
      <c r="Z6860" s="70"/>
      <c r="AA6860" s="71"/>
      <c r="AB6860" s="70"/>
      <c r="AC6860" s="70"/>
      <c r="AD6860" s="53"/>
      <c r="AE6860" s="53"/>
      <c r="AF6860" s="72"/>
      <c r="AG6860" s="70"/>
      <c r="AH6860" s="70"/>
      <c r="AI6860" s="70"/>
    </row>
    <row r="6861" spans="1:35" ht="12.75" customHeight="1" x14ac:dyDescent="0.2">
      <c r="A6861" s="64" t="s">
        <v>1294</v>
      </c>
      <c r="B6861" s="65" t="s">
        <v>1293</v>
      </c>
      <c r="C6861" s="65">
        <v>474716</v>
      </c>
      <c r="D6861" s="66">
        <f>VLOOKUP(A6861,'2.1 Termination Charges'!$B$4:$F$904,5,0)</f>
        <v>1.2E-2</v>
      </c>
      <c r="G6861" s="67"/>
      <c r="H6861" s="67"/>
      <c r="J6861" s="67"/>
      <c r="P6861" s="68"/>
      <c r="Q6861" s="69"/>
      <c r="R6861" s="69"/>
      <c r="Z6861" s="70"/>
      <c r="AA6861" s="71"/>
      <c r="AB6861" s="70"/>
      <c r="AC6861" s="70"/>
      <c r="AD6861" s="53"/>
      <c r="AE6861" s="53"/>
      <c r="AF6861" s="72"/>
      <c r="AG6861" s="70"/>
      <c r="AH6861" s="70"/>
      <c r="AI6861" s="70"/>
    </row>
    <row r="6862" spans="1:35" ht="12.75" customHeight="1" x14ac:dyDescent="0.2">
      <c r="A6862" s="64" t="s">
        <v>1294</v>
      </c>
      <c r="B6862" s="65" t="s">
        <v>1293</v>
      </c>
      <c r="C6862" s="65">
        <v>474717</v>
      </c>
      <c r="D6862" s="66">
        <f>VLOOKUP(A6862,'2.1 Termination Charges'!$B$4:$F$904,5,0)</f>
        <v>1.2E-2</v>
      </c>
      <c r="G6862" s="67"/>
      <c r="H6862" s="67"/>
      <c r="J6862" s="67"/>
      <c r="P6862" s="68"/>
      <c r="Q6862" s="69"/>
      <c r="R6862" s="69"/>
      <c r="Z6862" s="70"/>
      <c r="AA6862" s="71"/>
      <c r="AB6862" s="70"/>
      <c r="AC6862" s="70"/>
      <c r="AD6862" s="53"/>
      <c r="AE6862" s="53"/>
      <c r="AF6862" s="72"/>
      <c r="AG6862" s="70"/>
      <c r="AH6862" s="70"/>
      <c r="AI6862" s="70"/>
    </row>
    <row r="6863" spans="1:35" ht="12.75" customHeight="1" x14ac:dyDescent="0.2">
      <c r="A6863" s="64" t="s">
        <v>1294</v>
      </c>
      <c r="B6863" s="65" t="s">
        <v>1293</v>
      </c>
      <c r="C6863" s="65">
        <v>474720</v>
      </c>
      <c r="D6863" s="66">
        <f>VLOOKUP(A6863,'2.1 Termination Charges'!$B$4:$F$904,5,0)</f>
        <v>1.2E-2</v>
      </c>
      <c r="G6863" s="67"/>
      <c r="H6863" s="67"/>
      <c r="J6863" s="67"/>
      <c r="P6863" s="68"/>
      <c r="Q6863" s="69"/>
      <c r="R6863" s="69"/>
      <c r="Z6863" s="70"/>
      <c r="AA6863" s="71"/>
      <c r="AB6863" s="70"/>
      <c r="AC6863" s="70"/>
      <c r="AD6863" s="53"/>
      <c r="AE6863" s="53"/>
      <c r="AF6863" s="72"/>
      <c r="AG6863" s="70"/>
      <c r="AH6863" s="70"/>
      <c r="AI6863" s="70"/>
    </row>
    <row r="6864" spans="1:35" ht="12.75" customHeight="1" x14ac:dyDescent="0.2">
      <c r="A6864" s="64" t="s">
        <v>1294</v>
      </c>
      <c r="B6864" s="65" t="s">
        <v>1293</v>
      </c>
      <c r="C6864" s="65">
        <v>474721</v>
      </c>
      <c r="D6864" s="66">
        <f>VLOOKUP(A6864,'2.1 Termination Charges'!$B$4:$F$904,5,0)</f>
        <v>1.2E-2</v>
      </c>
      <c r="G6864" s="67"/>
      <c r="H6864" s="67"/>
      <c r="J6864" s="67"/>
      <c r="P6864" s="68"/>
      <c r="Q6864" s="69"/>
      <c r="R6864" s="69"/>
      <c r="Z6864" s="70"/>
      <c r="AA6864" s="71"/>
      <c r="AB6864" s="70"/>
      <c r="AC6864" s="70"/>
      <c r="AD6864" s="53"/>
      <c r="AE6864" s="53"/>
      <c r="AF6864" s="72"/>
      <c r="AG6864" s="70"/>
      <c r="AH6864" s="70"/>
      <c r="AI6864" s="70"/>
    </row>
    <row r="6865" spans="1:35" ht="12.75" customHeight="1" x14ac:dyDescent="0.2">
      <c r="A6865" s="64" t="s">
        <v>1294</v>
      </c>
      <c r="B6865" s="65" t="s">
        <v>1293</v>
      </c>
      <c r="C6865" s="65">
        <v>474722</v>
      </c>
      <c r="D6865" s="66">
        <f>VLOOKUP(A6865,'2.1 Termination Charges'!$B$4:$F$904,5,0)</f>
        <v>1.2E-2</v>
      </c>
      <c r="G6865" s="67"/>
      <c r="H6865" s="67"/>
      <c r="J6865" s="67"/>
      <c r="P6865" s="68"/>
      <c r="Q6865" s="69"/>
      <c r="R6865" s="69"/>
      <c r="Z6865" s="70"/>
      <c r="AA6865" s="71"/>
      <c r="AB6865" s="70"/>
      <c r="AC6865" s="70"/>
      <c r="AD6865" s="53"/>
      <c r="AE6865" s="53"/>
      <c r="AF6865" s="72"/>
      <c r="AG6865" s="70"/>
      <c r="AH6865" s="70"/>
      <c r="AI6865" s="70"/>
    </row>
    <row r="6866" spans="1:35" ht="12.75" customHeight="1" x14ac:dyDescent="0.2">
      <c r="A6866" s="64" t="s">
        <v>1294</v>
      </c>
      <c r="B6866" s="65" t="s">
        <v>1293</v>
      </c>
      <c r="C6866" s="65">
        <v>474744</v>
      </c>
      <c r="D6866" s="66">
        <f>VLOOKUP(A6866,'2.1 Termination Charges'!$B$4:$F$904,5,0)</f>
        <v>1.2E-2</v>
      </c>
      <c r="G6866" s="67"/>
      <c r="H6866" s="67"/>
      <c r="J6866" s="67"/>
      <c r="P6866" s="68"/>
      <c r="Q6866" s="69"/>
      <c r="R6866" s="69"/>
      <c r="Z6866" s="70"/>
      <c r="AA6866" s="71"/>
      <c r="AB6866" s="70"/>
      <c r="AC6866" s="70"/>
      <c r="AD6866" s="53"/>
      <c r="AE6866" s="53"/>
      <c r="AF6866" s="72"/>
      <c r="AG6866" s="70"/>
      <c r="AH6866" s="70"/>
      <c r="AI6866" s="70"/>
    </row>
    <row r="6867" spans="1:35" ht="12.75" customHeight="1" x14ac:dyDescent="0.2">
      <c r="A6867" s="64" t="s">
        <v>1294</v>
      </c>
      <c r="B6867" s="65" t="s">
        <v>1293</v>
      </c>
      <c r="C6867" s="65">
        <v>474754</v>
      </c>
      <c r="D6867" s="66">
        <f>VLOOKUP(A6867,'2.1 Termination Charges'!$B$4:$F$904,5,0)</f>
        <v>1.2E-2</v>
      </c>
      <c r="G6867" s="67"/>
      <c r="H6867" s="67"/>
      <c r="J6867" s="67"/>
      <c r="P6867" s="68"/>
      <c r="Q6867" s="69"/>
      <c r="R6867" s="69"/>
      <c r="Z6867" s="70"/>
      <c r="AA6867" s="71"/>
      <c r="AB6867" s="70"/>
      <c r="AC6867" s="70"/>
      <c r="AD6867" s="53"/>
      <c r="AE6867" s="53"/>
      <c r="AF6867" s="72"/>
      <c r="AG6867" s="70"/>
      <c r="AH6867" s="70"/>
      <c r="AI6867" s="70"/>
    </row>
    <row r="6868" spans="1:35" ht="12.75" customHeight="1" x14ac:dyDescent="0.2">
      <c r="A6868" s="64" t="s">
        <v>1294</v>
      </c>
      <c r="B6868" s="65" t="s">
        <v>1293</v>
      </c>
      <c r="C6868" s="65">
        <v>474757</v>
      </c>
      <c r="D6868" s="66">
        <f>VLOOKUP(A6868,'2.1 Termination Charges'!$B$4:$F$904,5,0)</f>
        <v>1.2E-2</v>
      </c>
      <c r="G6868" s="67"/>
      <c r="H6868" s="67"/>
      <c r="J6868" s="67"/>
      <c r="P6868" s="68"/>
      <c r="Q6868" s="69"/>
      <c r="R6868" s="69"/>
      <c r="Z6868" s="70"/>
      <c r="AA6868" s="71"/>
      <c r="AB6868" s="70"/>
      <c r="AC6868" s="70"/>
      <c r="AD6868" s="53"/>
      <c r="AE6868" s="53"/>
      <c r="AF6868" s="72"/>
      <c r="AG6868" s="70"/>
      <c r="AH6868" s="70"/>
      <c r="AI6868" s="70"/>
    </row>
    <row r="6869" spans="1:35" ht="12.75" customHeight="1" x14ac:dyDescent="0.2">
      <c r="A6869" s="64" t="s">
        <v>1294</v>
      </c>
      <c r="B6869" s="65" t="s">
        <v>1293</v>
      </c>
      <c r="C6869" s="65">
        <v>474758</v>
      </c>
      <c r="D6869" s="66">
        <f>VLOOKUP(A6869,'2.1 Termination Charges'!$B$4:$F$904,5,0)</f>
        <v>1.2E-2</v>
      </c>
      <c r="G6869" s="67"/>
      <c r="H6869" s="67"/>
      <c r="J6869" s="67"/>
      <c r="P6869" s="68"/>
      <c r="Q6869" s="69"/>
      <c r="R6869" s="69"/>
      <c r="Z6869" s="70"/>
      <c r="AA6869" s="71"/>
      <c r="AB6869" s="70"/>
      <c r="AC6869" s="70"/>
      <c r="AD6869" s="53"/>
      <c r="AE6869" s="53"/>
      <c r="AF6869" s="72"/>
      <c r="AG6869" s="70"/>
      <c r="AH6869" s="70"/>
      <c r="AI6869" s="70"/>
    </row>
    <row r="6870" spans="1:35" ht="12.75" customHeight="1" x14ac:dyDescent="0.2">
      <c r="A6870" s="64" t="s">
        <v>1294</v>
      </c>
      <c r="B6870" s="65" t="s">
        <v>1293</v>
      </c>
      <c r="C6870" s="65">
        <v>474759</v>
      </c>
      <c r="D6870" s="66">
        <f>VLOOKUP(A6870,'2.1 Termination Charges'!$B$4:$F$904,5,0)</f>
        <v>1.2E-2</v>
      </c>
      <c r="G6870" s="67"/>
      <c r="H6870" s="67"/>
      <c r="J6870" s="67"/>
      <c r="P6870" s="68"/>
      <c r="Q6870" s="69"/>
      <c r="R6870" s="69"/>
      <c r="Z6870" s="70"/>
      <c r="AA6870" s="71"/>
      <c r="AB6870" s="70"/>
      <c r="AC6870" s="70"/>
      <c r="AD6870" s="53"/>
      <c r="AE6870" s="53"/>
      <c r="AF6870" s="72"/>
      <c r="AG6870" s="70"/>
      <c r="AH6870" s="70"/>
      <c r="AI6870" s="70"/>
    </row>
    <row r="6871" spans="1:35" ht="12.75" customHeight="1" x14ac:dyDescent="0.2">
      <c r="A6871" s="64" t="s">
        <v>1294</v>
      </c>
      <c r="B6871" s="65" t="s">
        <v>1293</v>
      </c>
      <c r="C6871" s="65">
        <v>474833</v>
      </c>
      <c r="D6871" s="66">
        <f>VLOOKUP(A6871,'2.1 Termination Charges'!$B$4:$F$904,5,0)</f>
        <v>1.2E-2</v>
      </c>
      <c r="G6871" s="67"/>
      <c r="H6871" s="67"/>
      <c r="J6871" s="67"/>
      <c r="P6871" s="68"/>
      <c r="Q6871" s="69"/>
      <c r="R6871" s="69"/>
      <c r="Z6871" s="70"/>
      <c r="AA6871" s="71"/>
      <c r="AB6871" s="70"/>
      <c r="AC6871" s="70"/>
      <c r="AD6871" s="53"/>
      <c r="AE6871" s="53"/>
      <c r="AF6871" s="72"/>
      <c r="AG6871" s="70"/>
      <c r="AH6871" s="70"/>
      <c r="AI6871" s="70"/>
    </row>
    <row r="6872" spans="1:35" ht="12.75" customHeight="1" x14ac:dyDescent="0.2">
      <c r="A6872" s="64" t="s">
        <v>1294</v>
      </c>
      <c r="B6872" s="65" t="s">
        <v>1293</v>
      </c>
      <c r="C6872" s="65">
        <v>474834</v>
      </c>
      <c r="D6872" s="66">
        <f>VLOOKUP(A6872,'2.1 Termination Charges'!$B$4:$F$904,5,0)</f>
        <v>1.2E-2</v>
      </c>
      <c r="G6872" s="67"/>
      <c r="H6872" s="67"/>
      <c r="J6872" s="67"/>
      <c r="P6872" s="68"/>
      <c r="Q6872" s="69"/>
      <c r="R6872" s="69"/>
      <c r="Z6872" s="70"/>
      <c r="AA6872" s="71"/>
      <c r="AB6872" s="70"/>
      <c r="AC6872" s="70"/>
      <c r="AD6872" s="53"/>
      <c r="AE6872" s="53"/>
      <c r="AF6872" s="72"/>
      <c r="AG6872" s="70"/>
      <c r="AH6872" s="70"/>
      <c r="AI6872" s="70"/>
    </row>
    <row r="6873" spans="1:35" ht="12.75" customHeight="1" x14ac:dyDescent="0.2">
      <c r="A6873" s="64" t="s">
        <v>1294</v>
      </c>
      <c r="B6873" s="65" t="s">
        <v>1293</v>
      </c>
      <c r="C6873" s="65">
        <v>474837</v>
      </c>
      <c r="D6873" s="66">
        <f>VLOOKUP(A6873,'2.1 Termination Charges'!$B$4:$F$904,5,0)</f>
        <v>1.2E-2</v>
      </c>
      <c r="G6873" s="67"/>
      <c r="H6873" s="67"/>
      <c r="J6873" s="67"/>
      <c r="P6873" s="68"/>
      <c r="Q6873" s="69"/>
      <c r="R6873" s="69"/>
      <c r="Z6873" s="70"/>
      <c r="AA6873" s="71"/>
      <c r="AB6873" s="70"/>
      <c r="AC6873" s="70"/>
      <c r="AD6873" s="53"/>
      <c r="AE6873" s="53"/>
      <c r="AF6873" s="72"/>
      <c r="AG6873" s="70"/>
      <c r="AH6873" s="70"/>
      <c r="AI6873" s="70"/>
    </row>
    <row r="6874" spans="1:35" ht="12.75" customHeight="1" x14ac:dyDescent="0.2">
      <c r="A6874" s="64" t="s">
        <v>1294</v>
      </c>
      <c r="B6874" s="65" t="s">
        <v>1293</v>
      </c>
      <c r="C6874" s="65">
        <v>474840</v>
      </c>
      <c r="D6874" s="66">
        <f>VLOOKUP(A6874,'2.1 Termination Charges'!$B$4:$F$904,5,0)</f>
        <v>1.2E-2</v>
      </c>
      <c r="G6874" s="67"/>
      <c r="H6874" s="67"/>
      <c r="J6874" s="67"/>
      <c r="P6874" s="68"/>
      <c r="Q6874" s="69"/>
      <c r="R6874" s="69"/>
      <c r="Z6874" s="70"/>
      <c r="AA6874" s="71"/>
      <c r="AB6874" s="70"/>
      <c r="AC6874" s="70"/>
      <c r="AD6874" s="53"/>
      <c r="AE6874" s="53"/>
      <c r="AF6874" s="72"/>
      <c r="AG6874" s="70"/>
      <c r="AH6874" s="70"/>
      <c r="AI6874" s="70"/>
    </row>
    <row r="6875" spans="1:35" ht="12.75" customHeight="1" x14ac:dyDescent="0.2">
      <c r="A6875" s="64" t="s">
        <v>1294</v>
      </c>
      <c r="B6875" s="65" t="s">
        <v>1293</v>
      </c>
      <c r="C6875" s="65">
        <v>474849</v>
      </c>
      <c r="D6875" s="66">
        <f>VLOOKUP(A6875,'2.1 Termination Charges'!$B$4:$F$904,5,0)</f>
        <v>1.2E-2</v>
      </c>
      <c r="G6875" s="67"/>
      <c r="H6875" s="67"/>
      <c r="J6875" s="67"/>
      <c r="P6875" s="68"/>
      <c r="Q6875" s="69"/>
      <c r="R6875" s="69"/>
      <c r="Z6875" s="70"/>
      <c r="AA6875" s="71"/>
      <c r="AB6875" s="70"/>
      <c r="AC6875" s="70"/>
      <c r="AD6875" s="53"/>
      <c r="AE6875" s="53"/>
      <c r="AF6875" s="72"/>
      <c r="AG6875" s="70"/>
      <c r="AH6875" s="70"/>
      <c r="AI6875" s="70"/>
    </row>
    <row r="6876" spans="1:35" ht="12.75" customHeight="1" x14ac:dyDescent="0.2">
      <c r="A6876" s="64" t="s">
        <v>1294</v>
      </c>
      <c r="B6876" s="65" t="s">
        <v>1293</v>
      </c>
      <c r="C6876" s="65">
        <v>474850</v>
      </c>
      <c r="D6876" s="66">
        <f>VLOOKUP(A6876,'2.1 Termination Charges'!$B$4:$F$904,5,0)</f>
        <v>1.2E-2</v>
      </c>
      <c r="G6876" s="67"/>
      <c r="H6876" s="67"/>
      <c r="J6876" s="67"/>
      <c r="P6876" s="68"/>
      <c r="Q6876" s="69"/>
      <c r="R6876" s="69"/>
      <c r="Z6876" s="70"/>
      <c r="AA6876" s="71"/>
      <c r="AB6876" s="70"/>
      <c r="AC6876" s="70"/>
      <c r="AD6876" s="53"/>
      <c r="AE6876" s="53"/>
      <c r="AF6876" s="72"/>
      <c r="AG6876" s="70"/>
      <c r="AH6876" s="70"/>
      <c r="AI6876" s="70"/>
    </row>
    <row r="6877" spans="1:35" ht="12.75" customHeight="1" x14ac:dyDescent="0.2">
      <c r="A6877" s="64" t="s">
        <v>1294</v>
      </c>
      <c r="B6877" s="65" t="s">
        <v>1293</v>
      </c>
      <c r="C6877" s="65">
        <v>474859</v>
      </c>
      <c r="D6877" s="66">
        <f>VLOOKUP(A6877,'2.1 Termination Charges'!$B$4:$F$904,5,0)</f>
        <v>1.2E-2</v>
      </c>
      <c r="G6877" s="67"/>
      <c r="H6877" s="67"/>
      <c r="J6877" s="67"/>
      <c r="P6877" s="68"/>
      <c r="Q6877" s="69"/>
      <c r="R6877" s="69"/>
      <c r="Z6877" s="70"/>
      <c r="AA6877" s="71"/>
      <c r="AB6877" s="70"/>
      <c r="AC6877" s="70"/>
      <c r="AD6877" s="53"/>
      <c r="AE6877" s="53"/>
      <c r="AF6877" s="72"/>
      <c r="AG6877" s="70"/>
      <c r="AH6877" s="70"/>
      <c r="AI6877" s="70"/>
    </row>
    <row r="6878" spans="1:35" ht="12.75" customHeight="1" x14ac:dyDescent="0.2">
      <c r="A6878" s="64" t="s">
        <v>1294</v>
      </c>
      <c r="B6878" s="65" t="s">
        <v>1293</v>
      </c>
      <c r="C6878" s="65">
        <v>474893</v>
      </c>
      <c r="D6878" s="66">
        <f>VLOOKUP(A6878,'2.1 Termination Charges'!$B$4:$F$904,5,0)</f>
        <v>1.2E-2</v>
      </c>
      <c r="G6878" s="67"/>
      <c r="H6878" s="67"/>
      <c r="J6878" s="67"/>
      <c r="P6878" s="68"/>
      <c r="Q6878" s="69"/>
      <c r="R6878" s="69"/>
      <c r="Z6878" s="70"/>
      <c r="AA6878" s="71"/>
      <c r="AB6878" s="70"/>
      <c r="AC6878" s="70"/>
      <c r="AD6878" s="53"/>
      <c r="AE6878" s="53"/>
      <c r="AF6878" s="72"/>
      <c r="AG6878" s="70"/>
      <c r="AH6878" s="70"/>
      <c r="AI6878" s="70"/>
    </row>
    <row r="6879" spans="1:35" ht="12.75" customHeight="1" x14ac:dyDescent="0.2">
      <c r="A6879" s="64" t="s">
        <v>1294</v>
      </c>
      <c r="B6879" s="65" t="s">
        <v>1293</v>
      </c>
      <c r="C6879" s="65">
        <v>47580009</v>
      </c>
      <c r="D6879" s="66">
        <f>VLOOKUP(A6879,'2.1 Termination Charges'!$B$4:$F$904,5,0)</f>
        <v>1.2E-2</v>
      </c>
      <c r="G6879" s="67"/>
      <c r="H6879" s="67"/>
      <c r="J6879" s="67"/>
      <c r="P6879" s="68"/>
      <c r="Q6879" s="69"/>
      <c r="R6879" s="69"/>
      <c r="Z6879" s="70"/>
      <c r="AA6879" s="71"/>
      <c r="AB6879" s="70"/>
      <c r="AC6879" s="70"/>
      <c r="AD6879" s="53"/>
      <c r="AE6879" s="53"/>
      <c r="AF6879" s="72"/>
      <c r="AG6879" s="70"/>
      <c r="AH6879" s="70"/>
      <c r="AI6879" s="70"/>
    </row>
    <row r="6880" spans="1:35" ht="12.75" customHeight="1" x14ac:dyDescent="0.2">
      <c r="A6880" s="64" t="s">
        <v>1294</v>
      </c>
      <c r="B6880" s="65" t="s">
        <v>1293</v>
      </c>
      <c r="C6880" s="65">
        <v>475931</v>
      </c>
      <c r="D6880" s="66">
        <f>VLOOKUP(A6880,'2.1 Termination Charges'!$B$4:$F$904,5,0)</f>
        <v>1.2E-2</v>
      </c>
      <c r="G6880" s="67"/>
      <c r="H6880" s="67"/>
      <c r="J6880" s="67"/>
      <c r="P6880" s="68"/>
      <c r="Q6880" s="69"/>
      <c r="R6880" s="69"/>
      <c r="Z6880" s="70"/>
      <c r="AA6880" s="71"/>
      <c r="AB6880" s="70"/>
      <c r="AC6880" s="70"/>
      <c r="AD6880" s="53"/>
      <c r="AE6880" s="53"/>
      <c r="AF6880" s="72"/>
      <c r="AG6880" s="70"/>
      <c r="AH6880" s="70"/>
      <c r="AI6880" s="70"/>
    </row>
    <row r="6881" spans="1:35" ht="12.75" customHeight="1" x14ac:dyDescent="0.2">
      <c r="A6881" s="64" t="s">
        <v>1294</v>
      </c>
      <c r="B6881" s="65" t="s">
        <v>1293</v>
      </c>
      <c r="C6881" s="65">
        <v>475932</v>
      </c>
      <c r="D6881" s="66">
        <f>VLOOKUP(A6881,'2.1 Termination Charges'!$B$4:$F$904,5,0)</f>
        <v>1.2E-2</v>
      </c>
      <c r="G6881" s="67"/>
      <c r="H6881" s="67"/>
      <c r="J6881" s="67"/>
      <c r="P6881" s="68"/>
      <c r="Q6881" s="69"/>
      <c r="R6881" s="69"/>
      <c r="Z6881" s="70"/>
      <c r="AA6881" s="71"/>
      <c r="AB6881" s="70"/>
      <c r="AC6881" s="70"/>
      <c r="AD6881" s="53"/>
      <c r="AE6881" s="53"/>
      <c r="AF6881" s="72"/>
      <c r="AG6881" s="70"/>
      <c r="AH6881" s="70"/>
      <c r="AI6881" s="70"/>
    </row>
    <row r="6882" spans="1:35" ht="12.75" customHeight="1" x14ac:dyDescent="0.2">
      <c r="A6882" s="64" t="s">
        <v>1294</v>
      </c>
      <c r="B6882" s="65" t="s">
        <v>1293</v>
      </c>
      <c r="C6882" s="65">
        <v>47598</v>
      </c>
      <c r="D6882" s="66">
        <f>VLOOKUP(A6882,'2.1 Termination Charges'!$B$4:$F$904,5,0)</f>
        <v>1.2E-2</v>
      </c>
      <c r="G6882" s="67"/>
      <c r="H6882" s="67"/>
      <c r="J6882" s="67"/>
      <c r="P6882" s="68"/>
      <c r="Q6882" s="69"/>
      <c r="R6882" s="69"/>
      <c r="Z6882" s="70"/>
      <c r="AA6882" s="71"/>
      <c r="AB6882" s="70"/>
      <c r="AC6882" s="70"/>
      <c r="AD6882" s="53"/>
      <c r="AE6882" s="53"/>
      <c r="AF6882" s="72"/>
      <c r="AG6882" s="70"/>
      <c r="AH6882" s="70"/>
      <c r="AI6882" s="70"/>
    </row>
    <row r="6883" spans="1:35" ht="12.75" customHeight="1" x14ac:dyDescent="0.2">
      <c r="A6883" s="64" t="s">
        <v>1294</v>
      </c>
      <c r="B6883" s="65" t="s">
        <v>1293</v>
      </c>
      <c r="C6883" s="65">
        <v>47599</v>
      </c>
      <c r="D6883" s="66">
        <f>VLOOKUP(A6883,'2.1 Termination Charges'!$B$4:$F$904,5,0)</f>
        <v>1.2E-2</v>
      </c>
      <c r="G6883" s="67"/>
      <c r="H6883" s="67"/>
      <c r="J6883" s="67"/>
      <c r="P6883" s="68"/>
      <c r="Q6883" s="69"/>
      <c r="R6883" s="69"/>
      <c r="Z6883" s="70"/>
      <c r="AA6883" s="71"/>
      <c r="AB6883" s="70"/>
      <c r="AC6883" s="70"/>
      <c r="AD6883" s="53"/>
      <c r="AE6883" s="53"/>
      <c r="AF6883" s="72"/>
      <c r="AG6883" s="70"/>
      <c r="AH6883" s="70"/>
      <c r="AI6883" s="70"/>
    </row>
    <row r="6884" spans="1:35" ht="12.75" customHeight="1" x14ac:dyDescent="0.2">
      <c r="A6884" s="64" t="s">
        <v>1294</v>
      </c>
      <c r="B6884" s="65" t="s">
        <v>1293</v>
      </c>
      <c r="C6884" s="65">
        <v>47920</v>
      </c>
      <c r="D6884" s="66">
        <f>VLOOKUP(A6884,'2.1 Termination Charges'!$B$4:$F$904,5,0)</f>
        <v>1.2E-2</v>
      </c>
      <c r="G6884" s="67"/>
      <c r="H6884" s="67"/>
      <c r="J6884" s="67"/>
      <c r="P6884" s="68"/>
      <c r="Q6884" s="69"/>
      <c r="R6884" s="69"/>
      <c r="Z6884" s="70"/>
      <c r="AA6884" s="71"/>
      <c r="AB6884" s="70"/>
      <c r="AC6884" s="70"/>
      <c r="AD6884" s="53"/>
      <c r="AE6884" s="53"/>
      <c r="AF6884" s="72"/>
      <c r="AG6884" s="70"/>
      <c r="AH6884" s="70"/>
      <c r="AI6884" s="70"/>
    </row>
    <row r="6885" spans="1:35" ht="12.75" customHeight="1" x14ac:dyDescent="0.2">
      <c r="A6885" s="64" t="s">
        <v>1294</v>
      </c>
      <c r="B6885" s="65" t="s">
        <v>1293</v>
      </c>
      <c r="C6885" s="65">
        <v>479210</v>
      </c>
      <c r="D6885" s="66">
        <f>VLOOKUP(A6885,'2.1 Termination Charges'!$B$4:$F$904,5,0)</f>
        <v>1.2E-2</v>
      </c>
      <c r="G6885" s="67"/>
      <c r="H6885" s="67"/>
      <c r="J6885" s="67"/>
      <c r="P6885" s="68"/>
      <c r="Q6885" s="69"/>
      <c r="R6885" s="69"/>
      <c r="Z6885" s="70"/>
      <c r="AA6885" s="71"/>
      <c r="AB6885" s="70"/>
      <c r="AC6885" s="70"/>
      <c r="AD6885" s="53"/>
      <c r="AE6885" s="53"/>
      <c r="AF6885" s="72"/>
      <c r="AG6885" s="70"/>
      <c r="AH6885" s="70"/>
      <c r="AI6885" s="70"/>
    </row>
    <row r="6886" spans="1:35" ht="12.75" customHeight="1" x14ac:dyDescent="0.2">
      <c r="A6886" s="64" t="s">
        <v>1294</v>
      </c>
      <c r="B6886" s="65" t="s">
        <v>1293</v>
      </c>
      <c r="C6886" s="65">
        <v>479217</v>
      </c>
      <c r="D6886" s="66">
        <f>VLOOKUP(A6886,'2.1 Termination Charges'!$B$4:$F$904,5,0)</f>
        <v>1.2E-2</v>
      </c>
      <c r="G6886" s="67"/>
      <c r="H6886" s="67"/>
      <c r="J6886" s="67"/>
      <c r="P6886" s="68"/>
      <c r="Q6886" s="69"/>
      <c r="R6886" s="69"/>
      <c r="Z6886" s="70"/>
      <c r="AA6886" s="71"/>
      <c r="AB6886" s="70"/>
      <c r="AC6886" s="70"/>
      <c r="AD6886" s="53"/>
      <c r="AE6886" s="53"/>
      <c r="AF6886" s="72"/>
      <c r="AG6886" s="70"/>
      <c r="AH6886" s="70"/>
      <c r="AI6886" s="70"/>
    </row>
    <row r="6887" spans="1:35" ht="12.75" customHeight="1" x14ac:dyDescent="0.2">
      <c r="A6887" s="64" t="s">
        <v>1294</v>
      </c>
      <c r="B6887" s="65" t="s">
        <v>1293</v>
      </c>
      <c r="C6887" s="65">
        <v>47922</v>
      </c>
      <c r="D6887" s="66">
        <f>VLOOKUP(A6887,'2.1 Termination Charges'!$B$4:$F$904,5,0)</f>
        <v>1.2E-2</v>
      </c>
      <c r="G6887" s="67"/>
      <c r="H6887" s="67"/>
      <c r="J6887" s="67"/>
      <c r="P6887" s="68"/>
      <c r="Q6887" s="69"/>
      <c r="R6887" s="69"/>
      <c r="Z6887" s="70"/>
      <c r="AA6887" s="71"/>
      <c r="AB6887" s="70"/>
      <c r="AC6887" s="70"/>
      <c r="AD6887" s="53"/>
      <c r="AE6887" s="53"/>
      <c r="AF6887" s="72"/>
      <c r="AG6887" s="70"/>
      <c r="AH6887" s="70"/>
      <c r="AI6887" s="70"/>
    </row>
    <row r="6888" spans="1:35" ht="12.75" customHeight="1" x14ac:dyDescent="0.2">
      <c r="A6888" s="64" t="s">
        <v>1294</v>
      </c>
      <c r="B6888" s="65" t="s">
        <v>1293</v>
      </c>
      <c r="C6888" s="65">
        <v>479237</v>
      </c>
      <c r="D6888" s="66">
        <f>VLOOKUP(A6888,'2.1 Termination Charges'!$B$4:$F$904,5,0)</f>
        <v>1.2E-2</v>
      </c>
      <c r="G6888" s="67"/>
      <c r="H6888" s="67"/>
      <c r="J6888" s="67"/>
      <c r="P6888" s="68"/>
      <c r="Q6888" s="69"/>
      <c r="R6888" s="69"/>
      <c r="Z6888" s="70"/>
      <c r="AA6888" s="71"/>
      <c r="AB6888" s="70"/>
      <c r="AC6888" s="70"/>
      <c r="AD6888" s="53"/>
      <c r="AE6888" s="53"/>
      <c r="AF6888" s="72"/>
      <c r="AG6888" s="70"/>
      <c r="AH6888" s="70"/>
      <c r="AI6888" s="70"/>
    </row>
    <row r="6889" spans="1:35" ht="12.75" customHeight="1" x14ac:dyDescent="0.2">
      <c r="A6889" s="64" t="s">
        <v>1294</v>
      </c>
      <c r="B6889" s="65" t="s">
        <v>1293</v>
      </c>
      <c r="C6889" s="65">
        <v>47924</v>
      </c>
      <c r="D6889" s="66">
        <f>VLOOKUP(A6889,'2.1 Termination Charges'!$B$4:$F$904,5,0)</f>
        <v>1.2E-2</v>
      </c>
      <c r="G6889" s="67"/>
      <c r="H6889" s="67"/>
      <c r="J6889" s="67"/>
      <c r="P6889" s="68"/>
      <c r="Q6889" s="69"/>
      <c r="R6889" s="69"/>
      <c r="Z6889" s="70"/>
      <c r="AA6889" s="71"/>
      <c r="AB6889" s="70"/>
      <c r="AC6889" s="70"/>
      <c r="AD6889" s="53"/>
      <c r="AE6889" s="53"/>
      <c r="AF6889" s="72"/>
      <c r="AG6889" s="70"/>
      <c r="AH6889" s="70"/>
      <c r="AI6889" s="70"/>
    </row>
    <row r="6890" spans="1:35" ht="12.75" customHeight="1" x14ac:dyDescent="0.2">
      <c r="A6890" s="64" t="s">
        <v>1294</v>
      </c>
      <c r="B6890" s="65" t="s">
        <v>1293</v>
      </c>
      <c r="C6890" s="65">
        <v>479257</v>
      </c>
      <c r="D6890" s="66">
        <f>VLOOKUP(A6890,'2.1 Termination Charges'!$B$4:$F$904,5,0)</f>
        <v>1.2E-2</v>
      </c>
      <c r="G6890" s="67"/>
      <c r="H6890" s="67"/>
      <c r="J6890" s="67"/>
      <c r="P6890" s="68"/>
      <c r="Q6890" s="69"/>
      <c r="R6890" s="69"/>
      <c r="Z6890" s="70"/>
      <c r="AA6890" s="71"/>
      <c r="AB6890" s="70"/>
      <c r="AC6890" s="70"/>
      <c r="AD6890" s="53"/>
      <c r="AE6890" s="53"/>
      <c r="AF6890" s="72"/>
      <c r="AG6890" s="70"/>
      <c r="AH6890" s="70"/>
      <c r="AI6890" s="70"/>
    </row>
    <row r="6891" spans="1:35" ht="12.75" customHeight="1" x14ac:dyDescent="0.2">
      <c r="A6891" s="64" t="s">
        <v>1294</v>
      </c>
      <c r="B6891" s="65" t="s">
        <v>1293</v>
      </c>
      <c r="C6891" s="65">
        <v>47926</v>
      </c>
      <c r="D6891" s="66">
        <f>VLOOKUP(A6891,'2.1 Termination Charges'!$B$4:$F$904,5,0)</f>
        <v>1.2E-2</v>
      </c>
      <c r="G6891" s="67"/>
      <c r="H6891" s="67"/>
      <c r="J6891" s="67"/>
      <c r="P6891" s="68"/>
      <c r="Q6891" s="69"/>
      <c r="R6891" s="69"/>
      <c r="Z6891" s="70"/>
      <c r="AA6891" s="71"/>
      <c r="AB6891" s="70"/>
      <c r="AC6891" s="70"/>
      <c r="AD6891" s="53"/>
      <c r="AE6891" s="53"/>
      <c r="AF6891" s="72"/>
      <c r="AG6891" s="70"/>
      <c r="AH6891" s="70"/>
      <c r="AI6891" s="70"/>
    </row>
    <row r="6892" spans="1:35" ht="12.75" customHeight="1" x14ac:dyDescent="0.2">
      <c r="A6892" s="64" t="s">
        <v>1294</v>
      </c>
      <c r="B6892" s="65" t="s">
        <v>1293</v>
      </c>
      <c r="C6892" s="65">
        <v>479277</v>
      </c>
      <c r="D6892" s="66">
        <f>VLOOKUP(A6892,'2.1 Termination Charges'!$B$4:$F$904,5,0)</f>
        <v>1.2E-2</v>
      </c>
      <c r="G6892" s="67"/>
      <c r="H6892" s="67"/>
      <c r="J6892" s="67"/>
      <c r="P6892" s="68"/>
      <c r="Q6892" s="69"/>
      <c r="R6892" s="69"/>
      <c r="Z6892" s="70"/>
      <c r="AA6892" s="71"/>
      <c r="AB6892" s="70"/>
      <c r="AC6892" s="70"/>
      <c r="AD6892" s="53"/>
      <c r="AE6892" s="53"/>
      <c r="AF6892" s="72"/>
      <c r="AG6892" s="70"/>
      <c r="AH6892" s="70"/>
      <c r="AI6892" s="70"/>
    </row>
    <row r="6893" spans="1:35" ht="12.75" customHeight="1" x14ac:dyDescent="0.2">
      <c r="A6893" s="64" t="s">
        <v>1294</v>
      </c>
      <c r="B6893" s="65" t="s">
        <v>1293</v>
      </c>
      <c r="C6893" s="65">
        <v>47928</v>
      </c>
      <c r="D6893" s="66">
        <f>VLOOKUP(A6893,'2.1 Termination Charges'!$B$4:$F$904,5,0)</f>
        <v>1.2E-2</v>
      </c>
      <c r="G6893" s="67"/>
      <c r="H6893" s="67"/>
      <c r="J6893" s="67"/>
      <c r="P6893" s="68"/>
      <c r="Q6893" s="69"/>
      <c r="R6893" s="69"/>
      <c r="Z6893" s="70"/>
      <c r="AA6893" s="71"/>
      <c r="AB6893" s="70"/>
      <c r="AC6893" s="70"/>
      <c r="AD6893" s="53"/>
      <c r="AE6893" s="53"/>
      <c r="AF6893" s="72"/>
      <c r="AG6893" s="70"/>
      <c r="AH6893" s="70"/>
      <c r="AI6893" s="70"/>
    </row>
    <row r="6894" spans="1:35" ht="12.75" customHeight="1" x14ac:dyDescent="0.2">
      <c r="A6894" s="64" t="s">
        <v>1294</v>
      </c>
      <c r="B6894" s="65" t="s">
        <v>1293</v>
      </c>
      <c r="C6894" s="65">
        <v>479297</v>
      </c>
      <c r="D6894" s="66">
        <f>VLOOKUP(A6894,'2.1 Termination Charges'!$B$4:$F$904,5,0)</f>
        <v>1.2E-2</v>
      </c>
      <c r="G6894" s="67"/>
      <c r="H6894" s="67"/>
      <c r="J6894" s="67"/>
      <c r="P6894" s="68"/>
      <c r="Q6894" s="69"/>
      <c r="R6894" s="69"/>
      <c r="Z6894" s="70"/>
      <c r="AA6894" s="71"/>
      <c r="AB6894" s="70"/>
      <c r="AC6894" s="70"/>
      <c r="AD6894" s="53"/>
      <c r="AE6894" s="53"/>
      <c r="AF6894" s="72"/>
      <c r="AG6894" s="70"/>
      <c r="AH6894" s="70"/>
      <c r="AI6894" s="70"/>
    </row>
    <row r="6895" spans="1:35" ht="12.75" customHeight="1" x14ac:dyDescent="0.2">
      <c r="A6895" s="64" t="s">
        <v>1294</v>
      </c>
      <c r="B6895" s="65" t="s">
        <v>1293</v>
      </c>
      <c r="C6895" s="65">
        <v>47930</v>
      </c>
      <c r="D6895" s="66">
        <f>VLOOKUP(A6895,'2.1 Termination Charges'!$B$4:$F$904,5,0)</f>
        <v>1.2E-2</v>
      </c>
      <c r="G6895" s="67"/>
      <c r="H6895" s="67"/>
      <c r="J6895" s="67"/>
      <c r="P6895" s="68"/>
      <c r="Q6895" s="69"/>
      <c r="R6895" s="69"/>
      <c r="Z6895" s="70"/>
      <c r="AA6895" s="71"/>
      <c r="AB6895" s="70"/>
      <c r="AC6895" s="70"/>
      <c r="AD6895" s="53"/>
      <c r="AE6895" s="53"/>
      <c r="AF6895" s="72"/>
      <c r="AG6895" s="70"/>
      <c r="AH6895" s="70"/>
      <c r="AI6895" s="70"/>
    </row>
    <row r="6896" spans="1:35" ht="12.75" customHeight="1" x14ac:dyDescent="0.2">
      <c r="A6896" s="64" t="s">
        <v>1294</v>
      </c>
      <c r="B6896" s="65" t="s">
        <v>1293</v>
      </c>
      <c r="C6896" s="65">
        <v>479317</v>
      </c>
      <c r="D6896" s="66">
        <f>VLOOKUP(A6896,'2.1 Termination Charges'!$B$4:$F$904,5,0)</f>
        <v>1.2E-2</v>
      </c>
      <c r="G6896" s="67"/>
      <c r="H6896" s="67"/>
      <c r="J6896" s="67"/>
      <c r="P6896" s="68"/>
      <c r="Q6896" s="69"/>
      <c r="R6896" s="69"/>
      <c r="Z6896" s="70"/>
      <c r="AA6896" s="71"/>
      <c r="AB6896" s="70"/>
      <c r="AC6896" s="70"/>
      <c r="AD6896" s="53"/>
      <c r="AE6896" s="53"/>
      <c r="AF6896" s="72"/>
      <c r="AG6896" s="70"/>
      <c r="AH6896" s="70"/>
      <c r="AI6896" s="70"/>
    </row>
    <row r="6897" spans="1:35" ht="12.75" customHeight="1" x14ac:dyDescent="0.2">
      <c r="A6897" s="64" t="s">
        <v>1294</v>
      </c>
      <c r="B6897" s="65" t="s">
        <v>1293</v>
      </c>
      <c r="C6897" s="65">
        <v>47932</v>
      </c>
      <c r="D6897" s="66">
        <f>VLOOKUP(A6897,'2.1 Termination Charges'!$B$4:$F$904,5,0)</f>
        <v>1.2E-2</v>
      </c>
      <c r="G6897" s="67"/>
      <c r="H6897" s="67"/>
      <c r="J6897" s="67"/>
      <c r="P6897" s="68"/>
      <c r="Q6897" s="69"/>
      <c r="R6897" s="69"/>
      <c r="Z6897" s="70"/>
      <c r="AA6897" s="71"/>
      <c r="AB6897" s="70"/>
      <c r="AC6897" s="70"/>
      <c r="AD6897" s="53"/>
      <c r="AE6897" s="53"/>
      <c r="AF6897" s="72"/>
      <c r="AG6897" s="70"/>
      <c r="AH6897" s="70"/>
      <c r="AI6897" s="70"/>
    </row>
    <row r="6898" spans="1:35" ht="12.75" customHeight="1" x14ac:dyDescent="0.2">
      <c r="A6898" s="64" t="s">
        <v>1294</v>
      </c>
      <c r="B6898" s="65" t="s">
        <v>1293</v>
      </c>
      <c r="C6898" s="65">
        <v>479337</v>
      </c>
      <c r="D6898" s="66">
        <f>VLOOKUP(A6898,'2.1 Termination Charges'!$B$4:$F$904,5,0)</f>
        <v>1.2E-2</v>
      </c>
      <c r="G6898" s="67"/>
      <c r="H6898" s="67"/>
      <c r="J6898" s="67"/>
      <c r="P6898" s="68"/>
      <c r="Q6898" s="69"/>
      <c r="R6898" s="69"/>
      <c r="Z6898" s="70"/>
      <c r="AA6898" s="71"/>
      <c r="AB6898" s="70"/>
      <c r="AC6898" s="70"/>
      <c r="AD6898" s="53"/>
      <c r="AE6898" s="53"/>
      <c r="AF6898" s="72"/>
      <c r="AG6898" s="70"/>
      <c r="AH6898" s="70"/>
      <c r="AI6898" s="70"/>
    </row>
    <row r="6899" spans="1:35" ht="12.75" customHeight="1" x14ac:dyDescent="0.2">
      <c r="A6899" s="64" t="s">
        <v>1294</v>
      </c>
      <c r="B6899" s="65" t="s">
        <v>1293</v>
      </c>
      <c r="C6899" s="65">
        <v>47934</v>
      </c>
      <c r="D6899" s="66">
        <f>VLOOKUP(A6899,'2.1 Termination Charges'!$B$4:$F$904,5,0)</f>
        <v>1.2E-2</v>
      </c>
      <c r="G6899" s="67"/>
      <c r="H6899" s="67"/>
      <c r="J6899" s="67"/>
      <c r="P6899" s="68"/>
      <c r="Q6899" s="69"/>
      <c r="R6899" s="69"/>
      <c r="Z6899" s="70"/>
      <c r="AA6899" s="71"/>
      <c r="AB6899" s="70"/>
      <c r="AC6899" s="70"/>
      <c r="AD6899" s="53"/>
      <c r="AE6899" s="53"/>
      <c r="AF6899" s="72"/>
      <c r="AG6899" s="70"/>
      <c r="AH6899" s="70"/>
      <c r="AI6899" s="70"/>
    </row>
    <row r="6900" spans="1:35" ht="12.75" customHeight="1" x14ac:dyDescent="0.2">
      <c r="A6900" s="64" t="s">
        <v>1294</v>
      </c>
      <c r="B6900" s="65" t="s">
        <v>1293</v>
      </c>
      <c r="C6900" s="65">
        <v>479357</v>
      </c>
      <c r="D6900" s="66">
        <f>VLOOKUP(A6900,'2.1 Termination Charges'!$B$4:$F$904,5,0)</f>
        <v>1.2E-2</v>
      </c>
      <c r="G6900" s="67"/>
      <c r="H6900" s="67"/>
      <c r="J6900" s="67"/>
      <c r="P6900" s="68"/>
      <c r="Q6900" s="69"/>
      <c r="R6900" s="69"/>
      <c r="Z6900" s="70"/>
      <c r="AA6900" s="71"/>
      <c r="AB6900" s="70"/>
      <c r="AC6900" s="70"/>
      <c r="AD6900" s="53"/>
      <c r="AE6900" s="53"/>
      <c r="AF6900" s="72"/>
      <c r="AG6900" s="70"/>
      <c r="AH6900" s="70"/>
      <c r="AI6900" s="70"/>
    </row>
    <row r="6901" spans="1:35" ht="12.75" customHeight="1" x14ac:dyDescent="0.2">
      <c r="A6901" s="64" t="s">
        <v>1294</v>
      </c>
      <c r="B6901" s="65" t="s">
        <v>1293</v>
      </c>
      <c r="C6901" s="65">
        <v>47936</v>
      </c>
      <c r="D6901" s="66">
        <f>VLOOKUP(A6901,'2.1 Termination Charges'!$B$4:$F$904,5,0)</f>
        <v>1.2E-2</v>
      </c>
      <c r="G6901" s="67"/>
      <c r="H6901" s="67"/>
      <c r="J6901" s="67"/>
      <c r="P6901" s="68"/>
      <c r="Q6901" s="69"/>
      <c r="R6901" s="69"/>
      <c r="Z6901" s="70"/>
      <c r="AA6901" s="71"/>
      <c r="AB6901" s="70"/>
      <c r="AC6901" s="70"/>
      <c r="AD6901" s="53"/>
      <c r="AE6901" s="53"/>
      <c r="AF6901" s="72"/>
      <c r="AG6901" s="70"/>
      <c r="AH6901" s="70"/>
      <c r="AI6901" s="70"/>
    </row>
    <row r="6902" spans="1:35" ht="12.75" customHeight="1" x14ac:dyDescent="0.2">
      <c r="A6902" s="64" t="s">
        <v>1294</v>
      </c>
      <c r="B6902" s="65" t="s">
        <v>1293</v>
      </c>
      <c r="C6902" s="65">
        <v>479377</v>
      </c>
      <c r="D6902" s="66">
        <f>VLOOKUP(A6902,'2.1 Termination Charges'!$B$4:$F$904,5,0)</f>
        <v>1.2E-2</v>
      </c>
      <c r="G6902" s="67"/>
      <c r="H6902" s="67"/>
      <c r="J6902" s="67"/>
      <c r="P6902" s="68"/>
      <c r="Q6902" s="69"/>
      <c r="R6902" s="69"/>
      <c r="Z6902" s="70"/>
      <c r="AA6902" s="71"/>
      <c r="AB6902" s="70"/>
      <c r="AC6902" s="70"/>
      <c r="AD6902" s="53"/>
      <c r="AE6902" s="53"/>
      <c r="AF6902" s="72"/>
      <c r="AG6902" s="70"/>
      <c r="AH6902" s="70"/>
      <c r="AI6902" s="70"/>
    </row>
    <row r="6903" spans="1:35" ht="12.75" customHeight="1" x14ac:dyDescent="0.2">
      <c r="A6903" s="64" t="s">
        <v>1294</v>
      </c>
      <c r="B6903" s="65" t="s">
        <v>1293</v>
      </c>
      <c r="C6903" s="65">
        <v>47938</v>
      </c>
      <c r="D6903" s="66">
        <f>VLOOKUP(A6903,'2.1 Termination Charges'!$B$4:$F$904,5,0)</f>
        <v>1.2E-2</v>
      </c>
      <c r="G6903" s="67"/>
      <c r="H6903" s="67"/>
      <c r="J6903" s="67"/>
      <c r="P6903" s="68"/>
      <c r="Q6903" s="69"/>
      <c r="R6903" s="69"/>
      <c r="Z6903" s="70"/>
      <c r="AA6903" s="71"/>
      <c r="AB6903" s="70"/>
      <c r="AC6903" s="70"/>
      <c r="AD6903" s="53"/>
      <c r="AE6903" s="53"/>
      <c r="AF6903" s="72"/>
      <c r="AG6903" s="70"/>
      <c r="AH6903" s="70"/>
      <c r="AI6903" s="70"/>
    </row>
    <row r="6904" spans="1:35" ht="12.75" customHeight="1" x14ac:dyDescent="0.2">
      <c r="A6904" s="64" t="s">
        <v>1294</v>
      </c>
      <c r="B6904" s="65" t="s">
        <v>1293</v>
      </c>
      <c r="C6904" s="65">
        <v>479391</v>
      </c>
      <c r="D6904" s="66">
        <f>VLOOKUP(A6904,'2.1 Termination Charges'!$B$4:$F$904,5,0)</f>
        <v>1.2E-2</v>
      </c>
      <c r="G6904" s="67"/>
      <c r="H6904" s="67"/>
      <c r="J6904" s="67"/>
      <c r="P6904" s="68"/>
      <c r="Q6904" s="69"/>
      <c r="R6904" s="69"/>
      <c r="Z6904" s="70"/>
      <c r="AA6904" s="71"/>
      <c r="AB6904" s="70"/>
      <c r="AC6904" s="70"/>
      <c r="AD6904" s="53"/>
      <c r="AE6904" s="53"/>
      <c r="AF6904" s="72"/>
      <c r="AG6904" s="70"/>
      <c r="AH6904" s="70"/>
      <c r="AI6904" s="70"/>
    </row>
    <row r="6905" spans="1:35" ht="12.75" customHeight="1" x14ac:dyDescent="0.2">
      <c r="A6905" s="64" t="s">
        <v>1294</v>
      </c>
      <c r="B6905" s="65" t="s">
        <v>1293</v>
      </c>
      <c r="C6905" s="65">
        <v>479410</v>
      </c>
      <c r="D6905" s="66">
        <f>VLOOKUP(A6905,'2.1 Termination Charges'!$B$4:$F$904,5,0)</f>
        <v>1.2E-2</v>
      </c>
      <c r="G6905" s="67"/>
      <c r="H6905" s="67"/>
      <c r="J6905" s="67"/>
      <c r="P6905" s="68"/>
      <c r="Q6905" s="69"/>
      <c r="R6905" s="69"/>
      <c r="Z6905" s="70"/>
      <c r="AA6905" s="71"/>
      <c r="AB6905" s="70"/>
      <c r="AC6905" s="70"/>
      <c r="AD6905" s="53"/>
      <c r="AE6905" s="53"/>
      <c r="AF6905" s="72"/>
      <c r="AG6905" s="70"/>
      <c r="AH6905" s="70"/>
      <c r="AI6905" s="70"/>
    </row>
    <row r="6906" spans="1:35" ht="12.75" customHeight="1" x14ac:dyDescent="0.2">
      <c r="A6906" s="64" t="s">
        <v>1294</v>
      </c>
      <c r="B6906" s="65" t="s">
        <v>1293</v>
      </c>
      <c r="C6906" s="65">
        <v>479411</v>
      </c>
      <c r="D6906" s="66">
        <f>VLOOKUP(A6906,'2.1 Termination Charges'!$B$4:$F$904,5,0)</f>
        <v>1.2E-2</v>
      </c>
      <c r="G6906" s="67"/>
      <c r="H6906" s="67"/>
      <c r="J6906" s="67"/>
      <c r="P6906" s="68"/>
      <c r="Q6906" s="69"/>
      <c r="R6906" s="69"/>
      <c r="Z6906" s="70"/>
      <c r="AA6906" s="71"/>
      <c r="AB6906" s="70"/>
      <c r="AC6906" s="70"/>
      <c r="AD6906" s="53"/>
      <c r="AE6906" s="53"/>
      <c r="AF6906" s="72"/>
      <c r="AG6906" s="70"/>
      <c r="AH6906" s="70"/>
      <c r="AI6906" s="70"/>
    </row>
    <row r="6907" spans="1:35" ht="12.75" customHeight="1" x14ac:dyDescent="0.2">
      <c r="A6907" s="64" t="s">
        <v>1294</v>
      </c>
      <c r="B6907" s="65" t="s">
        <v>1293</v>
      </c>
      <c r="C6907" s="65">
        <v>479412</v>
      </c>
      <c r="D6907" s="66">
        <f>VLOOKUP(A6907,'2.1 Termination Charges'!$B$4:$F$904,5,0)</f>
        <v>1.2E-2</v>
      </c>
      <c r="G6907" s="67"/>
      <c r="H6907" s="67"/>
      <c r="J6907" s="67"/>
      <c r="P6907" s="68"/>
      <c r="Q6907" s="69"/>
      <c r="R6907" s="69"/>
      <c r="Z6907" s="70"/>
      <c r="AA6907" s="71"/>
      <c r="AB6907" s="70"/>
      <c r="AC6907" s="70"/>
      <c r="AD6907" s="53"/>
      <c r="AE6907" s="53"/>
      <c r="AF6907" s="72"/>
      <c r="AG6907" s="70"/>
      <c r="AH6907" s="70"/>
      <c r="AI6907" s="70"/>
    </row>
    <row r="6908" spans="1:35" ht="12.75" customHeight="1" x14ac:dyDescent="0.2">
      <c r="A6908" s="64" t="s">
        <v>1294</v>
      </c>
      <c r="B6908" s="65" t="s">
        <v>1293</v>
      </c>
      <c r="C6908" s="65">
        <v>47942</v>
      </c>
      <c r="D6908" s="66">
        <f>VLOOKUP(A6908,'2.1 Termination Charges'!$B$4:$F$904,5,0)</f>
        <v>1.2E-2</v>
      </c>
      <c r="G6908" s="67"/>
      <c r="H6908" s="67"/>
      <c r="J6908" s="67"/>
      <c r="P6908" s="68"/>
      <c r="Q6908" s="69"/>
      <c r="R6908" s="69"/>
      <c r="Z6908" s="70"/>
      <c r="AA6908" s="71"/>
      <c r="AB6908" s="70"/>
      <c r="AC6908" s="70"/>
      <c r="AD6908" s="53"/>
      <c r="AE6908" s="53"/>
      <c r="AF6908" s="72"/>
      <c r="AG6908" s="70"/>
      <c r="AH6908" s="70"/>
      <c r="AI6908" s="70"/>
    </row>
    <row r="6909" spans="1:35" ht="12.75" customHeight="1" x14ac:dyDescent="0.2">
      <c r="A6909" s="64" t="s">
        <v>1294</v>
      </c>
      <c r="B6909" s="65" t="s">
        <v>1293</v>
      </c>
      <c r="C6909" s="65">
        <v>479442</v>
      </c>
      <c r="D6909" s="66">
        <f>VLOOKUP(A6909,'2.1 Termination Charges'!$B$4:$F$904,5,0)</f>
        <v>1.2E-2</v>
      </c>
      <c r="G6909" s="67"/>
      <c r="H6909" s="67"/>
      <c r="J6909" s="67"/>
      <c r="P6909" s="68"/>
      <c r="Q6909" s="69"/>
      <c r="R6909" s="69"/>
      <c r="Z6909" s="70"/>
      <c r="AA6909" s="71"/>
      <c r="AB6909" s="70"/>
      <c r="AC6909" s="70"/>
      <c r="AD6909" s="53"/>
      <c r="AE6909" s="53"/>
      <c r="AF6909" s="72"/>
      <c r="AG6909" s="70"/>
      <c r="AH6909" s="70"/>
      <c r="AI6909" s="70"/>
    </row>
    <row r="6910" spans="1:35" ht="12.75" customHeight="1" x14ac:dyDescent="0.2">
      <c r="A6910" s="64" t="s">
        <v>1294</v>
      </c>
      <c r="B6910" s="65" t="s">
        <v>1293</v>
      </c>
      <c r="C6910" s="65">
        <v>479443</v>
      </c>
      <c r="D6910" s="66">
        <f>VLOOKUP(A6910,'2.1 Termination Charges'!$B$4:$F$904,5,0)</f>
        <v>1.2E-2</v>
      </c>
      <c r="G6910" s="67"/>
      <c r="H6910" s="67"/>
      <c r="J6910" s="67"/>
      <c r="P6910" s="68"/>
      <c r="Q6910" s="69"/>
      <c r="R6910" s="69"/>
      <c r="Z6910" s="70"/>
      <c r="AA6910" s="71"/>
      <c r="AB6910" s="70"/>
      <c r="AC6910" s="70"/>
      <c r="AD6910" s="53"/>
      <c r="AE6910" s="53"/>
      <c r="AF6910" s="72"/>
      <c r="AG6910" s="70"/>
      <c r="AH6910" s="70"/>
      <c r="AI6910" s="70"/>
    </row>
    <row r="6911" spans="1:35" ht="12.75" customHeight="1" x14ac:dyDescent="0.2">
      <c r="A6911" s="64" t="s">
        <v>1294</v>
      </c>
      <c r="B6911" s="65" t="s">
        <v>1293</v>
      </c>
      <c r="C6911" s="65">
        <v>479447</v>
      </c>
      <c r="D6911" s="66">
        <f>VLOOKUP(A6911,'2.1 Termination Charges'!$B$4:$F$904,5,0)</f>
        <v>1.2E-2</v>
      </c>
      <c r="G6911" s="67"/>
      <c r="H6911" s="67"/>
      <c r="J6911" s="67"/>
      <c r="P6911" s="68"/>
      <c r="Q6911" s="69"/>
      <c r="R6911" s="69"/>
      <c r="Z6911" s="70"/>
      <c r="AA6911" s="71"/>
      <c r="AB6911" s="70"/>
      <c r="AC6911" s="70"/>
      <c r="AD6911" s="53"/>
      <c r="AE6911" s="53"/>
      <c r="AF6911" s="72"/>
      <c r="AG6911" s="70"/>
      <c r="AH6911" s="70"/>
      <c r="AI6911" s="70"/>
    </row>
    <row r="6912" spans="1:35" ht="12.75" customHeight="1" x14ac:dyDescent="0.2">
      <c r="A6912" s="64" t="s">
        <v>1294</v>
      </c>
      <c r="B6912" s="65" t="s">
        <v>1293</v>
      </c>
      <c r="C6912" s="65">
        <v>479448</v>
      </c>
      <c r="D6912" s="66">
        <f>VLOOKUP(A6912,'2.1 Termination Charges'!$B$4:$F$904,5,0)</f>
        <v>1.2E-2</v>
      </c>
      <c r="G6912" s="67"/>
      <c r="H6912" s="67"/>
      <c r="J6912" s="67"/>
      <c r="P6912" s="68"/>
      <c r="Q6912" s="69"/>
      <c r="R6912" s="69"/>
      <c r="Z6912" s="70"/>
      <c r="AA6912" s="71"/>
      <c r="AB6912" s="70"/>
      <c r="AC6912" s="70"/>
      <c r="AD6912" s="53"/>
      <c r="AE6912" s="53"/>
      <c r="AF6912" s="72"/>
      <c r="AG6912" s="70"/>
      <c r="AH6912" s="70"/>
      <c r="AI6912" s="70"/>
    </row>
    <row r="6913" spans="1:35" ht="12.75" customHeight="1" x14ac:dyDescent="0.2">
      <c r="A6913" s="64" t="s">
        <v>1294</v>
      </c>
      <c r="B6913" s="65" t="s">
        <v>1293</v>
      </c>
      <c r="C6913" s="65">
        <v>479449</v>
      </c>
      <c r="D6913" s="66">
        <f>VLOOKUP(A6913,'2.1 Termination Charges'!$B$4:$F$904,5,0)</f>
        <v>1.2E-2</v>
      </c>
      <c r="G6913" s="67"/>
      <c r="H6913" s="67"/>
      <c r="J6913" s="67"/>
      <c r="P6913" s="68"/>
      <c r="Q6913" s="69"/>
      <c r="R6913" s="69"/>
      <c r="Z6913" s="70"/>
      <c r="AA6913" s="71"/>
      <c r="AB6913" s="70"/>
      <c r="AC6913" s="70"/>
      <c r="AD6913" s="53"/>
      <c r="AE6913" s="53"/>
      <c r="AF6913" s="72"/>
      <c r="AG6913" s="70"/>
      <c r="AH6913" s="70"/>
      <c r="AI6913" s="70"/>
    </row>
    <row r="6914" spans="1:35" ht="12.75" customHeight="1" x14ac:dyDescent="0.2">
      <c r="A6914" s="64" t="s">
        <v>1294</v>
      </c>
      <c r="B6914" s="65" t="s">
        <v>1293</v>
      </c>
      <c r="C6914" s="65">
        <v>479664</v>
      </c>
      <c r="D6914" s="66">
        <f>VLOOKUP(A6914,'2.1 Termination Charges'!$B$4:$F$904,5,0)</f>
        <v>1.2E-2</v>
      </c>
      <c r="G6914" s="67"/>
      <c r="H6914" s="67"/>
      <c r="J6914" s="67"/>
      <c r="P6914" s="68"/>
      <c r="Q6914" s="69"/>
      <c r="R6914" s="69"/>
      <c r="Z6914" s="70"/>
      <c r="AA6914" s="71"/>
      <c r="AB6914" s="70"/>
      <c r="AC6914" s="70"/>
      <c r="AD6914" s="53"/>
      <c r="AE6914" s="53"/>
      <c r="AF6914" s="72"/>
      <c r="AG6914" s="70"/>
      <c r="AH6914" s="70"/>
      <c r="AI6914" s="70"/>
    </row>
    <row r="6915" spans="1:35" ht="12.75" customHeight="1" x14ac:dyDescent="0.2">
      <c r="A6915" s="64" t="s">
        <v>1294</v>
      </c>
      <c r="B6915" s="65" t="s">
        <v>1293</v>
      </c>
      <c r="C6915" s="65">
        <v>479692</v>
      </c>
      <c r="D6915" s="66">
        <f>VLOOKUP(A6915,'2.1 Termination Charges'!$B$4:$F$904,5,0)</f>
        <v>1.2E-2</v>
      </c>
      <c r="G6915" s="67"/>
      <c r="H6915" s="67"/>
      <c r="J6915" s="67"/>
      <c r="P6915" s="68"/>
      <c r="Q6915" s="69"/>
      <c r="R6915" s="69"/>
      <c r="Z6915" s="70"/>
      <c r="AA6915" s="71"/>
      <c r="AB6915" s="70"/>
      <c r="AC6915" s="70"/>
      <c r="AD6915" s="53"/>
      <c r="AE6915" s="53"/>
      <c r="AF6915" s="72"/>
      <c r="AG6915" s="70"/>
      <c r="AH6915" s="70"/>
      <c r="AI6915" s="70"/>
    </row>
    <row r="6916" spans="1:35" ht="12.75" customHeight="1" x14ac:dyDescent="0.2">
      <c r="A6916" s="64" t="s">
        <v>1294</v>
      </c>
      <c r="B6916" s="65" t="s">
        <v>1293</v>
      </c>
      <c r="C6916" s="65">
        <v>47980</v>
      </c>
      <c r="D6916" s="66">
        <f>VLOOKUP(A6916,'2.1 Termination Charges'!$B$4:$F$904,5,0)</f>
        <v>1.2E-2</v>
      </c>
      <c r="G6916" s="67"/>
      <c r="H6916" s="67"/>
      <c r="J6916" s="67"/>
      <c r="P6916" s="68"/>
      <c r="Q6916" s="69"/>
      <c r="R6916" s="69"/>
      <c r="Z6916" s="70"/>
      <c r="AA6916" s="71"/>
      <c r="AB6916" s="70"/>
      <c r="AC6916" s="70"/>
      <c r="AD6916" s="53"/>
      <c r="AE6916" s="53"/>
      <c r="AF6916" s="72"/>
      <c r="AG6916" s="70"/>
      <c r="AH6916" s="70"/>
      <c r="AI6916" s="70"/>
    </row>
    <row r="6917" spans="1:35" ht="12.75" customHeight="1" x14ac:dyDescent="0.2">
      <c r="A6917" s="64" t="s">
        <v>1294</v>
      </c>
      <c r="B6917" s="65" t="s">
        <v>1293</v>
      </c>
      <c r="C6917" s="65">
        <v>479815</v>
      </c>
      <c r="D6917" s="66">
        <f>VLOOKUP(A6917,'2.1 Termination Charges'!$B$4:$F$904,5,0)</f>
        <v>1.2E-2</v>
      </c>
      <c r="G6917" s="67"/>
      <c r="H6917" s="67"/>
      <c r="J6917" s="67"/>
      <c r="P6917" s="68"/>
      <c r="Q6917" s="69"/>
      <c r="R6917" s="69"/>
      <c r="Z6917" s="70"/>
      <c r="AA6917" s="71"/>
      <c r="AB6917" s="70"/>
      <c r="AC6917" s="70"/>
      <c r="AD6917" s="53"/>
      <c r="AE6917" s="53"/>
      <c r="AF6917" s="72"/>
      <c r="AG6917" s="70"/>
      <c r="AH6917" s="70"/>
      <c r="AI6917" s="70"/>
    </row>
    <row r="6918" spans="1:35" ht="12.75" customHeight="1" x14ac:dyDescent="0.2">
      <c r="A6918" s="64" t="s">
        <v>1294</v>
      </c>
      <c r="B6918" s="65" t="s">
        <v>1293</v>
      </c>
      <c r="C6918" s="65">
        <v>479816</v>
      </c>
      <c r="D6918" s="66">
        <f>VLOOKUP(A6918,'2.1 Termination Charges'!$B$4:$F$904,5,0)</f>
        <v>1.2E-2</v>
      </c>
      <c r="G6918" s="67"/>
      <c r="H6918" s="67"/>
      <c r="J6918" s="67"/>
      <c r="P6918" s="68"/>
      <c r="Q6918" s="69"/>
      <c r="R6918" s="69"/>
      <c r="Z6918" s="70"/>
      <c r="AA6918" s="71"/>
      <c r="AB6918" s="70"/>
      <c r="AC6918" s="70"/>
      <c r="AD6918" s="53"/>
      <c r="AE6918" s="53"/>
      <c r="AF6918" s="72"/>
      <c r="AG6918" s="70"/>
      <c r="AH6918" s="70"/>
      <c r="AI6918" s="70"/>
    </row>
    <row r="6919" spans="1:35" ht="12.75" customHeight="1" x14ac:dyDescent="0.2">
      <c r="A6919" s="64" t="s">
        <v>1294</v>
      </c>
      <c r="B6919" s="65" t="s">
        <v>1293</v>
      </c>
      <c r="C6919" s="65">
        <v>479817</v>
      </c>
      <c r="D6919" s="66">
        <f>VLOOKUP(A6919,'2.1 Termination Charges'!$B$4:$F$904,5,0)</f>
        <v>1.2E-2</v>
      </c>
      <c r="G6919" s="67"/>
      <c r="H6919" s="67"/>
      <c r="J6919" s="67"/>
      <c r="P6919" s="68"/>
      <c r="Q6919" s="69"/>
      <c r="R6919" s="69"/>
      <c r="Z6919" s="70"/>
      <c r="AA6919" s="71"/>
      <c r="AB6919" s="70"/>
      <c r="AC6919" s="70"/>
      <c r="AD6919" s="53"/>
      <c r="AE6919" s="53"/>
      <c r="AF6919" s="72"/>
      <c r="AG6919" s="70"/>
      <c r="AH6919" s="70"/>
      <c r="AI6919" s="70"/>
    </row>
    <row r="6920" spans="1:35" ht="12.75" customHeight="1" x14ac:dyDescent="0.2">
      <c r="A6920" s="64" t="s">
        <v>1294</v>
      </c>
      <c r="B6920" s="65" t="s">
        <v>1293</v>
      </c>
      <c r="C6920" s="65">
        <v>479818</v>
      </c>
      <c r="D6920" s="66">
        <f>VLOOKUP(A6920,'2.1 Termination Charges'!$B$4:$F$904,5,0)</f>
        <v>1.2E-2</v>
      </c>
      <c r="G6920" s="67"/>
      <c r="H6920" s="67"/>
      <c r="J6920" s="67"/>
      <c r="P6920" s="68"/>
      <c r="Q6920" s="69"/>
      <c r="R6920" s="69"/>
      <c r="Z6920" s="70"/>
      <c r="AA6920" s="71"/>
      <c r="AB6920" s="70"/>
      <c r="AC6920" s="70"/>
      <c r="AD6920" s="53"/>
      <c r="AE6920" s="53"/>
      <c r="AF6920" s="72"/>
      <c r="AG6920" s="70"/>
      <c r="AH6920" s="70"/>
      <c r="AI6920" s="70"/>
    </row>
    <row r="6921" spans="1:35" ht="12.75" customHeight="1" x14ac:dyDescent="0.2">
      <c r="A6921" s="64" t="s">
        <v>1294</v>
      </c>
      <c r="B6921" s="65" t="s">
        <v>1293</v>
      </c>
      <c r="C6921" s="65">
        <v>479819</v>
      </c>
      <c r="D6921" s="66">
        <f>VLOOKUP(A6921,'2.1 Termination Charges'!$B$4:$F$904,5,0)</f>
        <v>1.2E-2</v>
      </c>
      <c r="G6921" s="67"/>
      <c r="H6921" s="67"/>
      <c r="J6921" s="67"/>
      <c r="P6921" s="68"/>
      <c r="Q6921" s="69"/>
      <c r="R6921" s="69"/>
      <c r="Z6921" s="70"/>
      <c r="AA6921" s="71"/>
      <c r="AB6921" s="70"/>
      <c r="AC6921" s="70"/>
      <c r="AD6921" s="53"/>
      <c r="AE6921" s="53"/>
      <c r="AF6921" s="72"/>
      <c r="AG6921" s="70"/>
      <c r="AH6921" s="70"/>
      <c r="AI6921" s="70"/>
    </row>
    <row r="6922" spans="1:35" ht="12.75" customHeight="1" x14ac:dyDescent="0.2">
      <c r="A6922" s="64" t="s">
        <v>1294</v>
      </c>
      <c r="B6922" s="65" t="s">
        <v>1293</v>
      </c>
      <c r="C6922" s="65">
        <v>47982</v>
      </c>
      <c r="D6922" s="66">
        <f>VLOOKUP(A6922,'2.1 Termination Charges'!$B$4:$F$904,5,0)</f>
        <v>1.2E-2</v>
      </c>
      <c r="G6922" s="67"/>
      <c r="H6922" s="67"/>
      <c r="J6922" s="67"/>
      <c r="P6922" s="68"/>
      <c r="Q6922" s="69"/>
      <c r="R6922" s="69"/>
      <c r="Z6922" s="70"/>
      <c r="AA6922" s="71"/>
      <c r="AB6922" s="70"/>
      <c r="AC6922" s="70"/>
      <c r="AD6922" s="53"/>
      <c r="AE6922" s="53"/>
      <c r="AF6922" s="72"/>
      <c r="AG6922" s="70"/>
      <c r="AH6922" s="70"/>
      <c r="AI6922" s="70"/>
    </row>
    <row r="6923" spans="1:35" ht="12.75" customHeight="1" x14ac:dyDescent="0.2">
      <c r="A6923" s="64" t="s">
        <v>1294</v>
      </c>
      <c r="B6923" s="65" t="s">
        <v>1293</v>
      </c>
      <c r="C6923" s="65">
        <v>479830</v>
      </c>
      <c r="D6923" s="66">
        <f>VLOOKUP(A6923,'2.1 Termination Charges'!$B$4:$F$904,5,0)</f>
        <v>1.2E-2</v>
      </c>
      <c r="G6923" s="67"/>
      <c r="H6923" s="67"/>
      <c r="J6923" s="67"/>
      <c r="P6923" s="68"/>
      <c r="Q6923" s="69"/>
      <c r="R6923" s="69"/>
      <c r="Z6923" s="70"/>
      <c r="AA6923" s="71"/>
      <c r="AB6923" s="70"/>
      <c r="AC6923" s="70"/>
      <c r="AD6923" s="53"/>
      <c r="AE6923" s="53"/>
      <c r="AF6923" s="72"/>
      <c r="AG6923" s="70"/>
      <c r="AH6923" s="70"/>
      <c r="AI6923" s="70"/>
    </row>
    <row r="6924" spans="1:35" ht="12.75" customHeight="1" x14ac:dyDescent="0.2">
      <c r="A6924" s="64" t="s">
        <v>1294</v>
      </c>
      <c r="B6924" s="65" t="s">
        <v>1293</v>
      </c>
      <c r="C6924" s="65">
        <v>479831</v>
      </c>
      <c r="D6924" s="66">
        <f>VLOOKUP(A6924,'2.1 Termination Charges'!$B$4:$F$904,5,0)</f>
        <v>1.2E-2</v>
      </c>
      <c r="G6924" s="67"/>
      <c r="H6924" s="67"/>
      <c r="J6924" s="67"/>
      <c r="P6924" s="68"/>
      <c r="Q6924" s="69"/>
      <c r="R6924" s="69"/>
      <c r="Z6924" s="70"/>
      <c r="AA6924" s="71"/>
      <c r="AB6924" s="70"/>
      <c r="AC6924" s="70"/>
      <c r="AD6924" s="53"/>
      <c r="AE6924" s="53"/>
      <c r="AF6924" s="72"/>
      <c r="AG6924" s="70"/>
      <c r="AH6924" s="70"/>
      <c r="AI6924" s="70"/>
    </row>
    <row r="6925" spans="1:35" ht="12.75" customHeight="1" x14ac:dyDescent="0.2">
      <c r="A6925" s="64" t="s">
        <v>1294</v>
      </c>
      <c r="B6925" s="65" t="s">
        <v>1293</v>
      </c>
      <c r="C6925" s="65">
        <v>479832</v>
      </c>
      <c r="D6925" s="66">
        <f>VLOOKUP(A6925,'2.1 Termination Charges'!$B$4:$F$904,5,0)</f>
        <v>1.2E-2</v>
      </c>
      <c r="G6925" s="67"/>
      <c r="H6925" s="67"/>
      <c r="J6925" s="67"/>
      <c r="P6925" s="68"/>
      <c r="Q6925" s="69"/>
      <c r="R6925" s="69"/>
      <c r="Z6925" s="70"/>
      <c r="AA6925" s="71"/>
      <c r="AB6925" s="70"/>
      <c r="AC6925" s="70"/>
      <c r="AD6925" s="53"/>
      <c r="AE6925" s="53"/>
      <c r="AF6925" s="72"/>
      <c r="AG6925" s="70"/>
      <c r="AH6925" s="70"/>
      <c r="AI6925" s="70"/>
    </row>
    <row r="6926" spans="1:35" ht="12.75" customHeight="1" x14ac:dyDescent="0.2">
      <c r="A6926" s="64" t="s">
        <v>1294</v>
      </c>
      <c r="B6926" s="65" t="s">
        <v>1293</v>
      </c>
      <c r="C6926" s="65">
        <v>479833</v>
      </c>
      <c r="D6926" s="66">
        <f>VLOOKUP(A6926,'2.1 Termination Charges'!$B$4:$F$904,5,0)</f>
        <v>1.2E-2</v>
      </c>
      <c r="G6926" s="67"/>
      <c r="H6926" s="67"/>
      <c r="J6926" s="67"/>
      <c r="P6926" s="68"/>
      <c r="Q6926" s="69"/>
      <c r="R6926" s="69"/>
      <c r="Z6926" s="70"/>
      <c r="AA6926" s="71"/>
      <c r="AB6926" s="70"/>
      <c r="AC6926" s="70"/>
      <c r="AD6926" s="53"/>
      <c r="AE6926" s="53"/>
      <c r="AF6926" s="72"/>
      <c r="AG6926" s="70"/>
      <c r="AH6926" s="70"/>
      <c r="AI6926" s="70"/>
    </row>
    <row r="6927" spans="1:35" ht="12.75" customHeight="1" x14ac:dyDescent="0.2">
      <c r="A6927" s="64" t="s">
        <v>1294</v>
      </c>
      <c r="B6927" s="65" t="s">
        <v>1293</v>
      </c>
      <c r="C6927" s="65">
        <v>479834</v>
      </c>
      <c r="D6927" s="66">
        <f>VLOOKUP(A6927,'2.1 Termination Charges'!$B$4:$F$904,5,0)</f>
        <v>1.2E-2</v>
      </c>
      <c r="G6927" s="67"/>
      <c r="H6927" s="67"/>
      <c r="J6927" s="67"/>
      <c r="P6927" s="68"/>
      <c r="Q6927" s="69"/>
      <c r="R6927" s="69"/>
      <c r="Z6927" s="70"/>
      <c r="AA6927" s="71"/>
      <c r="AB6927" s="70"/>
      <c r="AC6927" s="70"/>
      <c r="AD6927" s="53"/>
      <c r="AE6927" s="53"/>
      <c r="AF6927" s="72"/>
      <c r="AG6927" s="70"/>
      <c r="AH6927" s="70"/>
      <c r="AI6927" s="70"/>
    </row>
    <row r="6928" spans="1:35" ht="12.75" customHeight="1" x14ac:dyDescent="0.2">
      <c r="A6928" s="64" t="s">
        <v>1294</v>
      </c>
      <c r="B6928" s="65" t="s">
        <v>1293</v>
      </c>
      <c r="C6928" s="65">
        <v>479835</v>
      </c>
      <c r="D6928" s="66">
        <f>VLOOKUP(A6928,'2.1 Termination Charges'!$B$4:$F$904,5,0)</f>
        <v>1.2E-2</v>
      </c>
      <c r="G6928" s="67"/>
      <c r="H6928" s="67"/>
      <c r="J6928" s="67"/>
      <c r="P6928" s="68"/>
      <c r="Q6928" s="69"/>
      <c r="R6928" s="69"/>
      <c r="Z6928" s="70"/>
      <c r="AA6928" s="71"/>
      <c r="AB6928" s="70"/>
      <c r="AC6928" s="70"/>
      <c r="AD6928" s="53"/>
      <c r="AE6928" s="53"/>
      <c r="AF6928" s="72"/>
      <c r="AG6928" s="70"/>
      <c r="AH6928" s="70"/>
      <c r="AI6928" s="70"/>
    </row>
    <row r="6929" spans="1:35" ht="12.75" customHeight="1" x14ac:dyDescent="0.2">
      <c r="A6929" s="64" t="s">
        <v>1294</v>
      </c>
      <c r="B6929" s="65" t="s">
        <v>1293</v>
      </c>
      <c r="C6929" s="65">
        <v>479836</v>
      </c>
      <c r="D6929" s="66">
        <f>VLOOKUP(A6929,'2.1 Termination Charges'!$B$4:$F$904,5,0)</f>
        <v>1.2E-2</v>
      </c>
      <c r="G6929" s="67"/>
      <c r="H6929" s="67"/>
      <c r="J6929" s="67"/>
      <c r="P6929" s="68"/>
      <c r="Q6929" s="69"/>
      <c r="R6929" s="69"/>
      <c r="Z6929" s="70"/>
      <c r="AA6929" s="71"/>
      <c r="AB6929" s="70"/>
      <c r="AC6929" s="70"/>
      <c r="AD6929" s="53"/>
      <c r="AE6929" s="53"/>
      <c r="AF6929" s="72"/>
      <c r="AG6929" s="70"/>
      <c r="AH6929" s="70"/>
      <c r="AI6929" s="70"/>
    </row>
    <row r="6930" spans="1:35" ht="12.75" customHeight="1" x14ac:dyDescent="0.2">
      <c r="A6930" s="64" t="s">
        <v>1294</v>
      </c>
      <c r="B6930" s="65" t="s">
        <v>1293</v>
      </c>
      <c r="C6930" s="65">
        <v>479837</v>
      </c>
      <c r="D6930" s="66">
        <f>VLOOKUP(A6930,'2.1 Termination Charges'!$B$4:$F$904,5,0)</f>
        <v>1.2E-2</v>
      </c>
      <c r="G6930" s="67"/>
      <c r="H6930" s="67"/>
      <c r="J6930" s="67"/>
      <c r="P6930" s="68"/>
      <c r="Q6930" s="69"/>
      <c r="R6930" s="69"/>
      <c r="Z6930" s="70"/>
      <c r="AA6930" s="71"/>
      <c r="AB6930" s="70"/>
      <c r="AC6930" s="70"/>
      <c r="AD6930" s="53"/>
      <c r="AE6930" s="53"/>
      <c r="AF6930" s="72"/>
      <c r="AG6930" s="70"/>
      <c r="AH6930" s="70"/>
      <c r="AI6930" s="70"/>
    </row>
    <row r="6931" spans="1:35" ht="12.75" customHeight="1" x14ac:dyDescent="0.2">
      <c r="A6931" s="64" t="s">
        <v>1294</v>
      </c>
      <c r="B6931" s="65" t="s">
        <v>1293</v>
      </c>
      <c r="C6931" s="65">
        <v>47984</v>
      </c>
      <c r="D6931" s="66">
        <f>VLOOKUP(A6931,'2.1 Termination Charges'!$B$4:$F$904,5,0)</f>
        <v>1.2E-2</v>
      </c>
      <c r="G6931" s="67"/>
      <c r="H6931" s="67"/>
      <c r="J6931" s="67"/>
      <c r="P6931" s="68"/>
      <c r="Q6931" s="69"/>
      <c r="R6931" s="69"/>
      <c r="Z6931" s="70"/>
      <c r="AA6931" s="71"/>
      <c r="AB6931" s="70"/>
      <c r="AC6931" s="70"/>
      <c r="AD6931" s="53"/>
      <c r="AE6931" s="53"/>
      <c r="AF6931" s="72"/>
      <c r="AG6931" s="70"/>
      <c r="AH6931" s="70"/>
      <c r="AI6931" s="70"/>
    </row>
    <row r="6932" spans="1:35" ht="12.75" customHeight="1" x14ac:dyDescent="0.2">
      <c r="A6932" s="64" t="s">
        <v>1294</v>
      </c>
      <c r="B6932" s="65" t="s">
        <v>1293</v>
      </c>
      <c r="C6932" s="65">
        <v>479854</v>
      </c>
      <c r="D6932" s="66">
        <f>VLOOKUP(A6932,'2.1 Termination Charges'!$B$4:$F$904,5,0)</f>
        <v>1.2E-2</v>
      </c>
      <c r="G6932" s="67"/>
      <c r="H6932" s="67"/>
      <c r="J6932" s="67"/>
      <c r="P6932" s="68"/>
      <c r="Q6932" s="69"/>
      <c r="R6932" s="69"/>
      <c r="Z6932" s="70"/>
      <c r="AA6932" s="71"/>
      <c r="AB6932" s="70"/>
      <c r="AC6932" s="70"/>
      <c r="AD6932" s="53"/>
      <c r="AE6932" s="53"/>
      <c r="AF6932" s="72"/>
      <c r="AG6932" s="70"/>
      <c r="AH6932" s="70"/>
      <c r="AI6932" s="70"/>
    </row>
    <row r="6933" spans="1:35" ht="12.75" customHeight="1" x14ac:dyDescent="0.2">
      <c r="A6933" s="64" t="s">
        <v>1294</v>
      </c>
      <c r="B6933" s="65" t="s">
        <v>1293</v>
      </c>
      <c r="C6933" s="65">
        <v>47986</v>
      </c>
      <c r="D6933" s="66">
        <f>VLOOKUP(A6933,'2.1 Termination Charges'!$B$4:$F$904,5,0)</f>
        <v>1.2E-2</v>
      </c>
      <c r="G6933" s="67"/>
      <c r="H6933" s="67"/>
      <c r="J6933" s="67"/>
      <c r="P6933" s="68"/>
      <c r="Q6933" s="69"/>
      <c r="R6933" s="69"/>
      <c r="Z6933" s="70"/>
      <c r="AA6933" s="71"/>
      <c r="AB6933" s="70"/>
      <c r="AC6933" s="70"/>
      <c r="AD6933" s="53"/>
      <c r="AE6933" s="53"/>
      <c r="AF6933" s="72"/>
      <c r="AG6933" s="70"/>
      <c r="AH6933" s="70"/>
      <c r="AI6933" s="70"/>
    </row>
    <row r="6934" spans="1:35" ht="12.75" customHeight="1" x14ac:dyDescent="0.2">
      <c r="A6934" s="64" t="s">
        <v>1294</v>
      </c>
      <c r="B6934" s="65" t="s">
        <v>1293</v>
      </c>
      <c r="C6934" s="65">
        <v>479876</v>
      </c>
      <c r="D6934" s="66">
        <f>VLOOKUP(A6934,'2.1 Termination Charges'!$B$4:$F$904,5,0)</f>
        <v>1.2E-2</v>
      </c>
      <c r="G6934" s="67"/>
      <c r="H6934" s="67"/>
      <c r="J6934" s="67"/>
      <c r="P6934" s="68"/>
      <c r="Q6934" s="69"/>
      <c r="R6934" s="69"/>
      <c r="Z6934" s="70"/>
      <c r="AA6934" s="71"/>
      <c r="AB6934" s="70"/>
      <c r="AC6934" s="70"/>
      <c r="AD6934" s="53"/>
      <c r="AE6934" s="53"/>
      <c r="AF6934" s="72"/>
      <c r="AG6934" s="70"/>
      <c r="AH6934" s="70"/>
      <c r="AI6934" s="70"/>
    </row>
    <row r="6935" spans="1:35" ht="12.75" customHeight="1" x14ac:dyDescent="0.2">
      <c r="A6935" s="64" t="s">
        <v>1294</v>
      </c>
      <c r="B6935" s="65" t="s">
        <v>1293</v>
      </c>
      <c r="C6935" s="65">
        <v>47988</v>
      </c>
      <c r="D6935" s="66">
        <f>VLOOKUP(A6935,'2.1 Termination Charges'!$B$4:$F$904,5,0)</f>
        <v>1.2E-2</v>
      </c>
      <c r="G6935" s="67"/>
      <c r="H6935" s="67"/>
      <c r="J6935" s="67"/>
      <c r="P6935" s="68"/>
      <c r="Q6935" s="69"/>
      <c r="R6935" s="69"/>
      <c r="Z6935" s="70"/>
      <c r="AA6935" s="71"/>
      <c r="AB6935" s="70"/>
      <c r="AC6935" s="70"/>
      <c r="AD6935" s="53"/>
      <c r="AE6935" s="53"/>
      <c r="AF6935" s="72"/>
      <c r="AG6935" s="70"/>
      <c r="AH6935" s="70"/>
      <c r="AI6935" s="70"/>
    </row>
    <row r="6936" spans="1:35" ht="12.75" customHeight="1" x14ac:dyDescent="0.2">
      <c r="A6936" s="64" t="s">
        <v>1294</v>
      </c>
      <c r="B6936" s="65" t="s">
        <v>1293</v>
      </c>
      <c r="C6936" s="65">
        <v>479899</v>
      </c>
      <c r="D6936" s="66">
        <f>VLOOKUP(A6936,'2.1 Termination Charges'!$B$4:$F$904,5,0)</f>
        <v>1.2E-2</v>
      </c>
      <c r="G6936" s="67"/>
      <c r="H6936" s="67"/>
      <c r="J6936" s="67"/>
      <c r="P6936" s="68"/>
      <c r="Q6936" s="69"/>
      <c r="R6936" s="69"/>
      <c r="Z6936" s="70"/>
      <c r="AA6936" s="71"/>
      <c r="AB6936" s="70"/>
      <c r="AC6936" s="70"/>
      <c r="AD6936" s="53"/>
      <c r="AE6936" s="53"/>
      <c r="AF6936" s="72"/>
      <c r="AG6936" s="70"/>
      <c r="AH6936" s="70"/>
      <c r="AI6936" s="70"/>
    </row>
    <row r="6937" spans="1:35" ht="12.75" customHeight="1" x14ac:dyDescent="0.2">
      <c r="A6937" s="64" t="s">
        <v>1294</v>
      </c>
      <c r="B6937" s="65" t="s">
        <v>1293</v>
      </c>
      <c r="C6937" s="65">
        <v>479967</v>
      </c>
      <c r="D6937" s="66">
        <f>VLOOKUP(A6937,'2.1 Termination Charges'!$B$4:$F$904,5,0)</f>
        <v>1.2E-2</v>
      </c>
      <c r="G6937" s="67"/>
      <c r="H6937" s="67"/>
      <c r="J6937" s="67"/>
      <c r="P6937" s="68"/>
      <c r="Q6937" s="69"/>
      <c r="R6937" s="69"/>
      <c r="Z6937" s="70"/>
      <c r="AA6937" s="71"/>
      <c r="AB6937" s="70"/>
      <c r="AC6937" s="70"/>
      <c r="AD6937" s="53"/>
      <c r="AE6937" s="53"/>
      <c r="AF6937" s="72"/>
      <c r="AG6937" s="70"/>
      <c r="AH6937" s="70"/>
      <c r="AI6937" s="70"/>
    </row>
    <row r="6938" spans="1:35" ht="12.75" customHeight="1" x14ac:dyDescent="0.2">
      <c r="A6938" s="64" t="s">
        <v>1294</v>
      </c>
      <c r="B6938" s="65" t="s">
        <v>1293</v>
      </c>
      <c r="C6938" s="65">
        <v>479968</v>
      </c>
      <c r="D6938" s="66">
        <f>VLOOKUP(A6938,'2.1 Termination Charges'!$B$4:$F$904,5,0)</f>
        <v>1.2E-2</v>
      </c>
      <c r="G6938" s="67"/>
      <c r="H6938" s="67"/>
      <c r="J6938" s="67"/>
      <c r="P6938" s="68"/>
      <c r="Q6938" s="69"/>
      <c r="R6938" s="69"/>
      <c r="Z6938" s="70"/>
      <c r="AA6938" s="71"/>
      <c r="AB6938" s="70"/>
      <c r="AC6938" s="70"/>
      <c r="AD6938" s="53"/>
      <c r="AE6938" s="53"/>
      <c r="AF6938" s="72"/>
      <c r="AG6938" s="70"/>
      <c r="AH6938" s="70"/>
      <c r="AI6938" s="70"/>
    </row>
    <row r="6939" spans="1:35" ht="12.75" customHeight="1" x14ac:dyDescent="0.2">
      <c r="A6939" s="64" t="s">
        <v>1296</v>
      </c>
      <c r="B6939" s="65" t="s">
        <v>1295</v>
      </c>
      <c r="C6939" s="65">
        <v>47412</v>
      </c>
      <c r="D6939" s="66">
        <f>VLOOKUP(A6939,'2.1 Termination Charges'!$B$4:$F$904,5,0)</f>
        <v>1.2120000000000001E-2</v>
      </c>
      <c r="G6939" s="67"/>
      <c r="H6939" s="67"/>
      <c r="J6939" s="67"/>
      <c r="P6939" s="68"/>
      <c r="Q6939" s="69"/>
      <c r="R6939" s="69"/>
      <c r="Z6939" s="70"/>
      <c r="AA6939" s="71"/>
      <c r="AB6939" s="70"/>
      <c r="AC6939" s="70"/>
      <c r="AD6939" s="53"/>
      <c r="AE6939" s="53"/>
      <c r="AF6939" s="72"/>
      <c r="AG6939" s="70"/>
      <c r="AH6939" s="70"/>
      <c r="AI6939" s="70"/>
    </row>
    <row r="6940" spans="1:35" ht="12.75" customHeight="1" x14ac:dyDescent="0.2">
      <c r="A6940" s="64" t="s">
        <v>1296</v>
      </c>
      <c r="B6940" s="65" t="s">
        <v>1295</v>
      </c>
      <c r="C6940" s="65">
        <v>47413</v>
      </c>
      <c r="D6940" s="66">
        <f>VLOOKUP(A6940,'2.1 Termination Charges'!$B$4:$F$904,5,0)</f>
        <v>1.2120000000000001E-2</v>
      </c>
      <c r="G6940" s="67"/>
      <c r="H6940" s="67"/>
      <c r="J6940" s="67"/>
      <c r="P6940" s="68"/>
      <c r="Q6940" s="69"/>
      <c r="R6940" s="69"/>
      <c r="Z6940" s="70"/>
      <c r="AA6940" s="71"/>
      <c r="AB6940" s="70"/>
      <c r="AC6940" s="70"/>
      <c r="AD6940" s="53"/>
      <c r="AE6940" s="53"/>
      <c r="AF6940" s="72"/>
      <c r="AG6940" s="70"/>
      <c r="AH6940" s="70"/>
      <c r="AI6940" s="70"/>
    </row>
    <row r="6941" spans="1:35" ht="12.75" customHeight="1" x14ac:dyDescent="0.2">
      <c r="A6941" s="64" t="s">
        <v>1296</v>
      </c>
      <c r="B6941" s="65" t="s">
        <v>1295</v>
      </c>
      <c r="C6941" s="65">
        <v>47473</v>
      </c>
      <c r="D6941" s="66">
        <f>VLOOKUP(A6941,'2.1 Termination Charges'!$B$4:$F$904,5,0)</f>
        <v>1.2120000000000001E-2</v>
      </c>
      <c r="G6941" s="67"/>
      <c r="H6941" s="67"/>
      <c r="J6941" s="67"/>
      <c r="P6941" s="68"/>
      <c r="Q6941" s="69"/>
      <c r="R6941" s="69"/>
      <c r="Z6941" s="70"/>
      <c r="AA6941" s="71"/>
      <c r="AB6941" s="70"/>
      <c r="AC6941" s="70"/>
      <c r="AD6941" s="53"/>
      <c r="AE6941" s="53"/>
      <c r="AF6941" s="72"/>
      <c r="AG6941" s="70"/>
      <c r="AH6941" s="70"/>
      <c r="AI6941" s="70"/>
    </row>
    <row r="6942" spans="1:35" ht="12.75" customHeight="1" x14ac:dyDescent="0.2">
      <c r="A6942" s="64" t="s">
        <v>1298</v>
      </c>
      <c r="B6942" s="65" t="s">
        <v>1297</v>
      </c>
      <c r="C6942" s="65">
        <v>474004</v>
      </c>
      <c r="D6942" s="66">
        <f>VLOOKUP(A6942,'2.1 Termination Charges'!$B$4:$F$904,5,0)</f>
        <v>1.4420000000000001E-2</v>
      </c>
      <c r="G6942" s="67"/>
      <c r="H6942" s="67"/>
      <c r="J6942" s="67"/>
      <c r="P6942" s="68"/>
      <c r="Q6942" s="69"/>
      <c r="R6942" s="69"/>
      <c r="Z6942" s="70"/>
      <c r="AA6942" s="71"/>
      <c r="AB6942" s="70"/>
      <c r="AC6942" s="70"/>
      <c r="AD6942" s="53"/>
      <c r="AE6942" s="53"/>
      <c r="AF6942" s="72"/>
      <c r="AG6942" s="70"/>
      <c r="AH6942" s="70"/>
      <c r="AI6942" s="70"/>
    </row>
    <row r="6943" spans="1:35" ht="12.75" customHeight="1" x14ac:dyDescent="0.2">
      <c r="A6943" s="64" t="s">
        <v>1298</v>
      </c>
      <c r="B6943" s="65" t="s">
        <v>1297</v>
      </c>
      <c r="C6943" s="65">
        <v>474005</v>
      </c>
      <c r="D6943" s="66">
        <f>VLOOKUP(A6943,'2.1 Termination Charges'!$B$4:$F$904,5,0)</f>
        <v>1.4420000000000001E-2</v>
      </c>
      <c r="G6943" s="67"/>
      <c r="H6943" s="67"/>
      <c r="J6943" s="67"/>
      <c r="P6943" s="68"/>
      <c r="Q6943" s="69"/>
      <c r="R6943" s="69"/>
      <c r="Z6943" s="70"/>
      <c r="AA6943" s="71"/>
      <c r="AB6943" s="70"/>
      <c r="AC6943" s="70"/>
      <c r="AD6943" s="53"/>
      <c r="AE6943" s="53"/>
      <c r="AF6943" s="72"/>
      <c r="AG6943" s="70"/>
      <c r="AH6943" s="70"/>
      <c r="AI6943" s="70"/>
    </row>
    <row r="6944" spans="1:35" ht="12.75" customHeight="1" x14ac:dyDescent="0.2">
      <c r="A6944" s="64" t="s">
        <v>1298</v>
      </c>
      <c r="B6944" s="65" t="s">
        <v>1297</v>
      </c>
      <c r="C6944" s="65">
        <v>474006</v>
      </c>
      <c r="D6944" s="66">
        <f>VLOOKUP(A6944,'2.1 Termination Charges'!$B$4:$F$904,5,0)</f>
        <v>1.4420000000000001E-2</v>
      </c>
      <c r="G6944" s="67"/>
      <c r="H6944" s="67"/>
      <c r="J6944" s="67"/>
      <c r="P6944" s="68"/>
      <c r="Q6944" s="69"/>
      <c r="R6944" s="69"/>
      <c r="Z6944" s="70"/>
      <c r="AA6944" s="71"/>
      <c r="AB6944" s="70"/>
      <c r="AC6944" s="70"/>
      <c r="AD6944" s="53"/>
      <c r="AE6944" s="53"/>
      <c r="AF6944" s="72"/>
      <c r="AG6944" s="70"/>
      <c r="AH6944" s="70"/>
      <c r="AI6944" s="70"/>
    </row>
    <row r="6945" spans="1:35" ht="12.75" customHeight="1" x14ac:dyDescent="0.2">
      <c r="A6945" s="64" t="s">
        <v>1298</v>
      </c>
      <c r="B6945" s="65" t="s">
        <v>1297</v>
      </c>
      <c r="C6945" s="65">
        <v>474007</v>
      </c>
      <c r="D6945" s="66">
        <f>VLOOKUP(A6945,'2.1 Termination Charges'!$B$4:$F$904,5,0)</f>
        <v>1.4420000000000001E-2</v>
      </c>
      <c r="G6945" s="67"/>
      <c r="H6945" s="67"/>
      <c r="J6945" s="67"/>
      <c r="P6945" s="68"/>
      <c r="Q6945" s="69"/>
      <c r="R6945" s="69"/>
      <c r="Z6945" s="70"/>
      <c r="AA6945" s="71"/>
      <c r="AB6945" s="70"/>
      <c r="AC6945" s="70"/>
      <c r="AD6945" s="53"/>
      <c r="AE6945" s="53"/>
      <c r="AF6945" s="72"/>
      <c r="AG6945" s="70"/>
      <c r="AH6945" s="70"/>
      <c r="AI6945" s="70"/>
    </row>
    <row r="6946" spans="1:35" ht="12.75" customHeight="1" x14ac:dyDescent="0.2">
      <c r="A6946" s="64" t="s">
        <v>1298</v>
      </c>
      <c r="B6946" s="65" t="s">
        <v>1297</v>
      </c>
      <c r="C6946" s="65">
        <v>474008</v>
      </c>
      <c r="D6946" s="66">
        <f>VLOOKUP(A6946,'2.1 Termination Charges'!$B$4:$F$904,5,0)</f>
        <v>1.4420000000000001E-2</v>
      </c>
      <c r="G6946" s="67"/>
      <c r="H6946" s="67"/>
      <c r="J6946" s="67"/>
      <c r="P6946" s="68"/>
      <c r="Q6946" s="69"/>
      <c r="R6946" s="69"/>
      <c r="Z6946" s="70"/>
      <c r="AA6946" s="71"/>
      <c r="AB6946" s="70"/>
      <c r="AC6946" s="70"/>
      <c r="AD6946" s="53"/>
      <c r="AE6946" s="53"/>
      <c r="AF6946" s="72"/>
      <c r="AG6946" s="70"/>
      <c r="AH6946" s="70"/>
      <c r="AI6946" s="70"/>
    </row>
    <row r="6947" spans="1:35" ht="12.75" customHeight="1" x14ac:dyDescent="0.2">
      <c r="A6947" s="64" t="s">
        <v>1298</v>
      </c>
      <c r="B6947" s="65" t="s">
        <v>1297</v>
      </c>
      <c r="C6947" s="65">
        <v>474009</v>
      </c>
      <c r="D6947" s="66">
        <f>VLOOKUP(A6947,'2.1 Termination Charges'!$B$4:$F$904,5,0)</f>
        <v>1.4420000000000001E-2</v>
      </c>
      <c r="G6947" s="67"/>
      <c r="H6947" s="67"/>
      <c r="J6947" s="67"/>
      <c r="P6947" s="68"/>
      <c r="Q6947" s="69"/>
      <c r="R6947" s="69"/>
      <c r="Z6947" s="70"/>
      <c r="AA6947" s="71"/>
      <c r="AB6947" s="70"/>
      <c r="AC6947" s="70"/>
      <c r="AD6947" s="53"/>
      <c r="AE6947" s="53"/>
      <c r="AF6947" s="72"/>
      <c r="AG6947" s="70"/>
      <c r="AH6947" s="70"/>
      <c r="AI6947" s="70"/>
    </row>
    <row r="6948" spans="1:35" ht="12.75" customHeight="1" x14ac:dyDescent="0.2">
      <c r="A6948" s="64" t="s">
        <v>1298</v>
      </c>
      <c r="B6948" s="65" t="s">
        <v>1297</v>
      </c>
      <c r="C6948" s="65">
        <v>474015</v>
      </c>
      <c r="D6948" s="66">
        <f>VLOOKUP(A6948,'2.1 Termination Charges'!$B$4:$F$904,5,0)</f>
        <v>1.4420000000000001E-2</v>
      </c>
      <c r="G6948" s="67"/>
      <c r="H6948" s="67"/>
      <c r="J6948" s="67"/>
      <c r="P6948" s="68"/>
      <c r="Q6948" s="69"/>
      <c r="R6948" s="69"/>
      <c r="Z6948" s="70"/>
      <c r="AA6948" s="71"/>
      <c r="AB6948" s="70"/>
      <c r="AC6948" s="70"/>
      <c r="AD6948" s="53"/>
      <c r="AE6948" s="53"/>
      <c r="AF6948" s="72"/>
      <c r="AG6948" s="70"/>
      <c r="AH6948" s="70"/>
      <c r="AI6948" s="70"/>
    </row>
    <row r="6949" spans="1:35" ht="12.75" customHeight="1" x14ac:dyDescent="0.2">
      <c r="A6949" s="64" t="s">
        <v>1298</v>
      </c>
      <c r="B6949" s="65" t="s">
        <v>1297</v>
      </c>
      <c r="C6949" s="65">
        <v>474016</v>
      </c>
      <c r="D6949" s="66">
        <f>VLOOKUP(A6949,'2.1 Termination Charges'!$B$4:$F$904,5,0)</f>
        <v>1.4420000000000001E-2</v>
      </c>
      <c r="G6949" s="67"/>
      <c r="H6949" s="67"/>
      <c r="J6949" s="67"/>
      <c r="P6949" s="68"/>
      <c r="Q6949" s="69"/>
      <c r="R6949" s="69"/>
      <c r="Z6949" s="70"/>
      <c r="AA6949" s="71"/>
      <c r="AB6949" s="70"/>
      <c r="AC6949" s="70"/>
      <c r="AD6949" s="53"/>
      <c r="AE6949" s="53"/>
      <c r="AF6949" s="72"/>
      <c r="AG6949" s="70"/>
      <c r="AH6949" s="70"/>
      <c r="AI6949" s="70"/>
    </row>
    <row r="6950" spans="1:35" ht="12.75" customHeight="1" x14ac:dyDescent="0.2">
      <c r="A6950" s="64" t="s">
        <v>1298</v>
      </c>
      <c r="B6950" s="65" t="s">
        <v>1297</v>
      </c>
      <c r="C6950" s="65">
        <v>474017</v>
      </c>
      <c r="D6950" s="66">
        <f>VLOOKUP(A6950,'2.1 Termination Charges'!$B$4:$F$904,5,0)</f>
        <v>1.4420000000000001E-2</v>
      </c>
      <c r="G6950" s="67"/>
      <c r="H6950" s="67"/>
      <c r="J6950" s="67"/>
      <c r="P6950" s="68"/>
      <c r="Q6950" s="69"/>
      <c r="R6950" s="69"/>
      <c r="Z6950" s="70"/>
      <c r="AA6950" s="71"/>
      <c r="AB6950" s="70"/>
      <c r="AC6950" s="70"/>
      <c r="AD6950" s="53"/>
      <c r="AE6950" s="53"/>
      <c r="AF6950" s="72"/>
      <c r="AG6950" s="70"/>
      <c r="AH6950" s="70"/>
      <c r="AI6950" s="70"/>
    </row>
    <row r="6951" spans="1:35" ht="12.75" customHeight="1" x14ac:dyDescent="0.2">
      <c r="A6951" s="64" t="s">
        <v>1298</v>
      </c>
      <c r="B6951" s="65" t="s">
        <v>1297</v>
      </c>
      <c r="C6951" s="65">
        <v>474018</v>
      </c>
      <c r="D6951" s="66">
        <f>VLOOKUP(A6951,'2.1 Termination Charges'!$B$4:$F$904,5,0)</f>
        <v>1.4420000000000001E-2</v>
      </c>
      <c r="G6951" s="67"/>
      <c r="H6951" s="67"/>
      <c r="J6951" s="67"/>
      <c r="P6951" s="68"/>
      <c r="Q6951" s="69"/>
      <c r="R6951" s="69"/>
      <c r="Z6951" s="70"/>
      <c r="AA6951" s="71"/>
      <c r="AB6951" s="70"/>
      <c r="AC6951" s="70"/>
      <c r="AD6951" s="53"/>
      <c r="AE6951" s="53"/>
      <c r="AF6951" s="72"/>
      <c r="AG6951" s="70"/>
      <c r="AH6951" s="70"/>
      <c r="AI6951" s="70"/>
    </row>
    <row r="6952" spans="1:35" ht="12.75" customHeight="1" x14ac:dyDescent="0.2">
      <c r="A6952" s="64" t="s">
        <v>1298</v>
      </c>
      <c r="B6952" s="65" t="s">
        <v>1297</v>
      </c>
      <c r="C6952" s="65">
        <v>474019</v>
      </c>
      <c r="D6952" s="66">
        <f>VLOOKUP(A6952,'2.1 Termination Charges'!$B$4:$F$904,5,0)</f>
        <v>1.4420000000000001E-2</v>
      </c>
      <c r="G6952" s="67"/>
      <c r="H6952" s="67"/>
      <c r="J6952" s="67"/>
      <c r="P6952" s="68"/>
      <c r="Q6952" s="69"/>
      <c r="R6952" s="69"/>
      <c r="Z6952" s="70"/>
      <c r="AA6952" s="71"/>
      <c r="AB6952" s="70"/>
      <c r="AC6952" s="70"/>
      <c r="AD6952" s="53"/>
      <c r="AE6952" s="53"/>
      <c r="AF6952" s="72"/>
      <c r="AG6952" s="70"/>
      <c r="AH6952" s="70"/>
      <c r="AI6952" s="70"/>
    </row>
    <row r="6953" spans="1:35" ht="12.75" customHeight="1" x14ac:dyDescent="0.2">
      <c r="A6953" s="64" t="s">
        <v>1298</v>
      </c>
      <c r="B6953" s="65" t="s">
        <v>1297</v>
      </c>
      <c r="C6953" s="65">
        <v>474084</v>
      </c>
      <c r="D6953" s="66">
        <f>VLOOKUP(A6953,'2.1 Termination Charges'!$B$4:$F$904,5,0)</f>
        <v>1.4420000000000001E-2</v>
      </c>
      <c r="G6953" s="67"/>
      <c r="H6953" s="67"/>
      <c r="J6953" s="67"/>
      <c r="P6953" s="68"/>
      <c r="Q6953" s="69"/>
      <c r="R6953" s="69"/>
      <c r="Z6953" s="70"/>
      <c r="AA6953" s="71"/>
      <c r="AB6953" s="70"/>
      <c r="AC6953" s="70"/>
      <c r="AD6953" s="53"/>
      <c r="AE6953" s="53"/>
      <c r="AF6953" s="72"/>
      <c r="AG6953" s="70"/>
      <c r="AH6953" s="70"/>
      <c r="AI6953" s="70"/>
    </row>
    <row r="6954" spans="1:35" ht="12.75" customHeight="1" x14ac:dyDescent="0.2">
      <c r="A6954" s="64" t="s">
        <v>1298</v>
      </c>
      <c r="B6954" s="65" t="s">
        <v>1297</v>
      </c>
      <c r="C6954" s="65">
        <v>474085</v>
      </c>
      <c r="D6954" s="66">
        <f>VLOOKUP(A6954,'2.1 Termination Charges'!$B$4:$F$904,5,0)</f>
        <v>1.4420000000000001E-2</v>
      </c>
      <c r="G6954" s="67"/>
      <c r="H6954" s="67"/>
      <c r="J6954" s="67"/>
      <c r="P6954" s="68"/>
      <c r="Q6954" s="69"/>
      <c r="R6954" s="69"/>
      <c r="Z6954" s="70"/>
      <c r="AA6954" s="71"/>
      <c r="AB6954" s="70"/>
      <c r="AC6954" s="70"/>
      <c r="AD6954" s="53"/>
      <c r="AE6954" s="53"/>
      <c r="AF6954" s="72"/>
      <c r="AG6954" s="70"/>
      <c r="AH6954" s="70"/>
      <c r="AI6954" s="70"/>
    </row>
    <row r="6955" spans="1:35" ht="12.75" customHeight="1" x14ac:dyDescent="0.2">
      <c r="A6955" s="64" t="s">
        <v>1298</v>
      </c>
      <c r="B6955" s="65" t="s">
        <v>1297</v>
      </c>
      <c r="C6955" s="65">
        <v>474086</v>
      </c>
      <c r="D6955" s="66">
        <f>VLOOKUP(A6955,'2.1 Termination Charges'!$B$4:$F$904,5,0)</f>
        <v>1.4420000000000001E-2</v>
      </c>
      <c r="G6955" s="67"/>
      <c r="H6955" s="67"/>
      <c r="J6955" s="67"/>
      <c r="P6955" s="68"/>
      <c r="Q6955" s="69"/>
      <c r="R6955" s="69"/>
      <c r="Z6955" s="70"/>
      <c r="AA6955" s="71"/>
      <c r="AB6955" s="70"/>
      <c r="AC6955" s="70"/>
      <c r="AD6955" s="53"/>
      <c r="AE6955" s="53"/>
      <c r="AF6955" s="72"/>
      <c r="AG6955" s="70"/>
      <c r="AH6955" s="70"/>
      <c r="AI6955" s="70"/>
    </row>
    <row r="6956" spans="1:35" ht="12.75" customHeight="1" x14ac:dyDescent="0.2">
      <c r="A6956" s="64" t="s">
        <v>1298</v>
      </c>
      <c r="B6956" s="65" t="s">
        <v>1297</v>
      </c>
      <c r="C6956" s="65">
        <v>474087</v>
      </c>
      <c r="D6956" s="66">
        <f>VLOOKUP(A6956,'2.1 Termination Charges'!$B$4:$F$904,5,0)</f>
        <v>1.4420000000000001E-2</v>
      </c>
      <c r="G6956" s="67"/>
      <c r="H6956" s="67"/>
      <c r="J6956" s="67"/>
      <c r="P6956" s="68"/>
      <c r="Q6956" s="69"/>
      <c r="R6956" s="69"/>
      <c r="Z6956" s="70"/>
      <c r="AA6956" s="71"/>
      <c r="AB6956" s="70"/>
      <c r="AC6956" s="70"/>
      <c r="AD6956" s="53"/>
      <c r="AE6956" s="53"/>
      <c r="AF6956" s="72"/>
      <c r="AG6956" s="70"/>
      <c r="AH6956" s="70"/>
      <c r="AI6956" s="70"/>
    </row>
    <row r="6957" spans="1:35" ht="12.75" customHeight="1" x14ac:dyDescent="0.2">
      <c r="A6957" s="64" t="s">
        <v>1298</v>
      </c>
      <c r="B6957" s="65" t="s">
        <v>1297</v>
      </c>
      <c r="C6957" s="65">
        <v>474088</v>
      </c>
      <c r="D6957" s="66">
        <f>VLOOKUP(A6957,'2.1 Termination Charges'!$B$4:$F$904,5,0)</f>
        <v>1.4420000000000001E-2</v>
      </c>
      <c r="G6957" s="67"/>
      <c r="H6957" s="67"/>
      <c r="J6957" s="67"/>
      <c r="P6957" s="68"/>
      <c r="Q6957" s="69"/>
      <c r="R6957" s="69"/>
      <c r="Z6957" s="70"/>
      <c r="AA6957" s="71"/>
      <c r="AB6957" s="70"/>
      <c r="AC6957" s="70"/>
      <c r="AD6957" s="53"/>
      <c r="AE6957" s="53"/>
      <c r="AF6957" s="72"/>
      <c r="AG6957" s="70"/>
      <c r="AH6957" s="70"/>
      <c r="AI6957" s="70"/>
    </row>
    <row r="6958" spans="1:35" ht="12.75" customHeight="1" x14ac:dyDescent="0.2">
      <c r="A6958" s="64" t="s">
        <v>1298</v>
      </c>
      <c r="B6958" s="65" t="s">
        <v>1297</v>
      </c>
      <c r="C6958" s="65">
        <v>474089</v>
      </c>
      <c r="D6958" s="66">
        <f>VLOOKUP(A6958,'2.1 Termination Charges'!$B$4:$F$904,5,0)</f>
        <v>1.4420000000000001E-2</v>
      </c>
      <c r="G6958" s="67"/>
      <c r="H6958" s="67"/>
      <c r="J6958" s="67"/>
      <c r="P6958" s="68"/>
      <c r="Q6958" s="69"/>
      <c r="R6958" s="69"/>
      <c r="Z6958" s="70"/>
      <c r="AA6958" s="71"/>
      <c r="AB6958" s="70"/>
      <c r="AC6958" s="70"/>
      <c r="AD6958" s="53"/>
      <c r="AE6958" s="53"/>
      <c r="AF6958" s="72"/>
      <c r="AG6958" s="70"/>
      <c r="AH6958" s="70"/>
      <c r="AI6958" s="70"/>
    </row>
    <row r="6959" spans="1:35" ht="12.75" customHeight="1" x14ac:dyDescent="0.2">
      <c r="A6959" s="64" t="s">
        <v>1298</v>
      </c>
      <c r="B6959" s="65" t="s">
        <v>1297</v>
      </c>
      <c r="C6959" s="65">
        <v>474110</v>
      </c>
      <c r="D6959" s="66">
        <f>VLOOKUP(A6959,'2.1 Termination Charges'!$B$4:$F$904,5,0)</f>
        <v>1.4420000000000001E-2</v>
      </c>
      <c r="G6959" s="67"/>
      <c r="H6959" s="67"/>
      <c r="J6959" s="67"/>
      <c r="P6959" s="68"/>
      <c r="Q6959" s="69"/>
      <c r="R6959" s="69"/>
      <c r="Z6959" s="70"/>
      <c r="AA6959" s="71"/>
      <c r="AB6959" s="70"/>
      <c r="AC6959" s="70"/>
      <c r="AD6959" s="53"/>
      <c r="AE6959" s="53"/>
      <c r="AF6959" s="72"/>
      <c r="AG6959" s="70"/>
      <c r="AH6959" s="70"/>
      <c r="AI6959" s="70"/>
    </row>
    <row r="6960" spans="1:35" ht="12.75" customHeight="1" x14ac:dyDescent="0.2">
      <c r="A6960" s="64" t="s">
        <v>1298</v>
      </c>
      <c r="B6960" s="65" t="s">
        <v>1297</v>
      </c>
      <c r="C6960" s="65">
        <v>474111</v>
      </c>
      <c r="D6960" s="66">
        <f>VLOOKUP(A6960,'2.1 Termination Charges'!$B$4:$F$904,5,0)</f>
        <v>1.4420000000000001E-2</v>
      </c>
      <c r="G6960" s="67"/>
      <c r="H6960" s="67"/>
      <c r="J6960" s="67"/>
      <c r="P6960" s="68"/>
      <c r="Q6960" s="69"/>
      <c r="R6960" s="69"/>
      <c r="Z6960" s="70"/>
      <c r="AA6960" s="71"/>
      <c r="AB6960" s="70"/>
      <c r="AC6960" s="70"/>
      <c r="AD6960" s="53"/>
      <c r="AE6960" s="53"/>
      <c r="AF6960" s="72"/>
      <c r="AG6960" s="70"/>
      <c r="AH6960" s="70"/>
      <c r="AI6960" s="70"/>
    </row>
    <row r="6961" spans="1:35" ht="12.75" customHeight="1" x14ac:dyDescent="0.2">
      <c r="A6961" s="64" t="s">
        <v>1298</v>
      </c>
      <c r="B6961" s="65" t="s">
        <v>1297</v>
      </c>
      <c r="C6961" s="65">
        <v>474112</v>
      </c>
      <c r="D6961" s="66">
        <f>VLOOKUP(A6961,'2.1 Termination Charges'!$B$4:$F$904,5,0)</f>
        <v>1.4420000000000001E-2</v>
      </c>
      <c r="G6961" s="67"/>
      <c r="H6961" s="67"/>
      <c r="J6961" s="67"/>
      <c r="P6961" s="68"/>
      <c r="Q6961" s="69"/>
      <c r="R6961" s="69"/>
      <c r="Z6961" s="70"/>
      <c r="AA6961" s="71"/>
      <c r="AB6961" s="70"/>
      <c r="AC6961" s="70"/>
      <c r="AD6961" s="53"/>
      <c r="AE6961" s="53"/>
      <c r="AF6961" s="72"/>
      <c r="AG6961" s="70"/>
      <c r="AH6961" s="70"/>
      <c r="AI6961" s="70"/>
    </row>
    <row r="6962" spans="1:35" ht="12.75" customHeight="1" x14ac:dyDescent="0.2">
      <c r="A6962" s="64" t="s">
        <v>1298</v>
      </c>
      <c r="B6962" s="65" t="s">
        <v>1297</v>
      </c>
      <c r="C6962" s="65">
        <v>474113</v>
      </c>
      <c r="D6962" s="66">
        <f>VLOOKUP(A6962,'2.1 Termination Charges'!$B$4:$F$904,5,0)</f>
        <v>1.4420000000000001E-2</v>
      </c>
      <c r="G6962" s="67"/>
      <c r="H6962" s="67"/>
      <c r="J6962" s="67"/>
      <c r="P6962" s="68"/>
      <c r="Q6962" s="69"/>
      <c r="R6962" s="69"/>
      <c r="Z6962" s="70"/>
      <c r="AA6962" s="71"/>
      <c r="AB6962" s="70"/>
      <c r="AC6962" s="70"/>
      <c r="AD6962" s="53"/>
      <c r="AE6962" s="53"/>
      <c r="AF6962" s="72"/>
      <c r="AG6962" s="70"/>
      <c r="AH6962" s="70"/>
      <c r="AI6962" s="70"/>
    </row>
    <row r="6963" spans="1:35" ht="12.75" customHeight="1" x14ac:dyDescent="0.2">
      <c r="A6963" s="64" t="s">
        <v>1298</v>
      </c>
      <c r="B6963" s="65" t="s">
        <v>1297</v>
      </c>
      <c r="C6963" s="65">
        <v>474114</v>
      </c>
      <c r="D6963" s="66">
        <f>VLOOKUP(A6963,'2.1 Termination Charges'!$B$4:$F$904,5,0)</f>
        <v>1.4420000000000001E-2</v>
      </c>
      <c r="G6963" s="67"/>
      <c r="H6963" s="67"/>
      <c r="J6963" s="67"/>
      <c r="P6963" s="68"/>
      <c r="Q6963" s="69"/>
      <c r="R6963" s="69"/>
      <c r="Z6963" s="70"/>
      <c r="AA6963" s="71"/>
      <c r="AB6963" s="70"/>
      <c r="AC6963" s="70"/>
      <c r="AD6963" s="53"/>
      <c r="AE6963" s="53"/>
      <c r="AF6963" s="72"/>
      <c r="AG6963" s="70"/>
      <c r="AH6963" s="70"/>
      <c r="AI6963" s="70"/>
    </row>
    <row r="6964" spans="1:35" ht="12.75" customHeight="1" x14ac:dyDescent="0.2">
      <c r="A6964" s="64" t="s">
        <v>1298</v>
      </c>
      <c r="B6964" s="65" t="s">
        <v>1297</v>
      </c>
      <c r="C6964" s="65">
        <v>474115</v>
      </c>
      <c r="D6964" s="66">
        <f>VLOOKUP(A6964,'2.1 Termination Charges'!$B$4:$F$904,5,0)</f>
        <v>1.4420000000000001E-2</v>
      </c>
      <c r="G6964" s="67"/>
      <c r="H6964" s="67"/>
      <c r="J6964" s="67"/>
      <c r="P6964" s="68"/>
      <c r="Q6964" s="69"/>
      <c r="R6964" s="69"/>
      <c r="Z6964" s="70"/>
      <c r="AA6964" s="71"/>
      <c r="AB6964" s="70"/>
      <c r="AC6964" s="70"/>
      <c r="AD6964" s="53"/>
      <c r="AE6964" s="53"/>
      <c r="AF6964" s="72"/>
      <c r="AG6964" s="70"/>
      <c r="AH6964" s="70"/>
      <c r="AI6964" s="70"/>
    </row>
    <row r="6965" spans="1:35" ht="12.75" customHeight="1" x14ac:dyDescent="0.2">
      <c r="A6965" s="64" t="s">
        <v>1298</v>
      </c>
      <c r="B6965" s="65" t="s">
        <v>1297</v>
      </c>
      <c r="C6965" s="65">
        <v>474116</v>
      </c>
      <c r="D6965" s="66">
        <f>VLOOKUP(A6965,'2.1 Termination Charges'!$B$4:$F$904,5,0)</f>
        <v>1.4420000000000001E-2</v>
      </c>
      <c r="G6965" s="67"/>
      <c r="H6965" s="67"/>
      <c r="J6965" s="67"/>
      <c r="P6965" s="68"/>
      <c r="Q6965" s="69"/>
      <c r="R6965" s="69"/>
      <c r="Z6965" s="70"/>
      <c r="AA6965" s="71"/>
      <c r="AB6965" s="70"/>
      <c r="AC6965" s="70"/>
      <c r="AD6965" s="53"/>
      <c r="AE6965" s="53"/>
      <c r="AF6965" s="72"/>
      <c r="AG6965" s="70"/>
      <c r="AH6965" s="70"/>
      <c r="AI6965" s="70"/>
    </row>
    <row r="6966" spans="1:35" ht="12.75" customHeight="1" x14ac:dyDescent="0.2">
      <c r="A6966" s="64" t="s">
        <v>1298</v>
      </c>
      <c r="B6966" s="65" t="s">
        <v>1297</v>
      </c>
      <c r="C6966" s="65">
        <v>47414</v>
      </c>
      <c r="D6966" s="66">
        <f>VLOOKUP(A6966,'2.1 Termination Charges'!$B$4:$F$904,5,0)</f>
        <v>1.4420000000000001E-2</v>
      </c>
      <c r="G6966" s="67"/>
      <c r="H6966" s="67"/>
      <c r="J6966" s="67"/>
      <c r="P6966" s="68"/>
      <c r="Q6966" s="69"/>
      <c r="R6966" s="69"/>
      <c r="Z6966" s="70"/>
      <c r="AA6966" s="71"/>
      <c r="AB6966" s="70"/>
      <c r="AC6966" s="70"/>
      <c r="AD6966" s="53"/>
      <c r="AE6966" s="53"/>
      <c r="AF6966" s="72"/>
      <c r="AG6966" s="70"/>
      <c r="AH6966" s="70"/>
      <c r="AI6966" s="70"/>
    </row>
    <row r="6967" spans="1:35" ht="12.75" customHeight="1" x14ac:dyDescent="0.2">
      <c r="A6967" s="64" t="s">
        <v>1298</v>
      </c>
      <c r="B6967" s="65" t="s">
        <v>1297</v>
      </c>
      <c r="C6967" s="65">
        <v>47415</v>
      </c>
      <c r="D6967" s="66">
        <f>VLOOKUP(A6967,'2.1 Termination Charges'!$B$4:$F$904,5,0)</f>
        <v>1.4420000000000001E-2</v>
      </c>
      <c r="G6967" s="67"/>
      <c r="H6967" s="67"/>
      <c r="J6967" s="67"/>
      <c r="P6967" s="68"/>
      <c r="Q6967" s="69"/>
      <c r="R6967" s="69"/>
      <c r="Z6967" s="70"/>
      <c r="AA6967" s="71"/>
      <c r="AB6967" s="70"/>
      <c r="AC6967" s="70"/>
      <c r="AD6967" s="53"/>
      <c r="AE6967" s="53"/>
      <c r="AF6967" s="72"/>
      <c r="AG6967" s="70"/>
      <c r="AH6967" s="70"/>
      <c r="AI6967" s="70"/>
    </row>
    <row r="6968" spans="1:35" ht="12.75" customHeight="1" x14ac:dyDescent="0.2">
      <c r="A6968" s="64" t="s">
        <v>1298</v>
      </c>
      <c r="B6968" s="65" t="s">
        <v>1297</v>
      </c>
      <c r="C6968" s="65">
        <v>47416</v>
      </c>
      <c r="D6968" s="66">
        <f>VLOOKUP(A6968,'2.1 Termination Charges'!$B$4:$F$904,5,0)</f>
        <v>1.4420000000000001E-2</v>
      </c>
      <c r="G6968" s="67"/>
      <c r="H6968" s="67"/>
      <c r="J6968" s="67"/>
      <c r="P6968" s="68"/>
      <c r="Q6968" s="69"/>
      <c r="R6968" s="69"/>
      <c r="Z6968" s="70"/>
      <c r="AA6968" s="71"/>
      <c r="AB6968" s="70"/>
      <c r="AC6968" s="70"/>
      <c r="AD6968" s="53"/>
      <c r="AE6968" s="53"/>
      <c r="AF6968" s="72"/>
      <c r="AG6968" s="70"/>
      <c r="AH6968" s="70"/>
      <c r="AI6968" s="70"/>
    </row>
    <row r="6969" spans="1:35" ht="12.75" customHeight="1" x14ac:dyDescent="0.2">
      <c r="A6969" s="64" t="s">
        <v>1298</v>
      </c>
      <c r="B6969" s="65" t="s">
        <v>1297</v>
      </c>
      <c r="C6969" s="65">
        <v>47417</v>
      </c>
      <c r="D6969" s="66">
        <f>VLOOKUP(A6969,'2.1 Termination Charges'!$B$4:$F$904,5,0)</f>
        <v>1.4420000000000001E-2</v>
      </c>
      <c r="G6969" s="67"/>
      <c r="H6969" s="67"/>
      <c r="J6969" s="67"/>
      <c r="P6969" s="68"/>
      <c r="Q6969" s="69"/>
      <c r="R6969" s="69"/>
      <c r="Z6969" s="70"/>
      <c r="AA6969" s="71"/>
      <c r="AB6969" s="70"/>
      <c r="AC6969" s="70"/>
      <c r="AD6969" s="53"/>
      <c r="AE6969" s="53"/>
      <c r="AF6969" s="72"/>
      <c r="AG6969" s="70"/>
      <c r="AH6969" s="70"/>
      <c r="AI6969" s="70"/>
    </row>
    <row r="6970" spans="1:35" ht="12.75" customHeight="1" x14ac:dyDescent="0.2">
      <c r="A6970" s="64" t="s">
        <v>1298</v>
      </c>
      <c r="B6970" s="65" t="s">
        <v>1297</v>
      </c>
      <c r="C6970" s="65">
        <v>474184</v>
      </c>
      <c r="D6970" s="66">
        <f>VLOOKUP(A6970,'2.1 Termination Charges'!$B$4:$F$904,5,0)</f>
        <v>1.4420000000000001E-2</v>
      </c>
      <c r="G6970" s="67"/>
      <c r="H6970" s="67"/>
      <c r="J6970" s="67"/>
      <c r="P6970" s="68"/>
      <c r="Q6970" s="69"/>
      <c r="R6970" s="69"/>
      <c r="Z6970" s="70"/>
      <c r="AA6970" s="71"/>
      <c r="AB6970" s="70"/>
      <c r="AC6970" s="70"/>
      <c r="AD6970" s="53"/>
      <c r="AE6970" s="53"/>
      <c r="AF6970" s="72"/>
      <c r="AG6970" s="70"/>
      <c r="AH6970" s="70"/>
      <c r="AI6970" s="70"/>
    </row>
    <row r="6971" spans="1:35" ht="12.75" customHeight="1" x14ac:dyDescent="0.2">
      <c r="A6971" s="64" t="s">
        <v>1298</v>
      </c>
      <c r="B6971" s="65" t="s">
        <v>1297</v>
      </c>
      <c r="C6971" s="65">
        <v>474185</v>
      </c>
      <c r="D6971" s="66">
        <f>VLOOKUP(A6971,'2.1 Termination Charges'!$B$4:$F$904,5,0)</f>
        <v>1.4420000000000001E-2</v>
      </c>
      <c r="G6971" s="67"/>
      <c r="H6971" s="67"/>
      <c r="J6971" s="67"/>
      <c r="P6971" s="68"/>
      <c r="Q6971" s="69"/>
      <c r="R6971" s="69"/>
      <c r="Z6971" s="70"/>
      <c r="AA6971" s="71"/>
      <c r="AB6971" s="70"/>
      <c r="AC6971" s="70"/>
      <c r="AD6971" s="53"/>
      <c r="AE6971" s="53"/>
      <c r="AF6971" s="72"/>
      <c r="AG6971" s="70"/>
      <c r="AH6971" s="70"/>
      <c r="AI6971" s="70"/>
    </row>
    <row r="6972" spans="1:35" ht="12.75" customHeight="1" x14ac:dyDescent="0.2">
      <c r="A6972" s="64" t="s">
        <v>1298</v>
      </c>
      <c r="B6972" s="65" t="s">
        <v>1297</v>
      </c>
      <c r="C6972" s="65">
        <v>474186</v>
      </c>
      <c r="D6972" s="66">
        <f>VLOOKUP(A6972,'2.1 Termination Charges'!$B$4:$F$904,5,0)</f>
        <v>1.4420000000000001E-2</v>
      </c>
      <c r="G6972" s="67"/>
      <c r="H6972" s="67"/>
      <c r="J6972" s="67"/>
      <c r="P6972" s="68"/>
      <c r="Q6972" s="69"/>
      <c r="R6972" s="69"/>
      <c r="Z6972" s="70"/>
      <c r="AA6972" s="71"/>
      <c r="AB6972" s="70"/>
      <c r="AC6972" s="70"/>
      <c r="AD6972" s="53"/>
      <c r="AE6972" s="53"/>
      <c r="AF6972" s="72"/>
      <c r="AG6972" s="70"/>
      <c r="AH6972" s="70"/>
      <c r="AI6972" s="70"/>
    </row>
    <row r="6973" spans="1:35" ht="12.75" customHeight="1" x14ac:dyDescent="0.2">
      <c r="A6973" s="64" t="s">
        <v>1298</v>
      </c>
      <c r="B6973" s="65" t="s">
        <v>1297</v>
      </c>
      <c r="C6973" s="65">
        <v>474187</v>
      </c>
      <c r="D6973" s="66">
        <f>VLOOKUP(A6973,'2.1 Termination Charges'!$B$4:$F$904,5,0)</f>
        <v>1.4420000000000001E-2</v>
      </c>
      <c r="G6973" s="67"/>
      <c r="H6973" s="67"/>
      <c r="J6973" s="67"/>
      <c r="P6973" s="68"/>
      <c r="Q6973" s="69"/>
      <c r="R6973" s="69"/>
      <c r="Z6973" s="70"/>
      <c r="AA6973" s="71"/>
      <c r="AB6973" s="70"/>
      <c r="AC6973" s="70"/>
      <c r="AD6973" s="53"/>
      <c r="AE6973" s="53"/>
      <c r="AF6973" s="72"/>
      <c r="AG6973" s="70"/>
      <c r="AH6973" s="70"/>
      <c r="AI6973" s="70"/>
    </row>
    <row r="6974" spans="1:35" ht="12.75" customHeight="1" x14ac:dyDescent="0.2">
      <c r="A6974" s="64" t="s">
        <v>1298</v>
      </c>
      <c r="B6974" s="65" t="s">
        <v>1297</v>
      </c>
      <c r="C6974" s="65">
        <v>474188</v>
      </c>
      <c r="D6974" s="66">
        <f>VLOOKUP(A6974,'2.1 Termination Charges'!$B$4:$F$904,5,0)</f>
        <v>1.4420000000000001E-2</v>
      </c>
      <c r="G6974" s="67"/>
      <c r="H6974" s="67"/>
      <c r="J6974" s="67"/>
      <c r="P6974" s="68"/>
      <c r="Q6974" s="69"/>
      <c r="R6974" s="69"/>
      <c r="Z6974" s="70"/>
      <c r="AA6974" s="71"/>
      <c r="AB6974" s="70"/>
      <c r="AC6974" s="70"/>
      <c r="AD6974" s="53"/>
      <c r="AE6974" s="53"/>
      <c r="AF6974" s="72"/>
      <c r="AG6974" s="70"/>
      <c r="AH6974" s="70"/>
      <c r="AI6974" s="70"/>
    </row>
    <row r="6975" spans="1:35" ht="12.75" customHeight="1" x14ac:dyDescent="0.2">
      <c r="A6975" s="64" t="s">
        <v>1298</v>
      </c>
      <c r="B6975" s="65" t="s">
        <v>1297</v>
      </c>
      <c r="C6975" s="65">
        <v>474189</v>
      </c>
      <c r="D6975" s="66">
        <f>VLOOKUP(A6975,'2.1 Termination Charges'!$B$4:$F$904,5,0)</f>
        <v>1.4420000000000001E-2</v>
      </c>
      <c r="G6975" s="67"/>
      <c r="H6975" s="67"/>
      <c r="J6975" s="67"/>
      <c r="P6975" s="68"/>
      <c r="Q6975" s="69"/>
      <c r="R6975" s="69"/>
      <c r="Z6975" s="70"/>
      <c r="AA6975" s="71"/>
      <c r="AB6975" s="70"/>
      <c r="AC6975" s="70"/>
      <c r="AD6975" s="53"/>
      <c r="AE6975" s="53"/>
      <c r="AF6975" s="72"/>
      <c r="AG6975" s="70"/>
      <c r="AH6975" s="70"/>
      <c r="AI6975" s="70"/>
    </row>
    <row r="6976" spans="1:35" ht="12.75" customHeight="1" x14ac:dyDescent="0.2">
      <c r="A6976" s="64" t="s">
        <v>1298</v>
      </c>
      <c r="B6976" s="65" t="s">
        <v>1297</v>
      </c>
      <c r="C6976" s="65">
        <v>474580</v>
      </c>
      <c r="D6976" s="66">
        <f>VLOOKUP(A6976,'2.1 Termination Charges'!$B$4:$F$904,5,0)</f>
        <v>1.4420000000000001E-2</v>
      </c>
      <c r="G6976" s="67"/>
      <c r="H6976" s="67"/>
      <c r="J6976" s="67"/>
      <c r="P6976" s="68"/>
      <c r="Q6976" s="69"/>
      <c r="R6976" s="69"/>
      <c r="Z6976" s="70"/>
      <c r="AA6976" s="71"/>
      <c r="AB6976" s="70"/>
      <c r="AC6976" s="70"/>
      <c r="AD6976" s="53"/>
      <c r="AE6976" s="53"/>
      <c r="AF6976" s="72"/>
      <c r="AG6976" s="70"/>
      <c r="AH6976" s="70"/>
      <c r="AI6976" s="70"/>
    </row>
    <row r="6977" spans="1:35" ht="12.75" customHeight="1" x14ac:dyDescent="0.2">
      <c r="A6977" s="64" t="s">
        <v>1298</v>
      </c>
      <c r="B6977" s="65" t="s">
        <v>1297</v>
      </c>
      <c r="C6977" s="65">
        <v>474581</v>
      </c>
      <c r="D6977" s="66">
        <f>VLOOKUP(A6977,'2.1 Termination Charges'!$B$4:$F$904,5,0)</f>
        <v>1.4420000000000001E-2</v>
      </c>
      <c r="G6977" s="67"/>
      <c r="H6977" s="67"/>
      <c r="J6977" s="67"/>
      <c r="P6977" s="68"/>
      <c r="Q6977" s="69"/>
      <c r="R6977" s="69"/>
      <c r="Z6977" s="70"/>
      <c r="AA6977" s="71"/>
      <c r="AB6977" s="70"/>
      <c r="AC6977" s="70"/>
      <c r="AD6977" s="53"/>
      <c r="AE6977" s="53"/>
      <c r="AF6977" s="72"/>
      <c r="AG6977" s="70"/>
      <c r="AH6977" s="70"/>
      <c r="AI6977" s="70"/>
    </row>
    <row r="6978" spans="1:35" ht="12.75" customHeight="1" x14ac:dyDescent="0.2">
      <c r="A6978" s="64" t="s">
        <v>1298</v>
      </c>
      <c r="B6978" s="65" t="s">
        <v>1297</v>
      </c>
      <c r="C6978" s="65">
        <v>474582</v>
      </c>
      <c r="D6978" s="66">
        <f>VLOOKUP(A6978,'2.1 Termination Charges'!$B$4:$F$904,5,0)</f>
        <v>1.4420000000000001E-2</v>
      </c>
      <c r="G6978" s="67"/>
      <c r="H6978" s="67"/>
      <c r="J6978" s="67"/>
      <c r="P6978" s="68"/>
      <c r="Q6978" s="69"/>
      <c r="R6978" s="69"/>
      <c r="Z6978" s="70"/>
      <c r="AA6978" s="71"/>
      <c r="AB6978" s="70"/>
      <c r="AC6978" s="70"/>
      <c r="AD6978" s="53"/>
      <c r="AE6978" s="53"/>
      <c r="AF6978" s="72"/>
      <c r="AG6978" s="70"/>
      <c r="AH6978" s="70"/>
      <c r="AI6978" s="70"/>
    </row>
    <row r="6979" spans="1:35" ht="12.75" customHeight="1" x14ac:dyDescent="0.2">
      <c r="A6979" s="64" t="s">
        <v>1298</v>
      </c>
      <c r="B6979" s="65" t="s">
        <v>1297</v>
      </c>
      <c r="C6979" s="65">
        <v>474585</v>
      </c>
      <c r="D6979" s="66">
        <f>VLOOKUP(A6979,'2.1 Termination Charges'!$B$4:$F$904,5,0)</f>
        <v>1.4420000000000001E-2</v>
      </c>
      <c r="G6979" s="67"/>
      <c r="H6979" s="67"/>
      <c r="J6979" s="67"/>
      <c r="P6979" s="68"/>
      <c r="Q6979" s="69"/>
      <c r="R6979" s="69"/>
      <c r="Z6979" s="70"/>
      <c r="AA6979" s="71"/>
      <c r="AB6979" s="70"/>
      <c r="AC6979" s="70"/>
      <c r="AD6979" s="53"/>
      <c r="AE6979" s="53"/>
      <c r="AF6979" s="72"/>
      <c r="AG6979" s="70"/>
      <c r="AH6979" s="70"/>
      <c r="AI6979" s="70"/>
    </row>
    <row r="6980" spans="1:35" ht="12.75" customHeight="1" x14ac:dyDescent="0.2">
      <c r="A6980" s="64" t="s">
        <v>1298</v>
      </c>
      <c r="B6980" s="65" t="s">
        <v>1297</v>
      </c>
      <c r="C6980" s="65">
        <v>474588</v>
      </c>
      <c r="D6980" s="66">
        <f>VLOOKUP(A6980,'2.1 Termination Charges'!$B$4:$F$904,5,0)</f>
        <v>1.4420000000000001E-2</v>
      </c>
      <c r="G6980" s="67"/>
      <c r="H6980" s="67"/>
      <c r="J6980" s="67"/>
      <c r="P6980" s="68"/>
      <c r="Q6980" s="69"/>
      <c r="R6980" s="69"/>
      <c r="Z6980" s="70"/>
      <c r="AA6980" s="71"/>
      <c r="AB6980" s="70"/>
      <c r="AC6980" s="70"/>
      <c r="AD6980" s="53"/>
      <c r="AE6980" s="53"/>
      <c r="AF6980" s="72"/>
      <c r="AG6980" s="70"/>
      <c r="AH6980" s="70"/>
      <c r="AI6980" s="70"/>
    </row>
    <row r="6981" spans="1:35" ht="12.75" customHeight="1" x14ac:dyDescent="0.2">
      <c r="A6981" s="64" t="s">
        <v>1298</v>
      </c>
      <c r="B6981" s="65" t="s">
        <v>1297</v>
      </c>
      <c r="C6981" s="65">
        <v>474589</v>
      </c>
      <c r="D6981" s="66">
        <f>VLOOKUP(A6981,'2.1 Termination Charges'!$B$4:$F$904,5,0)</f>
        <v>1.4420000000000001E-2</v>
      </c>
      <c r="G6981" s="67"/>
      <c r="H6981" s="67"/>
      <c r="J6981" s="67"/>
      <c r="P6981" s="68"/>
      <c r="Q6981" s="69"/>
      <c r="R6981" s="69"/>
      <c r="Z6981" s="70"/>
      <c r="AA6981" s="71"/>
      <c r="AB6981" s="70"/>
      <c r="AC6981" s="70"/>
      <c r="AD6981" s="53"/>
      <c r="AE6981" s="53"/>
      <c r="AF6981" s="72"/>
      <c r="AG6981" s="70"/>
      <c r="AH6981" s="70"/>
      <c r="AI6981" s="70"/>
    </row>
    <row r="6982" spans="1:35" ht="12.75" customHeight="1" x14ac:dyDescent="0.2">
      <c r="A6982" s="64" t="s">
        <v>1298</v>
      </c>
      <c r="B6982" s="65" t="s">
        <v>1297</v>
      </c>
      <c r="C6982" s="65">
        <v>474611</v>
      </c>
      <c r="D6982" s="66">
        <f>VLOOKUP(A6982,'2.1 Termination Charges'!$B$4:$F$904,5,0)</f>
        <v>1.4420000000000001E-2</v>
      </c>
      <c r="G6982" s="67"/>
      <c r="H6982" s="67"/>
      <c r="J6982" s="67"/>
      <c r="P6982" s="68"/>
      <c r="Q6982" s="69"/>
      <c r="R6982" s="69"/>
      <c r="Z6982" s="70"/>
      <c r="AA6982" s="71"/>
      <c r="AB6982" s="70"/>
      <c r="AC6982" s="70"/>
      <c r="AD6982" s="53"/>
      <c r="AE6982" s="53"/>
      <c r="AF6982" s="72"/>
      <c r="AG6982" s="70"/>
      <c r="AH6982" s="70"/>
      <c r="AI6982" s="70"/>
    </row>
    <row r="6983" spans="1:35" ht="12.75" customHeight="1" x14ac:dyDescent="0.2">
      <c r="A6983" s="64" t="s">
        <v>1298</v>
      </c>
      <c r="B6983" s="65" t="s">
        <v>1297</v>
      </c>
      <c r="C6983" s="65">
        <v>474612</v>
      </c>
      <c r="D6983" s="66">
        <f>VLOOKUP(A6983,'2.1 Termination Charges'!$B$4:$F$904,5,0)</f>
        <v>1.4420000000000001E-2</v>
      </c>
      <c r="G6983" s="67"/>
      <c r="H6983" s="67"/>
      <c r="J6983" s="67"/>
      <c r="P6983" s="68"/>
      <c r="Q6983" s="69"/>
      <c r="R6983" s="69"/>
      <c r="Z6983" s="70"/>
      <c r="AA6983" s="71"/>
      <c r="AB6983" s="70"/>
      <c r="AC6983" s="70"/>
      <c r="AD6983" s="53"/>
      <c r="AE6983" s="53"/>
      <c r="AF6983" s="72"/>
      <c r="AG6983" s="70"/>
      <c r="AH6983" s="70"/>
      <c r="AI6983" s="70"/>
    </row>
    <row r="6984" spans="1:35" ht="12.75" customHeight="1" x14ac:dyDescent="0.2">
      <c r="A6984" s="64" t="s">
        <v>1298</v>
      </c>
      <c r="B6984" s="65" t="s">
        <v>1297</v>
      </c>
      <c r="C6984" s="65">
        <v>474613</v>
      </c>
      <c r="D6984" s="66">
        <f>VLOOKUP(A6984,'2.1 Termination Charges'!$B$4:$F$904,5,0)</f>
        <v>1.4420000000000001E-2</v>
      </c>
      <c r="G6984" s="67"/>
      <c r="H6984" s="67"/>
      <c r="J6984" s="67"/>
      <c r="P6984" s="68"/>
      <c r="Q6984" s="69"/>
      <c r="R6984" s="69"/>
      <c r="Z6984" s="70"/>
      <c r="AA6984" s="71"/>
      <c r="AB6984" s="70"/>
      <c r="AC6984" s="70"/>
      <c r="AD6984" s="53"/>
      <c r="AE6984" s="53"/>
      <c r="AF6984" s="72"/>
      <c r="AG6984" s="70"/>
      <c r="AH6984" s="70"/>
      <c r="AI6984" s="70"/>
    </row>
    <row r="6985" spans="1:35" ht="12.75" customHeight="1" x14ac:dyDescent="0.2">
      <c r="A6985" s="64" t="s">
        <v>1298</v>
      </c>
      <c r="B6985" s="65" t="s">
        <v>1297</v>
      </c>
      <c r="C6985" s="65">
        <v>474614</v>
      </c>
      <c r="D6985" s="66">
        <f>VLOOKUP(A6985,'2.1 Termination Charges'!$B$4:$F$904,5,0)</f>
        <v>1.4420000000000001E-2</v>
      </c>
      <c r="G6985" s="67"/>
      <c r="H6985" s="67"/>
      <c r="J6985" s="67"/>
      <c r="P6985" s="68"/>
      <c r="Q6985" s="69"/>
      <c r="R6985" s="69"/>
      <c r="Z6985" s="70"/>
      <c r="AA6985" s="71"/>
      <c r="AB6985" s="70"/>
      <c r="AC6985" s="70"/>
      <c r="AD6985" s="53"/>
      <c r="AE6985" s="53"/>
      <c r="AF6985" s="72"/>
      <c r="AG6985" s="70"/>
      <c r="AH6985" s="70"/>
      <c r="AI6985" s="70"/>
    </row>
    <row r="6986" spans="1:35" ht="12.75" customHeight="1" x14ac:dyDescent="0.2">
      <c r="A6986" s="64" t="s">
        <v>1298</v>
      </c>
      <c r="B6986" s="65" t="s">
        <v>1297</v>
      </c>
      <c r="C6986" s="65">
        <v>474615</v>
      </c>
      <c r="D6986" s="66">
        <f>VLOOKUP(A6986,'2.1 Termination Charges'!$B$4:$F$904,5,0)</f>
        <v>1.4420000000000001E-2</v>
      </c>
      <c r="G6986" s="67"/>
      <c r="H6986" s="67"/>
      <c r="J6986" s="67"/>
      <c r="P6986" s="68"/>
      <c r="Q6986" s="69"/>
      <c r="R6986" s="69"/>
      <c r="Z6986" s="70"/>
      <c r="AA6986" s="71"/>
      <c r="AB6986" s="70"/>
      <c r="AC6986" s="70"/>
      <c r="AD6986" s="53"/>
      <c r="AE6986" s="53"/>
      <c r="AF6986" s="72"/>
      <c r="AG6986" s="70"/>
      <c r="AH6986" s="70"/>
      <c r="AI6986" s="70"/>
    </row>
    <row r="6987" spans="1:35" ht="12.75" customHeight="1" x14ac:dyDescent="0.2">
      <c r="A6987" s="64" t="s">
        <v>1298</v>
      </c>
      <c r="B6987" s="65" t="s">
        <v>1297</v>
      </c>
      <c r="C6987" s="65">
        <v>474616</v>
      </c>
      <c r="D6987" s="66">
        <f>VLOOKUP(A6987,'2.1 Termination Charges'!$B$4:$F$904,5,0)</f>
        <v>1.4420000000000001E-2</v>
      </c>
      <c r="G6987" s="67"/>
      <c r="H6987" s="67"/>
      <c r="J6987" s="67"/>
      <c r="P6987" s="68"/>
      <c r="Q6987" s="69"/>
      <c r="R6987" s="69"/>
      <c r="Z6987" s="70"/>
      <c r="AA6987" s="71"/>
      <c r="AB6987" s="70"/>
      <c r="AC6987" s="70"/>
      <c r="AD6987" s="53"/>
      <c r="AE6987" s="53"/>
      <c r="AF6987" s="72"/>
      <c r="AG6987" s="70"/>
      <c r="AH6987" s="70"/>
      <c r="AI6987" s="70"/>
    </row>
    <row r="6988" spans="1:35" ht="12.75" customHeight="1" x14ac:dyDescent="0.2">
      <c r="A6988" s="64" t="s">
        <v>1298</v>
      </c>
      <c r="B6988" s="65" t="s">
        <v>1297</v>
      </c>
      <c r="C6988" s="65">
        <v>474617</v>
      </c>
      <c r="D6988" s="66">
        <f>VLOOKUP(A6988,'2.1 Termination Charges'!$B$4:$F$904,5,0)</f>
        <v>1.4420000000000001E-2</v>
      </c>
      <c r="G6988" s="67"/>
      <c r="H6988" s="67"/>
      <c r="J6988" s="67"/>
      <c r="P6988" s="68"/>
      <c r="Q6988" s="69"/>
      <c r="R6988" s="69"/>
      <c r="Z6988" s="70"/>
      <c r="AA6988" s="71"/>
      <c r="AB6988" s="70"/>
      <c r="AC6988" s="70"/>
      <c r="AD6988" s="53"/>
      <c r="AE6988" s="53"/>
      <c r="AF6988" s="72"/>
      <c r="AG6988" s="70"/>
      <c r="AH6988" s="70"/>
      <c r="AI6988" s="70"/>
    </row>
    <row r="6989" spans="1:35" ht="12.75" customHeight="1" x14ac:dyDescent="0.2">
      <c r="A6989" s="64" t="s">
        <v>1298</v>
      </c>
      <c r="B6989" s="65" t="s">
        <v>1297</v>
      </c>
      <c r="C6989" s="65">
        <v>474618</v>
      </c>
      <c r="D6989" s="66">
        <f>VLOOKUP(A6989,'2.1 Termination Charges'!$B$4:$F$904,5,0)</f>
        <v>1.4420000000000001E-2</v>
      </c>
      <c r="G6989" s="67"/>
      <c r="H6989" s="67"/>
      <c r="J6989" s="67"/>
      <c r="P6989" s="68"/>
      <c r="Q6989" s="69"/>
      <c r="R6989" s="69"/>
      <c r="Z6989" s="70"/>
      <c r="AA6989" s="71"/>
      <c r="AB6989" s="70"/>
      <c r="AC6989" s="70"/>
      <c r="AD6989" s="53"/>
      <c r="AE6989" s="53"/>
      <c r="AF6989" s="72"/>
      <c r="AG6989" s="70"/>
      <c r="AH6989" s="70"/>
      <c r="AI6989" s="70"/>
    </row>
    <row r="6990" spans="1:35" ht="12.75" customHeight="1" x14ac:dyDescent="0.2">
      <c r="A6990" s="64" t="s">
        <v>1298</v>
      </c>
      <c r="B6990" s="65" t="s">
        <v>1297</v>
      </c>
      <c r="C6990" s="65">
        <v>474619</v>
      </c>
      <c r="D6990" s="66">
        <f>VLOOKUP(A6990,'2.1 Termination Charges'!$B$4:$F$904,5,0)</f>
        <v>1.4420000000000001E-2</v>
      </c>
      <c r="G6990" s="67"/>
      <c r="H6990" s="67"/>
      <c r="J6990" s="67"/>
      <c r="P6990" s="68"/>
      <c r="Q6990" s="69"/>
      <c r="R6990" s="69"/>
      <c r="Z6990" s="70"/>
      <c r="AA6990" s="71"/>
      <c r="AB6990" s="70"/>
      <c r="AC6990" s="70"/>
      <c r="AD6990" s="53"/>
      <c r="AE6990" s="53"/>
      <c r="AF6990" s="72"/>
      <c r="AG6990" s="70"/>
      <c r="AH6990" s="70"/>
      <c r="AI6990" s="70"/>
    </row>
    <row r="6991" spans="1:35" ht="12.75" customHeight="1" x14ac:dyDescent="0.2">
      <c r="A6991" s="64" t="s">
        <v>1298</v>
      </c>
      <c r="B6991" s="65" t="s">
        <v>1297</v>
      </c>
      <c r="C6991" s="65">
        <v>474628</v>
      </c>
      <c r="D6991" s="66">
        <f>VLOOKUP(A6991,'2.1 Termination Charges'!$B$4:$F$904,5,0)</f>
        <v>1.4420000000000001E-2</v>
      </c>
      <c r="G6991" s="67"/>
      <c r="H6991" s="67"/>
      <c r="J6991" s="67"/>
      <c r="P6991" s="68"/>
      <c r="Q6991" s="69"/>
      <c r="R6991" s="69"/>
      <c r="Z6991" s="70"/>
      <c r="AA6991" s="71"/>
      <c r="AB6991" s="70"/>
      <c r="AC6991" s="70"/>
      <c r="AD6991" s="53"/>
      <c r="AE6991" s="53"/>
      <c r="AF6991" s="72"/>
      <c r="AG6991" s="70"/>
      <c r="AH6991" s="70"/>
      <c r="AI6991" s="70"/>
    </row>
    <row r="6992" spans="1:35" ht="12.75" customHeight="1" x14ac:dyDescent="0.2">
      <c r="A6992" s="64" t="s">
        <v>1298</v>
      </c>
      <c r="B6992" s="65" t="s">
        <v>1297</v>
      </c>
      <c r="C6992" s="65">
        <v>474629</v>
      </c>
      <c r="D6992" s="66">
        <f>VLOOKUP(A6992,'2.1 Termination Charges'!$B$4:$F$904,5,0)</f>
        <v>1.4420000000000001E-2</v>
      </c>
      <c r="G6992" s="67"/>
      <c r="H6992" s="67"/>
      <c r="J6992" s="67"/>
      <c r="P6992" s="68"/>
      <c r="Q6992" s="69"/>
      <c r="R6992" s="69"/>
      <c r="Z6992" s="70"/>
      <c r="AA6992" s="71"/>
      <c r="AB6992" s="70"/>
      <c r="AC6992" s="70"/>
      <c r="AD6992" s="53"/>
      <c r="AE6992" s="53"/>
      <c r="AF6992" s="72"/>
      <c r="AG6992" s="70"/>
      <c r="AH6992" s="70"/>
      <c r="AI6992" s="70"/>
    </row>
    <row r="6993" spans="1:35" ht="12.75" customHeight="1" x14ac:dyDescent="0.2">
      <c r="A6993" s="64" t="s">
        <v>1298</v>
      </c>
      <c r="B6993" s="65" t="s">
        <v>1297</v>
      </c>
      <c r="C6993" s="65">
        <v>474666</v>
      </c>
      <c r="D6993" s="66">
        <f>VLOOKUP(A6993,'2.1 Termination Charges'!$B$4:$F$904,5,0)</f>
        <v>1.4420000000000001E-2</v>
      </c>
      <c r="G6993" s="67"/>
      <c r="H6993" s="67"/>
      <c r="J6993" s="67"/>
      <c r="P6993" s="68"/>
      <c r="Q6993" s="69"/>
      <c r="R6993" s="69"/>
      <c r="Z6993" s="70"/>
      <c r="AA6993" s="71"/>
      <c r="AB6993" s="70"/>
      <c r="AC6993" s="70"/>
      <c r="AD6993" s="53"/>
      <c r="AE6993" s="53"/>
      <c r="AF6993" s="72"/>
      <c r="AG6993" s="70"/>
      <c r="AH6993" s="70"/>
      <c r="AI6993" s="70"/>
    </row>
    <row r="6994" spans="1:35" ht="12.75" customHeight="1" x14ac:dyDescent="0.2">
      <c r="A6994" s="64" t="s">
        <v>1298</v>
      </c>
      <c r="B6994" s="65" t="s">
        <v>1297</v>
      </c>
      <c r="C6994" s="65">
        <v>474667</v>
      </c>
      <c r="D6994" s="66">
        <f>VLOOKUP(A6994,'2.1 Termination Charges'!$B$4:$F$904,5,0)</f>
        <v>1.4420000000000001E-2</v>
      </c>
      <c r="G6994" s="67"/>
      <c r="H6994" s="67"/>
      <c r="J6994" s="67"/>
      <c r="P6994" s="68"/>
      <c r="Q6994" s="69"/>
      <c r="R6994" s="69"/>
      <c r="Z6994" s="70"/>
      <c r="AA6994" s="71"/>
      <c r="AB6994" s="70"/>
      <c r="AC6994" s="70"/>
      <c r="AD6994" s="53"/>
      <c r="AE6994" s="53"/>
      <c r="AF6994" s="72"/>
      <c r="AG6994" s="70"/>
      <c r="AH6994" s="70"/>
      <c r="AI6994" s="70"/>
    </row>
    <row r="6995" spans="1:35" ht="12.75" customHeight="1" x14ac:dyDescent="0.2">
      <c r="A6995" s="64" t="s">
        <v>1298</v>
      </c>
      <c r="B6995" s="65" t="s">
        <v>1297</v>
      </c>
      <c r="C6995" s="65">
        <v>47468</v>
      </c>
      <c r="D6995" s="66">
        <f>VLOOKUP(A6995,'2.1 Termination Charges'!$B$4:$F$904,5,0)</f>
        <v>1.4420000000000001E-2</v>
      </c>
      <c r="G6995" s="67"/>
      <c r="H6995" s="67"/>
      <c r="J6995" s="67"/>
      <c r="P6995" s="68"/>
      <c r="Q6995" s="69"/>
      <c r="R6995" s="69"/>
      <c r="Z6995" s="70"/>
      <c r="AA6995" s="71"/>
      <c r="AB6995" s="70"/>
      <c r="AC6995" s="70"/>
      <c r="AD6995" s="53"/>
      <c r="AE6995" s="53"/>
      <c r="AF6995" s="72"/>
      <c r="AG6995" s="70"/>
      <c r="AH6995" s="70"/>
      <c r="AI6995" s="70"/>
    </row>
    <row r="6996" spans="1:35" ht="12.75" customHeight="1" x14ac:dyDescent="0.2">
      <c r="A6996" s="64" t="s">
        <v>1298</v>
      </c>
      <c r="B6996" s="65" t="s">
        <v>1297</v>
      </c>
      <c r="C6996" s="65">
        <v>474690</v>
      </c>
      <c r="D6996" s="66">
        <f>VLOOKUP(A6996,'2.1 Termination Charges'!$B$4:$F$904,5,0)</f>
        <v>1.4420000000000001E-2</v>
      </c>
      <c r="G6996" s="67"/>
      <c r="H6996" s="67"/>
      <c r="J6996" s="67"/>
      <c r="P6996" s="68"/>
      <c r="Q6996" s="69"/>
      <c r="R6996" s="69"/>
      <c r="Z6996" s="70"/>
      <c r="AA6996" s="71"/>
      <c r="AB6996" s="70"/>
      <c r="AC6996" s="70"/>
      <c r="AD6996" s="53"/>
      <c r="AE6996" s="53"/>
      <c r="AF6996" s="72"/>
      <c r="AG6996" s="70"/>
      <c r="AH6996" s="70"/>
      <c r="AI6996" s="70"/>
    </row>
    <row r="6997" spans="1:35" ht="12.75" customHeight="1" x14ac:dyDescent="0.2">
      <c r="A6997" s="64" t="s">
        <v>1298</v>
      </c>
      <c r="B6997" s="65" t="s">
        <v>1297</v>
      </c>
      <c r="C6997" s="65">
        <v>474691</v>
      </c>
      <c r="D6997" s="66">
        <f>VLOOKUP(A6997,'2.1 Termination Charges'!$B$4:$F$904,5,0)</f>
        <v>1.4420000000000001E-2</v>
      </c>
      <c r="G6997" s="67"/>
      <c r="H6997" s="67"/>
      <c r="J6997" s="67"/>
      <c r="P6997" s="68"/>
      <c r="Q6997" s="69"/>
      <c r="R6997" s="69"/>
      <c r="Z6997" s="70"/>
      <c r="AA6997" s="71"/>
      <c r="AB6997" s="70"/>
      <c r="AC6997" s="70"/>
      <c r="AD6997" s="53"/>
      <c r="AE6997" s="53"/>
      <c r="AF6997" s="72"/>
      <c r="AG6997" s="70"/>
      <c r="AH6997" s="70"/>
      <c r="AI6997" s="70"/>
    </row>
    <row r="6998" spans="1:35" ht="12.75" customHeight="1" x14ac:dyDescent="0.2">
      <c r="A6998" s="64" t="s">
        <v>1298</v>
      </c>
      <c r="B6998" s="65" t="s">
        <v>1297</v>
      </c>
      <c r="C6998" s="65">
        <v>474692</v>
      </c>
      <c r="D6998" s="66">
        <f>VLOOKUP(A6998,'2.1 Termination Charges'!$B$4:$F$904,5,0)</f>
        <v>1.4420000000000001E-2</v>
      </c>
      <c r="G6998" s="67"/>
      <c r="H6998" s="67"/>
      <c r="J6998" s="67"/>
      <c r="P6998" s="68"/>
      <c r="Q6998" s="69"/>
      <c r="R6998" s="69"/>
      <c r="Z6998" s="70"/>
      <c r="AA6998" s="71"/>
      <c r="AB6998" s="70"/>
      <c r="AC6998" s="70"/>
      <c r="AD6998" s="53"/>
      <c r="AE6998" s="53"/>
      <c r="AF6998" s="72"/>
      <c r="AG6998" s="70"/>
      <c r="AH6998" s="70"/>
      <c r="AI6998" s="70"/>
    </row>
    <row r="6999" spans="1:35" ht="12.75" customHeight="1" x14ac:dyDescent="0.2">
      <c r="A6999" s="64" t="s">
        <v>1298</v>
      </c>
      <c r="B6999" s="65" t="s">
        <v>1297</v>
      </c>
      <c r="C6999" s="65">
        <v>474693</v>
      </c>
      <c r="D6999" s="66">
        <f>VLOOKUP(A6999,'2.1 Termination Charges'!$B$4:$F$904,5,0)</f>
        <v>1.4420000000000001E-2</v>
      </c>
      <c r="G6999" s="67"/>
      <c r="H6999" s="67"/>
      <c r="J6999" s="67"/>
      <c r="P6999" s="68"/>
      <c r="Q6999" s="69"/>
      <c r="R6999" s="69"/>
      <c r="Z6999" s="70"/>
      <c r="AA6999" s="71"/>
      <c r="AB6999" s="70"/>
      <c r="AC6999" s="70"/>
      <c r="AD6999" s="53"/>
      <c r="AE6999" s="53"/>
      <c r="AF6999" s="72"/>
      <c r="AG6999" s="70"/>
      <c r="AH6999" s="70"/>
      <c r="AI6999" s="70"/>
    </row>
    <row r="7000" spans="1:35" ht="12.75" customHeight="1" x14ac:dyDescent="0.2">
      <c r="A7000" s="64" t="s">
        <v>1298</v>
      </c>
      <c r="B7000" s="65" t="s">
        <v>1297</v>
      </c>
      <c r="C7000" s="65">
        <v>474694</v>
      </c>
      <c r="D7000" s="66">
        <f>VLOOKUP(A7000,'2.1 Termination Charges'!$B$4:$F$904,5,0)</f>
        <v>1.4420000000000001E-2</v>
      </c>
      <c r="G7000" s="67"/>
      <c r="H7000" s="67"/>
      <c r="J7000" s="67"/>
      <c r="P7000" s="68"/>
      <c r="Q7000" s="69"/>
      <c r="R7000" s="69"/>
      <c r="Z7000" s="70"/>
      <c r="AA7000" s="71"/>
      <c r="AB7000" s="70"/>
      <c r="AC7000" s="70"/>
      <c r="AD7000" s="53"/>
      <c r="AE7000" s="53"/>
      <c r="AF7000" s="72"/>
      <c r="AG7000" s="70"/>
      <c r="AH7000" s="70"/>
      <c r="AI7000" s="70"/>
    </row>
    <row r="7001" spans="1:35" ht="12.75" customHeight="1" x14ac:dyDescent="0.2">
      <c r="A7001" s="64" t="s">
        <v>1298</v>
      </c>
      <c r="B7001" s="65" t="s">
        <v>1297</v>
      </c>
      <c r="C7001" s="65">
        <v>474695</v>
      </c>
      <c r="D7001" s="66">
        <f>VLOOKUP(A7001,'2.1 Termination Charges'!$B$4:$F$904,5,0)</f>
        <v>1.4420000000000001E-2</v>
      </c>
      <c r="G7001" s="67"/>
      <c r="H7001" s="67"/>
      <c r="J7001" s="67"/>
      <c r="P7001" s="68"/>
      <c r="Q7001" s="69"/>
      <c r="R7001" s="69"/>
      <c r="Z7001" s="70"/>
      <c r="AA7001" s="71"/>
      <c r="AB7001" s="70"/>
      <c r="AC7001" s="70"/>
      <c r="AD7001" s="53"/>
      <c r="AE7001" s="53"/>
      <c r="AF7001" s="72"/>
      <c r="AG7001" s="70"/>
      <c r="AH7001" s="70"/>
      <c r="AI7001" s="70"/>
    </row>
    <row r="7002" spans="1:35" ht="12.75" customHeight="1" x14ac:dyDescent="0.2">
      <c r="A7002" s="64" t="s">
        <v>1298</v>
      </c>
      <c r="B7002" s="65" t="s">
        <v>1297</v>
      </c>
      <c r="C7002" s="65">
        <v>474696</v>
      </c>
      <c r="D7002" s="66">
        <f>VLOOKUP(A7002,'2.1 Termination Charges'!$B$4:$F$904,5,0)</f>
        <v>1.4420000000000001E-2</v>
      </c>
      <c r="G7002" s="67"/>
      <c r="H7002" s="67"/>
      <c r="J7002" s="67"/>
      <c r="P7002" s="68"/>
      <c r="Q7002" s="69"/>
      <c r="R7002" s="69"/>
      <c r="Z7002" s="70"/>
      <c r="AA7002" s="71"/>
      <c r="AB7002" s="70"/>
      <c r="AC7002" s="70"/>
      <c r="AD7002" s="53"/>
      <c r="AE7002" s="53"/>
      <c r="AF7002" s="72"/>
      <c r="AG7002" s="70"/>
      <c r="AH7002" s="70"/>
      <c r="AI7002" s="70"/>
    </row>
    <row r="7003" spans="1:35" ht="12.75" customHeight="1" x14ac:dyDescent="0.2">
      <c r="A7003" s="64" t="s">
        <v>1298</v>
      </c>
      <c r="B7003" s="65" t="s">
        <v>1297</v>
      </c>
      <c r="C7003" s="65">
        <v>474718</v>
      </c>
      <c r="D7003" s="66">
        <f>VLOOKUP(A7003,'2.1 Termination Charges'!$B$4:$F$904,5,0)</f>
        <v>1.4420000000000001E-2</v>
      </c>
      <c r="G7003" s="67"/>
      <c r="H7003" s="67"/>
      <c r="J7003" s="67"/>
      <c r="P7003" s="68"/>
      <c r="Q7003" s="69"/>
      <c r="R7003" s="69"/>
      <c r="Z7003" s="70"/>
      <c r="AA7003" s="71"/>
      <c r="AB7003" s="70"/>
      <c r="AC7003" s="70"/>
      <c r="AD7003" s="53"/>
      <c r="AE7003" s="53"/>
      <c r="AF7003" s="72"/>
      <c r="AG7003" s="70"/>
      <c r="AH7003" s="70"/>
      <c r="AI7003" s="70"/>
    </row>
    <row r="7004" spans="1:35" ht="12.75" customHeight="1" x14ac:dyDescent="0.2">
      <c r="A7004" s="64" t="s">
        <v>1298</v>
      </c>
      <c r="B7004" s="65" t="s">
        <v>1297</v>
      </c>
      <c r="C7004" s="65">
        <v>474719</v>
      </c>
      <c r="D7004" s="66">
        <f>VLOOKUP(A7004,'2.1 Termination Charges'!$B$4:$F$904,5,0)</f>
        <v>1.4420000000000001E-2</v>
      </c>
      <c r="G7004" s="67"/>
      <c r="H7004" s="67"/>
      <c r="J7004" s="67"/>
      <c r="P7004" s="68"/>
      <c r="Q7004" s="69"/>
      <c r="R7004" s="69"/>
      <c r="Z7004" s="70"/>
      <c r="AA7004" s="71"/>
      <c r="AB7004" s="70"/>
      <c r="AC7004" s="70"/>
      <c r="AD7004" s="53"/>
      <c r="AE7004" s="53"/>
      <c r="AF7004" s="72"/>
      <c r="AG7004" s="70"/>
      <c r="AH7004" s="70"/>
      <c r="AI7004" s="70"/>
    </row>
    <row r="7005" spans="1:35" ht="12.75" customHeight="1" x14ac:dyDescent="0.2">
      <c r="A7005" s="64" t="s">
        <v>1298</v>
      </c>
      <c r="B7005" s="65" t="s">
        <v>1297</v>
      </c>
      <c r="C7005" s="65">
        <v>474750</v>
      </c>
      <c r="D7005" s="66">
        <f>VLOOKUP(A7005,'2.1 Termination Charges'!$B$4:$F$904,5,0)</f>
        <v>1.4420000000000001E-2</v>
      </c>
      <c r="G7005" s="67"/>
      <c r="H7005" s="67"/>
      <c r="J7005" s="67"/>
      <c r="P7005" s="68"/>
      <c r="Q7005" s="69"/>
      <c r="R7005" s="69"/>
      <c r="Z7005" s="70"/>
      <c r="AA7005" s="71"/>
      <c r="AB7005" s="70"/>
      <c r="AC7005" s="70"/>
      <c r="AD7005" s="53"/>
      <c r="AE7005" s="53"/>
      <c r="AF7005" s="72"/>
      <c r="AG7005" s="70"/>
      <c r="AH7005" s="70"/>
      <c r="AI7005" s="70"/>
    </row>
    <row r="7006" spans="1:35" ht="12.75" customHeight="1" x14ac:dyDescent="0.2">
      <c r="A7006" s="64" t="s">
        <v>1298</v>
      </c>
      <c r="B7006" s="65" t="s">
        <v>1297</v>
      </c>
      <c r="C7006" s="65">
        <v>474751</v>
      </c>
      <c r="D7006" s="66">
        <f>VLOOKUP(A7006,'2.1 Termination Charges'!$B$4:$F$904,5,0)</f>
        <v>1.4420000000000001E-2</v>
      </c>
      <c r="G7006" s="67"/>
      <c r="H7006" s="67"/>
      <c r="J7006" s="67"/>
      <c r="P7006" s="68"/>
      <c r="Q7006" s="69"/>
      <c r="R7006" s="69"/>
      <c r="Z7006" s="70"/>
      <c r="AA7006" s="71"/>
      <c r="AB7006" s="70"/>
      <c r="AC7006" s="70"/>
      <c r="AD7006" s="53"/>
      <c r="AE7006" s="53"/>
      <c r="AF7006" s="72"/>
      <c r="AG7006" s="70"/>
      <c r="AH7006" s="70"/>
      <c r="AI7006" s="70"/>
    </row>
    <row r="7007" spans="1:35" ht="12.75" customHeight="1" x14ac:dyDescent="0.2">
      <c r="A7007" s="64" t="s">
        <v>1298</v>
      </c>
      <c r="B7007" s="65" t="s">
        <v>1297</v>
      </c>
      <c r="C7007" s="65">
        <v>47476</v>
      </c>
      <c r="D7007" s="66">
        <f>VLOOKUP(A7007,'2.1 Termination Charges'!$B$4:$F$904,5,0)</f>
        <v>1.4420000000000001E-2</v>
      </c>
      <c r="G7007" s="67"/>
      <c r="H7007" s="67"/>
      <c r="J7007" s="67"/>
      <c r="P7007" s="68"/>
      <c r="Q7007" s="69"/>
      <c r="R7007" s="69"/>
      <c r="Z7007" s="70"/>
      <c r="AA7007" s="71"/>
      <c r="AB7007" s="70"/>
      <c r="AC7007" s="70"/>
      <c r="AD7007" s="53"/>
      <c r="AE7007" s="53"/>
      <c r="AF7007" s="72"/>
      <c r="AG7007" s="70"/>
      <c r="AH7007" s="70"/>
      <c r="AI7007" s="70"/>
    </row>
    <row r="7008" spans="1:35" ht="12.75" customHeight="1" x14ac:dyDescent="0.2">
      <c r="A7008" s="64" t="s">
        <v>1298</v>
      </c>
      <c r="B7008" s="65" t="s">
        <v>1297</v>
      </c>
      <c r="C7008" s="65">
        <v>474770</v>
      </c>
      <c r="D7008" s="66">
        <f>VLOOKUP(A7008,'2.1 Termination Charges'!$B$4:$F$904,5,0)</f>
        <v>1.4420000000000001E-2</v>
      </c>
      <c r="G7008" s="67"/>
      <c r="H7008" s="67"/>
      <c r="J7008" s="67"/>
      <c r="P7008" s="68"/>
      <c r="Q7008" s="69"/>
      <c r="R7008" s="69"/>
      <c r="Z7008" s="70"/>
      <c r="AA7008" s="71"/>
      <c r="AB7008" s="70"/>
      <c r="AC7008" s="70"/>
      <c r="AD7008" s="53"/>
      <c r="AE7008" s="53"/>
      <c r="AF7008" s="72"/>
      <c r="AG7008" s="70"/>
      <c r="AH7008" s="70"/>
      <c r="AI7008" s="70"/>
    </row>
    <row r="7009" spans="1:35" ht="12.75" customHeight="1" x14ac:dyDescent="0.2">
      <c r="A7009" s="64" t="s">
        <v>1298</v>
      </c>
      <c r="B7009" s="65" t="s">
        <v>1297</v>
      </c>
      <c r="C7009" s="65">
        <v>474771</v>
      </c>
      <c r="D7009" s="66">
        <f>VLOOKUP(A7009,'2.1 Termination Charges'!$B$4:$F$904,5,0)</f>
        <v>1.4420000000000001E-2</v>
      </c>
      <c r="G7009" s="67"/>
      <c r="H7009" s="67"/>
      <c r="J7009" s="67"/>
      <c r="P7009" s="68"/>
      <c r="Q7009" s="69"/>
      <c r="R7009" s="69"/>
      <c r="Z7009" s="70"/>
      <c r="AA7009" s="71"/>
      <c r="AB7009" s="70"/>
      <c r="AC7009" s="70"/>
      <c r="AD7009" s="53"/>
      <c r="AE7009" s="53"/>
      <c r="AF7009" s="72"/>
      <c r="AG7009" s="70"/>
      <c r="AH7009" s="70"/>
      <c r="AI7009" s="70"/>
    </row>
    <row r="7010" spans="1:35" ht="12.75" customHeight="1" x14ac:dyDescent="0.2">
      <c r="A7010" s="64" t="s">
        <v>1298</v>
      </c>
      <c r="B7010" s="65" t="s">
        <v>1297</v>
      </c>
      <c r="C7010" s="65">
        <v>474775</v>
      </c>
      <c r="D7010" s="66">
        <f>VLOOKUP(A7010,'2.1 Termination Charges'!$B$4:$F$904,5,0)</f>
        <v>1.4420000000000001E-2</v>
      </c>
      <c r="G7010" s="67"/>
      <c r="H7010" s="67"/>
      <c r="J7010" s="67"/>
      <c r="P7010" s="68"/>
      <c r="Q7010" s="69"/>
      <c r="R7010" s="69"/>
      <c r="Z7010" s="70"/>
      <c r="AA7010" s="71"/>
      <c r="AB7010" s="70"/>
      <c r="AC7010" s="70"/>
      <c r="AD7010" s="53"/>
      <c r="AE7010" s="53"/>
      <c r="AF7010" s="72"/>
      <c r="AG7010" s="70"/>
      <c r="AH7010" s="70"/>
      <c r="AI7010" s="70"/>
    </row>
    <row r="7011" spans="1:35" ht="12.75" customHeight="1" x14ac:dyDescent="0.2">
      <c r="A7011" s="64" t="s">
        <v>1298</v>
      </c>
      <c r="B7011" s="65" t="s">
        <v>1297</v>
      </c>
      <c r="C7011" s="65">
        <v>474776</v>
      </c>
      <c r="D7011" s="66">
        <f>VLOOKUP(A7011,'2.1 Termination Charges'!$B$4:$F$904,5,0)</f>
        <v>1.4420000000000001E-2</v>
      </c>
      <c r="G7011" s="67"/>
      <c r="H7011" s="67"/>
      <c r="J7011" s="67"/>
      <c r="P7011" s="68"/>
      <c r="Q7011" s="69"/>
      <c r="R7011" s="69"/>
      <c r="Z7011" s="70"/>
      <c r="AA7011" s="71"/>
      <c r="AB7011" s="70"/>
      <c r="AC7011" s="70"/>
      <c r="AD7011" s="53"/>
      <c r="AE7011" s="53"/>
      <c r="AF7011" s="72"/>
      <c r="AG7011" s="70"/>
      <c r="AH7011" s="70"/>
      <c r="AI7011" s="70"/>
    </row>
    <row r="7012" spans="1:35" ht="12.75" customHeight="1" x14ac:dyDescent="0.2">
      <c r="A7012" s="64" t="s">
        <v>1298</v>
      </c>
      <c r="B7012" s="65" t="s">
        <v>1297</v>
      </c>
      <c r="C7012" s="65">
        <v>474778</v>
      </c>
      <c r="D7012" s="66">
        <f>VLOOKUP(A7012,'2.1 Termination Charges'!$B$4:$F$904,5,0)</f>
        <v>1.4420000000000001E-2</v>
      </c>
      <c r="G7012" s="67"/>
      <c r="H7012" s="67"/>
      <c r="J7012" s="67"/>
      <c r="P7012" s="68"/>
      <c r="Q7012" s="69"/>
      <c r="R7012" s="69"/>
      <c r="Z7012" s="70"/>
      <c r="AA7012" s="71"/>
      <c r="AB7012" s="70"/>
      <c r="AC7012" s="70"/>
      <c r="AD7012" s="53"/>
      <c r="AE7012" s="53"/>
      <c r="AF7012" s="72"/>
      <c r="AG7012" s="70"/>
      <c r="AH7012" s="70"/>
      <c r="AI7012" s="70"/>
    </row>
    <row r="7013" spans="1:35" ht="12.75" customHeight="1" x14ac:dyDescent="0.2">
      <c r="A7013" s="64" t="s">
        <v>1298</v>
      </c>
      <c r="B7013" s="65" t="s">
        <v>1297</v>
      </c>
      <c r="C7013" s="65">
        <v>47478</v>
      </c>
      <c r="D7013" s="66">
        <f>VLOOKUP(A7013,'2.1 Termination Charges'!$B$4:$F$904,5,0)</f>
        <v>1.4420000000000001E-2</v>
      </c>
      <c r="G7013" s="67"/>
      <c r="H7013" s="67"/>
      <c r="J7013" s="67"/>
      <c r="P7013" s="68"/>
      <c r="Q7013" s="69"/>
      <c r="R7013" s="69"/>
      <c r="Z7013" s="70"/>
      <c r="AA7013" s="71"/>
      <c r="AB7013" s="70"/>
      <c r="AC7013" s="70"/>
      <c r="AD7013" s="53"/>
      <c r="AE7013" s="53"/>
      <c r="AF7013" s="72"/>
      <c r="AG7013" s="70"/>
      <c r="AH7013" s="70"/>
      <c r="AI7013" s="70"/>
    </row>
    <row r="7014" spans="1:35" ht="12.75" customHeight="1" x14ac:dyDescent="0.2">
      <c r="A7014" s="64" t="s">
        <v>1298</v>
      </c>
      <c r="B7014" s="65" t="s">
        <v>1297</v>
      </c>
      <c r="C7014" s="65">
        <v>474790</v>
      </c>
      <c r="D7014" s="66">
        <f>VLOOKUP(A7014,'2.1 Termination Charges'!$B$4:$F$904,5,0)</f>
        <v>1.4420000000000001E-2</v>
      </c>
      <c r="G7014" s="67"/>
      <c r="H7014" s="67"/>
      <c r="J7014" s="67"/>
      <c r="P7014" s="68"/>
      <c r="Q7014" s="69"/>
      <c r="R7014" s="69"/>
      <c r="Z7014" s="70"/>
      <c r="AA7014" s="71"/>
      <c r="AB7014" s="70"/>
      <c r="AC7014" s="70"/>
      <c r="AD7014" s="53"/>
      <c r="AE7014" s="53"/>
      <c r="AF7014" s="72"/>
      <c r="AG7014" s="70"/>
      <c r="AH7014" s="70"/>
      <c r="AI7014" s="70"/>
    </row>
    <row r="7015" spans="1:35" ht="12.75" customHeight="1" x14ac:dyDescent="0.2">
      <c r="A7015" s="64" t="s">
        <v>1298</v>
      </c>
      <c r="B7015" s="65" t="s">
        <v>1297</v>
      </c>
      <c r="C7015" s="65">
        <v>474798</v>
      </c>
      <c r="D7015" s="66">
        <f>VLOOKUP(A7015,'2.1 Termination Charges'!$B$4:$F$904,5,0)</f>
        <v>1.4420000000000001E-2</v>
      </c>
      <c r="G7015" s="67"/>
      <c r="H7015" s="67"/>
      <c r="J7015" s="67"/>
      <c r="P7015" s="68"/>
      <c r="Q7015" s="69"/>
      <c r="R7015" s="69"/>
      <c r="Z7015" s="70"/>
      <c r="AA7015" s="71"/>
      <c r="AB7015" s="70"/>
      <c r="AC7015" s="70"/>
      <c r="AD7015" s="53"/>
      <c r="AE7015" s="53"/>
      <c r="AF7015" s="72"/>
      <c r="AG7015" s="70"/>
      <c r="AH7015" s="70"/>
      <c r="AI7015" s="70"/>
    </row>
    <row r="7016" spans="1:35" ht="12.75" customHeight="1" x14ac:dyDescent="0.2">
      <c r="A7016" s="64" t="s">
        <v>1298</v>
      </c>
      <c r="B7016" s="65" t="s">
        <v>1297</v>
      </c>
      <c r="C7016" s="65">
        <v>474799</v>
      </c>
      <c r="D7016" s="66">
        <f>VLOOKUP(A7016,'2.1 Termination Charges'!$B$4:$F$904,5,0)</f>
        <v>1.4420000000000001E-2</v>
      </c>
      <c r="G7016" s="67"/>
      <c r="H7016" s="67"/>
      <c r="J7016" s="67"/>
      <c r="P7016" s="68"/>
      <c r="Q7016" s="69"/>
      <c r="R7016" s="69"/>
      <c r="Z7016" s="70"/>
      <c r="AA7016" s="71"/>
      <c r="AB7016" s="70"/>
      <c r="AC7016" s="70"/>
      <c r="AD7016" s="53"/>
      <c r="AE7016" s="53"/>
      <c r="AF7016" s="72"/>
      <c r="AG7016" s="70"/>
      <c r="AH7016" s="70"/>
      <c r="AI7016" s="70"/>
    </row>
    <row r="7017" spans="1:35" ht="12.75" customHeight="1" x14ac:dyDescent="0.2">
      <c r="A7017" s="64" t="s">
        <v>1298</v>
      </c>
      <c r="B7017" s="65" t="s">
        <v>1297</v>
      </c>
      <c r="C7017" s="65">
        <v>47480</v>
      </c>
      <c r="D7017" s="66">
        <f>VLOOKUP(A7017,'2.1 Termination Charges'!$B$4:$F$904,5,0)</f>
        <v>1.4420000000000001E-2</v>
      </c>
      <c r="G7017" s="67"/>
      <c r="H7017" s="67"/>
      <c r="J7017" s="67"/>
      <c r="P7017" s="68"/>
      <c r="Q7017" s="69"/>
      <c r="R7017" s="69"/>
      <c r="Z7017" s="70"/>
      <c r="AA7017" s="71"/>
      <c r="AB7017" s="70"/>
      <c r="AC7017" s="70"/>
      <c r="AD7017" s="53"/>
      <c r="AE7017" s="53"/>
      <c r="AF7017" s="72"/>
      <c r="AG7017" s="70"/>
      <c r="AH7017" s="70"/>
      <c r="AI7017" s="70"/>
    </row>
    <row r="7018" spans="1:35" ht="12.75" customHeight="1" x14ac:dyDescent="0.2">
      <c r="A7018" s="64" t="s">
        <v>1298</v>
      </c>
      <c r="B7018" s="65" t="s">
        <v>1297</v>
      </c>
      <c r="C7018" s="65">
        <v>47481</v>
      </c>
      <c r="D7018" s="66">
        <f>VLOOKUP(A7018,'2.1 Termination Charges'!$B$4:$F$904,5,0)</f>
        <v>1.4420000000000001E-2</v>
      </c>
      <c r="G7018" s="67"/>
      <c r="H7018" s="67"/>
      <c r="J7018" s="67"/>
      <c r="P7018" s="68"/>
      <c r="Q7018" s="69"/>
      <c r="R7018" s="69"/>
      <c r="Z7018" s="70"/>
      <c r="AA7018" s="71"/>
      <c r="AB7018" s="70"/>
      <c r="AC7018" s="70"/>
      <c r="AD7018" s="53"/>
      <c r="AE7018" s="53"/>
      <c r="AF7018" s="72"/>
      <c r="AG7018" s="70"/>
      <c r="AH7018" s="70"/>
      <c r="AI7018" s="70"/>
    </row>
    <row r="7019" spans="1:35" ht="12.75" customHeight="1" x14ac:dyDescent="0.2">
      <c r="A7019" s="64" t="s">
        <v>1298</v>
      </c>
      <c r="B7019" s="65" t="s">
        <v>1297</v>
      </c>
      <c r="C7019" s="65">
        <v>47482</v>
      </c>
      <c r="D7019" s="66">
        <f>VLOOKUP(A7019,'2.1 Termination Charges'!$B$4:$F$904,5,0)</f>
        <v>1.4420000000000001E-2</v>
      </c>
      <c r="G7019" s="67"/>
      <c r="H7019" s="67"/>
      <c r="J7019" s="67"/>
      <c r="P7019" s="68"/>
      <c r="Q7019" s="69"/>
      <c r="R7019" s="69"/>
      <c r="Z7019" s="70"/>
      <c r="AA7019" s="71"/>
      <c r="AB7019" s="70"/>
      <c r="AC7019" s="70"/>
      <c r="AD7019" s="53"/>
      <c r="AE7019" s="53"/>
      <c r="AF7019" s="72"/>
      <c r="AG7019" s="70"/>
      <c r="AH7019" s="70"/>
      <c r="AI7019" s="70"/>
    </row>
    <row r="7020" spans="1:35" ht="12.75" customHeight="1" x14ac:dyDescent="0.2">
      <c r="A7020" s="64" t="s">
        <v>1298</v>
      </c>
      <c r="B7020" s="65" t="s">
        <v>1297</v>
      </c>
      <c r="C7020" s="65">
        <v>474830</v>
      </c>
      <c r="D7020" s="66">
        <f>VLOOKUP(A7020,'2.1 Termination Charges'!$B$4:$F$904,5,0)</f>
        <v>1.4420000000000001E-2</v>
      </c>
      <c r="G7020" s="67"/>
      <c r="H7020" s="67"/>
      <c r="J7020" s="67"/>
      <c r="P7020" s="68"/>
      <c r="Q7020" s="69"/>
      <c r="R7020" s="69"/>
      <c r="Z7020" s="70"/>
      <c r="AA7020" s="71"/>
      <c r="AB7020" s="70"/>
      <c r="AC7020" s="70"/>
      <c r="AD7020" s="53"/>
      <c r="AE7020" s="53"/>
      <c r="AF7020" s="72"/>
      <c r="AG7020" s="70"/>
      <c r="AH7020" s="70"/>
      <c r="AI7020" s="70"/>
    </row>
    <row r="7021" spans="1:35" ht="12.75" customHeight="1" x14ac:dyDescent="0.2">
      <c r="A7021" s="64" t="s">
        <v>1298</v>
      </c>
      <c r="B7021" s="65" t="s">
        <v>1297</v>
      </c>
      <c r="C7021" s="65">
        <v>474842</v>
      </c>
      <c r="D7021" s="66">
        <f>VLOOKUP(A7021,'2.1 Termination Charges'!$B$4:$F$904,5,0)</f>
        <v>1.4420000000000001E-2</v>
      </c>
      <c r="G7021" s="67"/>
      <c r="H7021" s="67"/>
      <c r="J7021" s="67"/>
      <c r="P7021" s="68"/>
      <c r="Q7021" s="69"/>
      <c r="R7021" s="69"/>
      <c r="Z7021" s="70"/>
      <c r="AA7021" s="71"/>
      <c r="AB7021" s="70"/>
      <c r="AC7021" s="70"/>
      <c r="AD7021" s="53"/>
      <c r="AE7021" s="53"/>
      <c r="AF7021" s="72"/>
      <c r="AG7021" s="70"/>
      <c r="AH7021" s="70"/>
      <c r="AI7021" s="70"/>
    </row>
    <row r="7022" spans="1:35" ht="12.75" customHeight="1" x14ac:dyDescent="0.2">
      <c r="A7022" s="64" t="s">
        <v>1298</v>
      </c>
      <c r="B7022" s="65" t="s">
        <v>1297</v>
      </c>
      <c r="C7022" s="65">
        <v>47580000</v>
      </c>
      <c r="D7022" s="66">
        <f>VLOOKUP(A7022,'2.1 Termination Charges'!$B$4:$F$904,5,0)</f>
        <v>1.4420000000000001E-2</v>
      </c>
      <c r="G7022" s="67"/>
      <c r="H7022" s="67"/>
      <c r="J7022" s="67"/>
      <c r="P7022" s="68"/>
      <c r="Q7022" s="69"/>
      <c r="R7022" s="69"/>
      <c r="Z7022" s="70"/>
      <c r="AA7022" s="71"/>
      <c r="AB7022" s="70"/>
      <c r="AC7022" s="70"/>
      <c r="AD7022" s="53"/>
      <c r="AE7022" s="53"/>
      <c r="AF7022" s="72"/>
      <c r="AG7022" s="70"/>
      <c r="AH7022" s="70"/>
      <c r="AI7022" s="70"/>
    </row>
    <row r="7023" spans="1:35" ht="12.75" customHeight="1" x14ac:dyDescent="0.2">
      <c r="A7023" s="64" t="s">
        <v>1298</v>
      </c>
      <c r="B7023" s="65" t="s">
        <v>1297</v>
      </c>
      <c r="C7023" s="65">
        <v>475800020</v>
      </c>
      <c r="D7023" s="66">
        <f>VLOOKUP(A7023,'2.1 Termination Charges'!$B$4:$F$904,5,0)</f>
        <v>1.4420000000000001E-2</v>
      </c>
      <c r="G7023" s="67"/>
      <c r="H7023" s="67"/>
      <c r="J7023" s="67"/>
      <c r="P7023" s="68"/>
      <c r="Q7023" s="69"/>
      <c r="R7023" s="69"/>
      <c r="Z7023" s="70"/>
      <c r="AA7023" s="71"/>
      <c r="AB7023" s="70"/>
      <c r="AC7023" s="70"/>
      <c r="AD7023" s="53"/>
      <c r="AE7023" s="53"/>
      <c r="AF7023" s="72"/>
      <c r="AG7023" s="70"/>
      <c r="AH7023" s="70"/>
      <c r="AI7023" s="70"/>
    </row>
    <row r="7024" spans="1:35" ht="12.75" customHeight="1" x14ac:dyDescent="0.2">
      <c r="A7024" s="64" t="s">
        <v>1298</v>
      </c>
      <c r="B7024" s="65" t="s">
        <v>1297</v>
      </c>
      <c r="C7024" s="65">
        <v>4758000210</v>
      </c>
      <c r="D7024" s="66">
        <f>VLOOKUP(A7024,'2.1 Termination Charges'!$B$4:$F$904,5,0)</f>
        <v>1.4420000000000001E-2</v>
      </c>
      <c r="G7024" s="67"/>
      <c r="H7024" s="67"/>
      <c r="J7024" s="67"/>
      <c r="P7024" s="68"/>
      <c r="Q7024" s="69"/>
      <c r="R7024" s="69"/>
      <c r="Z7024" s="70"/>
      <c r="AA7024" s="71"/>
      <c r="AB7024" s="70"/>
      <c r="AC7024" s="70"/>
      <c r="AD7024" s="53"/>
      <c r="AE7024" s="53"/>
      <c r="AF7024" s="72"/>
      <c r="AG7024" s="70"/>
      <c r="AH7024" s="70"/>
      <c r="AI7024" s="70"/>
    </row>
    <row r="7025" spans="1:35" ht="12.75" customHeight="1" x14ac:dyDescent="0.2">
      <c r="A7025" s="64" t="s">
        <v>1298</v>
      </c>
      <c r="B7025" s="65" t="s">
        <v>1297</v>
      </c>
      <c r="C7025" s="65">
        <v>47580010</v>
      </c>
      <c r="D7025" s="66">
        <f>VLOOKUP(A7025,'2.1 Termination Charges'!$B$4:$F$904,5,0)</f>
        <v>1.4420000000000001E-2</v>
      </c>
      <c r="G7025" s="67"/>
      <c r="H7025" s="67"/>
      <c r="J7025" s="67"/>
      <c r="P7025" s="68"/>
      <c r="Q7025" s="69"/>
      <c r="R7025" s="69"/>
      <c r="Z7025" s="70"/>
      <c r="AA7025" s="71"/>
      <c r="AB7025" s="70"/>
      <c r="AC7025" s="70"/>
      <c r="AD7025" s="53"/>
      <c r="AE7025" s="53"/>
      <c r="AF7025" s="72"/>
      <c r="AG7025" s="70"/>
      <c r="AH7025" s="70"/>
      <c r="AI7025" s="70"/>
    </row>
    <row r="7026" spans="1:35" ht="12.75" customHeight="1" x14ac:dyDescent="0.2">
      <c r="A7026" s="64" t="s">
        <v>1298</v>
      </c>
      <c r="B7026" s="65" t="s">
        <v>1297</v>
      </c>
      <c r="C7026" s="65">
        <v>475900</v>
      </c>
      <c r="D7026" s="66">
        <f>VLOOKUP(A7026,'2.1 Termination Charges'!$B$4:$F$904,5,0)</f>
        <v>1.4420000000000001E-2</v>
      </c>
      <c r="G7026" s="67"/>
      <c r="H7026" s="67"/>
      <c r="J7026" s="67"/>
      <c r="P7026" s="68"/>
      <c r="Q7026" s="69"/>
      <c r="R7026" s="69"/>
      <c r="Z7026" s="70"/>
      <c r="AA7026" s="71"/>
      <c r="AB7026" s="70"/>
      <c r="AC7026" s="70"/>
      <c r="AD7026" s="53"/>
      <c r="AE7026" s="53"/>
      <c r="AF7026" s="72"/>
      <c r="AG7026" s="70"/>
      <c r="AH7026" s="70"/>
      <c r="AI7026" s="70"/>
    </row>
    <row r="7027" spans="1:35" ht="12.75" customHeight="1" x14ac:dyDescent="0.2">
      <c r="A7027" s="64" t="s">
        <v>1298</v>
      </c>
      <c r="B7027" s="65" t="s">
        <v>1297</v>
      </c>
      <c r="C7027" s="65">
        <v>475901</v>
      </c>
      <c r="D7027" s="66">
        <f>VLOOKUP(A7027,'2.1 Termination Charges'!$B$4:$F$904,5,0)</f>
        <v>1.4420000000000001E-2</v>
      </c>
      <c r="G7027" s="67"/>
      <c r="H7027" s="67"/>
      <c r="J7027" s="67"/>
      <c r="P7027" s="68"/>
      <c r="Q7027" s="69"/>
      <c r="R7027" s="69"/>
      <c r="Z7027" s="70"/>
      <c r="AA7027" s="71"/>
      <c r="AB7027" s="70"/>
      <c r="AC7027" s="70"/>
      <c r="AD7027" s="53"/>
      <c r="AE7027" s="53"/>
      <c r="AF7027" s="72"/>
      <c r="AG7027" s="70"/>
      <c r="AH7027" s="70"/>
      <c r="AI7027" s="70"/>
    </row>
    <row r="7028" spans="1:35" ht="12.75" customHeight="1" x14ac:dyDescent="0.2">
      <c r="A7028" s="64" t="s">
        <v>1298</v>
      </c>
      <c r="B7028" s="65" t="s">
        <v>1297</v>
      </c>
      <c r="C7028" s="65">
        <v>47591</v>
      </c>
      <c r="D7028" s="66">
        <f>VLOOKUP(A7028,'2.1 Termination Charges'!$B$4:$F$904,5,0)</f>
        <v>1.4420000000000001E-2</v>
      </c>
      <c r="G7028" s="67"/>
      <c r="H7028" s="67"/>
      <c r="J7028" s="67"/>
      <c r="P7028" s="68"/>
      <c r="Q7028" s="69"/>
      <c r="R7028" s="69"/>
      <c r="Z7028" s="70"/>
      <c r="AA7028" s="71"/>
      <c r="AB7028" s="70"/>
      <c r="AC7028" s="70"/>
      <c r="AD7028" s="53"/>
      <c r="AE7028" s="53"/>
      <c r="AF7028" s="72"/>
      <c r="AG7028" s="70"/>
      <c r="AH7028" s="70"/>
      <c r="AI7028" s="70"/>
    </row>
    <row r="7029" spans="1:35" ht="12.75" customHeight="1" x14ac:dyDescent="0.2">
      <c r="A7029" s="64" t="s">
        <v>1298</v>
      </c>
      <c r="B7029" s="65" t="s">
        <v>1297</v>
      </c>
      <c r="C7029" s="65">
        <v>47592</v>
      </c>
      <c r="D7029" s="66">
        <f>VLOOKUP(A7029,'2.1 Termination Charges'!$B$4:$F$904,5,0)</f>
        <v>1.4420000000000001E-2</v>
      </c>
      <c r="G7029" s="67"/>
      <c r="H7029" s="67"/>
      <c r="J7029" s="67"/>
      <c r="P7029" s="68"/>
      <c r="Q7029" s="69"/>
      <c r="R7029" s="69"/>
      <c r="Z7029" s="70"/>
      <c r="AA7029" s="71"/>
      <c r="AB7029" s="70"/>
      <c r="AC7029" s="70"/>
      <c r="AD7029" s="53"/>
      <c r="AE7029" s="53"/>
      <c r="AF7029" s="72"/>
      <c r="AG7029" s="70"/>
      <c r="AH7029" s="70"/>
      <c r="AI7029" s="70"/>
    </row>
    <row r="7030" spans="1:35" ht="12.75" customHeight="1" x14ac:dyDescent="0.2">
      <c r="A7030" s="64" t="s">
        <v>1298</v>
      </c>
      <c r="B7030" s="65" t="s">
        <v>1297</v>
      </c>
      <c r="C7030" s="65">
        <v>47595</v>
      </c>
      <c r="D7030" s="66">
        <f>VLOOKUP(A7030,'2.1 Termination Charges'!$B$4:$F$904,5,0)</f>
        <v>1.4420000000000001E-2</v>
      </c>
      <c r="G7030" s="67"/>
      <c r="H7030" s="67"/>
      <c r="J7030" s="67"/>
      <c r="P7030" s="68"/>
      <c r="Q7030" s="69"/>
      <c r="R7030" s="69"/>
      <c r="Z7030" s="70"/>
      <c r="AA7030" s="71"/>
      <c r="AB7030" s="70"/>
      <c r="AC7030" s="70"/>
      <c r="AD7030" s="53"/>
      <c r="AE7030" s="53"/>
      <c r="AF7030" s="72"/>
      <c r="AG7030" s="70"/>
      <c r="AH7030" s="70"/>
      <c r="AI7030" s="70"/>
    </row>
    <row r="7031" spans="1:35" ht="12.75" customHeight="1" x14ac:dyDescent="0.2">
      <c r="A7031" s="64" t="s">
        <v>1298</v>
      </c>
      <c r="B7031" s="65" t="s">
        <v>1297</v>
      </c>
      <c r="C7031" s="65">
        <v>47900</v>
      </c>
      <c r="D7031" s="66">
        <f>VLOOKUP(A7031,'2.1 Termination Charges'!$B$4:$F$904,5,0)</f>
        <v>1.4420000000000001E-2</v>
      </c>
      <c r="G7031" s="67"/>
      <c r="H7031" s="67"/>
      <c r="J7031" s="67"/>
      <c r="P7031" s="68"/>
      <c r="Q7031" s="69"/>
      <c r="R7031" s="69"/>
      <c r="Z7031" s="70"/>
      <c r="AA7031" s="71"/>
      <c r="AB7031" s="70"/>
      <c r="AC7031" s="70"/>
      <c r="AD7031" s="53"/>
      <c r="AE7031" s="53"/>
      <c r="AF7031" s="72"/>
      <c r="AG7031" s="70"/>
      <c r="AH7031" s="70"/>
      <c r="AI7031" s="70"/>
    </row>
    <row r="7032" spans="1:35" ht="12.75" customHeight="1" x14ac:dyDescent="0.2">
      <c r="A7032" s="64" t="s">
        <v>1298</v>
      </c>
      <c r="B7032" s="65" t="s">
        <v>1297</v>
      </c>
      <c r="C7032" s="65">
        <v>47901</v>
      </c>
      <c r="D7032" s="66">
        <f>VLOOKUP(A7032,'2.1 Termination Charges'!$B$4:$F$904,5,0)</f>
        <v>1.4420000000000001E-2</v>
      </c>
      <c r="G7032" s="67"/>
      <c r="H7032" s="67"/>
      <c r="J7032" s="67"/>
      <c r="P7032" s="68"/>
      <c r="Q7032" s="69"/>
      <c r="R7032" s="69"/>
      <c r="Z7032" s="70"/>
      <c r="AA7032" s="71"/>
      <c r="AB7032" s="70"/>
      <c r="AC7032" s="70"/>
      <c r="AD7032" s="53"/>
      <c r="AE7032" s="53"/>
      <c r="AF7032" s="72"/>
      <c r="AG7032" s="70"/>
      <c r="AH7032" s="70"/>
      <c r="AI7032" s="70"/>
    </row>
    <row r="7033" spans="1:35" ht="12.75" customHeight="1" x14ac:dyDescent="0.2">
      <c r="A7033" s="64" t="s">
        <v>1298</v>
      </c>
      <c r="B7033" s="65" t="s">
        <v>1297</v>
      </c>
      <c r="C7033" s="65">
        <v>47902</v>
      </c>
      <c r="D7033" s="66">
        <f>VLOOKUP(A7033,'2.1 Termination Charges'!$B$4:$F$904,5,0)</f>
        <v>1.4420000000000001E-2</v>
      </c>
      <c r="G7033" s="67"/>
      <c r="H7033" s="67"/>
      <c r="J7033" s="67"/>
      <c r="P7033" s="68"/>
      <c r="Q7033" s="69"/>
      <c r="R7033" s="69"/>
      <c r="Z7033" s="70"/>
      <c r="AA7033" s="71"/>
      <c r="AB7033" s="70"/>
      <c r="AC7033" s="70"/>
      <c r="AD7033" s="53"/>
      <c r="AE7033" s="53"/>
      <c r="AF7033" s="72"/>
      <c r="AG7033" s="70"/>
      <c r="AH7033" s="70"/>
      <c r="AI7033" s="70"/>
    </row>
    <row r="7034" spans="1:35" ht="12.75" customHeight="1" x14ac:dyDescent="0.2">
      <c r="A7034" s="64" t="s">
        <v>1298</v>
      </c>
      <c r="B7034" s="65" t="s">
        <v>1297</v>
      </c>
      <c r="C7034" s="65">
        <v>479036</v>
      </c>
      <c r="D7034" s="66">
        <f>VLOOKUP(A7034,'2.1 Termination Charges'!$B$4:$F$904,5,0)</f>
        <v>1.4420000000000001E-2</v>
      </c>
      <c r="G7034" s="67"/>
      <c r="H7034" s="67"/>
      <c r="J7034" s="67"/>
      <c r="P7034" s="68"/>
      <c r="Q7034" s="69"/>
      <c r="R7034" s="69"/>
      <c r="Z7034" s="70"/>
      <c r="AA7034" s="71"/>
      <c r="AB7034" s="70"/>
      <c r="AC7034" s="70"/>
      <c r="AD7034" s="53"/>
      <c r="AE7034" s="53"/>
      <c r="AF7034" s="72"/>
      <c r="AG7034" s="70"/>
      <c r="AH7034" s="70"/>
      <c r="AI7034" s="70"/>
    </row>
    <row r="7035" spans="1:35" ht="12.75" customHeight="1" x14ac:dyDescent="0.2">
      <c r="A7035" s="64" t="s">
        <v>1298</v>
      </c>
      <c r="B7035" s="65" t="s">
        <v>1297</v>
      </c>
      <c r="C7035" s="65">
        <v>479040</v>
      </c>
      <c r="D7035" s="66">
        <f>VLOOKUP(A7035,'2.1 Termination Charges'!$B$4:$F$904,5,0)</f>
        <v>1.4420000000000001E-2</v>
      </c>
      <c r="G7035" s="67"/>
      <c r="H7035" s="67"/>
      <c r="J7035" s="67"/>
      <c r="P7035" s="68"/>
      <c r="Q7035" s="69"/>
      <c r="R7035" s="69"/>
      <c r="Z7035" s="70"/>
      <c r="AA7035" s="71"/>
      <c r="AB7035" s="70"/>
      <c r="AC7035" s="70"/>
      <c r="AD7035" s="53"/>
      <c r="AE7035" s="53"/>
      <c r="AF7035" s="72"/>
      <c r="AG7035" s="70"/>
      <c r="AH7035" s="70"/>
      <c r="AI7035" s="70"/>
    </row>
    <row r="7036" spans="1:35" ht="12.75" customHeight="1" x14ac:dyDescent="0.2">
      <c r="A7036" s="64" t="s">
        <v>1298</v>
      </c>
      <c r="B7036" s="65" t="s">
        <v>1297</v>
      </c>
      <c r="C7036" s="65">
        <v>479041</v>
      </c>
      <c r="D7036" s="66">
        <f>VLOOKUP(A7036,'2.1 Termination Charges'!$B$4:$F$904,5,0)</f>
        <v>1.4420000000000001E-2</v>
      </c>
      <c r="G7036" s="67"/>
      <c r="H7036" s="67"/>
      <c r="J7036" s="67"/>
      <c r="P7036" s="68"/>
      <c r="Q7036" s="69"/>
      <c r="R7036" s="69"/>
      <c r="Z7036" s="70"/>
      <c r="AA7036" s="71"/>
      <c r="AB7036" s="70"/>
      <c r="AC7036" s="70"/>
      <c r="AD7036" s="53"/>
      <c r="AE7036" s="53"/>
      <c r="AF7036" s="72"/>
      <c r="AG7036" s="70"/>
      <c r="AH7036" s="70"/>
      <c r="AI7036" s="70"/>
    </row>
    <row r="7037" spans="1:35" ht="12.75" customHeight="1" x14ac:dyDescent="0.2">
      <c r="A7037" s="64" t="s">
        <v>1298</v>
      </c>
      <c r="B7037" s="65" t="s">
        <v>1297</v>
      </c>
      <c r="C7037" s="65">
        <v>479047</v>
      </c>
      <c r="D7037" s="66">
        <f>VLOOKUP(A7037,'2.1 Termination Charges'!$B$4:$F$904,5,0)</f>
        <v>1.4420000000000001E-2</v>
      </c>
      <c r="G7037" s="67"/>
      <c r="H7037" s="67"/>
      <c r="J7037" s="67"/>
      <c r="P7037" s="68"/>
      <c r="Q7037" s="69"/>
      <c r="R7037" s="69"/>
      <c r="Z7037" s="70"/>
      <c r="AA7037" s="71"/>
      <c r="AB7037" s="70"/>
      <c r="AC7037" s="70"/>
      <c r="AD7037" s="53"/>
      <c r="AE7037" s="53"/>
      <c r="AF7037" s="72"/>
      <c r="AG7037" s="70"/>
      <c r="AH7037" s="70"/>
      <c r="AI7037" s="70"/>
    </row>
    <row r="7038" spans="1:35" ht="12.75" customHeight="1" x14ac:dyDescent="0.2">
      <c r="A7038" s="64" t="s">
        <v>1298</v>
      </c>
      <c r="B7038" s="65" t="s">
        <v>1297</v>
      </c>
      <c r="C7038" s="65">
        <v>47905</v>
      </c>
      <c r="D7038" s="66">
        <f>VLOOKUP(A7038,'2.1 Termination Charges'!$B$4:$F$904,5,0)</f>
        <v>1.4420000000000001E-2</v>
      </c>
      <c r="G7038" s="67"/>
      <c r="H7038" s="67"/>
      <c r="J7038" s="67"/>
      <c r="P7038" s="68"/>
      <c r="Q7038" s="69"/>
      <c r="R7038" s="69"/>
      <c r="Z7038" s="70"/>
      <c r="AA7038" s="71"/>
      <c r="AB7038" s="70"/>
      <c r="AC7038" s="70"/>
      <c r="AD7038" s="53"/>
      <c r="AE7038" s="53"/>
      <c r="AF7038" s="72"/>
      <c r="AG7038" s="70"/>
      <c r="AH7038" s="70"/>
      <c r="AI7038" s="70"/>
    </row>
    <row r="7039" spans="1:35" ht="12.75" customHeight="1" x14ac:dyDescent="0.2">
      <c r="A7039" s="64" t="s">
        <v>1298</v>
      </c>
      <c r="B7039" s="65" t="s">
        <v>1297</v>
      </c>
      <c r="C7039" s="65">
        <v>47906</v>
      </c>
      <c r="D7039" s="66">
        <f>VLOOKUP(A7039,'2.1 Termination Charges'!$B$4:$F$904,5,0)</f>
        <v>1.4420000000000001E-2</v>
      </c>
      <c r="G7039" s="67"/>
      <c r="H7039" s="67"/>
      <c r="J7039" s="67"/>
      <c r="P7039" s="68"/>
      <c r="Q7039" s="69"/>
      <c r="R7039" s="69"/>
      <c r="Z7039" s="70"/>
      <c r="AA7039" s="71"/>
      <c r="AB7039" s="70"/>
      <c r="AC7039" s="70"/>
      <c r="AD7039" s="53"/>
      <c r="AE7039" s="53"/>
      <c r="AF7039" s="72"/>
      <c r="AG7039" s="70"/>
      <c r="AH7039" s="70"/>
      <c r="AI7039" s="70"/>
    </row>
    <row r="7040" spans="1:35" ht="12.75" customHeight="1" x14ac:dyDescent="0.2">
      <c r="A7040" s="64" t="s">
        <v>1298</v>
      </c>
      <c r="B7040" s="65" t="s">
        <v>1297</v>
      </c>
      <c r="C7040" s="65">
        <v>47907</v>
      </c>
      <c r="D7040" s="66">
        <f>VLOOKUP(A7040,'2.1 Termination Charges'!$B$4:$F$904,5,0)</f>
        <v>1.4420000000000001E-2</v>
      </c>
      <c r="G7040" s="67"/>
      <c r="H7040" s="67"/>
      <c r="J7040" s="67"/>
      <c r="P7040" s="68"/>
      <c r="Q7040" s="69"/>
      <c r="R7040" s="69"/>
      <c r="Z7040" s="70"/>
      <c r="AA7040" s="71"/>
      <c r="AB7040" s="70"/>
      <c r="AC7040" s="70"/>
      <c r="AD7040" s="53"/>
      <c r="AE7040" s="53"/>
      <c r="AF7040" s="72"/>
      <c r="AG7040" s="70"/>
      <c r="AH7040" s="70"/>
      <c r="AI7040" s="70"/>
    </row>
    <row r="7041" spans="1:35" ht="12.75" customHeight="1" x14ac:dyDescent="0.2">
      <c r="A7041" s="64" t="s">
        <v>1298</v>
      </c>
      <c r="B7041" s="65" t="s">
        <v>1297</v>
      </c>
      <c r="C7041" s="65">
        <v>47908</v>
      </c>
      <c r="D7041" s="66">
        <f>VLOOKUP(A7041,'2.1 Termination Charges'!$B$4:$F$904,5,0)</f>
        <v>1.4420000000000001E-2</v>
      </c>
      <c r="G7041" s="67"/>
      <c r="H7041" s="67"/>
      <c r="J7041" s="67"/>
      <c r="P7041" s="68"/>
      <c r="Q7041" s="69"/>
      <c r="R7041" s="69"/>
      <c r="Z7041" s="70"/>
      <c r="AA7041" s="71"/>
      <c r="AB7041" s="70"/>
      <c r="AC7041" s="70"/>
      <c r="AD7041" s="53"/>
      <c r="AE7041" s="53"/>
      <c r="AF7041" s="72"/>
      <c r="AG7041" s="70"/>
      <c r="AH7041" s="70"/>
      <c r="AI7041" s="70"/>
    </row>
    <row r="7042" spans="1:35" ht="12.75" customHeight="1" x14ac:dyDescent="0.2">
      <c r="A7042" s="64" t="s">
        <v>1298</v>
      </c>
      <c r="B7042" s="65" t="s">
        <v>1297</v>
      </c>
      <c r="C7042" s="65">
        <v>47909</v>
      </c>
      <c r="D7042" s="66">
        <f>VLOOKUP(A7042,'2.1 Termination Charges'!$B$4:$F$904,5,0)</f>
        <v>1.4420000000000001E-2</v>
      </c>
      <c r="G7042" s="67"/>
      <c r="H7042" s="67"/>
      <c r="J7042" s="67"/>
      <c r="P7042" s="68"/>
      <c r="Q7042" s="69"/>
      <c r="R7042" s="69"/>
      <c r="Z7042" s="70"/>
      <c r="AA7042" s="71"/>
      <c r="AB7042" s="70"/>
      <c r="AC7042" s="70"/>
      <c r="AD7042" s="53"/>
      <c r="AE7042" s="53"/>
      <c r="AF7042" s="72"/>
      <c r="AG7042" s="70"/>
      <c r="AH7042" s="70"/>
      <c r="AI7042" s="70"/>
    </row>
    <row r="7043" spans="1:35" ht="12.75" customHeight="1" x14ac:dyDescent="0.2">
      <c r="A7043" s="64" t="s">
        <v>1298</v>
      </c>
      <c r="B7043" s="65" t="s">
        <v>1297</v>
      </c>
      <c r="C7043" s="65">
        <v>479100</v>
      </c>
      <c r="D7043" s="66">
        <f>VLOOKUP(A7043,'2.1 Termination Charges'!$B$4:$F$904,5,0)</f>
        <v>1.4420000000000001E-2</v>
      </c>
      <c r="G7043" s="67"/>
      <c r="H7043" s="67"/>
      <c r="J7043" s="67"/>
      <c r="P7043" s="68"/>
      <c r="Q7043" s="69"/>
      <c r="R7043" s="69"/>
      <c r="Z7043" s="70"/>
      <c r="AA7043" s="71"/>
      <c r="AB7043" s="70"/>
      <c r="AC7043" s="70"/>
      <c r="AD7043" s="53"/>
      <c r="AE7043" s="53"/>
      <c r="AF7043" s="72"/>
      <c r="AG7043" s="70"/>
      <c r="AH7043" s="70"/>
      <c r="AI7043" s="70"/>
    </row>
    <row r="7044" spans="1:35" ht="12.75" customHeight="1" x14ac:dyDescent="0.2">
      <c r="A7044" s="64" t="s">
        <v>1298</v>
      </c>
      <c r="B7044" s="65" t="s">
        <v>1297</v>
      </c>
      <c r="C7044" s="65">
        <v>47911</v>
      </c>
      <c r="D7044" s="66">
        <f>VLOOKUP(A7044,'2.1 Termination Charges'!$B$4:$F$904,5,0)</f>
        <v>1.4420000000000001E-2</v>
      </c>
      <c r="G7044" s="67"/>
      <c r="H7044" s="67"/>
      <c r="J7044" s="67"/>
      <c r="P7044" s="68"/>
      <c r="Q7044" s="69"/>
      <c r="R7044" s="69"/>
      <c r="Z7044" s="70"/>
      <c r="AA7044" s="71"/>
      <c r="AB7044" s="70"/>
      <c r="AC7044" s="70"/>
      <c r="AD7044" s="53"/>
      <c r="AE7044" s="53"/>
      <c r="AF7044" s="72"/>
      <c r="AG7044" s="70"/>
      <c r="AH7044" s="70"/>
      <c r="AI7044" s="70"/>
    </row>
    <row r="7045" spans="1:35" ht="12.75" customHeight="1" x14ac:dyDescent="0.2">
      <c r="A7045" s="64" t="s">
        <v>1298</v>
      </c>
      <c r="B7045" s="65" t="s">
        <v>1297</v>
      </c>
      <c r="C7045" s="65">
        <v>479120</v>
      </c>
      <c r="D7045" s="66">
        <f>VLOOKUP(A7045,'2.1 Termination Charges'!$B$4:$F$904,5,0)</f>
        <v>1.4420000000000001E-2</v>
      </c>
      <c r="G7045" s="67"/>
      <c r="H7045" s="67"/>
      <c r="J7045" s="67"/>
      <c r="P7045" s="68"/>
      <c r="Q7045" s="69"/>
      <c r="R7045" s="69"/>
      <c r="Z7045" s="70"/>
      <c r="AA7045" s="71"/>
      <c r="AB7045" s="70"/>
      <c r="AC7045" s="70"/>
      <c r="AD7045" s="53"/>
      <c r="AE7045" s="53"/>
      <c r="AF7045" s="72"/>
      <c r="AG7045" s="70"/>
      <c r="AH7045" s="70"/>
      <c r="AI7045" s="70"/>
    </row>
    <row r="7046" spans="1:35" ht="12.75" customHeight="1" x14ac:dyDescent="0.2">
      <c r="A7046" s="64" t="s">
        <v>1298</v>
      </c>
      <c r="B7046" s="65" t="s">
        <v>1297</v>
      </c>
      <c r="C7046" s="65">
        <v>479121</v>
      </c>
      <c r="D7046" s="66">
        <f>VLOOKUP(A7046,'2.1 Termination Charges'!$B$4:$F$904,5,0)</f>
        <v>1.4420000000000001E-2</v>
      </c>
      <c r="G7046" s="67"/>
      <c r="H7046" s="67"/>
      <c r="J7046" s="67"/>
      <c r="P7046" s="68"/>
      <c r="Q7046" s="69"/>
      <c r="R7046" s="69"/>
      <c r="Z7046" s="70"/>
      <c r="AA7046" s="71"/>
      <c r="AB7046" s="70"/>
      <c r="AC7046" s="70"/>
      <c r="AD7046" s="53"/>
      <c r="AE7046" s="53"/>
      <c r="AF7046" s="72"/>
      <c r="AG7046" s="70"/>
      <c r="AH7046" s="70"/>
      <c r="AI7046" s="70"/>
    </row>
    <row r="7047" spans="1:35" ht="12.75" customHeight="1" x14ac:dyDescent="0.2">
      <c r="A7047" s="64" t="s">
        <v>1298</v>
      </c>
      <c r="B7047" s="65" t="s">
        <v>1297</v>
      </c>
      <c r="C7047" s="65">
        <v>479122</v>
      </c>
      <c r="D7047" s="66">
        <f>VLOOKUP(A7047,'2.1 Termination Charges'!$B$4:$F$904,5,0)</f>
        <v>1.4420000000000001E-2</v>
      </c>
      <c r="G7047" s="67"/>
      <c r="H7047" s="67"/>
      <c r="J7047" s="67"/>
      <c r="P7047" s="68"/>
      <c r="Q7047" s="69"/>
      <c r="R7047" s="69"/>
      <c r="Z7047" s="70"/>
      <c r="AA7047" s="71"/>
      <c r="AB7047" s="70"/>
      <c r="AC7047" s="70"/>
      <c r="AD7047" s="53"/>
      <c r="AE7047" s="53"/>
      <c r="AF7047" s="72"/>
      <c r="AG7047" s="70"/>
      <c r="AH7047" s="70"/>
      <c r="AI7047" s="70"/>
    </row>
    <row r="7048" spans="1:35" ht="12.75" customHeight="1" x14ac:dyDescent="0.2">
      <c r="A7048" s="64" t="s">
        <v>1298</v>
      </c>
      <c r="B7048" s="65" t="s">
        <v>1297</v>
      </c>
      <c r="C7048" s="65">
        <v>479123</v>
      </c>
      <c r="D7048" s="66">
        <f>VLOOKUP(A7048,'2.1 Termination Charges'!$B$4:$F$904,5,0)</f>
        <v>1.4420000000000001E-2</v>
      </c>
      <c r="G7048" s="67"/>
      <c r="H7048" s="67"/>
      <c r="J7048" s="67"/>
      <c r="P7048" s="68"/>
      <c r="Q7048" s="69"/>
      <c r="R7048" s="69"/>
      <c r="Z7048" s="70"/>
      <c r="AA7048" s="71"/>
      <c r="AB7048" s="70"/>
      <c r="AC7048" s="70"/>
      <c r="AD7048" s="53"/>
      <c r="AE7048" s="53"/>
      <c r="AF7048" s="72"/>
      <c r="AG7048" s="70"/>
      <c r="AH7048" s="70"/>
      <c r="AI7048" s="70"/>
    </row>
    <row r="7049" spans="1:35" ht="12.75" customHeight="1" x14ac:dyDescent="0.2">
      <c r="A7049" s="64" t="s">
        <v>1298</v>
      </c>
      <c r="B7049" s="65" t="s">
        <v>1297</v>
      </c>
      <c r="C7049" s="65">
        <v>479124</v>
      </c>
      <c r="D7049" s="66">
        <f>VLOOKUP(A7049,'2.1 Termination Charges'!$B$4:$F$904,5,0)</f>
        <v>1.4420000000000001E-2</v>
      </c>
      <c r="G7049" s="67"/>
      <c r="H7049" s="67"/>
      <c r="J7049" s="67"/>
      <c r="P7049" s="68"/>
      <c r="Q7049" s="69"/>
      <c r="R7049" s="69"/>
      <c r="Z7049" s="70"/>
      <c r="AA7049" s="71"/>
      <c r="AB7049" s="70"/>
      <c r="AC7049" s="70"/>
      <c r="AD7049" s="53"/>
      <c r="AE7049" s="53"/>
      <c r="AF7049" s="72"/>
      <c r="AG7049" s="70"/>
      <c r="AH7049" s="70"/>
      <c r="AI7049" s="70"/>
    </row>
    <row r="7050" spans="1:35" ht="12.75" customHeight="1" x14ac:dyDescent="0.2">
      <c r="A7050" s="64" t="s">
        <v>1298</v>
      </c>
      <c r="B7050" s="65" t="s">
        <v>1297</v>
      </c>
      <c r="C7050" s="65">
        <v>47913</v>
      </c>
      <c r="D7050" s="66">
        <f>VLOOKUP(A7050,'2.1 Termination Charges'!$B$4:$F$904,5,0)</f>
        <v>1.4420000000000001E-2</v>
      </c>
      <c r="G7050" s="67"/>
      <c r="H7050" s="67"/>
      <c r="J7050" s="67"/>
      <c r="P7050" s="68"/>
      <c r="Q7050" s="69"/>
      <c r="R7050" s="69"/>
      <c r="Z7050" s="70"/>
      <c r="AA7050" s="71"/>
      <c r="AB7050" s="70"/>
      <c r="AC7050" s="70"/>
      <c r="AD7050" s="53"/>
      <c r="AE7050" s="53"/>
      <c r="AF7050" s="72"/>
      <c r="AG7050" s="70"/>
      <c r="AH7050" s="70"/>
      <c r="AI7050" s="70"/>
    </row>
    <row r="7051" spans="1:35" ht="12.75" customHeight="1" x14ac:dyDescent="0.2">
      <c r="A7051" s="64" t="s">
        <v>1298</v>
      </c>
      <c r="B7051" s="65" t="s">
        <v>1297</v>
      </c>
      <c r="C7051" s="65">
        <v>47915</v>
      </c>
      <c r="D7051" s="66">
        <f>VLOOKUP(A7051,'2.1 Termination Charges'!$B$4:$F$904,5,0)</f>
        <v>1.4420000000000001E-2</v>
      </c>
      <c r="G7051" s="67"/>
      <c r="H7051" s="67"/>
      <c r="J7051" s="67"/>
      <c r="P7051" s="68"/>
      <c r="Q7051" s="69"/>
      <c r="R7051" s="69"/>
      <c r="Z7051" s="70"/>
      <c r="AA7051" s="71"/>
      <c r="AB7051" s="70"/>
      <c r="AC7051" s="70"/>
      <c r="AD7051" s="53"/>
      <c r="AE7051" s="53"/>
      <c r="AF7051" s="72"/>
      <c r="AG7051" s="70"/>
      <c r="AH7051" s="70"/>
      <c r="AI7051" s="70"/>
    </row>
    <row r="7052" spans="1:35" ht="12.75" customHeight="1" x14ac:dyDescent="0.2">
      <c r="A7052" s="64" t="s">
        <v>1298</v>
      </c>
      <c r="B7052" s="65" t="s">
        <v>1297</v>
      </c>
      <c r="C7052" s="65">
        <v>47916</v>
      </c>
      <c r="D7052" s="66">
        <f>VLOOKUP(A7052,'2.1 Termination Charges'!$B$4:$F$904,5,0)</f>
        <v>1.4420000000000001E-2</v>
      </c>
      <c r="G7052" s="67"/>
      <c r="H7052" s="67"/>
      <c r="J7052" s="67"/>
      <c r="P7052" s="68"/>
      <c r="Q7052" s="69"/>
      <c r="R7052" s="69"/>
      <c r="Z7052" s="70"/>
      <c r="AA7052" s="71"/>
      <c r="AB7052" s="70"/>
      <c r="AC7052" s="70"/>
      <c r="AD7052" s="53"/>
      <c r="AE7052" s="53"/>
      <c r="AF7052" s="72"/>
      <c r="AG7052" s="70"/>
      <c r="AH7052" s="70"/>
      <c r="AI7052" s="70"/>
    </row>
    <row r="7053" spans="1:35" ht="12.75" customHeight="1" x14ac:dyDescent="0.2">
      <c r="A7053" s="64" t="s">
        <v>1298</v>
      </c>
      <c r="B7053" s="65" t="s">
        <v>1297</v>
      </c>
      <c r="C7053" s="65">
        <v>47917</v>
      </c>
      <c r="D7053" s="66">
        <f>VLOOKUP(A7053,'2.1 Termination Charges'!$B$4:$F$904,5,0)</f>
        <v>1.4420000000000001E-2</v>
      </c>
      <c r="G7053" s="67"/>
      <c r="H7053" s="67"/>
      <c r="J7053" s="67"/>
      <c r="P7053" s="68"/>
      <c r="Q7053" s="69"/>
      <c r="R7053" s="69"/>
      <c r="Z7053" s="70"/>
      <c r="AA7053" s="71"/>
      <c r="AB7053" s="70"/>
      <c r="AC7053" s="70"/>
      <c r="AD7053" s="53"/>
      <c r="AE7053" s="53"/>
      <c r="AF7053" s="72"/>
      <c r="AG7053" s="70"/>
      <c r="AH7053" s="70"/>
      <c r="AI7053" s="70"/>
    </row>
    <row r="7054" spans="1:35" ht="12.75" customHeight="1" x14ac:dyDescent="0.2">
      <c r="A7054" s="64" t="s">
        <v>1298</v>
      </c>
      <c r="B7054" s="65" t="s">
        <v>1297</v>
      </c>
      <c r="C7054" s="65">
        <v>47918</v>
      </c>
      <c r="D7054" s="66">
        <f>VLOOKUP(A7054,'2.1 Termination Charges'!$B$4:$F$904,5,0)</f>
        <v>1.4420000000000001E-2</v>
      </c>
      <c r="G7054" s="67"/>
      <c r="H7054" s="67"/>
      <c r="J7054" s="67"/>
      <c r="P7054" s="68"/>
      <c r="Q7054" s="69"/>
      <c r="R7054" s="69"/>
      <c r="Z7054" s="70"/>
      <c r="AA7054" s="71"/>
      <c r="AB7054" s="70"/>
      <c r="AC7054" s="70"/>
      <c r="AD7054" s="53"/>
      <c r="AE7054" s="53"/>
      <c r="AF7054" s="72"/>
      <c r="AG7054" s="70"/>
      <c r="AH7054" s="70"/>
      <c r="AI7054" s="70"/>
    </row>
    <row r="7055" spans="1:35" ht="12.75" customHeight="1" x14ac:dyDescent="0.2">
      <c r="A7055" s="64" t="s">
        <v>1298</v>
      </c>
      <c r="B7055" s="65" t="s">
        <v>1297</v>
      </c>
      <c r="C7055" s="65">
        <v>479190</v>
      </c>
      <c r="D7055" s="66">
        <f>VLOOKUP(A7055,'2.1 Termination Charges'!$B$4:$F$904,5,0)</f>
        <v>1.4420000000000001E-2</v>
      </c>
      <c r="G7055" s="67"/>
      <c r="H7055" s="67"/>
      <c r="J7055" s="67"/>
      <c r="P7055" s="68"/>
      <c r="Q7055" s="69"/>
      <c r="R7055" s="69"/>
      <c r="Z7055" s="70"/>
      <c r="AA7055" s="71"/>
      <c r="AB7055" s="70"/>
      <c r="AC7055" s="70"/>
      <c r="AD7055" s="53"/>
      <c r="AE7055" s="53"/>
      <c r="AF7055" s="72"/>
      <c r="AG7055" s="70"/>
      <c r="AH7055" s="70"/>
      <c r="AI7055" s="70"/>
    </row>
    <row r="7056" spans="1:35" ht="12.75" customHeight="1" x14ac:dyDescent="0.2">
      <c r="A7056" s="64" t="s">
        <v>1298</v>
      </c>
      <c r="B7056" s="65" t="s">
        <v>1297</v>
      </c>
      <c r="C7056" s="65">
        <v>479191</v>
      </c>
      <c r="D7056" s="66">
        <f>VLOOKUP(A7056,'2.1 Termination Charges'!$B$4:$F$904,5,0)</f>
        <v>1.4420000000000001E-2</v>
      </c>
      <c r="G7056" s="67"/>
      <c r="H7056" s="67"/>
      <c r="J7056" s="67"/>
      <c r="P7056" s="68"/>
      <c r="Q7056" s="69"/>
      <c r="R7056" s="69"/>
      <c r="Z7056" s="70"/>
      <c r="AA7056" s="71"/>
      <c r="AB7056" s="70"/>
      <c r="AC7056" s="70"/>
      <c r="AD7056" s="53"/>
      <c r="AE7056" s="53"/>
      <c r="AF7056" s="72"/>
      <c r="AG7056" s="70"/>
      <c r="AH7056" s="70"/>
      <c r="AI7056" s="70"/>
    </row>
    <row r="7057" spans="1:35" ht="12.75" customHeight="1" x14ac:dyDescent="0.2">
      <c r="A7057" s="64" t="s">
        <v>1298</v>
      </c>
      <c r="B7057" s="65" t="s">
        <v>1297</v>
      </c>
      <c r="C7057" s="65">
        <v>479199</v>
      </c>
      <c r="D7057" s="66">
        <f>VLOOKUP(A7057,'2.1 Termination Charges'!$B$4:$F$904,5,0)</f>
        <v>1.4420000000000001E-2</v>
      </c>
      <c r="G7057" s="67"/>
      <c r="H7057" s="67"/>
      <c r="J7057" s="67"/>
      <c r="P7057" s="68"/>
      <c r="Q7057" s="69"/>
      <c r="R7057" s="69"/>
      <c r="Z7057" s="70"/>
      <c r="AA7057" s="71"/>
      <c r="AB7057" s="70"/>
      <c r="AC7057" s="70"/>
      <c r="AD7057" s="53"/>
      <c r="AE7057" s="53"/>
      <c r="AF7057" s="72"/>
      <c r="AG7057" s="70"/>
      <c r="AH7057" s="70"/>
      <c r="AI7057" s="70"/>
    </row>
    <row r="7058" spans="1:35" ht="12.75" customHeight="1" x14ac:dyDescent="0.2">
      <c r="A7058" s="64" t="s">
        <v>1298</v>
      </c>
      <c r="B7058" s="65" t="s">
        <v>1297</v>
      </c>
      <c r="C7058" s="65">
        <v>479400</v>
      </c>
      <c r="D7058" s="66">
        <f>VLOOKUP(A7058,'2.1 Termination Charges'!$B$4:$F$904,5,0)</f>
        <v>1.4420000000000001E-2</v>
      </c>
      <c r="G7058" s="67"/>
      <c r="H7058" s="67"/>
      <c r="J7058" s="67"/>
      <c r="P7058" s="68"/>
      <c r="Q7058" s="69"/>
      <c r="R7058" s="69"/>
      <c r="Z7058" s="70"/>
      <c r="AA7058" s="71"/>
      <c r="AB7058" s="70"/>
      <c r="AC7058" s="70"/>
      <c r="AD7058" s="53"/>
      <c r="AE7058" s="53"/>
      <c r="AF7058" s="72"/>
      <c r="AG7058" s="70"/>
      <c r="AH7058" s="70"/>
      <c r="AI7058" s="70"/>
    </row>
    <row r="7059" spans="1:35" ht="12.75" customHeight="1" x14ac:dyDescent="0.2">
      <c r="A7059" s="64" t="s">
        <v>1298</v>
      </c>
      <c r="B7059" s="65" t="s">
        <v>1297</v>
      </c>
      <c r="C7059" s="65">
        <v>479401</v>
      </c>
      <c r="D7059" s="66">
        <f>VLOOKUP(A7059,'2.1 Termination Charges'!$B$4:$F$904,5,0)</f>
        <v>1.4420000000000001E-2</v>
      </c>
      <c r="G7059" s="67"/>
      <c r="H7059" s="67"/>
      <c r="J7059" s="67"/>
      <c r="P7059" s="68"/>
      <c r="Q7059" s="69"/>
      <c r="R7059" s="69"/>
      <c r="Z7059" s="70"/>
      <c r="AA7059" s="71"/>
      <c r="AB7059" s="70"/>
      <c r="AC7059" s="70"/>
      <c r="AD7059" s="53"/>
      <c r="AE7059" s="53"/>
      <c r="AF7059" s="72"/>
      <c r="AG7059" s="70"/>
      <c r="AH7059" s="70"/>
      <c r="AI7059" s="70"/>
    </row>
    <row r="7060" spans="1:35" ht="12.75" customHeight="1" x14ac:dyDescent="0.2">
      <c r="A7060" s="64" t="s">
        <v>1298</v>
      </c>
      <c r="B7060" s="65" t="s">
        <v>1297</v>
      </c>
      <c r="C7060" s="65">
        <v>479402</v>
      </c>
      <c r="D7060" s="66">
        <f>VLOOKUP(A7060,'2.1 Termination Charges'!$B$4:$F$904,5,0)</f>
        <v>1.4420000000000001E-2</v>
      </c>
      <c r="G7060" s="67"/>
      <c r="H7060" s="67"/>
      <c r="J7060" s="67"/>
      <c r="P7060" s="68"/>
      <c r="Q7060" s="69"/>
      <c r="R7060" s="69"/>
      <c r="Z7060" s="70"/>
      <c r="AA7060" s="71"/>
      <c r="AB7060" s="70"/>
      <c r="AC7060" s="70"/>
      <c r="AD7060" s="53"/>
      <c r="AE7060" s="53"/>
      <c r="AF7060" s="72"/>
      <c r="AG7060" s="70"/>
      <c r="AH7060" s="70"/>
      <c r="AI7060" s="70"/>
    </row>
    <row r="7061" spans="1:35" ht="12.75" customHeight="1" x14ac:dyDescent="0.2">
      <c r="A7061" s="64" t="s">
        <v>1298</v>
      </c>
      <c r="B7061" s="65" t="s">
        <v>1297</v>
      </c>
      <c r="C7061" s="65">
        <v>479403</v>
      </c>
      <c r="D7061" s="66">
        <f>VLOOKUP(A7061,'2.1 Termination Charges'!$B$4:$F$904,5,0)</f>
        <v>1.4420000000000001E-2</v>
      </c>
      <c r="G7061" s="67"/>
      <c r="H7061" s="67"/>
      <c r="J7061" s="67"/>
      <c r="P7061" s="68"/>
      <c r="Q7061" s="69"/>
      <c r="R7061" s="69"/>
      <c r="Z7061" s="70"/>
      <c r="AA7061" s="71"/>
      <c r="AB7061" s="70"/>
      <c r="AC7061" s="70"/>
      <c r="AD7061" s="53"/>
      <c r="AE7061" s="53"/>
      <c r="AF7061" s="72"/>
      <c r="AG7061" s="70"/>
      <c r="AH7061" s="70"/>
      <c r="AI7061" s="70"/>
    </row>
    <row r="7062" spans="1:35" ht="12.75" customHeight="1" x14ac:dyDescent="0.2">
      <c r="A7062" s="64" t="s">
        <v>1298</v>
      </c>
      <c r="B7062" s="65" t="s">
        <v>1297</v>
      </c>
      <c r="C7062" s="65">
        <v>479405</v>
      </c>
      <c r="D7062" s="66">
        <f>VLOOKUP(A7062,'2.1 Termination Charges'!$B$4:$F$904,5,0)</f>
        <v>1.4420000000000001E-2</v>
      </c>
      <c r="G7062" s="67"/>
      <c r="H7062" s="67"/>
      <c r="J7062" s="67"/>
      <c r="P7062" s="68"/>
      <c r="Q7062" s="69"/>
      <c r="R7062" s="69"/>
      <c r="Z7062" s="70"/>
      <c r="AA7062" s="71"/>
      <c r="AB7062" s="70"/>
      <c r="AC7062" s="70"/>
      <c r="AD7062" s="53"/>
      <c r="AE7062" s="53"/>
      <c r="AF7062" s="72"/>
      <c r="AG7062" s="70"/>
      <c r="AH7062" s="70"/>
      <c r="AI7062" s="70"/>
    </row>
    <row r="7063" spans="1:35" ht="12.75" customHeight="1" x14ac:dyDescent="0.2">
      <c r="A7063" s="64" t="s">
        <v>1298</v>
      </c>
      <c r="B7063" s="65" t="s">
        <v>1297</v>
      </c>
      <c r="C7063" s="65">
        <v>479413</v>
      </c>
      <c r="D7063" s="66">
        <f>VLOOKUP(A7063,'2.1 Termination Charges'!$B$4:$F$904,5,0)</f>
        <v>1.4420000000000001E-2</v>
      </c>
      <c r="G7063" s="67"/>
      <c r="H7063" s="67"/>
      <c r="J7063" s="67"/>
      <c r="P7063" s="68"/>
      <c r="Q7063" s="69"/>
      <c r="R7063" s="69"/>
      <c r="Z7063" s="70"/>
      <c r="AA7063" s="71"/>
      <c r="AB7063" s="70"/>
      <c r="AC7063" s="70"/>
      <c r="AD7063" s="53"/>
      <c r="AE7063" s="53"/>
      <c r="AF7063" s="72"/>
      <c r="AG7063" s="70"/>
      <c r="AH7063" s="70"/>
      <c r="AI7063" s="70"/>
    </row>
    <row r="7064" spans="1:35" ht="12.75" customHeight="1" x14ac:dyDescent="0.2">
      <c r="A7064" s="64" t="s">
        <v>1298</v>
      </c>
      <c r="B7064" s="65" t="s">
        <v>1297</v>
      </c>
      <c r="C7064" s="65">
        <v>479414</v>
      </c>
      <c r="D7064" s="66">
        <f>VLOOKUP(A7064,'2.1 Termination Charges'!$B$4:$F$904,5,0)</f>
        <v>1.4420000000000001E-2</v>
      </c>
      <c r="G7064" s="67"/>
      <c r="H7064" s="67"/>
      <c r="J7064" s="67"/>
      <c r="P7064" s="68"/>
      <c r="Q7064" s="69"/>
      <c r="R7064" s="69"/>
      <c r="Z7064" s="70"/>
      <c r="AA7064" s="71"/>
      <c r="AB7064" s="70"/>
      <c r="AC7064" s="70"/>
      <c r="AD7064" s="53"/>
      <c r="AE7064" s="53"/>
      <c r="AF7064" s="72"/>
      <c r="AG7064" s="70"/>
      <c r="AH7064" s="70"/>
      <c r="AI7064" s="70"/>
    </row>
    <row r="7065" spans="1:35" ht="12.75" customHeight="1" x14ac:dyDescent="0.2">
      <c r="A7065" s="64" t="s">
        <v>1298</v>
      </c>
      <c r="B7065" s="65" t="s">
        <v>1297</v>
      </c>
      <c r="C7065" s="65">
        <v>479415</v>
      </c>
      <c r="D7065" s="66">
        <f>VLOOKUP(A7065,'2.1 Termination Charges'!$B$4:$F$904,5,0)</f>
        <v>1.4420000000000001E-2</v>
      </c>
      <c r="G7065" s="67"/>
      <c r="H7065" s="67"/>
      <c r="J7065" s="67"/>
      <c r="P7065" s="68"/>
      <c r="Q7065" s="69"/>
      <c r="R7065" s="69"/>
      <c r="Z7065" s="70"/>
      <c r="AA7065" s="71"/>
      <c r="AB7065" s="70"/>
      <c r="AC7065" s="70"/>
      <c r="AD7065" s="53"/>
      <c r="AE7065" s="53"/>
      <c r="AF7065" s="72"/>
      <c r="AG7065" s="70"/>
      <c r="AH7065" s="70"/>
      <c r="AI7065" s="70"/>
    </row>
    <row r="7066" spans="1:35" ht="12.75" customHeight="1" x14ac:dyDescent="0.2">
      <c r="A7066" s="64" t="s">
        <v>1298</v>
      </c>
      <c r="B7066" s="65" t="s">
        <v>1297</v>
      </c>
      <c r="C7066" s="65">
        <v>479416</v>
      </c>
      <c r="D7066" s="66">
        <f>VLOOKUP(A7066,'2.1 Termination Charges'!$B$4:$F$904,5,0)</f>
        <v>1.4420000000000001E-2</v>
      </c>
      <c r="G7066" s="67"/>
      <c r="H7066" s="67"/>
      <c r="J7066" s="67"/>
      <c r="P7066" s="68"/>
      <c r="Q7066" s="69"/>
      <c r="R7066" s="69"/>
      <c r="Z7066" s="70"/>
      <c r="AA7066" s="71"/>
      <c r="AB7066" s="70"/>
      <c r="AC7066" s="70"/>
      <c r="AD7066" s="53"/>
      <c r="AE7066" s="53"/>
      <c r="AF7066" s="72"/>
      <c r="AG7066" s="70"/>
      <c r="AH7066" s="70"/>
      <c r="AI7066" s="70"/>
    </row>
    <row r="7067" spans="1:35" ht="12.75" customHeight="1" x14ac:dyDescent="0.2">
      <c r="A7067" s="64" t="s">
        <v>1298</v>
      </c>
      <c r="B7067" s="65" t="s">
        <v>1297</v>
      </c>
      <c r="C7067" s="65">
        <v>479417</v>
      </c>
      <c r="D7067" s="66">
        <f>VLOOKUP(A7067,'2.1 Termination Charges'!$B$4:$F$904,5,0)</f>
        <v>1.4420000000000001E-2</v>
      </c>
      <c r="G7067" s="67"/>
      <c r="H7067" s="67"/>
      <c r="J7067" s="67"/>
      <c r="P7067" s="68"/>
      <c r="Q7067" s="69"/>
      <c r="R7067" s="69"/>
      <c r="Z7067" s="70"/>
      <c r="AA7067" s="71"/>
      <c r="AB7067" s="70"/>
      <c r="AC7067" s="70"/>
      <c r="AD7067" s="53"/>
      <c r="AE7067" s="53"/>
      <c r="AF7067" s="72"/>
      <c r="AG7067" s="70"/>
      <c r="AH7067" s="70"/>
      <c r="AI7067" s="70"/>
    </row>
    <row r="7068" spans="1:35" ht="12.75" customHeight="1" x14ac:dyDescent="0.2">
      <c r="A7068" s="64" t="s">
        <v>1298</v>
      </c>
      <c r="B7068" s="65" t="s">
        <v>1297</v>
      </c>
      <c r="C7068" s="65">
        <v>479418</v>
      </c>
      <c r="D7068" s="66">
        <f>VLOOKUP(A7068,'2.1 Termination Charges'!$B$4:$F$904,5,0)</f>
        <v>1.4420000000000001E-2</v>
      </c>
      <c r="G7068" s="67"/>
      <c r="H7068" s="67"/>
      <c r="J7068" s="67"/>
      <c r="P7068" s="68"/>
      <c r="Q7068" s="69"/>
      <c r="R7068" s="69"/>
      <c r="Z7068" s="70"/>
      <c r="AA7068" s="71"/>
      <c r="AB7068" s="70"/>
      <c r="AC7068" s="70"/>
      <c r="AD7068" s="53"/>
      <c r="AE7068" s="53"/>
      <c r="AF7068" s="72"/>
      <c r="AG7068" s="70"/>
      <c r="AH7068" s="70"/>
      <c r="AI7068" s="70"/>
    </row>
    <row r="7069" spans="1:35" ht="12.75" customHeight="1" x14ac:dyDescent="0.2">
      <c r="A7069" s="64" t="s">
        <v>1298</v>
      </c>
      <c r="B7069" s="65" t="s">
        <v>1297</v>
      </c>
      <c r="C7069" s="65">
        <v>479419</v>
      </c>
      <c r="D7069" s="66">
        <f>VLOOKUP(A7069,'2.1 Termination Charges'!$B$4:$F$904,5,0)</f>
        <v>1.4420000000000001E-2</v>
      </c>
      <c r="G7069" s="67"/>
      <c r="H7069" s="67"/>
      <c r="J7069" s="67"/>
      <c r="P7069" s="68"/>
      <c r="Q7069" s="69"/>
      <c r="R7069" s="69"/>
      <c r="Z7069" s="70"/>
      <c r="AA7069" s="71"/>
      <c r="AB7069" s="70"/>
      <c r="AC7069" s="70"/>
      <c r="AD7069" s="53"/>
      <c r="AE7069" s="53"/>
      <c r="AF7069" s="72"/>
      <c r="AG7069" s="70"/>
      <c r="AH7069" s="70"/>
      <c r="AI7069" s="70"/>
    </row>
    <row r="7070" spans="1:35" ht="12.75" customHeight="1" x14ac:dyDescent="0.2">
      <c r="A7070" s="64" t="s">
        <v>1298</v>
      </c>
      <c r="B7070" s="65" t="s">
        <v>1297</v>
      </c>
      <c r="C7070" s="65">
        <v>479474</v>
      </c>
      <c r="D7070" s="66">
        <f>VLOOKUP(A7070,'2.1 Termination Charges'!$B$4:$F$904,5,0)</f>
        <v>1.4420000000000001E-2</v>
      </c>
      <c r="G7070" s="67"/>
      <c r="H7070" s="67"/>
      <c r="J7070" s="67"/>
      <c r="P7070" s="68"/>
      <c r="Q7070" s="69"/>
      <c r="R7070" s="69"/>
      <c r="Z7070" s="70"/>
      <c r="AA7070" s="71"/>
      <c r="AB7070" s="70"/>
      <c r="AC7070" s="70"/>
      <c r="AD7070" s="53"/>
      <c r="AE7070" s="53"/>
      <c r="AF7070" s="72"/>
      <c r="AG7070" s="70"/>
      <c r="AH7070" s="70"/>
      <c r="AI7070" s="70"/>
    </row>
    <row r="7071" spans="1:35" ht="12.75" customHeight="1" x14ac:dyDescent="0.2">
      <c r="A7071" s="64" t="s">
        <v>1298</v>
      </c>
      <c r="B7071" s="65" t="s">
        <v>1297</v>
      </c>
      <c r="C7071" s="65">
        <v>479475</v>
      </c>
      <c r="D7071" s="66">
        <f>VLOOKUP(A7071,'2.1 Termination Charges'!$B$4:$F$904,5,0)</f>
        <v>1.4420000000000001E-2</v>
      </c>
      <c r="G7071" s="67"/>
      <c r="H7071" s="67"/>
      <c r="J7071" s="67"/>
      <c r="P7071" s="68"/>
      <c r="Q7071" s="69"/>
      <c r="R7071" s="69"/>
      <c r="Z7071" s="70"/>
      <c r="AA7071" s="71"/>
      <c r="AB7071" s="70"/>
      <c r="AC7071" s="70"/>
      <c r="AD7071" s="53"/>
      <c r="AE7071" s="53"/>
      <c r="AF7071" s="72"/>
      <c r="AG7071" s="70"/>
      <c r="AH7071" s="70"/>
      <c r="AI7071" s="70"/>
    </row>
    <row r="7072" spans="1:35" ht="12.75" customHeight="1" x14ac:dyDescent="0.2">
      <c r="A7072" s="64" t="s">
        <v>1298</v>
      </c>
      <c r="B7072" s="65" t="s">
        <v>1297</v>
      </c>
      <c r="C7072" s="65">
        <v>479476</v>
      </c>
      <c r="D7072" s="66">
        <f>VLOOKUP(A7072,'2.1 Termination Charges'!$B$4:$F$904,5,0)</f>
        <v>1.4420000000000001E-2</v>
      </c>
      <c r="G7072" s="67"/>
      <c r="H7072" s="67"/>
      <c r="J7072" s="67"/>
      <c r="P7072" s="68"/>
      <c r="Q7072" s="69"/>
      <c r="R7072" s="69"/>
      <c r="Z7072" s="70"/>
      <c r="AA7072" s="71"/>
      <c r="AB7072" s="70"/>
      <c r="AC7072" s="70"/>
      <c r="AD7072" s="53"/>
      <c r="AE7072" s="53"/>
      <c r="AF7072" s="72"/>
      <c r="AG7072" s="70"/>
      <c r="AH7072" s="70"/>
      <c r="AI7072" s="70"/>
    </row>
    <row r="7073" spans="1:35" ht="12.75" customHeight="1" x14ac:dyDescent="0.2">
      <c r="A7073" s="64" t="s">
        <v>1298</v>
      </c>
      <c r="B7073" s="65" t="s">
        <v>1297</v>
      </c>
      <c r="C7073" s="65">
        <v>479477</v>
      </c>
      <c r="D7073" s="66">
        <f>VLOOKUP(A7073,'2.1 Termination Charges'!$B$4:$F$904,5,0)</f>
        <v>1.4420000000000001E-2</v>
      </c>
      <c r="G7073" s="67"/>
      <c r="H7073" s="67"/>
      <c r="J7073" s="67"/>
      <c r="P7073" s="68"/>
      <c r="Q7073" s="69"/>
      <c r="R7073" s="69"/>
      <c r="Z7073" s="70"/>
      <c r="AA7073" s="71"/>
      <c r="AB7073" s="70"/>
      <c r="AC7073" s="70"/>
      <c r="AD7073" s="53"/>
      <c r="AE7073" s="53"/>
      <c r="AF7073" s="72"/>
      <c r="AG7073" s="70"/>
      <c r="AH7073" s="70"/>
      <c r="AI7073" s="70"/>
    </row>
    <row r="7074" spans="1:35" ht="12.75" customHeight="1" x14ac:dyDescent="0.2">
      <c r="A7074" s="64" t="s">
        <v>1298</v>
      </c>
      <c r="B7074" s="65" t="s">
        <v>1297</v>
      </c>
      <c r="C7074" s="65">
        <v>479478</v>
      </c>
      <c r="D7074" s="66">
        <f>VLOOKUP(A7074,'2.1 Termination Charges'!$B$4:$F$904,5,0)</f>
        <v>1.4420000000000001E-2</v>
      </c>
      <c r="G7074" s="67"/>
      <c r="H7074" s="67"/>
      <c r="J7074" s="67"/>
      <c r="P7074" s="68"/>
      <c r="Q7074" s="69"/>
      <c r="R7074" s="69"/>
      <c r="Z7074" s="70"/>
      <c r="AA7074" s="71"/>
      <c r="AB7074" s="70"/>
      <c r="AC7074" s="70"/>
      <c r="AD7074" s="53"/>
      <c r="AE7074" s="53"/>
      <c r="AF7074" s="72"/>
      <c r="AG7074" s="70"/>
      <c r="AH7074" s="70"/>
      <c r="AI7074" s="70"/>
    </row>
    <row r="7075" spans="1:35" ht="12.75" customHeight="1" x14ac:dyDescent="0.2">
      <c r="A7075" s="64" t="s">
        <v>1298</v>
      </c>
      <c r="B7075" s="65" t="s">
        <v>1297</v>
      </c>
      <c r="C7075" s="65">
        <v>479479</v>
      </c>
      <c r="D7075" s="66">
        <f>VLOOKUP(A7075,'2.1 Termination Charges'!$B$4:$F$904,5,0)</f>
        <v>1.4420000000000001E-2</v>
      </c>
      <c r="G7075" s="67"/>
      <c r="H7075" s="67"/>
      <c r="J7075" s="67"/>
      <c r="P7075" s="68"/>
      <c r="Q7075" s="69"/>
      <c r="R7075" s="69"/>
      <c r="Z7075" s="70"/>
      <c r="AA7075" s="71"/>
      <c r="AB7075" s="70"/>
      <c r="AC7075" s="70"/>
      <c r="AD7075" s="53"/>
      <c r="AE7075" s="53"/>
      <c r="AF7075" s="72"/>
      <c r="AG7075" s="70"/>
      <c r="AH7075" s="70"/>
      <c r="AI7075" s="70"/>
    </row>
    <row r="7076" spans="1:35" ht="12.75" customHeight="1" x14ac:dyDescent="0.2">
      <c r="A7076" s="64" t="s">
        <v>1298</v>
      </c>
      <c r="B7076" s="65" t="s">
        <v>1297</v>
      </c>
      <c r="C7076" s="65">
        <v>47948</v>
      </c>
      <c r="D7076" s="66">
        <f>VLOOKUP(A7076,'2.1 Termination Charges'!$B$4:$F$904,5,0)</f>
        <v>1.4420000000000001E-2</v>
      </c>
      <c r="G7076" s="67"/>
      <c r="H7076" s="67"/>
      <c r="J7076" s="67"/>
      <c r="P7076" s="68"/>
      <c r="Q7076" s="69"/>
      <c r="R7076" s="69"/>
      <c r="Z7076" s="70"/>
      <c r="AA7076" s="71"/>
      <c r="AB7076" s="70"/>
      <c r="AC7076" s="70"/>
      <c r="AD7076" s="53"/>
      <c r="AE7076" s="53"/>
      <c r="AF7076" s="72"/>
      <c r="AG7076" s="70"/>
      <c r="AH7076" s="70"/>
      <c r="AI7076" s="70"/>
    </row>
    <row r="7077" spans="1:35" ht="12.75" customHeight="1" x14ac:dyDescent="0.2">
      <c r="A7077" s="64" t="s">
        <v>1298</v>
      </c>
      <c r="B7077" s="65" t="s">
        <v>1297</v>
      </c>
      <c r="C7077" s="65">
        <v>479490</v>
      </c>
      <c r="D7077" s="66">
        <f>VLOOKUP(A7077,'2.1 Termination Charges'!$B$4:$F$904,5,0)</f>
        <v>1.4420000000000001E-2</v>
      </c>
      <c r="G7077" s="67"/>
      <c r="H7077" s="67"/>
      <c r="J7077" s="67"/>
      <c r="P7077" s="68"/>
      <c r="Q7077" s="69"/>
      <c r="R7077" s="69"/>
      <c r="Z7077" s="70"/>
      <c r="AA7077" s="71"/>
      <c r="AB7077" s="70"/>
      <c r="AC7077" s="70"/>
      <c r="AD7077" s="53"/>
      <c r="AE7077" s="53"/>
      <c r="AF7077" s="72"/>
      <c r="AG7077" s="70"/>
      <c r="AH7077" s="70"/>
      <c r="AI7077" s="70"/>
    </row>
    <row r="7078" spans="1:35" ht="12.75" customHeight="1" x14ac:dyDescent="0.2">
      <c r="A7078" s="64" t="s">
        <v>1298</v>
      </c>
      <c r="B7078" s="65" t="s">
        <v>1297</v>
      </c>
      <c r="C7078" s="65">
        <v>479497</v>
      </c>
      <c r="D7078" s="66">
        <f>VLOOKUP(A7078,'2.1 Termination Charges'!$B$4:$F$904,5,0)</f>
        <v>1.4420000000000001E-2</v>
      </c>
      <c r="G7078" s="67"/>
      <c r="H7078" s="67"/>
      <c r="J7078" s="67"/>
      <c r="P7078" s="68"/>
      <c r="Q7078" s="69"/>
      <c r="R7078" s="69"/>
      <c r="Z7078" s="70"/>
      <c r="AA7078" s="71"/>
      <c r="AB7078" s="70"/>
      <c r="AC7078" s="70"/>
      <c r="AD7078" s="53"/>
      <c r="AE7078" s="53"/>
      <c r="AF7078" s="72"/>
      <c r="AG7078" s="70"/>
      <c r="AH7078" s="70"/>
      <c r="AI7078" s="70"/>
    </row>
    <row r="7079" spans="1:35" ht="12.75" customHeight="1" x14ac:dyDescent="0.2">
      <c r="A7079" s="64" t="s">
        <v>1298</v>
      </c>
      <c r="B7079" s="65" t="s">
        <v>1297</v>
      </c>
      <c r="C7079" s="65">
        <v>479498</v>
      </c>
      <c r="D7079" s="66">
        <f>VLOOKUP(A7079,'2.1 Termination Charges'!$B$4:$F$904,5,0)</f>
        <v>1.4420000000000001E-2</v>
      </c>
      <c r="G7079" s="67"/>
      <c r="H7079" s="67"/>
      <c r="J7079" s="67"/>
      <c r="P7079" s="68"/>
      <c r="Q7079" s="69"/>
      <c r="R7079" s="69"/>
      <c r="Z7079" s="70"/>
      <c r="AA7079" s="71"/>
      <c r="AB7079" s="70"/>
      <c r="AC7079" s="70"/>
      <c r="AD7079" s="53"/>
      <c r="AE7079" s="53"/>
      <c r="AF7079" s="72"/>
      <c r="AG7079" s="70"/>
      <c r="AH7079" s="70"/>
      <c r="AI7079" s="70"/>
    </row>
    <row r="7080" spans="1:35" ht="12.75" customHeight="1" x14ac:dyDescent="0.2">
      <c r="A7080" s="64" t="s">
        <v>1298</v>
      </c>
      <c r="B7080" s="65" t="s">
        <v>1297</v>
      </c>
      <c r="C7080" s="65">
        <v>47950</v>
      </c>
      <c r="D7080" s="66">
        <f>VLOOKUP(A7080,'2.1 Termination Charges'!$B$4:$F$904,5,0)</f>
        <v>1.4420000000000001E-2</v>
      </c>
      <c r="G7080" s="67"/>
      <c r="H7080" s="67"/>
      <c r="J7080" s="67"/>
      <c r="P7080" s="68"/>
      <c r="Q7080" s="69"/>
      <c r="R7080" s="69"/>
      <c r="Z7080" s="70"/>
      <c r="AA7080" s="71"/>
      <c r="AB7080" s="70"/>
      <c r="AC7080" s="70"/>
      <c r="AD7080" s="53"/>
      <c r="AE7080" s="53"/>
      <c r="AF7080" s="72"/>
      <c r="AG7080" s="70"/>
      <c r="AH7080" s="70"/>
      <c r="AI7080" s="70"/>
    </row>
    <row r="7081" spans="1:35" ht="12.75" customHeight="1" x14ac:dyDescent="0.2">
      <c r="A7081" s="64" t="s">
        <v>1298</v>
      </c>
      <c r="B7081" s="65" t="s">
        <v>1297</v>
      </c>
      <c r="C7081" s="65">
        <v>47951</v>
      </c>
      <c r="D7081" s="66">
        <f>VLOOKUP(A7081,'2.1 Termination Charges'!$B$4:$F$904,5,0)</f>
        <v>1.4420000000000001E-2</v>
      </c>
      <c r="G7081" s="67"/>
      <c r="H7081" s="67"/>
      <c r="J7081" s="67"/>
      <c r="P7081" s="68"/>
      <c r="Q7081" s="69"/>
      <c r="R7081" s="69"/>
      <c r="Z7081" s="70"/>
      <c r="AA7081" s="71"/>
      <c r="AB7081" s="70"/>
      <c r="AC7081" s="70"/>
      <c r="AD7081" s="53"/>
      <c r="AE7081" s="53"/>
      <c r="AF7081" s="72"/>
      <c r="AG7081" s="70"/>
      <c r="AH7081" s="70"/>
      <c r="AI7081" s="70"/>
    </row>
    <row r="7082" spans="1:35" ht="12.75" customHeight="1" x14ac:dyDescent="0.2">
      <c r="A7082" s="64" t="s">
        <v>1298</v>
      </c>
      <c r="B7082" s="65" t="s">
        <v>1297</v>
      </c>
      <c r="C7082" s="65">
        <v>47952</v>
      </c>
      <c r="D7082" s="66">
        <f>VLOOKUP(A7082,'2.1 Termination Charges'!$B$4:$F$904,5,0)</f>
        <v>1.4420000000000001E-2</v>
      </c>
      <c r="G7082" s="67"/>
      <c r="H7082" s="67"/>
      <c r="J7082" s="67"/>
      <c r="P7082" s="68"/>
      <c r="Q7082" s="69"/>
      <c r="R7082" s="69"/>
      <c r="Z7082" s="70"/>
      <c r="AA7082" s="71"/>
      <c r="AB7082" s="70"/>
      <c r="AC7082" s="70"/>
      <c r="AD7082" s="53"/>
      <c r="AE7082" s="53"/>
      <c r="AF7082" s="72"/>
      <c r="AG7082" s="70"/>
      <c r="AH7082" s="70"/>
      <c r="AI7082" s="70"/>
    </row>
    <row r="7083" spans="1:35" ht="12.75" customHeight="1" x14ac:dyDescent="0.2">
      <c r="A7083" s="64" t="s">
        <v>1298</v>
      </c>
      <c r="B7083" s="65" t="s">
        <v>1297</v>
      </c>
      <c r="C7083" s="65">
        <v>479530</v>
      </c>
      <c r="D7083" s="66">
        <f>VLOOKUP(A7083,'2.1 Termination Charges'!$B$4:$F$904,5,0)</f>
        <v>1.4420000000000001E-2</v>
      </c>
      <c r="G7083" s="67"/>
      <c r="H7083" s="67"/>
      <c r="J7083" s="67"/>
      <c r="P7083" s="68"/>
      <c r="Q7083" s="69"/>
      <c r="R7083" s="69"/>
      <c r="Z7083" s="70"/>
      <c r="AA7083" s="71"/>
      <c r="AB7083" s="70"/>
      <c r="AC7083" s="70"/>
      <c r="AD7083" s="53"/>
      <c r="AE7083" s="53"/>
      <c r="AF7083" s="72"/>
      <c r="AG7083" s="70"/>
      <c r="AH7083" s="70"/>
      <c r="AI7083" s="70"/>
    </row>
    <row r="7084" spans="1:35" ht="12.75" customHeight="1" x14ac:dyDescent="0.2">
      <c r="A7084" s="64" t="s">
        <v>1298</v>
      </c>
      <c r="B7084" s="65" t="s">
        <v>1297</v>
      </c>
      <c r="C7084" s="65">
        <v>479533</v>
      </c>
      <c r="D7084" s="66">
        <f>VLOOKUP(A7084,'2.1 Termination Charges'!$B$4:$F$904,5,0)</f>
        <v>1.4420000000000001E-2</v>
      </c>
      <c r="G7084" s="67"/>
      <c r="H7084" s="67"/>
      <c r="J7084" s="67"/>
      <c r="P7084" s="68"/>
      <c r="Q7084" s="69"/>
      <c r="R7084" s="69"/>
      <c r="Z7084" s="70"/>
      <c r="AA7084" s="71"/>
      <c r="AB7084" s="70"/>
      <c r="AC7084" s="70"/>
      <c r="AD7084" s="53"/>
      <c r="AE7084" s="53"/>
      <c r="AF7084" s="72"/>
      <c r="AG7084" s="70"/>
      <c r="AH7084" s="70"/>
      <c r="AI7084" s="70"/>
    </row>
    <row r="7085" spans="1:35" ht="12.75" customHeight="1" x14ac:dyDescent="0.2">
      <c r="A7085" s="64" t="s">
        <v>1298</v>
      </c>
      <c r="B7085" s="65" t="s">
        <v>1297</v>
      </c>
      <c r="C7085" s="65">
        <v>479536</v>
      </c>
      <c r="D7085" s="66">
        <f>VLOOKUP(A7085,'2.1 Termination Charges'!$B$4:$F$904,5,0)</f>
        <v>1.4420000000000001E-2</v>
      </c>
      <c r="G7085" s="67"/>
      <c r="H7085" s="67"/>
      <c r="J7085" s="67"/>
      <c r="P7085" s="68"/>
      <c r="Q7085" s="69"/>
      <c r="R7085" s="69"/>
      <c r="Z7085" s="70"/>
      <c r="AA7085" s="71"/>
      <c r="AB7085" s="70"/>
      <c r="AC7085" s="70"/>
      <c r="AD7085" s="53"/>
      <c r="AE7085" s="53"/>
      <c r="AF7085" s="72"/>
      <c r="AG7085" s="70"/>
      <c r="AH7085" s="70"/>
      <c r="AI7085" s="70"/>
    </row>
    <row r="7086" spans="1:35" ht="12.75" customHeight="1" x14ac:dyDescent="0.2">
      <c r="A7086" s="64" t="s">
        <v>1298</v>
      </c>
      <c r="B7086" s="65" t="s">
        <v>1297</v>
      </c>
      <c r="C7086" s="65">
        <v>47954</v>
      </c>
      <c r="D7086" s="66">
        <f>VLOOKUP(A7086,'2.1 Termination Charges'!$B$4:$F$904,5,0)</f>
        <v>1.4420000000000001E-2</v>
      </c>
      <c r="G7086" s="67"/>
      <c r="H7086" s="67"/>
      <c r="J7086" s="67"/>
      <c r="P7086" s="68"/>
      <c r="Q7086" s="69"/>
      <c r="R7086" s="69"/>
      <c r="Z7086" s="70"/>
      <c r="AA7086" s="71"/>
      <c r="AB7086" s="70"/>
      <c r="AC7086" s="70"/>
      <c r="AD7086" s="53"/>
      <c r="AE7086" s="53"/>
      <c r="AF7086" s="72"/>
      <c r="AG7086" s="70"/>
      <c r="AH7086" s="70"/>
      <c r="AI7086" s="70"/>
    </row>
    <row r="7087" spans="1:35" ht="12.75" customHeight="1" x14ac:dyDescent="0.2">
      <c r="A7087" s="64" t="s">
        <v>1298</v>
      </c>
      <c r="B7087" s="65" t="s">
        <v>1297</v>
      </c>
      <c r="C7087" s="65">
        <v>479552</v>
      </c>
      <c r="D7087" s="66">
        <f>VLOOKUP(A7087,'2.1 Termination Charges'!$B$4:$F$904,5,0)</f>
        <v>1.4420000000000001E-2</v>
      </c>
      <c r="G7087" s="67"/>
      <c r="H7087" s="67"/>
      <c r="J7087" s="67"/>
      <c r="P7087" s="68"/>
      <c r="Q7087" s="69"/>
      <c r="R7087" s="69"/>
      <c r="Z7087" s="70"/>
      <c r="AA7087" s="71"/>
      <c r="AB7087" s="70"/>
      <c r="AC7087" s="70"/>
      <c r="AD7087" s="53"/>
      <c r="AE7087" s="53"/>
      <c r="AF7087" s="72"/>
      <c r="AG7087" s="70"/>
      <c r="AH7087" s="70"/>
      <c r="AI7087" s="70"/>
    </row>
    <row r="7088" spans="1:35" ht="12.75" customHeight="1" x14ac:dyDescent="0.2">
      <c r="A7088" s="64" t="s">
        <v>1298</v>
      </c>
      <c r="B7088" s="65" t="s">
        <v>1297</v>
      </c>
      <c r="C7088" s="65">
        <v>479555</v>
      </c>
      <c r="D7088" s="66">
        <f>VLOOKUP(A7088,'2.1 Termination Charges'!$B$4:$F$904,5,0)</f>
        <v>1.4420000000000001E-2</v>
      </c>
      <c r="G7088" s="67"/>
      <c r="H7088" s="67"/>
      <c r="J7088" s="67"/>
      <c r="P7088" s="68"/>
      <c r="Q7088" s="69"/>
      <c r="R7088" s="69"/>
      <c r="Z7088" s="70"/>
      <c r="AA7088" s="71"/>
      <c r="AB7088" s="70"/>
      <c r="AC7088" s="70"/>
      <c r="AD7088" s="53"/>
      <c r="AE7088" s="53"/>
      <c r="AF7088" s="72"/>
      <c r="AG7088" s="70"/>
      <c r="AH7088" s="70"/>
      <c r="AI7088" s="70"/>
    </row>
    <row r="7089" spans="1:35" ht="12.75" customHeight="1" x14ac:dyDescent="0.2">
      <c r="A7089" s="64" t="s">
        <v>1298</v>
      </c>
      <c r="B7089" s="65" t="s">
        <v>1297</v>
      </c>
      <c r="C7089" s="65">
        <v>47957</v>
      </c>
      <c r="D7089" s="66">
        <f>VLOOKUP(A7089,'2.1 Termination Charges'!$B$4:$F$904,5,0)</f>
        <v>1.4420000000000001E-2</v>
      </c>
      <c r="G7089" s="67"/>
      <c r="H7089" s="67"/>
      <c r="J7089" s="67"/>
      <c r="P7089" s="68"/>
      <c r="Q7089" s="69"/>
      <c r="R7089" s="69"/>
      <c r="Z7089" s="70"/>
      <c r="AA7089" s="71"/>
      <c r="AB7089" s="70"/>
      <c r="AC7089" s="70"/>
      <c r="AD7089" s="53"/>
      <c r="AE7089" s="53"/>
      <c r="AF7089" s="72"/>
      <c r="AG7089" s="70"/>
      <c r="AH7089" s="70"/>
      <c r="AI7089" s="70"/>
    </row>
    <row r="7090" spans="1:35" ht="12.75" customHeight="1" x14ac:dyDescent="0.2">
      <c r="A7090" s="64" t="s">
        <v>1298</v>
      </c>
      <c r="B7090" s="65" t="s">
        <v>1297</v>
      </c>
      <c r="C7090" s="65">
        <v>47958</v>
      </c>
      <c r="D7090" s="66">
        <f>VLOOKUP(A7090,'2.1 Termination Charges'!$B$4:$F$904,5,0)</f>
        <v>1.4420000000000001E-2</v>
      </c>
      <c r="G7090" s="67"/>
      <c r="H7090" s="67"/>
      <c r="J7090" s="67"/>
      <c r="P7090" s="68"/>
      <c r="Q7090" s="69"/>
      <c r="R7090" s="69"/>
      <c r="Z7090" s="70"/>
      <c r="AA7090" s="71"/>
      <c r="AB7090" s="70"/>
      <c r="AC7090" s="70"/>
      <c r="AD7090" s="53"/>
      <c r="AE7090" s="53"/>
      <c r="AF7090" s="72"/>
      <c r="AG7090" s="70"/>
      <c r="AH7090" s="70"/>
      <c r="AI7090" s="70"/>
    </row>
    <row r="7091" spans="1:35" ht="12.75" customHeight="1" x14ac:dyDescent="0.2">
      <c r="A7091" s="64" t="s">
        <v>1298</v>
      </c>
      <c r="B7091" s="65" t="s">
        <v>1297</v>
      </c>
      <c r="C7091" s="65">
        <v>47959</v>
      </c>
      <c r="D7091" s="66">
        <f>VLOOKUP(A7091,'2.1 Termination Charges'!$B$4:$F$904,5,0)</f>
        <v>1.4420000000000001E-2</v>
      </c>
      <c r="G7091" s="67"/>
      <c r="H7091" s="67"/>
      <c r="J7091" s="67"/>
      <c r="P7091" s="68"/>
      <c r="Q7091" s="69"/>
      <c r="R7091" s="69"/>
      <c r="Z7091" s="70"/>
      <c r="AA7091" s="71"/>
      <c r="AB7091" s="70"/>
      <c r="AC7091" s="70"/>
      <c r="AD7091" s="53"/>
      <c r="AE7091" s="53"/>
      <c r="AF7091" s="72"/>
      <c r="AG7091" s="70"/>
      <c r="AH7091" s="70"/>
      <c r="AI7091" s="70"/>
    </row>
    <row r="7092" spans="1:35" ht="12.75" customHeight="1" x14ac:dyDescent="0.2">
      <c r="A7092" s="64" t="s">
        <v>1298</v>
      </c>
      <c r="B7092" s="65" t="s">
        <v>1297</v>
      </c>
      <c r="C7092" s="65">
        <v>479601</v>
      </c>
      <c r="D7092" s="66">
        <f>VLOOKUP(A7092,'2.1 Termination Charges'!$B$4:$F$904,5,0)</f>
        <v>1.4420000000000001E-2</v>
      </c>
      <c r="G7092" s="67"/>
      <c r="H7092" s="67"/>
      <c r="J7092" s="67"/>
      <c r="P7092" s="68"/>
      <c r="Q7092" s="69"/>
      <c r="R7092" s="69"/>
      <c r="Z7092" s="70"/>
      <c r="AA7092" s="71"/>
      <c r="AB7092" s="70"/>
      <c r="AC7092" s="70"/>
      <c r="AD7092" s="53"/>
      <c r="AE7092" s="53"/>
      <c r="AF7092" s="72"/>
      <c r="AG7092" s="70"/>
      <c r="AH7092" s="70"/>
      <c r="AI7092" s="70"/>
    </row>
    <row r="7093" spans="1:35" ht="12.75" customHeight="1" x14ac:dyDescent="0.2">
      <c r="A7093" s="64" t="s">
        <v>1298</v>
      </c>
      <c r="B7093" s="65" t="s">
        <v>1297</v>
      </c>
      <c r="C7093" s="65">
        <v>479604</v>
      </c>
      <c r="D7093" s="66">
        <f>VLOOKUP(A7093,'2.1 Termination Charges'!$B$4:$F$904,5,0)</f>
        <v>1.4420000000000001E-2</v>
      </c>
      <c r="G7093" s="67"/>
      <c r="H7093" s="67"/>
      <c r="J7093" s="67"/>
      <c r="P7093" s="68"/>
      <c r="Q7093" s="69"/>
      <c r="R7093" s="69"/>
      <c r="Z7093" s="70"/>
      <c r="AA7093" s="71"/>
      <c r="AB7093" s="70"/>
      <c r="AC7093" s="70"/>
      <c r="AD7093" s="53"/>
      <c r="AE7093" s="53"/>
      <c r="AF7093" s="72"/>
      <c r="AG7093" s="70"/>
      <c r="AH7093" s="70"/>
      <c r="AI7093" s="70"/>
    </row>
    <row r="7094" spans="1:35" ht="12.75" customHeight="1" x14ac:dyDescent="0.2">
      <c r="A7094" s="64" t="s">
        <v>1298</v>
      </c>
      <c r="B7094" s="65" t="s">
        <v>1297</v>
      </c>
      <c r="C7094" s="65">
        <v>479609</v>
      </c>
      <c r="D7094" s="66">
        <f>VLOOKUP(A7094,'2.1 Termination Charges'!$B$4:$F$904,5,0)</f>
        <v>1.4420000000000001E-2</v>
      </c>
      <c r="G7094" s="67"/>
      <c r="H7094" s="67"/>
      <c r="J7094" s="67"/>
      <c r="P7094" s="68"/>
      <c r="Q7094" s="69"/>
      <c r="R7094" s="69"/>
      <c r="Z7094" s="70"/>
      <c r="AA7094" s="71"/>
      <c r="AB7094" s="70"/>
      <c r="AC7094" s="70"/>
      <c r="AD7094" s="53"/>
      <c r="AE7094" s="53"/>
      <c r="AF7094" s="72"/>
      <c r="AG7094" s="70"/>
      <c r="AH7094" s="70"/>
      <c r="AI7094" s="70"/>
    </row>
    <row r="7095" spans="1:35" ht="12.75" customHeight="1" x14ac:dyDescent="0.2">
      <c r="A7095" s="64" t="s">
        <v>1298</v>
      </c>
      <c r="B7095" s="65" t="s">
        <v>1297</v>
      </c>
      <c r="C7095" s="65">
        <v>479620</v>
      </c>
      <c r="D7095" s="66">
        <f>VLOOKUP(A7095,'2.1 Termination Charges'!$B$4:$F$904,5,0)</f>
        <v>1.4420000000000001E-2</v>
      </c>
      <c r="G7095" s="67"/>
      <c r="H7095" s="67"/>
      <c r="J7095" s="67"/>
      <c r="P7095" s="68"/>
      <c r="Q7095" s="69"/>
      <c r="R7095" s="69"/>
      <c r="Z7095" s="70"/>
      <c r="AA7095" s="71"/>
      <c r="AB7095" s="70"/>
      <c r="AC7095" s="70"/>
      <c r="AD7095" s="53"/>
      <c r="AE7095" s="53"/>
      <c r="AF7095" s="72"/>
      <c r="AG7095" s="70"/>
      <c r="AH7095" s="70"/>
      <c r="AI7095" s="70"/>
    </row>
    <row r="7096" spans="1:35" ht="12.75" customHeight="1" x14ac:dyDescent="0.2">
      <c r="A7096" s="64" t="s">
        <v>1298</v>
      </c>
      <c r="B7096" s="65" t="s">
        <v>1297</v>
      </c>
      <c r="C7096" s="65">
        <v>479622</v>
      </c>
      <c r="D7096" s="66">
        <f>VLOOKUP(A7096,'2.1 Termination Charges'!$B$4:$F$904,5,0)</f>
        <v>1.4420000000000001E-2</v>
      </c>
      <c r="G7096" s="67"/>
      <c r="H7096" s="67"/>
      <c r="J7096" s="67"/>
      <c r="P7096" s="68"/>
      <c r="Q7096" s="69"/>
      <c r="R7096" s="69"/>
      <c r="Z7096" s="70"/>
      <c r="AA7096" s="71"/>
      <c r="AB7096" s="70"/>
      <c r="AC7096" s="70"/>
      <c r="AD7096" s="53"/>
      <c r="AE7096" s="53"/>
      <c r="AF7096" s="72"/>
      <c r="AG7096" s="70"/>
      <c r="AH7096" s="70"/>
      <c r="AI7096" s="70"/>
    </row>
    <row r="7097" spans="1:35" ht="12.75" customHeight="1" x14ac:dyDescent="0.2">
      <c r="A7097" s="64" t="s">
        <v>1298</v>
      </c>
      <c r="B7097" s="65" t="s">
        <v>1297</v>
      </c>
      <c r="C7097" s="65">
        <v>479623</v>
      </c>
      <c r="D7097" s="66">
        <f>VLOOKUP(A7097,'2.1 Termination Charges'!$B$4:$F$904,5,0)</f>
        <v>1.4420000000000001E-2</v>
      </c>
      <c r="G7097" s="67"/>
      <c r="H7097" s="67"/>
      <c r="J7097" s="67"/>
      <c r="P7097" s="68"/>
      <c r="Q7097" s="69"/>
      <c r="R7097" s="69"/>
      <c r="Z7097" s="70"/>
      <c r="AA7097" s="71"/>
      <c r="AB7097" s="70"/>
      <c r="AC7097" s="70"/>
      <c r="AD7097" s="53"/>
      <c r="AE7097" s="53"/>
      <c r="AF7097" s="72"/>
      <c r="AG7097" s="70"/>
      <c r="AH7097" s="70"/>
      <c r="AI7097" s="70"/>
    </row>
    <row r="7098" spans="1:35" ht="12.75" customHeight="1" x14ac:dyDescent="0.2">
      <c r="A7098" s="64" t="s">
        <v>1298</v>
      </c>
      <c r="B7098" s="65" t="s">
        <v>1297</v>
      </c>
      <c r="C7098" s="65">
        <v>479650</v>
      </c>
      <c r="D7098" s="66">
        <f>VLOOKUP(A7098,'2.1 Termination Charges'!$B$4:$F$904,5,0)</f>
        <v>1.4420000000000001E-2</v>
      </c>
      <c r="G7098" s="67"/>
      <c r="H7098" s="67"/>
      <c r="J7098" s="67"/>
      <c r="P7098" s="68"/>
      <c r="Q7098" s="69"/>
      <c r="R7098" s="69"/>
      <c r="Z7098" s="70"/>
      <c r="AA7098" s="71"/>
      <c r="AB7098" s="70"/>
      <c r="AC7098" s="70"/>
      <c r="AD7098" s="53"/>
      <c r="AE7098" s="53"/>
      <c r="AF7098" s="72"/>
      <c r="AG7098" s="70"/>
      <c r="AH7098" s="70"/>
      <c r="AI7098" s="70"/>
    </row>
    <row r="7099" spans="1:35" ht="12.75" customHeight="1" x14ac:dyDescent="0.2">
      <c r="A7099" s="64" t="s">
        <v>1298</v>
      </c>
      <c r="B7099" s="65" t="s">
        <v>1297</v>
      </c>
      <c r="C7099" s="65">
        <v>479651</v>
      </c>
      <c r="D7099" s="66">
        <f>VLOOKUP(A7099,'2.1 Termination Charges'!$B$4:$F$904,5,0)</f>
        <v>1.4420000000000001E-2</v>
      </c>
      <c r="G7099" s="67"/>
      <c r="H7099" s="67"/>
      <c r="J7099" s="67"/>
      <c r="P7099" s="68"/>
      <c r="Q7099" s="69"/>
      <c r="R7099" s="69"/>
      <c r="Z7099" s="70"/>
      <c r="AA7099" s="71"/>
      <c r="AB7099" s="70"/>
      <c r="AC7099" s="70"/>
      <c r="AD7099" s="53"/>
      <c r="AE7099" s="53"/>
      <c r="AF7099" s="72"/>
      <c r="AG7099" s="70"/>
      <c r="AH7099" s="70"/>
      <c r="AI7099" s="70"/>
    </row>
    <row r="7100" spans="1:35" ht="12.75" customHeight="1" x14ac:dyDescent="0.2">
      <c r="A7100" s="64" t="s">
        <v>1298</v>
      </c>
      <c r="B7100" s="65" t="s">
        <v>1297</v>
      </c>
      <c r="C7100" s="65">
        <v>479660</v>
      </c>
      <c r="D7100" s="66">
        <f>VLOOKUP(A7100,'2.1 Termination Charges'!$B$4:$F$904,5,0)</f>
        <v>1.4420000000000001E-2</v>
      </c>
      <c r="G7100" s="67"/>
      <c r="H7100" s="67"/>
      <c r="J7100" s="67"/>
      <c r="P7100" s="68"/>
      <c r="Q7100" s="69"/>
      <c r="R7100" s="69"/>
      <c r="Z7100" s="70"/>
      <c r="AA7100" s="71"/>
      <c r="AB7100" s="70"/>
      <c r="AC7100" s="70"/>
      <c r="AD7100" s="53"/>
      <c r="AE7100" s="53"/>
      <c r="AF7100" s="72"/>
      <c r="AG7100" s="70"/>
      <c r="AH7100" s="70"/>
      <c r="AI7100" s="70"/>
    </row>
    <row r="7101" spans="1:35" ht="12.75" customHeight="1" x14ac:dyDescent="0.2">
      <c r="A7101" s="64" t="s">
        <v>1298</v>
      </c>
      <c r="B7101" s="65" t="s">
        <v>1297</v>
      </c>
      <c r="C7101" s="65">
        <v>479661</v>
      </c>
      <c r="D7101" s="66">
        <f>VLOOKUP(A7101,'2.1 Termination Charges'!$B$4:$F$904,5,0)</f>
        <v>1.4420000000000001E-2</v>
      </c>
      <c r="G7101" s="67"/>
      <c r="H7101" s="67"/>
      <c r="J7101" s="67"/>
      <c r="P7101" s="68"/>
      <c r="Q7101" s="69"/>
      <c r="R7101" s="69"/>
      <c r="Z7101" s="70"/>
      <c r="AA7101" s="71"/>
      <c r="AB7101" s="70"/>
      <c r="AC7101" s="70"/>
      <c r="AD7101" s="53"/>
      <c r="AE7101" s="53"/>
      <c r="AF7101" s="72"/>
      <c r="AG7101" s="70"/>
      <c r="AH7101" s="70"/>
      <c r="AI7101" s="70"/>
    </row>
    <row r="7102" spans="1:35" ht="12.75" customHeight="1" x14ac:dyDescent="0.2">
      <c r="A7102" s="64" t="s">
        <v>1298</v>
      </c>
      <c r="B7102" s="65" t="s">
        <v>1297</v>
      </c>
      <c r="C7102" s="65">
        <v>479662</v>
      </c>
      <c r="D7102" s="66">
        <f>VLOOKUP(A7102,'2.1 Termination Charges'!$B$4:$F$904,5,0)</f>
        <v>1.4420000000000001E-2</v>
      </c>
      <c r="G7102" s="67"/>
      <c r="H7102" s="67"/>
      <c r="J7102" s="67"/>
      <c r="P7102" s="68"/>
      <c r="Q7102" s="69"/>
      <c r="R7102" s="69"/>
      <c r="Z7102" s="70"/>
      <c r="AA7102" s="71"/>
      <c r="AB7102" s="70"/>
      <c r="AC7102" s="70"/>
      <c r="AD7102" s="53"/>
      <c r="AE7102" s="53"/>
      <c r="AF7102" s="72"/>
      <c r="AG7102" s="70"/>
      <c r="AH7102" s="70"/>
      <c r="AI7102" s="70"/>
    </row>
    <row r="7103" spans="1:35" ht="12.75" customHeight="1" x14ac:dyDescent="0.2">
      <c r="A7103" s="64" t="s">
        <v>1298</v>
      </c>
      <c r="B7103" s="65" t="s">
        <v>1297</v>
      </c>
      <c r="C7103" s="65">
        <v>479663</v>
      </c>
      <c r="D7103" s="66">
        <f>VLOOKUP(A7103,'2.1 Termination Charges'!$B$4:$F$904,5,0)</f>
        <v>1.4420000000000001E-2</v>
      </c>
      <c r="G7103" s="67"/>
      <c r="H7103" s="67"/>
      <c r="J7103" s="67"/>
      <c r="P7103" s="68"/>
      <c r="Q7103" s="69"/>
      <c r="R7103" s="69"/>
      <c r="Z7103" s="70"/>
      <c r="AA7103" s="71"/>
      <c r="AB7103" s="70"/>
      <c r="AC7103" s="70"/>
      <c r="AD7103" s="53"/>
      <c r="AE7103" s="53"/>
      <c r="AF7103" s="72"/>
      <c r="AG7103" s="70"/>
      <c r="AH7103" s="70"/>
      <c r="AI7103" s="70"/>
    </row>
    <row r="7104" spans="1:35" ht="12.75" customHeight="1" x14ac:dyDescent="0.2">
      <c r="A7104" s="64" t="s">
        <v>1298</v>
      </c>
      <c r="B7104" s="65" t="s">
        <v>1297</v>
      </c>
      <c r="C7104" s="65">
        <v>479689</v>
      </c>
      <c r="D7104" s="66">
        <f>VLOOKUP(A7104,'2.1 Termination Charges'!$B$4:$F$904,5,0)</f>
        <v>1.4420000000000001E-2</v>
      </c>
      <c r="G7104" s="67"/>
      <c r="H7104" s="67"/>
      <c r="J7104" s="67"/>
      <c r="P7104" s="68"/>
      <c r="Q7104" s="69"/>
      <c r="R7104" s="69"/>
      <c r="Z7104" s="70"/>
      <c r="AA7104" s="71"/>
      <c r="AB7104" s="70"/>
      <c r="AC7104" s="70"/>
      <c r="AD7104" s="53"/>
      <c r="AE7104" s="53"/>
      <c r="AF7104" s="72"/>
      <c r="AG7104" s="70"/>
      <c r="AH7104" s="70"/>
      <c r="AI7104" s="70"/>
    </row>
    <row r="7105" spans="1:35" ht="12.75" customHeight="1" x14ac:dyDescent="0.2">
      <c r="A7105" s="64" t="s">
        <v>1298</v>
      </c>
      <c r="B7105" s="65" t="s">
        <v>1297</v>
      </c>
      <c r="C7105" s="65">
        <v>479690</v>
      </c>
      <c r="D7105" s="66">
        <f>VLOOKUP(A7105,'2.1 Termination Charges'!$B$4:$F$904,5,0)</f>
        <v>1.4420000000000001E-2</v>
      </c>
      <c r="G7105" s="67"/>
      <c r="H7105" s="67"/>
      <c r="J7105" s="67"/>
      <c r="P7105" s="68"/>
      <c r="Q7105" s="69"/>
      <c r="R7105" s="69"/>
      <c r="Z7105" s="70"/>
      <c r="AA7105" s="71"/>
      <c r="AB7105" s="70"/>
      <c r="AC7105" s="70"/>
      <c r="AD7105" s="53"/>
      <c r="AE7105" s="53"/>
      <c r="AF7105" s="72"/>
      <c r="AG7105" s="70"/>
      <c r="AH7105" s="70"/>
      <c r="AI7105" s="70"/>
    </row>
    <row r="7106" spans="1:35" ht="12.75" customHeight="1" x14ac:dyDescent="0.2">
      <c r="A7106" s="64" t="s">
        <v>1298</v>
      </c>
      <c r="B7106" s="65" t="s">
        <v>1297</v>
      </c>
      <c r="C7106" s="65">
        <v>479691</v>
      </c>
      <c r="D7106" s="66">
        <f>VLOOKUP(A7106,'2.1 Termination Charges'!$B$4:$F$904,5,0)</f>
        <v>1.4420000000000001E-2</v>
      </c>
      <c r="G7106" s="67"/>
      <c r="H7106" s="67"/>
      <c r="J7106" s="67"/>
      <c r="P7106" s="68"/>
      <c r="Q7106" s="69"/>
      <c r="R7106" s="69"/>
      <c r="Z7106" s="70"/>
      <c r="AA7106" s="71"/>
      <c r="AB7106" s="70"/>
      <c r="AC7106" s="70"/>
      <c r="AD7106" s="53"/>
      <c r="AE7106" s="53"/>
      <c r="AF7106" s="72"/>
      <c r="AG7106" s="70"/>
      <c r="AH7106" s="70"/>
      <c r="AI7106" s="70"/>
    </row>
    <row r="7107" spans="1:35" ht="12.75" customHeight="1" x14ac:dyDescent="0.2">
      <c r="A7107" s="64" t="s">
        <v>1298</v>
      </c>
      <c r="B7107" s="65" t="s">
        <v>1297</v>
      </c>
      <c r="C7107" s="65">
        <v>47970</v>
      </c>
      <c r="D7107" s="66">
        <f>VLOOKUP(A7107,'2.1 Termination Charges'!$B$4:$F$904,5,0)</f>
        <v>1.4420000000000001E-2</v>
      </c>
      <c r="G7107" s="67"/>
      <c r="H7107" s="67"/>
      <c r="J7107" s="67"/>
      <c r="P7107" s="68"/>
      <c r="Q7107" s="69"/>
      <c r="R7107" s="69"/>
      <c r="Z7107" s="70"/>
      <c r="AA7107" s="71"/>
      <c r="AB7107" s="70"/>
      <c r="AC7107" s="70"/>
      <c r="AD7107" s="53"/>
      <c r="AE7107" s="53"/>
      <c r="AF7107" s="72"/>
      <c r="AG7107" s="70"/>
      <c r="AH7107" s="70"/>
      <c r="AI7107" s="70"/>
    </row>
    <row r="7108" spans="1:35" ht="12.75" customHeight="1" x14ac:dyDescent="0.2">
      <c r="A7108" s="64" t="s">
        <v>1298</v>
      </c>
      <c r="B7108" s="65" t="s">
        <v>1297</v>
      </c>
      <c r="C7108" s="65">
        <v>47971</v>
      </c>
      <c r="D7108" s="66">
        <f>VLOOKUP(A7108,'2.1 Termination Charges'!$B$4:$F$904,5,0)</f>
        <v>1.4420000000000001E-2</v>
      </c>
      <c r="G7108" s="67"/>
      <c r="H7108" s="67"/>
      <c r="J7108" s="67"/>
      <c r="P7108" s="68"/>
      <c r="Q7108" s="69"/>
      <c r="R7108" s="69"/>
      <c r="Z7108" s="70"/>
      <c r="AA7108" s="71"/>
      <c r="AB7108" s="70"/>
      <c r="AC7108" s="70"/>
      <c r="AD7108" s="53"/>
      <c r="AE7108" s="53"/>
      <c r="AF7108" s="72"/>
      <c r="AG7108" s="70"/>
      <c r="AH7108" s="70"/>
      <c r="AI7108" s="70"/>
    </row>
    <row r="7109" spans="1:35" ht="12.75" customHeight="1" x14ac:dyDescent="0.2">
      <c r="A7109" s="64" t="s">
        <v>1298</v>
      </c>
      <c r="B7109" s="65" t="s">
        <v>1297</v>
      </c>
      <c r="C7109" s="65">
        <v>479740</v>
      </c>
      <c r="D7109" s="66">
        <f>VLOOKUP(A7109,'2.1 Termination Charges'!$B$4:$F$904,5,0)</f>
        <v>1.4420000000000001E-2</v>
      </c>
      <c r="G7109" s="67"/>
      <c r="H7109" s="67"/>
      <c r="J7109" s="67"/>
      <c r="P7109" s="68"/>
      <c r="Q7109" s="69"/>
      <c r="R7109" s="69"/>
      <c r="Z7109" s="70"/>
      <c r="AA7109" s="71"/>
      <c r="AB7109" s="70"/>
      <c r="AC7109" s="70"/>
      <c r="AD7109" s="53"/>
      <c r="AE7109" s="53"/>
      <c r="AF7109" s="72"/>
      <c r="AG7109" s="70"/>
      <c r="AH7109" s="70"/>
      <c r="AI7109" s="70"/>
    </row>
    <row r="7110" spans="1:35" ht="12.75" customHeight="1" x14ac:dyDescent="0.2">
      <c r="A7110" s="64" t="s">
        <v>1298</v>
      </c>
      <c r="B7110" s="65" t="s">
        <v>1297</v>
      </c>
      <c r="C7110" s="65">
        <v>479741</v>
      </c>
      <c r="D7110" s="66">
        <f>VLOOKUP(A7110,'2.1 Termination Charges'!$B$4:$F$904,5,0)</f>
        <v>1.4420000000000001E-2</v>
      </c>
      <c r="G7110" s="67"/>
      <c r="H7110" s="67"/>
      <c r="J7110" s="67"/>
      <c r="P7110" s="68"/>
      <c r="Q7110" s="69"/>
      <c r="R7110" s="69"/>
      <c r="Z7110" s="70"/>
      <c r="AA7110" s="71"/>
      <c r="AB7110" s="70"/>
      <c r="AC7110" s="70"/>
      <c r="AD7110" s="53"/>
      <c r="AE7110" s="53"/>
      <c r="AF7110" s="72"/>
      <c r="AG7110" s="70"/>
      <c r="AH7110" s="70"/>
      <c r="AI7110" s="70"/>
    </row>
    <row r="7111" spans="1:35" ht="12.75" customHeight="1" x14ac:dyDescent="0.2">
      <c r="A7111" s="64" t="s">
        <v>1298</v>
      </c>
      <c r="B7111" s="65" t="s">
        <v>1297</v>
      </c>
      <c r="C7111" s="65">
        <v>479742</v>
      </c>
      <c r="D7111" s="66">
        <f>VLOOKUP(A7111,'2.1 Termination Charges'!$B$4:$F$904,5,0)</f>
        <v>1.4420000000000001E-2</v>
      </c>
      <c r="G7111" s="67"/>
      <c r="H7111" s="67"/>
      <c r="J7111" s="67"/>
      <c r="P7111" s="68"/>
      <c r="Q7111" s="69"/>
      <c r="R7111" s="69"/>
      <c r="Z7111" s="70"/>
      <c r="AA7111" s="71"/>
      <c r="AB7111" s="70"/>
      <c r="AC7111" s="70"/>
      <c r="AD7111" s="53"/>
      <c r="AE7111" s="53"/>
      <c r="AF7111" s="72"/>
      <c r="AG7111" s="70"/>
      <c r="AH7111" s="70"/>
      <c r="AI7111" s="70"/>
    </row>
    <row r="7112" spans="1:35" ht="12.75" customHeight="1" x14ac:dyDescent="0.2">
      <c r="A7112" s="64" t="s">
        <v>1298</v>
      </c>
      <c r="B7112" s="65" t="s">
        <v>1297</v>
      </c>
      <c r="C7112" s="65">
        <v>479743</v>
      </c>
      <c r="D7112" s="66">
        <f>VLOOKUP(A7112,'2.1 Termination Charges'!$B$4:$F$904,5,0)</f>
        <v>1.4420000000000001E-2</v>
      </c>
      <c r="G7112" s="67"/>
      <c r="H7112" s="67"/>
      <c r="J7112" s="67"/>
      <c r="P7112" s="68"/>
      <c r="Q7112" s="69"/>
      <c r="R7112" s="69"/>
      <c r="Z7112" s="70"/>
      <c r="AA7112" s="71"/>
      <c r="AB7112" s="70"/>
      <c r="AC7112" s="70"/>
      <c r="AD7112" s="53"/>
      <c r="AE7112" s="53"/>
      <c r="AF7112" s="72"/>
      <c r="AG7112" s="70"/>
      <c r="AH7112" s="70"/>
      <c r="AI7112" s="70"/>
    </row>
    <row r="7113" spans="1:35" ht="12.75" customHeight="1" x14ac:dyDescent="0.2">
      <c r="A7113" s="64" t="s">
        <v>1298</v>
      </c>
      <c r="B7113" s="65" t="s">
        <v>1297</v>
      </c>
      <c r="C7113" s="65">
        <v>479746</v>
      </c>
      <c r="D7113" s="66">
        <f>VLOOKUP(A7113,'2.1 Termination Charges'!$B$4:$F$904,5,0)</f>
        <v>1.4420000000000001E-2</v>
      </c>
      <c r="G7113" s="67"/>
      <c r="H7113" s="67"/>
      <c r="J7113" s="67"/>
      <c r="P7113" s="68"/>
      <c r="Q7113" s="69"/>
      <c r="R7113" s="69"/>
      <c r="Z7113" s="70"/>
      <c r="AA7113" s="71"/>
      <c r="AB7113" s="70"/>
      <c r="AC7113" s="70"/>
      <c r="AD7113" s="53"/>
      <c r="AE7113" s="53"/>
      <c r="AF7113" s="72"/>
      <c r="AG7113" s="70"/>
      <c r="AH7113" s="70"/>
      <c r="AI7113" s="70"/>
    </row>
    <row r="7114" spans="1:35" ht="12.75" customHeight="1" x14ac:dyDescent="0.2">
      <c r="A7114" s="64" t="s">
        <v>1298</v>
      </c>
      <c r="B7114" s="65" t="s">
        <v>1297</v>
      </c>
      <c r="C7114" s="65">
        <v>479747</v>
      </c>
      <c r="D7114" s="66">
        <f>VLOOKUP(A7114,'2.1 Termination Charges'!$B$4:$F$904,5,0)</f>
        <v>1.4420000000000001E-2</v>
      </c>
      <c r="G7114" s="67"/>
      <c r="H7114" s="67"/>
      <c r="J7114" s="67"/>
      <c r="P7114" s="68"/>
      <c r="Q7114" s="69"/>
      <c r="R7114" s="69"/>
      <c r="Z7114" s="70"/>
      <c r="AA7114" s="71"/>
      <c r="AB7114" s="70"/>
      <c r="AC7114" s="70"/>
      <c r="AD7114" s="53"/>
      <c r="AE7114" s="53"/>
      <c r="AF7114" s="72"/>
      <c r="AG7114" s="70"/>
      <c r="AH7114" s="70"/>
      <c r="AI7114" s="70"/>
    </row>
    <row r="7115" spans="1:35" ht="12.75" customHeight="1" x14ac:dyDescent="0.2">
      <c r="A7115" s="64" t="s">
        <v>1298</v>
      </c>
      <c r="B7115" s="65" t="s">
        <v>1297</v>
      </c>
      <c r="C7115" s="65">
        <v>479748</v>
      </c>
      <c r="D7115" s="66">
        <f>VLOOKUP(A7115,'2.1 Termination Charges'!$B$4:$F$904,5,0)</f>
        <v>1.4420000000000001E-2</v>
      </c>
      <c r="G7115" s="67"/>
      <c r="H7115" s="67"/>
      <c r="J7115" s="67"/>
      <c r="P7115" s="68"/>
      <c r="Q7115" s="69"/>
      <c r="R7115" s="69"/>
      <c r="Z7115" s="70"/>
      <c r="AA7115" s="71"/>
      <c r="AB7115" s="70"/>
      <c r="AC7115" s="70"/>
      <c r="AD7115" s="53"/>
      <c r="AE7115" s="53"/>
      <c r="AF7115" s="72"/>
      <c r="AG7115" s="70"/>
      <c r="AH7115" s="70"/>
      <c r="AI7115" s="70"/>
    </row>
    <row r="7116" spans="1:35" ht="12.75" customHeight="1" x14ac:dyDescent="0.2">
      <c r="A7116" s="64" t="s">
        <v>1298</v>
      </c>
      <c r="B7116" s="65" t="s">
        <v>1297</v>
      </c>
      <c r="C7116" s="65">
        <v>479749</v>
      </c>
      <c r="D7116" s="66">
        <f>VLOOKUP(A7116,'2.1 Termination Charges'!$B$4:$F$904,5,0)</f>
        <v>1.4420000000000001E-2</v>
      </c>
      <c r="G7116" s="67"/>
      <c r="H7116" s="67"/>
      <c r="J7116" s="67"/>
      <c r="P7116" s="68"/>
      <c r="Q7116" s="69"/>
      <c r="R7116" s="69"/>
      <c r="Z7116" s="70"/>
      <c r="AA7116" s="71"/>
      <c r="AB7116" s="70"/>
      <c r="AC7116" s="70"/>
      <c r="AD7116" s="53"/>
      <c r="AE7116" s="53"/>
      <c r="AF7116" s="72"/>
      <c r="AG7116" s="70"/>
      <c r="AH7116" s="70"/>
      <c r="AI7116" s="70"/>
    </row>
    <row r="7117" spans="1:35" ht="12.75" customHeight="1" x14ac:dyDescent="0.2">
      <c r="A7117" s="64" t="s">
        <v>1298</v>
      </c>
      <c r="B7117" s="65" t="s">
        <v>1297</v>
      </c>
      <c r="C7117" s="65">
        <v>47975</v>
      </c>
      <c r="D7117" s="66">
        <f>VLOOKUP(A7117,'2.1 Termination Charges'!$B$4:$F$904,5,0)</f>
        <v>1.4420000000000001E-2</v>
      </c>
      <c r="G7117" s="67"/>
      <c r="H7117" s="67"/>
      <c r="J7117" s="67"/>
      <c r="P7117" s="68"/>
      <c r="Q7117" s="69"/>
      <c r="R7117" s="69"/>
      <c r="Z7117" s="70"/>
      <c r="AA7117" s="71"/>
      <c r="AB7117" s="70"/>
      <c r="AC7117" s="70"/>
      <c r="AD7117" s="53"/>
      <c r="AE7117" s="53"/>
      <c r="AF7117" s="72"/>
      <c r="AG7117" s="70"/>
      <c r="AH7117" s="70"/>
      <c r="AI7117" s="70"/>
    </row>
    <row r="7118" spans="1:35" ht="12.75" customHeight="1" x14ac:dyDescent="0.2">
      <c r="A7118" s="64" t="s">
        <v>1298</v>
      </c>
      <c r="B7118" s="65" t="s">
        <v>1297</v>
      </c>
      <c r="C7118" s="65">
        <v>47976</v>
      </c>
      <c r="D7118" s="66">
        <f>VLOOKUP(A7118,'2.1 Termination Charges'!$B$4:$F$904,5,0)</f>
        <v>1.4420000000000001E-2</v>
      </c>
      <c r="G7118" s="67"/>
      <c r="H7118" s="67"/>
      <c r="J7118" s="67"/>
      <c r="P7118" s="68"/>
      <c r="Q7118" s="69"/>
      <c r="R7118" s="69"/>
      <c r="Z7118" s="70"/>
      <c r="AA7118" s="71"/>
      <c r="AB7118" s="70"/>
      <c r="AC7118" s="70"/>
      <c r="AD7118" s="53"/>
      <c r="AE7118" s="53"/>
      <c r="AF7118" s="72"/>
      <c r="AG7118" s="70"/>
      <c r="AH7118" s="70"/>
      <c r="AI7118" s="70"/>
    </row>
    <row r="7119" spans="1:35" ht="12.75" customHeight="1" x14ac:dyDescent="0.2">
      <c r="A7119" s="64" t="s">
        <v>1298</v>
      </c>
      <c r="B7119" s="65" t="s">
        <v>1297</v>
      </c>
      <c r="C7119" s="65">
        <v>47977</v>
      </c>
      <c r="D7119" s="66">
        <f>VLOOKUP(A7119,'2.1 Termination Charges'!$B$4:$F$904,5,0)</f>
        <v>1.4420000000000001E-2</v>
      </c>
      <c r="G7119" s="67"/>
      <c r="H7119" s="67"/>
      <c r="J7119" s="67"/>
      <c r="P7119" s="68"/>
      <c r="Q7119" s="69"/>
      <c r="R7119" s="69"/>
      <c r="Z7119" s="70"/>
      <c r="AA7119" s="71"/>
      <c r="AB7119" s="70"/>
      <c r="AC7119" s="70"/>
      <c r="AD7119" s="53"/>
      <c r="AE7119" s="53"/>
      <c r="AF7119" s="72"/>
      <c r="AG7119" s="70"/>
      <c r="AH7119" s="70"/>
      <c r="AI7119" s="70"/>
    </row>
    <row r="7120" spans="1:35" ht="12.75" customHeight="1" x14ac:dyDescent="0.2">
      <c r="A7120" s="64" t="s">
        <v>1298</v>
      </c>
      <c r="B7120" s="65" t="s">
        <v>1297</v>
      </c>
      <c r="C7120" s="65">
        <v>479795</v>
      </c>
      <c r="D7120" s="66">
        <f>VLOOKUP(A7120,'2.1 Termination Charges'!$B$4:$F$904,5,0)</f>
        <v>1.4420000000000001E-2</v>
      </c>
      <c r="G7120" s="67"/>
      <c r="H7120" s="67"/>
      <c r="J7120" s="67"/>
      <c r="P7120" s="68"/>
      <c r="Q7120" s="69"/>
      <c r="R7120" s="69"/>
      <c r="Z7120" s="70"/>
      <c r="AA7120" s="71"/>
      <c r="AB7120" s="70"/>
      <c r="AC7120" s="70"/>
      <c r="AD7120" s="53"/>
      <c r="AE7120" s="53"/>
      <c r="AF7120" s="72"/>
      <c r="AG7120" s="70"/>
      <c r="AH7120" s="70"/>
      <c r="AI7120" s="70"/>
    </row>
    <row r="7121" spans="1:35" ht="12.75" customHeight="1" x14ac:dyDescent="0.2">
      <c r="A7121" s="64" t="s">
        <v>1298</v>
      </c>
      <c r="B7121" s="65" t="s">
        <v>1297</v>
      </c>
      <c r="C7121" s="65">
        <v>479796</v>
      </c>
      <c r="D7121" s="66">
        <f>VLOOKUP(A7121,'2.1 Termination Charges'!$B$4:$F$904,5,0)</f>
        <v>1.4420000000000001E-2</v>
      </c>
      <c r="G7121" s="67"/>
      <c r="H7121" s="67"/>
      <c r="J7121" s="67"/>
      <c r="P7121" s="68"/>
      <c r="Q7121" s="69"/>
      <c r="R7121" s="69"/>
      <c r="Z7121" s="70"/>
      <c r="AA7121" s="71"/>
      <c r="AB7121" s="70"/>
      <c r="AC7121" s="70"/>
      <c r="AD7121" s="53"/>
      <c r="AE7121" s="53"/>
      <c r="AF7121" s="72"/>
      <c r="AG7121" s="70"/>
      <c r="AH7121" s="70"/>
      <c r="AI7121" s="70"/>
    </row>
    <row r="7122" spans="1:35" ht="12.75" customHeight="1" x14ac:dyDescent="0.2">
      <c r="A7122" s="64" t="s">
        <v>1298</v>
      </c>
      <c r="B7122" s="65" t="s">
        <v>1297</v>
      </c>
      <c r="C7122" s="65">
        <v>479797</v>
      </c>
      <c r="D7122" s="66">
        <f>VLOOKUP(A7122,'2.1 Termination Charges'!$B$4:$F$904,5,0)</f>
        <v>1.4420000000000001E-2</v>
      </c>
      <c r="G7122" s="67"/>
      <c r="H7122" s="67"/>
      <c r="J7122" s="67"/>
      <c r="P7122" s="68"/>
      <c r="Q7122" s="69"/>
      <c r="R7122" s="69"/>
      <c r="Z7122" s="70"/>
      <c r="AA7122" s="71"/>
      <c r="AB7122" s="70"/>
      <c r="AC7122" s="70"/>
      <c r="AD7122" s="53"/>
      <c r="AE7122" s="53"/>
      <c r="AF7122" s="72"/>
      <c r="AG7122" s="70"/>
      <c r="AH7122" s="70"/>
      <c r="AI7122" s="70"/>
    </row>
    <row r="7123" spans="1:35" ht="12.75" customHeight="1" x14ac:dyDescent="0.2">
      <c r="A7123" s="64" t="s">
        <v>1298</v>
      </c>
      <c r="B7123" s="65" t="s">
        <v>1297</v>
      </c>
      <c r="C7123" s="65">
        <v>479798</v>
      </c>
      <c r="D7123" s="66">
        <f>VLOOKUP(A7123,'2.1 Termination Charges'!$B$4:$F$904,5,0)</f>
        <v>1.4420000000000001E-2</v>
      </c>
      <c r="G7123" s="67"/>
      <c r="H7123" s="67"/>
      <c r="J7123" s="67"/>
      <c r="P7123" s="68"/>
      <c r="Q7123" s="69"/>
      <c r="R7123" s="69"/>
      <c r="Z7123" s="70"/>
      <c r="AA7123" s="71"/>
      <c r="AB7123" s="70"/>
      <c r="AC7123" s="70"/>
      <c r="AD7123" s="53"/>
      <c r="AE7123" s="53"/>
      <c r="AF7123" s="72"/>
      <c r="AG7123" s="70"/>
      <c r="AH7123" s="70"/>
      <c r="AI7123" s="70"/>
    </row>
    <row r="7124" spans="1:35" ht="12.75" customHeight="1" x14ac:dyDescent="0.2">
      <c r="A7124" s="64" t="s">
        <v>1298</v>
      </c>
      <c r="B7124" s="65" t="s">
        <v>1297</v>
      </c>
      <c r="C7124" s="65">
        <v>479799</v>
      </c>
      <c r="D7124" s="66">
        <f>VLOOKUP(A7124,'2.1 Termination Charges'!$B$4:$F$904,5,0)</f>
        <v>1.4420000000000001E-2</v>
      </c>
      <c r="G7124" s="67"/>
      <c r="H7124" s="67"/>
      <c r="J7124" s="67"/>
      <c r="P7124" s="68"/>
      <c r="Q7124" s="69"/>
      <c r="R7124" s="69"/>
      <c r="Z7124" s="70"/>
      <c r="AA7124" s="71"/>
      <c r="AB7124" s="70"/>
      <c r="AC7124" s="70"/>
      <c r="AD7124" s="53"/>
      <c r="AE7124" s="53"/>
      <c r="AF7124" s="72"/>
      <c r="AG7124" s="70"/>
      <c r="AH7124" s="70"/>
      <c r="AI7124" s="70"/>
    </row>
    <row r="7125" spans="1:35" ht="12.75" customHeight="1" x14ac:dyDescent="0.2">
      <c r="A7125" s="64" t="s">
        <v>1298</v>
      </c>
      <c r="B7125" s="65" t="s">
        <v>1297</v>
      </c>
      <c r="C7125" s="65">
        <v>479910</v>
      </c>
      <c r="D7125" s="66">
        <f>VLOOKUP(A7125,'2.1 Termination Charges'!$B$4:$F$904,5,0)</f>
        <v>1.4420000000000001E-2</v>
      </c>
      <c r="G7125" s="67"/>
      <c r="H7125" s="67"/>
      <c r="J7125" s="67"/>
      <c r="P7125" s="68"/>
      <c r="Q7125" s="69"/>
      <c r="R7125" s="69"/>
      <c r="Z7125" s="70"/>
      <c r="AA7125" s="71"/>
      <c r="AB7125" s="70"/>
      <c r="AC7125" s="70"/>
      <c r="AD7125" s="53"/>
      <c r="AE7125" s="53"/>
      <c r="AF7125" s="72"/>
      <c r="AG7125" s="70"/>
      <c r="AH7125" s="70"/>
      <c r="AI7125" s="70"/>
    </row>
    <row r="7126" spans="1:35" ht="12.75" customHeight="1" x14ac:dyDescent="0.2">
      <c r="A7126" s="64" t="s">
        <v>1298</v>
      </c>
      <c r="B7126" s="65" t="s">
        <v>1297</v>
      </c>
      <c r="C7126" s="65">
        <v>479911</v>
      </c>
      <c r="D7126" s="66">
        <f>VLOOKUP(A7126,'2.1 Termination Charges'!$B$4:$F$904,5,0)</f>
        <v>1.4420000000000001E-2</v>
      </c>
      <c r="G7126" s="67"/>
      <c r="H7126" s="67"/>
      <c r="J7126" s="67"/>
      <c r="P7126" s="68"/>
      <c r="Q7126" s="69"/>
      <c r="R7126" s="69"/>
      <c r="Z7126" s="70"/>
      <c r="AA7126" s="71"/>
      <c r="AB7126" s="70"/>
      <c r="AC7126" s="70"/>
      <c r="AD7126" s="53"/>
      <c r="AE7126" s="53"/>
      <c r="AF7126" s="72"/>
      <c r="AG7126" s="70"/>
      <c r="AH7126" s="70"/>
      <c r="AI7126" s="70"/>
    </row>
    <row r="7127" spans="1:35" ht="12.75" customHeight="1" x14ac:dyDescent="0.2">
      <c r="A7127" s="64" t="s">
        <v>1298</v>
      </c>
      <c r="B7127" s="65" t="s">
        <v>1297</v>
      </c>
      <c r="C7127" s="65">
        <v>479912</v>
      </c>
      <c r="D7127" s="66">
        <f>VLOOKUP(A7127,'2.1 Termination Charges'!$B$4:$F$904,5,0)</f>
        <v>1.4420000000000001E-2</v>
      </c>
      <c r="G7127" s="67"/>
      <c r="H7127" s="67"/>
      <c r="J7127" s="67"/>
      <c r="P7127" s="68"/>
      <c r="Q7127" s="69"/>
      <c r="R7127" s="69"/>
      <c r="Z7127" s="70"/>
      <c r="AA7127" s="71"/>
      <c r="AB7127" s="70"/>
      <c r="AC7127" s="70"/>
      <c r="AD7127" s="53"/>
      <c r="AE7127" s="53"/>
      <c r="AF7127" s="72"/>
      <c r="AG7127" s="70"/>
      <c r="AH7127" s="70"/>
      <c r="AI7127" s="70"/>
    </row>
    <row r="7128" spans="1:35" ht="12.75" customHeight="1" x14ac:dyDescent="0.2">
      <c r="A7128" s="64" t="s">
        <v>1298</v>
      </c>
      <c r="B7128" s="65" t="s">
        <v>1297</v>
      </c>
      <c r="C7128" s="65">
        <v>479915</v>
      </c>
      <c r="D7128" s="66">
        <f>VLOOKUP(A7128,'2.1 Termination Charges'!$B$4:$F$904,5,0)</f>
        <v>1.4420000000000001E-2</v>
      </c>
      <c r="G7128" s="67"/>
      <c r="H7128" s="67"/>
      <c r="J7128" s="67"/>
      <c r="P7128" s="68"/>
      <c r="Q7128" s="69"/>
      <c r="R7128" s="69"/>
      <c r="Z7128" s="70"/>
      <c r="AA7128" s="71"/>
      <c r="AB7128" s="70"/>
      <c r="AC7128" s="70"/>
      <c r="AD7128" s="53"/>
      <c r="AE7128" s="53"/>
      <c r="AF7128" s="72"/>
      <c r="AG7128" s="70"/>
      <c r="AH7128" s="70"/>
      <c r="AI7128" s="70"/>
    </row>
    <row r="7129" spans="1:35" ht="12.75" customHeight="1" x14ac:dyDescent="0.2">
      <c r="A7129" s="64" t="s">
        <v>1298</v>
      </c>
      <c r="B7129" s="65" t="s">
        <v>1297</v>
      </c>
      <c r="C7129" s="65">
        <v>479916</v>
      </c>
      <c r="D7129" s="66">
        <f>VLOOKUP(A7129,'2.1 Termination Charges'!$B$4:$F$904,5,0)</f>
        <v>1.4420000000000001E-2</v>
      </c>
      <c r="G7129" s="67"/>
      <c r="H7129" s="67"/>
      <c r="J7129" s="67"/>
      <c r="P7129" s="68"/>
      <c r="Q7129" s="69"/>
      <c r="R7129" s="69"/>
      <c r="Z7129" s="70"/>
      <c r="AA7129" s="71"/>
      <c r="AB7129" s="70"/>
      <c r="AC7129" s="70"/>
      <c r="AD7129" s="53"/>
      <c r="AE7129" s="53"/>
      <c r="AF7129" s="72"/>
      <c r="AG7129" s="70"/>
      <c r="AH7129" s="70"/>
      <c r="AI7129" s="70"/>
    </row>
    <row r="7130" spans="1:35" ht="12.75" customHeight="1" x14ac:dyDescent="0.2">
      <c r="A7130" s="64" t="s">
        <v>1298</v>
      </c>
      <c r="B7130" s="65" t="s">
        <v>1297</v>
      </c>
      <c r="C7130" s="65">
        <v>47992</v>
      </c>
      <c r="D7130" s="66">
        <f>VLOOKUP(A7130,'2.1 Termination Charges'!$B$4:$F$904,5,0)</f>
        <v>1.4420000000000001E-2</v>
      </c>
      <c r="G7130" s="67"/>
      <c r="H7130" s="67"/>
      <c r="J7130" s="67"/>
      <c r="P7130" s="68"/>
      <c r="Q7130" s="69"/>
      <c r="R7130" s="69"/>
      <c r="Z7130" s="70"/>
      <c r="AA7130" s="71"/>
      <c r="AB7130" s="70"/>
      <c r="AC7130" s="70"/>
      <c r="AD7130" s="53"/>
      <c r="AE7130" s="53"/>
      <c r="AF7130" s="72"/>
      <c r="AG7130" s="70"/>
      <c r="AH7130" s="70"/>
      <c r="AI7130" s="70"/>
    </row>
    <row r="7131" spans="1:35" ht="12.75" customHeight="1" x14ac:dyDescent="0.2">
      <c r="A7131" s="64" t="s">
        <v>1298</v>
      </c>
      <c r="B7131" s="65" t="s">
        <v>1297</v>
      </c>
      <c r="C7131" s="65">
        <v>47993</v>
      </c>
      <c r="D7131" s="66">
        <f>VLOOKUP(A7131,'2.1 Termination Charges'!$B$4:$F$904,5,0)</f>
        <v>1.4420000000000001E-2</v>
      </c>
      <c r="G7131" s="67"/>
      <c r="H7131" s="67"/>
      <c r="J7131" s="67"/>
      <c r="P7131" s="68"/>
      <c r="Q7131" s="69"/>
      <c r="R7131" s="69"/>
      <c r="Z7131" s="70"/>
      <c r="AA7131" s="71"/>
      <c r="AB7131" s="70"/>
      <c r="AC7131" s="70"/>
      <c r="AD7131" s="53"/>
      <c r="AE7131" s="53"/>
      <c r="AF7131" s="72"/>
      <c r="AG7131" s="70"/>
      <c r="AH7131" s="70"/>
      <c r="AI7131" s="70"/>
    </row>
    <row r="7132" spans="1:35" ht="12.75" customHeight="1" x14ac:dyDescent="0.2">
      <c r="A7132" s="64" t="s">
        <v>1298</v>
      </c>
      <c r="B7132" s="65" t="s">
        <v>1297</v>
      </c>
      <c r="C7132" s="65">
        <v>47994</v>
      </c>
      <c r="D7132" s="66">
        <f>VLOOKUP(A7132,'2.1 Termination Charges'!$B$4:$F$904,5,0)</f>
        <v>1.4420000000000001E-2</v>
      </c>
      <c r="G7132" s="67"/>
      <c r="H7132" s="67"/>
      <c r="J7132" s="67"/>
      <c r="P7132" s="68"/>
      <c r="Q7132" s="69"/>
      <c r="R7132" s="69"/>
      <c r="Z7132" s="70"/>
      <c r="AA7132" s="71"/>
      <c r="AB7132" s="70"/>
      <c r="AC7132" s="70"/>
      <c r="AD7132" s="53"/>
      <c r="AE7132" s="53"/>
      <c r="AF7132" s="72"/>
      <c r="AG7132" s="70"/>
      <c r="AH7132" s="70"/>
      <c r="AI7132" s="70"/>
    </row>
    <row r="7133" spans="1:35" ht="12.75" customHeight="1" x14ac:dyDescent="0.2">
      <c r="A7133" s="64" t="s">
        <v>1298</v>
      </c>
      <c r="B7133" s="65" t="s">
        <v>1297</v>
      </c>
      <c r="C7133" s="65">
        <v>47995</v>
      </c>
      <c r="D7133" s="66">
        <f>VLOOKUP(A7133,'2.1 Termination Charges'!$B$4:$F$904,5,0)</f>
        <v>1.4420000000000001E-2</v>
      </c>
      <c r="G7133" s="67"/>
      <c r="H7133" s="67"/>
      <c r="J7133" s="67"/>
      <c r="P7133" s="68"/>
      <c r="Q7133" s="69"/>
      <c r="R7133" s="69"/>
      <c r="Z7133" s="70"/>
      <c r="AA7133" s="71"/>
      <c r="AB7133" s="70"/>
      <c r="AC7133" s="70"/>
      <c r="AD7133" s="53"/>
      <c r="AE7133" s="53"/>
      <c r="AF7133" s="72"/>
      <c r="AG7133" s="70"/>
      <c r="AH7133" s="70"/>
      <c r="AI7133" s="70"/>
    </row>
    <row r="7134" spans="1:35" ht="12.75" customHeight="1" x14ac:dyDescent="0.2">
      <c r="A7134" s="64" t="s">
        <v>1298</v>
      </c>
      <c r="B7134" s="65" t="s">
        <v>1297</v>
      </c>
      <c r="C7134" s="65">
        <v>47999</v>
      </c>
      <c r="D7134" s="66">
        <f>VLOOKUP(A7134,'2.1 Termination Charges'!$B$4:$F$904,5,0)</f>
        <v>1.4420000000000001E-2</v>
      </c>
      <c r="G7134" s="67"/>
      <c r="H7134" s="67"/>
      <c r="J7134" s="67"/>
      <c r="P7134" s="68"/>
      <c r="Q7134" s="69"/>
      <c r="R7134" s="69"/>
      <c r="Z7134" s="70"/>
      <c r="AA7134" s="71"/>
      <c r="AB7134" s="70"/>
      <c r="AC7134" s="70"/>
      <c r="AD7134" s="53"/>
      <c r="AE7134" s="53"/>
      <c r="AF7134" s="72"/>
      <c r="AG7134" s="70"/>
      <c r="AH7134" s="70"/>
      <c r="AI7134" s="70"/>
    </row>
    <row r="7135" spans="1:35" ht="12.75" customHeight="1" x14ac:dyDescent="0.2">
      <c r="A7135" s="64" t="s">
        <v>1300</v>
      </c>
      <c r="B7135" s="65" t="s">
        <v>1299</v>
      </c>
      <c r="C7135" s="65">
        <v>474002</v>
      </c>
      <c r="D7135" s="66">
        <f>VLOOKUP(A7135,'2.1 Termination Charges'!$B$4:$F$904,5,0)</f>
        <v>1.2359999999999999E-2</v>
      </c>
      <c r="G7135" s="67"/>
      <c r="H7135" s="67"/>
      <c r="J7135" s="67"/>
      <c r="P7135" s="68"/>
      <c r="Q7135" s="69"/>
      <c r="R7135" s="69"/>
      <c r="Z7135" s="70"/>
      <c r="AA7135" s="71"/>
      <c r="AB7135" s="70"/>
      <c r="AC7135" s="70"/>
      <c r="AD7135" s="53"/>
      <c r="AE7135" s="53"/>
      <c r="AF7135" s="72"/>
      <c r="AG7135" s="70"/>
      <c r="AH7135" s="70"/>
      <c r="AI7135" s="70"/>
    </row>
    <row r="7136" spans="1:35" ht="12.75" customHeight="1" x14ac:dyDescent="0.2">
      <c r="A7136" s="64" t="s">
        <v>1300</v>
      </c>
      <c r="B7136" s="65" t="s">
        <v>1299</v>
      </c>
      <c r="C7136" s="65">
        <v>474003</v>
      </c>
      <c r="D7136" s="66">
        <f>VLOOKUP(A7136,'2.1 Termination Charges'!$B$4:$F$904,5,0)</f>
        <v>1.2359999999999999E-2</v>
      </c>
      <c r="G7136" s="67"/>
      <c r="H7136" s="67"/>
      <c r="J7136" s="67"/>
      <c r="P7136" s="68"/>
      <c r="Q7136" s="69"/>
      <c r="R7136" s="69"/>
      <c r="Z7136" s="70"/>
      <c r="AA7136" s="71"/>
      <c r="AB7136" s="70"/>
      <c r="AC7136" s="70"/>
      <c r="AD7136" s="53"/>
      <c r="AE7136" s="53"/>
      <c r="AF7136" s="72"/>
      <c r="AG7136" s="70"/>
      <c r="AH7136" s="70"/>
      <c r="AI7136" s="70"/>
    </row>
    <row r="7137" spans="1:35" ht="12.75" customHeight="1" x14ac:dyDescent="0.2">
      <c r="A7137" s="64" t="s">
        <v>1300</v>
      </c>
      <c r="B7137" s="65" t="s">
        <v>1299</v>
      </c>
      <c r="C7137" s="65">
        <v>474012</v>
      </c>
      <c r="D7137" s="66">
        <f>VLOOKUP(A7137,'2.1 Termination Charges'!$B$4:$F$904,5,0)</f>
        <v>1.2359999999999999E-2</v>
      </c>
      <c r="G7137" s="67"/>
      <c r="H7137" s="67"/>
      <c r="J7137" s="67"/>
      <c r="P7137" s="68"/>
      <c r="Q7137" s="69"/>
      <c r="R7137" s="69"/>
      <c r="Z7137" s="70"/>
      <c r="AA7137" s="71"/>
      <c r="AB7137" s="70"/>
      <c r="AC7137" s="70"/>
      <c r="AD7137" s="53"/>
      <c r="AE7137" s="53"/>
      <c r="AF7137" s="72"/>
      <c r="AG7137" s="70"/>
      <c r="AH7137" s="70"/>
      <c r="AI7137" s="70"/>
    </row>
    <row r="7138" spans="1:35" ht="12.75" customHeight="1" x14ac:dyDescent="0.2">
      <c r="A7138" s="64" t="s">
        <v>1300</v>
      </c>
      <c r="B7138" s="65" t="s">
        <v>1299</v>
      </c>
      <c r="C7138" s="65">
        <v>474013</v>
      </c>
      <c r="D7138" s="66">
        <f>VLOOKUP(A7138,'2.1 Termination Charges'!$B$4:$F$904,5,0)</f>
        <v>1.2359999999999999E-2</v>
      </c>
      <c r="G7138" s="67"/>
      <c r="H7138" s="67"/>
      <c r="J7138" s="67"/>
      <c r="P7138" s="68"/>
      <c r="Q7138" s="69"/>
      <c r="R7138" s="69"/>
      <c r="Z7138" s="70"/>
      <c r="AA7138" s="71"/>
      <c r="AB7138" s="70"/>
      <c r="AC7138" s="70"/>
      <c r="AD7138" s="53"/>
      <c r="AE7138" s="53"/>
      <c r="AF7138" s="72"/>
      <c r="AG7138" s="70"/>
      <c r="AH7138" s="70"/>
      <c r="AI7138" s="70"/>
    </row>
    <row r="7139" spans="1:35" ht="12.75" customHeight="1" x14ac:dyDescent="0.2">
      <c r="A7139" s="64" t="s">
        <v>1300</v>
      </c>
      <c r="B7139" s="65" t="s">
        <v>1299</v>
      </c>
      <c r="C7139" s="65">
        <v>474040</v>
      </c>
      <c r="D7139" s="66">
        <f>VLOOKUP(A7139,'2.1 Termination Charges'!$B$4:$F$904,5,0)</f>
        <v>1.2359999999999999E-2</v>
      </c>
      <c r="G7139" s="67"/>
      <c r="H7139" s="67"/>
      <c r="J7139" s="67"/>
      <c r="P7139" s="68"/>
      <c r="Q7139" s="69"/>
      <c r="R7139" s="69"/>
      <c r="Z7139" s="70"/>
      <c r="AA7139" s="71"/>
      <c r="AB7139" s="70"/>
      <c r="AC7139" s="70"/>
      <c r="AD7139" s="53"/>
      <c r="AE7139" s="53"/>
      <c r="AF7139" s="72"/>
      <c r="AG7139" s="70"/>
      <c r="AH7139" s="70"/>
      <c r="AI7139" s="70"/>
    </row>
    <row r="7140" spans="1:35" ht="12.75" customHeight="1" x14ac:dyDescent="0.2">
      <c r="A7140" s="64" t="s">
        <v>1300</v>
      </c>
      <c r="B7140" s="65" t="s">
        <v>1299</v>
      </c>
      <c r="C7140" s="65">
        <v>474041</v>
      </c>
      <c r="D7140" s="66">
        <f>VLOOKUP(A7140,'2.1 Termination Charges'!$B$4:$F$904,5,0)</f>
        <v>1.2359999999999999E-2</v>
      </c>
      <c r="G7140" s="67"/>
      <c r="H7140" s="67"/>
      <c r="J7140" s="67"/>
      <c r="P7140" s="68"/>
      <c r="Q7140" s="69"/>
      <c r="R7140" s="69"/>
      <c r="Z7140" s="70"/>
      <c r="AA7140" s="71"/>
      <c r="AB7140" s="70"/>
      <c r="AC7140" s="70"/>
      <c r="AD7140" s="53"/>
      <c r="AE7140" s="53"/>
      <c r="AF7140" s="72"/>
      <c r="AG7140" s="70"/>
      <c r="AH7140" s="70"/>
      <c r="AI7140" s="70"/>
    </row>
    <row r="7141" spans="1:35" ht="12.75" customHeight="1" x14ac:dyDescent="0.2">
      <c r="A7141" s="64" t="s">
        <v>1300</v>
      </c>
      <c r="B7141" s="65" t="s">
        <v>1299</v>
      </c>
      <c r="C7141" s="65">
        <v>474042</v>
      </c>
      <c r="D7141" s="66">
        <f>VLOOKUP(A7141,'2.1 Termination Charges'!$B$4:$F$904,5,0)</f>
        <v>1.2359999999999999E-2</v>
      </c>
      <c r="G7141" s="67"/>
      <c r="H7141" s="67"/>
      <c r="J7141" s="67"/>
      <c r="P7141" s="68"/>
      <c r="Q7141" s="69"/>
      <c r="R7141" s="69"/>
      <c r="Z7141" s="70"/>
      <c r="AA7141" s="71"/>
      <c r="AB7141" s="70"/>
      <c r="AC7141" s="70"/>
      <c r="AD7141" s="53"/>
      <c r="AE7141" s="53"/>
      <c r="AF7141" s="72"/>
      <c r="AG7141" s="70"/>
      <c r="AH7141" s="70"/>
      <c r="AI7141" s="70"/>
    </row>
    <row r="7142" spans="1:35" ht="12.75" customHeight="1" x14ac:dyDescent="0.2">
      <c r="A7142" s="64" t="s">
        <v>1300</v>
      </c>
      <c r="B7142" s="65" t="s">
        <v>1299</v>
      </c>
      <c r="C7142" s="65">
        <v>474043</v>
      </c>
      <c r="D7142" s="66">
        <f>VLOOKUP(A7142,'2.1 Termination Charges'!$B$4:$F$904,5,0)</f>
        <v>1.2359999999999999E-2</v>
      </c>
      <c r="G7142" s="67"/>
      <c r="H7142" s="67"/>
      <c r="J7142" s="67"/>
      <c r="P7142" s="68"/>
      <c r="Q7142" s="69"/>
      <c r="R7142" s="69"/>
      <c r="Z7142" s="70"/>
      <c r="AA7142" s="71"/>
      <c r="AB7142" s="70"/>
      <c r="AC7142" s="70"/>
      <c r="AD7142" s="53"/>
      <c r="AE7142" s="53"/>
      <c r="AF7142" s="72"/>
      <c r="AG7142" s="70"/>
      <c r="AH7142" s="70"/>
      <c r="AI7142" s="70"/>
    </row>
    <row r="7143" spans="1:35" ht="12.75" customHeight="1" x14ac:dyDescent="0.2">
      <c r="A7143" s="64" t="s">
        <v>1300</v>
      </c>
      <c r="B7143" s="65" t="s">
        <v>1299</v>
      </c>
      <c r="C7143" s="65">
        <v>474044</v>
      </c>
      <c r="D7143" s="66">
        <f>VLOOKUP(A7143,'2.1 Termination Charges'!$B$4:$F$904,5,0)</f>
        <v>1.2359999999999999E-2</v>
      </c>
      <c r="G7143" s="67"/>
      <c r="H7143" s="67"/>
      <c r="J7143" s="67"/>
      <c r="P7143" s="68"/>
      <c r="Q7143" s="69"/>
      <c r="R7143" s="69"/>
      <c r="Z7143" s="70"/>
      <c r="AA7143" s="71"/>
      <c r="AB7143" s="70"/>
      <c r="AC7143" s="70"/>
      <c r="AD7143" s="53"/>
      <c r="AE7143" s="53"/>
      <c r="AF7143" s="72"/>
      <c r="AG7143" s="70"/>
      <c r="AH7143" s="70"/>
      <c r="AI7143" s="70"/>
    </row>
    <row r="7144" spans="1:35" ht="12.75" customHeight="1" x14ac:dyDescent="0.2">
      <c r="A7144" s="64" t="s">
        <v>1300</v>
      </c>
      <c r="B7144" s="65" t="s">
        <v>1299</v>
      </c>
      <c r="C7144" s="65">
        <v>474051</v>
      </c>
      <c r="D7144" s="66">
        <f>VLOOKUP(A7144,'2.1 Termination Charges'!$B$4:$F$904,5,0)</f>
        <v>1.2359999999999999E-2</v>
      </c>
      <c r="G7144" s="67"/>
      <c r="H7144" s="67"/>
      <c r="J7144" s="67"/>
      <c r="P7144" s="68"/>
      <c r="Q7144" s="69"/>
      <c r="R7144" s="69"/>
      <c r="Z7144" s="70"/>
      <c r="AA7144" s="71"/>
      <c r="AB7144" s="70"/>
      <c r="AC7144" s="70"/>
      <c r="AD7144" s="53"/>
      <c r="AE7144" s="53"/>
      <c r="AF7144" s="72"/>
      <c r="AG7144" s="70"/>
      <c r="AH7144" s="70"/>
      <c r="AI7144" s="70"/>
    </row>
    <row r="7145" spans="1:35" ht="12.75" customHeight="1" x14ac:dyDescent="0.2">
      <c r="A7145" s="64" t="s">
        <v>1300</v>
      </c>
      <c r="B7145" s="65" t="s">
        <v>1299</v>
      </c>
      <c r="C7145" s="65">
        <v>474052</v>
      </c>
      <c r="D7145" s="66">
        <f>VLOOKUP(A7145,'2.1 Termination Charges'!$B$4:$F$904,5,0)</f>
        <v>1.2359999999999999E-2</v>
      </c>
      <c r="G7145" s="67"/>
      <c r="H7145" s="67"/>
      <c r="J7145" s="67"/>
      <c r="P7145" s="68"/>
      <c r="Q7145" s="69"/>
      <c r="R7145" s="69"/>
      <c r="Z7145" s="70"/>
      <c r="AA7145" s="71"/>
      <c r="AB7145" s="70"/>
      <c r="AC7145" s="70"/>
      <c r="AD7145" s="53"/>
      <c r="AE7145" s="53"/>
      <c r="AF7145" s="72"/>
      <c r="AG7145" s="70"/>
      <c r="AH7145" s="70"/>
      <c r="AI7145" s="70"/>
    </row>
    <row r="7146" spans="1:35" ht="12.75" customHeight="1" x14ac:dyDescent="0.2">
      <c r="A7146" s="64" t="s">
        <v>1300</v>
      </c>
      <c r="B7146" s="65" t="s">
        <v>1299</v>
      </c>
      <c r="C7146" s="65">
        <v>474053</v>
      </c>
      <c r="D7146" s="66">
        <f>VLOOKUP(A7146,'2.1 Termination Charges'!$B$4:$F$904,5,0)</f>
        <v>1.2359999999999999E-2</v>
      </c>
      <c r="G7146" s="67"/>
      <c r="H7146" s="67"/>
      <c r="J7146" s="67"/>
      <c r="P7146" s="68"/>
      <c r="Q7146" s="69"/>
      <c r="R7146" s="69"/>
      <c r="Z7146" s="70"/>
      <c r="AA7146" s="71"/>
      <c r="AB7146" s="70"/>
      <c r="AC7146" s="70"/>
      <c r="AD7146" s="53"/>
      <c r="AE7146" s="53"/>
      <c r="AF7146" s="72"/>
      <c r="AG7146" s="70"/>
      <c r="AH7146" s="70"/>
      <c r="AI7146" s="70"/>
    </row>
    <row r="7147" spans="1:35" ht="12.75" customHeight="1" x14ac:dyDescent="0.2">
      <c r="A7147" s="64" t="s">
        <v>1300</v>
      </c>
      <c r="B7147" s="65" t="s">
        <v>1299</v>
      </c>
      <c r="C7147" s="65">
        <v>474054</v>
      </c>
      <c r="D7147" s="66">
        <f>VLOOKUP(A7147,'2.1 Termination Charges'!$B$4:$F$904,5,0)</f>
        <v>1.2359999999999999E-2</v>
      </c>
      <c r="G7147" s="67"/>
      <c r="H7147" s="67"/>
      <c r="J7147" s="67"/>
      <c r="P7147" s="68"/>
      <c r="Q7147" s="69"/>
      <c r="R7147" s="69"/>
      <c r="Z7147" s="70"/>
      <c r="AA7147" s="71"/>
      <c r="AB7147" s="70"/>
      <c r="AC7147" s="70"/>
      <c r="AD7147" s="53"/>
      <c r="AE7147" s="53"/>
      <c r="AF7147" s="72"/>
      <c r="AG7147" s="70"/>
      <c r="AH7147" s="70"/>
      <c r="AI7147" s="70"/>
    </row>
    <row r="7148" spans="1:35" ht="12.75" customHeight="1" x14ac:dyDescent="0.2">
      <c r="A7148" s="64" t="s">
        <v>1300</v>
      </c>
      <c r="B7148" s="65" t="s">
        <v>1299</v>
      </c>
      <c r="C7148" s="65">
        <v>474056</v>
      </c>
      <c r="D7148" s="66">
        <f>VLOOKUP(A7148,'2.1 Termination Charges'!$B$4:$F$904,5,0)</f>
        <v>1.2359999999999999E-2</v>
      </c>
      <c r="G7148" s="67"/>
      <c r="H7148" s="67"/>
      <c r="J7148" s="67"/>
      <c r="P7148" s="68"/>
      <c r="Q7148" s="69"/>
      <c r="R7148" s="69"/>
      <c r="Z7148" s="70"/>
      <c r="AA7148" s="71"/>
      <c r="AB7148" s="70"/>
      <c r="AC7148" s="70"/>
      <c r="AD7148" s="53"/>
      <c r="AE7148" s="53"/>
      <c r="AF7148" s="72"/>
      <c r="AG7148" s="70"/>
      <c r="AH7148" s="70"/>
      <c r="AI7148" s="70"/>
    </row>
    <row r="7149" spans="1:35" ht="12.75" customHeight="1" x14ac:dyDescent="0.2">
      <c r="A7149" s="64" t="s">
        <v>1300</v>
      </c>
      <c r="B7149" s="65" t="s">
        <v>1299</v>
      </c>
      <c r="C7149" s="65">
        <v>474057</v>
      </c>
      <c r="D7149" s="66">
        <f>VLOOKUP(A7149,'2.1 Termination Charges'!$B$4:$F$904,5,0)</f>
        <v>1.2359999999999999E-2</v>
      </c>
      <c r="G7149" s="67"/>
      <c r="H7149" s="67"/>
      <c r="J7149" s="67"/>
      <c r="P7149" s="68"/>
      <c r="Q7149" s="69"/>
      <c r="R7149" s="69"/>
      <c r="Z7149" s="70"/>
      <c r="AA7149" s="71"/>
      <c r="AB7149" s="70"/>
      <c r="AC7149" s="70"/>
      <c r="AD7149" s="53"/>
      <c r="AE7149" s="53"/>
      <c r="AF7149" s="72"/>
      <c r="AG7149" s="70"/>
      <c r="AH7149" s="70"/>
      <c r="AI7149" s="70"/>
    </row>
    <row r="7150" spans="1:35" ht="12.75" customHeight="1" x14ac:dyDescent="0.2">
      <c r="A7150" s="64" t="s">
        <v>1300</v>
      </c>
      <c r="B7150" s="65" t="s">
        <v>1299</v>
      </c>
      <c r="C7150" s="65">
        <v>474058</v>
      </c>
      <c r="D7150" s="66">
        <f>VLOOKUP(A7150,'2.1 Termination Charges'!$B$4:$F$904,5,0)</f>
        <v>1.2359999999999999E-2</v>
      </c>
      <c r="G7150" s="67"/>
      <c r="H7150" s="67"/>
      <c r="J7150" s="67"/>
      <c r="P7150" s="68"/>
      <c r="Q7150" s="69"/>
      <c r="R7150" s="69"/>
      <c r="Z7150" s="70"/>
      <c r="AA7150" s="71"/>
      <c r="AB7150" s="70"/>
      <c r="AC7150" s="70"/>
      <c r="AD7150" s="53"/>
      <c r="AE7150" s="53"/>
      <c r="AF7150" s="72"/>
      <c r="AG7150" s="70"/>
      <c r="AH7150" s="70"/>
      <c r="AI7150" s="70"/>
    </row>
    <row r="7151" spans="1:35" ht="12.75" customHeight="1" x14ac:dyDescent="0.2">
      <c r="A7151" s="64" t="s">
        <v>1300</v>
      </c>
      <c r="B7151" s="65" t="s">
        <v>1299</v>
      </c>
      <c r="C7151" s="65">
        <v>474059</v>
      </c>
      <c r="D7151" s="66">
        <f>VLOOKUP(A7151,'2.1 Termination Charges'!$B$4:$F$904,5,0)</f>
        <v>1.2359999999999999E-2</v>
      </c>
      <c r="G7151" s="67"/>
      <c r="H7151" s="67"/>
      <c r="J7151" s="67"/>
      <c r="P7151" s="68"/>
      <c r="Q7151" s="69"/>
      <c r="R7151" s="69"/>
      <c r="Z7151" s="70"/>
      <c r="AA7151" s="71"/>
      <c r="AB7151" s="70"/>
      <c r="AC7151" s="70"/>
      <c r="AD7151" s="53"/>
      <c r="AE7151" s="53"/>
      <c r="AF7151" s="72"/>
      <c r="AG7151" s="70"/>
      <c r="AH7151" s="70"/>
      <c r="AI7151" s="70"/>
    </row>
    <row r="7152" spans="1:35" ht="12.75" customHeight="1" x14ac:dyDescent="0.2">
      <c r="A7152" s="64" t="s">
        <v>1300</v>
      </c>
      <c r="B7152" s="65" t="s">
        <v>1299</v>
      </c>
      <c r="C7152" s="65">
        <v>474065</v>
      </c>
      <c r="D7152" s="66">
        <f>VLOOKUP(A7152,'2.1 Termination Charges'!$B$4:$F$904,5,0)</f>
        <v>1.2359999999999999E-2</v>
      </c>
      <c r="G7152" s="67"/>
      <c r="H7152" s="67"/>
      <c r="J7152" s="67"/>
      <c r="P7152" s="68"/>
      <c r="Q7152" s="69"/>
      <c r="R7152" s="69"/>
      <c r="Z7152" s="70"/>
      <c r="AA7152" s="71"/>
      <c r="AB7152" s="70"/>
      <c r="AC7152" s="70"/>
      <c r="AD7152" s="53"/>
      <c r="AE7152" s="53"/>
      <c r="AF7152" s="72"/>
      <c r="AG7152" s="70"/>
      <c r="AH7152" s="70"/>
      <c r="AI7152" s="70"/>
    </row>
    <row r="7153" spans="1:35" ht="12.75" customHeight="1" x14ac:dyDescent="0.2">
      <c r="A7153" s="64" t="s">
        <v>1300</v>
      </c>
      <c r="B7153" s="65" t="s">
        <v>1299</v>
      </c>
      <c r="C7153" s="65">
        <v>474066</v>
      </c>
      <c r="D7153" s="66">
        <f>VLOOKUP(A7153,'2.1 Termination Charges'!$B$4:$F$904,5,0)</f>
        <v>1.2359999999999999E-2</v>
      </c>
      <c r="G7153" s="67"/>
      <c r="H7153" s="67"/>
      <c r="J7153" s="67"/>
      <c r="P7153" s="68"/>
      <c r="Q7153" s="69"/>
      <c r="R7153" s="69"/>
      <c r="Z7153" s="70"/>
      <c r="AA7153" s="71"/>
      <c r="AB7153" s="70"/>
      <c r="AC7153" s="70"/>
      <c r="AD7153" s="53"/>
      <c r="AE7153" s="53"/>
      <c r="AF7153" s="72"/>
      <c r="AG7153" s="70"/>
      <c r="AH7153" s="70"/>
      <c r="AI7153" s="70"/>
    </row>
    <row r="7154" spans="1:35" ht="12.75" customHeight="1" x14ac:dyDescent="0.2">
      <c r="A7154" s="64" t="s">
        <v>1300</v>
      </c>
      <c r="B7154" s="65" t="s">
        <v>1299</v>
      </c>
      <c r="C7154" s="65">
        <v>474067</v>
      </c>
      <c r="D7154" s="66">
        <f>VLOOKUP(A7154,'2.1 Termination Charges'!$B$4:$F$904,5,0)</f>
        <v>1.2359999999999999E-2</v>
      </c>
      <c r="G7154" s="67"/>
      <c r="H7154" s="67"/>
      <c r="J7154" s="67"/>
      <c r="P7154" s="68"/>
      <c r="Q7154" s="69"/>
      <c r="R7154" s="69"/>
      <c r="Z7154" s="70"/>
      <c r="AA7154" s="71"/>
      <c r="AB7154" s="70"/>
      <c r="AC7154" s="70"/>
      <c r="AD7154" s="53"/>
      <c r="AE7154" s="53"/>
      <c r="AF7154" s="72"/>
      <c r="AG7154" s="70"/>
      <c r="AH7154" s="70"/>
      <c r="AI7154" s="70"/>
    </row>
    <row r="7155" spans="1:35" ht="12.75" customHeight="1" x14ac:dyDescent="0.2">
      <c r="A7155" s="64" t="s">
        <v>1300</v>
      </c>
      <c r="B7155" s="65" t="s">
        <v>1299</v>
      </c>
      <c r="C7155" s="65">
        <v>474068</v>
      </c>
      <c r="D7155" s="66">
        <f>VLOOKUP(A7155,'2.1 Termination Charges'!$B$4:$F$904,5,0)</f>
        <v>1.2359999999999999E-2</v>
      </c>
      <c r="G7155" s="67"/>
      <c r="H7155" s="67"/>
      <c r="J7155" s="67"/>
      <c r="P7155" s="68"/>
      <c r="Q7155" s="69"/>
      <c r="R7155" s="69"/>
      <c r="Z7155" s="70"/>
      <c r="AA7155" s="71"/>
      <c r="AB7155" s="70"/>
      <c r="AC7155" s="70"/>
      <c r="AD7155" s="53"/>
      <c r="AE7155" s="53"/>
      <c r="AF7155" s="72"/>
      <c r="AG7155" s="70"/>
      <c r="AH7155" s="70"/>
      <c r="AI7155" s="70"/>
    </row>
    <row r="7156" spans="1:35" ht="12.75" customHeight="1" x14ac:dyDescent="0.2">
      <c r="A7156" s="64" t="s">
        <v>1300</v>
      </c>
      <c r="B7156" s="65" t="s">
        <v>1299</v>
      </c>
      <c r="C7156" s="65">
        <v>474069</v>
      </c>
      <c r="D7156" s="66">
        <f>VLOOKUP(A7156,'2.1 Termination Charges'!$B$4:$F$904,5,0)</f>
        <v>1.2359999999999999E-2</v>
      </c>
      <c r="G7156" s="67"/>
      <c r="H7156" s="67"/>
      <c r="J7156" s="67"/>
      <c r="P7156" s="68"/>
      <c r="Q7156" s="69"/>
      <c r="R7156" s="69"/>
      <c r="Z7156" s="70"/>
      <c r="AA7156" s="71"/>
      <c r="AB7156" s="70"/>
      <c r="AC7156" s="70"/>
      <c r="AD7156" s="53"/>
      <c r="AE7156" s="53"/>
      <c r="AF7156" s="72"/>
      <c r="AG7156" s="70"/>
      <c r="AH7156" s="70"/>
      <c r="AI7156" s="70"/>
    </row>
    <row r="7157" spans="1:35" ht="12.75" customHeight="1" x14ac:dyDescent="0.2">
      <c r="A7157" s="64" t="s">
        <v>1300</v>
      </c>
      <c r="B7157" s="65" t="s">
        <v>1299</v>
      </c>
      <c r="C7157" s="65">
        <v>474080</v>
      </c>
      <c r="D7157" s="66">
        <f>VLOOKUP(A7157,'2.1 Termination Charges'!$B$4:$F$904,5,0)</f>
        <v>1.2359999999999999E-2</v>
      </c>
      <c r="G7157" s="67"/>
      <c r="H7157" s="67"/>
      <c r="J7157" s="67"/>
      <c r="P7157" s="68"/>
      <c r="Q7157" s="69"/>
      <c r="R7157" s="69"/>
      <c r="Z7157" s="70"/>
      <c r="AA7157" s="71"/>
      <c r="AB7157" s="70"/>
      <c r="AC7157" s="70"/>
      <c r="AD7157" s="53"/>
      <c r="AE7157" s="53"/>
      <c r="AF7157" s="72"/>
      <c r="AG7157" s="70"/>
      <c r="AH7157" s="70"/>
      <c r="AI7157" s="70"/>
    </row>
    <row r="7158" spans="1:35" ht="12.75" customHeight="1" x14ac:dyDescent="0.2">
      <c r="A7158" s="64" t="s">
        <v>1300</v>
      </c>
      <c r="B7158" s="65" t="s">
        <v>1299</v>
      </c>
      <c r="C7158" s="65">
        <v>474081</v>
      </c>
      <c r="D7158" s="66">
        <f>VLOOKUP(A7158,'2.1 Termination Charges'!$B$4:$F$904,5,0)</f>
        <v>1.2359999999999999E-2</v>
      </c>
      <c r="G7158" s="67"/>
      <c r="H7158" s="67"/>
      <c r="J7158" s="67"/>
      <c r="P7158" s="68"/>
      <c r="Q7158" s="69"/>
      <c r="R7158" s="69"/>
      <c r="Z7158" s="70"/>
      <c r="AA7158" s="71"/>
      <c r="AB7158" s="70"/>
      <c r="AC7158" s="70"/>
      <c r="AD7158" s="53"/>
      <c r="AE7158" s="53"/>
      <c r="AF7158" s="72"/>
      <c r="AG7158" s="70"/>
      <c r="AH7158" s="70"/>
      <c r="AI7158" s="70"/>
    </row>
    <row r="7159" spans="1:35" ht="12.75" customHeight="1" x14ac:dyDescent="0.2">
      <c r="A7159" s="64" t="s">
        <v>1300</v>
      </c>
      <c r="B7159" s="65" t="s">
        <v>1299</v>
      </c>
      <c r="C7159" s="65">
        <v>474082</v>
      </c>
      <c r="D7159" s="66">
        <f>VLOOKUP(A7159,'2.1 Termination Charges'!$B$4:$F$904,5,0)</f>
        <v>1.2359999999999999E-2</v>
      </c>
      <c r="G7159" s="67"/>
      <c r="H7159" s="67"/>
      <c r="J7159" s="67"/>
      <c r="P7159" s="68"/>
      <c r="Q7159" s="69"/>
      <c r="R7159" s="69"/>
      <c r="Z7159" s="70"/>
      <c r="AA7159" s="71"/>
      <c r="AB7159" s="70"/>
      <c r="AC7159" s="70"/>
      <c r="AD7159" s="53"/>
      <c r="AE7159" s="53"/>
      <c r="AF7159" s="72"/>
      <c r="AG7159" s="70"/>
      <c r="AH7159" s="70"/>
      <c r="AI7159" s="70"/>
    </row>
    <row r="7160" spans="1:35" ht="12.75" customHeight="1" x14ac:dyDescent="0.2">
      <c r="A7160" s="64" t="s">
        <v>1300</v>
      </c>
      <c r="B7160" s="65" t="s">
        <v>1299</v>
      </c>
      <c r="C7160" s="65">
        <v>474083</v>
      </c>
      <c r="D7160" s="66">
        <f>VLOOKUP(A7160,'2.1 Termination Charges'!$B$4:$F$904,5,0)</f>
        <v>1.2359999999999999E-2</v>
      </c>
      <c r="G7160" s="67"/>
      <c r="H7160" s="67"/>
      <c r="J7160" s="67"/>
      <c r="P7160" s="68"/>
      <c r="Q7160" s="69"/>
      <c r="R7160" s="69"/>
      <c r="Z7160" s="70"/>
      <c r="AA7160" s="71"/>
      <c r="AB7160" s="70"/>
      <c r="AC7160" s="70"/>
      <c r="AD7160" s="53"/>
      <c r="AE7160" s="53"/>
      <c r="AF7160" s="72"/>
      <c r="AG7160" s="70"/>
      <c r="AH7160" s="70"/>
      <c r="AI7160" s="70"/>
    </row>
    <row r="7161" spans="1:35" ht="12.75" customHeight="1" x14ac:dyDescent="0.2">
      <c r="A7161" s="64" t="s">
        <v>1300</v>
      </c>
      <c r="B7161" s="65" t="s">
        <v>1299</v>
      </c>
      <c r="C7161" s="65">
        <v>474090</v>
      </c>
      <c r="D7161" s="66">
        <f>VLOOKUP(A7161,'2.1 Termination Charges'!$B$4:$F$904,5,0)</f>
        <v>1.2359999999999999E-2</v>
      </c>
      <c r="G7161" s="67"/>
      <c r="H7161" s="67"/>
      <c r="J7161" s="67"/>
      <c r="P7161" s="68"/>
      <c r="Q7161" s="69"/>
      <c r="R7161" s="69"/>
      <c r="Z7161" s="70"/>
      <c r="AA7161" s="71"/>
      <c r="AB7161" s="70"/>
      <c r="AC7161" s="70"/>
      <c r="AD7161" s="53"/>
      <c r="AE7161" s="53"/>
      <c r="AF7161" s="72"/>
      <c r="AG7161" s="70"/>
      <c r="AH7161" s="70"/>
      <c r="AI7161" s="70"/>
    </row>
    <row r="7162" spans="1:35" ht="12.75" customHeight="1" x14ac:dyDescent="0.2">
      <c r="A7162" s="64" t="s">
        <v>1300</v>
      </c>
      <c r="B7162" s="65" t="s">
        <v>1299</v>
      </c>
      <c r="C7162" s="65">
        <v>474091</v>
      </c>
      <c r="D7162" s="66">
        <f>VLOOKUP(A7162,'2.1 Termination Charges'!$B$4:$F$904,5,0)</f>
        <v>1.2359999999999999E-2</v>
      </c>
      <c r="G7162" s="67"/>
      <c r="H7162" s="67"/>
      <c r="J7162" s="67"/>
      <c r="P7162" s="68"/>
      <c r="Q7162" s="69"/>
      <c r="R7162" s="69"/>
      <c r="Z7162" s="70"/>
      <c r="AA7162" s="71"/>
      <c r="AB7162" s="70"/>
      <c r="AC7162" s="70"/>
      <c r="AD7162" s="53"/>
      <c r="AE7162" s="53"/>
      <c r="AF7162" s="72"/>
      <c r="AG7162" s="70"/>
      <c r="AH7162" s="70"/>
      <c r="AI7162" s="70"/>
    </row>
    <row r="7163" spans="1:35" ht="12.75" customHeight="1" x14ac:dyDescent="0.2">
      <c r="A7163" s="64" t="s">
        <v>1300</v>
      </c>
      <c r="B7163" s="65" t="s">
        <v>1299</v>
      </c>
      <c r="C7163" s="65">
        <v>474092</v>
      </c>
      <c r="D7163" s="66">
        <f>VLOOKUP(A7163,'2.1 Termination Charges'!$B$4:$F$904,5,0)</f>
        <v>1.2359999999999999E-2</v>
      </c>
      <c r="G7163" s="67"/>
      <c r="H7163" s="67"/>
      <c r="J7163" s="67"/>
      <c r="P7163" s="68"/>
      <c r="Q7163" s="69"/>
      <c r="R7163" s="69"/>
      <c r="Z7163" s="70"/>
      <c r="AA7163" s="71"/>
      <c r="AB7163" s="70"/>
      <c r="AC7163" s="70"/>
      <c r="AD7163" s="53"/>
      <c r="AE7163" s="53"/>
      <c r="AF7163" s="72"/>
      <c r="AG7163" s="70"/>
      <c r="AH7163" s="70"/>
      <c r="AI7163" s="70"/>
    </row>
    <row r="7164" spans="1:35" ht="12.75" customHeight="1" x14ac:dyDescent="0.2">
      <c r="A7164" s="64" t="s">
        <v>1300</v>
      </c>
      <c r="B7164" s="65" t="s">
        <v>1299</v>
      </c>
      <c r="C7164" s="65">
        <v>474093</v>
      </c>
      <c r="D7164" s="66">
        <f>VLOOKUP(A7164,'2.1 Termination Charges'!$B$4:$F$904,5,0)</f>
        <v>1.2359999999999999E-2</v>
      </c>
      <c r="G7164" s="67"/>
      <c r="H7164" s="67"/>
      <c r="J7164" s="67"/>
      <c r="P7164" s="68"/>
      <c r="Q7164" s="69"/>
      <c r="R7164" s="69"/>
      <c r="Z7164" s="70"/>
      <c r="AA7164" s="71"/>
      <c r="AB7164" s="70"/>
      <c r="AC7164" s="70"/>
      <c r="AD7164" s="53"/>
      <c r="AE7164" s="53"/>
      <c r="AF7164" s="72"/>
      <c r="AG7164" s="70"/>
      <c r="AH7164" s="70"/>
      <c r="AI7164" s="70"/>
    </row>
    <row r="7165" spans="1:35" ht="12.75" customHeight="1" x14ac:dyDescent="0.2">
      <c r="A7165" s="64" t="s">
        <v>1300</v>
      </c>
      <c r="B7165" s="65" t="s">
        <v>1299</v>
      </c>
      <c r="C7165" s="65">
        <v>474102</v>
      </c>
      <c r="D7165" s="66">
        <f>VLOOKUP(A7165,'2.1 Termination Charges'!$B$4:$F$904,5,0)</f>
        <v>1.2359999999999999E-2</v>
      </c>
      <c r="G7165" s="67"/>
      <c r="H7165" s="67"/>
      <c r="J7165" s="67"/>
      <c r="P7165" s="68"/>
      <c r="Q7165" s="69"/>
      <c r="R7165" s="69"/>
      <c r="Z7165" s="70"/>
      <c r="AA7165" s="71"/>
      <c r="AB7165" s="70"/>
      <c r="AC7165" s="70"/>
      <c r="AD7165" s="53"/>
      <c r="AE7165" s="53"/>
      <c r="AF7165" s="72"/>
      <c r="AG7165" s="70"/>
      <c r="AH7165" s="70"/>
      <c r="AI7165" s="70"/>
    </row>
    <row r="7166" spans="1:35" ht="12.75" customHeight="1" x14ac:dyDescent="0.2">
      <c r="A7166" s="64" t="s">
        <v>1300</v>
      </c>
      <c r="B7166" s="65" t="s">
        <v>1299</v>
      </c>
      <c r="C7166" s="65">
        <v>474103</v>
      </c>
      <c r="D7166" s="66">
        <f>VLOOKUP(A7166,'2.1 Termination Charges'!$B$4:$F$904,5,0)</f>
        <v>1.2359999999999999E-2</v>
      </c>
      <c r="G7166" s="67"/>
      <c r="H7166" s="67"/>
      <c r="J7166" s="67"/>
      <c r="P7166" s="68"/>
      <c r="Q7166" s="69"/>
      <c r="R7166" s="69"/>
      <c r="Z7166" s="70"/>
      <c r="AA7166" s="71"/>
      <c r="AB7166" s="70"/>
      <c r="AC7166" s="70"/>
      <c r="AD7166" s="53"/>
      <c r="AE7166" s="53"/>
      <c r="AF7166" s="72"/>
      <c r="AG7166" s="70"/>
      <c r="AH7166" s="70"/>
      <c r="AI7166" s="70"/>
    </row>
    <row r="7167" spans="1:35" ht="12.75" customHeight="1" x14ac:dyDescent="0.2">
      <c r="A7167" s="64" t="s">
        <v>1300</v>
      </c>
      <c r="B7167" s="65" t="s">
        <v>1299</v>
      </c>
      <c r="C7167" s="65">
        <v>474104</v>
      </c>
      <c r="D7167" s="66">
        <f>VLOOKUP(A7167,'2.1 Termination Charges'!$B$4:$F$904,5,0)</f>
        <v>1.2359999999999999E-2</v>
      </c>
      <c r="G7167" s="67"/>
      <c r="H7167" s="67"/>
      <c r="J7167" s="67"/>
      <c r="P7167" s="68"/>
      <c r="Q7167" s="69"/>
      <c r="R7167" s="69"/>
      <c r="Z7167" s="70"/>
      <c r="AA7167" s="71"/>
      <c r="AB7167" s="70"/>
      <c r="AC7167" s="70"/>
      <c r="AD7167" s="53"/>
      <c r="AE7167" s="53"/>
      <c r="AF7167" s="72"/>
      <c r="AG7167" s="70"/>
      <c r="AH7167" s="70"/>
      <c r="AI7167" s="70"/>
    </row>
    <row r="7168" spans="1:35" ht="12.75" customHeight="1" x14ac:dyDescent="0.2">
      <c r="A7168" s="64" t="s">
        <v>1300</v>
      </c>
      <c r="B7168" s="65" t="s">
        <v>1299</v>
      </c>
      <c r="C7168" s="65">
        <v>474105</v>
      </c>
      <c r="D7168" s="66">
        <f>VLOOKUP(A7168,'2.1 Termination Charges'!$B$4:$F$904,5,0)</f>
        <v>1.2359999999999999E-2</v>
      </c>
      <c r="G7168" s="67"/>
      <c r="H7168" s="67"/>
      <c r="J7168" s="67"/>
      <c r="P7168" s="68"/>
      <c r="Q7168" s="69"/>
      <c r="R7168" s="69"/>
      <c r="Z7168" s="70"/>
      <c r="AA7168" s="71"/>
      <c r="AB7168" s="70"/>
      <c r="AC7168" s="70"/>
      <c r="AD7168" s="53"/>
      <c r="AE7168" s="53"/>
      <c r="AF7168" s="72"/>
      <c r="AG7168" s="70"/>
      <c r="AH7168" s="70"/>
      <c r="AI7168" s="70"/>
    </row>
    <row r="7169" spans="1:35" ht="12.75" customHeight="1" x14ac:dyDescent="0.2">
      <c r="A7169" s="64" t="s">
        <v>1300</v>
      </c>
      <c r="B7169" s="65" t="s">
        <v>1299</v>
      </c>
      <c r="C7169" s="65">
        <v>474108</v>
      </c>
      <c r="D7169" s="66">
        <f>VLOOKUP(A7169,'2.1 Termination Charges'!$B$4:$F$904,5,0)</f>
        <v>1.2359999999999999E-2</v>
      </c>
      <c r="G7169" s="67"/>
      <c r="H7169" s="67"/>
      <c r="J7169" s="67"/>
      <c r="P7169" s="68"/>
      <c r="Q7169" s="69"/>
      <c r="R7169" s="69"/>
      <c r="Z7169" s="70"/>
      <c r="AA7169" s="71"/>
      <c r="AB7169" s="70"/>
      <c r="AC7169" s="70"/>
      <c r="AD7169" s="53"/>
      <c r="AE7169" s="53"/>
      <c r="AF7169" s="72"/>
      <c r="AG7169" s="70"/>
      <c r="AH7169" s="70"/>
      <c r="AI7169" s="70"/>
    </row>
    <row r="7170" spans="1:35" ht="12.75" customHeight="1" x14ac:dyDescent="0.2">
      <c r="A7170" s="64" t="s">
        <v>1300</v>
      </c>
      <c r="B7170" s="65" t="s">
        <v>1299</v>
      </c>
      <c r="C7170" s="65">
        <v>474109</v>
      </c>
      <c r="D7170" s="66">
        <f>VLOOKUP(A7170,'2.1 Termination Charges'!$B$4:$F$904,5,0)</f>
        <v>1.2359999999999999E-2</v>
      </c>
      <c r="G7170" s="67"/>
      <c r="H7170" s="67"/>
      <c r="J7170" s="67"/>
      <c r="P7170" s="68"/>
      <c r="Q7170" s="69"/>
      <c r="R7170" s="69"/>
      <c r="Z7170" s="70"/>
      <c r="AA7170" s="71"/>
      <c r="AB7170" s="70"/>
      <c r="AC7170" s="70"/>
      <c r="AD7170" s="53"/>
      <c r="AE7170" s="53"/>
      <c r="AF7170" s="72"/>
      <c r="AG7170" s="70"/>
      <c r="AH7170" s="70"/>
      <c r="AI7170" s="70"/>
    </row>
    <row r="7171" spans="1:35" ht="12.75" customHeight="1" x14ac:dyDescent="0.2">
      <c r="A7171" s="64" t="s">
        <v>1300</v>
      </c>
      <c r="B7171" s="65" t="s">
        <v>1299</v>
      </c>
      <c r="C7171" s="65">
        <v>474180</v>
      </c>
      <c r="D7171" s="66">
        <f>VLOOKUP(A7171,'2.1 Termination Charges'!$B$4:$F$904,5,0)</f>
        <v>1.2359999999999999E-2</v>
      </c>
      <c r="G7171" s="67"/>
      <c r="H7171" s="67"/>
      <c r="J7171" s="67"/>
      <c r="P7171" s="68"/>
      <c r="Q7171" s="69"/>
      <c r="R7171" s="69"/>
      <c r="Z7171" s="70"/>
      <c r="AA7171" s="71"/>
      <c r="AB7171" s="70"/>
      <c r="AC7171" s="70"/>
      <c r="AD7171" s="53"/>
      <c r="AE7171" s="53"/>
      <c r="AF7171" s="72"/>
      <c r="AG7171" s="70"/>
      <c r="AH7171" s="70"/>
      <c r="AI7171" s="70"/>
    </row>
    <row r="7172" spans="1:35" ht="12.75" customHeight="1" x14ac:dyDescent="0.2">
      <c r="A7172" s="64" t="s">
        <v>1300</v>
      </c>
      <c r="B7172" s="65" t="s">
        <v>1299</v>
      </c>
      <c r="C7172" s="65">
        <v>474181</v>
      </c>
      <c r="D7172" s="66">
        <f>VLOOKUP(A7172,'2.1 Termination Charges'!$B$4:$F$904,5,0)</f>
        <v>1.2359999999999999E-2</v>
      </c>
      <c r="G7172" s="67"/>
      <c r="H7172" s="67"/>
      <c r="J7172" s="67"/>
      <c r="P7172" s="68"/>
      <c r="Q7172" s="69"/>
      <c r="R7172" s="69"/>
      <c r="Z7172" s="70"/>
      <c r="AA7172" s="71"/>
      <c r="AB7172" s="70"/>
      <c r="AC7172" s="70"/>
      <c r="AD7172" s="53"/>
      <c r="AE7172" s="53"/>
      <c r="AF7172" s="72"/>
      <c r="AG7172" s="70"/>
      <c r="AH7172" s="70"/>
      <c r="AI7172" s="70"/>
    </row>
    <row r="7173" spans="1:35" ht="12.75" customHeight="1" x14ac:dyDescent="0.2">
      <c r="A7173" s="64" t="s">
        <v>1300</v>
      </c>
      <c r="B7173" s="65" t="s">
        <v>1299</v>
      </c>
      <c r="C7173" s="65">
        <v>474182</v>
      </c>
      <c r="D7173" s="66">
        <f>VLOOKUP(A7173,'2.1 Termination Charges'!$B$4:$F$904,5,0)</f>
        <v>1.2359999999999999E-2</v>
      </c>
      <c r="G7173" s="67"/>
      <c r="H7173" s="67"/>
      <c r="J7173" s="67"/>
      <c r="P7173" s="68"/>
      <c r="Q7173" s="69"/>
      <c r="R7173" s="69"/>
      <c r="Z7173" s="70"/>
      <c r="AA7173" s="71"/>
      <c r="AB7173" s="70"/>
      <c r="AC7173" s="70"/>
      <c r="AD7173" s="53"/>
      <c r="AE7173" s="53"/>
      <c r="AF7173" s="72"/>
      <c r="AG7173" s="70"/>
      <c r="AH7173" s="70"/>
      <c r="AI7173" s="70"/>
    </row>
    <row r="7174" spans="1:35" ht="12.75" customHeight="1" x14ac:dyDescent="0.2">
      <c r="A7174" s="64" t="s">
        <v>1300</v>
      </c>
      <c r="B7174" s="65" t="s">
        <v>1299</v>
      </c>
      <c r="C7174" s="65">
        <v>474183</v>
      </c>
      <c r="D7174" s="66">
        <f>VLOOKUP(A7174,'2.1 Termination Charges'!$B$4:$F$904,5,0)</f>
        <v>1.2359999999999999E-2</v>
      </c>
      <c r="G7174" s="67"/>
      <c r="H7174" s="67"/>
      <c r="J7174" s="67"/>
      <c r="P7174" s="68"/>
      <c r="Q7174" s="69"/>
      <c r="R7174" s="69"/>
      <c r="Z7174" s="70"/>
      <c r="AA7174" s="71"/>
      <c r="AB7174" s="70"/>
      <c r="AC7174" s="70"/>
      <c r="AD7174" s="53"/>
      <c r="AE7174" s="53"/>
      <c r="AF7174" s="72"/>
      <c r="AG7174" s="70"/>
      <c r="AH7174" s="70"/>
      <c r="AI7174" s="70"/>
    </row>
    <row r="7175" spans="1:35" ht="12.75" customHeight="1" x14ac:dyDescent="0.2">
      <c r="A7175" s="64" t="s">
        <v>1300</v>
      </c>
      <c r="B7175" s="65" t="s">
        <v>1299</v>
      </c>
      <c r="C7175" s="65">
        <v>47419</v>
      </c>
      <c r="D7175" s="66">
        <f>VLOOKUP(A7175,'2.1 Termination Charges'!$B$4:$F$904,5,0)</f>
        <v>1.2359999999999999E-2</v>
      </c>
      <c r="G7175" s="67"/>
      <c r="H7175" s="67"/>
      <c r="J7175" s="67"/>
      <c r="P7175" s="68"/>
      <c r="Q7175" s="69"/>
      <c r="R7175" s="69"/>
      <c r="Z7175" s="70"/>
      <c r="AA7175" s="71"/>
      <c r="AB7175" s="70"/>
      <c r="AC7175" s="70"/>
      <c r="AD7175" s="53"/>
      <c r="AE7175" s="53"/>
      <c r="AF7175" s="72"/>
      <c r="AG7175" s="70"/>
      <c r="AH7175" s="70"/>
      <c r="AI7175" s="70"/>
    </row>
    <row r="7176" spans="1:35" ht="12.75" customHeight="1" x14ac:dyDescent="0.2">
      <c r="A7176" s="64" t="s">
        <v>1300</v>
      </c>
      <c r="B7176" s="65" t="s">
        <v>1299</v>
      </c>
      <c r="C7176" s="65">
        <v>4742</v>
      </c>
      <c r="D7176" s="66">
        <f>VLOOKUP(A7176,'2.1 Termination Charges'!$B$4:$F$904,5,0)</f>
        <v>1.2359999999999999E-2</v>
      </c>
      <c r="G7176" s="67"/>
      <c r="H7176" s="67"/>
      <c r="J7176" s="67"/>
      <c r="P7176" s="68"/>
      <c r="Q7176" s="69"/>
      <c r="R7176" s="69"/>
      <c r="Z7176" s="70"/>
      <c r="AA7176" s="71"/>
      <c r="AB7176" s="70"/>
      <c r="AC7176" s="70"/>
      <c r="AD7176" s="53"/>
      <c r="AE7176" s="53"/>
      <c r="AF7176" s="72"/>
      <c r="AG7176" s="70"/>
      <c r="AH7176" s="70"/>
      <c r="AI7176" s="70"/>
    </row>
    <row r="7177" spans="1:35" ht="12.75" customHeight="1" x14ac:dyDescent="0.2">
      <c r="A7177" s="64" t="s">
        <v>1300</v>
      </c>
      <c r="B7177" s="65" t="s">
        <v>1299</v>
      </c>
      <c r="C7177" s="65">
        <v>4743</v>
      </c>
      <c r="D7177" s="66">
        <f>VLOOKUP(A7177,'2.1 Termination Charges'!$B$4:$F$904,5,0)</f>
        <v>1.2359999999999999E-2</v>
      </c>
      <c r="G7177" s="67"/>
      <c r="H7177" s="67"/>
      <c r="J7177" s="67"/>
      <c r="P7177" s="68"/>
      <c r="Q7177" s="69"/>
      <c r="R7177" s="69"/>
      <c r="Z7177" s="70"/>
      <c r="AA7177" s="71"/>
      <c r="AB7177" s="70"/>
      <c r="AC7177" s="70"/>
      <c r="AD7177" s="53"/>
      <c r="AE7177" s="53"/>
      <c r="AF7177" s="72"/>
      <c r="AG7177" s="70"/>
      <c r="AH7177" s="70"/>
      <c r="AI7177" s="70"/>
    </row>
    <row r="7178" spans="1:35" ht="12.75" customHeight="1" x14ac:dyDescent="0.2">
      <c r="A7178" s="64" t="s">
        <v>1300</v>
      </c>
      <c r="B7178" s="65" t="s">
        <v>1299</v>
      </c>
      <c r="C7178" s="65">
        <v>4744</v>
      </c>
      <c r="D7178" s="66">
        <f>VLOOKUP(A7178,'2.1 Termination Charges'!$B$4:$F$904,5,0)</f>
        <v>1.2359999999999999E-2</v>
      </c>
      <c r="G7178" s="67"/>
      <c r="H7178" s="67"/>
      <c r="J7178" s="67"/>
      <c r="P7178" s="68"/>
      <c r="Q7178" s="69"/>
      <c r="R7178" s="69"/>
      <c r="Z7178" s="70"/>
      <c r="AA7178" s="71"/>
      <c r="AB7178" s="70"/>
      <c r="AC7178" s="70"/>
      <c r="AD7178" s="53"/>
      <c r="AE7178" s="53"/>
      <c r="AF7178" s="72"/>
      <c r="AG7178" s="70"/>
      <c r="AH7178" s="70"/>
      <c r="AI7178" s="70"/>
    </row>
    <row r="7179" spans="1:35" ht="12.75" customHeight="1" x14ac:dyDescent="0.2">
      <c r="A7179" s="64" t="s">
        <v>1300</v>
      </c>
      <c r="B7179" s="65" t="s">
        <v>1299</v>
      </c>
      <c r="C7179" s="65">
        <v>474530</v>
      </c>
      <c r="D7179" s="66">
        <f>VLOOKUP(A7179,'2.1 Termination Charges'!$B$4:$F$904,5,0)</f>
        <v>1.2359999999999999E-2</v>
      </c>
      <c r="G7179" s="67"/>
      <c r="H7179" s="67"/>
      <c r="J7179" s="67"/>
      <c r="P7179" s="68"/>
      <c r="Q7179" s="69"/>
      <c r="R7179" s="69"/>
      <c r="Z7179" s="70"/>
      <c r="AA7179" s="71"/>
      <c r="AB7179" s="70"/>
      <c r="AC7179" s="70"/>
      <c r="AD7179" s="53"/>
      <c r="AE7179" s="53"/>
      <c r="AF7179" s="72"/>
      <c r="AG7179" s="70"/>
      <c r="AH7179" s="70"/>
      <c r="AI7179" s="70"/>
    </row>
    <row r="7180" spans="1:35" ht="12.75" customHeight="1" x14ac:dyDescent="0.2">
      <c r="A7180" s="64" t="s">
        <v>1300</v>
      </c>
      <c r="B7180" s="65" t="s">
        <v>1299</v>
      </c>
      <c r="C7180" s="65">
        <v>474531</v>
      </c>
      <c r="D7180" s="66">
        <f>VLOOKUP(A7180,'2.1 Termination Charges'!$B$4:$F$904,5,0)</f>
        <v>1.2359999999999999E-2</v>
      </c>
      <c r="G7180" s="67"/>
      <c r="H7180" s="67"/>
      <c r="J7180" s="67"/>
      <c r="P7180" s="68"/>
      <c r="Q7180" s="69"/>
      <c r="R7180" s="69"/>
      <c r="Z7180" s="70"/>
      <c r="AA7180" s="71"/>
      <c r="AB7180" s="70"/>
      <c r="AC7180" s="70"/>
      <c r="AD7180" s="53"/>
      <c r="AE7180" s="53"/>
      <c r="AF7180" s="72"/>
      <c r="AG7180" s="70"/>
      <c r="AH7180" s="70"/>
      <c r="AI7180" s="70"/>
    </row>
    <row r="7181" spans="1:35" ht="12.75" customHeight="1" x14ac:dyDescent="0.2">
      <c r="A7181" s="64" t="s">
        <v>1300</v>
      </c>
      <c r="B7181" s="65" t="s">
        <v>1299</v>
      </c>
      <c r="C7181" s="65">
        <v>474532</v>
      </c>
      <c r="D7181" s="66">
        <f>VLOOKUP(A7181,'2.1 Termination Charges'!$B$4:$F$904,5,0)</f>
        <v>1.2359999999999999E-2</v>
      </c>
      <c r="G7181" s="67"/>
      <c r="H7181" s="67"/>
      <c r="J7181" s="67"/>
      <c r="P7181" s="68"/>
      <c r="Q7181" s="69"/>
      <c r="R7181" s="69"/>
      <c r="Z7181" s="70"/>
      <c r="AA7181" s="71"/>
      <c r="AB7181" s="70"/>
      <c r="AC7181" s="70"/>
      <c r="AD7181" s="53"/>
      <c r="AE7181" s="53"/>
      <c r="AF7181" s="72"/>
      <c r="AG7181" s="70"/>
      <c r="AH7181" s="70"/>
      <c r="AI7181" s="70"/>
    </row>
    <row r="7182" spans="1:35" ht="12.75" customHeight="1" x14ac:dyDescent="0.2">
      <c r="A7182" s="64" t="s">
        <v>1300</v>
      </c>
      <c r="B7182" s="65" t="s">
        <v>1299</v>
      </c>
      <c r="C7182" s="65">
        <v>474533</v>
      </c>
      <c r="D7182" s="66">
        <f>VLOOKUP(A7182,'2.1 Termination Charges'!$B$4:$F$904,5,0)</f>
        <v>1.2359999999999999E-2</v>
      </c>
      <c r="G7182" s="67"/>
      <c r="H7182" s="67"/>
      <c r="J7182" s="67"/>
      <c r="P7182" s="68"/>
      <c r="Q7182" s="69"/>
      <c r="R7182" s="69"/>
      <c r="Z7182" s="70"/>
      <c r="AA7182" s="71"/>
      <c r="AB7182" s="70"/>
      <c r="AC7182" s="70"/>
      <c r="AD7182" s="53"/>
      <c r="AE7182" s="53"/>
      <c r="AF7182" s="72"/>
      <c r="AG7182" s="70"/>
      <c r="AH7182" s="70"/>
      <c r="AI7182" s="70"/>
    </row>
    <row r="7183" spans="1:35" ht="12.75" customHeight="1" x14ac:dyDescent="0.2">
      <c r="A7183" s="64" t="s">
        <v>1300</v>
      </c>
      <c r="B7183" s="65" t="s">
        <v>1299</v>
      </c>
      <c r="C7183" s="65">
        <v>474534</v>
      </c>
      <c r="D7183" s="66">
        <f>VLOOKUP(A7183,'2.1 Termination Charges'!$B$4:$F$904,5,0)</f>
        <v>1.2359999999999999E-2</v>
      </c>
      <c r="G7183" s="67"/>
      <c r="H7183" s="67"/>
      <c r="J7183" s="67"/>
      <c r="P7183" s="68"/>
      <c r="Q7183" s="69"/>
      <c r="R7183" s="69"/>
      <c r="Z7183" s="70"/>
      <c r="AA7183" s="71"/>
      <c r="AB7183" s="70"/>
      <c r="AC7183" s="70"/>
      <c r="AD7183" s="53"/>
      <c r="AE7183" s="53"/>
      <c r="AF7183" s="72"/>
      <c r="AG7183" s="70"/>
      <c r="AH7183" s="70"/>
      <c r="AI7183" s="70"/>
    </row>
    <row r="7184" spans="1:35" ht="12.75" customHeight="1" x14ac:dyDescent="0.2">
      <c r="A7184" s="64" t="s">
        <v>1300</v>
      </c>
      <c r="B7184" s="65" t="s">
        <v>1299</v>
      </c>
      <c r="C7184" s="65">
        <v>474535</v>
      </c>
      <c r="D7184" s="66">
        <f>VLOOKUP(A7184,'2.1 Termination Charges'!$B$4:$F$904,5,0)</f>
        <v>1.2359999999999999E-2</v>
      </c>
      <c r="G7184" s="67"/>
      <c r="H7184" s="67"/>
      <c r="J7184" s="67"/>
      <c r="P7184" s="68"/>
      <c r="Q7184" s="69"/>
      <c r="R7184" s="69"/>
      <c r="Z7184" s="70"/>
      <c r="AA7184" s="71"/>
      <c r="AB7184" s="70"/>
      <c r="AC7184" s="70"/>
      <c r="AD7184" s="53"/>
      <c r="AE7184" s="53"/>
      <c r="AF7184" s="72"/>
      <c r="AG7184" s="70"/>
      <c r="AH7184" s="70"/>
      <c r="AI7184" s="70"/>
    </row>
    <row r="7185" spans="1:35" ht="12.75" customHeight="1" x14ac:dyDescent="0.2">
      <c r="A7185" s="64" t="s">
        <v>1300</v>
      </c>
      <c r="B7185" s="65" t="s">
        <v>1299</v>
      </c>
      <c r="C7185" s="65">
        <v>474536</v>
      </c>
      <c r="D7185" s="66">
        <f>VLOOKUP(A7185,'2.1 Termination Charges'!$B$4:$F$904,5,0)</f>
        <v>1.2359999999999999E-2</v>
      </c>
      <c r="G7185" s="67"/>
      <c r="H7185" s="67"/>
      <c r="J7185" s="67"/>
      <c r="P7185" s="68"/>
      <c r="Q7185" s="69"/>
      <c r="R7185" s="69"/>
      <c r="Z7185" s="70"/>
      <c r="AA7185" s="71"/>
      <c r="AB7185" s="70"/>
      <c r="AC7185" s="70"/>
      <c r="AD7185" s="53"/>
      <c r="AE7185" s="53"/>
      <c r="AF7185" s="72"/>
      <c r="AG7185" s="70"/>
      <c r="AH7185" s="70"/>
      <c r="AI7185" s="70"/>
    </row>
    <row r="7186" spans="1:35" ht="12.75" customHeight="1" x14ac:dyDescent="0.2">
      <c r="A7186" s="64" t="s">
        <v>1300</v>
      </c>
      <c r="B7186" s="65" t="s">
        <v>1299</v>
      </c>
      <c r="C7186" s="65">
        <v>474537</v>
      </c>
      <c r="D7186" s="66">
        <f>VLOOKUP(A7186,'2.1 Termination Charges'!$B$4:$F$904,5,0)</f>
        <v>1.2359999999999999E-2</v>
      </c>
      <c r="G7186" s="67"/>
      <c r="H7186" s="67"/>
      <c r="J7186" s="67"/>
      <c r="P7186" s="68"/>
      <c r="Q7186" s="69"/>
      <c r="R7186" s="69"/>
      <c r="Z7186" s="70"/>
      <c r="AA7186" s="71"/>
      <c r="AB7186" s="70"/>
      <c r="AC7186" s="70"/>
      <c r="AD7186" s="53"/>
      <c r="AE7186" s="53"/>
      <c r="AF7186" s="72"/>
      <c r="AG7186" s="70"/>
      <c r="AH7186" s="70"/>
      <c r="AI7186" s="70"/>
    </row>
    <row r="7187" spans="1:35" ht="12.75" customHeight="1" x14ac:dyDescent="0.2">
      <c r="A7187" s="64" t="s">
        <v>1300</v>
      </c>
      <c r="B7187" s="65" t="s">
        <v>1299</v>
      </c>
      <c r="C7187" s="65">
        <v>474538</v>
      </c>
      <c r="D7187" s="66">
        <f>VLOOKUP(A7187,'2.1 Termination Charges'!$B$4:$F$904,5,0)</f>
        <v>1.2359999999999999E-2</v>
      </c>
      <c r="G7187" s="67"/>
      <c r="H7187" s="67"/>
      <c r="J7187" s="67"/>
      <c r="P7187" s="68"/>
      <c r="Q7187" s="69"/>
      <c r="R7187" s="69"/>
      <c r="Z7187" s="70"/>
      <c r="AA7187" s="71"/>
      <c r="AB7187" s="70"/>
      <c r="AC7187" s="70"/>
      <c r="AD7187" s="53"/>
      <c r="AE7187" s="53"/>
      <c r="AF7187" s="72"/>
      <c r="AG7187" s="70"/>
      <c r="AH7187" s="70"/>
      <c r="AI7187" s="70"/>
    </row>
    <row r="7188" spans="1:35" ht="12.75" customHeight="1" x14ac:dyDescent="0.2">
      <c r="A7188" s="64" t="s">
        <v>1300</v>
      </c>
      <c r="B7188" s="65" t="s">
        <v>1299</v>
      </c>
      <c r="C7188" s="65">
        <v>474560</v>
      </c>
      <c r="D7188" s="66">
        <f>VLOOKUP(A7188,'2.1 Termination Charges'!$B$4:$F$904,5,0)</f>
        <v>1.2359999999999999E-2</v>
      </c>
      <c r="G7188" s="67"/>
      <c r="H7188" s="67"/>
      <c r="J7188" s="67"/>
      <c r="P7188" s="68"/>
      <c r="Q7188" s="69"/>
      <c r="R7188" s="69"/>
      <c r="Z7188" s="70"/>
      <c r="AA7188" s="71"/>
      <c r="AB7188" s="70"/>
      <c r="AC7188" s="70"/>
      <c r="AD7188" s="53"/>
      <c r="AE7188" s="53"/>
      <c r="AF7188" s="72"/>
      <c r="AG7188" s="70"/>
      <c r="AH7188" s="70"/>
      <c r="AI7188" s="70"/>
    </row>
    <row r="7189" spans="1:35" ht="12.75" customHeight="1" x14ac:dyDescent="0.2">
      <c r="A7189" s="64" t="s">
        <v>1300</v>
      </c>
      <c r="B7189" s="65" t="s">
        <v>1299</v>
      </c>
      <c r="C7189" s="65">
        <v>474561</v>
      </c>
      <c r="D7189" s="66">
        <f>VLOOKUP(A7189,'2.1 Termination Charges'!$B$4:$F$904,5,0)</f>
        <v>1.2359999999999999E-2</v>
      </c>
      <c r="G7189" s="67"/>
      <c r="H7189" s="67"/>
      <c r="J7189" s="67"/>
      <c r="P7189" s="68"/>
      <c r="Q7189" s="69"/>
      <c r="R7189" s="69"/>
      <c r="Z7189" s="70"/>
      <c r="AA7189" s="71"/>
      <c r="AB7189" s="70"/>
      <c r="AC7189" s="70"/>
      <c r="AD7189" s="53"/>
      <c r="AE7189" s="53"/>
      <c r="AF7189" s="72"/>
      <c r="AG7189" s="70"/>
      <c r="AH7189" s="70"/>
      <c r="AI7189" s="70"/>
    </row>
    <row r="7190" spans="1:35" ht="12.75" customHeight="1" x14ac:dyDescent="0.2">
      <c r="A7190" s="64" t="s">
        <v>1300</v>
      </c>
      <c r="B7190" s="65" t="s">
        <v>1299</v>
      </c>
      <c r="C7190" s="65">
        <v>474562</v>
      </c>
      <c r="D7190" s="66">
        <f>VLOOKUP(A7190,'2.1 Termination Charges'!$B$4:$F$904,5,0)</f>
        <v>1.2359999999999999E-2</v>
      </c>
      <c r="G7190" s="67"/>
      <c r="H7190" s="67"/>
      <c r="J7190" s="67"/>
      <c r="P7190" s="68"/>
      <c r="Q7190" s="69"/>
      <c r="R7190" s="69"/>
      <c r="Z7190" s="70"/>
      <c r="AA7190" s="71"/>
      <c r="AB7190" s="70"/>
      <c r="AC7190" s="70"/>
      <c r="AD7190" s="53"/>
      <c r="AE7190" s="53"/>
      <c r="AF7190" s="72"/>
      <c r="AG7190" s="70"/>
      <c r="AH7190" s="70"/>
      <c r="AI7190" s="70"/>
    </row>
    <row r="7191" spans="1:35" ht="12.75" customHeight="1" x14ac:dyDescent="0.2">
      <c r="A7191" s="64" t="s">
        <v>1300</v>
      </c>
      <c r="B7191" s="65" t="s">
        <v>1299</v>
      </c>
      <c r="C7191" s="65">
        <v>474563</v>
      </c>
      <c r="D7191" s="66">
        <f>VLOOKUP(A7191,'2.1 Termination Charges'!$B$4:$F$904,5,0)</f>
        <v>1.2359999999999999E-2</v>
      </c>
      <c r="G7191" s="67"/>
      <c r="H7191" s="67"/>
      <c r="J7191" s="67"/>
      <c r="P7191" s="68"/>
      <c r="Q7191" s="69"/>
      <c r="R7191" s="69"/>
      <c r="Z7191" s="70"/>
      <c r="AA7191" s="71"/>
      <c r="AB7191" s="70"/>
      <c r="AC7191" s="70"/>
      <c r="AD7191" s="53"/>
      <c r="AE7191" s="53"/>
      <c r="AF7191" s="72"/>
      <c r="AG7191" s="70"/>
      <c r="AH7191" s="70"/>
      <c r="AI7191" s="70"/>
    </row>
    <row r="7192" spans="1:35" ht="12.75" customHeight="1" x14ac:dyDescent="0.2">
      <c r="A7192" s="64" t="s">
        <v>1300</v>
      </c>
      <c r="B7192" s="65" t="s">
        <v>1299</v>
      </c>
      <c r="C7192" s="65">
        <v>474564</v>
      </c>
      <c r="D7192" s="66">
        <f>VLOOKUP(A7192,'2.1 Termination Charges'!$B$4:$F$904,5,0)</f>
        <v>1.2359999999999999E-2</v>
      </c>
      <c r="G7192" s="67"/>
      <c r="H7192" s="67"/>
      <c r="J7192" s="67"/>
      <c r="P7192" s="68"/>
      <c r="Q7192" s="69"/>
      <c r="R7192" s="69"/>
      <c r="Z7192" s="70"/>
      <c r="AA7192" s="71"/>
      <c r="AB7192" s="70"/>
      <c r="AC7192" s="70"/>
      <c r="AD7192" s="53"/>
      <c r="AE7192" s="53"/>
      <c r="AF7192" s="72"/>
      <c r="AG7192" s="70"/>
      <c r="AH7192" s="70"/>
      <c r="AI7192" s="70"/>
    </row>
    <row r="7193" spans="1:35" ht="12.75" customHeight="1" x14ac:dyDescent="0.2">
      <c r="A7193" s="64" t="s">
        <v>1300</v>
      </c>
      <c r="B7193" s="65" t="s">
        <v>1299</v>
      </c>
      <c r="C7193" s="65">
        <v>474565</v>
      </c>
      <c r="D7193" s="66">
        <f>VLOOKUP(A7193,'2.1 Termination Charges'!$B$4:$F$904,5,0)</f>
        <v>1.2359999999999999E-2</v>
      </c>
      <c r="G7193" s="67"/>
      <c r="H7193" s="67"/>
      <c r="J7193" s="67"/>
      <c r="P7193" s="68"/>
      <c r="Q7193" s="69"/>
      <c r="R7193" s="69"/>
      <c r="Z7193" s="70"/>
      <c r="AA7193" s="71"/>
      <c r="AB7193" s="70"/>
      <c r="AC7193" s="70"/>
      <c r="AD7193" s="53"/>
      <c r="AE7193" s="53"/>
      <c r="AF7193" s="72"/>
      <c r="AG7193" s="70"/>
      <c r="AH7193" s="70"/>
      <c r="AI7193" s="70"/>
    </row>
    <row r="7194" spans="1:35" ht="12.75" customHeight="1" x14ac:dyDescent="0.2">
      <c r="A7194" s="64" t="s">
        <v>1300</v>
      </c>
      <c r="B7194" s="65" t="s">
        <v>1299</v>
      </c>
      <c r="C7194" s="65">
        <v>474570</v>
      </c>
      <c r="D7194" s="66">
        <f>VLOOKUP(A7194,'2.1 Termination Charges'!$B$4:$F$904,5,0)</f>
        <v>1.2359999999999999E-2</v>
      </c>
      <c r="G7194" s="67"/>
      <c r="H7194" s="67"/>
      <c r="J7194" s="67"/>
      <c r="P7194" s="68"/>
      <c r="Q7194" s="69"/>
      <c r="R7194" s="69"/>
      <c r="Z7194" s="70"/>
      <c r="AA7194" s="71"/>
      <c r="AB7194" s="70"/>
      <c r="AC7194" s="70"/>
      <c r="AD7194" s="53"/>
      <c r="AE7194" s="53"/>
      <c r="AF7194" s="72"/>
      <c r="AG7194" s="70"/>
      <c r="AH7194" s="70"/>
      <c r="AI7194" s="70"/>
    </row>
    <row r="7195" spans="1:35" ht="12.75" customHeight="1" x14ac:dyDescent="0.2">
      <c r="A7195" s="64" t="s">
        <v>1300</v>
      </c>
      <c r="B7195" s="65" t="s">
        <v>1299</v>
      </c>
      <c r="C7195" s="65">
        <v>474571</v>
      </c>
      <c r="D7195" s="66">
        <f>VLOOKUP(A7195,'2.1 Termination Charges'!$B$4:$F$904,5,0)</f>
        <v>1.2359999999999999E-2</v>
      </c>
      <c r="G7195" s="67"/>
      <c r="H7195" s="67"/>
      <c r="J7195" s="67"/>
      <c r="P7195" s="68"/>
      <c r="Q7195" s="69"/>
      <c r="R7195" s="69"/>
      <c r="Z7195" s="70"/>
      <c r="AA7195" s="71"/>
      <c r="AB7195" s="70"/>
      <c r="AC7195" s="70"/>
      <c r="AD7195" s="53"/>
      <c r="AE7195" s="53"/>
      <c r="AF7195" s="72"/>
      <c r="AG7195" s="70"/>
      <c r="AH7195" s="70"/>
      <c r="AI7195" s="70"/>
    </row>
    <row r="7196" spans="1:35" ht="12.75" customHeight="1" x14ac:dyDescent="0.2">
      <c r="A7196" s="64" t="s">
        <v>1300</v>
      </c>
      <c r="B7196" s="65" t="s">
        <v>1299</v>
      </c>
      <c r="C7196" s="65">
        <v>474572</v>
      </c>
      <c r="D7196" s="66">
        <f>VLOOKUP(A7196,'2.1 Termination Charges'!$B$4:$F$904,5,0)</f>
        <v>1.2359999999999999E-2</v>
      </c>
      <c r="G7196" s="67"/>
      <c r="H7196" s="67"/>
      <c r="J7196" s="67"/>
      <c r="P7196" s="68"/>
      <c r="Q7196" s="69"/>
      <c r="R7196" s="69"/>
      <c r="Z7196" s="70"/>
      <c r="AA7196" s="71"/>
      <c r="AB7196" s="70"/>
      <c r="AC7196" s="70"/>
      <c r="AD7196" s="53"/>
      <c r="AE7196" s="53"/>
      <c r="AF7196" s="72"/>
      <c r="AG7196" s="70"/>
      <c r="AH7196" s="70"/>
      <c r="AI7196" s="70"/>
    </row>
    <row r="7197" spans="1:35" ht="12.75" customHeight="1" x14ac:dyDescent="0.2">
      <c r="A7197" s="64" t="s">
        <v>1300</v>
      </c>
      <c r="B7197" s="65" t="s">
        <v>1299</v>
      </c>
      <c r="C7197" s="65">
        <v>474573</v>
      </c>
      <c r="D7197" s="66">
        <f>VLOOKUP(A7197,'2.1 Termination Charges'!$B$4:$F$904,5,0)</f>
        <v>1.2359999999999999E-2</v>
      </c>
      <c r="G7197" s="67"/>
      <c r="H7197" s="67"/>
      <c r="J7197" s="67"/>
      <c r="P7197" s="68"/>
      <c r="Q7197" s="69"/>
      <c r="R7197" s="69"/>
      <c r="Z7197" s="70"/>
      <c r="AA7197" s="71"/>
      <c r="AB7197" s="70"/>
      <c r="AC7197" s="70"/>
      <c r="AD7197" s="53"/>
      <c r="AE7197" s="53"/>
      <c r="AF7197" s="72"/>
      <c r="AG7197" s="70"/>
      <c r="AH7197" s="70"/>
      <c r="AI7197" s="70"/>
    </row>
    <row r="7198" spans="1:35" ht="12.75" customHeight="1" x14ac:dyDescent="0.2">
      <c r="A7198" s="64" t="s">
        <v>1300</v>
      </c>
      <c r="B7198" s="65" t="s">
        <v>1299</v>
      </c>
      <c r="C7198" s="65">
        <v>474574</v>
      </c>
      <c r="D7198" s="66">
        <f>VLOOKUP(A7198,'2.1 Termination Charges'!$B$4:$F$904,5,0)</f>
        <v>1.2359999999999999E-2</v>
      </c>
      <c r="G7198" s="67"/>
      <c r="H7198" s="67"/>
      <c r="J7198" s="67"/>
      <c r="P7198" s="68"/>
      <c r="Q7198" s="69"/>
      <c r="R7198" s="69"/>
      <c r="Z7198" s="70"/>
      <c r="AA7198" s="71"/>
      <c r="AB7198" s="70"/>
      <c r="AC7198" s="70"/>
      <c r="AD7198" s="53"/>
      <c r="AE7198" s="53"/>
      <c r="AF7198" s="72"/>
      <c r="AG7198" s="70"/>
      <c r="AH7198" s="70"/>
      <c r="AI7198" s="70"/>
    </row>
    <row r="7199" spans="1:35" ht="12.75" customHeight="1" x14ac:dyDescent="0.2">
      <c r="A7199" s="64" t="s">
        <v>1300</v>
      </c>
      <c r="B7199" s="65" t="s">
        <v>1299</v>
      </c>
      <c r="C7199" s="65">
        <v>474575</v>
      </c>
      <c r="D7199" s="66">
        <f>VLOOKUP(A7199,'2.1 Termination Charges'!$B$4:$F$904,5,0)</f>
        <v>1.2359999999999999E-2</v>
      </c>
      <c r="G7199" s="67"/>
      <c r="H7199" s="67"/>
      <c r="J7199" s="67"/>
      <c r="P7199" s="68"/>
      <c r="Q7199" s="69"/>
      <c r="R7199" s="69"/>
      <c r="Z7199" s="70"/>
      <c r="AA7199" s="71"/>
      <c r="AB7199" s="70"/>
      <c r="AC7199" s="70"/>
      <c r="AD7199" s="53"/>
      <c r="AE7199" s="53"/>
      <c r="AF7199" s="72"/>
      <c r="AG7199" s="70"/>
      <c r="AH7199" s="70"/>
      <c r="AI7199" s="70"/>
    </row>
    <row r="7200" spans="1:35" ht="12.75" customHeight="1" x14ac:dyDescent="0.2">
      <c r="A7200" s="64" t="s">
        <v>1300</v>
      </c>
      <c r="B7200" s="65" t="s">
        <v>1299</v>
      </c>
      <c r="C7200" s="65">
        <v>474587</v>
      </c>
      <c r="D7200" s="66">
        <f>VLOOKUP(A7200,'2.1 Termination Charges'!$B$4:$F$904,5,0)</f>
        <v>1.2359999999999999E-2</v>
      </c>
      <c r="G7200" s="67"/>
      <c r="H7200" s="67"/>
      <c r="J7200" s="67"/>
      <c r="P7200" s="68"/>
      <c r="Q7200" s="69"/>
      <c r="R7200" s="69"/>
      <c r="Z7200" s="70"/>
      <c r="AA7200" s="71"/>
      <c r="AB7200" s="70"/>
      <c r="AC7200" s="70"/>
      <c r="AD7200" s="53"/>
      <c r="AE7200" s="53"/>
      <c r="AF7200" s="72"/>
      <c r="AG7200" s="70"/>
      <c r="AH7200" s="70"/>
      <c r="AI7200" s="70"/>
    </row>
    <row r="7201" spans="1:35" ht="12.75" customHeight="1" x14ac:dyDescent="0.2">
      <c r="A7201" s="64" t="s">
        <v>1300</v>
      </c>
      <c r="B7201" s="65" t="s">
        <v>1299</v>
      </c>
      <c r="C7201" s="65">
        <v>474590</v>
      </c>
      <c r="D7201" s="66">
        <f>VLOOKUP(A7201,'2.1 Termination Charges'!$B$4:$F$904,5,0)</f>
        <v>1.2359999999999999E-2</v>
      </c>
      <c r="G7201" s="67"/>
      <c r="H7201" s="67"/>
      <c r="J7201" s="67"/>
      <c r="P7201" s="68"/>
      <c r="Q7201" s="69"/>
      <c r="R7201" s="69"/>
      <c r="Z7201" s="70"/>
      <c r="AA7201" s="71"/>
      <c r="AB7201" s="70"/>
      <c r="AC7201" s="70"/>
      <c r="AD7201" s="53"/>
      <c r="AE7201" s="53"/>
      <c r="AF7201" s="72"/>
      <c r="AG7201" s="70"/>
      <c r="AH7201" s="70"/>
      <c r="AI7201" s="70"/>
    </row>
    <row r="7202" spans="1:35" ht="12.75" customHeight="1" x14ac:dyDescent="0.2">
      <c r="A7202" s="64" t="s">
        <v>1300</v>
      </c>
      <c r="B7202" s="65" t="s">
        <v>1299</v>
      </c>
      <c r="C7202" s="65">
        <v>474591</v>
      </c>
      <c r="D7202" s="66">
        <f>VLOOKUP(A7202,'2.1 Termination Charges'!$B$4:$F$904,5,0)</f>
        <v>1.2359999999999999E-2</v>
      </c>
      <c r="G7202" s="67"/>
      <c r="H7202" s="67"/>
      <c r="J7202" s="67"/>
      <c r="P7202" s="68"/>
      <c r="Q7202" s="69"/>
      <c r="R7202" s="69"/>
      <c r="Z7202" s="70"/>
      <c r="AA7202" s="71"/>
      <c r="AB7202" s="70"/>
      <c r="AC7202" s="70"/>
      <c r="AD7202" s="53"/>
      <c r="AE7202" s="53"/>
      <c r="AF7202" s="72"/>
      <c r="AG7202" s="70"/>
      <c r="AH7202" s="70"/>
      <c r="AI7202" s="70"/>
    </row>
    <row r="7203" spans="1:35" ht="12.75" customHeight="1" x14ac:dyDescent="0.2">
      <c r="A7203" s="64" t="s">
        <v>1300</v>
      </c>
      <c r="B7203" s="65" t="s">
        <v>1299</v>
      </c>
      <c r="C7203" s="65">
        <v>474595</v>
      </c>
      <c r="D7203" s="66">
        <f>VLOOKUP(A7203,'2.1 Termination Charges'!$B$4:$F$904,5,0)</f>
        <v>1.2359999999999999E-2</v>
      </c>
      <c r="G7203" s="67"/>
      <c r="H7203" s="67"/>
      <c r="J7203" s="67"/>
      <c r="P7203" s="68"/>
      <c r="Q7203" s="69"/>
      <c r="R7203" s="69"/>
      <c r="Z7203" s="70"/>
      <c r="AA7203" s="71"/>
      <c r="AB7203" s="70"/>
      <c r="AC7203" s="70"/>
      <c r="AD7203" s="53"/>
      <c r="AE7203" s="53"/>
      <c r="AF7203" s="72"/>
      <c r="AG7203" s="70"/>
      <c r="AH7203" s="70"/>
      <c r="AI7203" s="70"/>
    </row>
    <row r="7204" spans="1:35" ht="12.75" customHeight="1" x14ac:dyDescent="0.2">
      <c r="A7204" s="64" t="s">
        <v>1300</v>
      </c>
      <c r="B7204" s="65" t="s">
        <v>1299</v>
      </c>
      <c r="C7204" s="65">
        <v>474596</v>
      </c>
      <c r="D7204" s="66">
        <f>VLOOKUP(A7204,'2.1 Termination Charges'!$B$4:$F$904,5,0)</f>
        <v>1.2359999999999999E-2</v>
      </c>
      <c r="G7204" s="67"/>
      <c r="H7204" s="67"/>
      <c r="J7204" s="67"/>
      <c r="P7204" s="68"/>
      <c r="Q7204" s="69"/>
      <c r="R7204" s="69"/>
      <c r="Z7204" s="70"/>
      <c r="AA7204" s="71"/>
      <c r="AB7204" s="70"/>
      <c r="AC7204" s="70"/>
      <c r="AD7204" s="53"/>
      <c r="AE7204" s="53"/>
      <c r="AF7204" s="72"/>
      <c r="AG7204" s="70"/>
      <c r="AH7204" s="70"/>
      <c r="AI7204" s="70"/>
    </row>
    <row r="7205" spans="1:35" ht="12.75" customHeight="1" x14ac:dyDescent="0.2">
      <c r="A7205" s="64" t="s">
        <v>1300</v>
      </c>
      <c r="B7205" s="65" t="s">
        <v>1299</v>
      </c>
      <c r="C7205" s="65">
        <v>474597</v>
      </c>
      <c r="D7205" s="66">
        <f>VLOOKUP(A7205,'2.1 Termination Charges'!$B$4:$F$904,5,0)</f>
        <v>1.2359999999999999E-2</v>
      </c>
      <c r="G7205" s="67"/>
      <c r="H7205" s="67"/>
      <c r="J7205" s="67"/>
      <c r="P7205" s="68"/>
      <c r="Q7205" s="69"/>
      <c r="R7205" s="69"/>
      <c r="Z7205" s="70"/>
      <c r="AA7205" s="71"/>
      <c r="AB7205" s="70"/>
      <c r="AC7205" s="70"/>
      <c r="AD7205" s="53"/>
      <c r="AE7205" s="53"/>
      <c r="AF7205" s="72"/>
      <c r="AG7205" s="70"/>
      <c r="AH7205" s="70"/>
      <c r="AI7205" s="70"/>
    </row>
    <row r="7206" spans="1:35" ht="12.75" customHeight="1" x14ac:dyDescent="0.2">
      <c r="A7206" s="64" t="s">
        <v>1300</v>
      </c>
      <c r="B7206" s="65" t="s">
        <v>1299</v>
      </c>
      <c r="C7206" s="65">
        <v>474598</v>
      </c>
      <c r="D7206" s="66">
        <f>VLOOKUP(A7206,'2.1 Termination Charges'!$B$4:$F$904,5,0)</f>
        <v>1.2359999999999999E-2</v>
      </c>
      <c r="G7206" s="67"/>
      <c r="H7206" s="67"/>
      <c r="J7206" s="67"/>
      <c r="P7206" s="68"/>
      <c r="Q7206" s="69"/>
      <c r="R7206" s="69"/>
      <c r="Z7206" s="70"/>
      <c r="AA7206" s="71"/>
      <c r="AB7206" s="70"/>
      <c r="AC7206" s="70"/>
      <c r="AD7206" s="53"/>
      <c r="AE7206" s="53"/>
      <c r="AF7206" s="72"/>
      <c r="AG7206" s="70"/>
      <c r="AH7206" s="70"/>
      <c r="AI7206" s="70"/>
    </row>
    <row r="7207" spans="1:35" ht="12.75" customHeight="1" x14ac:dyDescent="0.2">
      <c r="A7207" s="64" t="s">
        <v>1300</v>
      </c>
      <c r="B7207" s="65" t="s">
        <v>1299</v>
      </c>
      <c r="C7207" s="65">
        <v>474599</v>
      </c>
      <c r="D7207" s="66">
        <f>VLOOKUP(A7207,'2.1 Termination Charges'!$B$4:$F$904,5,0)</f>
        <v>1.2359999999999999E-2</v>
      </c>
      <c r="G7207" s="67"/>
      <c r="H7207" s="67"/>
      <c r="J7207" s="67"/>
      <c r="P7207" s="68"/>
      <c r="Q7207" s="69"/>
      <c r="R7207" s="69"/>
      <c r="Z7207" s="70"/>
      <c r="AA7207" s="71"/>
      <c r="AB7207" s="70"/>
      <c r="AC7207" s="70"/>
      <c r="AD7207" s="53"/>
      <c r="AE7207" s="53"/>
      <c r="AF7207" s="72"/>
      <c r="AG7207" s="70"/>
      <c r="AH7207" s="70"/>
      <c r="AI7207" s="70"/>
    </row>
    <row r="7208" spans="1:35" ht="12.75" customHeight="1" x14ac:dyDescent="0.2">
      <c r="A7208" s="64" t="s">
        <v>1300</v>
      </c>
      <c r="B7208" s="65" t="s">
        <v>1299</v>
      </c>
      <c r="C7208" s="65">
        <v>47460</v>
      </c>
      <c r="D7208" s="66">
        <f>VLOOKUP(A7208,'2.1 Termination Charges'!$B$4:$F$904,5,0)</f>
        <v>1.2359999999999999E-2</v>
      </c>
      <c r="G7208" s="67"/>
      <c r="H7208" s="67"/>
      <c r="J7208" s="67"/>
      <c r="P7208" s="68"/>
      <c r="Q7208" s="69"/>
      <c r="R7208" s="69"/>
      <c r="Z7208" s="70"/>
      <c r="AA7208" s="71"/>
      <c r="AB7208" s="70"/>
      <c r="AC7208" s="70"/>
      <c r="AD7208" s="53"/>
      <c r="AE7208" s="53"/>
      <c r="AF7208" s="72"/>
      <c r="AG7208" s="70"/>
      <c r="AH7208" s="70"/>
      <c r="AI7208" s="70"/>
    </row>
    <row r="7209" spans="1:35" ht="12.75" customHeight="1" x14ac:dyDescent="0.2">
      <c r="A7209" s="64" t="s">
        <v>1300</v>
      </c>
      <c r="B7209" s="65" t="s">
        <v>1299</v>
      </c>
      <c r="C7209" s="65">
        <v>474610</v>
      </c>
      <c r="D7209" s="66">
        <f>VLOOKUP(A7209,'2.1 Termination Charges'!$B$4:$F$904,5,0)</f>
        <v>1.2359999999999999E-2</v>
      </c>
      <c r="G7209" s="67"/>
      <c r="H7209" s="67"/>
      <c r="J7209" s="67"/>
      <c r="P7209" s="68"/>
      <c r="Q7209" s="69"/>
      <c r="R7209" s="69"/>
      <c r="Z7209" s="70"/>
      <c r="AA7209" s="71"/>
      <c r="AB7209" s="70"/>
      <c r="AC7209" s="70"/>
      <c r="AD7209" s="53"/>
      <c r="AE7209" s="53"/>
      <c r="AF7209" s="72"/>
      <c r="AG7209" s="70"/>
      <c r="AH7209" s="70"/>
      <c r="AI7209" s="70"/>
    </row>
    <row r="7210" spans="1:35" ht="12.75" customHeight="1" x14ac:dyDescent="0.2">
      <c r="A7210" s="64" t="s">
        <v>1300</v>
      </c>
      <c r="B7210" s="65" t="s">
        <v>1299</v>
      </c>
      <c r="C7210" s="65">
        <v>474620</v>
      </c>
      <c r="D7210" s="66">
        <f>VLOOKUP(A7210,'2.1 Termination Charges'!$B$4:$F$904,5,0)</f>
        <v>1.2359999999999999E-2</v>
      </c>
      <c r="G7210" s="67"/>
      <c r="H7210" s="67"/>
      <c r="J7210" s="67"/>
      <c r="P7210" s="68"/>
      <c r="Q7210" s="69"/>
      <c r="R7210" s="69"/>
      <c r="Z7210" s="70"/>
      <c r="AA7210" s="71"/>
      <c r="AB7210" s="70"/>
      <c r="AC7210" s="70"/>
      <c r="AD7210" s="53"/>
      <c r="AE7210" s="53"/>
      <c r="AF7210" s="72"/>
      <c r="AG7210" s="70"/>
      <c r="AH7210" s="70"/>
      <c r="AI7210" s="70"/>
    </row>
    <row r="7211" spans="1:35" ht="12.75" customHeight="1" x14ac:dyDescent="0.2">
      <c r="A7211" s="64" t="s">
        <v>1300</v>
      </c>
      <c r="B7211" s="65" t="s">
        <v>1299</v>
      </c>
      <c r="C7211" s="65">
        <v>474621</v>
      </c>
      <c r="D7211" s="66">
        <f>VLOOKUP(A7211,'2.1 Termination Charges'!$B$4:$F$904,5,0)</f>
        <v>1.2359999999999999E-2</v>
      </c>
      <c r="G7211" s="67"/>
      <c r="H7211" s="67"/>
      <c r="J7211" s="67"/>
      <c r="P7211" s="68"/>
      <c r="Q7211" s="69"/>
      <c r="R7211" s="69"/>
      <c r="Z7211" s="70"/>
      <c r="AA7211" s="71"/>
      <c r="AB7211" s="70"/>
      <c r="AC7211" s="70"/>
      <c r="AD7211" s="53"/>
      <c r="AE7211" s="53"/>
      <c r="AF7211" s="72"/>
      <c r="AG7211" s="70"/>
      <c r="AH7211" s="70"/>
      <c r="AI7211" s="70"/>
    </row>
    <row r="7212" spans="1:35" ht="12.75" customHeight="1" x14ac:dyDescent="0.2">
      <c r="A7212" s="64" t="s">
        <v>1300</v>
      </c>
      <c r="B7212" s="65" t="s">
        <v>1299</v>
      </c>
      <c r="C7212" s="65">
        <v>474622</v>
      </c>
      <c r="D7212" s="66">
        <f>VLOOKUP(A7212,'2.1 Termination Charges'!$B$4:$F$904,5,0)</f>
        <v>1.2359999999999999E-2</v>
      </c>
      <c r="G7212" s="67"/>
      <c r="H7212" s="67"/>
      <c r="J7212" s="67"/>
      <c r="P7212" s="68"/>
      <c r="Q7212" s="69"/>
      <c r="R7212" s="69"/>
      <c r="Z7212" s="70"/>
      <c r="AA7212" s="71"/>
      <c r="AB7212" s="70"/>
      <c r="AC7212" s="70"/>
      <c r="AD7212" s="53"/>
      <c r="AE7212" s="53"/>
      <c r="AF7212" s="72"/>
      <c r="AG7212" s="70"/>
      <c r="AH7212" s="70"/>
      <c r="AI7212" s="70"/>
    </row>
    <row r="7213" spans="1:35" ht="12.75" customHeight="1" x14ac:dyDescent="0.2">
      <c r="A7213" s="64" t="s">
        <v>1300</v>
      </c>
      <c r="B7213" s="65" t="s">
        <v>1299</v>
      </c>
      <c r="C7213" s="65">
        <v>474623</v>
      </c>
      <c r="D7213" s="66">
        <f>VLOOKUP(A7213,'2.1 Termination Charges'!$B$4:$F$904,5,0)</f>
        <v>1.2359999999999999E-2</v>
      </c>
      <c r="G7213" s="67"/>
      <c r="H7213" s="67"/>
      <c r="J7213" s="67"/>
      <c r="P7213" s="68"/>
      <c r="Q7213" s="69"/>
      <c r="R7213" s="69"/>
      <c r="Z7213" s="70"/>
      <c r="AA7213" s="71"/>
      <c r="AB7213" s="70"/>
      <c r="AC7213" s="70"/>
      <c r="AD7213" s="53"/>
      <c r="AE7213" s="53"/>
      <c r="AF7213" s="72"/>
      <c r="AG7213" s="70"/>
      <c r="AH7213" s="70"/>
      <c r="AI7213" s="70"/>
    </row>
    <row r="7214" spans="1:35" ht="12.75" customHeight="1" x14ac:dyDescent="0.2">
      <c r="A7214" s="64" t="s">
        <v>1300</v>
      </c>
      <c r="B7214" s="65" t="s">
        <v>1299</v>
      </c>
      <c r="C7214" s="65">
        <v>474624</v>
      </c>
      <c r="D7214" s="66">
        <f>VLOOKUP(A7214,'2.1 Termination Charges'!$B$4:$F$904,5,0)</f>
        <v>1.2359999999999999E-2</v>
      </c>
      <c r="G7214" s="67"/>
      <c r="H7214" s="67"/>
      <c r="J7214" s="67"/>
      <c r="P7214" s="68"/>
      <c r="Q7214" s="69"/>
      <c r="R7214" s="69"/>
      <c r="Z7214" s="70"/>
      <c r="AA7214" s="71"/>
      <c r="AB7214" s="70"/>
      <c r="AC7214" s="70"/>
      <c r="AD7214" s="53"/>
      <c r="AE7214" s="53"/>
      <c r="AF7214" s="72"/>
      <c r="AG7214" s="70"/>
      <c r="AH7214" s="70"/>
      <c r="AI7214" s="70"/>
    </row>
    <row r="7215" spans="1:35" ht="12.75" customHeight="1" x14ac:dyDescent="0.2">
      <c r="A7215" s="64" t="s">
        <v>1300</v>
      </c>
      <c r="B7215" s="65" t="s">
        <v>1299</v>
      </c>
      <c r="C7215" s="65">
        <v>474625</v>
      </c>
      <c r="D7215" s="66">
        <f>VLOOKUP(A7215,'2.1 Termination Charges'!$B$4:$F$904,5,0)</f>
        <v>1.2359999999999999E-2</v>
      </c>
      <c r="G7215" s="67"/>
      <c r="H7215" s="67"/>
      <c r="J7215" s="67"/>
      <c r="P7215" s="68"/>
      <c r="Q7215" s="69"/>
      <c r="R7215" s="69"/>
      <c r="Z7215" s="70"/>
      <c r="AA7215" s="71"/>
      <c r="AB7215" s="70"/>
      <c r="AC7215" s="70"/>
      <c r="AD7215" s="53"/>
      <c r="AE7215" s="53"/>
      <c r="AF7215" s="72"/>
      <c r="AG7215" s="70"/>
      <c r="AH7215" s="70"/>
      <c r="AI7215" s="70"/>
    </row>
    <row r="7216" spans="1:35" ht="12.75" customHeight="1" x14ac:dyDescent="0.2">
      <c r="A7216" s="64" t="s">
        <v>1300</v>
      </c>
      <c r="B7216" s="65" t="s">
        <v>1299</v>
      </c>
      <c r="C7216" s="65">
        <v>474626</v>
      </c>
      <c r="D7216" s="66">
        <f>VLOOKUP(A7216,'2.1 Termination Charges'!$B$4:$F$904,5,0)</f>
        <v>1.2359999999999999E-2</v>
      </c>
      <c r="G7216" s="67"/>
      <c r="H7216" s="67"/>
      <c r="J7216" s="67"/>
      <c r="P7216" s="68"/>
      <c r="Q7216" s="69"/>
      <c r="R7216" s="69"/>
      <c r="Z7216" s="70"/>
      <c r="AA7216" s="71"/>
      <c r="AB7216" s="70"/>
      <c r="AC7216" s="70"/>
      <c r="AD7216" s="53"/>
      <c r="AE7216" s="53"/>
      <c r="AF7216" s="72"/>
      <c r="AG7216" s="70"/>
      <c r="AH7216" s="70"/>
      <c r="AI7216" s="70"/>
    </row>
    <row r="7217" spans="1:35" ht="12.75" customHeight="1" x14ac:dyDescent="0.2">
      <c r="A7217" s="64" t="s">
        <v>1300</v>
      </c>
      <c r="B7217" s="65" t="s">
        <v>1299</v>
      </c>
      <c r="C7217" s="65">
        <v>474627</v>
      </c>
      <c r="D7217" s="66">
        <f>VLOOKUP(A7217,'2.1 Termination Charges'!$B$4:$F$904,5,0)</f>
        <v>1.2359999999999999E-2</v>
      </c>
      <c r="G7217" s="67"/>
      <c r="H7217" s="67"/>
      <c r="J7217" s="67"/>
      <c r="P7217" s="68"/>
      <c r="Q7217" s="69"/>
      <c r="R7217" s="69"/>
      <c r="Z7217" s="70"/>
      <c r="AA7217" s="71"/>
      <c r="AB7217" s="70"/>
      <c r="AC7217" s="70"/>
      <c r="AD7217" s="53"/>
      <c r="AE7217" s="53"/>
      <c r="AF7217" s="72"/>
      <c r="AG7217" s="70"/>
      <c r="AH7217" s="70"/>
      <c r="AI7217" s="70"/>
    </row>
    <row r="7218" spans="1:35" ht="12.75" customHeight="1" x14ac:dyDescent="0.2">
      <c r="A7218" s="64" t="s">
        <v>1300</v>
      </c>
      <c r="B7218" s="65" t="s">
        <v>1299</v>
      </c>
      <c r="C7218" s="65">
        <v>47463</v>
      </c>
      <c r="D7218" s="66">
        <f>VLOOKUP(A7218,'2.1 Termination Charges'!$B$4:$F$904,5,0)</f>
        <v>1.2359999999999999E-2</v>
      </c>
      <c r="G7218" s="67"/>
      <c r="H7218" s="67"/>
      <c r="J7218" s="67"/>
      <c r="P7218" s="68"/>
      <c r="Q7218" s="69"/>
      <c r="R7218" s="69"/>
      <c r="Z7218" s="70"/>
      <c r="AA7218" s="71"/>
      <c r="AB7218" s="70"/>
      <c r="AC7218" s="70"/>
      <c r="AD7218" s="53"/>
      <c r="AE7218" s="53"/>
      <c r="AF7218" s="72"/>
      <c r="AG7218" s="70"/>
      <c r="AH7218" s="70"/>
      <c r="AI7218" s="70"/>
    </row>
    <row r="7219" spans="1:35" ht="12.75" customHeight="1" x14ac:dyDescent="0.2">
      <c r="A7219" s="64" t="s">
        <v>1300</v>
      </c>
      <c r="B7219" s="65" t="s">
        <v>1299</v>
      </c>
      <c r="C7219" s="65">
        <v>474651</v>
      </c>
      <c r="D7219" s="66">
        <f>VLOOKUP(A7219,'2.1 Termination Charges'!$B$4:$F$904,5,0)</f>
        <v>1.2359999999999999E-2</v>
      </c>
      <c r="G7219" s="67"/>
      <c r="H7219" s="67"/>
      <c r="J7219" s="67"/>
      <c r="P7219" s="68"/>
      <c r="Q7219" s="69"/>
      <c r="R7219" s="69"/>
      <c r="Z7219" s="70"/>
      <c r="AA7219" s="71"/>
      <c r="AB7219" s="70"/>
      <c r="AC7219" s="70"/>
      <c r="AD7219" s="53"/>
      <c r="AE7219" s="53"/>
      <c r="AF7219" s="72"/>
      <c r="AG7219" s="70"/>
      <c r="AH7219" s="70"/>
      <c r="AI7219" s="70"/>
    </row>
    <row r="7220" spans="1:35" ht="12.75" customHeight="1" x14ac:dyDescent="0.2">
      <c r="A7220" s="64" t="s">
        <v>1300</v>
      </c>
      <c r="B7220" s="65" t="s">
        <v>1299</v>
      </c>
      <c r="C7220" s="65">
        <v>474652</v>
      </c>
      <c r="D7220" s="66">
        <f>VLOOKUP(A7220,'2.1 Termination Charges'!$B$4:$F$904,5,0)</f>
        <v>1.2359999999999999E-2</v>
      </c>
      <c r="G7220" s="67"/>
      <c r="H7220" s="67"/>
      <c r="J7220" s="67"/>
      <c r="P7220" s="68"/>
      <c r="Q7220" s="69"/>
      <c r="R7220" s="69"/>
      <c r="Z7220" s="70"/>
      <c r="AA7220" s="71"/>
      <c r="AB7220" s="70"/>
      <c r="AC7220" s="70"/>
      <c r="AD7220" s="53"/>
      <c r="AE7220" s="53"/>
      <c r="AF7220" s="72"/>
      <c r="AG7220" s="70"/>
      <c r="AH7220" s="70"/>
      <c r="AI7220" s="70"/>
    </row>
    <row r="7221" spans="1:35" ht="12.75" customHeight="1" x14ac:dyDescent="0.2">
      <c r="A7221" s="64" t="s">
        <v>1300</v>
      </c>
      <c r="B7221" s="65" t="s">
        <v>1299</v>
      </c>
      <c r="C7221" s="65">
        <v>474653</v>
      </c>
      <c r="D7221" s="66">
        <f>VLOOKUP(A7221,'2.1 Termination Charges'!$B$4:$F$904,5,0)</f>
        <v>1.2359999999999999E-2</v>
      </c>
      <c r="G7221" s="67"/>
      <c r="H7221" s="67"/>
      <c r="J7221" s="67"/>
      <c r="P7221" s="68"/>
      <c r="Q7221" s="69"/>
      <c r="R7221" s="69"/>
      <c r="Z7221" s="70"/>
      <c r="AA7221" s="71"/>
      <c r="AB7221" s="70"/>
      <c r="AC7221" s="70"/>
      <c r="AD7221" s="53"/>
      <c r="AE7221" s="53"/>
      <c r="AF7221" s="72"/>
      <c r="AG7221" s="70"/>
      <c r="AH7221" s="70"/>
      <c r="AI7221" s="70"/>
    </row>
    <row r="7222" spans="1:35" ht="12.75" customHeight="1" x14ac:dyDescent="0.2">
      <c r="A7222" s="64" t="s">
        <v>1300</v>
      </c>
      <c r="B7222" s="65" t="s">
        <v>1299</v>
      </c>
      <c r="C7222" s="65">
        <v>474655</v>
      </c>
      <c r="D7222" s="66">
        <f>VLOOKUP(A7222,'2.1 Termination Charges'!$B$4:$F$904,5,0)</f>
        <v>1.2359999999999999E-2</v>
      </c>
      <c r="G7222" s="67"/>
      <c r="H7222" s="67"/>
      <c r="J7222" s="67"/>
      <c r="P7222" s="68"/>
      <c r="Q7222" s="69"/>
      <c r="R7222" s="69"/>
      <c r="Z7222" s="70"/>
      <c r="AA7222" s="71"/>
      <c r="AB7222" s="70"/>
      <c r="AC7222" s="70"/>
      <c r="AD7222" s="53"/>
      <c r="AE7222" s="53"/>
      <c r="AF7222" s="72"/>
      <c r="AG7222" s="70"/>
      <c r="AH7222" s="70"/>
      <c r="AI7222" s="70"/>
    </row>
    <row r="7223" spans="1:35" ht="12.75" customHeight="1" x14ac:dyDescent="0.2">
      <c r="A7223" s="64" t="s">
        <v>1300</v>
      </c>
      <c r="B7223" s="65" t="s">
        <v>1299</v>
      </c>
      <c r="C7223" s="65">
        <v>474656</v>
      </c>
      <c r="D7223" s="66">
        <f>VLOOKUP(A7223,'2.1 Termination Charges'!$B$4:$F$904,5,0)</f>
        <v>1.2359999999999999E-2</v>
      </c>
      <c r="G7223" s="67"/>
      <c r="H7223" s="67"/>
      <c r="J7223" s="67"/>
      <c r="P7223" s="68"/>
      <c r="Q7223" s="69"/>
      <c r="R7223" s="69"/>
      <c r="Z7223" s="70"/>
      <c r="AA7223" s="71"/>
      <c r="AB7223" s="70"/>
      <c r="AC7223" s="70"/>
      <c r="AD7223" s="53"/>
      <c r="AE7223" s="53"/>
      <c r="AF7223" s="72"/>
      <c r="AG7223" s="70"/>
      <c r="AH7223" s="70"/>
      <c r="AI7223" s="70"/>
    </row>
    <row r="7224" spans="1:35" ht="12.75" customHeight="1" x14ac:dyDescent="0.2">
      <c r="A7224" s="64" t="s">
        <v>1300</v>
      </c>
      <c r="B7224" s="65" t="s">
        <v>1299</v>
      </c>
      <c r="C7224" s="65">
        <v>474657</v>
      </c>
      <c r="D7224" s="66">
        <f>VLOOKUP(A7224,'2.1 Termination Charges'!$B$4:$F$904,5,0)</f>
        <v>1.2359999999999999E-2</v>
      </c>
      <c r="G7224" s="67"/>
      <c r="H7224" s="67"/>
      <c r="J7224" s="67"/>
      <c r="P7224" s="68"/>
      <c r="Q7224" s="69"/>
      <c r="R7224" s="69"/>
      <c r="Z7224" s="70"/>
      <c r="AA7224" s="71"/>
      <c r="AB7224" s="70"/>
      <c r="AC7224" s="70"/>
      <c r="AD7224" s="53"/>
      <c r="AE7224" s="53"/>
      <c r="AF7224" s="72"/>
      <c r="AG7224" s="70"/>
      <c r="AH7224" s="70"/>
      <c r="AI7224" s="70"/>
    </row>
    <row r="7225" spans="1:35" ht="12.75" customHeight="1" x14ac:dyDescent="0.2">
      <c r="A7225" s="64" t="s">
        <v>1300</v>
      </c>
      <c r="B7225" s="65" t="s">
        <v>1299</v>
      </c>
      <c r="C7225" s="65">
        <v>474658</v>
      </c>
      <c r="D7225" s="66">
        <f>VLOOKUP(A7225,'2.1 Termination Charges'!$B$4:$F$904,5,0)</f>
        <v>1.2359999999999999E-2</v>
      </c>
      <c r="G7225" s="67"/>
      <c r="H7225" s="67"/>
      <c r="J7225" s="67"/>
      <c r="P7225" s="68"/>
      <c r="Q7225" s="69"/>
      <c r="R7225" s="69"/>
      <c r="Z7225" s="70"/>
      <c r="AA7225" s="71"/>
      <c r="AB7225" s="70"/>
      <c r="AC7225" s="70"/>
      <c r="AD7225" s="53"/>
      <c r="AE7225" s="53"/>
      <c r="AF7225" s="72"/>
      <c r="AG7225" s="70"/>
      <c r="AH7225" s="70"/>
      <c r="AI7225" s="70"/>
    </row>
    <row r="7226" spans="1:35" ht="12.75" customHeight="1" x14ac:dyDescent="0.2">
      <c r="A7226" s="64" t="s">
        <v>1300</v>
      </c>
      <c r="B7226" s="65" t="s">
        <v>1299</v>
      </c>
      <c r="C7226" s="65">
        <v>474659</v>
      </c>
      <c r="D7226" s="66">
        <f>VLOOKUP(A7226,'2.1 Termination Charges'!$B$4:$F$904,5,0)</f>
        <v>1.2359999999999999E-2</v>
      </c>
      <c r="G7226" s="67"/>
      <c r="H7226" s="67"/>
      <c r="J7226" s="67"/>
      <c r="P7226" s="68"/>
      <c r="Q7226" s="69"/>
      <c r="R7226" s="69"/>
      <c r="Z7226" s="70"/>
      <c r="AA7226" s="71"/>
      <c r="AB7226" s="70"/>
      <c r="AC7226" s="70"/>
      <c r="AD7226" s="53"/>
      <c r="AE7226" s="53"/>
      <c r="AF7226" s="72"/>
      <c r="AG7226" s="70"/>
      <c r="AH7226" s="70"/>
      <c r="AI7226" s="70"/>
    </row>
    <row r="7227" spans="1:35" ht="12.75" customHeight="1" x14ac:dyDescent="0.2">
      <c r="A7227" s="64" t="s">
        <v>1300</v>
      </c>
      <c r="B7227" s="65" t="s">
        <v>1299</v>
      </c>
      <c r="C7227" s="65">
        <v>474664</v>
      </c>
      <c r="D7227" s="66">
        <f>VLOOKUP(A7227,'2.1 Termination Charges'!$B$4:$F$904,5,0)</f>
        <v>1.2359999999999999E-2</v>
      </c>
      <c r="G7227" s="67"/>
      <c r="H7227" s="67"/>
      <c r="J7227" s="67"/>
      <c r="P7227" s="68"/>
      <c r="Q7227" s="69"/>
      <c r="R7227" s="69"/>
      <c r="Z7227" s="70"/>
      <c r="AA7227" s="71"/>
      <c r="AB7227" s="70"/>
      <c r="AC7227" s="70"/>
      <c r="AD7227" s="53"/>
      <c r="AE7227" s="53"/>
      <c r="AF7227" s="72"/>
      <c r="AG7227" s="70"/>
      <c r="AH7227" s="70"/>
      <c r="AI7227" s="70"/>
    </row>
    <row r="7228" spans="1:35" ht="12.75" customHeight="1" x14ac:dyDescent="0.2">
      <c r="A7228" s="64" t="s">
        <v>1300</v>
      </c>
      <c r="B7228" s="65" t="s">
        <v>1299</v>
      </c>
      <c r="C7228" s="65">
        <v>474665</v>
      </c>
      <c r="D7228" s="66">
        <f>VLOOKUP(A7228,'2.1 Termination Charges'!$B$4:$F$904,5,0)</f>
        <v>1.2359999999999999E-2</v>
      </c>
      <c r="G7228" s="67"/>
      <c r="H7228" s="67"/>
      <c r="J7228" s="67"/>
      <c r="P7228" s="68"/>
      <c r="Q7228" s="69"/>
      <c r="R7228" s="69"/>
      <c r="Z7228" s="70"/>
      <c r="AA7228" s="71"/>
      <c r="AB7228" s="70"/>
      <c r="AC7228" s="70"/>
      <c r="AD7228" s="53"/>
      <c r="AE7228" s="53"/>
      <c r="AF7228" s="72"/>
      <c r="AG7228" s="70"/>
      <c r="AH7228" s="70"/>
      <c r="AI7228" s="70"/>
    </row>
    <row r="7229" spans="1:35" ht="12.75" customHeight="1" x14ac:dyDescent="0.2">
      <c r="A7229" s="64" t="s">
        <v>1300</v>
      </c>
      <c r="B7229" s="65" t="s">
        <v>1299</v>
      </c>
      <c r="C7229" s="65">
        <v>474668</v>
      </c>
      <c r="D7229" s="66">
        <f>VLOOKUP(A7229,'2.1 Termination Charges'!$B$4:$F$904,5,0)</f>
        <v>1.2359999999999999E-2</v>
      </c>
      <c r="G7229" s="67"/>
      <c r="H7229" s="67"/>
      <c r="J7229" s="67"/>
      <c r="P7229" s="68"/>
      <c r="Q7229" s="69"/>
      <c r="R7229" s="69"/>
      <c r="Z7229" s="70"/>
      <c r="AA7229" s="71"/>
      <c r="AB7229" s="70"/>
      <c r="AC7229" s="70"/>
      <c r="AD7229" s="53"/>
      <c r="AE7229" s="53"/>
      <c r="AF7229" s="72"/>
      <c r="AG7229" s="70"/>
      <c r="AH7229" s="70"/>
      <c r="AI7229" s="70"/>
    </row>
    <row r="7230" spans="1:35" ht="12.75" customHeight="1" x14ac:dyDescent="0.2">
      <c r="A7230" s="64" t="s">
        <v>1300</v>
      </c>
      <c r="B7230" s="65" t="s">
        <v>1299</v>
      </c>
      <c r="C7230" s="65">
        <v>474669</v>
      </c>
      <c r="D7230" s="66">
        <f>VLOOKUP(A7230,'2.1 Termination Charges'!$B$4:$F$904,5,0)</f>
        <v>1.2359999999999999E-2</v>
      </c>
      <c r="G7230" s="67"/>
      <c r="H7230" s="67"/>
      <c r="J7230" s="67"/>
      <c r="P7230" s="68"/>
      <c r="Q7230" s="69"/>
      <c r="R7230" s="69"/>
      <c r="Z7230" s="70"/>
      <c r="AA7230" s="71"/>
      <c r="AB7230" s="70"/>
      <c r="AC7230" s="70"/>
      <c r="AD7230" s="53"/>
      <c r="AE7230" s="53"/>
      <c r="AF7230" s="72"/>
      <c r="AG7230" s="70"/>
      <c r="AH7230" s="70"/>
      <c r="AI7230" s="70"/>
    </row>
    <row r="7231" spans="1:35" ht="12.75" customHeight="1" x14ac:dyDescent="0.2">
      <c r="A7231" s="64" t="s">
        <v>1300</v>
      </c>
      <c r="B7231" s="65" t="s">
        <v>1299</v>
      </c>
      <c r="C7231" s="65">
        <v>474676</v>
      </c>
      <c r="D7231" s="66">
        <f>VLOOKUP(A7231,'2.1 Termination Charges'!$B$4:$F$904,5,0)</f>
        <v>1.2359999999999999E-2</v>
      </c>
      <c r="G7231" s="67"/>
      <c r="H7231" s="67"/>
      <c r="J7231" s="67"/>
      <c r="P7231" s="68"/>
      <c r="Q7231" s="69"/>
      <c r="R7231" s="69"/>
      <c r="Z7231" s="70"/>
      <c r="AA7231" s="71"/>
      <c r="AB7231" s="70"/>
      <c r="AC7231" s="70"/>
      <c r="AD7231" s="53"/>
      <c r="AE7231" s="53"/>
      <c r="AF7231" s="72"/>
      <c r="AG7231" s="70"/>
      <c r="AH7231" s="70"/>
      <c r="AI7231" s="70"/>
    </row>
    <row r="7232" spans="1:35" ht="12.75" customHeight="1" x14ac:dyDescent="0.2">
      <c r="A7232" s="64" t="s">
        <v>1300</v>
      </c>
      <c r="B7232" s="65" t="s">
        <v>1299</v>
      </c>
      <c r="C7232" s="65">
        <v>474677</v>
      </c>
      <c r="D7232" s="66">
        <f>VLOOKUP(A7232,'2.1 Termination Charges'!$B$4:$F$904,5,0)</f>
        <v>1.2359999999999999E-2</v>
      </c>
      <c r="G7232" s="67"/>
      <c r="H7232" s="67"/>
      <c r="J7232" s="67"/>
      <c r="P7232" s="68"/>
      <c r="Q7232" s="69"/>
      <c r="R7232" s="69"/>
      <c r="Z7232" s="70"/>
      <c r="AA7232" s="71"/>
      <c r="AB7232" s="70"/>
      <c r="AC7232" s="70"/>
      <c r="AD7232" s="53"/>
      <c r="AE7232" s="53"/>
      <c r="AF7232" s="72"/>
      <c r="AG7232" s="70"/>
      <c r="AH7232" s="70"/>
      <c r="AI7232" s="70"/>
    </row>
    <row r="7233" spans="1:35" ht="12.75" customHeight="1" x14ac:dyDescent="0.2">
      <c r="A7233" s="64" t="s">
        <v>1300</v>
      </c>
      <c r="B7233" s="65" t="s">
        <v>1299</v>
      </c>
      <c r="C7233" s="65">
        <v>474678</v>
      </c>
      <c r="D7233" s="66">
        <f>VLOOKUP(A7233,'2.1 Termination Charges'!$B$4:$F$904,5,0)</f>
        <v>1.2359999999999999E-2</v>
      </c>
      <c r="G7233" s="67"/>
      <c r="H7233" s="67"/>
      <c r="J7233" s="67"/>
      <c r="P7233" s="68"/>
      <c r="Q7233" s="69"/>
      <c r="R7233" s="69"/>
      <c r="Z7233" s="70"/>
      <c r="AA7233" s="71"/>
      <c r="AB7233" s="70"/>
      <c r="AC7233" s="70"/>
      <c r="AD7233" s="53"/>
      <c r="AE7233" s="53"/>
      <c r="AF7233" s="72"/>
      <c r="AG7233" s="70"/>
      <c r="AH7233" s="70"/>
      <c r="AI7233" s="70"/>
    </row>
    <row r="7234" spans="1:35" ht="12.75" customHeight="1" x14ac:dyDescent="0.2">
      <c r="A7234" s="64" t="s">
        <v>1300</v>
      </c>
      <c r="B7234" s="65" t="s">
        <v>1299</v>
      </c>
      <c r="C7234" s="65">
        <v>474679</v>
      </c>
      <c r="D7234" s="66">
        <f>VLOOKUP(A7234,'2.1 Termination Charges'!$B$4:$F$904,5,0)</f>
        <v>1.2359999999999999E-2</v>
      </c>
      <c r="G7234" s="67"/>
      <c r="H7234" s="67"/>
      <c r="J7234" s="67"/>
      <c r="P7234" s="68"/>
      <c r="Q7234" s="69"/>
      <c r="R7234" s="69"/>
      <c r="Z7234" s="70"/>
      <c r="AA7234" s="71"/>
      <c r="AB7234" s="70"/>
      <c r="AC7234" s="70"/>
      <c r="AD7234" s="53"/>
      <c r="AE7234" s="53"/>
      <c r="AF7234" s="72"/>
      <c r="AG7234" s="70"/>
      <c r="AH7234" s="70"/>
      <c r="AI7234" s="70"/>
    </row>
    <row r="7235" spans="1:35" ht="12.75" customHeight="1" x14ac:dyDescent="0.2">
      <c r="A7235" s="64" t="s">
        <v>1300</v>
      </c>
      <c r="B7235" s="65" t="s">
        <v>1299</v>
      </c>
      <c r="C7235" s="65">
        <v>474697</v>
      </c>
      <c r="D7235" s="66">
        <f>VLOOKUP(A7235,'2.1 Termination Charges'!$B$4:$F$904,5,0)</f>
        <v>1.2359999999999999E-2</v>
      </c>
      <c r="G7235" s="67"/>
      <c r="H7235" s="67"/>
      <c r="J7235" s="67"/>
      <c r="P7235" s="68"/>
      <c r="Q7235" s="69"/>
      <c r="R7235" s="69"/>
      <c r="Z7235" s="70"/>
      <c r="AA7235" s="71"/>
      <c r="AB7235" s="70"/>
      <c r="AC7235" s="70"/>
      <c r="AD7235" s="53"/>
      <c r="AE7235" s="53"/>
      <c r="AF7235" s="72"/>
      <c r="AG7235" s="70"/>
      <c r="AH7235" s="70"/>
      <c r="AI7235" s="70"/>
    </row>
    <row r="7236" spans="1:35" ht="12.75" customHeight="1" x14ac:dyDescent="0.2">
      <c r="A7236" s="64" t="s">
        <v>1300</v>
      </c>
      <c r="B7236" s="65" t="s">
        <v>1299</v>
      </c>
      <c r="C7236" s="65">
        <v>474698</v>
      </c>
      <c r="D7236" s="66">
        <f>VLOOKUP(A7236,'2.1 Termination Charges'!$B$4:$F$904,5,0)</f>
        <v>1.2359999999999999E-2</v>
      </c>
      <c r="G7236" s="67"/>
      <c r="H7236" s="67"/>
      <c r="J7236" s="67"/>
      <c r="P7236" s="68"/>
      <c r="Q7236" s="69"/>
      <c r="R7236" s="69"/>
      <c r="Z7236" s="70"/>
      <c r="AA7236" s="71"/>
      <c r="AB7236" s="70"/>
      <c r="AC7236" s="70"/>
      <c r="AD7236" s="53"/>
      <c r="AE7236" s="53"/>
      <c r="AF7236" s="72"/>
      <c r="AG7236" s="70"/>
      <c r="AH7236" s="70"/>
      <c r="AI7236" s="70"/>
    </row>
    <row r="7237" spans="1:35" ht="12.75" customHeight="1" x14ac:dyDescent="0.2">
      <c r="A7237" s="64" t="s">
        <v>1300</v>
      </c>
      <c r="B7237" s="65" t="s">
        <v>1299</v>
      </c>
      <c r="C7237" s="65">
        <v>474699</v>
      </c>
      <c r="D7237" s="66">
        <f>VLOOKUP(A7237,'2.1 Termination Charges'!$B$4:$F$904,5,0)</f>
        <v>1.2359999999999999E-2</v>
      </c>
      <c r="G7237" s="67"/>
      <c r="H7237" s="67"/>
      <c r="J7237" s="67"/>
      <c r="P7237" s="68"/>
      <c r="Q7237" s="69"/>
      <c r="R7237" s="69"/>
      <c r="Z7237" s="70"/>
      <c r="AA7237" s="71"/>
      <c r="AB7237" s="70"/>
      <c r="AC7237" s="70"/>
      <c r="AD7237" s="53"/>
      <c r="AE7237" s="53"/>
      <c r="AF7237" s="72"/>
      <c r="AG7237" s="70"/>
      <c r="AH7237" s="70"/>
      <c r="AI7237" s="70"/>
    </row>
    <row r="7238" spans="1:35" ht="12.75" customHeight="1" x14ac:dyDescent="0.2">
      <c r="A7238" s="64" t="s">
        <v>1300</v>
      </c>
      <c r="B7238" s="65" t="s">
        <v>1299</v>
      </c>
      <c r="C7238" s="65">
        <v>47470</v>
      </c>
      <c r="D7238" s="66">
        <f>VLOOKUP(A7238,'2.1 Termination Charges'!$B$4:$F$904,5,0)</f>
        <v>1.2359999999999999E-2</v>
      </c>
      <c r="G7238" s="67"/>
      <c r="H7238" s="67"/>
      <c r="J7238" s="67"/>
      <c r="P7238" s="68"/>
      <c r="Q7238" s="69"/>
      <c r="R7238" s="69"/>
      <c r="Z7238" s="70"/>
      <c r="AA7238" s="71"/>
      <c r="AB7238" s="70"/>
      <c r="AC7238" s="70"/>
      <c r="AD7238" s="53"/>
      <c r="AE7238" s="53"/>
      <c r="AF7238" s="72"/>
      <c r="AG7238" s="70"/>
      <c r="AH7238" s="70"/>
      <c r="AI7238" s="70"/>
    </row>
    <row r="7239" spans="1:35" ht="12.75" customHeight="1" x14ac:dyDescent="0.2">
      <c r="A7239" s="64" t="s">
        <v>1300</v>
      </c>
      <c r="B7239" s="65" t="s">
        <v>1299</v>
      </c>
      <c r="C7239" s="65">
        <v>474710</v>
      </c>
      <c r="D7239" s="66">
        <f>VLOOKUP(A7239,'2.1 Termination Charges'!$B$4:$F$904,5,0)</f>
        <v>1.2359999999999999E-2</v>
      </c>
      <c r="G7239" s="67"/>
      <c r="H7239" s="67"/>
      <c r="J7239" s="67"/>
      <c r="P7239" s="68"/>
      <c r="Q7239" s="69"/>
      <c r="R7239" s="69"/>
      <c r="Z7239" s="70"/>
      <c r="AA7239" s="71"/>
      <c r="AB7239" s="70"/>
      <c r="AC7239" s="70"/>
      <c r="AD7239" s="53"/>
      <c r="AE7239" s="53"/>
      <c r="AF7239" s="72"/>
      <c r="AG7239" s="70"/>
      <c r="AH7239" s="70"/>
      <c r="AI7239" s="70"/>
    </row>
    <row r="7240" spans="1:35" ht="12.75" customHeight="1" x14ac:dyDescent="0.2">
      <c r="A7240" s="64" t="s">
        <v>1300</v>
      </c>
      <c r="B7240" s="65" t="s">
        <v>1299</v>
      </c>
      <c r="C7240" s="65">
        <v>474711</v>
      </c>
      <c r="D7240" s="66">
        <f>VLOOKUP(A7240,'2.1 Termination Charges'!$B$4:$F$904,5,0)</f>
        <v>1.2359999999999999E-2</v>
      </c>
      <c r="G7240" s="67"/>
      <c r="H7240" s="67"/>
      <c r="J7240" s="67"/>
      <c r="P7240" s="68"/>
      <c r="Q7240" s="69"/>
      <c r="R7240" s="69"/>
      <c r="Z7240" s="70"/>
      <c r="AA7240" s="71"/>
      <c r="AB7240" s="70"/>
      <c r="AC7240" s="70"/>
      <c r="AD7240" s="53"/>
      <c r="AE7240" s="53"/>
      <c r="AF7240" s="72"/>
      <c r="AG7240" s="70"/>
      <c r="AH7240" s="70"/>
      <c r="AI7240" s="70"/>
    </row>
    <row r="7241" spans="1:35" ht="12.75" customHeight="1" x14ac:dyDescent="0.2">
      <c r="A7241" s="64" t="s">
        <v>1300</v>
      </c>
      <c r="B7241" s="65" t="s">
        <v>1299</v>
      </c>
      <c r="C7241" s="65">
        <v>474712</v>
      </c>
      <c r="D7241" s="66">
        <f>VLOOKUP(A7241,'2.1 Termination Charges'!$B$4:$F$904,5,0)</f>
        <v>1.2359999999999999E-2</v>
      </c>
      <c r="G7241" s="67"/>
      <c r="H7241" s="67"/>
      <c r="J7241" s="67"/>
      <c r="P7241" s="68"/>
      <c r="Q7241" s="69"/>
      <c r="R7241" s="69"/>
      <c r="Z7241" s="70"/>
      <c r="AA7241" s="71"/>
      <c r="AB7241" s="70"/>
      <c r="AC7241" s="70"/>
      <c r="AD7241" s="53"/>
      <c r="AE7241" s="53"/>
      <c r="AF7241" s="72"/>
      <c r="AG7241" s="70"/>
      <c r="AH7241" s="70"/>
      <c r="AI7241" s="70"/>
    </row>
    <row r="7242" spans="1:35" ht="12.75" customHeight="1" x14ac:dyDescent="0.2">
      <c r="A7242" s="64" t="s">
        <v>1300</v>
      </c>
      <c r="B7242" s="65" t="s">
        <v>1299</v>
      </c>
      <c r="C7242" s="65">
        <v>474713</v>
      </c>
      <c r="D7242" s="66">
        <f>VLOOKUP(A7242,'2.1 Termination Charges'!$B$4:$F$904,5,0)</f>
        <v>1.2359999999999999E-2</v>
      </c>
      <c r="G7242" s="67"/>
      <c r="H7242" s="67"/>
      <c r="J7242" s="67"/>
      <c r="P7242" s="68"/>
      <c r="Q7242" s="69"/>
      <c r="R7242" s="69"/>
      <c r="Z7242" s="70"/>
      <c r="AA7242" s="71"/>
      <c r="AB7242" s="70"/>
      <c r="AC7242" s="70"/>
      <c r="AD7242" s="53"/>
      <c r="AE7242" s="53"/>
      <c r="AF7242" s="72"/>
      <c r="AG7242" s="70"/>
      <c r="AH7242" s="70"/>
      <c r="AI7242" s="70"/>
    </row>
    <row r="7243" spans="1:35" ht="12.75" customHeight="1" x14ac:dyDescent="0.2">
      <c r="A7243" s="64" t="s">
        <v>1300</v>
      </c>
      <c r="B7243" s="65" t="s">
        <v>1299</v>
      </c>
      <c r="C7243" s="65">
        <v>474723</v>
      </c>
      <c r="D7243" s="66">
        <f>VLOOKUP(A7243,'2.1 Termination Charges'!$B$4:$F$904,5,0)</f>
        <v>1.2359999999999999E-2</v>
      </c>
      <c r="G7243" s="67"/>
      <c r="H7243" s="67"/>
      <c r="J7243" s="67"/>
      <c r="P7243" s="68"/>
      <c r="Q7243" s="69"/>
      <c r="R7243" s="69"/>
      <c r="Z7243" s="70"/>
      <c r="AA7243" s="71"/>
      <c r="AB7243" s="70"/>
      <c r="AC7243" s="70"/>
      <c r="AD7243" s="53"/>
      <c r="AE7243" s="53"/>
      <c r="AF7243" s="72"/>
      <c r="AG7243" s="70"/>
      <c r="AH7243" s="70"/>
      <c r="AI7243" s="70"/>
    </row>
    <row r="7244" spans="1:35" ht="12.75" customHeight="1" x14ac:dyDescent="0.2">
      <c r="A7244" s="64" t="s">
        <v>1300</v>
      </c>
      <c r="B7244" s="65" t="s">
        <v>1299</v>
      </c>
      <c r="C7244" s="65">
        <v>474724</v>
      </c>
      <c r="D7244" s="66">
        <f>VLOOKUP(A7244,'2.1 Termination Charges'!$B$4:$F$904,5,0)</f>
        <v>1.2359999999999999E-2</v>
      </c>
      <c r="G7244" s="67"/>
      <c r="H7244" s="67"/>
      <c r="J7244" s="67"/>
      <c r="P7244" s="68"/>
      <c r="Q7244" s="69"/>
      <c r="R7244" s="69"/>
      <c r="Z7244" s="70"/>
      <c r="AA7244" s="71"/>
      <c r="AB7244" s="70"/>
      <c r="AC7244" s="70"/>
      <c r="AD7244" s="53"/>
      <c r="AE7244" s="53"/>
      <c r="AF7244" s="72"/>
      <c r="AG7244" s="70"/>
      <c r="AH7244" s="70"/>
      <c r="AI7244" s="70"/>
    </row>
    <row r="7245" spans="1:35" ht="12.75" customHeight="1" x14ac:dyDescent="0.2">
      <c r="A7245" s="64" t="s">
        <v>1300</v>
      </c>
      <c r="B7245" s="65" t="s">
        <v>1299</v>
      </c>
      <c r="C7245" s="65">
        <v>474725</v>
      </c>
      <c r="D7245" s="66">
        <f>VLOOKUP(A7245,'2.1 Termination Charges'!$B$4:$F$904,5,0)</f>
        <v>1.2359999999999999E-2</v>
      </c>
      <c r="G7245" s="67"/>
      <c r="H7245" s="67"/>
      <c r="J7245" s="67"/>
      <c r="P7245" s="68"/>
      <c r="Q7245" s="69"/>
      <c r="R7245" s="69"/>
      <c r="Z7245" s="70"/>
      <c r="AA7245" s="71"/>
      <c r="AB7245" s="70"/>
      <c r="AC7245" s="70"/>
      <c r="AD7245" s="53"/>
      <c r="AE7245" s="53"/>
      <c r="AF7245" s="72"/>
      <c r="AG7245" s="70"/>
      <c r="AH7245" s="70"/>
      <c r="AI7245" s="70"/>
    </row>
    <row r="7246" spans="1:35" ht="12.75" customHeight="1" x14ac:dyDescent="0.2">
      <c r="A7246" s="64" t="s">
        <v>1300</v>
      </c>
      <c r="B7246" s="65" t="s">
        <v>1299</v>
      </c>
      <c r="C7246" s="65">
        <v>474726</v>
      </c>
      <c r="D7246" s="66">
        <f>VLOOKUP(A7246,'2.1 Termination Charges'!$B$4:$F$904,5,0)</f>
        <v>1.2359999999999999E-2</v>
      </c>
      <c r="G7246" s="67"/>
      <c r="H7246" s="67"/>
      <c r="J7246" s="67"/>
      <c r="P7246" s="68"/>
      <c r="Q7246" s="69"/>
      <c r="R7246" s="69"/>
      <c r="Z7246" s="70"/>
      <c r="AA7246" s="71"/>
      <c r="AB7246" s="70"/>
      <c r="AC7246" s="70"/>
      <c r="AD7246" s="53"/>
      <c r="AE7246" s="53"/>
      <c r="AF7246" s="72"/>
      <c r="AG7246" s="70"/>
      <c r="AH7246" s="70"/>
      <c r="AI7246" s="70"/>
    </row>
    <row r="7247" spans="1:35" ht="12.75" customHeight="1" x14ac:dyDescent="0.2">
      <c r="A7247" s="64" t="s">
        <v>1300</v>
      </c>
      <c r="B7247" s="65" t="s">
        <v>1299</v>
      </c>
      <c r="C7247" s="65">
        <v>474727</v>
      </c>
      <c r="D7247" s="66">
        <f>VLOOKUP(A7247,'2.1 Termination Charges'!$B$4:$F$904,5,0)</f>
        <v>1.2359999999999999E-2</v>
      </c>
      <c r="G7247" s="67"/>
      <c r="H7247" s="67"/>
      <c r="J7247" s="67"/>
      <c r="P7247" s="68"/>
      <c r="Q7247" s="69"/>
      <c r="R7247" s="69"/>
      <c r="Z7247" s="70"/>
      <c r="AA7247" s="71"/>
      <c r="AB7247" s="70"/>
      <c r="AC7247" s="70"/>
      <c r="AD7247" s="53"/>
      <c r="AE7247" s="53"/>
      <c r="AF7247" s="72"/>
      <c r="AG7247" s="70"/>
      <c r="AH7247" s="70"/>
      <c r="AI7247" s="70"/>
    </row>
    <row r="7248" spans="1:35" ht="12.75" customHeight="1" x14ac:dyDescent="0.2">
      <c r="A7248" s="64" t="s">
        <v>1300</v>
      </c>
      <c r="B7248" s="65" t="s">
        <v>1299</v>
      </c>
      <c r="C7248" s="65">
        <v>474728</v>
      </c>
      <c r="D7248" s="66">
        <f>VLOOKUP(A7248,'2.1 Termination Charges'!$B$4:$F$904,5,0)</f>
        <v>1.2359999999999999E-2</v>
      </c>
      <c r="G7248" s="67"/>
      <c r="H7248" s="67"/>
      <c r="J7248" s="67"/>
      <c r="P7248" s="68"/>
      <c r="Q7248" s="69"/>
      <c r="R7248" s="69"/>
      <c r="Z7248" s="70"/>
      <c r="AA7248" s="71"/>
      <c r="AB7248" s="70"/>
      <c r="AC7248" s="70"/>
      <c r="AD7248" s="53"/>
      <c r="AE7248" s="53"/>
      <c r="AF7248" s="72"/>
      <c r="AG7248" s="70"/>
      <c r="AH7248" s="70"/>
      <c r="AI7248" s="70"/>
    </row>
    <row r="7249" spans="1:35" ht="12.75" customHeight="1" x14ac:dyDescent="0.2">
      <c r="A7249" s="64" t="s">
        <v>1300</v>
      </c>
      <c r="B7249" s="65" t="s">
        <v>1299</v>
      </c>
      <c r="C7249" s="65">
        <v>474729</v>
      </c>
      <c r="D7249" s="66">
        <f>VLOOKUP(A7249,'2.1 Termination Charges'!$B$4:$F$904,5,0)</f>
        <v>1.2359999999999999E-2</v>
      </c>
      <c r="G7249" s="67"/>
      <c r="H7249" s="67"/>
      <c r="J7249" s="67"/>
      <c r="P7249" s="68"/>
      <c r="Q7249" s="69"/>
      <c r="R7249" s="69"/>
      <c r="Z7249" s="70"/>
      <c r="AA7249" s="71"/>
      <c r="AB7249" s="70"/>
      <c r="AC7249" s="70"/>
      <c r="AD7249" s="53"/>
      <c r="AE7249" s="53"/>
      <c r="AF7249" s="72"/>
      <c r="AG7249" s="70"/>
      <c r="AH7249" s="70"/>
      <c r="AI7249" s="70"/>
    </row>
    <row r="7250" spans="1:35" ht="12.75" customHeight="1" x14ac:dyDescent="0.2">
      <c r="A7250" s="64" t="s">
        <v>1300</v>
      </c>
      <c r="B7250" s="65" t="s">
        <v>1299</v>
      </c>
      <c r="C7250" s="65">
        <v>474740</v>
      </c>
      <c r="D7250" s="66">
        <f>VLOOKUP(A7250,'2.1 Termination Charges'!$B$4:$F$904,5,0)</f>
        <v>1.2359999999999999E-2</v>
      </c>
      <c r="G7250" s="67"/>
      <c r="H7250" s="67"/>
      <c r="J7250" s="67"/>
      <c r="P7250" s="68"/>
      <c r="Q7250" s="69"/>
      <c r="R7250" s="69"/>
      <c r="Z7250" s="70"/>
      <c r="AA7250" s="71"/>
      <c r="AB7250" s="70"/>
      <c r="AC7250" s="70"/>
      <c r="AD7250" s="53"/>
      <c r="AE7250" s="53"/>
      <c r="AF7250" s="72"/>
      <c r="AG7250" s="70"/>
      <c r="AH7250" s="70"/>
      <c r="AI7250" s="70"/>
    </row>
    <row r="7251" spans="1:35" ht="12.75" customHeight="1" x14ac:dyDescent="0.2">
      <c r="A7251" s="64" t="s">
        <v>1300</v>
      </c>
      <c r="B7251" s="65" t="s">
        <v>1299</v>
      </c>
      <c r="C7251" s="65">
        <v>474741</v>
      </c>
      <c r="D7251" s="66">
        <f>VLOOKUP(A7251,'2.1 Termination Charges'!$B$4:$F$904,5,0)</f>
        <v>1.2359999999999999E-2</v>
      </c>
      <c r="G7251" s="67"/>
      <c r="H7251" s="67"/>
      <c r="J7251" s="67"/>
      <c r="P7251" s="68"/>
      <c r="Q7251" s="69"/>
      <c r="R7251" s="69"/>
      <c r="Z7251" s="70"/>
      <c r="AA7251" s="71"/>
      <c r="AB7251" s="70"/>
      <c r="AC7251" s="70"/>
      <c r="AD7251" s="53"/>
      <c r="AE7251" s="53"/>
      <c r="AF7251" s="72"/>
      <c r="AG7251" s="70"/>
      <c r="AH7251" s="70"/>
      <c r="AI7251" s="70"/>
    </row>
    <row r="7252" spans="1:35" ht="12.75" customHeight="1" x14ac:dyDescent="0.2">
      <c r="A7252" s="64" t="s">
        <v>1300</v>
      </c>
      <c r="B7252" s="65" t="s">
        <v>1299</v>
      </c>
      <c r="C7252" s="65">
        <v>474742</v>
      </c>
      <c r="D7252" s="66">
        <f>VLOOKUP(A7252,'2.1 Termination Charges'!$B$4:$F$904,5,0)</f>
        <v>1.2359999999999999E-2</v>
      </c>
      <c r="G7252" s="67"/>
      <c r="H7252" s="67"/>
      <c r="J7252" s="67"/>
      <c r="P7252" s="68"/>
      <c r="Q7252" s="69"/>
      <c r="R7252" s="69"/>
      <c r="Z7252" s="70"/>
      <c r="AA7252" s="71"/>
      <c r="AB7252" s="70"/>
      <c r="AC7252" s="70"/>
      <c r="AD7252" s="53"/>
      <c r="AE7252" s="53"/>
      <c r="AF7252" s="72"/>
      <c r="AG7252" s="70"/>
      <c r="AH7252" s="70"/>
      <c r="AI7252" s="70"/>
    </row>
    <row r="7253" spans="1:35" ht="12.75" customHeight="1" x14ac:dyDescent="0.2">
      <c r="A7253" s="64" t="s">
        <v>1300</v>
      </c>
      <c r="B7253" s="65" t="s">
        <v>1299</v>
      </c>
      <c r="C7253" s="65">
        <v>474743</v>
      </c>
      <c r="D7253" s="66">
        <f>VLOOKUP(A7253,'2.1 Termination Charges'!$B$4:$F$904,5,0)</f>
        <v>1.2359999999999999E-2</v>
      </c>
      <c r="G7253" s="67"/>
      <c r="H7253" s="67"/>
      <c r="J7253" s="67"/>
      <c r="P7253" s="68"/>
      <c r="Q7253" s="69"/>
      <c r="R7253" s="69"/>
      <c r="Z7253" s="70"/>
      <c r="AA7253" s="71"/>
      <c r="AB7253" s="70"/>
      <c r="AC7253" s="70"/>
      <c r="AD7253" s="53"/>
      <c r="AE7253" s="53"/>
      <c r="AF7253" s="72"/>
      <c r="AG7253" s="70"/>
      <c r="AH7253" s="70"/>
      <c r="AI7253" s="70"/>
    </row>
    <row r="7254" spans="1:35" ht="12.75" customHeight="1" x14ac:dyDescent="0.2">
      <c r="A7254" s="64" t="s">
        <v>1300</v>
      </c>
      <c r="B7254" s="65" t="s">
        <v>1299</v>
      </c>
      <c r="C7254" s="65">
        <v>474745</v>
      </c>
      <c r="D7254" s="66">
        <f>VLOOKUP(A7254,'2.1 Termination Charges'!$B$4:$F$904,5,0)</f>
        <v>1.2359999999999999E-2</v>
      </c>
      <c r="G7254" s="67"/>
      <c r="H7254" s="67"/>
      <c r="J7254" s="67"/>
      <c r="P7254" s="68"/>
      <c r="Q7254" s="69"/>
      <c r="R7254" s="69"/>
      <c r="Z7254" s="70"/>
      <c r="AA7254" s="71"/>
      <c r="AB7254" s="70"/>
      <c r="AC7254" s="70"/>
      <c r="AD7254" s="53"/>
      <c r="AE7254" s="53"/>
      <c r="AF7254" s="72"/>
      <c r="AG7254" s="70"/>
      <c r="AH7254" s="70"/>
      <c r="AI7254" s="70"/>
    </row>
    <row r="7255" spans="1:35" ht="12.75" customHeight="1" x14ac:dyDescent="0.2">
      <c r="A7255" s="64" t="s">
        <v>1300</v>
      </c>
      <c r="B7255" s="65" t="s">
        <v>1299</v>
      </c>
      <c r="C7255" s="65">
        <v>474746</v>
      </c>
      <c r="D7255" s="66">
        <f>VLOOKUP(A7255,'2.1 Termination Charges'!$B$4:$F$904,5,0)</f>
        <v>1.2359999999999999E-2</v>
      </c>
      <c r="G7255" s="67"/>
      <c r="H7255" s="67"/>
      <c r="J7255" s="67"/>
      <c r="P7255" s="68"/>
      <c r="Q7255" s="69"/>
      <c r="R7255" s="69"/>
      <c r="Z7255" s="70"/>
      <c r="AA7255" s="71"/>
      <c r="AB7255" s="70"/>
      <c r="AC7255" s="70"/>
      <c r="AD7255" s="53"/>
      <c r="AE7255" s="53"/>
      <c r="AF7255" s="72"/>
      <c r="AG7255" s="70"/>
      <c r="AH7255" s="70"/>
      <c r="AI7255" s="70"/>
    </row>
    <row r="7256" spans="1:35" ht="12.75" customHeight="1" x14ac:dyDescent="0.2">
      <c r="A7256" s="64" t="s">
        <v>1300</v>
      </c>
      <c r="B7256" s="65" t="s">
        <v>1299</v>
      </c>
      <c r="C7256" s="65">
        <v>474747</v>
      </c>
      <c r="D7256" s="66">
        <f>VLOOKUP(A7256,'2.1 Termination Charges'!$B$4:$F$904,5,0)</f>
        <v>1.2359999999999999E-2</v>
      </c>
      <c r="G7256" s="67"/>
      <c r="H7256" s="67"/>
      <c r="J7256" s="67"/>
      <c r="P7256" s="68"/>
      <c r="Q7256" s="69"/>
      <c r="R7256" s="69"/>
      <c r="Z7256" s="70"/>
      <c r="AA7256" s="71"/>
      <c r="AB7256" s="70"/>
      <c r="AC7256" s="70"/>
      <c r="AD7256" s="53"/>
      <c r="AE7256" s="53"/>
      <c r="AF7256" s="72"/>
      <c r="AG7256" s="70"/>
      <c r="AH7256" s="70"/>
      <c r="AI7256" s="70"/>
    </row>
    <row r="7257" spans="1:35" ht="12.75" customHeight="1" x14ac:dyDescent="0.2">
      <c r="A7257" s="64" t="s">
        <v>1300</v>
      </c>
      <c r="B7257" s="65" t="s">
        <v>1299</v>
      </c>
      <c r="C7257" s="65">
        <v>474748</v>
      </c>
      <c r="D7257" s="66">
        <f>VLOOKUP(A7257,'2.1 Termination Charges'!$B$4:$F$904,5,0)</f>
        <v>1.2359999999999999E-2</v>
      </c>
      <c r="G7257" s="67"/>
      <c r="H7257" s="67"/>
      <c r="J7257" s="67"/>
      <c r="P7257" s="68"/>
      <c r="Q7257" s="69"/>
      <c r="R7257" s="69"/>
      <c r="Z7257" s="70"/>
      <c r="AA7257" s="71"/>
      <c r="AB7257" s="70"/>
      <c r="AC7257" s="70"/>
      <c r="AD7257" s="53"/>
      <c r="AE7257" s="53"/>
      <c r="AF7257" s="72"/>
      <c r="AG7257" s="70"/>
      <c r="AH7257" s="70"/>
      <c r="AI7257" s="70"/>
    </row>
    <row r="7258" spans="1:35" ht="12.75" customHeight="1" x14ac:dyDescent="0.2">
      <c r="A7258" s="64" t="s">
        <v>1300</v>
      </c>
      <c r="B7258" s="65" t="s">
        <v>1299</v>
      </c>
      <c r="C7258" s="65">
        <v>474749</v>
      </c>
      <c r="D7258" s="66">
        <f>VLOOKUP(A7258,'2.1 Termination Charges'!$B$4:$F$904,5,0)</f>
        <v>1.2359999999999999E-2</v>
      </c>
      <c r="G7258" s="67"/>
      <c r="H7258" s="67"/>
      <c r="J7258" s="67"/>
      <c r="P7258" s="68"/>
      <c r="Q7258" s="69"/>
      <c r="R7258" s="69"/>
      <c r="Z7258" s="70"/>
      <c r="AA7258" s="71"/>
      <c r="AB7258" s="70"/>
      <c r="AC7258" s="70"/>
      <c r="AD7258" s="53"/>
      <c r="AE7258" s="53"/>
      <c r="AF7258" s="72"/>
      <c r="AG7258" s="70"/>
      <c r="AH7258" s="70"/>
      <c r="AI7258" s="70"/>
    </row>
    <row r="7259" spans="1:35" ht="12.75" customHeight="1" x14ac:dyDescent="0.2">
      <c r="A7259" s="64" t="s">
        <v>1300</v>
      </c>
      <c r="B7259" s="65" t="s">
        <v>1299</v>
      </c>
      <c r="C7259" s="65">
        <v>474752</v>
      </c>
      <c r="D7259" s="66">
        <f>VLOOKUP(A7259,'2.1 Termination Charges'!$B$4:$F$904,5,0)</f>
        <v>1.2359999999999999E-2</v>
      </c>
      <c r="G7259" s="67"/>
      <c r="H7259" s="67"/>
      <c r="J7259" s="67"/>
      <c r="P7259" s="68"/>
      <c r="Q7259" s="69"/>
      <c r="R7259" s="69"/>
      <c r="Z7259" s="70"/>
      <c r="AA7259" s="71"/>
      <c r="AB7259" s="70"/>
      <c r="AC7259" s="70"/>
      <c r="AD7259" s="53"/>
      <c r="AE7259" s="53"/>
      <c r="AF7259" s="72"/>
      <c r="AG7259" s="70"/>
      <c r="AH7259" s="70"/>
      <c r="AI7259" s="70"/>
    </row>
    <row r="7260" spans="1:35" ht="12.75" customHeight="1" x14ac:dyDescent="0.2">
      <c r="A7260" s="64" t="s">
        <v>1300</v>
      </c>
      <c r="B7260" s="65" t="s">
        <v>1299</v>
      </c>
      <c r="C7260" s="65">
        <v>474753</v>
      </c>
      <c r="D7260" s="66">
        <f>VLOOKUP(A7260,'2.1 Termination Charges'!$B$4:$F$904,5,0)</f>
        <v>1.2359999999999999E-2</v>
      </c>
      <c r="G7260" s="67"/>
      <c r="H7260" s="67"/>
      <c r="J7260" s="67"/>
      <c r="P7260" s="68"/>
      <c r="Q7260" s="69"/>
      <c r="R7260" s="69"/>
      <c r="Z7260" s="70"/>
      <c r="AA7260" s="71"/>
      <c r="AB7260" s="70"/>
      <c r="AC7260" s="70"/>
      <c r="AD7260" s="53"/>
      <c r="AE7260" s="53"/>
      <c r="AF7260" s="72"/>
      <c r="AG7260" s="70"/>
      <c r="AH7260" s="70"/>
      <c r="AI7260" s="70"/>
    </row>
    <row r="7261" spans="1:35" ht="12.75" customHeight="1" x14ac:dyDescent="0.2">
      <c r="A7261" s="64" t="s">
        <v>1300</v>
      </c>
      <c r="B7261" s="65" t="s">
        <v>1299</v>
      </c>
      <c r="C7261" s="65">
        <v>474755</v>
      </c>
      <c r="D7261" s="66">
        <f>VLOOKUP(A7261,'2.1 Termination Charges'!$B$4:$F$904,5,0)</f>
        <v>1.2359999999999999E-2</v>
      </c>
      <c r="G7261" s="67"/>
      <c r="H7261" s="67"/>
      <c r="J7261" s="67"/>
      <c r="P7261" s="68"/>
      <c r="Q7261" s="69"/>
      <c r="R7261" s="69"/>
      <c r="Z7261" s="70"/>
      <c r="AA7261" s="71"/>
      <c r="AB7261" s="70"/>
      <c r="AC7261" s="70"/>
      <c r="AD7261" s="53"/>
      <c r="AE7261" s="53"/>
      <c r="AF7261" s="72"/>
      <c r="AG7261" s="70"/>
      <c r="AH7261" s="70"/>
      <c r="AI7261" s="70"/>
    </row>
    <row r="7262" spans="1:35" ht="12.75" customHeight="1" x14ac:dyDescent="0.2">
      <c r="A7262" s="64" t="s">
        <v>1300</v>
      </c>
      <c r="B7262" s="65" t="s">
        <v>1299</v>
      </c>
      <c r="C7262" s="65">
        <v>474756</v>
      </c>
      <c r="D7262" s="66">
        <f>VLOOKUP(A7262,'2.1 Termination Charges'!$B$4:$F$904,5,0)</f>
        <v>1.2359999999999999E-2</v>
      </c>
      <c r="G7262" s="67"/>
      <c r="H7262" s="67"/>
      <c r="J7262" s="67"/>
      <c r="P7262" s="68"/>
      <c r="Q7262" s="69"/>
      <c r="R7262" s="69"/>
      <c r="Z7262" s="70"/>
      <c r="AA7262" s="71"/>
      <c r="AB7262" s="70"/>
      <c r="AC7262" s="70"/>
      <c r="AD7262" s="53"/>
      <c r="AE7262" s="53"/>
      <c r="AF7262" s="72"/>
      <c r="AG7262" s="70"/>
      <c r="AH7262" s="70"/>
      <c r="AI7262" s="70"/>
    </row>
    <row r="7263" spans="1:35" ht="12.75" customHeight="1" x14ac:dyDescent="0.2">
      <c r="A7263" s="64" t="s">
        <v>1300</v>
      </c>
      <c r="B7263" s="65" t="s">
        <v>1299</v>
      </c>
      <c r="C7263" s="65">
        <v>474772</v>
      </c>
      <c r="D7263" s="66">
        <f>VLOOKUP(A7263,'2.1 Termination Charges'!$B$4:$F$904,5,0)</f>
        <v>1.2359999999999999E-2</v>
      </c>
      <c r="G7263" s="67"/>
      <c r="H7263" s="67"/>
      <c r="J7263" s="67"/>
      <c r="P7263" s="68"/>
      <c r="Q7263" s="69"/>
      <c r="R7263" s="69"/>
      <c r="Z7263" s="70"/>
      <c r="AA7263" s="71"/>
      <c r="AB7263" s="70"/>
      <c r="AC7263" s="70"/>
      <c r="AD7263" s="53"/>
      <c r="AE7263" s="53"/>
      <c r="AF7263" s="72"/>
      <c r="AG7263" s="70"/>
      <c r="AH7263" s="70"/>
      <c r="AI7263" s="70"/>
    </row>
    <row r="7264" spans="1:35" ht="12.75" customHeight="1" x14ac:dyDescent="0.2">
      <c r="A7264" s="64" t="s">
        <v>1300</v>
      </c>
      <c r="B7264" s="65" t="s">
        <v>1299</v>
      </c>
      <c r="C7264" s="65">
        <v>474773</v>
      </c>
      <c r="D7264" s="66">
        <f>VLOOKUP(A7264,'2.1 Termination Charges'!$B$4:$F$904,5,0)</f>
        <v>1.2359999999999999E-2</v>
      </c>
      <c r="G7264" s="67"/>
      <c r="H7264" s="67"/>
      <c r="J7264" s="67"/>
      <c r="P7264" s="68"/>
      <c r="Q7264" s="69"/>
      <c r="R7264" s="69"/>
      <c r="Z7264" s="70"/>
      <c r="AA7264" s="71"/>
      <c r="AB7264" s="70"/>
      <c r="AC7264" s="70"/>
      <c r="AD7264" s="53"/>
      <c r="AE7264" s="53"/>
      <c r="AF7264" s="72"/>
      <c r="AG7264" s="70"/>
      <c r="AH7264" s="70"/>
      <c r="AI7264" s="70"/>
    </row>
    <row r="7265" spans="1:35" ht="12.75" customHeight="1" x14ac:dyDescent="0.2">
      <c r="A7265" s="64" t="s">
        <v>1300</v>
      </c>
      <c r="B7265" s="65" t="s">
        <v>1299</v>
      </c>
      <c r="C7265" s="65">
        <v>474774</v>
      </c>
      <c r="D7265" s="66">
        <f>VLOOKUP(A7265,'2.1 Termination Charges'!$B$4:$F$904,5,0)</f>
        <v>1.2359999999999999E-2</v>
      </c>
      <c r="G7265" s="67"/>
      <c r="H7265" s="67"/>
      <c r="J7265" s="67"/>
      <c r="P7265" s="68"/>
      <c r="Q7265" s="69"/>
      <c r="R7265" s="69"/>
      <c r="Z7265" s="70"/>
      <c r="AA7265" s="71"/>
      <c r="AB7265" s="70"/>
      <c r="AC7265" s="70"/>
      <c r="AD7265" s="53"/>
      <c r="AE7265" s="53"/>
      <c r="AF7265" s="72"/>
      <c r="AG7265" s="70"/>
      <c r="AH7265" s="70"/>
      <c r="AI7265" s="70"/>
    </row>
    <row r="7266" spans="1:35" ht="12.75" customHeight="1" x14ac:dyDescent="0.2">
      <c r="A7266" s="64" t="s">
        <v>1300</v>
      </c>
      <c r="B7266" s="65" t="s">
        <v>1299</v>
      </c>
      <c r="C7266" s="65">
        <v>474777</v>
      </c>
      <c r="D7266" s="66">
        <f>VLOOKUP(A7266,'2.1 Termination Charges'!$B$4:$F$904,5,0)</f>
        <v>1.2359999999999999E-2</v>
      </c>
      <c r="G7266" s="67"/>
      <c r="H7266" s="67"/>
      <c r="J7266" s="67"/>
      <c r="P7266" s="68"/>
      <c r="Q7266" s="69"/>
      <c r="R7266" s="69"/>
      <c r="Z7266" s="70"/>
      <c r="AA7266" s="71"/>
      <c r="AB7266" s="70"/>
      <c r="AC7266" s="70"/>
      <c r="AD7266" s="53"/>
      <c r="AE7266" s="53"/>
      <c r="AF7266" s="72"/>
      <c r="AG7266" s="70"/>
      <c r="AH7266" s="70"/>
      <c r="AI7266" s="70"/>
    </row>
    <row r="7267" spans="1:35" ht="12.75" customHeight="1" x14ac:dyDescent="0.2">
      <c r="A7267" s="64" t="s">
        <v>1300</v>
      </c>
      <c r="B7267" s="65" t="s">
        <v>1299</v>
      </c>
      <c r="C7267" s="65">
        <v>474779</v>
      </c>
      <c r="D7267" s="66">
        <f>VLOOKUP(A7267,'2.1 Termination Charges'!$B$4:$F$904,5,0)</f>
        <v>1.2359999999999999E-2</v>
      </c>
      <c r="G7267" s="67"/>
      <c r="H7267" s="67"/>
      <c r="J7267" s="67"/>
      <c r="P7267" s="68"/>
      <c r="Q7267" s="69"/>
      <c r="R7267" s="69"/>
      <c r="Z7267" s="70"/>
      <c r="AA7267" s="71"/>
      <c r="AB7267" s="70"/>
      <c r="AC7267" s="70"/>
      <c r="AD7267" s="53"/>
      <c r="AE7267" s="53"/>
      <c r="AF7267" s="72"/>
      <c r="AG7267" s="70"/>
      <c r="AH7267" s="70"/>
      <c r="AI7267" s="70"/>
    </row>
    <row r="7268" spans="1:35" ht="12.75" customHeight="1" x14ac:dyDescent="0.2">
      <c r="A7268" s="64" t="s">
        <v>1300</v>
      </c>
      <c r="B7268" s="65" t="s">
        <v>1299</v>
      </c>
      <c r="C7268" s="65">
        <v>474791</v>
      </c>
      <c r="D7268" s="66">
        <f>VLOOKUP(A7268,'2.1 Termination Charges'!$B$4:$F$904,5,0)</f>
        <v>1.2359999999999999E-2</v>
      </c>
      <c r="G7268" s="67"/>
      <c r="H7268" s="67"/>
      <c r="J7268" s="67"/>
      <c r="P7268" s="68"/>
      <c r="Q7268" s="69"/>
      <c r="R7268" s="69"/>
      <c r="Z7268" s="70"/>
      <c r="AA7268" s="71"/>
      <c r="AB7268" s="70"/>
      <c r="AC7268" s="70"/>
      <c r="AD7268" s="53"/>
      <c r="AE7268" s="53"/>
      <c r="AF7268" s="72"/>
      <c r="AG7268" s="70"/>
      <c r="AH7268" s="70"/>
      <c r="AI7268" s="70"/>
    </row>
    <row r="7269" spans="1:35" ht="12.75" customHeight="1" x14ac:dyDescent="0.2">
      <c r="A7269" s="64" t="s">
        <v>1300</v>
      </c>
      <c r="B7269" s="65" t="s">
        <v>1299</v>
      </c>
      <c r="C7269" s="65">
        <v>474792</v>
      </c>
      <c r="D7269" s="66">
        <f>VLOOKUP(A7269,'2.1 Termination Charges'!$B$4:$F$904,5,0)</f>
        <v>1.2359999999999999E-2</v>
      </c>
      <c r="G7269" s="67"/>
      <c r="H7269" s="67"/>
      <c r="J7269" s="67"/>
      <c r="P7269" s="68"/>
      <c r="Q7269" s="69"/>
      <c r="R7269" s="69"/>
      <c r="Z7269" s="70"/>
      <c r="AA7269" s="71"/>
      <c r="AB7269" s="70"/>
      <c r="AC7269" s="70"/>
      <c r="AD7269" s="53"/>
      <c r="AE7269" s="53"/>
      <c r="AF7269" s="72"/>
      <c r="AG7269" s="70"/>
      <c r="AH7269" s="70"/>
      <c r="AI7269" s="70"/>
    </row>
    <row r="7270" spans="1:35" ht="12.75" customHeight="1" x14ac:dyDescent="0.2">
      <c r="A7270" s="64" t="s">
        <v>1300</v>
      </c>
      <c r="B7270" s="65" t="s">
        <v>1299</v>
      </c>
      <c r="C7270" s="65">
        <v>474793</v>
      </c>
      <c r="D7270" s="66">
        <f>VLOOKUP(A7270,'2.1 Termination Charges'!$B$4:$F$904,5,0)</f>
        <v>1.2359999999999999E-2</v>
      </c>
      <c r="G7270" s="67"/>
      <c r="H7270" s="67"/>
      <c r="J7270" s="67"/>
      <c r="P7270" s="68"/>
      <c r="Q7270" s="69"/>
      <c r="R7270" s="69"/>
      <c r="Z7270" s="70"/>
      <c r="AA7270" s="71"/>
      <c r="AB7270" s="70"/>
      <c r="AC7270" s="70"/>
      <c r="AD7270" s="53"/>
      <c r="AE7270" s="53"/>
      <c r="AF7270" s="72"/>
      <c r="AG7270" s="70"/>
      <c r="AH7270" s="70"/>
      <c r="AI7270" s="70"/>
    </row>
    <row r="7271" spans="1:35" ht="12.75" customHeight="1" x14ac:dyDescent="0.2">
      <c r="A7271" s="64" t="s">
        <v>1300</v>
      </c>
      <c r="B7271" s="65" t="s">
        <v>1299</v>
      </c>
      <c r="C7271" s="65">
        <v>474794</v>
      </c>
      <c r="D7271" s="66">
        <f>VLOOKUP(A7271,'2.1 Termination Charges'!$B$4:$F$904,5,0)</f>
        <v>1.2359999999999999E-2</v>
      </c>
      <c r="G7271" s="67"/>
      <c r="H7271" s="67"/>
      <c r="J7271" s="67"/>
      <c r="P7271" s="68"/>
      <c r="Q7271" s="69"/>
      <c r="R7271" s="69"/>
      <c r="Z7271" s="70"/>
      <c r="AA7271" s="71"/>
      <c r="AB7271" s="70"/>
      <c r="AC7271" s="70"/>
      <c r="AD7271" s="53"/>
      <c r="AE7271" s="53"/>
      <c r="AF7271" s="72"/>
      <c r="AG7271" s="70"/>
      <c r="AH7271" s="70"/>
      <c r="AI7271" s="70"/>
    </row>
    <row r="7272" spans="1:35" ht="12.75" customHeight="1" x14ac:dyDescent="0.2">
      <c r="A7272" s="64" t="s">
        <v>1300</v>
      </c>
      <c r="B7272" s="65" t="s">
        <v>1299</v>
      </c>
      <c r="C7272" s="65">
        <v>474795</v>
      </c>
      <c r="D7272" s="66">
        <f>VLOOKUP(A7272,'2.1 Termination Charges'!$B$4:$F$904,5,0)</f>
        <v>1.2359999999999999E-2</v>
      </c>
      <c r="G7272" s="67"/>
      <c r="H7272" s="67"/>
      <c r="J7272" s="67"/>
      <c r="P7272" s="68"/>
      <c r="Q7272" s="69"/>
      <c r="R7272" s="69"/>
      <c r="Z7272" s="70"/>
      <c r="AA7272" s="71"/>
      <c r="AB7272" s="70"/>
      <c r="AC7272" s="70"/>
      <c r="AD7272" s="53"/>
      <c r="AE7272" s="53"/>
      <c r="AF7272" s="72"/>
      <c r="AG7272" s="70"/>
      <c r="AH7272" s="70"/>
      <c r="AI7272" s="70"/>
    </row>
    <row r="7273" spans="1:35" ht="12.75" customHeight="1" x14ac:dyDescent="0.2">
      <c r="A7273" s="64" t="s">
        <v>1300</v>
      </c>
      <c r="B7273" s="65" t="s">
        <v>1299</v>
      </c>
      <c r="C7273" s="65">
        <v>474796</v>
      </c>
      <c r="D7273" s="66">
        <f>VLOOKUP(A7273,'2.1 Termination Charges'!$B$4:$F$904,5,0)</f>
        <v>1.2359999999999999E-2</v>
      </c>
      <c r="G7273" s="67"/>
      <c r="H7273" s="67"/>
      <c r="J7273" s="67"/>
      <c r="P7273" s="68"/>
      <c r="Q7273" s="69"/>
      <c r="R7273" s="69"/>
      <c r="Z7273" s="70"/>
      <c r="AA7273" s="71"/>
      <c r="AB7273" s="70"/>
      <c r="AC7273" s="70"/>
      <c r="AD7273" s="53"/>
      <c r="AE7273" s="53"/>
      <c r="AF7273" s="72"/>
      <c r="AG7273" s="70"/>
      <c r="AH7273" s="70"/>
      <c r="AI7273" s="70"/>
    </row>
    <row r="7274" spans="1:35" ht="12.75" customHeight="1" x14ac:dyDescent="0.2">
      <c r="A7274" s="64" t="s">
        <v>1300</v>
      </c>
      <c r="B7274" s="65" t="s">
        <v>1299</v>
      </c>
      <c r="C7274" s="65">
        <v>474797</v>
      </c>
      <c r="D7274" s="66">
        <f>VLOOKUP(A7274,'2.1 Termination Charges'!$B$4:$F$904,5,0)</f>
        <v>1.2359999999999999E-2</v>
      </c>
      <c r="G7274" s="67"/>
      <c r="H7274" s="67"/>
      <c r="J7274" s="67"/>
      <c r="P7274" s="68"/>
      <c r="Q7274" s="69"/>
      <c r="R7274" s="69"/>
      <c r="Z7274" s="70"/>
      <c r="AA7274" s="71"/>
      <c r="AB7274" s="70"/>
      <c r="AC7274" s="70"/>
      <c r="AD7274" s="53"/>
      <c r="AE7274" s="53"/>
      <c r="AF7274" s="72"/>
      <c r="AG7274" s="70"/>
      <c r="AH7274" s="70"/>
      <c r="AI7274" s="70"/>
    </row>
    <row r="7275" spans="1:35" ht="12.75" customHeight="1" x14ac:dyDescent="0.2">
      <c r="A7275" s="64" t="s">
        <v>1300</v>
      </c>
      <c r="B7275" s="65" t="s">
        <v>1299</v>
      </c>
      <c r="C7275" s="65">
        <v>474831</v>
      </c>
      <c r="D7275" s="66">
        <f>VLOOKUP(A7275,'2.1 Termination Charges'!$B$4:$F$904,5,0)</f>
        <v>1.2359999999999999E-2</v>
      </c>
      <c r="G7275" s="67"/>
      <c r="H7275" s="67"/>
      <c r="J7275" s="67"/>
      <c r="P7275" s="68"/>
      <c r="Q7275" s="69"/>
      <c r="R7275" s="69"/>
      <c r="Z7275" s="70"/>
      <c r="AA7275" s="71"/>
      <c r="AB7275" s="70"/>
      <c r="AC7275" s="70"/>
      <c r="AD7275" s="53"/>
      <c r="AE7275" s="53"/>
      <c r="AF7275" s="72"/>
      <c r="AG7275" s="70"/>
      <c r="AH7275" s="70"/>
      <c r="AI7275" s="70"/>
    </row>
    <row r="7276" spans="1:35" ht="12.75" customHeight="1" x14ac:dyDescent="0.2">
      <c r="A7276" s="64" t="s">
        <v>1300</v>
      </c>
      <c r="B7276" s="65" t="s">
        <v>1299</v>
      </c>
      <c r="C7276" s="65">
        <v>474832</v>
      </c>
      <c r="D7276" s="66">
        <f>VLOOKUP(A7276,'2.1 Termination Charges'!$B$4:$F$904,5,0)</f>
        <v>1.2359999999999999E-2</v>
      </c>
      <c r="G7276" s="67"/>
      <c r="H7276" s="67"/>
      <c r="J7276" s="67"/>
      <c r="P7276" s="68"/>
      <c r="Q7276" s="69"/>
      <c r="R7276" s="69"/>
      <c r="Z7276" s="70"/>
      <c r="AA7276" s="71"/>
      <c r="AB7276" s="70"/>
      <c r="AC7276" s="70"/>
      <c r="AD7276" s="53"/>
      <c r="AE7276" s="53"/>
      <c r="AF7276" s="72"/>
      <c r="AG7276" s="70"/>
      <c r="AH7276" s="70"/>
      <c r="AI7276" s="70"/>
    </row>
    <row r="7277" spans="1:35" ht="12.75" customHeight="1" x14ac:dyDescent="0.2">
      <c r="A7277" s="64" t="s">
        <v>1300</v>
      </c>
      <c r="B7277" s="65" t="s">
        <v>1299</v>
      </c>
      <c r="C7277" s="65">
        <v>474835</v>
      </c>
      <c r="D7277" s="66">
        <f>VLOOKUP(A7277,'2.1 Termination Charges'!$B$4:$F$904,5,0)</f>
        <v>1.2359999999999999E-2</v>
      </c>
      <c r="G7277" s="67"/>
      <c r="H7277" s="67"/>
      <c r="J7277" s="67"/>
      <c r="P7277" s="68"/>
      <c r="Q7277" s="69"/>
      <c r="R7277" s="69"/>
      <c r="Z7277" s="70"/>
      <c r="AA7277" s="71"/>
      <c r="AB7277" s="70"/>
      <c r="AC7277" s="70"/>
      <c r="AD7277" s="53"/>
      <c r="AE7277" s="53"/>
      <c r="AF7277" s="72"/>
      <c r="AG7277" s="70"/>
      <c r="AH7277" s="70"/>
      <c r="AI7277" s="70"/>
    </row>
    <row r="7278" spans="1:35" ht="12.75" customHeight="1" x14ac:dyDescent="0.2">
      <c r="A7278" s="64" t="s">
        <v>1300</v>
      </c>
      <c r="B7278" s="65" t="s">
        <v>1299</v>
      </c>
      <c r="C7278" s="65">
        <v>474836</v>
      </c>
      <c r="D7278" s="66">
        <f>VLOOKUP(A7278,'2.1 Termination Charges'!$B$4:$F$904,5,0)</f>
        <v>1.2359999999999999E-2</v>
      </c>
      <c r="G7278" s="67"/>
      <c r="H7278" s="67"/>
      <c r="J7278" s="67"/>
      <c r="P7278" s="68"/>
      <c r="Q7278" s="69"/>
      <c r="R7278" s="69"/>
      <c r="Z7278" s="70"/>
      <c r="AA7278" s="71"/>
      <c r="AB7278" s="70"/>
      <c r="AC7278" s="70"/>
      <c r="AD7278" s="53"/>
      <c r="AE7278" s="53"/>
      <c r="AF7278" s="72"/>
      <c r="AG7278" s="70"/>
      <c r="AH7278" s="70"/>
      <c r="AI7278" s="70"/>
    </row>
    <row r="7279" spans="1:35" ht="12.75" customHeight="1" x14ac:dyDescent="0.2">
      <c r="A7279" s="64" t="s">
        <v>1300</v>
      </c>
      <c r="B7279" s="65" t="s">
        <v>1299</v>
      </c>
      <c r="C7279" s="65">
        <v>474838</v>
      </c>
      <c r="D7279" s="66">
        <f>VLOOKUP(A7279,'2.1 Termination Charges'!$B$4:$F$904,5,0)</f>
        <v>1.2359999999999999E-2</v>
      </c>
      <c r="G7279" s="67"/>
      <c r="H7279" s="67"/>
      <c r="J7279" s="67"/>
      <c r="P7279" s="68"/>
      <c r="Q7279" s="69"/>
      <c r="R7279" s="69"/>
      <c r="Z7279" s="70"/>
      <c r="AA7279" s="71"/>
      <c r="AB7279" s="70"/>
      <c r="AC7279" s="70"/>
      <c r="AD7279" s="53"/>
      <c r="AE7279" s="53"/>
      <c r="AF7279" s="72"/>
      <c r="AG7279" s="70"/>
      <c r="AH7279" s="70"/>
      <c r="AI7279" s="70"/>
    </row>
    <row r="7280" spans="1:35" ht="12.75" customHeight="1" x14ac:dyDescent="0.2">
      <c r="A7280" s="64" t="s">
        <v>1300</v>
      </c>
      <c r="B7280" s="65" t="s">
        <v>1299</v>
      </c>
      <c r="C7280" s="65">
        <v>474839</v>
      </c>
      <c r="D7280" s="66">
        <f>VLOOKUP(A7280,'2.1 Termination Charges'!$B$4:$F$904,5,0)</f>
        <v>1.2359999999999999E-2</v>
      </c>
      <c r="G7280" s="67"/>
      <c r="H7280" s="67"/>
      <c r="J7280" s="67"/>
      <c r="P7280" s="68"/>
      <c r="Q7280" s="69"/>
      <c r="R7280" s="69"/>
      <c r="Z7280" s="70"/>
      <c r="AA7280" s="71"/>
      <c r="AB7280" s="70"/>
      <c r="AC7280" s="70"/>
      <c r="AD7280" s="53"/>
      <c r="AE7280" s="53"/>
      <c r="AF7280" s="72"/>
      <c r="AG7280" s="70"/>
      <c r="AH7280" s="70"/>
      <c r="AI7280" s="70"/>
    </row>
    <row r="7281" spans="1:35" ht="12.75" customHeight="1" x14ac:dyDescent="0.2">
      <c r="A7281" s="64" t="s">
        <v>1300</v>
      </c>
      <c r="B7281" s="65" t="s">
        <v>1299</v>
      </c>
      <c r="C7281" s="65">
        <v>474841</v>
      </c>
      <c r="D7281" s="66">
        <f>VLOOKUP(A7281,'2.1 Termination Charges'!$B$4:$F$904,5,0)</f>
        <v>1.2359999999999999E-2</v>
      </c>
      <c r="G7281" s="67"/>
      <c r="H7281" s="67"/>
      <c r="J7281" s="67"/>
      <c r="P7281" s="68"/>
      <c r="Q7281" s="69"/>
      <c r="R7281" s="69"/>
      <c r="Z7281" s="70"/>
      <c r="AA7281" s="71"/>
      <c r="AB7281" s="70"/>
      <c r="AC7281" s="70"/>
      <c r="AD7281" s="53"/>
      <c r="AE7281" s="53"/>
      <c r="AF7281" s="72"/>
      <c r="AG7281" s="70"/>
      <c r="AH7281" s="70"/>
      <c r="AI7281" s="70"/>
    </row>
    <row r="7282" spans="1:35" ht="12.75" customHeight="1" x14ac:dyDescent="0.2">
      <c r="A7282" s="64" t="s">
        <v>1300</v>
      </c>
      <c r="B7282" s="65" t="s">
        <v>1299</v>
      </c>
      <c r="C7282" s="65">
        <v>474843</v>
      </c>
      <c r="D7282" s="66">
        <f>VLOOKUP(A7282,'2.1 Termination Charges'!$B$4:$F$904,5,0)</f>
        <v>1.2359999999999999E-2</v>
      </c>
      <c r="G7282" s="67"/>
      <c r="H7282" s="67"/>
      <c r="J7282" s="67"/>
      <c r="P7282" s="68"/>
      <c r="Q7282" s="69"/>
      <c r="R7282" s="69"/>
      <c r="Z7282" s="70"/>
      <c r="AA7282" s="71"/>
      <c r="AB7282" s="70"/>
      <c r="AC7282" s="70"/>
      <c r="AD7282" s="53"/>
      <c r="AE7282" s="53"/>
      <c r="AF7282" s="72"/>
      <c r="AG7282" s="70"/>
      <c r="AH7282" s="70"/>
      <c r="AI7282" s="70"/>
    </row>
    <row r="7283" spans="1:35" ht="12.75" customHeight="1" x14ac:dyDescent="0.2">
      <c r="A7283" s="64" t="s">
        <v>1300</v>
      </c>
      <c r="B7283" s="65" t="s">
        <v>1299</v>
      </c>
      <c r="C7283" s="65">
        <v>474844</v>
      </c>
      <c r="D7283" s="66">
        <f>VLOOKUP(A7283,'2.1 Termination Charges'!$B$4:$F$904,5,0)</f>
        <v>1.2359999999999999E-2</v>
      </c>
      <c r="G7283" s="67"/>
      <c r="H7283" s="67"/>
      <c r="J7283" s="67"/>
      <c r="P7283" s="68"/>
      <c r="Q7283" s="69"/>
      <c r="R7283" s="69"/>
      <c r="Z7283" s="70"/>
      <c r="AA7283" s="71"/>
      <c r="AB7283" s="70"/>
      <c r="AC7283" s="70"/>
      <c r="AD7283" s="53"/>
      <c r="AE7283" s="53"/>
      <c r="AF7283" s="72"/>
      <c r="AG7283" s="70"/>
      <c r="AH7283" s="70"/>
      <c r="AI7283" s="70"/>
    </row>
    <row r="7284" spans="1:35" ht="12.75" customHeight="1" x14ac:dyDescent="0.2">
      <c r="A7284" s="64" t="s">
        <v>1300</v>
      </c>
      <c r="B7284" s="65" t="s">
        <v>1299</v>
      </c>
      <c r="C7284" s="65">
        <v>474845</v>
      </c>
      <c r="D7284" s="66">
        <f>VLOOKUP(A7284,'2.1 Termination Charges'!$B$4:$F$904,5,0)</f>
        <v>1.2359999999999999E-2</v>
      </c>
      <c r="G7284" s="67"/>
      <c r="H7284" s="67"/>
      <c r="J7284" s="67"/>
      <c r="P7284" s="68"/>
      <c r="Q7284" s="69"/>
      <c r="R7284" s="69"/>
      <c r="Z7284" s="70"/>
      <c r="AA7284" s="71"/>
      <c r="AB7284" s="70"/>
      <c r="AC7284" s="70"/>
      <c r="AD7284" s="53"/>
      <c r="AE7284" s="53"/>
      <c r="AF7284" s="72"/>
      <c r="AG7284" s="70"/>
      <c r="AH7284" s="70"/>
      <c r="AI7284" s="70"/>
    </row>
    <row r="7285" spans="1:35" ht="12.75" customHeight="1" x14ac:dyDescent="0.2">
      <c r="A7285" s="64" t="s">
        <v>1300</v>
      </c>
      <c r="B7285" s="65" t="s">
        <v>1299</v>
      </c>
      <c r="C7285" s="65">
        <v>474846</v>
      </c>
      <c r="D7285" s="66">
        <f>VLOOKUP(A7285,'2.1 Termination Charges'!$B$4:$F$904,5,0)</f>
        <v>1.2359999999999999E-2</v>
      </c>
      <c r="G7285" s="67"/>
      <c r="H7285" s="67"/>
      <c r="J7285" s="67"/>
      <c r="P7285" s="68"/>
      <c r="Q7285" s="69"/>
      <c r="R7285" s="69"/>
      <c r="Z7285" s="70"/>
      <c r="AA7285" s="71"/>
      <c r="AB7285" s="70"/>
      <c r="AC7285" s="70"/>
      <c r="AD7285" s="53"/>
      <c r="AE7285" s="53"/>
      <c r="AF7285" s="72"/>
      <c r="AG7285" s="70"/>
      <c r="AH7285" s="70"/>
      <c r="AI7285" s="70"/>
    </row>
    <row r="7286" spans="1:35" ht="12.75" customHeight="1" x14ac:dyDescent="0.2">
      <c r="A7286" s="64" t="s">
        <v>1300</v>
      </c>
      <c r="B7286" s="65" t="s">
        <v>1299</v>
      </c>
      <c r="C7286" s="65">
        <v>474847</v>
      </c>
      <c r="D7286" s="66">
        <f>VLOOKUP(A7286,'2.1 Termination Charges'!$B$4:$F$904,5,0)</f>
        <v>1.2359999999999999E-2</v>
      </c>
      <c r="G7286" s="67"/>
      <c r="H7286" s="67"/>
      <c r="J7286" s="67"/>
      <c r="P7286" s="68"/>
      <c r="Q7286" s="69"/>
      <c r="R7286" s="69"/>
      <c r="Z7286" s="70"/>
      <c r="AA7286" s="71"/>
      <c r="AB7286" s="70"/>
      <c r="AC7286" s="70"/>
      <c r="AD7286" s="53"/>
      <c r="AE7286" s="53"/>
      <c r="AF7286" s="72"/>
      <c r="AG7286" s="70"/>
      <c r="AH7286" s="70"/>
      <c r="AI7286" s="70"/>
    </row>
    <row r="7287" spans="1:35" ht="12.75" customHeight="1" x14ac:dyDescent="0.2">
      <c r="A7287" s="64" t="s">
        <v>1300</v>
      </c>
      <c r="B7287" s="65" t="s">
        <v>1299</v>
      </c>
      <c r="C7287" s="65">
        <v>474848</v>
      </c>
      <c r="D7287" s="66">
        <f>VLOOKUP(A7287,'2.1 Termination Charges'!$B$4:$F$904,5,0)</f>
        <v>1.2359999999999999E-2</v>
      </c>
      <c r="G7287" s="67"/>
      <c r="H7287" s="67"/>
      <c r="J7287" s="67"/>
      <c r="P7287" s="68"/>
      <c r="Q7287" s="69"/>
      <c r="R7287" s="69"/>
      <c r="Z7287" s="70"/>
      <c r="AA7287" s="71"/>
      <c r="AB7287" s="70"/>
      <c r="AC7287" s="70"/>
      <c r="AD7287" s="53"/>
      <c r="AE7287" s="53"/>
      <c r="AF7287" s="72"/>
      <c r="AG7287" s="70"/>
      <c r="AH7287" s="70"/>
      <c r="AI7287" s="70"/>
    </row>
    <row r="7288" spans="1:35" ht="12.75" customHeight="1" x14ac:dyDescent="0.2">
      <c r="A7288" s="64" t="s">
        <v>1300</v>
      </c>
      <c r="B7288" s="65" t="s">
        <v>1299</v>
      </c>
      <c r="C7288" s="65">
        <v>474851</v>
      </c>
      <c r="D7288" s="66">
        <f>VLOOKUP(A7288,'2.1 Termination Charges'!$B$4:$F$904,5,0)</f>
        <v>1.2359999999999999E-2</v>
      </c>
      <c r="G7288" s="67"/>
      <c r="H7288" s="67"/>
      <c r="J7288" s="67"/>
      <c r="P7288" s="68"/>
      <c r="Q7288" s="69"/>
      <c r="R7288" s="69"/>
      <c r="Z7288" s="70"/>
      <c r="AA7288" s="71"/>
      <c r="AB7288" s="70"/>
      <c r="AC7288" s="70"/>
      <c r="AD7288" s="53"/>
      <c r="AE7288" s="53"/>
      <c r="AF7288" s="72"/>
      <c r="AG7288" s="70"/>
      <c r="AH7288" s="70"/>
      <c r="AI7288" s="70"/>
    </row>
    <row r="7289" spans="1:35" ht="12.75" customHeight="1" x14ac:dyDescent="0.2">
      <c r="A7289" s="64" t="s">
        <v>1300</v>
      </c>
      <c r="B7289" s="65" t="s">
        <v>1299</v>
      </c>
      <c r="C7289" s="65">
        <v>474852</v>
      </c>
      <c r="D7289" s="66">
        <f>VLOOKUP(A7289,'2.1 Termination Charges'!$B$4:$F$904,5,0)</f>
        <v>1.2359999999999999E-2</v>
      </c>
      <c r="G7289" s="67"/>
      <c r="H7289" s="67"/>
      <c r="J7289" s="67"/>
      <c r="P7289" s="68"/>
      <c r="Q7289" s="69"/>
      <c r="R7289" s="69"/>
      <c r="Z7289" s="70"/>
      <c r="AA7289" s="71"/>
      <c r="AB7289" s="70"/>
      <c r="AC7289" s="70"/>
      <c r="AD7289" s="53"/>
      <c r="AE7289" s="53"/>
      <c r="AF7289" s="72"/>
      <c r="AG7289" s="70"/>
      <c r="AH7289" s="70"/>
      <c r="AI7289" s="70"/>
    </row>
    <row r="7290" spans="1:35" ht="12.75" customHeight="1" x14ac:dyDescent="0.2">
      <c r="A7290" s="64" t="s">
        <v>1300</v>
      </c>
      <c r="B7290" s="65" t="s">
        <v>1299</v>
      </c>
      <c r="C7290" s="65">
        <v>474853</v>
      </c>
      <c r="D7290" s="66">
        <f>VLOOKUP(A7290,'2.1 Termination Charges'!$B$4:$F$904,5,0)</f>
        <v>1.2359999999999999E-2</v>
      </c>
      <c r="G7290" s="67"/>
      <c r="H7290" s="67"/>
      <c r="J7290" s="67"/>
      <c r="P7290" s="68"/>
      <c r="Q7290" s="69"/>
      <c r="R7290" s="69"/>
      <c r="Z7290" s="70"/>
      <c r="AA7290" s="71"/>
      <c r="AB7290" s="70"/>
      <c r="AC7290" s="70"/>
      <c r="AD7290" s="53"/>
      <c r="AE7290" s="53"/>
      <c r="AF7290" s="72"/>
      <c r="AG7290" s="70"/>
      <c r="AH7290" s="70"/>
      <c r="AI7290" s="70"/>
    </row>
    <row r="7291" spans="1:35" ht="12.75" customHeight="1" x14ac:dyDescent="0.2">
      <c r="A7291" s="64" t="s">
        <v>1300</v>
      </c>
      <c r="B7291" s="65" t="s">
        <v>1299</v>
      </c>
      <c r="C7291" s="65">
        <v>474854</v>
      </c>
      <c r="D7291" s="66">
        <f>VLOOKUP(A7291,'2.1 Termination Charges'!$B$4:$F$904,5,0)</f>
        <v>1.2359999999999999E-2</v>
      </c>
      <c r="G7291" s="67"/>
      <c r="H7291" s="67"/>
      <c r="J7291" s="67"/>
      <c r="P7291" s="68"/>
      <c r="Q7291" s="69"/>
      <c r="R7291" s="69"/>
      <c r="Z7291" s="70"/>
      <c r="AA7291" s="71"/>
      <c r="AB7291" s="70"/>
      <c r="AC7291" s="70"/>
      <c r="AD7291" s="53"/>
      <c r="AE7291" s="53"/>
      <c r="AF7291" s="72"/>
      <c r="AG7291" s="70"/>
      <c r="AH7291" s="70"/>
      <c r="AI7291" s="70"/>
    </row>
    <row r="7292" spans="1:35" ht="12.75" customHeight="1" x14ac:dyDescent="0.2">
      <c r="A7292" s="64" t="s">
        <v>1300</v>
      </c>
      <c r="B7292" s="65" t="s">
        <v>1299</v>
      </c>
      <c r="C7292" s="65">
        <v>474855</v>
      </c>
      <c r="D7292" s="66">
        <f>VLOOKUP(A7292,'2.1 Termination Charges'!$B$4:$F$904,5,0)</f>
        <v>1.2359999999999999E-2</v>
      </c>
      <c r="G7292" s="67"/>
      <c r="H7292" s="67"/>
      <c r="J7292" s="67"/>
      <c r="P7292" s="68"/>
      <c r="Q7292" s="69"/>
      <c r="R7292" s="69"/>
      <c r="Z7292" s="70"/>
      <c r="AA7292" s="71"/>
      <c r="AB7292" s="70"/>
      <c r="AC7292" s="70"/>
      <c r="AD7292" s="53"/>
      <c r="AE7292" s="53"/>
      <c r="AF7292" s="72"/>
      <c r="AG7292" s="70"/>
      <c r="AH7292" s="70"/>
      <c r="AI7292" s="70"/>
    </row>
    <row r="7293" spans="1:35" ht="12.75" customHeight="1" x14ac:dyDescent="0.2">
      <c r="A7293" s="64" t="s">
        <v>1300</v>
      </c>
      <c r="B7293" s="65" t="s">
        <v>1299</v>
      </c>
      <c r="C7293" s="65">
        <v>474856</v>
      </c>
      <c r="D7293" s="66">
        <f>VLOOKUP(A7293,'2.1 Termination Charges'!$B$4:$F$904,5,0)</f>
        <v>1.2359999999999999E-2</v>
      </c>
      <c r="G7293" s="67"/>
      <c r="H7293" s="67"/>
      <c r="J7293" s="67"/>
      <c r="P7293" s="68"/>
      <c r="Q7293" s="69"/>
      <c r="R7293" s="69"/>
      <c r="Z7293" s="70"/>
      <c r="AA7293" s="71"/>
      <c r="AB7293" s="70"/>
      <c r="AC7293" s="70"/>
      <c r="AD7293" s="53"/>
      <c r="AE7293" s="53"/>
      <c r="AF7293" s="72"/>
      <c r="AG7293" s="70"/>
      <c r="AH7293" s="70"/>
      <c r="AI7293" s="70"/>
    </row>
    <row r="7294" spans="1:35" ht="12.75" customHeight="1" x14ac:dyDescent="0.2">
      <c r="A7294" s="64" t="s">
        <v>1300</v>
      </c>
      <c r="B7294" s="65" t="s">
        <v>1299</v>
      </c>
      <c r="C7294" s="65">
        <v>474857</v>
      </c>
      <c r="D7294" s="66">
        <f>VLOOKUP(A7294,'2.1 Termination Charges'!$B$4:$F$904,5,0)</f>
        <v>1.2359999999999999E-2</v>
      </c>
      <c r="G7294" s="67"/>
      <c r="H7294" s="67"/>
      <c r="J7294" s="67"/>
      <c r="P7294" s="68"/>
      <c r="Q7294" s="69"/>
      <c r="R7294" s="69"/>
      <c r="Z7294" s="70"/>
      <c r="AA7294" s="71"/>
      <c r="AB7294" s="70"/>
      <c r="AC7294" s="70"/>
      <c r="AD7294" s="53"/>
      <c r="AE7294" s="53"/>
      <c r="AF7294" s="72"/>
      <c r="AG7294" s="70"/>
      <c r="AH7294" s="70"/>
      <c r="AI7294" s="70"/>
    </row>
    <row r="7295" spans="1:35" ht="12.75" customHeight="1" x14ac:dyDescent="0.2">
      <c r="A7295" s="64" t="s">
        <v>1300</v>
      </c>
      <c r="B7295" s="65" t="s">
        <v>1299</v>
      </c>
      <c r="C7295" s="65">
        <v>474858</v>
      </c>
      <c r="D7295" s="66">
        <f>VLOOKUP(A7295,'2.1 Termination Charges'!$B$4:$F$904,5,0)</f>
        <v>1.2359999999999999E-2</v>
      </c>
      <c r="G7295" s="67"/>
      <c r="H7295" s="67"/>
      <c r="J7295" s="67"/>
      <c r="P7295" s="68"/>
      <c r="Q7295" s="69"/>
      <c r="R7295" s="69"/>
      <c r="Z7295" s="70"/>
      <c r="AA7295" s="71"/>
      <c r="AB7295" s="70"/>
      <c r="AC7295" s="70"/>
      <c r="AD7295" s="53"/>
      <c r="AE7295" s="53"/>
      <c r="AF7295" s="72"/>
      <c r="AG7295" s="70"/>
      <c r="AH7295" s="70"/>
      <c r="AI7295" s="70"/>
    </row>
    <row r="7296" spans="1:35" ht="12.75" customHeight="1" x14ac:dyDescent="0.2">
      <c r="A7296" s="64" t="s">
        <v>1300</v>
      </c>
      <c r="B7296" s="65" t="s">
        <v>1299</v>
      </c>
      <c r="C7296" s="65">
        <v>47486</v>
      </c>
      <c r="D7296" s="66">
        <f>VLOOKUP(A7296,'2.1 Termination Charges'!$B$4:$F$904,5,0)</f>
        <v>1.2359999999999999E-2</v>
      </c>
      <c r="G7296" s="67"/>
      <c r="H7296" s="67"/>
      <c r="J7296" s="67"/>
      <c r="P7296" s="68"/>
      <c r="Q7296" s="69"/>
      <c r="R7296" s="69"/>
      <c r="Z7296" s="70"/>
      <c r="AA7296" s="71"/>
      <c r="AB7296" s="70"/>
      <c r="AC7296" s="70"/>
      <c r="AD7296" s="53"/>
      <c r="AE7296" s="53"/>
      <c r="AF7296" s="72"/>
      <c r="AG7296" s="70"/>
      <c r="AH7296" s="70"/>
      <c r="AI7296" s="70"/>
    </row>
    <row r="7297" spans="1:35" ht="12.75" customHeight="1" x14ac:dyDescent="0.2">
      <c r="A7297" s="64" t="s">
        <v>1300</v>
      </c>
      <c r="B7297" s="65" t="s">
        <v>1299</v>
      </c>
      <c r="C7297" s="65">
        <v>47487</v>
      </c>
      <c r="D7297" s="66">
        <f>VLOOKUP(A7297,'2.1 Termination Charges'!$B$4:$F$904,5,0)</f>
        <v>1.2359999999999999E-2</v>
      </c>
      <c r="G7297" s="67"/>
      <c r="H7297" s="67"/>
      <c r="J7297" s="67"/>
      <c r="P7297" s="68"/>
      <c r="Q7297" s="69"/>
      <c r="R7297" s="69"/>
      <c r="Z7297" s="70"/>
      <c r="AA7297" s="71"/>
      <c r="AB7297" s="70"/>
      <c r="AC7297" s="70"/>
      <c r="AD7297" s="53"/>
      <c r="AE7297" s="53"/>
      <c r="AF7297" s="72"/>
      <c r="AG7297" s="70"/>
      <c r="AH7297" s="70"/>
      <c r="AI7297" s="70"/>
    </row>
    <row r="7298" spans="1:35" ht="12.75" customHeight="1" x14ac:dyDescent="0.2">
      <c r="A7298" s="64" t="s">
        <v>1300</v>
      </c>
      <c r="B7298" s="65" t="s">
        <v>1299</v>
      </c>
      <c r="C7298" s="65">
        <v>47488</v>
      </c>
      <c r="D7298" s="66">
        <f>VLOOKUP(A7298,'2.1 Termination Charges'!$B$4:$F$904,5,0)</f>
        <v>1.2359999999999999E-2</v>
      </c>
      <c r="G7298" s="67"/>
      <c r="H7298" s="67"/>
      <c r="J7298" s="67"/>
      <c r="P7298" s="68"/>
      <c r="Q7298" s="69"/>
      <c r="R7298" s="69"/>
      <c r="Z7298" s="70"/>
      <c r="AA7298" s="71"/>
      <c r="AB7298" s="70"/>
      <c r="AC7298" s="70"/>
      <c r="AD7298" s="53"/>
      <c r="AE7298" s="53"/>
      <c r="AF7298" s="72"/>
      <c r="AG7298" s="70"/>
      <c r="AH7298" s="70"/>
      <c r="AI7298" s="70"/>
    </row>
    <row r="7299" spans="1:35" ht="12.75" customHeight="1" x14ac:dyDescent="0.2">
      <c r="A7299" s="64" t="s">
        <v>1300</v>
      </c>
      <c r="B7299" s="65" t="s">
        <v>1299</v>
      </c>
      <c r="C7299" s="65">
        <v>474890</v>
      </c>
      <c r="D7299" s="66">
        <f>VLOOKUP(A7299,'2.1 Termination Charges'!$B$4:$F$904,5,0)</f>
        <v>1.2359999999999999E-2</v>
      </c>
      <c r="G7299" s="67"/>
      <c r="H7299" s="67"/>
      <c r="J7299" s="67"/>
      <c r="P7299" s="68"/>
      <c r="Q7299" s="69"/>
      <c r="R7299" s="69"/>
      <c r="Z7299" s="70"/>
      <c r="AA7299" s="71"/>
      <c r="AB7299" s="70"/>
      <c r="AC7299" s="70"/>
      <c r="AD7299" s="53"/>
      <c r="AE7299" s="53"/>
      <c r="AF7299" s="72"/>
      <c r="AG7299" s="70"/>
      <c r="AH7299" s="70"/>
      <c r="AI7299" s="70"/>
    </row>
    <row r="7300" spans="1:35" ht="12.75" customHeight="1" x14ac:dyDescent="0.2">
      <c r="A7300" s="64" t="s">
        <v>1300</v>
      </c>
      <c r="B7300" s="65" t="s">
        <v>1299</v>
      </c>
      <c r="C7300" s="65">
        <v>474891</v>
      </c>
      <c r="D7300" s="66">
        <f>VLOOKUP(A7300,'2.1 Termination Charges'!$B$4:$F$904,5,0)</f>
        <v>1.2359999999999999E-2</v>
      </c>
      <c r="G7300" s="67"/>
      <c r="H7300" s="67"/>
      <c r="J7300" s="67"/>
      <c r="P7300" s="68"/>
      <c r="Q7300" s="69"/>
      <c r="R7300" s="69"/>
      <c r="Z7300" s="70"/>
      <c r="AA7300" s="71"/>
      <c r="AB7300" s="70"/>
      <c r="AC7300" s="70"/>
      <c r="AD7300" s="53"/>
      <c r="AE7300" s="53"/>
      <c r="AF7300" s="72"/>
      <c r="AG7300" s="70"/>
      <c r="AH7300" s="70"/>
      <c r="AI7300" s="70"/>
    </row>
    <row r="7301" spans="1:35" ht="12.75" customHeight="1" x14ac:dyDescent="0.2">
      <c r="A7301" s="64" t="s">
        <v>1300</v>
      </c>
      <c r="B7301" s="65" t="s">
        <v>1299</v>
      </c>
      <c r="C7301" s="65">
        <v>474892</v>
      </c>
      <c r="D7301" s="66">
        <f>VLOOKUP(A7301,'2.1 Termination Charges'!$B$4:$F$904,5,0)</f>
        <v>1.2359999999999999E-2</v>
      </c>
      <c r="G7301" s="67"/>
      <c r="H7301" s="67"/>
      <c r="J7301" s="67"/>
      <c r="P7301" s="68"/>
      <c r="Q7301" s="69"/>
      <c r="R7301" s="69"/>
      <c r="Z7301" s="70"/>
      <c r="AA7301" s="71"/>
      <c r="AB7301" s="70"/>
      <c r="AC7301" s="70"/>
      <c r="AD7301" s="53"/>
      <c r="AE7301" s="53"/>
      <c r="AF7301" s="72"/>
      <c r="AG7301" s="70"/>
      <c r="AH7301" s="70"/>
      <c r="AI7301" s="70"/>
    </row>
    <row r="7302" spans="1:35" ht="12.75" customHeight="1" x14ac:dyDescent="0.2">
      <c r="A7302" s="64" t="s">
        <v>1300</v>
      </c>
      <c r="B7302" s="65" t="s">
        <v>1299</v>
      </c>
      <c r="C7302" s="65">
        <v>474894</v>
      </c>
      <c r="D7302" s="66">
        <f>VLOOKUP(A7302,'2.1 Termination Charges'!$B$4:$F$904,5,0)</f>
        <v>1.2359999999999999E-2</v>
      </c>
      <c r="G7302" s="67"/>
      <c r="H7302" s="67"/>
      <c r="J7302" s="67"/>
      <c r="P7302" s="68"/>
      <c r="Q7302" s="69"/>
      <c r="R7302" s="69"/>
      <c r="Z7302" s="70"/>
      <c r="AA7302" s="71"/>
      <c r="AB7302" s="70"/>
      <c r="AC7302" s="70"/>
      <c r="AD7302" s="53"/>
      <c r="AE7302" s="53"/>
      <c r="AF7302" s="72"/>
      <c r="AG7302" s="70"/>
      <c r="AH7302" s="70"/>
      <c r="AI7302" s="70"/>
    </row>
    <row r="7303" spans="1:35" ht="12.75" customHeight="1" x14ac:dyDescent="0.2">
      <c r="A7303" s="64" t="s">
        <v>1300</v>
      </c>
      <c r="B7303" s="65" t="s">
        <v>1299</v>
      </c>
      <c r="C7303" s="65">
        <v>474895</v>
      </c>
      <c r="D7303" s="66">
        <f>VLOOKUP(A7303,'2.1 Termination Charges'!$B$4:$F$904,5,0)</f>
        <v>1.2359999999999999E-2</v>
      </c>
      <c r="G7303" s="67"/>
      <c r="H7303" s="67"/>
      <c r="J7303" s="67"/>
      <c r="P7303" s="68"/>
      <c r="Q7303" s="69"/>
      <c r="R7303" s="69"/>
      <c r="Z7303" s="70"/>
      <c r="AA7303" s="71"/>
      <c r="AB7303" s="70"/>
      <c r="AC7303" s="70"/>
      <c r="AD7303" s="53"/>
      <c r="AE7303" s="53"/>
      <c r="AF7303" s="72"/>
      <c r="AG7303" s="70"/>
      <c r="AH7303" s="70"/>
      <c r="AI7303" s="70"/>
    </row>
    <row r="7304" spans="1:35" ht="12.75" customHeight="1" x14ac:dyDescent="0.2">
      <c r="A7304" s="64" t="s">
        <v>1300</v>
      </c>
      <c r="B7304" s="65" t="s">
        <v>1299</v>
      </c>
      <c r="C7304" s="65">
        <v>474896</v>
      </c>
      <c r="D7304" s="66">
        <f>VLOOKUP(A7304,'2.1 Termination Charges'!$B$4:$F$904,5,0)</f>
        <v>1.2359999999999999E-2</v>
      </c>
      <c r="G7304" s="67"/>
      <c r="H7304" s="67"/>
      <c r="J7304" s="67"/>
      <c r="P7304" s="68"/>
      <c r="Q7304" s="69"/>
      <c r="R7304" s="69"/>
      <c r="Z7304" s="70"/>
      <c r="AA7304" s="71"/>
      <c r="AB7304" s="70"/>
      <c r="AC7304" s="70"/>
      <c r="AD7304" s="53"/>
      <c r="AE7304" s="53"/>
      <c r="AF7304" s="72"/>
      <c r="AG7304" s="70"/>
      <c r="AH7304" s="70"/>
      <c r="AI7304" s="70"/>
    </row>
    <row r="7305" spans="1:35" ht="12.75" customHeight="1" x14ac:dyDescent="0.2">
      <c r="A7305" s="64" t="s">
        <v>1300</v>
      </c>
      <c r="B7305" s="65" t="s">
        <v>1299</v>
      </c>
      <c r="C7305" s="65">
        <v>474897</v>
      </c>
      <c r="D7305" s="66">
        <f>VLOOKUP(A7305,'2.1 Termination Charges'!$B$4:$F$904,5,0)</f>
        <v>1.2359999999999999E-2</v>
      </c>
      <c r="G7305" s="67"/>
      <c r="H7305" s="67"/>
      <c r="J7305" s="67"/>
      <c r="P7305" s="68"/>
      <c r="Q7305" s="69"/>
      <c r="R7305" s="69"/>
      <c r="Z7305" s="70"/>
      <c r="AA7305" s="71"/>
      <c r="AB7305" s="70"/>
      <c r="AC7305" s="70"/>
      <c r="AD7305" s="53"/>
      <c r="AE7305" s="53"/>
      <c r="AF7305" s="72"/>
      <c r="AG7305" s="70"/>
      <c r="AH7305" s="70"/>
      <c r="AI7305" s="70"/>
    </row>
    <row r="7306" spans="1:35" ht="12.75" customHeight="1" x14ac:dyDescent="0.2">
      <c r="A7306" s="64" t="s">
        <v>1300</v>
      </c>
      <c r="B7306" s="65" t="s">
        <v>1299</v>
      </c>
      <c r="C7306" s="65">
        <v>474898</v>
      </c>
      <c r="D7306" s="66">
        <f>VLOOKUP(A7306,'2.1 Termination Charges'!$B$4:$F$904,5,0)</f>
        <v>1.2359999999999999E-2</v>
      </c>
      <c r="G7306" s="67"/>
      <c r="H7306" s="67"/>
      <c r="J7306" s="67"/>
      <c r="P7306" s="68"/>
      <c r="Q7306" s="69"/>
      <c r="R7306" s="69"/>
      <c r="Z7306" s="70"/>
      <c r="AA7306" s="71"/>
      <c r="AB7306" s="70"/>
      <c r="AC7306" s="70"/>
      <c r="AD7306" s="53"/>
      <c r="AE7306" s="53"/>
      <c r="AF7306" s="72"/>
      <c r="AG7306" s="70"/>
      <c r="AH7306" s="70"/>
      <c r="AI7306" s="70"/>
    </row>
    <row r="7307" spans="1:35" ht="12.75" customHeight="1" x14ac:dyDescent="0.2">
      <c r="A7307" s="64" t="s">
        <v>1300</v>
      </c>
      <c r="B7307" s="65" t="s">
        <v>1299</v>
      </c>
      <c r="C7307" s="65">
        <v>474899</v>
      </c>
      <c r="D7307" s="66">
        <f>VLOOKUP(A7307,'2.1 Termination Charges'!$B$4:$F$904,5,0)</f>
        <v>1.2359999999999999E-2</v>
      </c>
      <c r="G7307" s="67"/>
      <c r="H7307" s="67"/>
      <c r="J7307" s="67"/>
      <c r="P7307" s="68"/>
      <c r="Q7307" s="69"/>
      <c r="R7307" s="69"/>
      <c r="Z7307" s="70"/>
      <c r="AA7307" s="71"/>
      <c r="AB7307" s="70"/>
      <c r="AC7307" s="70"/>
      <c r="AD7307" s="53"/>
      <c r="AE7307" s="53"/>
      <c r="AF7307" s="72"/>
      <c r="AG7307" s="70"/>
      <c r="AH7307" s="70"/>
      <c r="AI7307" s="70"/>
    </row>
    <row r="7308" spans="1:35" ht="12.75" customHeight="1" x14ac:dyDescent="0.2">
      <c r="A7308" s="64" t="s">
        <v>1300</v>
      </c>
      <c r="B7308" s="65" t="s">
        <v>1299</v>
      </c>
      <c r="C7308" s="65">
        <v>4749</v>
      </c>
      <c r="D7308" s="66">
        <f>VLOOKUP(A7308,'2.1 Termination Charges'!$B$4:$F$904,5,0)</f>
        <v>1.2359999999999999E-2</v>
      </c>
      <c r="G7308" s="67"/>
      <c r="H7308" s="67"/>
      <c r="J7308" s="67"/>
      <c r="P7308" s="68"/>
      <c r="Q7308" s="69"/>
      <c r="R7308" s="69"/>
      <c r="Z7308" s="70"/>
      <c r="AA7308" s="71"/>
      <c r="AB7308" s="70"/>
      <c r="AC7308" s="70"/>
      <c r="AD7308" s="53"/>
      <c r="AE7308" s="53"/>
      <c r="AF7308" s="72"/>
      <c r="AG7308" s="70"/>
      <c r="AH7308" s="70"/>
      <c r="AI7308" s="70"/>
    </row>
    <row r="7309" spans="1:35" ht="12.75" customHeight="1" x14ac:dyDescent="0.2">
      <c r="A7309" s="64" t="s">
        <v>1300</v>
      </c>
      <c r="B7309" s="65" t="s">
        <v>1299</v>
      </c>
      <c r="C7309" s="65">
        <v>47580001</v>
      </c>
      <c r="D7309" s="66">
        <f>VLOOKUP(A7309,'2.1 Termination Charges'!$B$4:$F$904,5,0)</f>
        <v>1.2359999999999999E-2</v>
      </c>
      <c r="G7309" s="67"/>
      <c r="H7309" s="67"/>
      <c r="J7309" s="67"/>
      <c r="P7309" s="68"/>
      <c r="Q7309" s="69"/>
      <c r="R7309" s="69"/>
      <c r="Z7309" s="70"/>
      <c r="AA7309" s="71"/>
      <c r="AB7309" s="70"/>
      <c r="AC7309" s="70"/>
      <c r="AD7309" s="53"/>
      <c r="AE7309" s="53"/>
      <c r="AF7309" s="72"/>
      <c r="AG7309" s="70"/>
      <c r="AH7309" s="70"/>
      <c r="AI7309" s="70"/>
    </row>
    <row r="7310" spans="1:35" ht="12.75" customHeight="1" x14ac:dyDescent="0.2">
      <c r="A7310" s="64" t="s">
        <v>1300</v>
      </c>
      <c r="B7310" s="65" t="s">
        <v>1299</v>
      </c>
      <c r="C7310" s="65">
        <v>47580002</v>
      </c>
      <c r="D7310" s="66">
        <f>VLOOKUP(A7310,'2.1 Termination Charges'!$B$4:$F$904,5,0)</f>
        <v>1.2359999999999999E-2</v>
      </c>
      <c r="G7310" s="67"/>
      <c r="H7310" s="67"/>
      <c r="J7310" s="67"/>
      <c r="P7310" s="68"/>
      <c r="Q7310" s="69"/>
      <c r="R7310" s="69"/>
      <c r="Z7310" s="70"/>
      <c r="AA7310" s="71"/>
      <c r="AB7310" s="70"/>
      <c r="AC7310" s="70"/>
      <c r="AD7310" s="53"/>
      <c r="AE7310" s="53"/>
      <c r="AF7310" s="72"/>
      <c r="AG7310" s="70"/>
      <c r="AH7310" s="70"/>
      <c r="AI7310" s="70"/>
    </row>
    <row r="7311" spans="1:35" ht="12.75" customHeight="1" x14ac:dyDescent="0.2">
      <c r="A7311" s="64" t="s">
        <v>1300</v>
      </c>
      <c r="B7311" s="65" t="s">
        <v>1299</v>
      </c>
      <c r="C7311" s="65">
        <v>47580003</v>
      </c>
      <c r="D7311" s="66">
        <f>VLOOKUP(A7311,'2.1 Termination Charges'!$B$4:$F$904,5,0)</f>
        <v>1.2359999999999999E-2</v>
      </c>
      <c r="G7311" s="67"/>
      <c r="H7311" s="67"/>
      <c r="J7311" s="67"/>
      <c r="P7311" s="68"/>
      <c r="Q7311" s="69"/>
      <c r="R7311" s="69"/>
      <c r="Z7311" s="70"/>
      <c r="AA7311" s="71"/>
      <c r="AB7311" s="70"/>
      <c r="AC7311" s="70"/>
      <c r="AD7311" s="53"/>
      <c r="AE7311" s="53"/>
      <c r="AF7311" s="72"/>
      <c r="AG7311" s="70"/>
      <c r="AH7311" s="70"/>
      <c r="AI7311" s="70"/>
    </row>
    <row r="7312" spans="1:35" ht="12.75" customHeight="1" x14ac:dyDescent="0.2">
      <c r="A7312" s="64" t="s">
        <v>1300</v>
      </c>
      <c r="B7312" s="65" t="s">
        <v>1299</v>
      </c>
      <c r="C7312" s="65">
        <v>47580004</v>
      </c>
      <c r="D7312" s="66">
        <f>VLOOKUP(A7312,'2.1 Termination Charges'!$B$4:$F$904,5,0)</f>
        <v>1.2359999999999999E-2</v>
      </c>
      <c r="G7312" s="67"/>
      <c r="H7312" s="67"/>
      <c r="J7312" s="67"/>
      <c r="P7312" s="68"/>
      <c r="Q7312" s="69"/>
      <c r="R7312" s="69"/>
      <c r="Z7312" s="70"/>
      <c r="AA7312" s="71"/>
      <c r="AB7312" s="70"/>
      <c r="AC7312" s="70"/>
      <c r="AD7312" s="53"/>
      <c r="AE7312" s="53"/>
      <c r="AF7312" s="72"/>
      <c r="AG7312" s="70"/>
      <c r="AH7312" s="70"/>
      <c r="AI7312" s="70"/>
    </row>
    <row r="7313" spans="1:35" ht="12.75" customHeight="1" x14ac:dyDescent="0.2">
      <c r="A7313" s="64" t="s">
        <v>1300</v>
      </c>
      <c r="B7313" s="65" t="s">
        <v>1299</v>
      </c>
      <c r="C7313" s="65">
        <v>47580005</v>
      </c>
      <c r="D7313" s="66">
        <f>VLOOKUP(A7313,'2.1 Termination Charges'!$B$4:$F$904,5,0)</f>
        <v>1.2359999999999999E-2</v>
      </c>
      <c r="G7313" s="67"/>
      <c r="H7313" s="67"/>
      <c r="J7313" s="67"/>
      <c r="P7313" s="68"/>
      <c r="Q7313" s="69"/>
      <c r="R7313" s="69"/>
      <c r="Z7313" s="70"/>
      <c r="AA7313" s="71"/>
      <c r="AB7313" s="70"/>
      <c r="AC7313" s="70"/>
      <c r="AD7313" s="53"/>
      <c r="AE7313" s="53"/>
      <c r="AF7313" s="72"/>
      <c r="AG7313" s="70"/>
      <c r="AH7313" s="70"/>
      <c r="AI7313" s="70"/>
    </row>
    <row r="7314" spans="1:35" ht="12.75" customHeight="1" x14ac:dyDescent="0.2">
      <c r="A7314" s="64" t="s">
        <v>1300</v>
      </c>
      <c r="B7314" s="65" t="s">
        <v>1299</v>
      </c>
      <c r="C7314" s="65">
        <v>47580006</v>
      </c>
      <c r="D7314" s="66">
        <f>VLOOKUP(A7314,'2.1 Termination Charges'!$B$4:$F$904,5,0)</f>
        <v>1.2359999999999999E-2</v>
      </c>
      <c r="G7314" s="67"/>
      <c r="H7314" s="67"/>
      <c r="J7314" s="67"/>
      <c r="P7314" s="68"/>
      <c r="Q7314" s="69"/>
      <c r="R7314" s="69"/>
      <c r="Z7314" s="70"/>
      <c r="AA7314" s="71"/>
      <c r="AB7314" s="70"/>
      <c r="AC7314" s="70"/>
      <c r="AD7314" s="53"/>
      <c r="AE7314" s="53"/>
      <c r="AF7314" s="72"/>
      <c r="AG7314" s="70"/>
      <c r="AH7314" s="70"/>
      <c r="AI7314" s="70"/>
    </row>
    <row r="7315" spans="1:35" ht="12.75" customHeight="1" x14ac:dyDescent="0.2">
      <c r="A7315" s="64" t="s">
        <v>1300</v>
      </c>
      <c r="B7315" s="65" t="s">
        <v>1299</v>
      </c>
      <c r="C7315" s="65">
        <v>47580007</v>
      </c>
      <c r="D7315" s="66">
        <f>VLOOKUP(A7315,'2.1 Termination Charges'!$B$4:$F$904,5,0)</f>
        <v>1.2359999999999999E-2</v>
      </c>
      <c r="G7315" s="67"/>
      <c r="H7315" s="67"/>
      <c r="J7315" s="67"/>
      <c r="P7315" s="68"/>
      <c r="Q7315" s="69"/>
      <c r="R7315" s="69"/>
      <c r="Z7315" s="70"/>
      <c r="AA7315" s="71"/>
      <c r="AB7315" s="70"/>
      <c r="AC7315" s="70"/>
      <c r="AD7315" s="53"/>
      <c r="AE7315" s="53"/>
      <c r="AF7315" s="72"/>
      <c r="AG7315" s="70"/>
      <c r="AH7315" s="70"/>
      <c r="AI7315" s="70"/>
    </row>
    <row r="7316" spans="1:35" ht="12.75" customHeight="1" x14ac:dyDescent="0.2">
      <c r="A7316" s="64" t="s">
        <v>1300</v>
      </c>
      <c r="B7316" s="65" t="s">
        <v>1299</v>
      </c>
      <c r="C7316" s="65">
        <v>47580008</v>
      </c>
      <c r="D7316" s="66">
        <f>VLOOKUP(A7316,'2.1 Termination Charges'!$B$4:$F$904,5,0)</f>
        <v>1.2359999999999999E-2</v>
      </c>
      <c r="G7316" s="67"/>
      <c r="H7316" s="67"/>
      <c r="J7316" s="67"/>
      <c r="P7316" s="68"/>
      <c r="Q7316" s="69"/>
      <c r="R7316" s="69"/>
      <c r="Z7316" s="70"/>
      <c r="AA7316" s="71"/>
      <c r="AB7316" s="70"/>
      <c r="AC7316" s="70"/>
      <c r="AD7316" s="53"/>
      <c r="AE7316" s="53"/>
      <c r="AF7316" s="72"/>
      <c r="AG7316" s="70"/>
      <c r="AH7316" s="70"/>
      <c r="AI7316" s="70"/>
    </row>
    <row r="7317" spans="1:35" ht="12.75" customHeight="1" x14ac:dyDescent="0.2">
      <c r="A7317" s="64" t="s">
        <v>1300</v>
      </c>
      <c r="B7317" s="65" t="s">
        <v>1299</v>
      </c>
      <c r="C7317" s="65">
        <v>4758001</v>
      </c>
      <c r="D7317" s="66">
        <f>VLOOKUP(A7317,'2.1 Termination Charges'!$B$4:$F$904,5,0)</f>
        <v>1.2359999999999999E-2</v>
      </c>
      <c r="G7317" s="67"/>
      <c r="H7317" s="67"/>
      <c r="J7317" s="67"/>
      <c r="P7317" s="68"/>
      <c r="Q7317" s="69"/>
      <c r="R7317" s="69"/>
      <c r="Z7317" s="70"/>
      <c r="AA7317" s="71"/>
      <c r="AB7317" s="70"/>
      <c r="AC7317" s="70"/>
      <c r="AD7317" s="53"/>
      <c r="AE7317" s="53"/>
      <c r="AF7317" s="72"/>
      <c r="AG7317" s="70"/>
      <c r="AH7317" s="70"/>
      <c r="AI7317" s="70"/>
    </row>
    <row r="7318" spans="1:35" ht="12.75" customHeight="1" x14ac:dyDescent="0.2">
      <c r="A7318" s="64" t="s">
        <v>1300</v>
      </c>
      <c r="B7318" s="65" t="s">
        <v>1299</v>
      </c>
      <c r="C7318" s="65">
        <v>4758002</v>
      </c>
      <c r="D7318" s="66">
        <f>VLOOKUP(A7318,'2.1 Termination Charges'!$B$4:$F$904,5,0)</f>
        <v>1.2359999999999999E-2</v>
      </c>
      <c r="G7318" s="67"/>
      <c r="H7318" s="67"/>
      <c r="J7318" s="67"/>
      <c r="P7318" s="68"/>
      <c r="Q7318" s="69"/>
      <c r="R7318" s="69"/>
      <c r="Z7318" s="70"/>
      <c r="AA7318" s="71"/>
      <c r="AB7318" s="70"/>
      <c r="AC7318" s="70"/>
      <c r="AD7318" s="53"/>
      <c r="AE7318" s="53"/>
      <c r="AF7318" s="72"/>
      <c r="AG7318" s="70"/>
      <c r="AH7318" s="70"/>
      <c r="AI7318" s="70"/>
    </row>
    <row r="7319" spans="1:35" ht="12.75" customHeight="1" x14ac:dyDescent="0.2">
      <c r="A7319" s="64" t="s">
        <v>1300</v>
      </c>
      <c r="B7319" s="65" t="s">
        <v>1299</v>
      </c>
      <c r="C7319" s="65">
        <v>4758003</v>
      </c>
      <c r="D7319" s="66">
        <f>VLOOKUP(A7319,'2.1 Termination Charges'!$B$4:$F$904,5,0)</f>
        <v>1.2359999999999999E-2</v>
      </c>
      <c r="G7319" s="67"/>
      <c r="H7319" s="67"/>
      <c r="J7319" s="67"/>
      <c r="P7319" s="68"/>
      <c r="Q7319" s="69"/>
      <c r="R7319" s="69"/>
      <c r="Z7319" s="70"/>
      <c r="AA7319" s="71"/>
      <c r="AB7319" s="70"/>
      <c r="AC7319" s="70"/>
      <c r="AD7319" s="53"/>
      <c r="AE7319" s="53"/>
      <c r="AF7319" s="72"/>
      <c r="AG7319" s="70"/>
      <c r="AH7319" s="70"/>
      <c r="AI7319" s="70"/>
    </row>
    <row r="7320" spans="1:35" ht="12.75" customHeight="1" x14ac:dyDescent="0.2">
      <c r="A7320" s="64" t="s">
        <v>1300</v>
      </c>
      <c r="B7320" s="65" t="s">
        <v>1299</v>
      </c>
      <c r="C7320" s="65">
        <v>4758004</v>
      </c>
      <c r="D7320" s="66">
        <f>VLOOKUP(A7320,'2.1 Termination Charges'!$B$4:$F$904,5,0)</f>
        <v>1.2359999999999999E-2</v>
      </c>
      <c r="G7320" s="67"/>
      <c r="H7320" s="67"/>
      <c r="J7320" s="67"/>
      <c r="P7320" s="68"/>
      <c r="Q7320" s="69"/>
      <c r="R7320" s="69"/>
      <c r="Z7320" s="70"/>
      <c r="AA7320" s="71"/>
      <c r="AB7320" s="70"/>
      <c r="AC7320" s="70"/>
      <c r="AD7320" s="53"/>
      <c r="AE7320" s="53"/>
      <c r="AF7320" s="72"/>
      <c r="AG7320" s="70"/>
      <c r="AH7320" s="70"/>
      <c r="AI7320" s="70"/>
    </row>
    <row r="7321" spans="1:35" ht="12.75" customHeight="1" x14ac:dyDescent="0.2">
      <c r="A7321" s="64" t="s">
        <v>1300</v>
      </c>
      <c r="B7321" s="65" t="s">
        <v>1299</v>
      </c>
      <c r="C7321" s="65">
        <v>4758005</v>
      </c>
      <c r="D7321" s="66">
        <f>VLOOKUP(A7321,'2.1 Termination Charges'!$B$4:$F$904,5,0)</f>
        <v>1.2359999999999999E-2</v>
      </c>
      <c r="G7321" s="67"/>
      <c r="H7321" s="67"/>
      <c r="J7321" s="67"/>
      <c r="P7321" s="68"/>
      <c r="Q7321" s="69"/>
      <c r="R7321" s="69"/>
      <c r="Z7321" s="70"/>
      <c r="AA7321" s="71"/>
      <c r="AB7321" s="70"/>
      <c r="AC7321" s="70"/>
      <c r="AD7321" s="53"/>
      <c r="AE7321" s="53"/>
      <c r="AF7321" s="72"/>
      <c r="AG7321" s="70"/>
      <c r="AH7321" s="70"/>
      <c r="AI7321" s="70"/>
    </row>
    <row r="7322" spans="1:35" ht="12.75" customHeight="1" x14ac:dyDescent="0.2">
      <c r="A7322" s="64" t="s">
        <v>1300</v>
      </c>
      <c r="B7322" s="65" t="s">
        <v>1299</v>
      </c>
      <c r="C7322" s="65">
        <v>4758006</v>
      </c>
      <c r="D7322" s="66">
        <f>VLOOKUP(A7322,'2.1 Termination Charges'!$B$4:$F$904,5,0)</f>
        <v>1.2359999999999999E-2</v>
      </c>
      <c r="G7322" s="67"/>
      <c r="H7322" s="67"/>
      <c r="J7322" s="67"/>
      <c r="P7322" s="68"/>
      <c r="Q7322" s="69"/>
      <c r="R7322" s="69"/>
      <c r="Z7322" s="70"/>
      <c r="AA7322" s="71"/>
      <c r="AB7322" s="70"/>
      <c r="AC7322" s="70"/>
      <c r="AD7322" s="53"/>
      <c r="AE7322" s="53"/>
      <c r="AF7322" s="72"/>
      <c r="AG7322" s="70"/>
      <c r="AH7322" s="70"/>
      <c r="AI7322" s="70"/>
    </row>
    <row r="7323" spans="1:35" ht="12.75" customHeight="1" x14ac:dyDescent="0.2">
      <c r="A7323" s="64" t="s">
        <v>1300</v>
      </c>
      <c r="B7323" s="65" t="s">
        <v>1299</v>
      </c>
      <c r="C7323" s="65">
        <v>4758007</v>
      </c>
      <c r="D7323" s="66">
        <f>VLOOKUP(A7323,'2.1 Termination Charges'!$B$4:$F$904,5,0)</f>
        <v>1.2359999999999999E-2</v>
      </c>
      <c r="G7323" s="67"/>
      <c r="H7323" s="67"/>
      <c r="J7323" s="67"/>
      <c r="P7323" s="68"/>
      <c r="Q7323" s="69"/>
      <c r="R7323" s="69"/>
      <c r="Z7323" s="70"/>
      <c r="AA7323" s="71"/>
      <c r="AB7323" s="70"/>
      <c r="AC7323" s="70"/>
      <c r="AD7323" s="53"/>
      <c r="AE7323" s="53"/>
      <c r="AF7323" s="72"/>
      <c r="AG7323" s="70"/>
      <c r="AH7323" s="70"/>
      <c r="AI7323" s="70"/>
    </row>
    <row r="7324" spans="1:35" ht="12.75" customHeight="1" x14ac:dyDescent="0.2">
      <c r="A7324" s="64" t="s">
        <v>1300</v>
      </c>
      <c r="B7324" s="65" t="s">
        <v>1299</v>
      </c>
      <c r="C7324" s="65">
        <v>4758008</v>
      </c>
      <c r="D7324" s="66">
        <f>VLOOKUP(A7324,'2.1 Termination Charges'!$B$4:$F$904,5,0)</f>
        <v>1.2359999999999999E-2</v>
      </c>
      <c r="G7324" s="67"/>
      <c r="H7324" s="67"/>
      <c r="J7324" s="67"/>
      <c r="P7324" s="68"/>
      <c r="Q7324" s="69"/>
      <c r="R7324" s="69"/>
      <c r="Z7324" s="70"/>
      <c r="AA7324" s="71"/>
      <c r="AB7324" s="70"/>
      <c r="AC7324" s="70"/>
      <c r="AD7324" s="53"/>
      <c r="AE7324" s="53"/>
      <c r="AF7324" s="72"/>
      <c r="AG7324" s="70"/>
      <c r="AH7324" s="70"/>
      <c r="AI7324" s="70"/>
    </row>
    <row r="7325" spans="1:35" ht="12.75" customHeight="1" x14ac:dyDescent="0.2">
      <c r="A7325" s="64" t="s">
        <v>1300</v>
      </c>
      <c r="B7325" s="65" t="s">
        <v>1299</v>
      </c>
      <c r="C7325" s="65">
        <v>4758009</v>
      </c>
      <c r="D7325" s="66">
        <f>VLOOKUP(A7325,'2.1 Termination Charges'!$B$4:$F$904,5,0)</f>
        <v>1.2359999999999999E-2</v>
      </c>
      <c r="G7325" s="67"/>
      <c r="H7325" s="67"/>
      <c r="J7325" s="67"/>
      <c r="P7325" s="68"/>
      <c r="Q7325" s="69"/>
      <c r="R7325" s="69"/>
      <c r="Z7325" s="70"/>
      <c r="AA7325" s="71"/>
      <c r="AB7325" s="70"/>
      <c r="AC7325" s="70"/>
      <c r="AD7325" s="53"/>
      <c r="AE7325" s="53"/>
      <c r="AF7325" s="72"/>
      <c r="AG7325" s="70"/>
      <c r="AH7325" s="70"/>
      <c r="AI7325" s="70"/>
    </row>
    <row r="7326" spans="1:35" ht="12.75" customHeight="1" x14ac:dyDescent="0.2">
      <c r="A7326" s="64" t="s">
        <v>1300</v>
      </c>
      <c r="B7326" s="65" t="s">
        <v>1299</v>
      </c>
      <c r="C7326" s="65">
        <v>475801</v>
      </c>
      <c r="D7326" s="66">
        <f>VLOOKUP(A7326,'2.1 Termination Charges'!$B$4:$F$904,5,0)</f>
        <v>1.2359999999999999E-2</v>
      </c>
      <c r="G7326" s="67"/>
      <c r="H7326" s="67"/>
      <c r="J7326" s="67"/>
      <c r="P7326" s="68"/>
      <c r="Q7326" s="69"/>
      <c r="R7326" s="69"/>
      <c r="Z7326" s="70"/>
      <c r="AA7326" s="71"/>
      <c r="AB7326" s="70"/>
      <c r="AC7326" s="70"/>
      <c r="AD7326" s="53"/>
      <c r="AE7326" s="53"/>
      <c r="AF7326" s="72"/>
      <c r="AG7326" s="70"/>
      <c r="AH7326" s="70"/>
      <c r="AI7326" s="70"/>
    </row>
    <row r="7327" spans="1:35" ht="12.75" customHeight="1" x14ac:dyDescent="0.2">
      <c r="A7327" s="64" t="s">
        <v>1300</v>
      </c>
      <c r="B7327" s="65" t="s">
        <v>1299</v>
      </c>
      <c r="C7327" s="65">
        <v>475802</v>
      </c>
      <c r="D7327" s="66">
        <f>VLOOKUP(A7327,'2.1 Termination Charges'!$B$4:$F$904,5,0)</f>
        <v>1.2359999999999999E-2</v>
      </c>
      <c r="G7327" s="67"/>
      <c r="H7327" s="67"/>
      <c r="J7327" s="67"/>
      <c r="P7327" s="68"/>
      <c r="Q7327" s="69"/>
      <c r="R7327" s="69"/>
      <c r="Z7327" s="70"/>
      <c r="AA7327" s="71"/>
      <c r="AB7327" s="70"/>
      <c r="AC7327" s="70"/>
      <c r="AD7327" s="53"/>
      <c r="AE7327" s="53"/>
      <c r="AF7327" s="72"/>
      <c r="AG7327" s="70"/>
      <c r="AH7327" s="70"/>
      <c r="AI7327" s="70"/>
    </row>
    <row r="7328" spans="1:35" ht="12.75" customHeight="1" x14ac:dyDescent="0.2">
      <c r="A7328" s="64" t="s">
        <v>1300</v>
      </c>
      <c r="B7328" s="65" t="s">
        <v>1299</v>
      </c>
      <c r="C7328" s="65">
        <v>475803</v>
      </c>
      <c r="D7328" s="66">
        <f>VLOOKUP(A7328,'2.1 Termination Charges'!$B$4:$F$904,5,0)</f>
        <v>1.2359999999999999E-2</v>
      </c>
      <c r="G7328" s="67"/>
      <c r="H7328" s="67"/>
      <c r="J7328" s="67"/>
      <c r="P7328" s="68"/>
      <c r="Q7328" s="69"/>
      <c r="R7328" s="69"/>
      <c r="Z7328" s="70"/>
      <c r="AA7328" s="71"/>
      <c r="AB7328" s="70"/>
      <c r="AC7328" s="70"/>
      <c r="AD7328" s="53"/>
      <c r="AE7328" s="53"/>
      <c r="AF7328" s="72"/>
      <c r="AG7328" s="70"/>
      <c r="AH7328" s="70"/>
      <c r="AI7328" s="70"/>
    </row>
    <row r="7329" spans="1:35" ht="12.75" customHeight="1" x14ac:dyDescent="0.2">
      <c r="A7329" s="64" t="s">
        <v>1300</v>
      </c>
      <c r="B7329" s="65" t="s">
        <v>1299</v>
      </c>
      <c r="C7329" s="65">
        <v>475804</v>
      </c>
      <c r="D7329" s="66">
        <f>VLOOKUP(A7329,'2.1 Termination Charges'!$B$4:$F$904,5,0)</f>
        <v>1.2359999999999999E-2</v>
      </c>
      <c r="G7329" s="67"/>
      <c r="H7329" s="67"/>
      <c r="J7329" s="67"/>
      <c r="P7329" s="68"/>
      <c r="Q7329" s="69"/>
      <c r="R7329" s="69"/>
      <c r="Z7329" s="70"/>
      <c r="AA7329" s="71"/>
      <c r="AB7329" s="70"/>
      <c r="AC7329" s="70"/>
      <c r="AD7329" s="53"/>
      <c r="AE7329" s="53"/>
      <c r="AF7329" s="72"/>
      <c r="AG7329" s="70"/>
      <c r="AH7329" s="70"/>
      <c r="AI7329" s="70"/>
    </row>
    <row r="7330" spans="1:35" ht="12.75" customHeight="1" x14ac:dyDescent="0.2">
      <c r="A7330" s="64" t="s">
        <v>1300</v>
      </c>
      <c r="B7330" s="65" t="s">
        <v>1299</v>
      </c>
      <c r="C7330" s="65">
        <v>475805</v>
      </c>
      <c r="D7330" s="66">
        <f>VLOOKUP(A7330,'2.1 Termination Charges'!$B$4:$F$904,5,0)</f>
        <v>1.2359999999999999E-2</v>
      </c>
      <c r="G7330" s="67"/>
      <c r="H7330" s="67"/>
      <c r="J7330" s="67"/>
      <c r="P7330" s="68"/>
      <c r="Q7330" s="69"/>
      <c r="R7330" s="69"/>
      <c r="Z7330" s="70"/>
      <c r="AA7330" s="71"/>
      <c r="AB7330" s="70"/>
      <c r="AC7330" s="70"/>
      <c r="AD7330" s="53"/>
      <c r="AE7330" s="53"/>
      <c r="AF7330" s="72"/>
      <c r="AG7330" s="70"/>
      <c r="AH7330" s="70"/>
      <c r="AI7330" s="70"/>
    </row>
    <row r="7331" spans="1:35" ht="12.75" customHeight="1" x14ac:dyDescent="0.2">
      <c r="A7331" s="64" t="s">
        <v>1300</v>
      </c>
      <c r="B7331" s="65" t="s">
        <v>1299</v>
      </c>
      <c r="C7331" s="65">
        <v>475806</v>
      </c>
      <c r="D7331" s="66">
        <f>VLOOKUP(A7331,'2.1 Termination Charges'!$B$4:$F$904,5,0)</f>
        <v>1.2359999999999999E-2</v>
      </c>
      <c r="G7331" s="67"/>
      <c r="H7331" s="67"/>
      <c r="J7331" s="67"/>
      <c r="P7331" s="68"/>
      <c r="Q7331" s="69"/>
      <c r="R7331" s="69"/>
      <c r="Z7331" s="70"/>
      <c r="AA7331" s="71"/>
      <c r="AB7331" s="70"/>
      <c r="AC7331" s="70"/>
      <c r="AD7331" s="53"/>
      <c r="AE7331" s="53"/>
      <c r="AF7331" s="72"/>
      <c r="AG7331" s="70"/>
      <c r="AH7331" s="70"/>
      <c r="AI7331" s="70"/>
    </row>
    <row r="7332" spans="1:35" ht="12.75" customHeight="1" x14ac:dyDescent="0.2">
      <c r="A7332" s="64" t="s">
        <v>1300</v>
      </c>
      <c r="B7332" s="65" t="s">
        <v>1299</v>
      </c>
      <c r="C7332" s="65">
        <v>475807</v>
      </c>
      <c r="D7332" s="66">
        <f>VLOOKUP(A7332,'2.1 Termination Charges'!$B$4:$F$904,5,0)</f>
        <v>1.2359999999999999E-2</v>
      </c>
      <c r="G7332" s="67"/>
      <c r="H7332" s="67"/>
      <c r="J7332" s="67"/>
      <c r="P7332" s="68"/>
      <c r="Q7332" s="69"/>
      <c r="R7332" s="69"/>
      <c r="Z7332" s="70"/>
      <c r="AA7332" s="71"/>
      <c r="AB7332" s="70"/>
      <c r="AC7332" s="70"/>
      <c r="AD7332" s="53"/>
      <c r="AE7332" s="53"/>
      <c r="AF7332" s="72"/>
      <c r="AG7332" s="70"/>
      <c r="AH7332" s="70"/>
      <c r="AI7332" s="70"/>
    </row>
    <row r="7333" spans="1:35" ht="12.75" customHeight="1" x14ac:dyDescent="0.2">
      <c r="A7333" s="64" t="s">
        <v>1300</v>
      </c>
      <c r="B7333" s="65" t="s">
        <v>1299</v>
      </c>
      <c r="C7333" s="65">
        <v>475808</v>
      </c>
      <c r="D7333" s="66">
        <f>VLOOKUP(A7333,'2.1 Termination Charges'!$B$4:$F$904,5,0)</f>
        <v>1.2359999999999999E-2</v>
      </c>
      <c r="G7333" s="67"/>
      <c r="H7333" s="67"/>
      <c r="J7333" s="67"/>
      <c r="P7333" s="68"/>
      <c r="Q7333" s="69"/>
      <c r="R7333" s="69"/>
      <c r="Z7333" s="70"/>
      <c r="AA7333" s="71"/>
      <c r="AB7333" s="70"/>
      <c r="AC7333" s="70"/>
      <c r="AD7333" s="53"/>
      <c r="AE7333" s="53"/>
      <c r="AF7333" s="72"/>
      <c r="AG7333" s="70"/>
      <c r="AH7333" s="70"/>
      <c r="AI7333" s="70"/>
    </row>
    <row r="7334" spans="1:35" ht="12.75" customHeight="1" x14ac:dyDescent="0.2">
      <c r="A7334" s="64" t="s">
        <v>1300</v>
      </c>
      <c r="B7334" s="65" t="s">
        <v>1299</v>
      </c>
      <c r="C7334" s="65">
        <v>475809</v>
      </c>
      <c r="D7334" s="66">
        <f>VLOOKUP(A7334,'2.1 Termination Charges'!$B$4:$F$904,5,0)</f>
        <v>1.2359999999999999E-2</v>
      </c>
      <c r="G7334" s="67"/>
      <c r="H7334" s="67"/>
      <c r="J7334" s="67"/>
      <c r="P7334" s="68"/>
      <c r="Q7334" s="69"/>
      <c r="R7334" s="69"/>
      <c r="Z7334" s="70"/>
      <c r="AA7334" s="71"/>
      <c r="AB7334" s="70"/>
      <c r="AC7334" s="70"/>
      <c r="AD7334" s="53"/>
      <c r="AE7334" s="53"/>
      <c r="AF7334" s="72"/>
      <c r="AG7334" s="70"/>
      <c r="AH7334" s="70"/>
      <c r="AI7334" s="70"/>
    </row>
    <row r="7335" spans="1:35" ht="12.75" customHeight="1" x14ac:dyDescent="0.2">
      <c r="A7335" s="64" t="s">
        <v>1300</v>
      </c>
      <c r="B7335" s="65" t="s">
        <v>1299</v>
      </c>
      <c r="C7335" s="65">
        <v>47581</v>
      </c>
      <c r="D7335" s="66">
        <f>VLOOKUP(A7335,'2.1 Termination Charges'!$B$4:$F$904,5,0)</f>
        <v>1.2359999999999999E-2</v>
      </c>
      <c r="G7335" s="67"/>
      <c r="H7335" s="67"/>
      <c r="J7335" s="67"/>
      <c r="P7335" s="68"/>
      <c r="Q7335" s="69"/>
      <c r="R7335" s="69"/>
      <c r="Z7335" s="70"/>
      <c r="AA7335" s="71"/>
      <c r="AB7335" s="70"/>
      <c r="AC7335" s="70"/>
      <c r="AD7335" s="53"/>
      <c r="AE7335" s="53"/>
      <c r="AF7335" s="72"/>
      <c r="AG7335" s="70"/>
      <c r="AH7335" s="70"/>
      <c r="AI7335" s="70"/>
    </row>
    <row r="7336" spans="1:35" ht="12.75" customHeight="1" x14ac:dyDescent="0.2">
      <c r="A7336" s="64" t="s">
        <v>1300</v>
      </c>
      <c r="B7336" s="65" t="s">
        <v>1299</v>
      </c>
      <c r="C7336" s="65">
        <v>47582</v>
      </c>
      <c r="D7336" s="66">
        <f>VLOOKUP(A7336,'2.1 Termination Charges'!$B$4:$F$904,5,0)</f>
        <v>1.2359999999999999E-2</v>
      </c>
      <c r="G7336" s="67"/>
      <c r="H7336" s="67"/>
      <c r="J7336" s="67"/>
      <c r="P7336" s="68"/>
      <c r="Q7336" s="69"/>
      <c r="R7336" s="69"/>
      <c r="Z7336" s="70"/>
      <c r="AA7336" s="71"/>
      <c r="AB7336" s="70"/>
      <c r="AC7336" s="70"/>
      <c r="AD7336" s="53"/>
      <c r="AE7336" s="53"/>
      <c r="AF7336" s="72"/>
      <c r="AG7336" s="70"/>
      <c r="AH7336" s="70"/>
      <c r="AI7336" s="70"/>
    </row>
    <row r="7337" spans="1:35" ht="12.75" customHeight="1" x14ac:dyDescent="0.2">
      <c r="A7337" s="64" t="s">
        <v>1300</v>
      </c>
      <c r="B7337" s="65" t="s">
        <v>1299</v>
      </c>
      <c r="C7337" s="65">
        <v>47583</v>
      </c>
      <c r="D7337" s="66">
        <f>VLOOKUP(A7337,'2.1 Termination Charges'!$B$4:$F$904,5,0)</f>
        <v>1.2359999999999999E-2</v>
      </c>
      <c r="G7337" s="67"/>
      <c r="H7337" s="67"/>
      <c r="J7337" s="67"/>
      <c r="P7337" s="68"/>
      <c r="Q7337" s="69"/>
      <c r="R7337" s="69"/>
      <c r="Z7337" s="70"/>
      <c r="AA7337" s="71"/>
      <c r="AB7337" s="70"/>
      <c r="AC7337" s="70"/>
      <c r="AD7337" s="53"/>
      <c r="AE7337" s="53"/>
      <c r="AF7337" s="72"/>
      <c r="AG7337" s="70"/>
      <c r="AH7337" s="70"/>
      <c r="AI7337" s="70"/>
    </row>
    <row r="7338" spans="1:35" ht="12.75" customHeight="1" x14ac:dyDescent="0.2">
      <c r="A7338" s="64" t="s">
        <v>1300</v>
      </c>
      <c r="B7338" s="65" t="s">
        <v>1299</v>
      </c>
      <c r="C7338" s="65">
        <v>47584</v>
      </c>
      <c r="D7338" s="66">
        <f>VLOOKUP(A7338,'2.1 Termination Charges'!$B$4:$F$904,5,0)</f>
        <v>1.2359999999999999E-2</v>
      </c>
      <c r="G7338" s="67"/>
      <c r="H7338" s="67"/>
      <c r="J7338" s="67"/>
      <c r="P7338" s="68"/>
      <c r="Q7338" s="69"/>
      <c r="R7338" s="69"/>
      <c r="Z7338" s="70"/>
      <c r="AA7338" s="71"/>
      <c r="AB7338" s="70"/>
      <c r="AC7338" s="70"/>
      <c r="AD7338" s="53"/>
      <c r="AE7338" s="53"/>
      <c r="AF7338" s="72"/>
      <c r="AG7338" s="70"/>
      <c r="AH7338" s="70"/>
      <c r="AI7338" s="70"/>
    </row>
    <row r="7339" spans="1:35" ht="12.75" customHeight="1" x14ac:dyDescent="0.2">
      <c r="A7339" s="64" t="s">
        <v>1300</v>
      </c>
      <c r="B7339" s="65" t="s">
        <v>1299</v>
      </c>
      <c r="C7339" s="65">
        <v>47585</v>
      </c>
      <c r="D7339" s="66">
        <f>VLOOKUP(A7339,'2.1 Termination Charges'!$B$4:$F$904,5,0)</f>
        <v>1.2359999999999999E-2</v>
      </c>
      <c r="G7339" s="67"/>
      <c r="H7339" s="67"/>
      <c r="J7339" s="67"/>
      <c r="P7339" s="68"/>
      <c r="Q7339" s="69"/>
      <c r="R7339" s="69"/>
      <c r="Z7339" s="70"/>
      <c r="AA7339" s="71"/>
      <c r="AB7339" s="70"/>
      <c r="AC7339" s="70"/>
      <c r="AD7339" s="53"/>
      <c r="AE7339" s="53"/>
      <c r="AF7339" s="72"/>
      <c r="AG7339" s="70"/>
      <c r="AH7339" s="70"/>
      <c r="AI7339" s="70"/>
    </row>
    <row r="7340" spans="1:35" ht="12.75" customHeight="1" x14ac:dyDescent="0.2">
      <c r="A7340" s="64" t="s">
        <v>1300</v>
      </c>
      <c r="B7340" s="65" t="s">
        <v>1299</v>
      </c>
      <c r="C7340" s="65">
        <v>47586</v>
      </c>
      <c r="D7340" s="66">
        <f>VLOOKUP(A7340,'2.1 Termination Charges'!$B$4:$F$904,5,0)</f>
        <v>1.2359999999999999E-2</v>
      </c>
      <c r="G7340" s="67"/>
      <c r="H7340" s="67"/>
      <c r="J7340" s="67"/>
      <c r="P7340" s="68"/>
      <c r="Q7340" s="69"/>
      <c r="R7340" s="69"/>
      <c r="Z7340" s="70"/>
      <c r="AA7340" s="71"/>
      <c r="AB7340" s="70"/>
      <c r="AC7340" s="70"/>
      <c r="AD7340" s="53"/>
      <c r="AE7340" s="53"/>
      <c r="AF7340" s="72"/>
      <c r="AG7340" s="70"/>
      <c r="AH7340" s="70"/>
      <c r="AI7340" s="70"/>
    </row>
    <row r="7341" spans="1:35" ht="12.75" customHeight="1" x14ac:dyDescent="0.2">
      <c r="A7341" s="64" t="s">
        <v>1300</v>
      </c>
      <c r="B7341" s="65" t="s">
        <v>1299</v>
      </c>
      <c r="C7341" s="65">
        <v>47587</v>
      </c>
      <c r="D7341" s="66">
        <f>VLOOKUP(A7341,'2.1 Termination Charges'!$B$4:$F$904,5,0)</f>
        <v>1.2359999999999999E-2</v>
      </c>
      <c r="G7341" s="67"/>
      <c r="H7341" s="67"/>
      <c r="J7341" s="67"/>
      <c r="P7341" s="68"/>
      <c r="Q7341" s="69"/>
      <c r="R7341" s="69"/>
      <c r="Z7341" s="70"/>
      <c r="AA7341" s="71"/>
      <c r="AB7341" s="70"/>
      <c r="AC7341" s="70"/>
      <c r="AD7341" s="53"/>
      <c r="AE7341" s="53"/>
      <c r="AF7341" s="72"/>
      <c r="AG7341" s="70"/>
      <c r="AH7341" s="70"/>
      <c r="AI7341" s="70"/>
    </row>
    <row r="7342" spans="1:35" ht="12.75" customHeight="1" x14ac:dyDescent="0.2">
      <c r="A7342" s="64" t="s">
        <v>1300</v>
      </c>
      <c r="B7342" s="65" t="s">
        <v>1299</v>
      </c>
      <c r="C7342" s="65">
        <v>47588</v>
      </c>
      <c r="D7342" s="66">
        <f>VLOOKUP(A7342,'2.1 Termination Charges'!$B$4:$F$904,5,0)</f>
        <v>1.2359999999999999E-2</v>
      </c>
      <c r="G7342" s="67"/>
      <c r="H7342" s="67"/>
      <c r="J7342" s="67"/>
      <c r="P7342" s="68"/>
      <c r="Q7342" s="69"/>
      <c r="R7342" s="69"/>
      <c r="Z7342" s="70"/>
      <c r="AA7342" s="71"/>
      <c r="AB7342" s="70"/>
      <c r="AC7342" s="70"/>
      <c r="AD7342" s="53"/>
      <c r="AE7342" s="53"/>
      <c r="AF7342" s="72"/>
      <c r="AG7342" s="70"/>
      <c r="AH7342" s="70"/>
      <c r="AI7342" s="70"/>
    </row>
    <row r="7343" spans="1:35" ht="12.75" customHeight="1" x14ac:dyDescent="0.2">
      <c r="A7343" s="64" t="s">
        <v>1300</v>
      </c>
      <c r="B7343" s="65" t="s">
        <v>1299</v>
      </c>
      <c r="C7343" s="65">
        <v>47589</v>
      </c>
      <c r="D7343" s="66">
        <f>VLOOKUP(A7343,'2.1 Termination Charges'!$B$4:$F$904,5,0)</f>
        <v>1.2359999999999999E-2</v>
      </c>
      <c r="G7343" s="67"/>
      <c r="H7343" s="67"/>
      <c r="J7343" s="67"/>
      <c r="P7343" s="68"/>
      <c r="Q7343" s="69"/>
      <c r="R7343" s="69"/>
      <c r="Z7343" s="70"/>
      <c r="AA7343" s="71"/>
      <c r="AB7343" s="70"/>
      <c r="AC7343" s="70"/>
      <c r="AD7343" s="53"/>
      <c r="AE7343" s="53"/>
      <c r="AF7343" s="72"/>
      <c r="AG7343" s="70"/>
      <c r="AH7343" s="70"/>
      <c r="AI7343" s="70"/>
    </row>
    <row r="7344" spans="1:35" ht="12.75" customHeight="1" x14ac:dyDescent="0.2">
      <c r="A7344" s="64" t="s">
        <v>1300</v>
      </c>
      <c r="B7344" s="65" t="s">
        <v>1299</v>
      </c>
      <c r="C7344" s="65">
        <v>475902</v>
      </c>
      <c r="D7344" s="66">
        <f>VLOOKUP(A7344,'2.1 Termination Charges'!$B$4:$F$904,5,0)</f>
        <v>1.2359999999999999E-2</v>
      </c>
      <c r="G7344" s="67"/>
      <c r="H7344" s="67"/>
      <c r="J7344" s="67"/>
      <c r="P7344" s="68"/>
      <c r="Q7344" s="69"/>
      <c r="R7344" s="69"/>
      <c r="Z7344" s="70"/>
      <c r="AA7344" s="71"/>
      <c r="AB7344" s="70"/>
      <c r="AC7344" s="70"/>
      <c r="AD7344" s="53"/>
      <c r="AE7344" s="53"/>
      <c r="AF7344" s="72"/>
      <c r="AG7344" s="70"/>
      <c r="AH7344" s="70"/>
      <c r="AI7344" s="70"/>
    </row>
    <row r="7345" spans="1:35" ht="12.75" customHeight="1" x14ac:dyDescent="0.2">
      <c r="A7345" s="64" t="s">
        <v>1300</v>
      </c>
      <c r="B7345" s="65" t="s">
        <v>1299</v>
      </c>
      <c r="C7345" s="65">
        <v>475903</v>
      </c>
      <c r="D7345" s="66">
        <f>VLOOKUP(A7345,'2.1 Termination Charges'!$B$4:$F$904,5,0)</f>
        <v>1.2359999999999999E-2</v>
      </c>
      <c r="G7345" s="67"/>
      <c r="H7345" s="67"/>
      <c r="J7345" s="67"/>
      <c r="P7345" s="68"/>
      <c r="Q7345" s="69"/>
      <c r="R7345" s="69"/>
      <c r="Z7345" s="70"/>
      <c r="AA7345" s="71"/>
      <c r="AB7345" s="70"/>
      <c r="AC7345" s="70"/>
      <c r="AD7345" s="53"/>
      <c r="AE7345" s="53"/>
      <c r="AF7345" s="72"/>
      <c r="AG7345" s="70"/>
      <c r="AH7345" s="70"/>
      <c r="AI7345" s="70"/>
    </row>
    <row r="7346" spans="1:35" ht="12.75" customHeight="1" x14ac:dyDescent="0.2">
      <c r="A7346" s="64" t="s">
        <v>1300</v>
      </c>
      <c r="B7346" s="65" t="s">
        <v>1299</v>
      </c>
      <c r="C7346" s="65">
        <v>475904</v>
      </c>
      <c r="D7346" s="66">
        <f>VLOOKUP(A7346,'2.1 Termination Charges'!$B$4:$F$904,5,0)</f>
        <v>1.2359999999999999E-2</v>
      </c>
      <c r="G7346" s="67"/>
      <c r="H7346" s="67"/>
      <c r="J7346" s="67"/>
      <c r="P7346" s="68"/>
      <c r="Q7346" s="69"/>
      <c r="R7346" s="69"/>
      <c r="Z7346" s="70"/>
      <c r="AA7346" s="71"/>
      <c r="AB7346" s="70"/>
      <c r="AC7346" s="70"/>
      <c r="AD7346" s="53"/>
      <c r="AE7346" s="53"/>
      <c r="AF7346" s="72"/>
      <c r="AG7346" s="70"/>
      <c r="AH7346" s="70"/>
      <c r="AI7346" s="70"/>
    </row>
    <row r="7347" spans="1:35" ht="12.75" customHeight="1" x14ac:dyDescent="0.2">
      <c r="A7347" s="64" t="s">
        <v>1300</v>
      </c>
      <c r="B7347" s="65" t="s">
        <v>1299</v>
      </c>
      <c r="C7347" s="65">
        <v>475905</v>
      </c>
      <c r="D7347" s="66">
        <f>VLOOKUP(A7347,'2.1 Termination Charges'!$B$4:$F$904,5,0)</f>
        <v>1.2359999999999999E-2</v>
      </c>
      <c r="G7347" s="67"/>
      <c r="H7347" s="67"/>
      <c r="J7347" s="67"/>
      <c r="P7347" s="68"/>
      <c r="Q7347" s="69"/>
      <c r="R7347" s="69"/>
      <c r="Z7347" s="70"/>
      <c r="AA7347" s="71"/>
      <c r="AB7347" s="70"/>
      <c r="AC7347" s="70"/>
      <c r="AD7347" s="53"/>
      <c r="AE7347" s="53"/>
      <c r="AF7347" s="72"/>
      <c r="AG7347" s="70"/>
      <c r="AH7347" s="70"/>
      <c r="AI7347" s="70"/>
    </row>
    <row r="7348" spans="1:35" ht="12.75" customHeight="1" x14ac:dyDescent="0.2">
      <c r="A7348" s="64" t="s">
        <v>1300</v>
      </c>
      <c r="B7348" s="65" t="s">
        <v>1299</v>
      </c>
      <c r="C7348" s="65">
        <v>475906</v>
      </c>
      <c r="D7348" s="66">
        <f>VLOOKUP(A7348,'2.1 Termination Charges'!$B$4:$F$904,5,0)</f>
        <v>1.2359999999999999E-2</v>
      </c>
      <c r="G7348" s="67"/>
      <c r="H7348" s="67"/>
      <c r="J7348" s="67"/>
      <c r="P7348" s="68"/>
      <c r="Q7348" s="69"/>
      <c r="R7348" s="69"/>
      <c r="Z7348" s="70"/>
      <c r="AA7348" s="71"/>
      <c r="AB7348" s="70"/>
      <c r="AC7348" s="70"/>
      <c r="AD7348" s="53"/>
      <c r="AE7348" s="53"/>
      <c r="AF7348" s="72"/>
      <c r="AG7348" s="70"/>
      <c r="AH7348" s="70"/>
      <c r="AI7348" s="70"/>
    </row>
    <row r="7349" spans="1:35" ht="12.75" customHeight="1" x14ac:dyDescent="0.2">
      <c r="A7349" s="64" t="s">
        <v>1300</v>
      </c>
      <c r="B7349" s="65" t="s">
        <v>1299</v>
      </c>
      <c r="C7349" s="65">
        <v>475907</v>
      </c>
      <c r="D7349" s="66">
        <f>VLOOKUP(A7349,'2.1 Termination Charges'!$B$4:$F$904,5,0)</f>
        <v>1.2359999999999999E-2</v>
      </c>
      <c r="G7349" s="67"/>
      <c r="H7349" s="67"/>
      <c r="J7349" s="67"/>
      <c r="P7349" s="68"/>
      <c r="Q7349" s="69"/>
      <c r="R7349" s="69"/>
      <c r="Z7349" s="70"/>
      <c r="AA7349" s="71"/>
      <c r="AB7349" s="70"/>
      <c r="AC7349" s="70"/>
      <c r="AD7349" s="53"/>
      <c r="AE7349" s="53"/>
      <c r="AF7349" s="72"/>
      <c r="AG7349" s="70"/>
      <c r="AH7349" s="70"/>
      <c r="AI7349" s="70"/>
    </row>
    <row r="7350" spans="1:35" ht="12.75" customHeight="1" x14ac:dyDescent="0.2">
      <c r="A7350" s="64" t="s">
        <v>1300</v>
      </c>
      <c r="B7350" s="65" t="s">
        <v>1299</v>
      </c>
      <c r="C7350" s="65">
        <v>475908</v>
      </c>
      <c r="D7350" s="66">
        <f>VLOOKUP(A7350,'2.1 Termination Charges'!$B$4:$F$904,5,0)</f>
        <v>1.2359999999999999E-2</v>
      </c>
      <c r="G7350" s="67"/>
      <c r="H7350" s="67"/>
      <c r="J7350" s="67"/>
      <c r="P7350" s="68"/>
      <c r="Q7350" s="69"/>
      <c r="R7350" s="69"/>
      <c r="Z7350" s="70"/>
      <c r="AA7350" s="71"/>
      <c r="AB7350" s="70"/>
      <c r="AC7350" s="70"/>
      <c r="AD7350" s="53"/>
      <c r="AE7350" s="53"/>
      <c r="AF7350" s="72"/>
      <c r="AG7350" s="70"/>
      <c r="AH7350" s="70"/>
      <c r="AI7350" s="70"/>
    </row>
    <row r="7351" spans="1:35" ht="12.75" customHeight="1" x14ac:dyDescent="0.2">
      <c r="A7351" s="64" t="s">
        <v>1300</v>
      </c>
      <c r="B7351" s="65" t="s">
        <v>1299</v>
      </c>
      <c r="C7351" s="65">
        <v>475909</v>
      </c>
      <c r="D7351" s="66">
        <f>VLOOKUP(A7351,'2.1 Termination Charges'!$B$4:$F$904,5,0)</f>
        <v>1.2359999999999999E-2</v>
      </c>
      <c r="G7351" s="67"/>
      <c r="H7351" s="67"/>
      <c r="J7351" s="67"/>
      <c r="P7351" s="68"/>
      <c r="Q7351" s="69"/>
      <c r="R7351" s="69"/>
      <c r="Z7351" s="70"/>
      <c r="AA7351" s="71"/>
      <c r="AB7351" s="70"/>
      <c r="AC7351" s="70"/>
      <c r="AD7351" s="53"/>
      <c r="AE7351" s="53"/>
      <c r="AF7351" s="72"/>
      <c r="AG7351" s="70"/>
      <c r="AH7351" s="70"/>
      <c r="AI7351" s="70"/>
    </row>
    <row r="7352" spans="1:35" ht="12.75" customHeight="1" x14ac:dyDescent="0.2">
      <c r="A7352" s="64" t="s">
        <v>1300</v>
      </c>
      <c r="B7352" s="65" t="s">
        <v>1299</v>
      </c>
      <c r="C7352" s="65">
        <v>475930</v>
      </c>
      <c r="D7352" s="66">
        <f>VLOOKUP(A7352,'2.1 Termination Charges'!$B$4:$F$904,5,0)</f>
        <v>1.2359999999999999E-2</v>
      </c>
      <c r="G7352" s="67"/>
      <c r="H7352" s="67"/>
      <c r="J7352" s="67"/>
      <c r="P7352" s="68"/>
      <c r="Q7352" s="69"/>
      <c r="R7352" s="69"/>
      <c r="Z7352" s="70"/>
      <c r="AA7352" s="71"/>
      <c r="AB7352" s="70"/>
      <c r="AC7352" s="70"/>
      <c r="AD7352" s="53"/>
      <c r="AE7352" s="53"/>
      <c r="AF7352" s="72"/>
      <c r="AG7352" s="70"/>
      <c r="AH7352" s="70"/>
      <c r="AI7352" s="70"/>
    </row>
    <row r="7353" spans="1:35" ht="12.75" customHeight="1" x14ac:dyDescent="0.2">
      <c r="A7353" s="64" t="s">
        <v>1300</v>
      </c>
      <c r="B7353" s="65" t="s">
        <v>1299</v>
      </c>
      <c r="C7353" s="65">
        <v>475933</v>
      </c>
      <c r="D7353" s="66">
        <f>VLOOKUP(A7353,'2.1 Termination Charges'!$B$4:$F$904,5,0)</f>
        <v>1.2359999999999999E-2</v>
      </c>
      <c r="G7353" s="67"/>
      <c r="H7353" s="67"/>
      <c r="J7353" s="67"/>
      <c r="P7353" s="68"/>
      <c r="Q7353" s="69"/>
      <c r="R7353" s="69"/>
      <c r="Z7353" s="70"/>
      <c r="AA7353" s="71"/>
      <c r="AB7353" s="70"/>
      <c r="AC7353" s="70"/>
      <c r="AD7353" s="53"/>
      <c r="AE7353" s="53"/>
      <c r="AF7353" s="72"/>
      <c r="AG7353" s="70"/>
      <c r="AH7353" s="70"/>
      <c r="AI7353" s="70"/>
    </row>
    <row r="7354" spans="1:35" ht="12.75" customHeight="1" x14ac:dyDescent="0.2">
      <c r="A7354" s="64" t="s">
        <v>1300</v>
      </c>
      <c r="B7354" s="65" t="s">
        <v>1299</v>
      </c>
      <c r="C7354" s="65">
        <v>475934</v>
      </c>
      <c r="D7354" s="66">
        <f>VLOOKUP(A7354,'2.1 Termination Charges'!$B$4:$F$904,5,0)</f>
        <v>1.2359999999999999E-2</v>
      </c>
      <c r="G7354" s="67"/>
      <c r="H7354" s="67"/>
      <c r="J7354" s="67"/>
      <c r="P7354" s="68"/>
      <c r="Q7354" s="69"/>
      <c r="R7354" s="69"/>
      <c r="Z7354" s="70"/>
      <c r="AA7354" s="71"/>
      <c r="AB7354" s="70"/>
      <c r="AC7354" s="70"/>
      <c r="AD7354" s="53"/>
      <c r="AE7354" s="53"/>
      <c r="AF7354" s="72"/>
      <c r="AG7354" s="70"/>
      <c r="AH7354" s="70"/>
      <c r="AI7354" s="70"/>
    </row>
    <row r="7355" spans="1:35" ht="12.75" customHeight="1" x14ac:dyDescent="0.2">
      <c r="A7355" s="64" t="s">
        <v>1300</v>
      </c>
      <c r="B7355" s="65" t="s">
        <v>1299</v>
      </c>
      <c r="C7355" s="65">
        <v>475935</v>
      </c>
      <c r="D7355" s="66">
        <f>VLOOKUP(A7355,'2.1 Termination Charges'!$B$4:$F$904,5,0)</f>
        <v>1.2359999999999999E-2</v>
      </c>
      <c r="G7355" s="67"/>
      <c r="H7355" s="67"/>
      <c r="J7355" s="67"/>
      <c r="P7355" s="68"/>
      <c r="Q7355" s="69"/>
      <c r="R7355" s="69"/>
      <c r="Z7355" s="70"/>
      <c r="AA7355" s="71"/>
      <c r="AB7355" s="70"/>
      <c r="AC7355" s="70"/>
      <c r="AD7355" s="53"/>
      <c r="AE7355" s="53"/>
      <c r="AF7355" s="72"/>
      <c r="AG7355" s="70"/>
      <c r="AH7355" s="70"/>
      <c r="AI7355" s="70"/>
    </row>
    <row r="7356" spans="1:35" ht="12.75" customHeight="1" x14ac:dyDescent="0.2">
      <c r="A7356" s="64" t="s">
        <v>1300</v>
      </c>
      <c r="B7356" s="65" t="s">
        <v>1299</v>
      </c>
      <c r="C7356" s="65">
        <v>475936</v>
      </c>
      <c r="D7356" s="66">
        <f>VLOOKUP(A7356,'2.1 Termination Charges'!$B$4:$F$904,5,0)</f>
        <v>1.2359999999999999E-2</v>
      </c>
      <c r="G7356" s="67"/>
      <c r="H7356" s="67"/>
      <c r="J7356" s="67"/>
      <c r="P7356" s="68"/>
      <c r="Q7356" s="69"/>
      <c r="R7356" s="69"/>
      <c r="Z7356" s="70"/>
      <c r="AA7356" s="71"/>
      <c r="AB7356" s="70"/>
      <c r="AC7356" s="70"/>
      <c r="AD7356" s="53"/>
      <c r="AE7356" s="53"/>
      <c r="AF7356" s="72"/>
      <c r="AG7356" s="70"/>
      <c r="AH7356" s="70"/>
      <c r="AI7356" s="70"/>
    </row>
    <row r="7357" spans="1:35" ht="12.75" customHeight="1" x14ac:dyDescent="0.2">
      <c r="A7357" s="64" t="s">
        <v>1300</v>
      </c>
      <c r="B7357" s="65" t="s">
        <v>1299</v>
      </c>
      <c r="C7357" s="65">
        <v>475937</v>
      </c>
      <c r="D7357" s="66">
        <f>VLOOKUP(A7357,'2.1 Termination Charges'!$B$4:$F$904,5,0)</f>
        <v>1.2359999999999999E-2</v>
      </c>
      <c r="G7357" s="67"/>
      <c r="H7357" s="67"/>
      <c r="J7357" s="67"/>
      <c r="P7357" s="68"/>
      <c r="Q7357" s="69"/>
      <c r="R7357" s="69"/>
      <c r="Z7357" s="70"/>
      <c r="AA7357" s="71"/>
      <c r="AB7357" s="70"/>
      <c r="AC7357" s="70"/>
      <c r="AD7357" s="53"/>
      <c r="AE7357" s="53"/>
      <c r="AF7357" s="72"/>
      <c r="AG7357" s="70"/>
      <c r="AH7357" s="70"/>
      <c r="AI7357" s="70"/>
    </row>
    <row r="7358" spans="1:35" ht="12.75" customHeight="1" x14ac:dyDescent="0.2">
      <c r="A7358" s="64" t="s">
        <v>1300</v>
      </c>
      <c r="B7358" s="65" t="s">
        <v>1299</v>
      </c>
      <c r="C7358" s="65">
        <v>475938</v>
      </c>
      <c r="D7358" s="66">
        <f>VLOOKUP(A7358,'2.1 Termination Charges'!$B$4:$F$904,5,0)</f>
        <v>1.2359999999999999E-2</v>
      </c>
      <c r="G7358" s="67"/>
      <c r="H7358" s="67"/>
      <c r="J7358" s="67"/>
      <c r="P7358" s="68"/>
      <c r="Q7358" s="69"/>
      <c r="R7358" s="69"/>
      <c r="Z7358" s="70"/>
      <c r="AA7358" s="71"/>
      <c r="AB7358" s="70"/>
      <c r="AC7358" s="70"/>
      <c r="AD7358" s="53"/>
      <c r="AE7358" s="53"/>
      <c r="AF7358" s="72"/>
      <c r="AG7358" s="70"/>
      <c r="AH7358" s="70"/>
      <c r="AI7358" s="70"/>
    </row>
    <row r="7359" spans="1:35" ht="12.75" customHeight="1" x14ac:dyDescent="0.2">
      <c r="A7359" s="64" t="s">
        <v>1300</v>
      </c>
      <c r="B7359" s="65" t="s">
        <v>1299</v>
      </c>
      <c r="C7359" s="65">
        <v>475939</v>
      </c>
      <c r="D7359" s="66">
        <f>VLOOKUP(A7359,'2.1 Termination Charges'!$B$4:$F$904,5,0)</f>
        <v>1.2359999999999999E-2</v>
      </c>
      <c r="G7359" s="67"/>
      <c r="H7359" s="67"/>
      <c r="J7359" s="67"/>
      <c r="P7359" s="68"/>
      <c r="Q7359" s="69"/>
      <c r="R7359" s="69"/>
      <c r="Z7359" s="70"/>
      <c r="AA7359" s="71"/>
      <c r="AB7359" s="70"/>
      <c r="AC7359" s="70"/>
      <c r="AD7359" s="53"/>
      <c r="AE7359" s="53"/>
      <c r="AF7359" s="72"/>
      <c r="AG7359" s="70"/>
      <c r="AH7359" s="70"/>
      <c r="AI7359" s="70"/>
    </row>
    <row r="7360" spans="1:35" ht="12.75" customHeight="1" x14ac:dyDescent="0.2">
      <c r="A7360" s="64" t="s">
        <v>1300</v>
      </c>
      <c r="B7360" s="65" t="s">
        <v>1299</v>
      </c>
      <c r="C7360" s="65">
        <v>47594</v>
      </c>
      <c r="D7360" s="66">
        <f>VLOOKUP(A7360,'2.1 Termination Charges'!$B$4:$F$904,5,0)</f>
        <v>1.2359999999999999E-2</v>
      </c>
      <c r="G7360" s="67"/>
      <c r="H7360" s="67"/>
      <c r="J7360" s="67"/>
      <c r="P7360" s="68"/>
      <c r="Q7360" s="69"/>
      <c r="R7360" s="69"/>
      <c r="Z7360" s="70"/>
      <c r="AA7360" s="71"/>
      <c r="AB7360" s="70"/>
      <c r="AC7360" s="70"/>
      <c r="AD7360" s="53"/>
      <c r="AE7360" s="53"/>
      <c r="AF7360" s="72"/>
      <c r="AG7360" s="70"/>
      <c r="AH7360" s="70"/>
      <c r="AI7360" s="70"/>
    </row>
    <row r="7361" spans="1:35" ht="12.75" customHeight="1" x14ac:dyDescent="0.2">
      <c r="A7361" s="64" t="s">
        <v>1300</v>
      </c>
      <c r="B7361" s="65" t="s">
        <v>1299</v>
      </c>
      <c r="C7361" s="65">
        <v>47596</v>
      </c>
      <c r="D7361" s="66">
        <f>VLOOKUP(A7361,'2.1 Termination Charges'!$B$4:$F$904,5,0)</f>
        <v>1.2359999999999999E-2</v>
      </c>
      <c r="G7361" s="67"/>
      <c r="H7361" s="67"/>
      <c r="J7361" s="67"/>
      <c r="P7361" s="68"/>
      <c r="Q7361" s="69"/>
      <c r="R7361" s="69"/>
      <c r="Z7361" s="70"/>
      <c r="AA7361" s="71"/>
      <c r="AB7361" s="70"/>
      <c r="AC7361" s="70"/>
      <c r="AD7361" s="53"/>
      <c r="AE7361" s="53"/>
      <c r="AF7361" s="72"/>
      <c r="AG7361" s="70"/>
      <c r="AH7361" s="70"/>
      <c r="AI7361" s="70"/>
    </row>
    <row r="7362" spans="1:35" ht="12.75" customHeight="1" x14ac:dyDescent="0.2">
      <c r="A7362" s="64" t="s">
        <v>1300</v>
      </c>
      <c r="B7362" s="65" t="s">
        <v>1299</v>
      </c>
      <c r="C7362" s="65">
        <v>47597</v>
      </c>
      <c r="D7362" s="66">
        <f>VLOOKUP(A7362,'2.1 Termination Charges'!$B$4:$F$904,5,0)</f>
        <v>1.2359999999999999E-2</v>
      </c>
      <c r="G7362" s="67"/>
      <c r="H7362" s="67"/>
      <c r="J7362" s="67"/>
      <c r="P7362" s="68"/>
      <c r="Q7362" s="69"/>
      <c r="R7362" s="69"/>
      <c r="Z7362" s="70"/>
      <c r="AA7362" s="71"/>
      <c r="AB7362" s="70"/>
      <c r="AC7362" s="70"/>
      <c r="AD7362" s="53"/>
      <c r="AE7362" s="53"/>
      <c r="AF7362" s="72"/>
      <c r="AG7362" s="70"/>
      <c r="AH7362" s="70"/>
      <c r="AI7362" s="70"/>
    </row>
    <row r="7363" spans="1:35" ht="12.75" customHeight="1" x14ac:dyDescent="0.2">
      <c r="A7363" s="64" t="s">
        <v>1300</v>
      </c>
      <c r="B7363" s="65" t="s">
        <v>1299</v>
      </c>
      <c r="C7363" s="65">
        <v>479030</v>
      </c>
      <c r="D7363" s="66">
        <f>VLOOKUP(A7363,'2.1 Termination Charges'!$B$4:$F$904,5,0)</f>
        <v>1.2359999999999999E-2</v>
      </c>
      <c r="G7363" s="67"/>
      <c r="H7363" s="67"/>
      <c r="J7363" s="67"/>
      <c r="P7363" s="68"/>
      <c r="Q7363" s="69"/>
      <c r="R7363" s="69"/>
      <c r="Z7363" s="70"/>
      <c r="AA7363" s="71"/>
      <c r="AB7363" s="70"/>
      <c r="AC7363" s="70"/>
      <c r="AD7363" s="53"/>
      <c r="AE7363" s="53"/>
      <c r="AF7363" s="72"/>
      <c r="AG7363" s="70"/>
      <c r="AH7363" s="70"/>
      <c r="AI7363" s="70"/>
    </row>
    <row r="7364" spans="1:35" ht="12.75" customHeight="1" x14ac:dyDescent="0.2">
      <c r="A7364" s="64" t="s">
        <v>1300</v>
      </c>
      <c r="B7364" s="65" t="s">
        <v>1299</v>
      </c>
      <c r="C7364" s="65">
        <v>479031</v>
      </c>
      <c r="D7364" s="66">
        <f>VLOOKUP(A7364,'2.1 Termination Charges'!$B$4:$F$904,5,0)</f>
        <v>1.2359999999999999E-2</v>
      </c>
      <c r="G7364" s="67"/>
      <c r="H7364" s="67"/>
      <c r="J7364" s="67"/>
      <c r="P7364" s="68"/>
      <c r="Q7364" s="69"/>
      <c r="R7364" s="69"/>
      <c r="Z7364" s="70"/>
      <c r="AA7364" s="71"/>
      <c r="AB7364" s="70"/>
      <c r="AC7364" s="70"/>
      <c r="AD7364" s="53"/>
      <c r="AE7364" s="53"/>
      <c r="AF7364" s="72"/>
      <c r="AG7364" s="70"/>
      <c r="AH7364" s="70"/>
      <c r="AI7364" s="70"/>
    </row>
    <row r="7365" spans="1:35" ht="12.75" customHeight="1" x14ac:dyDescent="0.2">
      <c r="A7365" s="64" t="s">
        <v>1300</v>
      </c>
      <c r="B7365" s="65" t="s">
        <v>1299</v>
      </c>
      <c r="C7365" s="65">
        <v>479032</v>
      </c>
      <c r="D7365" s="66">
        <f>VLOOKUP(A7365,'2.1 Termination Charges'!$B$4:$F$904,5,0)</f>
        <v>1.2359999999999999E-2</v>
      </c>
      <c r="G7365" s="67"/>
      <c r="H7365" s="67"/>
      <c r="J7365" s="67"/>
      <c r="P7365" s="68"/>
      <c r="Q7365" s="69"/>
      <c r="R7365" s="69"/>
      <c r="Z7365" s="70"/>
      <c r="AA7365" s="71"/>
      <c r="AB7365" s="70"/>
      <c r="AC7365" s="70"/>
      <c r="AD7365" s="53"/>
      <c r="AE7365" s="53"/>
      <c r="AF7365" s="72"/>
      <c r="AG7365" s="70"/>
      <c r="AH7365" s="70"/>
      <c r="AI7365" s="70"/>
    </row>
    <row r="7366" spans="1:35" ht="12.75" customHeight="1" x14ac:dyDescent="0.2">
      <c r="A7366" s="64" t="s">
        <v>1300</v>
      </c>
      <c r="B7366" s="65" t="s">
        <v>1299</v>
      </c>
      <c r="C7366" s="65">
        <v>479033</v>
      </c>
      <c r="D7366" s="66">
        <f>VLOOKUP(A7366,'2.1 Termination Charges'!$B$4:$F$904,5,0)</f>
        <v>1.2359999999999999E-2</v>
      </c>
      <c r="G7366" s="67"/>
      <c r="H7366" s="67"/>
      <c r="J7366" s="67"/>
      <c r="P7366" s="68"/>
      <c r="Q7366" s="69"/>
      <c r="R7366" s="69"/>
      <c r="Z7366" s="70"/>
      <c r="AA7366" s="71"/>
      <c r="AB7366" s="70"/>
      <c r="AC7366" s="70"/>
      <c r="AD7366" s="53"/>
      <c r="AE7366" s="53"/>
      <c r="AF7366" s="72"/>
      <c r="AG7366" s="70"/>
      <c r="AH7366" s="70"/>
      <c r="AI7366" s="70"/>
    </row>
    <row r="7367" spans="1:35" ht="12.75" customHeight="1" x14ac:dyDescent="0.2">
      <c r="A7367" s="64" t="s">
        <v>1300</v>
      </c>
      <c r="B7367" s="65" t="s">
        <v>1299</v>
      </c>
      <c r="C7367" s="65">
        <v>479034</v>
      </c>
      <c r="D7367" s="66">
        <f>VLOOKUP(A7367,'2.1 Termination Charges'!$B$4:$F$904,5,0)</f>
        <v>1.2359999999999999E-2</v>
      </c>
      <c r="G7367" s="67"/>
      <c r="H7367" s="67"/>
      <c r="J7367" s="67"/>
      <c r="P7367" s="68"/>
      <c r="Q7367" s="69"/>
      <c r="R7367" s="69"/>
      <c r="Z7367" s="70"/>
      <c r="AA7367" s="71"/>
      <c r="AB7367" s="70"/>
      <c r="AC7367" s="70"/>
      <c r="AD7367" s="53"/>
      <c r="AE7367" s="53"/>
      <c r="AF7367" s="72"/>
      <c r="AG7367" s="70"/>
      <c r="AH7367" s="70"/>
      <c r="AI7367" s="70"/>
    </row>
    <row r="7368" spans="1:35" ht="12.75" customHeight="1" x14ac:dyDescent="0.2">
      <c r="A7368" s="64" t="s">
        <v>1300</v>
      </c>
      <c r="B7368" s="65" t="s">
        <v>1299</v>
      </c>
      <c r="C7368" s="65">
        <v>479035</v>
      </c>
      <c r="D7368" s="66">
        <f>VLOOKUP(A7368,'2.1 Termination Charges'!$B$4:$F$904,5,0)</f>
        <v>1.2359999999999999E-2</v>
      </c>
      <c r="G7368" s="67"/>
      <c r="H7368" s="67"/>
      <c r="J7368" s="67"/>
      <c r="P7368" s="68"/>
      <c r="Q7368" s="69"/>
      <c r="R7368" s="69"/>
      <c r="Z7368" s="70"/>
      <c r="AA7368" s="71"/>
      <c r="AB7368" s="70"/>
      <c r="AC7368" s="70"/>
      <c r="AD7368" s="53"/>
      <c r="AE7368" s="53"/>
      <c r="AF7368" s="72"/>
      <c r="AG7368" s="70"/>
      <c r="AH7368" s="70"/>
      <c r="AI7368" s="70"/>
    </row>
    <row r="7369" spans="1:35" ht="12.75" customHeight="1" x14ac:dyDescent="0.2">
      <c r="A7369" s="64" t="s">
        <v>1300</v>
      </c>
      <c r="B7369" s="65" t="s">
        <v>1299</v>
      </c>
      <c r="C7369" s="65">
        <v>479037</v>
      </c>
      <c r="D7369" s="66">
        <f>VLOOKUP(A7369,'2.1 Termination Charges'!$B$4:$F$904,5,0)</f>
        <v>1.2359999999999999E-2</v>
      </c>
      <c r="G7369" s="67"/>
      <c r="H7369" s="67"/>
      <c r="J7369" s="67"/>
      <c r="P7369" s="68"/>
      <c r="Q7369" s="69"/>
      <c r="R7369" s="69"/>
      <c r="Z7369" s="70"/>
      <c r="AA7369" s="71"/>
      <c r="AB7369" s="70"/>
      <c r="AC7369" s="70"/>
      <c r="AD7369" s="53"/>
      <c r="AE7369" s="53"/>
      <c r="AF7369" s="72"/>
      <c r="AG7369" s="70"/>
      <c r="AH7369" s="70"/>
      <c r="AI7369" s="70"/>
    </row>
    <row r="7370" spans="1:35" ht="12.75" customHeight="1" x14ac:dyDescent="0.2">
      <c r="A7370" s="64" t="s">
        <v>1300</v>
      </c>
      <c r="B7370" s="65" t="s">
        <v>1299</v>
      </c>
      <c r="C7370" s="65">
        <v>479038</v>
      </c>
      <c r="D7370" s="66">
        <f>VLOOKUP(A7370,'2.1 Termination Charges'!$B$4:$F$904,5,0)</f>
        <v>1.2359999999999999E-2</v>
      </c>
      <c r="G7370" s="67"/>
      <c r="H7370" s="67"/>
      <c r="J7370" s="67"/>
      <c r="P7370" s="68"/>
      <c r="Q7370" s="69"/>
      <c r="R7370" s="69"/>
      <c r="Z7370" s="70"/>
      <c r="AA7370" s="71"/>
      <c r="AB7370" s="70"/>
      <c r="AC7370" s="70"/>
      <c r="AD7370" s="53"/>
      <c r="AE7370" s="53"/>
      <c r="AF7370" s="72"/>
      <c r="AG7370" s="70"/>
      <c r="AH7370" s="70"/>
      <c r="AI7370" s="70"/>
    </row>
    <row r="7371" spans="1:35" ht="12.75" customHeight="1" x14ac:dyDescent="0.2">
      <c r="A7371" s="64" t="s">
        <v>1300</v>
      </c>
      <c r="B7371" s="65" t="s">
        <v>1299</v>
      </c>
      <c r="C7371" s="65">
        <v>479039</v>
      </c>
      <c r="D7371" s="66">
        <f>VLOOKUP(A7371,'2.1 Termination Charges'!$B$4:$F$904,5,0)</f>
        <v>1.2359999999999999E-2</v>
      </c>
      <c r="G7371" s="67"/>
      <c r="H7371" s="67"/>
      <c r="J7371" s="67"/>
      <c r="P7371" s="68"/>
      <c r="Q7371" s="69"/>
      <c r="R7371" s="69"/>
      <c r="Z7371" s="70"/>
      <c r="AA7371" s="71"/>
      <c r="AB7371" s="70"/>
      <c r="AC7371" s="70"/>
      <c r="AD7371" s="53"/>
      <c r="AE7371" s="53"/>
      <c r="AF7371" s="72"/>
      <c r="AG7371" s="70"/>
      <c r="AH7371" s="70"/>
      <c r="AI7371" s="70"/>
    </row>
    <row r="7372" spans="1:35" ht="12.75" customHeight="1" x14ac:dyDescent="0.2">
      <c r="A7372" s="64" t="s">
        <v>1300</v>
      </c>
      <c r="B7372" s="65" t="s">
        <v>1299</v>
      </c>
      <c r="C7372" s="65">
        <v>479042</v>
      </c>
      <c r="D7372" s="66">
        <f>VLOOKUP(A7372,'2.1 Termination Charges'!$B$4:$F$904,5,0)</f>
        <v>1.2359999999999999E-2</v>
      </c>
      <c r="G7372" s="67"/>
      <c r="H7372" s="67"/>
      <c r="J7372" s="67"/>
      <c r="P7372" s="68"/>
      <c r="Q7372" s="69"/>
      <c r="R7372" s="69"/>
      <c r="Z7372" s="70"/>
      <c r="AA7372" s="71"/>
      <c r="AB7372" s="70"/>
      <c r="AC7372" s="70"/>
      <c r="AD7372" s="53"/>
      <c r="AE7372" s="53"/>
      <c r="AF7372" s="72"/>
      <c r="AG7372" s="70"/>
      <c r="AH7372" s="70"/>
      <c r="AI7372" s="70"/>
    </row>
    <row r="7373" spans="1:35" ht="12.75" customHeight="1" x14ac:dyDescent="0.2">
      <c r="A7373" s="64" t="s">
        <v>1300</v>
      </c>
      <c r="B7373" s="65" t="s">
        <v>1299</v>
      </c>
      <c r="C7373" s="65">
        <v>479043</v>
      </c>
      <c r="D7373" s="66">
        <f>VLOOKUP(A7373,'2.1 Termination Charges'!$B$4:$F$904,5,0)</f>
        <v>1.2359999999999999E-2</v>
      </c>
      <c r="G7373" s="67"/>
      <c r="H7373" s="67"/>
      <c r="J7373" s="67"/>
      <c r="P7373" s="68"/>
      <c r="Q7373" s="69"/>
      <c r="R7373" s="69"/>
      <c r="Z7373" s="70"/>
      <c r="AA7373" s="71"/>
      <c r="AB7373" s="70"/>
      <c r="AC7373" s="70"/>
      <c r="AD7373" s="53"/>
      <c r="AE7373" s="53"/>
      <c r="AF7373" s="72"/>
      <c r="AG7373" s="70"/>
      <c r="AH7373" s="70"/>
      <c r="AI7373" s="70"/>
    </row>
    <row r="7374" spans="1:35" ht="12.75" customHeight="1" x14ac:dyDescent="0.2">
      <c r="A7374" s="64" t="s">
        <v>1300</v>
      </c>
      <c r="B7374" s="65" t="s">
        <v>1299</v>
      </c>
      <c r="C7374" s="65">
        <v>479044</v>
      </c>
      <c r="D7374" s="66">
        <f>VLOOKUP(A7374,'2.1 Termination Charges'!$B$4:$F$904,5,0)</f>
        <v>1.2359999999999999E-2</v>
      </c>
      <c r="G7374" s="67"/>
      <c r="H7374" s="67"/>
      <c r="J7374" s="67"/>
      <c r="P7374" s="68"/>
      <c r="Q7374" s="69"/>
      <c r="R7374" s="69"/>
      <c r="Z7374" s="70"/>
      <c r="AA7374" s="71"/>
      <c r="AB7374" s="70"/>
      <c r="AC7374" s="70"/>
      <c r="AD7374" s="53"/>
      <c r="AE7374" s="53"/>
      <c r="AF7374" s="72"/>
      <c r="AG7374" s="70"/>
      <c r="AH7374" s="70"/>
      <c r="AI7374" s="70"/>
    </row>
    <row r="7375" spans="1:35" ht="12.75" customHeight="1" x14ac:dyDescent="0.2">
      <c r="A7375" s="64" t="s">
        <v>1300</v>
      </c>
      <c r="B7375" s="65" t="s">
        <v>1299</v>
      </c>
      <c r="C7375" s="65">
        <v>479045</v>
      </c>
      <c r="D7375" s="66">
        <f>VLOOKUP(A7375,'2.1 Termination Charges'!$B$4:$F$904,5,0)</f>
        <v>1.2359999999999999E-2</v>
      </c>
      <c r="G7375" s="67"/>
      <c r="H7375" s="67"/>
      <c r="J7375" s="67"/>
      <c r="P7375" s="68"/>
      <c r="Q7375" s="69"/>
      <c r="R7375" s="69"/>
      <c r="Z7375" s="70"/>
      <c r="AA7375" s="71"/>
      <c r="AB7375" s="70"/>
      <c r="AC7375" s="70"/>
      <c r="AD7375" s="53"/>
      <c r="AE7375" s="53"/>
      <c r="AF7375" s="72"/>
      <c r="AG7375" s="70"/>
      <c r="AH7375" s="70"/>
      <c r="AI7375" s="70"/>
    </row>
    <row r="7376" spans="1:35" ht="12.75" customHeight="1" x14ac:dyDescent="0.2">
      <c r="A7376" s="64" t="s">
        <v>1300</v>
      </c>
      <c r="B7376" s="65" t="s">
        <v>1299</v>
      </c>
      <c r="C7376" s="65">
        <v>479046</v>
      </c>
      <c r="D7376" s="66">
        <f>VLOOKUP(A7376,'2.1 Termination Charges'!$B$4:$F$904,5,0)</f>
        <v>1.2359999999999999E-2</v>
      </c>
      <c r="G7376" s="67"/>
      <c r="H7376" s="67"/>
      <c r="J7376" s="67"/>
      <c r="P7376" s="68"/>
      <c r="Q7376" s="69"/>
      <c r="R7376" s="69"/>
      <c r="Z7376" s="70"/>
      <c r="AA7376" s="71"/>
      <c r="AB7376" s="70"/>
      <c r="AC7376" s="70"/>
      <c r="AD7376" s="53"/>
      <c r="AE7376" s="53"/>
      <c r="AF7376" s="72"/>
      <c r="AG7376" s="70"/>
      <c r="AH7376" s="70"/>
      <c r="AI7376" s="70"/>
    </row>
    <row r="7377" spans="1:35" ht="12.75" customHeight="1" x14ac:dyDescent="0.2">
      <c r="A7377" s="64" t="s">
        <v>1300</v>
      </c>
      <c r="B7377" s="65" t="s">
        <v>1299</v>
      </c>
      <c r="C7377" s="65">
        <v>479048</v>
      </c>
      <c r="D7377" s="66">
        <f>VLOOKUP(A7377,'2.1 Termination Charges'!$B$4:$F$904,5,0)</f>
        <v>1.2359999999999999E-2</v>
      </c>
      <c r="G7377" s="67"/>
      <c r="H7377" s="67"/>
      <c r="J7377" s="67"/>
      <c r="P7377" s="68"/>
      <c r="Q7377" s="69"/>
      <c r="R7377" s="69"/>
      <c r="Z7377" s="70"/>
      <c r="AA7377" s="71"/>
      <c r="AB7377" s="70"/>
      <c r="AC7377" s="70"/>
      <c r="AD7377" s="53"/>
      <c r="AE7377" s="53"/>
      <c r="AF7377" s="72"/>
      <c r="AG7377" s="70"/>
      <c r="AH7377" s="70"/>
      <c r="AI7377" s="70"/>
    </row>
    <row r="7378" spans="1:35" ht="12.75" customHeight="1" x14ac:dyDescent="0.2">
      <c r="A7378" s="64" t="s">
        <v>1300</v>
      </c>
      <c r="B7378" s="65" t="s">
        <v>1299</v>
      </c>
      <c r="C7378" s="65">
        <v>479049</v>
      </c>
      <c r="D7378" s="66">
        <f>VLOOKUP(A7378,'2.1 Termination Charges'!$B$4:$F$904,5,0)</f>
        <v>1.2359999999999999E-2</v>
      </c>
      <c r="G7378" s="67"/>
      <c r="H7378" s="67"/>
      <c r="J7378" s="67"/>
      <c r="P7378" s="68"/>
      <c r="Q7378" s="69"/>
      <c r="R7378" s="69"/>
      <c r="Z7378" s="70"/>
      <c r="AA7378" s="71"/>
      <c r="AB7378" s="70"/>
      <c r="AC7378" s="70"/>
      <c r="AD7378" s="53"/>
      <c r="AE7378" s="53"/>
      <c r="AF7378" s="72"/>
      <c r="AG7378" s="70"/>
      <c r="AH7378" s="70"/>
      <c r="AI7378" s="70"/>
    </row>
    <row r="7379" spans="1:35" ht="12.75" customHeight="1" x14ac:dyDescent="0.2">
      <c r="A7379" s="64" t="s">
        <v>1300</v>
      </c>
      <c r="B7379" s="65" t="s">
        <v>1299</v>
      </c>
      <c r="C7379" s="65">
        <v>479101</v>
      </c>
      <c r="D7379" s="66">
        <f>VLOOKUP(A7379,'2.1 Termination Charges'!$B$4:$F$904,5,0)</f>
        <v>1.2359999999999999E-2</v>
      </c>
      <c r="G7379" s="67"/>
      <c r="H7379" s="67"/>
      <c r="J7379" s="67"/>
      <c r="P7379" s="68"/>
      <c r="Q7379" s="69"/>
      <c r="R7379" s="69"/>
      <c r="Z7379" s="70"/>
      <c r="AA7379" s="71"/>
      <c r="AB7379" s="70"/>
      <c r="AC7379" s="70"/>
      <c r="AD7379" s="53"/>
      <c r="AE7379" s="53"/>
      <c r="AF7379" s="72"/>
      <c r="AG7379" s="70"/>
      <c r="AH7379" s="70"/>
      <c r="AI7379" s="70"/>
    </row>
    <row r="7380" spans="1:35" ht="12.75" customHeight="1" x14ac:dyDescent="0.2">
      <c r="A7380" s="64" t="s">
        <v>1300</v>
      </c>
      <c r="B7380" s="65" t="s">
        <v>1299</v>
      </c>
      <c r="C7380" s="65">
        <v>479102</v>
      </c>
      <c r="D7380" s="66">
        <f>VLOOKUP(A7380,'2.1 Termination Charges'!$B$4:$F$904,5,0)</f>
        <v>1.2359999999999999E-2</v>
      </c>
      <c r="G7380" s="67"/>
      <c r="H7380" s="67"/>
      <c r="J7380" s="67"/>
      <c r="P7380" s="68"/>
      <c r="Q7380" s="69"/>
      <c r="R7380" s="69"/>
      <c r="Z7380" s="70"/>
      <c r="AA7380" s="71"/>
      <c r="AB7380" s="70"/>
      <c r="AC7380" s="70"/>
      <c r="AD7380" s="53"/>
      <c r="AE7380" s="53"/>
      <c r="AF7380" s="72"/>
      <c r="AG7380" s="70"/>
      <c r="AH7380" s="70"/>
      <c r="AI7380" s="70"/>
    </row>
    <row r="7381" spans="1:35" ht="12.75" customHeight="1" x14ac:dyDescent="0.2">
      <c r="A7381" s="64" t="s">
        <v>1300</v>
      </c>
      <c r="B7381" s="65" t="s">
        <v>1299</v>
      </c>
      <c r="C7381" s="65">
        <v>479103</v>
      </c>
      <c r="D7381" s="66">
        <f>VLOOKUP(A7381,'2.1 Termination Charges'!$B$4:$F$904,5,0)</f>
        <v>1.2359999999999999E-2</v>
      </c>
      <c r="G7381" s="67"/>
      <c r="H7381" s="67"/>
      <c r="J7381" s="67"/>
      <c r="P7381" s="68"/>
      <c r="Q7381" s="69"/>
      <c r="R7381" s="69"/>
      <c r="Z7381" s="70"/>
      <c r="AA7381" s="71"/>
      <c r="AB7381" s="70"/>
      <c r="AC7381" s="70"/>
      <c r="AD7381" s="53"/>
      <c r="AE7381" s="53"/>
      <c r="AF7381" s="72"/>
      <c r="AG7381" s="70"/>
      <c r="AH7381" s="70"/>
      <c r="AI7381" s="70"/>
    </row>
    <row r="7382" spans="1:35" ht="12.75" customHeight="1" x14ac:dyDescent="0.2">
      <c r="A7382" s="64" t="s">
        <v>1300</v>
      </c>
      <c r="B7382" s="65" t="s">
        <v>1299</v>
      </c>
      <c r="C7382" s="65">
        <v>479104</v>
      </c>
      <c r="D7382" s="66">
        <f>VLOOKUP(A7382,'2.1 Termination Charges'!$B$4:$F$904,5,0)</f>
        <v>1.2359999999999999E-2</v>
      </c>
      <c r="G7382" s="67"/>
      <c r="H7382" s="67"/>
      <c r="J7382" s="67"/>
      <c r="P7382" s="68"/>
      <c r="Q7382" s="69"/>
      <c r="R7382" s="69"/>
      <c r="Z7382" s="70"/>
      <c r="AA7382" s="71"/>
      <c r="AB7382" s="70"/>
      <c r="AC7382" s="70"/>
      <c r="AD7382" s="53"/>
      <c r="AE7382" s="53"/>
      <c r="AF7382" s="72"/>
      <c r="AG7382" s="70"/>
      <c r="AH7382" s="70"/>
      <c r="AI7382" s="70"/>
    </row>
    <row r="7383" spans="1:35" ht="12.75" customHeight="1" x14ac:dyDescent="0.2">
      <c r="A7383" s="64" t="s">
        <v>1300</v>
      </c>
      <c r="B7383" s="65" t="s">
        <v>1299</v>
      </c>
      <c r="C7383" s="65">
        <v>479105</v>
      </c>
      <c r="D7383" s="66">
        <f>VLOOKUP(A7383,'2.1 Termination Charges'!$B$4:$F$904,5,0)</f>
        <v>1.2359999999999999E-2</v>
      </c>
      <c r="G7383" s="67"/>
      <c r="H7383" s="67"/>
      <c r="J7383" s="67"/>
      <c r="P7383" s="68"/>
      <c r="Q7383" s="69"/>
      <c r="R7383" s="69"/>
      <c r="Z7383" s="70"/>
      <c r="AA7383" s="71"/>
      <c r="AB7383" s="70"/>
      <c r="AC7383" s="70"/>
      <c r="AD7383" s="53"/>
      <c r="AE7383" s="53"/>
      <c r="AF7383" s="72"/>
      <c r="AG7383" s="70"/>
      <c r="AH7383" s="70"/>
      <c r="AI7383" s="70"/>
    </row>
    <row r="7384" spans="1:35" ht="12.75" customHeight="1" x14ac:dyDescent="0.2">
      <c r="A7384" s="64" t="s">
        <v>1300</v>
      </c>
      <c r="B7384" s="65" t="s">
        <v>1299</v>
      </c>
      <c r="C7384" s="65">
        <v>479106</v>
      </c>
      <c r="D7384" s="66">
        <f>VLOOKUP(A7384,'2.1 Termination Charges'!$B$4:$F$904,5,0)</f>
        <v>1.2359999999999999E-2</v>
      </c>
      <c r="G7384" s="67"/>
      <c r="H7384" s="67"/>
      <c r="J7384" s="67"/>
      <c r="P7384" s="68"/>
      <c r="Q7384" s="69"/>
      <c r="R7384" s="69"/>
      <c r="Z7384" s="70"/>
      <c r="AA7384" s="71"/>
      <c r="AB7384" s="70"/>
      <c r="AC7384" s="70"/>
      <c r="AD7384" s="53"/>
      <c r="AE7384" s="53"/>
      <c r="AF7384" s="72"/>
      <c r="AG7384" s="70"/>
      <c r="AH7384" s="70"/>
      <c r="AI7384" s="70"/>
    </row>
    <row r="7385" spans="1:35" ht="12.75" customHeight="1" x14ac:dyDescent="0.2">
      <c r="A7385" s="64" t="s">
        <v>1300</v>
      </c>
      <c r="B7385" s="65" t="s">
        <v>1299</v>
      </c>
      <c r="C7385" s="65">
        <v>479107</v>
      </c>
      <c r="D7385" s="66">
        <f>VLOOKUP(A7385,'2.1 Termination Charges'!$B$4:$F$904,5,0)</f>
        <v>1.2359999999999999E-2</v>
      </c>
      <c r="G7385" s="67"/>
      <c r="H7385" s="67"/>
      <c r="J7385" s="67"/>
      <c r="P7385" s="68"/>
      <c r="Q7385" s="69"/>
      <c r="R7385" s="69"/>
      <c r="Z7385" s="70"/>
      <c r="AA7385" s="71"/>
      <c r="AB7385" s="70"/>
      <c r="AC7385" s="70"/>
      <c r="AD7385" s="53"/>
      <c r="AE7385" s="53"/>
      <c r="AF7385" s="72"/>
      <c r="AG7385" s="70"/>
      <c r="AH7385" s="70"/>
      <c r="AI7385" s="70"/>
    </row>
    <row r="7386" spans="1:35" ht="12.75" customHeight="1" x14ac:dyDescent="0.2">
      <c r="A7386" s="64" t="s">
        <v>1300</v>
      </c>
      <c r="B7386" s="65" t="s">
        <v>1299</v>
      </c>
      <c r="C7386" s="65">
        <v>479108</v>
      </c>
      <c r="D7386" s="66">
        <f>VLOOKUP(A7386,'2.1 Termination Charges'!$B$4:$F$904,5,0)</f>
        <v>1.2359999999999999E-2</v>
      </c>
      <c r="G7386" s="67"/>
      <c r="H7386" s="67"/>
      <c r="J7386" s="67"/>
      <c r="P7386" s="68"/>
      <c r="Q7386" s="69"/>
      <c r="R7386" s="69"/>
      <c r="Z7386" s="70"/>
      <c r="AA7386" s="71"/>
      <c r="AB7386" s="70"/>
      <c r="AC7386" s="70"/>
      <c r="AD7386" s="53"/>
      <c r="AE7386" s="53"/>
      <c r="AF7386" s="72"/>
      <c r="AG7386" s="70"/>
      <c r="AH7386" s="70"/>
      <c r="AI7386" s="70"/>
    </row>
    <row r="7387" spans="1:35" ht="12.75" customHeight="1" x14ac:dyDescent="0.2">
      <c r="A7387" s="64" t="s">
        <v>1300</v>
      </c>
      <c r="B7387" s="65" t="s">
        <v>1299</v>
      </c>
      <c r="C7387" s="65">
        <v>479109</v>
      </c>
      <c r="D7387" s="66">
        <f>VLOOKUP(A7387,'2.1 Termination Charges'!$B$4:$F$904,5,0)</f>
        <v>1.2359999999999999E-2</v>
      </c>
      <c r="G7387" s="67"/>
      <c r="H7387" s="67"/>
      <c r="J7387" s="67"/>
      <c r="P7387" s="68"/>
      <c r="Q7387" s="69"/>
      <c r="R7387" s="69"/>
      <c r="Z7387" s="70"/>
      <c r="AA7387" s="71"/>
      <c r="AB7387" s="70"/>
      <c r="AC7387" s="70"/>
      <c r="AD7387" s="53"/>
      <c r="AE7387" s="53"/>
      <c r="AF7387" s="72"/>
      <c r="AG7387" s="70"/>
      <c r="AH7387" s="70"/>
      <c r="AI7387" s="70"/>
    </row>
    <row r="7388" spans="1:35" ht="12.75" customHeight="1" x14ac:dyDescent="0.2">
      <c r="A7388" s="64" t="s">
        <v>1300</v>
      </c>
      <c r="B7388" s="65" t="s">
        <v>1299</v>
      </c>
      <c r="C7388" s="65">
        <v>47914</v>
      </c>
      <c r="D7388" s="66">
        <f>VLOOKUP(A7388,'2.1 Termination Charges'!$B$4:$F$904,5,0)</f>
        <v>1.2359999999999999E-2</v>
      </c>
      <c r="G7388" s="67"/>
      <c r="H7388" s="67"/>
      <c r="J7388" s="67"/>
      <c r="P7388" s="68"/>
      <c r="Q7388" s="69"/>
      <c r="R7388" s="69"/>
      <c r="Z7388" s="70"/>
      <c r="AA7388" s="71"/>
      <c r="AB7388" s="70"/>
      <c r="AC7388" s="70"/>
      <c r="AD7388" s="53"/>
      <c r="AE7388" s="53"/>
      <c r="AF7388" s="72"/>
      <c r="AG7388" s="70"/>
      <c r="AH7388" s="70"/>
      <c r="AI7388" s="70"/>
    </row>
    <row r="7389" spans="1:35" ht="12.75" customHeight="1" x14ac:dyDescent="0.2">
      <c r="A7389" s="64" t="s">
        <v>1300</v>
      </c>
      <c r="B7389" s="65" t="s">
        <v>1299</v>
      </c>
      <c r="C7389" s="65">
        <v>479192</v>
      </c>
      <c r="D7389" s="66">
        <f>VLOOKUP(A7389,'2.1 Termination Charges'!$B$4:$F$904,5,0)</f>
        <v>1.2359999999999999E-2</v>
      </c>
      <c r="G7389" s="67"/>
      <c r="H7389" s="67"/>
      <c r="J7389" s="67"/>
      <c r="P7389" s="68"/>
      <c r="Q7389" s="69"/>
      <c r="R7389" s="69"/>
      <c r="Z7389" s="70"/>
      <c r="AA7389" s="71"/>
      <c r="AB7389" s="70"/>
      <c r="AC7389" s="70"/>
      <c r="AD7389" s="53"/>
      <c r="AE7389" s="53"/>
      <c r="AF7389" s="72"/>
      <c r="AG7389" s="70"/>
      <c r="AH7389" s="70"/>
      <c r="AI7389" s="70"/>
    </row>
    <row r="7390" spans="1:35" ht="12.75" customHeight="1" x14ac:dyDescent="0.2">
      <c r="A7390" s="64" t="s">
        <v>1300</v>
      </c>
      <c r="B7390" s="65" t="s">
        <v>1299</v>
      </c>
      <c r="C7390" s="65">
        <v>479193</v>
      </c>
      <c r="D7390" s="66">
        <f>VLOOKUP(A7390,'2.1 Termination Charges'!$B$4:$F$904,5,0)</f>
        <v>1.2359999999999999E-2</v>
      </c>
      <c r="G7390" s="67"/>
      <c r="H7390" s="67"/>
      <c r="J7390" s="67"/>
      <c r="P7390" s="68"/>
      <c r="Q7390" s="69"/>
      <c r="R7390" s="69"/>
      <c r="Z7390" s="70"/>
      <c r="AA7390" s="71"/>
      <c r="AB7390" s="70"/>
      <c r="AC7390" s="70"/>
      <c r="AD7390" s="53"/>
      <c r="AE7390" s="53"/>
      <c r="AF7390" s="72"/>
      <c r="AG7390" s="70"/>
      <c r="AH7390" s="70"/>
      <c r="AI7390" s="70"/>
    </row>
    <row r="7391" spans="1:35" ht="12.75" customHeight="1" x14ac:dyDescent="0.2">
      <c r="A7391" s="64" t="s">
        <v>1300</v>
      </c>
      <c r="B7391" s="65" t="s">
        <v>1299</v>
      </c>
      <c r="C7391" s="65">
        <v>479194</v>
      </c>
      <c r="D7391" s="66">
        <f>VLOOKUP(A7391,'2.1 Termination Charges'!$B$4:$F$904,5,0)</f>
        <v>1.2359999999999999E-2</v>
      </c>
      <c r="G7391" s="67"/>
      <c r="H7391" s="67"/>
      <c r="J7391" s="67"/>
      <c r="P7391" s="68"/>
      <c r="Q7391" s="69"/>
      <c r="R7391" s="69"/>
      <c r="Z7391" s="70"/>
      <c r="AA7391" s="71"/>
      <c r="AB7391" s="70"/>
      <c r="AC7391" s="70"/>
      <c r="AD7391" s="53"/>
      <c r="AE7391" s="53"/>
      <c r="AF7391" s="72"/>
      <c r="AG7391" s="70"/>
      <c r="AH7391" s="70"/>
      <c r="AI7391" s="70"/>
    </row>
    <row r="7392" spans="1:35" ht="12.75" customHeight="1" x14ac:dyDescent="0.2">
      <c r="A7392" s="64" t="s">
        <v>1300</v>
      </c>
      <c r="B7392" s="65" t="s">
        <v>1299</v>
      </c>
      <c r="C7392" s="65">
        <v>479195</v>
      </c>
      <c r="D7392" s="66">
        <f>VLOOKUP(A7392,'2.1 Termination Charges'!$B$4:$F$904,5,0)</f>
        <v>1.2359999999999999E-2</v>
      </c>
      <c r="G7392" s="67"/>
      <c r="H7392" s="67"/>
      <c r="J7392" s="67"/>
      <c r="P7392" s="68"/>
      <c r="Q7392" s="69"/>
      <c r="R7392" s="69"/>
      <c r="Z7392" s="70"/>
      <c r="AA7392" s="71"/>
      <c r="AB7392" s="70"/>
      <c r="AC7392" s="70"/>
      <c r="AD7392" s="53"/>
      <c r="AE7392" s="53"/>
      <c r="AF7392" s="72"/>
      <c r="AG7392" s="70"/>
      <c r="AH7392" s="70"/>
      <c r="AI7392" s="70"/>
    </row>
    <row r="7393" spans="1:35" ht="12.75" customHeight="1" x14ac:dyDescent="0.2">
      <c r="A7393" s="64" t="s">
        <v>1300</v>
      </c>
      <c r="B7393" s="65" t="s">
        <v>1299</v>
      </c>
      <c r="C7393" s="65">
        <v>479196</v>
      </c>
      <c r="D7393" s="66">
        <f>VLOOKUP(A7393,'2.1 Termination Charges'!$B$4:$F$904,5,0)</f>
        <v>1.2359999999999999E-2</v>
      </c>
      <c r="G7393" s="67"/>
      <c r="H7393" s="67"/>
      <c r="J7393" s="67"/>
      <c r="P7393" s="68"/>
      <c r="Q7393" s="69"/>
      <c r="R7393" s="69"/>
      <c r="Z7393" s="70"/>
      <c r="AA7393" s="71"/>
      <c r="AB7393" s="70"/>
      <c r="AC7393" s="70"/>
      <c r="AD7393" s="53"/>
      <c r="AE7393" s="53"/>
      <c r="AF7393" s="72"/>
      <c r="AG7393" s="70"/>
      <c r="AH7393" s="70"/>
      <c r="AI7393" s="70"/>
    </row>
    <row r="7394" spans="1:35" ht="12.75" customHeight="1" x14ac:dyDescent="0.2">
      <c r="A7394" s="64" t="s">
        <v>1300</v>
      </c>
      <c r="B7394" s="65" t="s">
        <v>1299</v>
      </c>
      <c r="C7394" s="65">
        <v>479197</v>
      </c>
      <c r="D7394" s="66">
        <f>VLOOKUP(A7394,'2.1 Termination Charges'!$B$4:$F$904,5,0)</f>
        <v>1.2359999999999999E-2</v>
      </c>
      <c r="G7394" s="67"/>
      <c r="H7394" s="67"/>
      <c r="J7394" s="67"/>
      <c r="P7394" s="68"/>
      <c r="Q7394" s="69"/>
      <c r="R7394" s="69"/>
      <c r="Z7394" s="70"/>
      <c r="AA7394" s="71"/>
      <c r="AB7394" s="70"/>
      <c r="AC7394" s="70"/>
      <c r="AD7394" s="53"/>
      <c r="AE7394" s="53"/>
      <c r="AF7394" s="72"/>
      <c r="AG7394" s="70"/>
      <c r="AH7394" s="70"/>
      <c r="AI7394" s="70"/>
    </row>
    <row r="7395" spans="1:35" ht="12.75" customHeight="1" x14ac:dyDescent="0.2">
      <c r="A7395" s="64" t="s">
        <v>1300</v>
      </c>
      <c r="B7395" s="65" t="s">
        <v>1299</v>
      </c>
      <c r="C7395" s="65">
        <v>479198</v>
      </c>
      <c r="D7395" s="66">
        <f>VLOOKUP(A7395,'2.1 Termination Charges'!$B$4:$F$904,5,0)</f>
        <v>1.2359999999999999E-2</v>
      </c>
      <c r="G7395" s="67"/>
      <c r="H7395" s="67"/>
      <c r="J7395" s="67"/>
      <c r="P7395" s="68"/>
      <c r="Q7395" s="69"/>
      <c r="R7395" s="69"/>
      <c r="Z7395" s="70"/>
      <c r="AA7395" s="71"/>
      <c r="AB7395" s="70"/>
      <c r="AC7395" s="70"/>
      <c r="AD7395" s="53"/>
      <c r="AE7395" s="53"/>
      <c r="AF7395" s="72"/>
      <c r="AG7395" s="70"/>
      <c r="AH7395" s="70"/>
      <c r="AI7395" s="70"/>
    </row>
    <row r="7396" spans="1:35" ht="12.75" customHeight="1" x14ac:dyDescent="0.2">
      <c r="A7396" s="64" t="s">
        <v>1300</v>
      </c>
      <c r="B7396" s="65" t="s">
        <v>1299</v>
      </c>
      <c r="C7396" s="65">
        <v>479211</v>
      </c>
      <c r="D7396" s="66">
        <f>VLOOKUP(A7396,'2.1 Termination Charges'!$B$4:$F$904,5,0)</f>
        <v>1.2359999999999999E-2</v>
      </c>
      <c r="G7396" s="67"/>
      <c r="H7396" s="67"/>
      <c r="J7396" s="67"/>
      <c r="P7396" s="68"/>
      <c r="Q7396" s="69"/>
      <c r="R7396" s="69"/>
      <c r="Z7396" s="70"/>
      <c r="AA7396" s="71"/>
      <c r="AB7396" s="70"/>
      <c r="AC7396" s="70"/>
      <c r="AD7396" s="53"/>
      <c r="AE7396" s="53"/>
      <c r="AF7396" s="72"/>
      <c r="AG7396" s="70"/>
      <c r="AH7396" s="70"/>
      <c r="AI7396" s="70"/>
    </row>
    <row r="7397" spans="1:35" ht="12.75" customHeight="1" x14ac:dyDescent="0.2">
      <c r="A7397" s="64" t="s">
        <v>1300</v>
      </c>
      <c r="B7397" s="65" t="s">
        <v>1299</v>
      </c>
      <c r="C7397" s="65">
        <v>479212</v>
      </c>
      <c r="D7397" s="66">
        <f>VLOOKUP(A7397,'2.1 Termination Charges'!$B$4:$F$904,5,0)</f>
        <v>1.2359999999999999E-2</v>
      </c>
      <c r="G7397" s="67"/>
      <c r="H7397" s="67"/>
      <c r="J7397" s="67"/>
      <c r="P7397" s="68"/>
      <c r="Q7397" s="69"/>
      <c r="R7397" s="69"/>
      <c r="Z7397" s="70"/>
      <c r="AA7397" s="71"/>
      <c r="AB7397" s="70"/>
      <c r="AC7397" s="70"/>
      <c r="AD7397" s="53"/>
      <c r="AE7397" s="53"/>
      <c r="AF7397" s="72"/>
      <c r="AG7397" s="70"/>
      <c r="AH7397" s="70"/>
      <c r="AI7397" s="70"/>
    </row>
    <row r="7398" spans="1:35" ht="12.75" customHeight="1" x14ac:dyDescent="0.2">
      <c r="A7398" s="64" t="s">
        <v>1300</v>
      </c>
      <c r="B7398" s="65" t="s">
        <v>1299</v>
      </c>
      <c r="C7398" s="65">
        <v>479213</v>
      </c>
      <c r="D7398" s="66">
        <f>VLOOKUP(A7398,'2.1 Termination Charges'!$B$4:$F$904,5,0)</f>
        <v>1.2359999999999999E-2</v>
      </c>
      <c r="G7398" s="67"/>
      <c r="H7398" s="67"/>
      <c r="J7398" s="67"/>
      <c r="P7398" s="68"/>
      <c r="Q7398" s="69"/>
      <c r="R7398" s="69"/>
      <c r="Z7398" s="70"/>
      <c r="AA7398" s="71"/>
      <c r="AB7398" s="70"/>
      <c r="AC7398" s="70"/>
      <c r="AD7398" s="53"/>
      <c r="AE7398" s="53"/>
      <c r="AF7398" s="72"/>
      <c r="AG7398" s="70"/>
      <c r="AH7398" s="70"/>
      <c r="AI7398" s="70"/>
    </row>
    <row r="7399" spans="1:35" ht="12.75" customHeight="1" x14ac:dyDescent="0.2">
      <c r="A7399" s="64" t="s">
        <v>1300</v>
      </c>
      <c r="B7399" s="65" t="s">
        <v>1299</v>
      </c>
      <c r="C7399" s="65">
        <v>479214</v>
      </c>
      <c r="D7399" s="66">
        <f>VLOOKUP(A7399,'2.1 Termination Charges'!$B$4:$F$904,5,0)</f>
        <v>1.2359999999999999E-2</v>
      </c>
      <c r="G7399" s="67"/>
      <c r="H7399" s="67"/>
      <c r="J7399" s="67"/>
      <c r="P7399" s="68"/>
      <c r="Q7399" s="69"/>
      <c r="R7399" s="69"/>
      <c r="Z7399" s="70"/>
      <c r="AA7399" s="71"/>
      <c r="AB7399" s="70"/>
      <c r="AC7399" s="70"/>
      <c r="AD7399" s="53"/>
      <c r="AE7399" s="53"/>
      <c r="AF7399" s="72"/>
      <c r="AG7399" s="70"/>
      <c r="AH7399" s="70"/>
      <c r="AI7399" s="70"/>
    </row>
    <row r="7400" spans="1:35" ht="12.75" customHeight="1" x14ac:dyDescent="0.2">
      <c r="A7400" s="64" t="s">
        <v>1300</v>
      </c>
      <c r="B7400" s="65" t="s">
        <v>1299</v>
      </c>
      <c r="C7400" s="65">
        <v>479215</v>
      </c>
      <c r="D7400" s="66">
        <f>VLOOKUP(A7400,'2.1 Termination Charges'!$B$4:$F$904,5,0)</f>
        <v>1.2359999999999999E-2</v>
      </c>
      <c r="G7400" s="67"/>
      <c r="H7400" s="67"/>
      <c r="J7400" s="67"/>
      <c r="P7400" s="68"/>
      <c r="Q7400" s="69"/>
      <c r="R7400" s="69"/>
      <c r="Z7400" s="70"/>
      <c r="AA7400" s="71"/>
      <c r="AB7400" s="70"/>
      <c r="AC7400" s="70"/>
      <c r="AD7400" s="53"/>
      <c r="AE7400" s="53"/>
      <c r="AF7400" s="72"/>
      <c r="AG7400" s="70"/>
      <c r="AH7400" s="70"/>
      <c r="AI7400" s="70"/>
    </row>
    <row r="7401" spans="1:35" ht="12.75" customHeight="1" x14ac:dyDescent="0.2">
      <c r="A7401" s="64" t="s">
        <v>1300</v>
      </c>
      <c r="B7401" s="65" t="s">
        <v>1299</v>
      </c>
      <c r="C7401" s="65">
        <v>479216</v>
      </c>
      <c r="D7401" s="66">
        <f>VLOOKUP(A7401,'2.1 Termination Charges'!$B$4:$F$904,5,0)</f>
        <v>1.2359999999999999E-2</v>
      </c>
      <c r="G7401" s="67"/>
      <c r="H7401" s="67"/>
      <c r="J7401" s="67"/>
      <c r="P7401" s="68"/>
      <c r="Q7401" s="69"/>
      <c r="R7401" s="69"/>
      <c r="Z7401" s="70"/>
      <c r="AA7401" s="71"/>
      <c r="AB7401" s="70"/>
      <c r="AC7401" s="70"/>
      <c r="AD7401" s="53"/>
      <c r="AE7401" s="53"/>
      <c r="AF7401" s="72"/>
      <c r="AG7401" s="70"/>
      <c r="AH7401" s="70"/>
      <c r="AI7401" s="70"/>
    </row>
    <row r="7402" spans="1:35" ht="12.75" customHeight="1" x14ac:dyDescent="0.2">
      <c r="A7402" s="64" t="s">
        <v>1300</v>
      </c>
      <c r="B7402" s="65" t="s">
        <v>1299</v>
      </c>
      <c r="C7402" s="65">
        <v>479218</v>
      </c>
      <c r="D7402" s="66">
        <f>VLOOKUP(A7402,'2.1 Termination Charges'!$B$4:$F$904,5,0)</f>
        <v>1.2359999999999999E-2</v>
      </c>
      <c r="G7402" s="67"/>
      <c r="H7402" s="67"/>
      <c r="J7402" s="67"/>
      <c r="P7402" s="68"/>
      <c r="Q7402" s="69"/>
      <c r="R7402" s="69"/>
      <c r="Z7402" s="70"/>
      <c r="AA7402" s="71"/>
      <c r="AB7402" s="70"/>
      <c r="AC7402" s="70"/>
      <c r="AD7402" s="53"/>
      <c r="AE7402" s="53"/>
      <c r="AF7402" s="72"/>
      <c r="AG7402" s="70"/>
      <c r="AH7402" s="70"/>
      <c r="AI7402" s="70"/>
    </row>
    <row r="7403" spans="1:35" ht="12.75" customHeight="1" x14ac:dyDescent="0.2">
      <c r="A7403" s="64" t="s">
        <v>1300</v>
      </c>
      <c r="B7403" s="65" t="s">
        <v>1299</v>
      </c>
      <c r="C7403" s="65">
        <v>479219</v>
      </c>
      <c r="D7403" s="66">
        <f>VLOOKUP(A7403,'2.1 Termination Charges'!$B$4:$F$904,5,0)</f>
        <v>1.2359999999999999E-2</v>
      </c>
      <c r="G7403" s="67"/>
      <c r="H7403" s="67"/>
      <c r="J7403" s="67"/>
      <c r="P7403" s="68"/>
      <c r="Q7403" s="69"/>
      <c r="R7403" s="69"/>
      <c r="Z7403" s="70"/>
      <c r="AA7403" s="71"/>
      <c r="AB7403" s="70"/>
      <c r="AC7403" s="70"/>
      <c r="AD7403" s="53"/>
      <c r="AE7403" s="53"/>
      <c r="AF7403" s="72"/>
      <c r="AG7403" s="70"/>
      <c r="AH7403" s="70"/>
      <c r="AI7403" s="70"/>
    </row>
    <row r="7404" spans="1:35" ht="12.75" customHeight="1" x14ac:dyDescent="0.2">
      <c r="A7404" s="64" t="s">
        <v>1300</v>
      </c>
      <c r="B7404" s="65" t="s">
        <v>1299</v>
      </c>
      <c r="C7404" s="65">
        <v>479230</v>
      </c>
      <c r="D7404" s="66">
        <f>VLOOKUP(A7404,'2.1 Termination Charges'!$B$4:$F$904,5,0)</f>
        <v>1.2359999999999999E-2</v>
      </c>
      <c r="G7404" s="67"/>
      <c r="H7404" s="67"/>
      <c r="J7404" s="67"/>
      <c r="P7404" s="68"/>
      <c r="Q7404" s="69"/>
      <c r="R7404" s="69"/>
      <c r="Z7404" s="70"/>
      <c r="AA7404" s="71"/>
      <c r="AB7404" s="70"/>
      <c r="AC7404" s="70"/>
      <c r="AD7404" s="53"/>
      <c r="AE7404" s="53"/>
      <c r="AF7404" s="72"/>
      <c r="AG7404" s="70"/>
      <c r="AH7404" s="70"/>
      <c r="AI7404" s="70"/>
    </row>
    <row r="7405" spans="1:35" ht="12.75" customHeight="1" x14ac:dyDescent="0.2">
      <c r="A7405" s="64" t="s">
        <v>1300</v>
      </c>
      <c r="B7405" s="65" t="s">
        <v>1299</v>
      </c>
      <c r="C7405" s="65">
        <v>479231</v>
      </c>
      <c r="D7405" s="66">
        <f>VLOOKUP(A7405,'2.1 Termination Charges'!$B$4:$F$904,5,0)</f>
        <v>1.2359999999999999E-2</v>
      </c>
      <c r="G7405" s="67"/>
      <c r="H7405" s="67"/>
      <c r="J7405" s="67"/>
      <c r="P7405" s="68"/>
      <c r="Q7405" s="69"/>
      <c r="R7405" s="69"/>
      <c r="Z7405" s="70"/>
      <c r="AA7405" s="71"/>
      <c r="AB7405" s="70"/>
      <c r="AC7405" s="70"/>
      <c r="AD7405" s="53"/>
      <c r="AE7405" s="53"/>
      <c r="AF7405" s="72"/>
      <c r="AG7405" s="70"/>
      <c r="AH7405" s="70"/>
      <c r="AI7405" s="70"/>
    </row>
    <row r="7406" spans="1:35" ht="12.75" customHeight="1" x14ac:dyDescent="0.2">
      <c r="A7406" s="64" t="s">
        <v>1300</v>
      </c>
      <c r="B7406" s="65" t="s">
        <v>1299</v>
      </c>
      <c r="C7406" s="65">
        <v>479232</v>
      </c>
      <c r="D7406" s="66">
        <f>VLOOKUP(A7406,'2.1 Termination Charges'!$B$4:$F$904,5,0)</f>
        <v>1.2359999999999999E-2</v>
      </c>
      <c r="G7406" s="67"/>
      <c r="H7406" s="67"/>
      <c r="J7406" s="67"/>
      <c r="P7406" s="68"/>
      <c r="Q7406" s="69"/>
      <c r="R7406" s="69"/>
      <c r="Z7406" s="70"/>
      <c r="AA7406" s="71"/>
      <c r="AB7406" s="70"/>
      <c r="AC7406" s="70"/>
      <c r="AD7406" s="53"/>
      <c r="AE7406" s="53"/>
      <c r="AF7406" s="72"/>
      <c r="AG7406" s="70"/>
      <c r="AH7406" s="70"/>
      <c r="AI7406" s="70"/>
    </row>
    <row r="7407" spans="1:35" ht="12.75" customHeight="1" x14ac:dyDescent="0.2">
      <c r="A7407" s="64" t="s">
        <v>1300</v>
      </c>
      <c r="B7407" s="65" t="s">
        <v>1299</v>
      </c>
      <c r="C7407" s="65">
        <v>479233</v>
      </c>
      <c r="D7407" s="66">
        <f>VLOOKUP(A7407,'2.1 Termination Charges'!$B$4:$F$904,5,0)</f>
        <v>1.2359999999999999E-2</v>
      </c>
      <c r="G7407" s="67"/>
      <c r="H7407" s="67"/>
      <c r="J7407" s="67"/>
      <c r="P7407" s="68"/>
      <c r="Q7407" s="69"/>
      <c r="R7407" s="69"/>
      <c r="Z7407" s="70"/>
      <c r="AA7407" s="71"/>
      <c r="AB7407" s="70"/>
      <c r="AC7407" s="70"/>
      <c r="AD7407" s="53"/>
      <c r="AE7407" s="53"/>
      <c r="AF7407" s="72"/>
      <c r="AG7407" s="70"/>
      <c r="AH7407" s="70"/>
      <c r="AI7407" s="70"/>
    </row>
    <row r="7408" spans="1:35" ht="12.75" customHeight="1" x14ac:dyDescent="0.2">
      <c r="A7408" s="64" t="s">
        <v>1300</v>
      </c>
      <c r="B7408" s="65" t="s">
        <v>1299</v>
      </c>
      <c r="C7408" s="65">
        <v>479234</v>
      </c>
      <c r="D7408" s="66">
        <f>VLOOKUP(A7408,'2.1 Termination Charges'!$B$4:$F$904,5,0)</f>
        <v>1.2359999999999999E-2</v>
      </c>
      <c r="G7408" s="67"/>
      <c r="H7408" s="67"/>
      <c r="J7408" s="67"/>
      <c r="P7408" s="68"/>
      <c r="Q7408" s="69"/>
      <c r="R7408" s="69"/>
      <c r="Z7408" s="70"/>
      <c r="AA7408" s="71"/>
      <c r="AB7408" s="70"/>
      <c r="AC7408" s="70"/>
      <c r="AD7408" s="53"/>
      <c r="AE7408" s="53"/>
      <c r="AF7408" s="72"/>
      <c r="AG7408" s="70"/>
      <c r="AH7408" s="70"/>
      <c r="AI7408" s="70"/>
    </row>
    <row r="7409" spans="1:35" ht="12.75" customHeight="1" x14ac:dyDescent="0.2">
      <c r="A7409" s="64" t="s">
        <v>1300</v>
      </c>
      <c r="B7409" s="65" t="s">
        <v>1299</v>
      </c>
      <c r="C7409" s="65">
        <v>479235</v>
      </c>
      <c r="D7409" s="66">
        <f>VLOOKUP(A7409,'2.1 Termination Charges'!$B$4:$F$904,5,0)</f>
        <v>1.2359999999999999E-2</v>
      </c>
      <c r="G7409" s="67"/>
      <c r="H7409" s="67"/>
      <c r="J7409" s="67"/>
      <c r="P7409" s="68"/>
      <c r="Q7409" s="69"/>
      <c r="R7409" s="69"/>
      <c r="Z7409" s="70"/>
      <c r="AA7409" s="71"/>
      <c r="AB7409" s="70"/>
      <c r="AC7409" s="70"/>
      <c r="AD7409" s="53"/>
      <c r="AE7409" s="53"/>
      <c r="AF7409" s="72"/>
      <c r="AG7409" s="70"/>
      <c r="AH7409" s="70"/>
      <c r="AI7409" s="70"/>
    </row>
    <row r="7410" spans="1:35" ht="12.75" customHeight="1" x14ac:dyDescent="0.2">
      <c r="A7410" s="64" t="s">
        <v>1300</v>
      </c>
      <c r="B7410" s="65" t="s">
        <v>1299</v>
      </c>
      <c r="C7410" s="65">
        <v>479236</v>
      </c>
      <c r="D7410" s="66">
        <f>VLOOKUP(A7410,'2.1 Termination Charges'!$B$4:$F$904,5,0)</f>
        <v>1.2359999999999999E-2</v>
      </c>
      <c r="G7410" s="67"/>
      <c r="H7410" s="67"/>
      <c r="J7410" s="67"/>
      <c r="P7410" s="68"/>
      <c r="Q7410" s="69"/>
      <c r="R7410" s="69"/>
      <c r="Z7410" s="70"/>
      <c r="AA7410" s="71"/>
      <c r="AB7410" s="70"/>
      <c r="AC7410" s="70"/>
      <c r="AD7410" s="53"/>
      <c r="AE7410" s="53"/>
      <c r="AF7410" s="72"/>
      <c r="AG7410" s="70"/>
      <c r="AH7410" s="70"/>
      <c r="AI7410" s="70"/>
    </row>
    <row r="7411" spans="1:35" ht="12.75" customHeight="1" x14ac:dyDescent="0.2">
      <c r="A7411" s="64" t="s">
        <v>1300</v>
      </c>
      <c r="B7411" s="65" t="s">
        <v>1299</v>
      </c>
      <c r="C7411" s="65">
        <v>479238</v>
      </c>
      <c r="D7411" s="66">
        <f>VLOOKUP(A7411,'2.1 Termination Charges'!$B$4:$F$904,5,0)</f>
        <v>1.2359999999999999E-2</v>
      </c>
      <c r="G7411" s="67"/>
      <c r="H7411" s="67"/>
      <c r="J7411" s="67"/>
      <c r="P7411" s="68"/>
      <c r="Q7411" s="69"/>
      <c r="R7411" s="69"/>
      <c r="Z7411" s="70"/>
      <c r="AA7411" s="71"/>
      <c r="AB7411" s="70"/>
      <c r="AC7411" s="70"/>
      <c r="AD7411" s="53"/>
      <c r="AE7411" s="53"/>
      <c r="AF7411" s="72"/>
      <c r="AG7411" s="70"/>
      <c r="AH7411" s="70"/>
      <c r="AI7411" s="70"/>
    </row>
    <row r="7412" spans="1:35" ht="12.75" customHeight="1" x14ac:dyDescent="0.2">
      <c r="A7412" s="64" t="s">
        <v>1300</v>
      </c>
      <c r="B7412" s="65" t="s">
        <v>1299</v>
      </c>
      <c r="C7412" s="65">
        <v>479239</v>
      </c>
      <c r="D7412" s="66">
        <f>VLOOKUP(A7412,'2.1 Termination Charges'!$B$4:$F$904,5,0)</f>
        <v>1.2359999999999999E-2</v>
      </c>
      <c r="G7412" s="67"/>
      <c r="H7412" s="67"/>
      <c r="J7412" s="67"/>
      <c r="P7412" s="68"/>
      <c r="Q7412" s="69"/>
      <c r="R7412" s="69"/>
      <c r="Z7412" s="70"/>
      <c r="AA7412" s="71"/>
      <c r="AB7412" s="70"/>
      <c r="AC7412" s="70"/>
      <c r="AD7412" s="53"/>
      <c r="AE7412" s="53"/>
      <c r="AF7412" s="72"/>
      <c r="AG7412" s="70"/>
      <c r="AH7412" s="70"/>
      <c r="AI7412" s="70"/>
    </row>
    <row r="7413" spans="1:35" ht="12.75" customHeight="1" x14ac:dyDescent="0.2">
      <c r="A7413" s="64" t="s">
        <v>1300</v>
      </c>
      <c r="B7413" s="65" t="s">
        <v>1299</v>
      </c>
      <c r="C7413" s="65">
        <v>479250</v>
      </c>
      <c r="D7413" s="66">
        <f>VLOOKUP(A7413,'2.1 Termination Charges'!$B$4:$F$904,5,0)</f>
        <v>1.2359999999999999E-2</v>
      </c>
      <c r="G7413" s="67"/>
      <c r="H7413" s="67"/>
      <c r="J7413" s="67"/>
      <c r="P7413" s="68"/>
      <c r="Q7413" s="69"/>
      <c r="R7413" s="69"/>
      <c r="Z7413" s="70"/>
      <c r="AA7413" s="71"/>
      <c r="AB7413" s="70"/>
      <c r="AC7413" s="70"/>
      <c r="AD7413" s="53"/>
      <c r="AE7413" s="53"/>
      <c r="AF7413" s="72"/>
      <c r="AG7413" s="70"/>
      <c r="AH7413" s="70"/>
      <c r="AI7413" s="70"/>
    </row>
    <row r="7414" spans="1:35" ht="12.75" customHeight="1" x14ac:dyDescent="0.2">
      <c r="A7414" s="64" t="s">
        <v>1300</v>
      </c>
      <c r="B7414" s="65" t="s">
        <v>1299</v>
      </c>
      <c r="C7414" s="65">
        <v>479251</v>
      </c>
      <c r="D7414" s="66">
        <f>VLOOKUP(A7414,'2.1 Termination Charges'!$B$4:$F$904,5,0)</f>
        <v>1.2359999999999999E-2</v>
      </c>
      <c r="G7414" s="67"/>
      <c r="H7414" s="67"/>
      <c r="J7414" s="67"/>
      <c r="P7414" s="68"/>
      <c r="Q7414" s="69"/>
      <c r="R7414" s="69"/>
      <c r="Z7414" s="70"/>
      <c r="AA7414" s="71"/>
      <c r="AB7414" s="70"/>
      <c r="AC7414" s="70"/>
      <c r="AD7414" s="53"/>
      <c r="AE7414" s="53"/>
      <c r="AF7414" s="72"/>
      <c r="AG7414" s="70"/>
      <c r="AH7414" s="70"/>
      <c r="AI7414" s="70"/>
    </row>
    <row r="7415" spans="1:35" ht="12.75" customHeight="1" x14ac:dyDescent="0.2">
      <c r="A7415" s="64" t="s">
        <v>1300</v>
      </c>
      <c r="B7415" s="65" t="s">
        <v>1299</v>
      </c>
      <c r="C7415" s="65">
        <v>479252</v>
      </c>
      <c r="D7415" s="66">
        <f>VLOOKUP(A7415,'2.1 Termination Charges'!$B$4:$F$904,5,0)</f>
        <v>1.2359999999999999E-2</v>
      </c>
      <c r="G7415" s="67"/>
      <c r="H7415" s="67"/>
      <c r="J7415" s="67"/>
      <c r="P7415" s="68"/>
      <c r="Q7415" s="69"/>
      <c r="R7415" s="69"/>
      <c r="Z7415" s="70"/>
      <c r="AA7415" s="71"/>
      <c r="AB7415" s="70"/>
      <c r="AC7415" s="70"/>
      <c r="AD7415" s="53"/>
      <c r="AE7415" s="53"/>
      <c r="AF7415" s="72"/>
      <c r="AG7415" s="70"/>
      <c r="AH7415" s="70"/>
      <c r="AI7415" s="70"/>
    </row>
    <row r="7416" spans="1:35" ht="12.75" customHeight="1" x14ac:dyDescent="0.2">
      <c r="A7416" s="64" t="s">
        <v>1300</v>
      </c>
      <c r="B7416" s="65" t="s">
        <v>1299</v>
      </c>
      <c r="C7416" s="65">
        <v>479253</v>
      </c>
      <c r="D7416" s="66">
        <f>VLOOKUP(A7416,'2.1 Termination Charges'!$B$4:$F$904,5,0)</f>
        <v>1.2359999999999999E-2</v>
      </c>
      <c r="G7416" s="67"/>
      <c r="H7416" s="67"/>
      <c r="J7416" s="67"/>
      <c r="P7416" s="68"/>
      <c r="Q7416" s="69"/>
      <c r="R7416" s="69"/>
      <c r="Z7416" s="70"/>
      <c r="AA7416" s="71"/>
      <c r="AB7416" s="70"/>
      <c r="AC7416" s="70"/>
      <c r="AD7416" s="53"/>
      <c r="AE7416" s="53"/>
      <c r="AF7416" s="72"/>
      <c r="AG7416" s="70"/>
      <c r="AH7416" s="70"/>
      <c r="AI7416" s="70"/>
    </row>
    <row r="7417" spans="1:35" ht="12.75" customHeight="1" x14ac:dyDescent="0.2">
      <c r="A7417" s="64" t="s">
        <v>1300</v>
      </c>
      <c r="B7417" s="65" t="s">
        <v>1299</v>
      </c>
      <c r="C7417" s="65">
        <v>479254</v>
      </c>
      <c r="D7417" s="66">
        <f>VLOOKUP(A7417,'2.1 Termination Charges'!$B$4:$F$904,5,0)</f>
        <v>1.2359999999999999E-2</v>
      </c>
      <c r="G7417" s="67"/>
      <c r="H7417" s="67"/>
      <c r="J7417" s="67"/>
      <c r="P7417" s="68"/>
      <c r="Q7417" s="69"/>
      <c r="R7417" s="69"/>
      <c r="Z7417" s="70"/>
      <c r="AA7417" s="71"/>
      <c r="AB7417" s="70"/>
      <c r="AC7417" s="70"/>
      <c r="AD7417" s="53"/>
      <c r="AE7417" s="53"/>
      <c r="AF7417" s="72"/>
      <c r="AG7417" s="70"/>
      <c r="AH7417" s="70"/>
      <c r="AI7417" s="70"/>
    </row>
    <row r="7418" spans="1:35" ht="12.75" customHeight="1" x14ac:dyDescent="0.2">
      <c r="A7418" s="64" t="s">
        <v>1300</v>
      </c>
      <c r="B7418" s="65" t="s">
        <v>1299</v>
      </c>
      <c r="C7418" s="65">
        <v>479255</v>
      </c>
      <c r="D7418" s="66">
        <f>VLOOKUP(A7418,'2.1 Termination Charges'!$B$4:$F$904,5,0)</f>
        <v>1.2359999999999999E-2</v>
      </c>
      <c r="G7418" s="67"/>
      <c r="H7418" s="67"/>
      <c r="J7418" s="67"/>
      <c r="P7418" s="68"/>
      <c r="Q7418" s="69"/>
      <c r="R7418" s="69"/>
      <c r="Z7418" s="70"/>
      <c r="AA7418" s="71"/>
      <c r="AB7418" s="70"/>
      <c r="AC7418" s="70"/>
      <c r="AD7418" s="53"/>
      <c r="AE7418" s="53"/>
      <c r="AF7418" s="72"/>
      <c r="AG7418" s="70"/>
      <c r="AH7418" s="70"/>
      <c r="AI7418" s="70"/>
    </row>
    <row r="7419" spans="1:35" ht="12.75" customHeight="1" x14ac:dyDescent="0.2">
      <c r="A7419" s="64" t="s">
        <v>1300</v>
      </c>
      <c r="B7419" s="65" t="s">
        <v>1299</v>
      </c>
      <c r="C7419" s="65">
        <v>479256</v>
      </c>
      <c r="D7419" s="66">
        <f>VLOOKUP(A7419,'2.1 Termination Charges'!$B$4:$F$904,5,0)</f>
        <v>1.2359999999999999E-2</v>
      </c>
      <c r="G7419" s="67"/>
      <c r="H7419" s="67"/>
      <c r="J7419" s="67"/>
      <c r="P7419" s="68"/>
      <c r="Q7419" s="69"/>
      <c r="R7419" s="69"/>
      <c r="Z7419" s="70"/>
      <c r="AA7419" s="71"/>
      <c r="AB7419" s="70"/>
      <c r="AC7419" s="70"/>
      <c r="AD7419" s="53"/>
      <c r="AE7419" s="53"/>
      <c r="AF7419" s="72"/>
      <c r="AG7419" s="70"/>
      <c r="AH7419" s="70"/>
      <c r="AI7419" s="70"/>
    </row>
    <row r="7420" spans="1:35" ht="12.75" customHeight="1" x14ac:dyDescent="0.2">
      <c r="A7420" s="64" t="s">
        <v>1300</v>
      </c>
      <c r="B7420" s="65" t="s">
        <v>1299</v>
      </c>
      <c r="C7420" s="65">
        <v>479258</v>
      </c>
      <c r="D7420" s="66">
        <f>VLOOKUP(A7420,'2.1 Termination Charges'!$B$4:$F$904,5,0)</f>
        <v>1.2359999999999999E-2</v>
      </c>
      <c r="G7420" s="67"/>
      <c r="H7420" s="67"/>
      <c r="J7420" s="67"/>
      <c r="P7420" s="68"/>
      <c r="Q7420" s="69"/>
      <c r="R7420" s="69"/>
      <c r="Z7420" s="70"/>
      <c r="AA7420" s="71"/>
      <c r="AB7420" s="70"/>
      <c r="AC7420" s="70"/>
      <c r="AD7420" s="53"/>
      <c r="AE7420" s="53"/>
      <c r="AF7420" s="72"/>
      <c r="AG7420" s="70"/>
      <c r="AH7420" s="70"/>
      <c r="AI7420" s="70"/>
    </row>
    <row r="7421" spans="1:35" ht="12.75" customHeight="1" x14ac:dyDescent="0.2">
      <c r="A7421" s="64" t="s">
        <v>1300</v>
      </c>
      <c r="B7421" s="65" t="s">
        <v>1299</v>
      </c>
      <c r="C7421" s="65">
        <v>479259</v>
      </c>
      <c r="D7421" s="66">
        <f>VLOOKUP(A7421,'2.1 Termination Charges'!$B$4:$F$904,5,0)</f>
        <v>1.2359999999999999E-2</v>
      </c>
      <c r="G7421" s="67"/>
      <c r="H7421" s="67"/>
      <c r="J7421" s="67"/>
      <c r="P7421" s="68"/>
      <c r="Q7421" s="69"/>
      <c r="R7421" s="69"/>
      <c r="Z7421" s="70"/>
      <c r="AA7421" s="71"/>
      <c r="AB7421" s="70"/>
      <c r="AC7421" s="70"/>
      <c r="AD7421" s="53"/>
      <c r="AE7421" s="53"/>
      <c r="AF7421" s="72"/>
      <c r="AG7421" s="70"/>
      <c r="AH7421" s="70"/>
      <c r="AI7421" s="70"/>
    </row>
    <row r="7422" spans="1:35" ht="12.75" customHeight="1" x14ac:dyDescent="0.2">
      <c r="A7422" s="64" t="s">
        <v>1300</v>
      </c>
      <c r="B7422" s="65" t="s">
        <v>1299</v>
      </c>
      <c r="C7422" s="65">
        <v>479270</v>
      </c>
      <c r="D7422" s="66">
        <f>VLOOKUP(A7422,'2.1 Termination Charges'!$B$4:$F$904,5,0)</f>
        <v>1.2359999999999999E-2</v>
      </c>
      <c r="G7422" s="67"/>
      <c r="H7422" s="67"/>
      <c r="J7422" s="67"/>
      <c r="P7422" s="68"/>
      <c r="Q7422" s="69"/>
      <c r="R7422" s="69"/>
      <c r="Z7422" s="70"/>
      <c r="AA7422" s="71"/>
      <c r="AB7422" s="70"/>
      <c r="AC7422" s="70"/>
      <c r="AD7422" s="53"/>
      <c r="AE7422" s="53"/>
      <c r="AF7422" s="72"/>
      <c r="AG7422" s="70"/>
      <c r="AH7422" s="70"/>
      <c r="AI7422" s="70"/>
    </row>
    <row r="7423" spans="1:35" ht="12.75" customHeight="1" x14ac:dyDescent="0.2">
      <c r="A7423" s="64" t="s">
        <v>1300</v>
      </c>
      <c r="B7423" s="65" t="s">
        <v>1299</v>
      </c>
      <c r="C7423" s="65">
        <v>479271</v>
      </c>
      <c r="D7423" s="66">
        <f>VLOOKUP(A7423,'2.1 Termination Charges'!$B$4:$F$904,5,0)</f>
        <v>1.2359999999999999E-2</v>
      </c>
      <c r="G7423" s="67"/>
      <c r="H7423" s="67"/>
      <c r="J7423" s="67"/>
      <c r="P7423" s="68"/>
      <c r="Q7423" s="69"/>
      <c r="R7423" s="69"/>
      <c r="Z7423" s="70"/>
      <c r="AA7423" s="71"/>
      <c r="AB7423" s="70"/>
      <c r="AC7423" s="70"/>
      <c r="AD7423" s="53"/>
      <c r="AE7423" s="53"/>
      <c r="AF7423" s="72"/>
      <c r="AG7423" s="70"/>
      <c r="AH7423" s="70"/>
      <c r="AI7423" s="70"/>
    </row>
    <row r="7424" spans="1:35" ht="12.75" customHeight="1" x14ac:dyDescent="0.2">
      <c r="A7424" s="64" t="s">
        <v>1300</v>
      </c>
      <c r="B7424" s="65" t="s">
        <v>1299</v>
      </c>
      <c r="C7424" s="65">
        <v>479272</v>
      </c>
      <c r="D7424" s="66">
        <f>VLOOKUP(A7424,'2.1 Termination Charges'!$B$4:$F$904,5,0)</f>
        <v>1.2359999999999999E-2</v>
      </c>
      <c r="G7424" s="67"/>
      <c r="H7424" s="67"/>
      <c r="J7424" s="67"/>
      <c r="P7424" s="68"/>
      <c r="Q7424" s="69"/>
      <c r="R7424" s="69"/>
      <c r="Z7424" s="70"/>
      <c r="AA7424" s="71"/>
      <c r="AB7424" s="70"/>
      <c r="AC7424" s="70"/>
      <c r="AD7424" s="53"/>
      <c r="AE7424" s="53"/>
      <c r="AF7424" s="72"/>
      <c r="AG7424" s="70"/>
      <c r="AH7424" s="70"/>
      <c r="AI7424" s="70"/>
    </row>
    <row r="7425" spans="1:35" ht="12.75" customHeight="1" x14ac:dyDescent="0.2">
      <c r="A7425" s="64" t="s">
        <v>1300</v>
      </c>
      <c r="B7425" s="65" t="s">
        <v>1299</v>
      </c>
      <c r="C7425" s="65">
        <v>479273</v>
      </c>
      <c r="D7425" s="66">
        <f>VLOOKUP(A7425,'2.1 Termination Charges'!$B$4:$F$904,5,0)</f>
        <v>1.2359999999999999E-2</v>
      </c>
      <c r="G7425" s="67"/>
      <c r="H7425" s="67"/>
      <c r="J7425" s="67"/>
      <c r="P7425" s="68"/>
      <c r="Q7425" s="69"/>
      <c r="R7425" s="69"/>
      <c r="Z7425" s="70"/>
      <c r="AA7425" s="71"/>
      <c r="AB7425" s="70"/>
      <c r="AC7425" s="70"/>
      <c r="AD7425" s="53"/>
      <c r="AE7425" s="53"/>
      <c r="AF7425" s="72"/>
      <c r="AG7425" s="70"/>
      <c r="AH7425" s="70"/>
      <c r="AI7425" s="70"/>
    </row>
    <row r="7426" spans="1:35" ht="12.75" customHeight="1" x14ac:dyDescent="0.2">
      <c r="A7426" s="64" t="s">
        <v>1300</v>
      </c>
      <c r="B7426" s="65" t="s">
        <v>1299</v>
      </c>
      <c r="C7426" s="65">
        <v>479274</v>
      </c>
      <c r="D7426" s="66">
        <f>VLOOKUP(A7426,'2.1 Termination Charges'!$B$4:$F$904,5,0)</f>
        <v>1.2359999999999999E-2</v>
      </c>
      <c r="G7426" s="67"/>
      <c r="H7426" s="67"/>
      <c r="J7426" s="67"/>
      <c r="P7426" s="68"/>
      <c r="Q7426" s="69"/>
      <c r="R7426" s="69"/>
      <c r="Z7426" s="70"/>
      <c r="AA7426" s="71"/>
      <c r="AB7426" s="70"/>
      <c r="AC7426" s="70"/>
      <c r="AD7426" s="53"/>
      <c r="AE7426" s="53"/>
      <c r="AF7426" s="72"/>
      <c r="AG7426" s="70"/>
      <c r="AH7426" s="70"/>
      <c r="AI7426" s="70"/>
    </row>
    <row r="7427" spans="1:35" ht="12.75" customHeight="1" x14ac:dyDescent="0.2">
      <c r="A7427" s="64" t="s">
        <v>1300</v>
      </c>
      <c r="B7427" s="65" t="s">
        <v>1299</v>
      </c>
      <c r="C7427" s="65">
        <v>479275</v>
      </c>
      <c r="D7427" s="66">
        <f>VLOOKUP(A7427,'2.1 Termination Charges'!$B$4:$F$904,5,0)</f>
        <v>1.2359999999999999E-2</v>
      </c>
      <c r="G7427" s="67"/>
      <c r="H7427" s="67"/>
      <c r="J7427" s="67"/>
      <c r="P7427" s="68"/>
      <c r="Q7427" s="69"/>
      <c r="R7427" s="69"/>
      <c r="Z7427" s="70"/>
      <c r="AA7427" s="71"/>
      <c r="AB7427" s="70"/>
      <c r="AC7427" s="70"/>
      <c r="AD7427" s="53"/>
      <c r="AE7427" s="53"/>
      <c r="AF7427" s="72"/>
      <c r="AG7427" s="70"/>
      <c r="AH7427" s="70"/>
      <c r="AI7427" s="70"/>
    </row>
    <row r="7428" spans="1:35" ht="12.75" customHeight="1" x14ac:dyDescent="0.2">
      <c r="A7428" s="64" t="s">
        <v>1300</v>
      </c>
      <c r="B7428" s="65" t="s">
        <v>1299</v>
      </c>
      <c r="C7428" s="65">
        <v>479276</v>
      </c>
      <c r="D7428" s="66">
        <f>VLOOKUP(A7428,'2.1 Termination Charges'!$B$4:$F$904,5,0)</f>
        <v>1.2359999999999999E-2</v>
      </c>
      <c r="G7428" s="67"/>
      <c r="H7428" s="67"/>
      <c r="J7428" s="67"/>
      <c r="P7428" s="68"/>
      <c r="Q7428" s="69"/>
      <c r="R7428" s="69"/>
      <c r="Z7428" s="70"/>
      <c r="AA7428" s="71"/>
      <c r="AB7428" s="70"/>
      <c r="AC7428" s="70"/>
      <c r="AD7428" s="53"/>
      <c r="AE7428" s="53"/>
      <c r="AF7428" s="72"/>
      <c r="AG7428" s="70"/>
      <c r="AH7428" s="70"/>
      <c r="AI7428" s="70"/>
    </row>
    <row r="7429" spans="1:35" ht="12.75" customHeight="1" x14ac:dyDescent="0.2">
      <c r="A7429" s="64" t="s">
        <v>1300</v>
      </c>
      <c r="B7429" s="65" t="s">
        <v>1299</v>
      </c>
      <c r="C7429" s="65">
        <v>479278</v>
      </c>
      <c r="D7429" s="66">
        <f>VLOOKUP(A7429,'2.1 Termination Charges'!$B$4:$F$904,5,0)</f>
        <v>1.2359999999999999E-2</v>
      </c>
      <c r="G7429" s="67"/>
      <c r="H7429" s="67"/>
      <c r="J7429" s="67"/>
      <c r="P7429" s="68"/>
      <c r="Q7429" s="69"/>
      <c r="R7429" s="69"/>
      <c r="Z7429" s="70"/>
      <c r="AA7429" s="71"/>
      <c r="AB7429" s="70"/>
      <c r="AC7429" s="70"/>
      <c r="AD7429" s="53"/>
      <c r="AE7429" s="53"/>
      <c r="AF7429" s="72"/>
      <c r="AG7429" s="70"/>
      <c r="AH7429" s="70"/>
      <c r="AI7429" s="70"/>
    </row>
    <row r="7430" spans="1:35" ht="12.75" customHeight="1" x14ac:dyDescent="0.2">
      <c r="A7430" s="64" t="s">
        <v>1300</v>
      </c>
      <c r="B7430" s="65" t="s">
        <v>1299</v>
      </c>
      <c r="C7430" s="65">
        <v>479279</v>
      </c>
      <c r="D7430" s="66">
        <f>VLOOKUP(A7430,'2.1 Termination Charges'!$B$4:$F$904,5,0)</f>
        <v>1.2359999999999999E-2</v>
      </c>
      <c r="G7430" s="67"/>
      <c r="H7430" s="67"/>
      <c r="J7430" s="67"/>
      <c r="P7430" s="68"/>
      <c r="Q7430" s="69"/>
      <c r="R7430" s="69"/>
      <c r="Z7430" s="70"/>
      <c r="AA7430" s="71"/>
      <c r="AB7430" s="70"/>
      <c r="AC7430" s="70"/>
      <c r="AD7430" s="53"/>
      <c r="AE7430" s="53"/>
      <c r="AF7430" s="72"/>
      <c r="AG7430" s="70"/>
      <c r="AH7430" s="70"/>
      <c r="AI7430" s="70"/>
    </row>
    <row r="7431" spans="1:35" ht="12.75" customHeight="1" x14ac:dyDescent="0.2">
      <c r="A7431" s="64" t="s">
        <v>1300</v>
      </c>
      <c r="B7431" s="65" t="s">
        <v>1299</v>
      </c>
      <c r="C7431" s="65">
        <v>479290</v>
      </c>
      <c r="D7431" s="66">
        <f>VLOOKUP(A7431,'2.1 Termination Charges'!$B$4:$F$904,5,0)</f>
        <v>1.2359999999999999E-2</v>
      </c>
      <c r="G7431" s="67"/>
      <c r="H7431" s="67"/>
      <c r="J7431" s="67"/>
      <c r="P7431" s="68"/>
      <c r="Q7431" s="69"/>
      <c r="R7431" s="69"/>
      <c r="Z7431" s="70"/>
      <c r="AA7431" s="71"/>
      <c r="AB7431" s="70"/>
      <c r="AC7431" s="70"/>
      <c r="AD7431" s="53"/>
      <c r="AE7431" s="53"/>
      <c r="AF7431" s="72"/>
      <c r="AG7431" s="70"/>
      <c r="AH7431" s="70"/>
      <c r="AI7431" s="70"/>
    </row>
    <row r="7432" spans="1:35" ht="12.75" customHeight="1" x14ac:dyDescent="0.2">
      <c r="A7432" s="64" t="s">
        <v>1300</v>
      </c>
      <c r="B7432" s="65" t="s">
        <v>1299</v>
      </c>
      <c r="C7432" s="65">
        <v>479291</v>
      </c>
      <c r="D7432" s="66">
        <f>VLOOKUP(A7432,'2.1 Termination Charges'!$B$4:$F$904,5,0)</f>
        <v>1.2359999999999999E-2</v>
      </c>
      <c r="G7432" s="67"/>
      <c r="H7432" s="67"/>
      <c r="J7432" s="67"/>
      <c r="P7432" s="68"/>
      <c r="Q7432" s="69"/>
      <c r="R7432" s="69"/>
      <c r="Z7432" s="70"/>
      <c r="AA7432" s="71"/>
      <c r="AB7432" s="70"/>
      <c r="AC7432" s="70"/>
      <c r="AD7432" s="53"/>
      <c r="AE7432" s="53"/>
      <c r="AF7432" s="72"/>
      <c r="AG7432" s="70"/>
      <c r="AH7432" s="70"/>
      <c r="AI7432" s="70"/>
    </row>
    <row r="7433" spans="1:35" ht="12.75" customHeight="1" x14ac:dyDescent="0.2">
      <c r="A7433" s="64" t="s">
        <v>1300</v>
      </c>
      <c r="B7433" s="65" t="s">
        <v>1299</v>
      </c>
      <c r="C7433" s="65">
        <v>479292</v>
      </c>
      <c r="D7433" s="66">
        <f>VLOOKUP(A7433,'2.1 Termination Charges'!$B$4:$F$904,5,0)</f>
        <v>1.2359999999999999E-2</v>
      </c>
      <c r="G7433" s="67"/>
      <c r="H7433" s="67"/>
      <c r="J7433" s="67"/>
      <c r="P7433" s="68"/>
      <c r="Q7433" s="69"/>
      <c r="R7433" s="69"/>
      <c r="Z7433" s="70"/>
      <c r="AA7433" s="71"/>
      <c r="AB7433" s="70"/>
      <c r="AC7433" s="70"/>
      <c r="AD7433" s="53"/>
      <c r="AE7433" s="53"/>
      <c r="AF7433" s="72"/>
      <c r="AG7433" s="70"/>
      <c r="AH7433" s="70"/>
      <c r="AI7433" s="70"/>
    </row>
    <row r="7434" spans="1:35" ht="12.75" customHeight="1" x14ac:dyDescent="0.2">
      <c r="A7434" s="64" t="s">
        <v>1300</v>
      </c>
      <c r="B7434" s="65" t="s">
        <v>1299</v>
      </c>
      <c r="C7434" s="65">
        <v>479293</v>
      </c>
      <c r="D7434" s="66">
        <f>VLOOKUP(A7434,'2.1 Termination Charges'!$B$4:$F$904,5,0)</f>
        <v>1.2359999999999999E-2</v>
      </c>
      <c r="G7434" s="67"/>
      <c r="H7434" s="67"/>
      <c r="J7434" s="67"/>
      <c r="P7434" s="68"/>
      <c r="Q7434" s="69"/>
      <c r="R7434" s="69"/>
      <c r="Z7434" s="70"/>
      <c r="AA7434" s="71"/>
      <c r="AB7434" s="70"/>
      <c r="AC7434" s="70"/>
      <c r="AD7434" s="53"/>
      <c r="AE7434" s="53"/>
      <c r="AF7434" s="72"/>
      <c r="AG7434" s="70"/>
      <c r="AH7434" s="70"/>
      <c r="AI7434" s="70"/>
    </row>
    <row r="7435" spans="1:35" ht="12.75" customHeight="1" x14ac:dyDescent="0.2">
      <c r="A7435" s="64" t="s">
        <v>1300</v>
      </c>
      <c r="B7435" s="65" t="s">
        <v>1299</v>
      </c>
      <c r="C7435" s="65">
        <v>479294</v>
      </c>
      <c r="D7435" s="66">
        <f>VLOOKUP(A7435,'2.1 Termination Charges'!$B$4:$F$904,5,0)</f>
        <v>1.2359999999999999E-2</v>
      </c>
      <c r="G7435" s="67"/>
      <c r="H7435" s="67"/>
      <c r="J7435" s="67"/>
      <c r="P7435" s="68"/>
      <c r="Q7435" s="69"/>
      <c r="R7435" s="69"/>
      <c r="Z7435" s="70"/>
      <c r="AA7435" s="71"/>
      <c r="AB7435" s="70"/>
      <c r="AC7435" s="70"/>
      <c r="AD7435" s="53"/>
      <c r="AE7435" s="53"/>
      <c r="AF7435" s="72"/>
      <c r="AG7435" s="70"/>
      <c r="AH7435" s="70"/>
      <c r="AI7435" s="70"/>
    </row>
    <row r="7436" spans="1:35" ht="12.75" customHeight="1" x14ac:dyDescent="0.2">
      <c r="A7436" s="64" t="s">
        <v>1300</v>
      </c>
      <c r="B7436" s="65" t="s">
        <v>1299</v>
      </c>
      <c r="C7436" s="65">
        <v>479295</v>
      </c>
      <c r="D7436" s="66">
        <f>VLOOKUP(A7436,'2.1 Termination Charges'!$B$4:$F$904,5,0)</f>
        <v>1.2359999999999999E-2</v>
      </c>
      <c r="G7436" s="67"/>
      <c r="H7436" s="67"/>
      <c r="J7436" s="67"/>
      <c r="P7436" s="68"/>
      <c r="Q7436" s="69"/>
      <c r="R7436" s="69"/>
      <c r="Z7436" s="70"/>
      <c r="AA7436" s="71"/>
      <c r="AB7436" s="70"/>
      <c r="AC7436" s="70"/>
      <c r="AD7436" s="53"/>
      <c r="AE7436" s="53"/>
      <c r="AF7436" s="72"/>
      <c r="AG7436" s="70"/>
      <c r="AH7436" s="70"/>
      <c r="AI7436" s="70"/>
    </row>
    <row r="7437" spans="1:35" ht="12.75" customHeight="1" x14ac:dyDescent="0.2">
      <c r="A7437" s="64" t="s">
        <v>1300</v>
      </c>
      <c r="B7437" s="65" t="s">
        <v>1299</v>
      </c>
      <c r="C7437" s="65">
        <v>479296</v>
      </c>
      <c r="D7437" s="66">
        <f>VLOOKUP(A7437,'2.1 Termination Charges'!$B$4:$F$904,5,0)</f>
        <v>1.2359999999999999E-2</v>
      </c>
      <c r="G7437" s="67"/>
      <c r="H7437" s="67"/>
      <c r="J7437" s="67"/>
      <c r="P7437" s="68"/>
      <c r="Q7437" s="69"/>
      <c r="R7437" s="69"/>
      <c r="Z7437" s="70"/>
      <c r="AA7437" s="71"/>
      <c r="AB7437" s="70"/>
      <c r="AC7437" s="70"/>
      <c r="AD7437" s="53"/>
      <c r="AE7437" s="53"/>
      <c r="AF7437" s="72"/>
      <c r="AG7437" s="70"/>
      <c r="AH7437" s="70"/>
      <c r="AI7437" s="70"/>
    </row>
    <row r="7438" spans="1:35" ht="12.75" customHeight="1" x14ac:dyDescent="0.2">
      <c r="A7438" s="64" t="s">
        <v>1300</v>
      </c>
      <c r="B7438" s="65" t="s">
        <v>1299</v>
      </c>
      <c r="C7438" s="65">
        <v>479298</v>
      </c>
      <c r="D7438" s="66">
        <f>VLOOKUP(A7438,'2.1 Termination Charges'!$B$4:$F$904,5,0)</f>
        <v>1.2359999999999999E-2</v>
      </c>
      <c r="G7438" s="67"/>
      <c r="H7438" s="67"/>
      <c r="J7438" s="67"/>
      <c r="P7438" s="68"/>
      <c r="Q7438" s="69"/>
      <c r="R7438" s="69"/>
      <c r="Z7438" s="70"/>
      <c r="AA7438" s="71"/>
      <c r="AB7438" s="70"/>
      <c r="AC7438" s="70"/>
      <c r="AD7438" s="53"/>
      <c r="AE7438" s="53"/>
      <c r="AF7438" s="72"/>
      <c r="AG7438" s="70"/>
      <c r="AH7438" s="70"/>
      <c r="AI7438" s="70"/>
    </row>
    <row r="7439" spans="1:35" ht="12.75" customHeight="1" x14ac:dyDescent="0.2">
      <c r="A7439" s="64" t="s">
        <v>1300</v>
      </c>
      <c r="B7439" s="65" t="s">
        <v>1299</v>
      </c>
      <c r="C7439" s="65">
        <v>479299</v>
      </c>
      <c r="D7439" s="66">
        <f>VLOOKUP(A7439,'2.1 Termination Charges'!$B$4:$F$904,5,0)</f>
        <v>1.2359999999999999E-2</v>
      </c>
      <c r="G7439" s="67"/>
      <c r="H7439" s="67"/>
      <c r="J7439" s="67"/>
      <c r="P7439" s="68"/>
      <c r="Q7439" s="69"/>
      <c r="R7439" s="69"/>
      <c r="Z7439" s="70"/>
      <c r="AA7439" s="71"/>
      <c r="AB7439" s="70"/>
      <c r="AC7439" s="70"/>
      <c r="AD7439" s="53"/>
      <c r="AE7439" s="53"/>
      <c r="AF7439" s="72"/>
      <c r="AG7439" s="70"/>
      <c r="AH7439" s="70"/>
      <c r="AI7439" s="70"/>
    </row>
    <row r="7440" spans="1:35" ht="12.75" customHeight="1" x14ac:dyDescent="0.2">
      <c r="A7440" s="64" t="s">
        <v>1300</v>
      </c>
      <c r="B7440" s="65" t="s">
        <v>1299</v>
      </c>
      <c r="C7440" s="65">
        <v>479310</v>
      </c>
      <c r="D7440" s="66">
        <f>VLOOKUP(A7440,'2.1 Termination Charges'!$B$4:$F$904,5,0)</f>
        <v>1.2359999999999999E-2</v>
      </c>
      <c r="G7440" s="67"/>
      <c r="H7440" s="67"/>
      <c r="J7440" s="67"/>
      <c r="P7440" s="68"/>
      <c r="Q7440" s="69"/>
      <c r="R7440" s="69"/>
      <c r="Z7440" s="70"/>
      <c r="AA7440" s="71"/>
      <c r="AB7440" s="70"/>
      <c r="AC7440" s="70"/>
      <c r="AD7440" s="53"/>
      <c r="AE7440" s="53"/>
      <c r="AF7440" s="72"/>
      <c r="AG7440" s="70"/>
      <c r="AH7440" s="70"/>
      <c r="AI7440" s="70"/>
    </row>
    <row r="7441" spans="1:35" ht="12.75" customHeight="1" x14ac:dyDescent="0.2">
      <c r="A7441" s="64" t="s">
        <v>1300</v>
      </c>
      <c r="B7441" s="65" t="s">
        <v>1299</v>
      </c>
      <c r="C7441" s="65">
        <v>479311</v>
      </c>
      <c r="D7441" s="66">
        <f>VLOOKUP(A7441,'2.1 Termination Charges'!$B$4:$F$904,5,0)</f>
        <v>1.2359999999999999E-2</v>
      </c>
      <c r="G7441" s="67"/>
      <c r="H7441" s="67"/>
      <c r="J7441" s="67"/>
      <c r="P7441" s="68"/>
      <c r="Q7441" s="69"/>
      <c r="R7441" s="69"/>
      <c r="Z7441" s="70"/>
      <c r="AA7441" s="71"/>
      <c r="AB7441" s="70"/>
      <c r="AC7441" s="70"/>
      <c r="AD7441" s="53"/>
      <c r="AE7441" s="53"/>
      <c r="AF7441" s="72"/>
      <c r="AG7441" s="70"/>
      <c r="AH7441" s="70"/>
      <c r="AI7441" s="70"/>
    </row>
    <row r="7442" spans="1:35" ht="12.75" customHeight="1" x14ac:dyDescent="0.2">
      <c r="A7442" s="64" t="s">
        <v>1300</v>
      </c>
      <c r="B7442" s="65" t="s">
        <v>1299</v>
      </c>
      <c r="C7442" s="65">
        <v>479312</v>
      </c>
      <c r="D7442" s="66">
        <f>VLOOKUP(A7442,'2.1 Termination Charges'!$B$4:$F$904,5,0)</f>
        <v>1.2359999999999999E-2</v>
      </c>
      <c r="G7442" s="67"/>
      <c r="H7442" s="67"/>
      <c r="J7442" s="67"/>
      <c r="P7442" s="68"/>
      <c r="Q7442" s="69"/>
      <c r="R7442" s="69"/>
      <c r="Z7442" s="70"/>
      <c r="AA7442" s="71"/>
      <c r="AB7442" s="70"/>
      <c r="AC7442" s="70"/>
      <c r="AD7442" s="53"/>
      <c r="AE7442" s="53"/>
      <c r="AF7442" s="72"/>
      <c r="AG7442" s="70"/>
      <c r="AH7442" s="70"/>
      <c r="AI7442" s="70"/>
    </row>
    <row r="7443" spans="1:35" ht="12.75" customHeight="1" x14ac:dyDescent="0.2">
      <c r="A7443" s="64" t="s">
        <v>1300</v>
      </c>
      <c r="B7443" s="65" t="s">
        <v>1299</v>
      </c>
      <c r="C7443" s="65">
        <v>479313</v>
      </c>
      <c r="D7443" s="66">
        <f>VLOOKUP(A7443,'2.1 Termination Charges'!$B$4:$F$904,5,0)</f>
        <v>1.2359999999999999E-2</v>
      </c>
      <c r="G7443" s="67"/>
      <c r="H7443" s="67"/>
      <c r="J7443" s="67"/>
      <c r="P7443" s="68"/>
      <c r="Q7443" s="69"/>
      <c r="R7443" s="69"/>
      <c r="Z7443" s="70"/>
      <c r="AA7443" s="71"/>
      <c r="AB7443" s="70"/>
      <c r="AC7443" s="70"/>
      <c r="AD7443" s="53"/>
      <c r="AE7443" s="53"/>
      <c r="AF7443" s="72"/>
      <c r="AG7443" s="70"/>
      <c r="AH7443" s="70"/>
      <c r="AI7443" s="70"/>
    </row>
    <row r="7444" spans="1:35" ht="12.75" customHeight="1" x14ac:dyDescent="0.2">
      <c r="A7444" s="64" t="s">
        <v>1300</v>
      </c>
      <c r="B7444" s="65" t="s">
        <v>1299</v>
      </c>
      <c r="C7444" s="65">
        <v>479314</v>
      </c>
      <c r="D7444" s="66">
        <f>VLOOKUP(A7444,'2.1 Termination Charges'!$B$4:$F$904,5,0)</f>
        <v>1.2359999999999999E-2</v>
      </c>
      <c r="G7444" s="67"/>
      <c r="H7444" s="67"/>
      <c r="J7444" s="67"/>
      <c r="P7444" s="68"/>
      <c r="Q7444" s="69"/>
      <c r="R7444" s="69"/>
      <c r="Z7444" s="70"/>
      <c r="AA7444" s="71"/>
      <c r="AB7444" s="70"/>
      <c r="AC7444" s="70"/>
      <c r="AD7444" s="53"/>
      <c r="AE7444" s="53"/>
      <c r="AF7444" s="72"/>
      <c r="AG7444" s="70"/>
      <c r="AH7444" s="70"/>
      <c r="AI7444" s="70"/>
    </row>
    <row r="7445" spans="1:35" ht="12.75" customHeight="1" x14ac:dyDescent="0.2">
      <c r="A7445" s="64" t="s">
        <v>1300</v>
      </c>
      <c r="B7445" s="65" t="s">
        <v>1299</v>
      </c>
      <c r="C7445" s="65">
        <v>479315</v>
      </c>
      <c r="D7445" s="66">
        <f>VLOOKUP(A7445,'2.1 Termination Charges'!$B$4:$F$904,5,0)</f>
        <v>1.2359999999999999E-2</v>
      </c>
      <c r="G7445" s="67"/>
      <c r="H7445" s="67"/>
      <c r="J7445" s="67"/>
      <c r="P7445" s="68"/>
      <c r="Q7445" s="69"/>
      <c r="R7445" s="69"/>
      <c r="Z7445" s="70"/>
      <c r="AA7445" s="71"/>
      <c r="AB7445" s="70"/>
      <c r="AC7445" s="70"/>
      <c r="AD7445" s="53"/>
      <c r="AE7445" s="53"/>
      <c r="AF7445" s="72"/>
      <c r="AG7445" s="70"/>
      <c r="AH7445" s="70"/>
      <c r="AI7445" s="70"/>
    </row>
    <row r="7446" spans="1:35" ht="12.75" customHeight="1" x14ac:dyDescent="0.2">
      <c r="A7446" s="64" t="s">
        <v>1300</v>
      </c>
      <c r="B7446" s="65" t="s">
        <v>1299</v>
      </c>
      <c r="C7446" s="65">
        <v>479316</v>
      </c>
      <c r="D7446" s="66">
        <f>VLOOKUP(A7446,'2.1 Termination Charges'!$B$4:$F$904,5,0)</f>
        <v>1.2359999999999999E-2</v>
      </c>
      <c r="G7446" s="67"/>
      <c r="H7446" s="67"/>
      <c r="J7446" s="67"/>
      <c r="P7446" s="68"/>
      <c r="Q7446" s="69"/>
      <c r="R7446" s="69"/>
      <c r="Z7446" s="70"/>
      <c r="AA7446" s="71"/>
      <c r="AB7446" s="70"/>
      <c r="AC7446" s="70"/>
      <c r="AD7446" s="53"/>
      <c r="AE7446" s="53"/>
      <c r="AF7446" s="72"/>
      <c r="AG7446" s="70"/>
      <c r="AH7446" s="70"/>
      <c r="AI7446" s="70"/>
    </row>
    <row r="7447" spans="1:35" ht="12.75" customHeight="1" x14ac:dyDescent="0.2">
      <c r="A7447" s="64" t="s">
        <v>1300</v>
      </c>
      <c r="B7447" s="65" t="s">
        <v>1299</v>
      </c>
      <c r="C7447" s="65">
        <v>479318</v>
      </c>
      <c r="D7447" s="66">
        <f>VLOOKUP(A7447,'2.1 Termination Charges'!$B$4:$F$904,5,0)</f>
        <v>1.2359999999999999E-2</v>
      </c>
      <c r="G7447" s="67"/>
      <c r="H7447" s="67"/>
      <c r="J7447" s="67"/>
      <c r="P7447" s="68"/>
      <c r="Q7447" s="69"/>
      <c r="R7447" s="69"/>
      <c r="Z7447" s="70"/>
      <c r="AA7447" s="71"/>
      <c r="AB7447" s="70"/>
      <c r="AC7447" s="70"/>
      <c r="AD7447" s="53"/>
      <c r="AE7447" s="53"/>
      <c r="AF7447" s="72"/>
      <c r="AG7447" s="70"/>
      <c r="AH7447" s="70"/>
      <c r="AI7447" s="70"/>
    </row>
    <row r="7448" spans="1:35" ht="12.75" customHeight="1" x14ac:dyDescent="0.2">
      <c r="A7448" s="64" t="s">
        <v>1300</v>
      </c>
      <c r="B7448" s="65" t="s">
        <v>1299</v>
      </c>
      <c r="C7448" s="65">
        <v>479319</v>
      </c>
      <c r="D7448" s="66">
        <f>VLOOKUP(A7448,'2.1 Termination Charges'!$B$4:$F$904,5,0)</f>
        <v>1.2359999999999999E-2</v>
      </c>
      <c r="G7448" s="67"/>
      <c r="H7448" s="67"/>
      <c r="J7448" s="67"/>
      <c r="P7448" s="68"/>
      <c r="Q7448" s="69"/>
      <c r="R7448" s="69"/>
      <c r="Z7448" s="70"/>
      <c r="AA7448" s="71"/>
      <c r="AB7448" s="70"/>
      <c r="AC7448" s="70"/>
      <c r="AD7448" s="53"/>
      <c r="AE7448" s="53"/>
      <c r="AF7448" s="72"/>
      <c r="AG7448" s="70"/>
      <c r="AH7448" s="70"/>
      <c r="AI7448" s="70"/>
    </row>
    <row r="7449" spans="1:35" ht="12.75" customHeight="1" x14ac:dyDescent="0.2">
      <c r="A7449" s="64" t="s">
        <v>1300</v>
      </c>
      <c r="B7449" s="65" t="s">
        <v>1299</v>
      </c>
      <c r="C7449" s="65">
        <v>479330</v>
      </c>
      <c r="D7449" s="66">
        <f>VLOOKUP(A7449,'2.1 Termination Charges'!$B$4:$F$904,5,0)</f>
        <v>1.2359999999999999E-2</v>
      </c>
      <c r="G7449" s="67"/>
      <c r="H7449" s="67"/>
      <c r="J7449" s="67"/>
      <c r="P7449" s="68"/>
      <c r="Q7449" s="69"/>
      <c r="R7449" s="69"/>
      <c r="Z7449" s="70"/>
      <c r="AA7449" s="71"/>
      <c r="AB7449" s="70"/>
      <c r="AC7449" s="70"/>
      <c r="AD7449" s="53"/>
      <c r="AE7449" s="53"/>
      <c r="AF7449" s="72"/>
      <c r="AG7449" s="70"/>
      <c r="AH7449" s="70"/>
      <c r="AI7449" s="70"/>
    </row>
    <row r="7450" spans="1:35" ht="12.75" customHeight="1" x14ac:dyDescent="0.2">
      <c r="A7450" s="64" t="s">
        <v>1300</v>
      </c>
      <c r="B7450" s="65" t="s">
        <v>1299</v>
      </c>
      <c r="C7450" s="65">
        <v>479331</v>
      </c>
      <c r="D7450" s="66">
        <f>VLOOKUP(A7450,'2.1 Termination Charges'!$B$4:$F$904,5,0)</f>
        <v>1.2359999999999999E-2</v>
      </c>
      <c r="G7450" s="67"/>
      <c r="H7450" s="67"/>
      <c r="J7450" s="67"/>
      <c r="P7450" s="68"/>
      <c r="Q7450" s="69"/>
      <c r="R7450" s="69"/>
      <c r="Z7450" s="70"/>
      <c r="AA7450" s="71"/>
      <c r="AB7450" s="70"/>
      <c r="AC7450" s="70"/>
      <c r="AD7450" s="53"/>
      <c r="AE7450" s="53"/>
      <c r="AF7450" s="72"/>
      <c r="AG7450" s="70"/>
      <c r="AH7450" s="70"/>
      <c r="AI7450" s="70"/>
    </row>
    <row r="7451" spans="1:35" ht="12.75" customHeight="1" x14ac:dyDescent="0.2">
      <c r="A7451" s="64" t="s">
        <v>1300</v>
      </c>
      <c r="B7451" s="65" t="s">
        <v>1299</v>
      </c>
      <c r="C7451" s="65">
        <v>479332</v>
      </c>
      <c r="D7451" s="66">
        <f>VLOOKUP(A7451,'2.1 Termination Charges'!$B$4:$F$904,5,0)</f>
        <v>1.2359999999999999E-2</v>
      </c>
      <c r="G7451" s="67"/>
      <c r="H7451" s="67"/>
      <c r="J7451" s="67"/>
      <c r="P7451" s="68"/>
      <c r="Q7451" s="69"/>
      <c r="R7451" s="69"/>
      <c r="Z7451" s="70"/>
      <c r="AA7451" s="71"/>
      <c r="AB7451" s="70"/>
      <c r="AC7451" s="70"/>
      <c r="AD7451" s="53"/>
      <c r="AE7451" s="53"/>
      <c r="AF7451" s="72"/>
      <c r="AG7451" s="70"/>
      <c r="AH7451" s="70"/>
      <c r="AI7451" s="70"/>
    </row>
    <row r="7452" spans="1:35" ht="12.75" customHeight="1" x14ac:dyDescent="0.2">
      <c r="A7452" s="64" t="s">
        <v>1300</v>
      </c>
      <c r="B7452" s="65" t="s">
        <v>1299</v>
      </c>
      <c r="C7452" s="65">
        <v>479333</v>
      </c>
      <c r="D7452" s="66">
        <f>VLOOKUP(A7452,'2.1 Termination Charges'!$B$4:$F$904,5,0)</f>
        <v>1.2359999999999999E-2</v>
      </c>
      <c r="G7452" s="67"/>
      <c r="H7452" s="67"/>
      <c r="J7452" s="67"/>
      <c r="P7452" s="68"/>
      <c r="Q7452" s="69"/>
      <c r="R7452" s="69"/>
      <c r="Z7452" s="70"/>
      <c r="AA7452" s="71"/>
      <c r="AB7452" s="70"/>
      <c r="AC7452" s="70"/>
      <c r="AD7452" s="53"/>
      <c r="AE7452" s="53"/>
      <c r="AF7452" s="72"/>
      <c r="AG7452" s="70"/>
      <c r="AH7452" s="70"/>
      <c r="AI7452" s="70"/>
    </row>
    <row r="7453" spans="1:35" ht="12.75" customHeight="1" x14ac:dyDescent="0.2">
      <c r="A7453" s="64" t="s">
        <v>1300</v>
      </c>
      <c r="B7453" s="65" t="s">
        <v>1299</v>
      </c>
      <c r="C7453" s="65">
        <v>479334</v>
      </c>
      <c r="D7453" s="66">
        <f>VLOOKUP(A7453,'2.1 Termination Charges'!$B$4:$F$904,5,0)</f>
        <v>1.2359999999999999E-2</v>
      </c>
      <c r="G7453" s="67"/>
      <c r="H7453" s="67"/>
      <c r="J7453" s="67"/>
      <c r="P7453" s="68"/>
      <c r="Q7453" s="69"/>
      <c r="R7453" s="69"/>
      <c r="Z7453" s="70"/>
      <c r="AA7453" s="71"/>
      <c r="AB7453" s="70"/>
      <c r="AC7453" s="70"/>
      <c r="AD7453" s="53"/>
      <c r="AE7453" s="53"/>
      <c r="AF7453" s="72"/>
      <c r="AG7453" s="70"/>
      <c r="AH7453" s="70"/>
      <c r="AI7453" s="70"/>
    </row>
    <row r="7454" spans="1:35" ht="12.75" customHeight="1" x14ac:dyDescent="0.2">
      <c r="A7454" s="64" t="s">
        <v>1300</v>
      </c>
      <c r="B7454" s="65" t="s">
        <v>1299</v>
      </c>
      <c r="C7454" s="65">
        <v>479335</v>
      </c>
      <c r="D7454" s="66">
        <f>VLOOKUP(A7454,'2.1 Termination Charges'!$B$4:$F$904,5,0)</f>
        <v>1.2359999999999999E-2</v>
      </c>
      <c r="G7454" s="67"/>
      <c r="H7454" s="67"/>
      <c r="J7454" s="67"/>
      <c r="P7454" s="68"/>
      <c r="Q7454" s="69"/>
      <c r="R7454" s="69"/>
      <c r="Z7454" s="70"/>
      <c r="AA7454" s="71"/>
      <c r="AB7454" s="70"/>
      <c r="AC7454" s="70"/>
      <c r="AD7454" s="53"/>
      <c r="AE7454" s="53"/>
      <c r="AF7454" s="72"/>
      <c r="AG7454" s="70"/>
      <c r="AH7454" s="70"/>
      <c r="AI7454" s="70"/>
    </row>
    <row r="7455" spans="1:35" ht="12.75" customHeight="1" x14ac:dyDescent="0.2">
      <c r="A7455" s="64" t="s">
        <v>1300</v>
      </c>
      <c r="B7455" s="65" t="s">
        <v>1299</v>
      </c>
      <c r="C7455" s="65">
        <v>479336</v>
      </c>
      <c r="D7455" s="66">
        <f>VLOOKUP(A7455,'2.1 Termination Charges'!$B$4:$F$904,5,0)</f>
        <v>1.2359999999999999E-2</v>
      </c>
      <c r="G7455" s="67"/>
      <c r="H7455" s="67"/>
      <c r="J7455" s="67"/>
      <c r="P7455" s="68"/>
      <c r="Q7455" s="69"/>
      <c r="R7455" s="69"/>
      <c r="Z7455" s="70"/>
      <c r="AA7455" s="71"/>
      <c r="AB7455" s="70"/>
      <c r="AC7455" s="70"/>
      <c r="AD7455" s="53"/>
      <c r="AE7455" s="53"/>
      <c r="AF7455" s="72"/>
      <c r="AG7455" s="70"/>
      <c r="AH7455" s="70"/>
      <c r="AI7455" s="70"/>
    </row>
    <row r="7456" spans="1:35" ht="12.75" customHeight="1" x14ac:dyDescent="0.2">
      <c r="A7456" s="64" t="s">
        <v>1300</v>
      </c>
      <c r="B7456" s="65" t="s">
        <v>1299</v>
      </c>
      <c r="C7456" s="65">
        <v>479338</v>
      </c>
      <c r="D7456" s="66">
        <f>VLOOKUP(A7456,'2.1 Termination Charges'!$B$4:$F$904,5,0)</f>
        <v>1.2359999999999999E-2</v>
      </c>
      <c r="G7456" s="67"/>
      <c r="H7456" s="67"/>
      <c r="J7456" s="67"/>
      <c r="P7456" s="68"/>
      <c r="Q7456" s="69"/>
      <c r="R7456" s="69"/>
      <c r="Z7456" s="70"/>
      <c r="AA7456" s="71"/>
      <c r="AB7456" s="70"/>
      <c r="AC7456" s="70"/>
      <c r="AD7456" s="53"/>
      <c r="AE7456" s="53"/>
      <c r="AF7456" s="72"/>
      <c r="AG7456" s="70"/>
      <c r="AH7456" s="70"/>
      <c r="AI7456" s="70"/>
    </row>
    <row r="7457" spans="1:35" ht="12.75" customHeight="1" x14ac:dyDescent="0.2">
      <c r="A7457" s="64" t="s">
        <v>1300</v>
      </c>
      <c r="B7457" s="65" t="s">
        <v>1299</v>
      </c>
      <c r="C7457" s="65">
        <v>479339</v>
      </c>
      <c r="D7457" s="66">
        <f>VLOOKUP(A7457,'2.1 Termination Charges'!$B$4:$F$904,5,0)</f>
        <v>1.2359999999999999E-2</v>
      </c>
      <c r="G7457" s="67"/>
      <c r="H7457" s="67"/>
      <c r="J7457" s="67"/>
      <c r="P7457" s="68"/>
      <c r="Q7457" s="69"/>
      <c r="R7457" s="69"/>
      <c r="Z7457" s="70"/>
      <c r="AA7457" s="71"/>
      <c r="AB7457" s="70"/>
      <c r="AC7457" s="70"/>
      <c r="AD7457" s="53"/>
      <c r="AE7457" s="53"/>
      <c r="AF7457" s="72"/>
      <c r="AG7457" s="70"/>
      <c r="AH7457" s="70"/>
      <c r="AI7457" s="70"/>
    </row>
    <row r="7458" spans="1:35" ht="12.75" customHeight="1" x14ac:dyDescent="0.2">
      <c r="A7458" s="64" t="s">
        <v>1300</v>
      </c>
      <c r="B7458" s="65" t="s">
        <v>1299</v>
      </c>
      <c r="C7458" s="65">
        <v>479350</v>
      </c>
      <c r="D7458" s="66">
        <f>VLOOKUP(A7458,'2.1 Termination Charges'!$B$4:$F$904,5,0)</f>
        <v>1.2359999999999999E-2</v>
      </c>
      <c r="G7458" s="67"/>
      <c r="H7458" s="67"/>
      <c r="J7458" s="67"/>
      <c r="P7458" s="68"/>
      <c r="Q7458" s="69"/>
      <c r="R7458" s="69"/>
      <c r="Z7458" s="70"/>
      <c r="AA7458" s="71"/>
      <c r="AB7458" s="70"/>
      <c r="AC7458" s="70"/>
      <c r="AD7458" s="53"/>
      <c r="AE7458" s="53"/>
      <c r="AF7458" s="72"/>
      <c r="AG7458" s="70"/>
      <c r="AH7458" s="70"/>
      <c r="AI7458" s="70"/>
    </row>
    <row r="7459" spans="1:35" ht="12.75" customHeight="1" x14ac:dyDescent="0.2">
      <c r="A7459" s="64" t="s">
        <v>1300</v>
      </c>
      <c r="B7459" s="65" t="s">
        <v>1299</v>
      </c>
      <c r="C7459" s="65">
        <v>479351</v>
      </c>
      <c r="D7459" s="66">
        <f>VLOOKUP(A7459,'2.1 Termination Charges'!$B$4:$F$904,5,0)</f>
        <v>1.2359999999999999E-2</v>
      </c>
      <c r="G7459" s="67"/>
      <c r="H7459" s="67"/>
      <c r="J7459" s="67"/>
      <c r="P7459" s="68"/>
      <c r="Q7459" s="69"/>
      <c r="R7459" s="69"/>
      <c r="Z7459" s="70"/>
      <c r="AA7459" s="71"/>
      <c r="AB7459" s="70"/>
      <c r="AC7459" s="70"/>
      <c r="AD7459" s="53"/>
      <c r="AE7459" s="53"/>
      <c r="AF7459" s="72"/>
      <c r="AG7459" s="70"/>
      <c r="AH7459" s="70"/>
      <c r="AI7459" s="70"/>
    </row>
    <row r="7460" spans="1:35" ht="12.75" customHeight="1" x14ac:dyDescent="0.2">
      <c r="A7460" s="64" t="s">
        <v>1300</v>
      </c>
      <c r="B7460" s="65" t="s">
        <v>1299</v>
      </c>
      <c r="C7460" s="65">
        <v>479352</v>
      </c>
      <c r="D7460" s="66">
        <f>VLOOKUP(A7460,'2.1 Termination Charges'!$B$4:$F$904,5,0)</f>
        <v>1.2359999999999999E-2</v>
      </c>
      <c r="G7460" s="67"/>
      <c r="H7460" s="67"/>
      <c r="J7460" s="67"/>
      <c r="P7460" s="68"/>
      <c r="Q7460" s="69"/>
      <c r="R7460" s="69"/>
      <c r="Z7460" s="70"/>
      <c r="AA7460" s="71"/>
      <c r="AB7460" s="70"/>
      <c r="AC7460" s="70"/>
      <c r="AD7460" s="53"/>
      <c r="AE7460" s="53"/>
      <c r="AF7460" s="72"/>
      <c r="AG7460" s="70"/>
      <c r="AH7460" s="70"/>
      <c r="AI7460" s="70"/>
    </row>
    <row r="7461" spans="1:35" ht="12.75" customHeight="1" x14ac:dyDescent="0.2">
      <c r="A7461" s="64" t="s">
        <v>1300</v>
      </c>
      <c r="B7461" s="65" t="s">
        <v>1299</v>
      </c>
      <c r="C7461" s="65">
        <v>479353</v>
      </c>
      <c r="D7461" s="66">
        <f>VLOOKUP(A7461,'2.1 Termination Charges'!$B$4:$F$904,5,0)</f>
        <v>1.2359999999999999E-2</v>
      </c>
      <c r="G7461" s="67"/>
      <c r="H7461" s="67"/>
      <c r="J7461" s="67"/>
      <c r="P7461" s="68"/>
      <c r="Q7461" s="69"/>
      <c r="R7461" s="69"/>
      <c r="Z7461" s="70"/>
      <c r="AA7461" s="71"/>
      <c r="AB7461" s="70"/>
      <c r="AC7461" s="70"/>
      <c r="AD7461" s="53"/>
      <c r="AE7461" s="53"/>
      <c r="AF7461" s="72"/>
      <c r="AG7461" s="70"/>
      <c r="AH7461" s="70"/>
      <c r="AI7461" s="70"/>
    </row>
    <row r="7462" spans="1:35" ht="12.75" customHeight="1" x14ac:dyDescent="0.2">
      <c r="A7462" s="64" t="s">
        <v>1300</v>
      </c>
      <c r="B7462" s="65" t="s">
        <v>1299</v>
      </c>
      <c r="C7462" s="65">
        <v>479354</v>
      </c>
      <c r="D7462" s="66">
        <f>VLOOKUP(A7462,'2.1 Termination Charges'!$B$4:$F$904,5,0)</f>
        <v>1.2359999999999999E-2</v>
      </c>
      <c r="G7462" s="67"/>
      <c r="H7462" s="67"/>
      <c r="J7462" s="67"/>
      <c r="P7462" s="68"/>
      <c r="Q7462" s="69"/>
      <c r="R7462" s="69"/>
      <c r="Z7462" s="70"/>
      <c r="AA7462" s="71"/>
      <c r="AB7462" s="70"/>
      <c r="AC7462" s="70"/>
      <c r="AD7462" s="53"/>
      <c r="AE7462" s="53"/>
      <c r="AF7462" s="72"/>
      <c r="AG7462" s="70"/>
      <c r="AH7462" s="70"/>
      <c r="AI7462" s="70"/>
    </row>
    <row r="7463" spans="1:35" ht="12.75" customHeight="1" x14ac:dyDescent="0.2">
      <c r="A7463" s="64" t="s">
        <v>1300</v>
      </c>
      <c r="B7463" s="65" t="s">
        <v>1299</v>
      </c>
      <c r="C7463" s="65">
        <v>479355</v>
      </c>
      <c r="D7463" s="66">
        <f>VLOOKUP(A7463,'2.1 Termination Charges'!$B$4:$F$904,5,0)</f>
        <v>1.2359999999999999E-2</v>
      </c>
      <c r="G7463" s="67"/>
      <c r="H7463" s="67"/>
      <c r="J7463" s="67"/>
      <c r="P7463" s="68"/>
      <c r="Q7463" s="69"/>
      <c r="R7463" s="69"/>
      <c r="Z7463" s="70"/>
      <c r="AA7463" s="71"/>
      <c r="AB7463" s="70"/>
      <c r="AC7463" s="70"/>
      <c r="AD7463" s="53"/>
      <c r="AE7463" s="53"/>
      <c r="AF7463" s="72"/>
      <c r="AG7463" s="70"/>
      <c r="AH7463" s="70"/>
      <c r="AI7463" s="70"/>
    </row>
    <row r="7464" spans="1:35" ht="12.75" customHeight="1" x14ac:dyDescent="0.2">
      <c r="A7464" s="64" t="s">
        <v>1300</v>
      </c>
      <c r="B7464" s="65" t="s">
        <v>1299</v>
      </c>
      <c r="C7464" s="65">
        <v>479356</v>
      </c>
      <c r="D7464" s="66">
        <f>VLOOKUP(A7464,'2.1 Termination Charges'!$B$4:$F$904,5,0)</f>
        <v>1.2359999999999999E-2</v>
      </c>
      <c r="G7464" s="67"/>
      <c r="H7464" s="67"/>
      <c r="J7464" s="67"/>
      <c r="P7464" s="68"/>
      <c r="Q7464" s="69"/>
      <c r="R7464" s="69"/>
      <c r="Z7464" s="70"/>
      <c r="AA7464" s="71"/>
      <c r="AB7464" s="70"/>
      <c r="AC7464" s="70"/>
      <c r="AD7464" s="53"/>
      <c r="AE7464" s="53"/>
      <c r="AF7464" s="72"/>
      <c r="AG7464" s="70"/>
      <c r="AH7464" s="70"/>
      <c r="AI7464" s="70"/>
    </row>
    <row r="7465" spans="1:35" ht="12.75" customHeight="1" x14ac:dyDescent="0.2">
      <c r="A7465" s="64" t="s">
        <v>1300</v>
      </c>
      <c r="B7465" s="65" t="s">
        <v>1299</v>
      </c>
      <c r="C7465" s="65">
        <v>479358</v>
      </c>
      <c r="D7465" s="66">
        <f>VLOOKUP(A7465,'2.1 Termination Charges'!$B$4:$F$904,5,0)</f>
        <v>1.2359999999999999E-2</v>
      </c>
      <c r="G7465" s="67"/>
      <c r="H7465" s="67"/>
      <c r="J7465" s="67"/>
      <c r="P7465" s="68"/>
      <c r="Q7465" s="69"/>
      <c r="R7465" s="69"/>
      <c r="Z7465" s="70"/>
      <c r="AA7465" s="71"/>
      <c r="AB7465" s="70"/>
      <c r="AC7465" s="70"/>
      <c r="AD7465" s="53"/>
      <c r="AE7465" s="53"/>
      <c r="AF7465" s="72"/>
      <c r="AG7465" s="70"/>
      <c r="AH7465" s="70"/>
      <c r="AI7465" s="70"/>
    </row>
    <row r="7466" spans="1:35" ht="12.75" customHeight="1" x14ac:dyDescent="0.2">
      <c r="A7466" s="64" t="s">
        <v>1300</v>
      </c>
      <c r="B7466" s="65" t="s">
        <v>1299</v>
      </c>
      <c r="C7466" s="65">
        <v>479359</v>
      </c>
      <c r="D7466" s="66">
        <f>VLOOKUP(A7466,'2.1 Termination Charges'!$B$4:$F$904,5,0)</f>
        <v>1.2359999999999999E-2</v>
      </c>
      <c r="G7466" s="67"/>
      <c r="H7466" s="67"/>
      <c r="J7466" s="67"/>
      <c r="P7466" s="68"/>
      <c r="Q7466" s="69"/>
      <c r="R7466" s="69"/>
      <c r="Z7466" s="70"/>
      <c r="AA7466" s="71"/>
      <c r="AB7466" s="70"/>
      <c r="AC7466" s="70"/>
      <c r="AD7466" s="53"/>
      <c r="AE7466" s="53"/>
      <c r="AF7466" s="72"/>
      <c r="AG7466" s="70"/>
      <c r="AH7466" s="70"/>
      <c r="AI7466" s="70"/>
    </row>
    <row r="7467" spans="1:35" ht="12.75" customHeight="1" x14ac:dyDescent="0.2">
      <c r="A7467" s="64" t="s">
        <v>1300</v>
      </c>
      <c r="B7467" s="65" t="s">
        <v>1299</v>
      </c>
      <c r="C7467" s="65">
        <v>479370</v>
      </c>
      <c r="D7467" s="66">
        <f>VLOOKUP(A7467,'2.1 Termination Charges'!$B$4:$F$904,5,0)</f>
        <v>1.2359999999999999E-2</v>
      </c>
      <c r="G7467" s="67"/>
      <c r="H7467" s="67"/>
      <c r="J7467" s="67"/>
      <c r="P7467" s="68"/>
      <c r="Q7467" s="69"/>
      <c r="R7467" s="69"/>
      <c r="Z7467" s="70"/>
      <c r="AA7467" s="71"/>
      <c r="AB7467" s="70"/>
      <c r="AC7467" s="70"/>
      <c r="AD7467" s="53"/>
      <c r="AE7467" s="53"/>
      <c r="AF7467" s="72"/>
      <c r="AG7467" s="70"/>
      <c r="AH7467" s="70"/>
      <c r="AI7467" s="70"/>
    </row>
    <row r="7468" spans="1:35" ht="12.75" customHeight="1" x14ac:dyDescent="0.2">
      <c r="A7468" s="64" t="s">
        <v>1300</v>
      </c>
      <c r="B7468" s="65" t="s">
        <v>1299</v>
      </c>
      <c r="C7468" s="65">
        <v>479371</v>
      </c>
      <c r="D7468" s="66">
        <f>VLOOKUP(A7468,'2.1 Termination Charges'!$B$4:$F$904,5,0)</f>
        <v>1.2359999999999999E-2</v>
      </c>
      <c r="G7468" s="67"/>
      <c r="H7468" s="67"/>
      <c r="J7468" s="67"/>
      <c r="P7468" s="68"/>
      <c r="Q7468" s="69"/>
      <c r="R7468" s="69"/>
      <c r="Z7468" s="70"/>
      <c r="AA7468" s="71"/>
      <c r="AB7468" s="70"/>
      <c r="AC7468" s="70"/>
      <c r="AD7468" s="53"/>
      <c r="AE7468" s="53"/>
      <c r="AF7468" s="72"/>
      <c r="AG7468" s="70"/>
      <c r="AH7468" s="70"/>
      <c r="AI7468" s="70"/>
    </row>
    <row r="7469" spans="1:35" ht="12.75" customHeight="1" x14ac:dyDescent="0.2">
      <c r="A7469" s="64" t="s">
        <v>1300</v>
      </c>
      <c r="B7469" s="65" t="s">
        <v>1299</v>
      </c>
      <c r="C7469" s="65">
        <v>479372</v>
      </c>
      <c r="D7469" s="66">
        <f>VLOOKUP(A7469,'2.1 Termination Charges'!$B$4:$F$904,5,0)</f>
        <v>1.2359999999999999E-2</v>
      </c>
      <c r="G7469" s="67"/>
      <c r="H7469" s="67"/>
      <c r="J7469" s="67"/>
      <c r="P7469" s="68"/>
      <c r="Q7469" s="69"/>
      <c r="R7469" s="69"/>
      <c r="Z7469" s="70"/>
      <c r="AA7469" s="71"/>
      <c r="AB7469" s="70"/>
      <c r="AC7469" s="70"/>
      <c r="AD7469" s="53"/>
      <c r="AE7469" s="53"/>
      <c r="AF7469" s="72"/>
      <c r="AG7469" s="70"/>
      <c r="AH7469" s="70"/>
      <c r="AI7469" s="70"/>
    </row>
    <row r="7470" spans="1:35" ht="12.75" customHeight="1" x14ac:dyDescent="0.2">
      <c r="A7470" s="64" t="s">
        <v>1300</v>
      </c>
      <c r="B7470" s="65" t="s">
        <v>1299</v>
      </c>
      <c r="C7470" s="65">
        <v>479373</v>
      </c>
      <c r="D7470" s="66">
        <f>VLOOKUP(A7470,'2.1 Termination Charges'!$B$4:$F$904,5,0)</f>
        <v>1.2359999999999999E-2</v>
      </c>
      <c r="G7470" s="67"/>
      <c r="H7470" s="67"/>
      <c r="J7470" s="67"/>
      <c r="P7470" s="68"/>
      <c r="Q7470" s="69"/>
      <c r="R7470" s="69"/>
      <c r="Z7470" s="70"/>
      <c r="AA7470" s="71"/>
      <c r="AB7470" s="70"/>
      <c r="AC7470" s="70"/>
      <c r="AD7470" s="53"/>
      <c r="AE7470" s="53"/>
      <c r="AF7470" s="72"/>
      <c r="AG7470" s="70"/>
      <c r="AH7470" s="70"/>
      <c r="AI7470" s="70"/>
    </row>
    <row r="7471" spans="1:35" ht="12.75" customHeight="1" x14ac:dyDescent="0.2">
      <c r="A7471" s="64" t="s">
        <v>1300</v>
      </c>
      <c r="B7471" s="65" t="s">
        <v>1299</v>
      </c>
      <c r="C7471" s="65">
        <v>479374</v>
      </c>
      <c r="D7471" s="66">
        <f>VLOOKUP(A7471,'2.1 Termination Charges'!$B$4:$F$904,5,0)</f>
        <v>1.2359999999999999E-2</v>
      </c>
      <c r="G7471" s="67"/>
      <c r="H7471" s="67"/>
      <c r="J7471" s="67"/>
      <c r="P7471" s="68"/>
      <c r="Q7471" s="69"/>
      <c r="R7471" s="69"/>
      <c r="Z7471" s="70"/>
      <c r="AA7471" s="71"/>
      <c r="AB7471" s="70"/>
      <c r="AC7471" s="70"/>
      <c r="AD7471" s="53"/>
      <c r="AE7471" s="53"/>
      <c r="AF7471" s="72"/>
      <c r="AG7471" s="70"/>
      <c r="AH7471" s="70"/>
      <c r="AI7471" s="70"/>
    </row>
    <row r="7472" spans="1:35" ht="12.75" customHeight="1" x14ac:dyDescent="0.2">
      <c r="A7472" s="64" t="s">
        <v>1300</v>
      </c>
      <c r="B7472" s="65" t="s">
        <v>1299</v>
      </c>
      <c r="C7472" s="65">
        <v>479375</v>
      </c>
      <c r="D7472" s="66">
        <f>VLOOKUP(A7472,'2.1 Termination Charges'!$B$4:$F$904,5,0)</f>
        <v>1.2359999999999999E-2</v>
      </c>
      <c r="G7472" s="67"/>
      <c r="H7472" s="67"/>
      <c r="J7472" s="67"/>
      <c r="P7472" s="68"/>
      <c r="Q7472" s="69"/>
      <c r="R7472" s="69"/>
      <c r="Z7472" s="70"/>
      <c r="AA7472" s="71"/>
      <c r="AB7472" s="70"/>
      <c r="AC7472" s="70"/>
      <c r="AD7472" s="53"/>
      <c r="AE7472" s="53"/>
      <c r="AF7472" s="72"/>
      <c r="AG7472" s="70"/>
      <c r="AH7472" s="70"/>
      <c r="AI7472" s="70"/>
    </row>
    <row r="7473" spans="1:35" ht="12.75" customHeight="1" x14ac:dyDescent="0.2">
      <c r="A7473" s="64" t="s">
        <v>1300</v>
      </c>
      <c r="B7473" s="65" t="s">
        <v>1299</v>
      </c>
      <c r="C7473" s="65">
        <v>479376</v>
      </c>
      <c r="D7473" s="66">
        <f>VLOOKUP(A7473,'2.1 Termination Charges'!$B$4:$F$904,5,0)</f>
        <v>1.2359999999999999E-2</v>
      </c>
      <c r="G7473" s="67"/>
      <c r="H7473" s="67"/>
      <c r="J7473" s="67"/>
      <c r="P7473" s="68"/>
      <c r="Q7473" s="69"/>
      <c r="R7473" s="69"/>
      <c r="Z7473" s="70"/>
      <c r="AA7473" s="71"/>
      <c r="AB7473" s="70"/>
      <c r="AC7473" s="70"/>
      <c r="AD7473" s="53"/>
      <c r="AE7473" s="53"/>
      <c r="AF7473" s="72"/>
      <c r="AG7473" s="70"/>
      <c r="AH7473" s="70"/>
      <c r="AI7473" s="70"/>
    </row>
    <row r="7474" spans="1:35" ht="12.75" customHeight="1" x14ac:dyDescent="0.2">
      <c r="A7474" s="64" t="s">
        <v>1300</v>
      </c>
      <c r="B7474" s="65" t="s">
        <v>1299</v>
      </c>
      <c r="C7474" s="65">
        <v>479378</v>
      </c>
      <c r="D7474" s="66">
        <f>VLOOKUP(A7474,'2.1 Termination Charges'!$B$4:$F$904,5,0)</f>
        <v>1.2359999999999999E-2</v>
      </c>
      <c r="G7474" s="67"/>
      <c r="H7474" s="67"/>
      <c r="J7474" s="67"/>
      <c r="P7474" s="68"/>
      <c r="Q7474" s="69"/>
      <c r="R7474" s="69"/>
      <c r="Z7474" s="70"/>
      <c r="AA7474" s="71"/>
      <c r="AB7474" s="70"/>
      <c r="AC7474" s="70"/>
      <c r="AD7474" s="53"/>
      <c r="AE7474" s="53"/>
      <c r="AF7474" s="72"/>
      <c r="AG7474" s="70"/>
      <c r="AH7474" s="70"/>
      <c r="AI7474" s="70"/>
    </row>
    <row r="7475" spans="1:35" ht="12.75" customHeight="1" x14ac:dyDescent="0.2">
      <c r="A7475" s="64" t="s">
        <v>1300</v>
      </c>
      <c r="B7475" s="65" t="s">
        <v>1299</v>
      </c>
      <c r="C7475" s="65">
        <v>479379</v>
      </c>
      <c r="D7475" s="66">
        <f>VLOOKUP(A7475,'2.1 Termination Charges'!$B$4:$F$904,5,0)</f>
        <v>1.2359999999999999E-2</v>
      </c>
      <c r="G7475" s="67"/>
      <c r="H7475" s="67"/>
      <c r="J7475" s="67"/>
      <c r="P7475" s="68"/>
      <c r="Q7475" s="69"/>
      <c r="R7475" s="69"/>
      <c r="Z7475" s="70"/>
      <c r="AA7475" s="71"/>
      <c r="AB7475" s="70"/>
      <c r="AC7475" s="70"/>
      <c r="AD7475" s="53"/>
      <c r="AE7475" s="53"/>
      <c r="AF7475" s="72"/>
      <c r="AG7475" s="70"/>
      <c r="AH7475" s="70"/>
      <c r="AI7475" s="70"/>
    </row>
    <row r="7476" spans="1:35" ht="12.75" customHeight="1" x14ac:dyDescent="0.2">
      <c r="A7476" s="64" t="s">
        <v>1300</v>
      </c>
      <c r="B7476" s="65" t="s">
        <v>1299</v>
      </c>
      <c r="C7476" s="65">
        <v>479390</v>
      </c>
      <c r="D7476" s="66">
        <f>VLOOKUP(A7476,'2.1 Termination Charges'!$B$4:$F$904,5,0)</f>
        <v>1.2359999999999999E-2</v>
      </c>
      <c r="G7476" s="67"/>
      <c r="H7476" s="67"/>
      <c r="J7476" s="67"/>
      <c r="P7476" s="68"/>
      <c r="Q7476" s="69"/>
      <c r="R7476" s="69"/>
      <c r="Z7476" s="70"/>
      <c r="AA7476" s="71"/>
      <c r="AB7476" s="70"/>
      <c r="AC7476" s="70"/>
      <c r="AD7476" s="53"/>
      <c r="AE7476" s="53"/>
      <c r="AF7476" s="72"/>
      <c r="AG7476" s="70"/>
      <c r="AH7476" s="70"/>
      <c r="AI7476" s="70"/>
    </row>
    <row r="7477" spans="1:35" ht="12.75" customHeight="1" x14ac:dyDescent="0.2">
      <c r="A7477" s="64" t="s">
        <v>1300</v>
      </c>
      <c r="B7477" s="65" t="s">
        <v>1299</v>
      </c>
      <c r="C7477" s="65">
        <v>479392</v>
      </c>
      <c r="D7477" s="66">
        <f>VLOOKUP(A7477,'2.1 Termination Charges'!$B$4:$F$904,5,0)</f>
        <v>1.2359999999999999E-2</v>
      </c>
      <c r="G7477" s="67"/>
      <c r="H7477" s="67"/>
      <c r="J7477" s="67"/>
      <c r="P7477" s="68"/>
      <c r="Q7477" s="69"/>
      <c r="R7477" s="69"/>
      <c r="Z7477" s="70"/>
      <c r="AA7477" s="71"/>
      <c r="AB7477" s="70"/>
      <c r="AC7477" s="70"/>
      <c r="AD7477" s="53"/>
      <c r="AE7477" s="53"/>
      <c r="AF7477" s="72"/>
      <c r="AG7477" s="70"/>
      <c r="AH7477" s="70"/>
      <c r="AI7477" s="70"/>
    </row>
    <row r="7478" spans="1:35" ht="12.75" customHeight="1" x14ac:dyDescent="0.2">
      <c r="A7478" s="64" t="s">
        <v>1300</v>
      </c>
      <c r="B7478" s="65" t="s">
        <v>1299</v>
      </c>
      <c r="C7478" s="65">
        <v>479393</v>
      </c>
      <c r="D7478" s="66">
        <f>VLOOKUP(A7478,'2.1 Termination Charges'!$B$4:$F$904,5,0)</f>
        <v>1.2359999999999999E-2</v>
      </c>
      <c r="G7478" s="67"/>
      <c r="H7478" s="67"/>
      <c r="J7478" s="67"/>
      <c r="P7478" s="68"/>
      <c r="Q7478" s="69"/>
      <c r="R7478" s="69"/>
      <c r="Z7478" s="70"/>
      <c r="AA7478" s="71"/>
      <c r="AB7478" s="70"/>
      <c r="AC7478" s="70"/>
      <c r="AD7478" s="53"/>
      <c r="AE7478" s="53"/>
      <c r="AF7478" s="72"/>
      <c r="AG7478" s="70"/>
      <c r="AH7478" s="70"/>
      <c r="AI7478" s="70"/>
    </row>
    <row r="7479" spans="1:35" ht="12.75" customHeight="1" x14ac:dyDescent="0.2">
      <c r="A7479" s="64" t="s">
        <v>1300</v>
      </c>
      <c r="B7479" s="65" t="s">
        <v>1299</v>
      </c>
      <c r="C7479" s="65">
        <v>479394</v>
      </c>
      <c r="D7479" s="66">
        <f>VLOOKUP(A7479,'2.1 Termination Charges'!$B$4:$F$904,5,0)</f>
        <v>1.2359999999999999E-2</v>
      </c>
      <c r="G7479" s="67"/>
      <c r="H7479" s="67"/>
      <c r="J7479" s="67"/>
      <c r="P7479" s="68"/>
      <c r="Q7479" s="69"/>
      <c r="R7479" s="69"/>
      <c r="Z7479" s="70"/>
      <c r="AA7479" s="71"/>
      <c r="AB7479" s="70"/>
      <c r="AC7479" s="70"/>
      <c r="AD7479" s="53"/>
      <c r="AE7479" s="53"/>
      <c r="AF7479" s="72"/>
      <c r="AG7479" s="70"/>
      <c r="AH7479" s="70"/>
      <c r="AI7479" s="70"/>
    </row>
    <row r="7480" spans="1:35" ht="12.75" customHeight="1" x14ac:dyDescent="0.2">
      <c r="A7480" s="64" t="s">
        <v>1300</v>
      </c>
      <c r="B7480" s="65" t="s">
        <v>1299</v>
      </c>
      <c r="C7480" s="65">
        <v>479395</v>
      </c>
      <c r="D7480" s="66">
        <f>VLOOKUP(A7480,'2.1 Termination Charges'!$B$4:$F$904,5,0)</f>
        <v>1.2359999999999999E-2</v>
      </c>
      <c r="G7480" s="67"/>
      <c r="H7480" s="67"/>
      <c r="J7480" s="67"/>
      <c r="P7480" s="68"/>
      <c r="Q7480" s="69"/>
      <c r="R7480" s="69"/>
      <c r="Z7480" s="70"/>
      <c r="AA7480" s="71"/>
      <c r="AB7480" s="70"/>
      <c r="AC7480" s="70"/>
      <c r="AD7480" s="53"/>
      <c r="AE7480" s="53"/>
      <c r="AF7480" s="72"/>
      <c r="AG7480" s="70"/>
      <c r="AH7480" s="70"/>
      <c r="AI7480" s="70"/>
    </row>
    <row r="7481" spans="1:35" ht="12.75" customHeight="1" x14ac:dyDescent="0.2">
      <c r="A7481" s="64" t="s">
        <v>1300</v>
      </c>
      <c r="B7481" s="65" t="s">
        <v>1299</v>
      </c>
      <c r="C7481" s="65">
        <v>479396</v>
      </c>
      <c r="D7481" s="66">
        <f>VLOOKUP(A7481,'2.1 Termination Charges'!$B$4:$F$904,5,0)</f>
        <v>1.2359999999999999E-2</v>
      </c>
      <c r="G7481" s="67"/>
      <c r="H7481" s="67"/>
      <c r="J7481" s="67"/>
      <c r="P7481" s="68"/>
      <c r="Q7481" s="69"/>
      <c r="R7481" s="69"/>
      <c r="Z7481" s="70"/>
      <c r="AA7481" s="71"/>
      <c r="AB7481" s="70"/>
      <c r="AC7481" s="70"/>
      <c r="AD7481" s="53"/>
      <c r="AE7481" s="53"/>
      <c r="AF7481" s="72"/>
      <c r="AG7481" s="70"/>
      <c r="AH7481" s="70"/>
      <c r="AI7481" s="70"/>
    </row>
    <row r="7482" spans="1:35" ht="12.75" customHeight="1" x14ac:dyDescent="0.2">
      <c r="A7482" s="64" t="s">
        <v>1300</v>
      </c>
      <c r="B7482" s="65" t="s">
        <v>1299</v>
      </c>
      <c r="C7482" s="65">
        <v>479397</v>
      </c>
      <c r="D7482" s="66">
        <f>VLOOKUP(A7482,'2.1 Termination Charges'!$B$4:$F$904,5,0)</f>
        <v>1.2359999999999999E-2</v>
      </c>
      <c r="G7482" s="67"/>
      <c r="H7482" s="67"/>
      <c r="J7482" s="67"/>
      <c r="P7482" s="68"/>
      <c r="Q7482" s="69"/>
      <c r="R7482" s="69"/>
      <c r="Z7482" s="70"/>
      <c r="AA7482" s="71"/>
      <c r="AB7482" s="70"/>
      <c r="AC7482" s="70"/>
      <c r="AD7482" s="53"/>
      <c r="AE7482" s="53"/>
      <c r="AF7482" s="72"/>
      <c r="AG7482" s="70"/>
      <c r="AH7482" s="70"/>
      <c r="AI7482" s="70"/>
    </row>
    <row r="7483" spans="1:35" ht="12.75" customHeight="1" x14ac:dyDescent="0.2">
      <c r="A7483" s="64" t="s">
        <v>1300</v>
      </c>
      <c r="B7483" s="65" t="s">
        <v>1299</v>
      </c>
      <c r="C7483" s="65">
        <v>479398</v>
      </c>
      <c r="D7483" s="66">
        <f>VLOOKUP(A7483,'2.1 Termination Charges'!$B$4:$F$904,5,0)</f>
        <v>1.2359999999999999E-2</v>
      </c>
      <c r="G7483" s="67"/>
      <c r="H7483" s="67"/>
      <c r="J7483" s="67"/>
      <c r="P7483" s="68"/>
      <c r="Q7483" s="69"/>
      <c r="R7483" s="69"/>
      <c r="Z7483" s="70"/>
      <c r="AA7483" s="71"/>
      <c r="AB7483" s="70"/>
      <c r="AC7483" s="70"/>
      <c r="AD7483" s="53"/>
      <c r="AE7483" s="53"/>
      <c r="AF7483" s="72"/>
      <c r="AG7483" s="70"/>
      <c r="AH7483" s="70"/>
      <c r="AI7483" s="70"/>
    </row>
    <row r="7484" spans="1:35" ht="12.75" customHeight="1" x14ac:dyDescent="0.2">
      <c r="A7484" s="64" t="s">
        <v>1300</v>
      </c>
      <c r="B7484" s="65" t="s">
        <v>1299</v>
      </c>
      <c r="C7484" s="65">
        <v>479399</v>
      </c>
      <c r="D7484" s="66">
        <f>VLOOKUP(A7484,'2.1 Termination Charges'!$B$4:$F$904,5,0)</f>
        <v>1.2359999999999999E-2</v>
      </c>
      <c r="G7484" s="67"/>
      <c r="H7484" s="67"/>
      <c r="J7484" s="67"/>
      <c r="P7484" s="68"/>
      <c r="Q7484" s="69"/>
      <c r="R7484" s="69"/>
      <c r="Z7484" s="70"/>
      <c r="AA7484" s="71"/>
      <c r="AB7484" s="70"/>
      <c r="AC7484" s="70"/>
      <c r="AD7484" s="53"/>
      <c r="AE7484" s="53"/>
      <c r="AF7484" s="72"/>
      <c r="AG7484" s="70"/>
      <c r="AH7484" s="70"/>
      <c r="AI7484" s="70"/>
    </row>
    <row r="7485" spans="1:35" ht="12.75" customHeight="1" x14ac:dyDescent="0.2">
      <c r="A7485" s="64" t="s">
        <v>1300</v>
      </c>
      <c r="B7485" s="65" t="s">
        <v>1299</v>
      </c>
      <c r="C7485" s="65">
        <v>479404</v>
      </c>
      <c r="D7485" s="66">
        <f>VLOOKUP(A7485,'2.1 Termination Charges'!$B$4:$F$904,5,0)</f>
        <v>1.2359999999999999E-2</v>
      </c>
      <c r="G7485" s="67"/>
      <c r="H7485" s="67"/>
      <c r="J7485" s="67"/>
      <c r="P7485" s="68"/>
      <c r="Q7485" s="69"/>
      <c r="R7485" s="69"/>
      <c r="Z7485" s="70"/>
      <c r="AA7485" s="71"/>
      <c r="AB7485" s="70"/>
      <c r="AC7485" s="70"/>
      <c r="AD7485" s="53"/>
      <c r="AE7485" s="53"/>
      <c r="AF7485" s="72"/>
      <c r="AG7485" s="70"/>
      <c r="AH7485" s="70"/>
      <c r="AI7485" s="70"/>
    </row>
    <row r="7486" spans="1:35" ht="12.75" customHeight="1" x14ac:dyDescent="0.2">
      <c r="A7486" s="64" t="s">
        <v>1300</v>
      </c>
      <c r="B7486" s="65" t="s">
        <v>1299</v>
      </c>
      <c r="C7486" s="65">
        <v>479406</v>
      </c>
      <c r="D7486" s="66">
        <f>VLOOKUP(A7486,'2.1 Termination Charges'!$B$4:$F$904,5,0)</f>
        <v>1.2359999999999999E-2</v>
      </c>
      <c r="G7486" s="67"/>
      <c r="H7486" s="67"/>
      <c r="J7486" s="67"/>
      <c r="P7486" s="68"/>
      <c r="Q7486" s="69"/>
      <c r="R7486" s="69"/>
      <c r="Z7486" s="70"/>
      <c r="AA7486" s="71"/>
      <c r="AB7486" s="70"/>
      <c r="AC7486" s="70"/>
      <c r="AD7486" s="53"/>
      <c r="AE7486" s="53"/>
      <c r="AF7486" s="72"/>
      <c r="AG7486" s="70"/>
      <c r="AH7486" s="70"/>
      <c r="AI7486" s="70"/>
    </row>
    <row r="7487" spans="1:35" ht="12.75" customHeight="1" x14ac:dyDescent="0.2">
      <c r="A7487" s="64" t="s">
        <v>1300</v>
      </c>
      <c r="B7487" s="65" t="s">
        <v>1299</v>
      </c>
      <c r="C7487" s="65">
        <v>479407</v>
      </c>
      <c r="D7487" s="66">
        <f>VLOOKUP(A7487,'2.1 Termination Charges'!$B$4:$F$904,5,0)</f>
        <v>1.2359999999999999E-2</v>
      </c>
      <c r="G7487" s="67"/>
      <c r="H7487" s="67"/>
      <c r="J7487" s="67"/>
      <c r="P7487" s="68"/>
      <c r="Q7487" s="69"/>
      <c r="R7487" s="69"/>
      <c r="Z7487" s="70"/>
      <c r="AA7487" s="71"/>
      <c r="AB7487" s="70"/>
      <c r="AC7487" s="70"/>
      <c r="AD7487" s="53"/>
      <c r="AE7487" s="53"/>
      <c r="AF7487" s="72"/>
      <c r="AG7487" s="70"/>
      <c r="AH7487" s="70"/>
      <c r="AI7487" s="70"/>
    </row>
    <row r="7488" spans="1:35" ht="12.75" customHeight="1" x14ac:dyDescent="0.2">
      <c r="A7488" s="64" t="s">
        <v>1300</v>
      </c>
      <c r="B7488" s="65" t="s">
        <v>1299</v>
      </c>
      <c r="C7488" s="65">
        <v>479408</v>
      </c>
      <c r="D7488" s="66">
        <f>VLOOKUP(A7488,'2.1 Termination Charges'!$B$4:$F$904,5,0)</f>
        <v>1.2359999999999999E-2</v>
      </c>
      <c r="G7488" s="67"/>
      <c r="H7488" s="67"/>
      <c r="J7488" s="67"/>
      <c r="P7488" s="68"/>
      <c r="Q7488" s="69"/>
      <c r="R7488" s="69"/>
      <c r="Z7488" s="70"/>
      <c r="AA7488" s="71"/>
      <c r="AB7488" s="70"/>
      <c r="AC7488" s="70"/>
      <c r="AD7488" s="53"/>
      <c r="AE7488" s="53"/>
      <c r="AF7488" s="72"/>
      <c r="AG7488" s="70"/>
      <c r="AH7488" s="70"/>
      <c r="AI7488" s="70"/>
    </row>
    <row r="7489" spans="1:35" ht="12.75" customHeight="1" x14ac:dyDescent="0.2">
      <c r="A7489" s="64" t="s">
        <v>1300</v>
      </c>
      <c r="B7489" s="65" t="s">
        <v>1299</v>
      </c>
      <c r="C7489" s="65">
        <v>479409</v>
      </c>
      <c r="D7489" s="66">
        <f>VLOOKUP(A7489,'2.1 Termination Charges'!$B$4:$F$904,5,0)</f>
        <v>1.2359999999999999E-2</v>
      </c>
      <c r="G7489" s="67"/>
      <c r="H7489" s="67"/>
      <c r="J7489" s="67"/>
      <c r="P7489" s="68"/>
      <c r="Q7489" s="69"/>
      <c r="R7489" s="69"/>
      <c r="Z7489" s="70"/>
      <c r="AA7489" s="71"/>
      <c r="AB7489" s="70"/>
      <c r="AC7489" s="70"/>
      <c r="AD7489" s="53"/>
      <c r="AE7489" s="53"/>
      <c r="AF7489" s="72"/>
      <c r="AG7489" s="70"/>
      <c r="AH7489" s="70"/>
      <c r="AI7489" s="70"/>
    </row>
    <row r="7490" spans="1:35" ht="12.75" customHeight="1" x14ac:dyDescent="0.2">
      <c r="A7490" s="64" t="s">
        <v>1300</v>
      </c>
      <c r="B7490" s="65" t="s">
        <v>1299</v>
      </c>
      <c r="C7490" s="65">
        <v>47943</v>
      </c>
      <c r="D7490" s="66">
        <f>VLOOKUP(A7490,'2.1 Termination Charges'!$B$4:$F$904,5,0)</f>
        <v>1.2359999999999999E-2</v>
      </c>
      <c r="G7490" s="67"/>
      <c r="H7490" s="67"/>
      <c r="J7490" s="67"/>
      <c r="P7490" s="68"/>
      <c r="Q7490" s="69"/>
      <c r="R7490" s="69"/>
      <c r="Z7490" s="70"/>
      <c r="AA7490" s="71"/>
      <c r="AB7490" s="70"/>
      <c r="AC7490" s="70"/>
      <c r="AD7490" s="53"/>
      <c r="AE7490" s="53"/>
      <c r="AF7490" s="72"/>
      <c r="AG7490" s="70"/>
      <c r="AH7490" s="70"/>
      <c r="AI7490" s="70"/>
    </row>
    <row r="7491" spans="1:35" ht="12.75" customHeight="1" x14ac:dyDescent="0.2">
      <c r="A7491" s="64" t="s">
        <v>1300</v>
      </c>
      <c r="B7491" s="65" t="s">
        <v>1299</v>
      </c>
      <c r="C7491" s="65">
        <v>479440</v>
      </c>
      <c r="D7491" s="66">
        <f>VLOOKUP(A7491,'2.1 Termination Charges'!$B$4:$F$904,5,0)</f>
        <v>1.2359999999999999E-2</v>
      </c>
      <c r="G7491" s="67"/>
      <c r="H7491" s="67"/>
      <c r="J7491" s="67"/>
      <c r="P7491" s="68"/>
      <c r="Q7491" s="69"/>
      <c r="R7491" s="69"/>
      <c r="Z7491" s="70"/>
      <c r="AA7491" s="71"/>
      <c r="AB7491" s="70"/>
      <c r="AC7491" s="70"/>
      <c r="AD7491" s="53"/>
      <c r="AE7491" s="53"/>
      <c r="AF7491" s="72"/>
      <c r="AG7491" s="70"/>
      <c r="AH7491" s="70"/>
      <c r="AI7491" s="70"/>
    </row>
    <row r="7492" spans="1:35" ht="12.75" customHeight="1" x14ac:dyDescent="0.2">
      <c r="A7492" s="64" t="s">
        <v>1300</v>
      </c>
      <c r="B7492" s="65" t="s">
        <v>1299</v>
      </c>
      <c r="C7492" s="65">
        <v>479441</v>
      </c>
      <c r="D7492" s="66">
        <f>VLOOKUP(A7492,'2.1 Termination Charges'!$B$4:$F$904,5,0)</f>
        <v>1.2359999999999999E-2</v>
      </c>
      <c r="G7492" s="67"/>
      <c r="H7492" s="67"/>
      <c r="J7492" s="67"/>
      <c r="P7492" s="68"/>
      <c r="Q7492" s="69"/>
      <c r="R7492" s="69"/>
      <c r="Z7492" s="70"/>
      <c r="AA7492" s="71"/>
      <c r="AB7492" s="70"/>
      <c r="AC7492" s="70"/>
      <c r="AD7492" s="53"/>
      <c r="AE7492" s="53"/>
      <c r="AF7492" s="72"/>
      <c r="AG7492" s="70"/>
      <c r="AH7492" s="70"/>
      <c r="AI7492" s="70"/>
    </row>
    <row r="7493" spans="1:35" ht="12.75" customHeight="1" x14ac:dyDescent="0.2">
      <c r="A7493" s="64" t="s">
        <v>1300</v>
      </c>
      <c r="B7493" s="65" t="s">
        <v>1299</v>
      </c>
      <c r="C7493" s="65">
        <v>479444</v>
      </c>
      <c r="D7493" s="66">
        <f>VLOOKUP(A7493,'2.1 Termination Charges'!$B$4:$F$904,5,0)</f>
        <v>1.2359999999999999E-2</v>
      </c>
      <c r="G7493" s="67"/>
      <c r="H7493" s="67"/>
      <c r="J7493" s="67"/>
      <c r="P7493" s="68"/>
      <c r="Q7493" s="69"/>
      <c r="R7493" s="69"/>
      <c r="Z7493" s="70"/>
      <c r="AA7493" s="71"/>
      <c r="AB7493" s="70"/>
      <c r="AC7493" s="70"/>
      <c r="AD7493" s="53"/>
      <c r="AE7493" s="53"/>
      <c r="AF7493" s="72"/>
      <c r="AG7493" s="70"/>
      <c r="AH7493" s="70"/>
      <c r="AI7493" s="70"/>
    </row>
    <row r="7494" spans="1:35" ht="12.75" customHeight="1" x14ac:dyDescent="0.2">
      <c r="A7494" s="64" t="s">
        <v>1300</v>
      </c>
      <c r="B7494" s="65" t="s">
        <v>1299</v>
      </c>
      <c r="C7494" s="65">
        <v>479445</v>
      </c>
      <c r="D7494" s="66">
        <f>VLOOKUP(A7494,'2.1 Termination Charges'!$B$4:$F$904,5,0)</f>
        <v>1.2359999999999999E-2</v>
      </c>
      <c r="G7494" s="67"/>
      <c r="H7494" s="67"/>
      <c r="J7494" s="67"/>
      <c r="P7494" s="68"/>
      <c r="Q7494" s="69"/>
      <c r="R7494" s="69"/>
      <c r="Z7494" s="70"/>
      <c r="AA7494" s="71"/>
      <c r="AB7494" s="70"/>
      <c r="AC7494" s="70"/>
      <c r="AD7494" s="53"/>
      <c r="AE7494" s="53"/>
      <c r="AF7494" s="72"/>
      <c r="AG7494" s="70"/>
      <c r="AH7494" s="70"/>
      <c r="AI7494" s="70"/>
    </row>
    <row r="7495" spans="1:35" ht="12.75" customHeight="1" x14ac:dyDescent="0.2">
      <c r="A7495" s="64" t="s">
        <v>1300</v>
      </c>
      <c r="B7495" s="65" t="s">
        <v>1299</v>
      </c>
      <c r="C7495" s="65">
        <v>479446</v>
      </c>
      <c r="D7495" s="66">
        <f>VLOOKUP(A7495,'2.1 Termination Charges'!$B$4:$F$904,5,0)</f>
        <v>1.2359999999999999E-2</v>
      </c>
      <c r="G7495" s="67"/>
      <c r="H7495" s="67"/>
      <c r="J7495" s="67"/>
      <c r="P7495" s="68"/>
      <c r="Q7495" s="69"/>
      <c r="R7495" s="69"/>
      <c r="Z7495" s="70"/>
      <c r="AA7495" s="71"/>
      <c r="AB7495" s="70"/>
      <c r="AC7495" s="70"/>
      <c r="AD7495" s="53"/>
      <c r="AE7495" s="53"/>
      <c r="AF7495" s="72"/>
      <c r="AG7495" s="70"/>
      <c r="AH7495" s="70"/>
      <c r="AI7495" s="70"/>
    </row>
    <row r="7496" spans="1:35" ht="12.75" customHeight="1" x14ac:dyDescent="0.2">
      <c r="A7496" s="64" t="s">
        <v>1300</v>
      </c>
      <c r="B7496" s="65" t="s">
        <v>1299</v>
      </c>
      <c r="C7496" s="65">
        <v>47945</v>
      </c>
      <c r="D7496" s="66">
        <f>VLOOKUP(A7496,'2.1 Termination Charges'!$B$4:$F$904,5,0)</f>
        <v>1.2359999999999999E-2</v>
      </c>
      <c r="G7496" s="67"/>
      <c r="H7496" s="67"/>
      <c r="J7496" s="67"/>
      <c r="P7496" s="68"/>
      <c r="Q7496" s="69"/>
      <c r="R7496" s="69"/>
      <c r="Z7496" s="70"/>
      <c r="AA7496" s="71"/>
      <c r="AB7496" s="70"/>
      <c r="AC7496" s="70"/>
      <c r="AD7496" s="53"/>
      <c r="AE7496" s="53"/>
      <c r="AF7496" s="72"/>
      <c r="AG7496" s="70"/>
      <c r="AH7496" s="70"/>
      <c r="AI7496" s="70"/>
    </row>
    <row r="7497" spans="1:35" ht="12.75" customHeight="1" x14ac:dyDescent="0.2">
      <c r="A7497" s="64" t="s">
        <v>1300</v>
      </c>
      <c r="B7497" s="65" t="s">
        <v>1299</v>
      </c>
      <c r="C7497" s="65">
        <v>47946</v>
      </c>
      <c r="D7497" s="66">
        <f>VLOOKUP(A7497,'2.1 Termination Charges'!$B$4:$F$904,5,0)</f>
        <v>1.2359999999999999E-2</v>
      </c>
      <c r="G7497" s="67"/>
      <c r="H7497" s="67"/>
      <c r="J7497" s="67"/>
      <c r="P7497" s="68"/>
      <c r="Q7497" s="69"/>
      <c r="R7497" s="69"/>
      <c r="Z7497" s="70"/>
      <c r="AA7497" s="71"/>
      <c r="AB7497" s="70"/>
      <c r="AC7497" s="70"/>
      <c r="AD7497" s="53"/>
      <c r="AE7497" s="53"/>
      <c r="AF7497" s="72"/>
      <c r="AG7497" s="70"/>
      <c r="AH7497" s="70"/>
      <c r="AI7497" s="70"/>
    </row>
    <row r="7498" spans="1:35" ht="12.75" customHeight="1" x14ac:dyDescent="0.2">
      <c r="A7498" s="64" t="s">
        <v>1300</v>
      </c>
      <c r="B7498" s="65" t="s">
        <v>1299</v>
      </c>
      <c r="C7498" s="65">
        <v>479470</v>
      </c>
      <c r="D7498" s="66">
        <f>VLOOKUP(A7498,'2.1 Termination Charges'!$B$4:$F$904,5,0)</f>
        <v>1.2359999999999999E-2</v>
      </c>
      <c r="G7498" s="67"/>
      <c r="H7498" s="67"/>
      <c r="J7498" s="67"/>
      <c r="P7498" s="68"/>
      <c r="Q7498" s="69"/>
      <c r="R7498" s="69"/>
      <c r="Z7498" s="70"/>
      <c r="AA7498" s="71"/>
      <c r="AB7498" s="70"/>
      <c r="AC7498" s="70"/>
      <c r="AD7498" s="53"/>
      <c r="AE7498" s="53"/>
      <c r="AF7498" s="72"/>
      <c r="AG7498" s="70"/>
      <c r="AH7498" s="70"/>
      <c r="AI7498" s="70"/>
    </row>
    <row r="7499" spans="1:35" ht="12.75" customHeight="1" x14ac:dyDescent="0.2">
      <c r="A7499" s="64" t="s">
        <v>1300</v>
      </c>
      <c r="B7499" s="65" t="s">
        <v>1299</v>
      </c>
      <c r="C7499" s="65">
        <v>479491</v>
      </c>
      <c r="D7499" s="66">
        <f>VLOOKUP(A7499,'2.1 Termination Charges'!$B$4:$F$904,5,0)</f>
        <v>1.2359999999999999E-2</v>
      </c>
      <c r="G7499" s="67"/>
      <c r="H7499" s="67"/>
      <c r="J7499" s="67"/>
      <c r="P7499" s="68"/>
      <c r="Q7499" s="69"/>
      <c r="R7499" s="69"/>
      <c r="Z7499" s="70"/>
      <c r="AA7499" s="71"/>
      <c r="AB7499" s="70"/>
      <c r="AC7499" s="70"/>
      <c r="AD7499" s="53"/>
      <c r="AE7499" s="53"/>
      <c r="AF7499" s="72"/>
      <c r="AG7499" s="70"/>
      <c r="AH7499" s="70"/>
      <c r="AI7499" s="70"/>
    </row>
    <row r="7500" spans="1:35" ht="12.75" customHeight="1" x14ac:dyDescent="0.2">
      <c r="A7500" s="64" t="s">
        <v>1300</v>
      </c>
      <c r="B7500" s="65" t="s">
        <v>1299</v>
      </c>
      <c r="C7500" s="65">
        <v>479492</v>
      </c>
      <c r="D7500" s="66">
        <f>VLOOKUP(A7500,'2.1 Termination Charges'!$B$4:$F$904,5,0)</f>
        <v>1.2359999999999999E-2</v>
      </c>
      <c r="G7500" s="67"/>
      <c r="H7500" s="67"/>
      <c r="J7500" s="67"/>
      <c r="P7500" s="68"/>
      <c r="Q7500" s="69"/>
      <c r="R7500" s="69"/>
      <c r="Z7500" s="70"/>
      <c r="AA7500" s="71"/>
      <c r="AB7500" s="70"/>
      <c r="AC7500" s="70"/>
      <c r="AD7500" s="53"/>
      <c r="AE7500" s="53"/>
      <c r="AF7500" s="72"/>
      <c r="AG7500" s="70"/>
      <c r="AH7500" s="70"/>
      <c r="AI7500" s="70"/>
    </row>
    <row r="7501" spans="1:35" ht="12.75" customHeight="1" x14ac:dyDescent="0.2">
      <c r="A7501" s="64" t="s">
        <v>1300</v>
      </c>
      <c r="B7501" s="65" t="s">
        <v>1299</v>
      </c>
      <c r="C7501" s="65">
        <v>479493</v>
      </c>
      <c r="D7501" s="66">
        <f>VLOOKUP(A7501,'2.1 Termination Charges'!$B$4:$F$904,5,0)</f>
        <v>1.2359999999999999E-2</v>
      </c>
      <c r="G7501" s="67"/>
      <c r="H7501" s="67"/>
      <c r="J7501" s="67"/>
      <c r="P7501" s="68"/>
      <c r="Q7501" s="69"/>
      <c r="R7501" s="69"/>
      <c r="Z7501" s="70"/>
      <c r="AA7501" s="71"/>
      <c r="AB7501" s="70"/>
      <c r="AC7501" s="70"/>
      <c r="AD7501" s="53"/>
      <c r="AE7501" s="53"/>
      <c r="AF7501" s="72"/>
      <c r="AG7501" s="70"/>
      <c r="AH7501" s="70"/>
      <c r="AI7501" s="70"/>
    </row>
    <row r="7502" spans="1:35" ht="12.75" customHeight="1" x14ac:dyDescent="0.2">
      <c r="A7502" s="64" t="s">
        <v>1300</v>
      </c>
      <c r="B7502" s="65" t="s">
        <v>1299</v>
      </c>
      <c r="C7502" s="65">
        <v>479494</v>
      </c>
      <c r="D7502" s="66">
        <f>VLOOKUP(A7502,'2.1 Termination Charges'!$B$4:$F$904,5,0)</f>
        <v>1.2359999999999999E-2</v>
      </c>
      <c r="G7502" s="67"/>
      <c r="H7502" s="67"/>
      <c r="J7502" s="67"/>
      <c r="P7502" s="68"/>
      <c r="Q7502" s="69"/>
      <c r="R7502" s="69"/>
      <c r="Z7502" s="70"/>
      <c r="AA7502" s="71"/>
      <c r="AB7502" s="70"/>
      <c r="AC7502" s="70"/>
      <c r="AD7502" s="53"/>
      <c r="AE7502" s="53"/>
      <c r="AF7502" s="72"/>
      <c r="AG7502" s="70"/>
      <c r="AH7502" s="70"/>
      <c r="AI7502" s="70"/>
    </row>
    <row r="7503" spans="1:35" ht="12.75" customHeight="1" x14ac:dyDescent="0.2">
      <c r="A7503" s="64" t="s">
        <v>1300</v>
      </c>
      <c r="B7503" s="65" t="s">
        <v>1299</v>
      </c>
      <c r="C7503" s="65">
        <v>479495</v>
      </c>
      <c r="D7503" s="66">
        <f>VLOOKUP(A7503,'2.1 Termination Charges'!$B$4:$F$904,5,0)</f>
        <v>1.2359999999999999E-2</v>
      </c>
      <c r="G7503" s="67"/>
      <c r="H7503" s="67"/>
      <c r="J7503" s="67"/>
      <c r="P7503" s="68"/>
      <c r="Q7503" s="69"/>
      <c r="R7503" s="69"/>
      <c r="Z7503" s="70"/>
      <c r="AA7503" s="71"/>
      <c r="AB7503" s="70"/>
      <c r="AC7503" s="70"/>
      <c r="AD7503" s="53"/>
      <c r="AE7503" s="53"/>
      <c r="AF7503" s="72"/>
      <c r="AG7503" s="70"/>
      <c r="AH7503" s="70"/>
      <c r="AI7503" s="70"/>
    </row>
    <row r="7504" spans="1:35" ht="12.75" customHeight="1" x14ac:dyDescent="0.2">
      <c r="A7504" s="64" t="s">
        <v>1300</v>
      </c>
      <c r="B7504" s="65" t="s">
        <v>1299</v>
      </c>
      <c r="C7504" s="65">
        <v>479496</v>
      </c>
      <c r="D7504" s="66">
        <f>VLOOKUP(A7504,'2.1 Termination Charges'!$B$4:$F$904,5,0)</f>
        <v>1.2359999999999999E-2</v>
      </c>
      <c r="G7504" s="67"/>
      <c r="H7504" s="67"/>
      <c r="J7504" s="67"/>
      <c r="P7504" s="68"/>
      <c r="Q7504" s="69"/>
      <c r="R7504" s="69"/>
      <c r="Z7504" s="70"/>
      <c r="AA7504" s="71"/>
      <c r="AB7504" s="70"/>
      <c r="AC7504" s="70"/>
      <c r="AD7504" s="53"/>
      <c r="AE7504" s="53"/>
      <c r="AF7504" s="72"/>
      <c r="AG7504" s="70"/>
      <c r="AH7504" s="70"/>
      <c r="AI7504" s="70"/>
    </row>
    <row r="7505" spans="1:35" ht="12.75" customHeight="1" x14ac:dyDescent="0.2">
      <c r="A7505" s="64" t="s">
        <v>1300</v>
      </c>
      <c r="B7505" s="65" t="s">
        <v>1299</v>
      </c>
      <c r="C7505" s="65">
        <v>479499</v>
      </c>
      <c r="D7505" s="66">
        <f>VLOOKUP(A7505,'2.1 Termination Charges'!$B$4:$F$904,5,0)</f>
        <v>1.2359999999999999E-2</v>
      </c>
      <c r="G7505" s="67"/>
      <c r="H7505" s="67"/>
      <c r="J7505" s="67"/>
      <c r="P7505" s="68"/>
      <c r="Q7505" s="69"/>
      <c r="R7505" s="69"/>
      <c r="Z7505" s="70"/>
      <c r="AA7505" s="71"/>
      <c r="AB7505" s="70"/>
      <c r="AC7505" s="70"/>
      <c r="AD7505" s="53"/>
      <c r="AE7505" s="53"/>
      <c r="AF7505" s="72"/>
      <c r="AG7505" s="70"/>
      <c r="AH7505" s="70"/>
      <c r="AI7505" s="70"/>
    </row>
    <row r="7506" spans="1:35" ht="12.75" customHeight="1" x14ac:dyDescent="0.2">
      <c r="A7506" s="64" t="s">
        <v>1300</v>
      </c>
      <c r="B7506" s="65" t="s">
        <v>1299</v>
      </c>
      <c r="C7506" s="65">
        <v>479531</v>
      </c>
      <c r="D7506" s="66">
        <f>VLOOKUP(A7506,'2.1 Termination Charges'!$B$4:$F$904,5,0)</f>
        <v>1.2359999999999999E-2</v>
      </c>
      <c r="G7506" s="67"/>
      <c r="H7506" s="67"/>
      <c r="J7506" s="67"/>
      <c r="P7506" s="68"/>
      <c r="Q7506" s="69"/>
      <c r="R7506" s="69"/>
      <c r="Z7506" s="70"/>
      <c r="AA7506" s="71"/>
      <c r="AB7506" s="70"/>
      <c r="AC7506" s="70"/>
      <c r="AD7506" s="53"/>
      <c r="AE7506" s="53"/>
      <c r="AF7506" s="72"/>
      <c r="AG7506" s="70"/>
      <c r="AH7506" s="70"/>
      <c r="AI7506" s="70"/>
    </row>
    <row r="7507" spans="1:35" ht="12.75" customHeight="1" x14ac:dyDescent="0.2">
      <c r="A7507" s="64" t="s">
        <v>1300</v>
      </c>
      <c r="B7507" s="65" t="s">
        <v>1299</v>
      </c>
      <c r="C7507" s="65">
        <v>479532</v>
      </c>
      <c r="D7507" s="66">
        <f>VLOOKUP(A7507,'2.1 Termination Charges'!$B$4:$F$904,5,0)</f>
        <v>1.2359999999999999E-2</v>
      </c>
      <c r="G7507" s="67"/>
      <c r="H7507" s="67"/>
      <c r="J7507" s="67"/>
      <c r="P7507" s="68"/>
      <c r="Q7507" s="69"/>
      <c r="R7507" s="69"/>
      <c r="Z7507" s="70"/>
      <c r="AA7507" s="71"/>
      <c r="AB7507" s="70"/>
      <c r="AC7507" s="70"/>
      <c r="AD7507" s="53"/>
      <c r="AE7507" s="53"/>
      <c r="AF7507" s="72"/>
      <c r="AG7507" s="70"/>
      <c r="AH7507" s="70"/>
      <c r="AI7507" s="70"/>
    </row>
    <row r="7508" spans="1:35" ht="12.75" customHeight="1" x14ac:dyDescent="0.2">
      <c r="A7508" s="64" t="s">
        <v>1300</v>
      </c>
      <c r="B7508" s="65" t="s">
        <v>1299</v>
      </c>
      <c r="C7508" s="65">
        <v>479534</v>
      </c>
      <c r="D7508" s="66">
        <f>VLOOKUP(A7508,'2.1 Termination Charges'!$B$4:$F$904,5,0)</f>
        <v>1.2359999999999999E-2</v>
      </c>
      <c r="G7508" s="67"/>
      <c r="H7508" s="67"/>
      <c r="J7508" s="67"/>
      <c r="P7508" s="68"/>
      <c r="Q7508" s="69"/>
      <c r="R7508" s="69"/>
      <c r="Z7508" s="70"/>
      <c r="AA7508" s="71"/>
      <c r="AB7508" s="70"/>
      <c r="AC7508" s="70"/>
      <c r="AD7508" s="53"/>
      <c r="AE7508" s="53"/>
      <c r="AF7508" s="72"/>
      <c r="AG7508" s="70"/>
      <c r="AH7508" s="70"/>
      <c r="AI7508" s="70"/>
    </row>
    <row r="7509" spans="1:35" ht="12.75" customHeight="1" x14ac:dyDescent="0.2">
      <c r="A7509" s="64" t="s">
        <v>1300</v>
      </c>
      <c r="B7509" s="65" t="s">
        <v>1299</v>
      </c>
      <c r="C7509" s="65">
        <v>479535</v>
      </c>
      <c r="D7509" s="66">
        <f>VLOOKUP(A7509,'2.1 Termination Charges'!$B$4:$F$904,5,0)</f>
        <v>1.2359999999999999E-2</v>
      </c>
      <c r="G7509" s="67"/>
      <c r="H7509" s="67"/>
      <c r="J7509" s="67"/>
      <c r="P7509" s="68"/>
      <c r="Q7509" s="69"/>
      <c r="R7509" s="69"/>
      <c r="Z7509" s="70"/>
      <c r="AA7509" s="71"/>
      <c r="AB7509" s="70"/>
      <c r="AC7509" s="70"/>
      <c r="AD7509" s="53"/>
      <c r="AE7509" s="53"/>
      <c r="AF7509" s="72"/>
      <c r="AG7509" s="70"/>
      <c r="AH7509" s="70"/>
      <c r="AI7509" s="70"/>
    </row>
    <row r="7510" spans="1:35" ht="12.75" customHeight="1" x14ac:dyDescent="0.2">
      <c r="A7510" s="64" t="s">
        <v>1300</v>
      </c>
      <c r="B7510" s="65" t="s">
        <v>1299</v>
      </c>
      <c r="C7510" s="65">
        <v>479537</v>
      </c>
      <c r="D7510" s="66">
        <f>VLOOKUP(A7510,'2.1 Termination Charges'!$B$4:$F$904,5,0)</f>
        <v>1.2359999999999999E-2</v>
      </c>
      <c r="G7510" s="67"/>
      <c r="H7510" s="67"/>
      <c r="J7510" s="67"/>
      <c r="P7510" s="68"/>
      <c r="Q7510" s="69"/>
      <c r="R7510" s="69"/>
      <c r="Z7510" s="70"/>
      <c r="AA7510" s="71"/>
      <c r="AB7510" s="70"/>
      <c r="AC7510" s="70"/>
      <c r="AD7510" s="53"/>
      <c r="AE7510" s="53"/>
      <c r="AF7510" s="72"/>
      <c r="AG7510" s="70"/>
      <c r="AH7510" s="70"/>
      <c r="AI7510" s="70"/>
    </row>
    <row r="7511" spans="1:35" ht="12.75" customHeight="1" x14ac:dyDescent="0.2">
      <c r="A7511" s="64" t="s">
        <v>1300</v>
      </c>
      <c r="B7511" s="65" t="s">
        <v>1299</v>
      </c>
      <c r="C7511" s="65">
        <v>479538</v>
      </c>
      <c r="D7511" s="66">
        <f>VLOOKUP(A7511,'2.1 Termination Charges'!$B$4:$F$904,5,0)</f>
        <v>1.2359999999999999E-2</v>
      </c>
      <c r="G7511" s="67"/>
      <c r="H7511" s="67"/>
      <c r="J7511" s="67"/>
      <c r="P7511" s="68"/>
      <c r="Q7511" s="69"/>
      <c r="R7511" s="69"/>
      <c r="Z7511" s="70"/>
      <c r="AA7511" s="71"/>
      <c r="AB7511" s="70"/>
      <c r="AC7511" s="70"/>
      <c r="AD7511" s="53"/>
      <c r="AE7511" s="53"/>
      <c r="AF7511" s="72"/>
      <c r="AG7511" s="70"/>
      <c r="AH7511" s="70"/>
      <c r="AI7511" s="70"/>
    </row>
    <row r="7512" spans="1:35" ht="12.75" customHeight="1" x14ac:dyDescent="0.2">
      <c r="A7512" s="64" t="s">
        <v>1300</v>
      </c>
      <c r="B7512" s="65" t="s">
        <v>1299</v>
      </c>
      <c r="C7512" s="65">
        <v>479539</v>
      </c>
      <c r="D7512" s="66">
        <f>VLOOKUP(A7512,'2.1 Termination Charges'!$B$4:$F$904,5,0)</f>
        <v>1.2359999999999999E-2</v>
      </c>
      <c r="G7512" s="67"/>
      <c r="H7512" s="67"/>
      <c r="J7512" s="67"/>
      <c r="P7512" s="68"/>
      <c r="Q7512" s="69"/>
      <c r="R7512" s="69"/>
      <c r="Z7512" s="70"/>
      <c r="AA7512" s="71"/>
      <c r="AB7512" s="70"/>
      <c r="AC7512" s="70"/>
      <c r="AD7512" s="53"/>
      <c r="AE7512" s="53"/>
      <c r="AF7512" s="72"/>
      <c r="AG7512" s="70"/>
      <c r="AH7512" s="70"/>
      <c r="AI7512" s="70"/>
    </row>
    <row r="7513" spans="1:35" ht="12.75" customHeight="1" x14ac:dyDescent="0.2">
      <c r="A7513" s="64" t="s">
        <v>1300</v>
      </c>
      <c r="B7513" s="65" t="s">
        <v>1299</v>
      </c>
      <c r="C7513" s="65">
        <v>479550</v>
      </c>
      <c r="D7513" s="66">
        <f>VLOOKUP(A7513,'2.1 Termination Charges'!$B$4:$F$904,5,0)</f>
        <v>1.2359999999999999E-2</v>
      </c>
      <c r="G7513" s="67"/>
      <c r="H7513" s="67"/>
      <c r="J7513" s="67"/>
      <c r="P7513" s="68"/>
      <c r="Q7513" s="69"/>
      <c r="R7513" s="69"/>
      <c r="Z7513" s="70"/>
      <c r="AA7513" s="71"/>
      <c r="AB7513" s="70"/>
      <c r="AC7513" s="70"/>
      <c r="AD7513" s="53"/>
      <c r="AE7513" s="53"/>
      <c r="AF7513" s="72"/>
      <c r="AG7513" s="70"/>
      <c r="AH7513" s="70"/>
      <c r="AI7513" s="70"/>
    </row>
    <row r="7514" spans="1:35" ht="12.75" customHeight="1" x14ac:dyDescent="0.2">
      <c r="A7514" s="64" t="s">
        <v>1300</v>
      </c>
      <c r="B7514" s="65" t="s">
        <v>1299</v>
      </c>
      <c r="C7514" s="65">
        <v>479551</v>
      </c>
      <c r="D7514" s="66">
        <f>VLOOKUP(A7514,'2.1 Termination Charges'!$B$4:$F$904,5,0)</f>
        <v>1.2359999999999999E-2</v>
      </c>
      <c r="G7514" s="67"/>
      <c r="H7514" s="67"/>
      <c r="J7514" s="67"/>
      <c r="P7514" s="68"/>
      <c r="Q7514" s="69"/>
      <c r="R7514" s="69"/>
      <c r="Z7514" s="70"/>
      <c r="AA7514" s="71"/>
      <c r="AB7514" s="70"/>
      <c r="AC7514" s="70"/>
      <c r="AD7514" s="53"/>
      <c r="AE7514" s="53"/>
      <c r="AF7514" s="72"/>
      <c r="AG7514" s="70"/>
      <c r="AH7514" s="70"/>
      <c r="AI7514" s="70"/>
    </row>
    <row r="7515" spans="1:35" ht="12.75" customHeight="1" x14ac:dyDescent="0.2">
      <c r="A7515" s="64" t="s">
        <v>1300</v>
      </c>
      <c r="B7515" s="65" t="s">
        <v>1299</v>
      </c>
      <c r="C7515" s="65">
        <v>479553</v>
      </c>
      <c r="D7515" s="66">
        <f>VLOOKUP(A7515,'2.1 Termination Charges'!$B$4:$F$904,5,0)</f>
        <v>1.2359999999999999E-2</v>
      </c>
      <c r="G7515" s="67"/>
      <c r="H7515" s="67"/>
      <c r="J7515" s="67"/>
      <c r="P7515" s="68"/>
      <c r="Q7515" s="69"/>
      <c r="R7515" s="69"/>
      <c r="Z7515" s="70"/>
      <c r="AA7515" s="71"/>
      <c r="AB7515" s="70"/>
      <c r="AC7515" s="70"/>
      <c r="AD7515" s="53"/>
      <c r="AE7515" s="53"/>
      <c r="AF7515" s="72"/>
      <c r="AG7515" s="70"/>
      <c r="AH7515" s="70"/>
      <c r="AI7515" s="70"/>
    </row>
    <row r="7516" spans="1:35" ht="12.75" customHeight="1" x14ac:dyDescent="0.2">
      <c r="A7516" s="64" t="s">
        <v>1300</v>
      </c>
      <c r="B7516" s="65" t="s">
        <v>1299</v>
      </c>
      <c r="C7516" s="65">
        <v>479554</v>
      </c>
      <c r="D7516" s="66">
        <f>VLOOKUP(A7516,'2.1 Termination Charges'!$B$4:$F$904,5,0)</f>
        <v>1.2359999999999999E-2</v>
      </c>
      <c r="G7516" s="67"/>
      <c r="H7516" s="67"/>
      <c r="J7516" s="67"/>
      <c r="P7516" s="68"/>
      <c r="Q7516" s="69"/>
      <c r="R7516" s="69"/>
      <c r="Z7516" s="70"/>
      <c r="AA7516" s="71"/>
      <c r="AB7516" s="70"/>
      <c r="AC7516" s="70"/>
      <c r="AD7516" s="53"/>
      <c r="AE7516" s="53"/>
      <c r="AF7516" s="72"/>
      <c r="AG7516" s="70"/>
      <c r="AH7516" s="70"/>
      <c r="AI7516" s="70"/>
    </row>
    <row r="7517" spans="1:35" ht="12.75" customHeight="1" x14ac:dyDescent="0.2">
      <c r="A7517" s="64" t="s">
        <v>1300</v>
      </c>
      <c r="B7517" s="65" t="s">
        <v>1299</v>
      </c>
      <c r="C7517" s="65">
        <v>479556</v>
      </c>
      <c r="D7517" s="66">
        <f>VLOOKUP(A7517,'2.1 Termination Charges'!$B$4:$F$904,5,0)</f>
        <v>1.2359999999999999E-2</v>
      </c>
      <c r="G7517" s="67"/>
      <c r="H7517" s="67"/>
      <c r="J7517" s="67"/>
      <c r="P7517" s="68"/>
      <c r="Q7517" s="69"/>
      <c r="R7517" s="69"/>
      <c r="Z7517" s="70"/>
      <c r="AA7517" s="71"/>
      <c r="AB7517" s="70"/>
      <c r="AC7517" s="70"/>
      <c r="AD7517" s="53"/>
      <c r="AE7517" s="53"/>
      <c r="AF7517" s="72"/>
      <c r="AG7517" s="70"/>
      <c r="AH7517" s="70"/>
      <c r="AI7517" s="70"/>
    </row>
    <row r="7518" spans="1:35" ht="12.75" customHeight="1" x14ac:dyDescent="0.2">
      <c r="A7518" s="64" t="s">
        <v>1300</v>
      </c>
      <c r="B7518" s="65" t="s">
        <v>1299</v>
      </c>
      <c r="C7518" s="65">
        <v>479557</v>
      </c>
      <c r="D7518" s="66">
        <f>VLOOKUP(A7518,'2.1 Termination Charges'!$B$4:$F$904,5,0)</f>
        <v>1.2359999999999999E-2</v>
      </c>
      <c r="G7518" s="67"/>
      <c r="H7518" s="67"/>
      <c r="J7518" s="67"/>
      <c r="P7518" s="68"/>
      <c r="Q7518" s="69"/>
      <c r="R7518" s="69"/>
      <c r="Z7518" s="70"/>
      <c r="AA7518" s="71"/>
      <c r="AB7518" s="70"/>
      <c r="AC7518" s="70"/>
      <c r="AD7518" s="53"/>
      <c r="AE7518" s="53"/>
      <c r="AF7518" s="72"/>
      <c r="AG7518" s="70"/>
      <c r="AH7518" s="70"/>
      <c r="AI7518" s="70"/>
    </row>
    <row r="7519" spans="1:35" ht="12.75" customHeight="1" x14ac:dyDescent="0.2">
      <c r="A7519" s="64" t="s">
        <v>1300</v>
      </c>
      <c r="B7519" s="65" t="s">
        <v>1299</v>
      </c>
      <c r="C7519" s="65">
        <v>479558</v>
      </c>
      <c r="D7519" s="66">
        <f>VLOOKUP(A7519,'2.1 Termination Charges'!$B$4:$F$904,5,0)</f>
        <v>1.2359999999999999E-2</v>
      </c>
      <c r="G7519" s="67"/>
      <c r="H7519" s="67"/>
      <c r="J7519" s="67"/>
      <c r="P7519" s="68"/>
      <c r="Q7519" s="69"/>
      <c r="R7519" s="69"/>
      <c r="Z7519" s="70"/>
      <c r="AA7519" s="71"/>
      <c r="AB7519" s="70"/>
      <c r="AC7519" s="70"/>
      <c r="AD7519" s="53"/>
      <c r="AE7519" s="53"/>
      <c r="AF7519" s="72"/>
      <c r="AG7519" s="70"/>
      <c r="AH7519" s="70"/>
      <c r="AI7519" s="70"/>
    </row>
    <row r="7520" spans="1:35" ht="12.75" customHeight="1" x14ac:dyDescent="0.2">
      <c r="A7520" s="64" t="s">
        <v>1300</v>
      </c>
      <c r="B7520" s="65" t="s">
        <v>1299</v>
      </c>
      <c r="C7520" s="65">
        <v>479559</v>
      </c>
      <c r="D7520" s="66">
        <f>VLOOKUP(A7520,'2.1 Termination Charges'!$B$4:$F$904,5,0)</f>
        <v>1.2359999999999999E-2</v>
      </c>
      <c r="G7520" s="67"/>
      <c r="H7520" s="67"/>
      <c r="J7520" s="67"/>
      <c r="P7520" s="68"/>
      <c r="Q7520" s="69"/>
      <c r="R7520" s="69"/>
      <c r="Z7520" s="70"/>
      <c r="AA7520" s="71"/>
      <c r="AB7520" s="70"/>
      <c r="AC7520" s="70"/>
      <c r="AD7520" s="53"/>
      <c r="AE7520" s="53"/>
      <c r="AF7520" s="72"/>
      <c r="AG7520" s="70"/>
      <c r="AH7520" s="70"/>
      <c r="AI7520" s="70"/>
    </row>
    <row r="7521" spans="1:35" ht="12.75" customHeight="1" x14ac:dyDescent="0.2">
      <c r="A7521" s="64" t="s">
        <v>1300</v>
      </c>
      <c r="B7521" s="65" t="s">
        <v>1299</v>
      </c>
      <c r="C7521" s="65">
        <v>47956</v>
      </c>
      <c r="D7521" s="66">
        <f>VLOOKUP(A7521,'2.1 Termination Charges'!$B$4:$F$904,5,0)</f>
        <v>1.2359999999999999E-2</v>
      </c>
      <c r="G7521" s="67"/>
      <c r="H7521" s="67"/>
      <c r="J7521" s="67"/>
      <c r="P7521" s="68"/>
      <c r="Q7521" s="69"/>
      <c r="R7521" s="69"/>
      <c r="Z7521" s="70"/>
      <c r="AA7521" s="71"/>
      <c r="AB7521" s="70"/>
      <c r="AC7521" s="70"/>
      <c r="AD7521" s="53"/>
      <c r="AE7521" s="53"/>
      <c r="AF7521" s="72"/>
      <c r="AG7521" s="70"/>
      <c r="AH7521" s="70"/>
      <c r="AI7521" s="70"/>
    </row>
    <row r="7522" spans="1:35" ht="12.75" customHeight="1" x14ac:dyDescent="0.2">
      <c r="A7522" s="64" t="s">
        <v>1300</v>
      </c>
      <c r="B7522" s="65" t="s">
        <v>1299</v>
      </c>
      <c r="C7522" s="65">
        <v>479600</v>
      </c>
      <c r="D7522" s="66">
        <f>VLOOKUP(A7522,'2.1 Termination Charges'!$B$4:$F$904,5,0)</f>
        <v>1.2359999999999999E-2</v>
      </c>
      <c r="G7522" s="67"/>
      <c r="H7522" s="67"/>
      <c r="J7522" s="67"/>
      <c r="P7522" s="68"/>
      <c r="Q7522" s="69"/>
      <c r="R7522" s="69"/>
      <c r="Z7522" s="70"/>
      <c r="AA7522" s="71"/>
      <c r="AB7522" s="70"/>
      <c r="AC7522" s="70"/>
      <c r="AD7522" s="53"/>
      <c r="AE7522" s="53"/>
      <c r="AF7522" s="72"/>
      <c r="AG7522" s="70"/>
      <c r="AH7522" s="70"/>
      <c r="AI7522" s="70"/>
    </row>
    <row r="7523" spans="1:35" ht="12.75" customHeight="1" x14ac:dyDescent="0.2">
      <c r="A7523" s="64" t="s">
        <v>1300</v>
      </c>
      <c r="B7523" s="65" t="s">
        <v>1299</v>
      </c>
      <c r="C7523" s="65">
        <v>479602</v>
      </c>
      <c r="D7523" s="66">
        <f>VLOOKUP(A7523,'2.1 Termination Charges'!$B$4:$F$904,5,0)</f>
        <v>1.2359999999999999E-2</v>
      </c>
      <c r="G7523" s="67"/>
      <c r="H7523" s="67"/>
      <c r="J7523" s="67"/>
      <c r="P7523" s="68"/>
      <c r="Q7523" s="69"/>
      <c r="R7523" s="69"/>
      <c r="Z7523" s="70"/>
      <c r="AA7523" s="71"/>
      <c r="AB7523" s="70"/>
      <c r="AC7523" s="70"/>
      <c r="AD7523" s="53"/>
      <c r="AE7523" s="53"/>
      <c r="AF7523" s="72"/>
      <c r="AG7523" s="70"/>
      <c r="AH7523" s="70"/>
      <c r="AI7523" s="70"/>
    </row>
    <row r="7524" spans="1:35" ht="12.75" customHeight="1" x14ac:dyDescent="0.2">
      <c r="A7524" s="64" t="s">
        <v>1300</v>
      </c>
      <c r="B7524" s="65" t="s">
        <v>1299</v>
      </c>
      <c r="C7524" s="65">
        <v>479603</v>
      </c>
      <c r="D7524" s="66">
        <f>VLOOKUP(A7524,'2.1 Termination Charges'!$B$4:$F$904,5,0)</f>
        <v>1.2359999999999999E-2</v>
      </c>
      <c r="G7524" s="67"/>
      <c r="H7524" s="67"/>
      <c r="J7524" s="67"/>
      <c r="P7524" s="68"/>
      <c r="Q7524" s="69"/>
      <c r="R7524" s="69"/>
      <c r="Z7524" s="70"/>
      <c r="AA7524" s="71"/>
      <c r="AB7524" s="70"/>
      <c r="AC7524" s="70"/>
      <c r="AD7524" s="53"/>
      <c r="AE7524" s="53"/>
      <c r="AF7524" s="72"/>
      <c r="AG7524" s="70"/>
      <c r="AH7524" s="70"/>
      <c r="AI7524" s="70"/>
    </row>
    <row r="7525" spans="1:35" ht="12.75" customHeight="1" x14ac:dyDescent="0.2">
      <c r="A7525" s="64" t="s">
        <v>1300</v>
      </c>
      <c r="B7525" s="65" t="s">
        <v>1299</v>
      </c>
      <c r="C7525" s="65">
        <v>479605</v>
      </c>
      <c r="D7525" s="66">
        <f>VLOOKUP(A7525,'2.1 Termination Charges'!$B$4:$F$904,5,0)</f>
        <v>1.2359999999999999E-2</v>
      </c>
      <c r="G7525" s="67"/>
      <c r="H7525" s="67"/>
      <c r="J7525" s="67"/>
      <c r="P7525" s="68"/>
      <c r="Q7525" s="69"/>
      <c r="R7525" s="69"/>
      <c r="Z7525" s="70"/>
      <c r="AA7525" s="71"/>
      <c r="AB7525" s="70"/>
      <c r="AC7525" s="70"/>
      <c r="AD7525" s="53"/>
      <c r="AE7525" s="53"/>
      <c r="AF7525" s="72"/>
      <c r="AG7525" s="70"/>
      <c r="AH7525" s="70"/>
      <c r="AI7525" s="70"/>
    </row>
    <row r="7526" spans="1:35" ht="12.75" customHeight="1" x14ac:dyDescent="0.2">
      <c r="A7526" s="64" t="s">
        <v>1300</v>
      </c>
      <c r="B7526" s="65" t="s">
        <v>1299</v>
      </c>
      <c r="C7526" s="65">
        <v>479606</v>
      </c>
      <c r="D7526" s="66">
        <f>VLOOKUP(A7526,'2.1 Termination Charges'!$B$4:$F$904,5,0)</f>
        <v>1.2359999999999999E-2</v>
      </c>
      <c r="G7526" s="67"/>
      <c r="H7526" s="67"/>
      <c r="J7526" s="67"/>
      <c r="P7526" s="68"/>
      <c r="Q7526" s="69"/>
      <c r="R7526" s="69"/>
      <c r="Z7526" s="70"/>
      <c r="AA7526" s="71"/>
      <c r="AB7526" s="70"/>
      <c r="AC7526" s="70"/>
      <c r="AD7526" s="53"/>
      <c r="AE7526" s="53"/>
      <c r="AF7526" s="72"/>
      <c r="AG7526" s="70"/>
      <c r="AH7526" s="70"/>
      <c r="AI7526" s="70"/>
    </row>
    <row r="7527" spans="1:35" ht="12.75" customHeight="1" x14ac:dyDescent="0.2">
      <c r="A7527" s="64" t="s">
        <v>1300</v>
      </c>
      <c r="B7527" s="65" t="s">
        <v>1299</v>
      </c>
      <c r="C7527" s="65">
        <v>479607</v>
      </c>
      <c r="D7527" s="66">
        <f>VLOOKUP(A7527,'2.1 Termination Charges'!$B$4:$F$904,5,0)</f>
        <v>1.2359999999999999E-2</v>
      </c>
      <c r="G7527" s="67"/>
      <c r="H7527" s="67"/>
      <c r="J7527" s="67"/>
      <c r="P7527" s="68"/>
      <c r="Q7527" s="69"/>
      <c r="R7527" s="69"/>
      <c r="Z7527" s="70"/>
      <c r="AA7527" s="71"/>
      <c r="AB7527" s="70"/>
      <c r="AC7527" s="70"/>
      <c r="AD7527" s="53"/>
      <c r="AE7527" s="53"/>
      <c r="AF7527" s="72"/>
      <c r="AG7527" s="70"/>
      <c r="AH7527" s="70"/>
      <c r="AI7527" s="70"/>
    </row>
    <row r="7528" spans="1:35" ht="12.75" customHeight="1" x14ac:dyDescent="0.2">
      <c r="A7528" s="64" t="s">
        <v>1300</v>
      </c>
      <c r="B7528" s="65" t="s">
        <v>1299</v>
      </c>
      <c r="C7528" s="65">
        <v>479608</v>
      </c>
      <c r="D7528" s="66">
        <f>VLOOKUP(A7528,'2.1 Termination Charges'!$B$4:$F$904,5,0)</f>
        <v>1.2359999999999999E-2</v>
      </c>
      <c r="G7528" s="67"/>
      <c r="H7528" s="67"/>
      <c r="J7528" s="67"/>
      <c r="P7528" s="68"/>
      <c r="Q7528" s="69"/>
      <c r="R7528" s="69"/>
      <c r="Z7528" s="70"/>
      <c r="AA7528" s="71"/>
      <c r="AB7528" s="70"/>
      <c r="AC7528" s="70"/>
      <c r="AD7528" s="53"/>
      <c r="AE7528" s="53"/>
      <c r="AF7528" s="72"/>
      <c r="AG7528" s="70"/>
      <c r="AH7528" s="70"/>
      <c r="AI7528" s="70"/>
    </row>
    <row r="7529" spans="1:35" ht="12.75" customHeight="1" x14ac:dyDescent="0.2">
      <c r="A7529" s="64" t="s">
        <v>1300</v>
      </c>
      <c r="B7529" s="65" t="s">
        <v>1299</v>
      </c>
      <c r="C7529" s="65">
        <v>47961</v>
      </c>
      <c r="D7529" s="66">
        <f>VLOOKUP(A7529,'2.1 Termination Charges'!$B$4:$F$904,5,0)</f>
        <v>1.2359999999999999E-2</v>
      </c>
      <c r="G7529" s="67"/>
      <c r="H7529" s="67"/>
      <c r="J7529" s="67"/>
      <c r="P7529" s="68"/>
      <c r="Q7529" s="69"/>
      <c r="R7529" s="69"/>
      <c r="Z7529" s="70"/>
      <c r="AA7529" s="71"/>
      <c r="AB7529" s="70"/>
      <c r="AC7529" s="70"/>
      <c r="AD7529" s="53"/>
      <c r="AE7529" s="53"/>
      <c r="AF7529" s="72"/>
      <c r="AG7529" s="70"/>
      <c r="AH7529" s="70"/>
      <c r="AI7529" s="70"/>
    </row>
    <row r="7530" spans="1:35" ht="12.75" customHeight="1" x14ac:dyDescent="0.2">
      <c r="A7530" s="64" t="s">
        <v>1300</v>
      </c>
      <c r="B7530" s="65" t="s">
        <v>1299</v>
      </c>
      <c r="C7530" s="65">
        <v>479621</v>
      </c>
      <c r="D7530" s="66">
        <f>VLOOKUP(A7530,'2.1 Termination Charges'!$B$4:$F$904,5,0)</f>
        <v>1.2359999999999999E-2</v>
      </c>
      <c r="G7530" s="67"/>
      <c r="H7530" s="67"/>
      <c r="J7530" s="67"/>
      <c r="P7530" s="68"/>
      <c r="Q7530" s="69"/>
      <c r="R7530" s="69"/>
      <c r="Z7530" s="70"/>
      <c r="AA7530" s="71"/>
      <c r="AB7530" s="70"/>
      <c r="AC7530" s="70"/>
      <c r="AD7530" s="53"/>
      <c r="AE7530" s="53"/>
      <c r="AF7530" s="72"/>
      <c r="AG7530" s="70"/>
      <c r="AH7530" s="70"/>
      <c r="AI7530" s="70"/>
    </row>
    <row r="7531" spans="1:35" ht="12.75" customHeight="1" x14ac:dyDescent="0.2">
      <c r="A7531" s="64" t="s">
        <v>1300</v>
      </c>
      <c r="B7531" s="65" t="s">
        <v>1299</v>
      </c>
      <c r="C7531" s="65">
        <v>479624</v>
      </c>
      <c r="D7531" s="66">
        <f>VLOOKUP(A7531,'2.1 Termination Charges'!$B$4:$F$904,5,0)</f>
        <v>1.2359999999999999E-2</v>
      </c>
      <c r="G7531" s="67"/>
      <c r="H7531" s="67"/>
      <c r="J7531" s="67"/>
      <c r="P7531" s="68"/>
      <c r="Q7531" s="69"/>
      <c r="R7531" s="69"/>
      <c r="Z7531" s="70"/>
      <c r="AA7531" s="71"/>
      <c r="AB7531" s="70"/>
      <c r="AC7531" s="70"/>
      <c r="AD7531" s="53"/>
      <c r="AE7531" s="53"/>
      <c r="AF7531" s="72"/>
      <c r="AG7531" s="70"/>
      <c r="AH7531" s="70"/>
      <c r="AI7531" s="70"/>
    </row>
    <row r="7532" spans="1:35" ht="12.75" customHeight="1" x14ac:dyDescent="0.2">
      <c r="A7532" s="64" t="s">
        <v>1300</v>
      </c>
      <c r="B7532" s="65" t="s">
        <v>1299</v>
      </c>
      <c r="C7532" s="65">
        <v>479625</v>
      </c>
      <c r="D7532" s="66">
        <f>VLOOKUP(A7532,'2.1 Termination Charges'!$B$4:$F$904,5,0)</f>
        <v>1.2359999999999999E-2</v>
      </c>
      <c r="G7532" s="67"/>
      <c r="H7532" s="67"/>
      <c r="J7532" s="67"/>
      <c r="P7532" s="68"/>
      <c r="Q7532" s="69"/>
      <c r="R7532" s="69"/>
      <c r="Z7532" s="70"/>
      <c r="AA7532" s="71"/>
      <c r="AB7532" s="70"/>
      <c r="AC7532" s="70"/>
      <c r="AD7532" s="53"/>
      <c r="AE7532" s="53"/>
      <c r="AF7532" s="72"/>
      <c r="AG7532" s="70"/>
      <c r="AH7532" s="70"/>
      <c r="AI7532" s="70"/>
    </row>
    <row r="7533" spans="1:35" ht="12.75" customHeight="1" x14ac:dyDescent="0.2">
      <c r="A7533" s="64" t="s">
        <v>1300</v>
      </c>
      <c r="B7533" s="65" t="s">
        <v>1299</v>
      </c>
      <c r="C7533" s="65">
        <v>479626</v>
      </c>
      <c r="D7533" s="66">
        <f>VLOOKUP(A7533,'2.1 Termination Charges'!$B$4:$F$904,5,0)</f>
        <v>1.2359999999999999E-2</v>
      </c>
      <c r="G7533" s="67"/>
      <c r="H7533" s="67"/>
      <c r="J7533" s="67"/>
      <c r="P7533" s="68"/>
      <c r="Q7533" s="69"/>
      <c r="R7533" s="69"/>
      <c r="Z7533" s="70"/>
      <c r="AA7533" s="71"/>
      <c r="AB7533" s="70"/>
      <c r="AC7533" s="70"/>
      <c r="AD7533" s="53"/>
      <c r="AE7533" s="53"/>
      <c r="AF7533" s="72"/>
      <c r="AG7533" s="70"/>
      <c r="AH7533" s="70"/>
      <c r="AI7533" s="70"/>
    </row>
    <row r="7534" spans="1:35" ht="12.75" customHeight="1" x14ac:dyDescent="0.2">
      <c r="A7534" s="64" t="s">
        <v>1300</v>
      </c>
      <c r="B7534" s="65" t="s">
        <v>1299</v>
      </c>
      <c r="C7534" s="65">
        <v>479627</v>
      </c>
      <c r="D7534" s="66">
        <f>VLOOKUP(A7534,'2.1 Termination Charges'!$B$4:$F$904,5,0)</f>
        <v>1.2359999999999999E-2</v>
      </c>
      <c r="G7534" s="67"/>
      <c r="H7534" s="67"/>
      <c r="J7534" s="67"/>
      <c r="P7534" s="68"/>
      <c r="Q7534" s="69"/>
      <c r="R7534" s="69"/>
      <c r="Z7534" s="70"/>
      <c r="AA7534" s="71"/>
      <c r="AB7534" s="70"/>
      <c r="AC7534" s="70"/>
      <c r="AD7534" s="53"/>
      <c r="AE7534" s="53"/>
      <c r="AF7534" s="72"/>
      <c r="AG7534" s="70"/>
      <c r="AH7534" s="70"/>
      <c r="AI7534" s="70"/>
    </row>
    <row r="7535" spans="1:35" ht="12.75" customHeight="1" x14ac:dyDescent="0.2">
      <c r="A7535" s="64" t="s">
        <v>1300</v>
      </c>
      <c r="B7535" s="65" t="s">
        <v>1299</v>
      </c>
      <c r="C7535" s="65">
        <v>479628</v>
      </c>
      <c r="D7535" s="66">
        <f>VLOOKUP(A7535,'2.1 Termination Charges'!$B$4:$F$904,5,0)</f>
        <v>1.2359999999999999E-2</v>
      </c>
      <c r="G7535" s="67"/>
      <c r="H7535" s="67"/>
      <c r="J7535" s="67"/>
      <c r="P7535" s="68"/>
      <c r="Q7535" s="69"/>
      <c r="R7535" s="69"/>
      <c r="Z7535" s="70"/>
      <c r="AA7535" s="71"/>
      <c r="AB7535" s="70"/>
      <c r="AC7535" s="70"/>
      <c r="AD7535" s="53"/>
      <c r="AE7535" s="53"/>
      <c r="AF7535" s="72"/>
      <c r="AG7535" s="70"/>
      <c r="AH7535" s="70"/>
      <c r="AI7535" s="70"/>
    </row>
    <row r="7536" spans="1:35" ht="12.75" customHeight="1" x14ac:dyDescent="0.2">
      <c r="A7536" s="64" t="s">
        <v>1300</v>
      </c>
      <c r="B7536" s="65" t="s">
        <v>1299</v>
      </c>
      <c r="C7536" s="65">
        <v>479629</v>
      </c>
      <c r="D7536" s="66">
        <f>VLOOKUP(A7536,'2.1 Termination Charges'!$B$4:$F$904,5,0)</f>
        <v>1.2359999999999999E-2</v>
      </c>
      <c r="G7536" s="67"/>
      <c r="H7536" s="67"/>
      <c r="J7536" s="67"/>
      <c r="P7536" s="68"/>
      <c r="Q7536" s="69"/>
      <c r="R7536" s="69"/>
      <c r="Z7536" s="70"/>
      <c r="AA7536" s="71"/>
      <c r="AB7536" s="70"/>
      <c r="AC7536" s="70"/>
      <c r="AD7536" s="53"/>
      <c r="AE7536" s="53"/>
      <c r="AF7536" s="72"/>
      <c r="AG7536" s="70"/>
      <c r="AH7536" s="70"/>
      <c r="AI7536" s="70"/>
    </row>
    <row r="7537" spans="1:35" ht="12.75" customHeight="1" x14ac:dyDescent="0.2">
      <c r="A7537" s="64" t="s">
        <v>1300</v>
      </c>
      <c r="B7537" s="65" t="s">
        <v>1299</v>
      </c>
      <c r="C7537" s="65">
        <v>47963</v>
      </c>
      <c r="D7537" s="66">
        <f>VLOOKUP(A7537,'2.1 Termination Charges'!$B$4:$F$904,5,0)</f>
        <v>1.2359999999999999E-2</v>
      </c>
      <c r="G7537" s="67"/>
      <c r="H7537" s="67"/>
      <c r="J7537" s="67"/>
      <c r="P7537" s="68"/>
      <c r="Q7537" s="69"/>
      <c r="R7537" s="69"/>
      <c r="Z7537" s="70"/>
      <c r="AA7537" s="71"/>
      <c r="AB7537" s="70"/>
      <c r="AC7537" s="70"/>
      <c r="AD7537" s="53"/>
      <c r="AE7537" s="53"/>
      <c r="AF7537" s="72"/>
      <c r="AG7537" s="70"/>
      <c r="AH7537" s="70"/>
      <c r="AI7537" s="70"/>
    </row>
    <row r="7538" spans="1:35" ht="12.75" customHeight="1" x14ac:dyDescent="0.2">
      <c r="A7538" s="64" t="s">
        <v>1300</v>
      </c>
      <c r="B7538" s="65" t="s">
        <v>1299</v>
      </c>
      <c r="C7538" s="65">
        <v>47964</v>
      </c>
      <c r="D7538" s="66">
        <f>VLOOKUP(A7538,'2.1 Termination Charges'!$B$4:$F$904,5,0)</f>
        <v>1.2359999999999999E-2</v>
      </c>
      <c r="G7538" s="67"/>
      <c r="H7538" s="67"/>
      <c r="J7538" s="67"/>
      <c r="P7538" s="68"/>
      <c r="Q7538" s="69"/>
      <c r="R7538" s="69"/>
      <c r="Z7538" s="70"/>
      <c r="AA7538" s="71"/>
      <c r="AB7538" s="70"/>
      <c r="AC7538" s="70"/>
      <c r="AD7538" s="53"/>
      <c r="AE7538" s="53"/>
      <c r="AF7538" s="72"/>
      <c r="AG7538" s="70"/>
      <c r="AH7538" s="70"/>
      <c r="AI7538" s="70"/>
    </row>
    <row r="7539" spans="1:35" ht="12.75" customHeight="1" x14ac:dyDescent="0.2">
      <c r="A7539" s="64" t="s">
        <v>1300</v>
      </c>
      <c r="B7539" s="65" t="s">
        <v>1299</v>
      </c>
      <c r="C7539" s="65">
        <v>479652</v>
      </c>
      <c r="D7539" s="66">
        <f>VLOOKUP(A7539,'2.1 Termination Charges'!$B$4:$F$904,5,0)</f>
        <v>1.2359999999999999E-2</v>
      </c>
      <c r="G7539" s="67"/>
      <c r="H7539" s="67"/>
      <c r="J7539" s="67"/>
      <c r="P7539" s="68"/>
      <c r="Q7539" s="69"/>
      <c r="R7539" s="69"/>
      <c r="Z7539" s="70"/>
      <c r="AA7539" s="71"/>
      <c r="AB7539" s="70"/>
      <c r="AC7539" s="70"/>
      <c r="AD7539" s="53"/>
      <c r="AE7539" s="53"/>
      <c r="AF7539" s="72"/>
      <c r="AG7539" s="70"/>
      <c r="AH7539" s="70"/>
      <c r="AI7539" s="70"/>
    </row>
    <row r="7540" spans="1:35" ht="12.75" customHeight="1" x14ac:dyDescent="0.2">
      <c r="A7540" s="64" t="s">
        <v>1300</v>
      </c>
      <c r="B7540" s="65" t="s">
        <v>1299</v>
      </c>
      <c r="C7540" s="65">
        <v>479653</v>
      </c>
      <c r="D7540" s="66">
        <f>VLOOKUP(A7540,'2.1 Termination Charges'!$B$4:$F$904,5,0)</f>
        <v>1.2359999999999999E-2</v>
      </c>
      <c r="G7540" s="67"/>
      <c r="H7540" s="67"/>
      <c r="J7540" s="67"/>
      <c r="P7540" s="68"/>
      <c r="Q7540" s="69"/>
      <c r="R7540" s="69"/>
      <c r="Z7540" s="70"/>
      <c r="AA7540" s="71"/>
      <c r="AB7540" s="70"/>
      <c r="AC7540" s="70"/>
      <c r="AD7540" s="53"/>
      <c r="AE7540" s="53"/>
      <c r="AF7540" s="72"/>
      <c r="AG7540" s="70"/>
      <c r="AH7540" s="70"/>
      <c r="AI7540" s="70"/>
    </row>
    <row r="7541" spans="1:35" ht="12.75" customHeight="1" x14ac:dyDescent="0.2">
      <c r="A7541" s="64" t="s">
        <v>1300</v>
      </c>
      <c r="B7541" s="65" t="s">
        <v>1299</v>
      </c>
      <c r="C7541" s="65">
        <v>479654</v>
      </c>
      <c r="D7541" s="66">
        <f>VLOOKUP(A7541,'2.1 Termination Charges'!$B$4:$F$904,5,0)</f>
        <v>1.2359999999999999E-2</v>
      </c>
      <c r="G7541" s="67"/>
      <c r="H7541" s="67"/>
      <c r="J7541" s="67"/>
      <c r="P7541" s="68"/>
      <c r="Q7541" s="69"/>
      <c r="R7541" s="69"/>
      <c r="Z7541" s="70"/>
      <c r="AA7541" s="71"/>
      <c r="AB7541" s="70"/>
      <c r="AC7541" s="70"/>
      <c r="AD7541" s="53"/>
      <c r="AE7541" s="53"/>
      <c r="AF7541" s="72"/>
      <c r="AG7541" s="70"/>
      <c r="AH7541" s="70"/>
      <c r="AI7541" s="70"/>
    </row>
    <row r="7542" spans="1:35" ht="12.75" customHeight="1" x14ac:dyDescent="0.2">
      <c r="A7542" s="64" t="s">
        <v>1300</v>
      </c>
      <c r="B7542" s="65" t="s">
        <v>1299</v>
      </c>
      <c r="C7542" s="65">
        <v>479655</v>
      </c>
      <c r="D7542" s="66">
        <f>VLOOKUP(A7542,'2.1 Termination Charges'!$B$4:$F$904,5,0)</f>
        <v>1.2359999999999999E-2</v>
      </c>
      <c r="G7542" s="67"/>
      <c r="H7542" s="67"/>
      <c r="J7542" s="67"/>
      <c r="P7542" s="68"/>
      <c r="Q7542" s="69"/>
      <c r="R7542" s="69"/>
      <c r="Z7542" s="70"/>
      <c r="AA7542" s="71"/>
      <c r="AB7542" s="70"/>
      <c r="AC7542" s="70"/>
      <c r="AD7542" s="53"/>
      <c r="AE7542" s="53"/>
      <c r="AF7542" s="72"/>
      <c r="AG7542" s="70"/>
      <c r="AH7542" s="70"/>
      <c r="AI7542" s="70"/>
    </row>
    <row r="7543" spans="1:35" ht="12.75" customHeight="1" x14ac:dyDescent="0.2">
      <c r="A7543" s="64" t="s">
        <v>1300</v>
      </c>
      <c r="B7543" s="65" t="s">
        <v>1299</v>
      </c>
      <c r="C7543" s="65">
        <v>479656</v>
      </c>
      <c r="D7543" s="66">
        <f>VLOOKUP(A7543,'2.1 Termination Charges'!$B$4:$F$904,5,0)</f>
        <v>1.2359999999999999E-2</v>
      </c>
      <c r="G7543" s="67"/>
      <c r="H7543" s="67"/>
      <c r="J7543" s="67"/>
      <c r="P7543" s="68"/>
      <c r="Q7543" s="69"/>
      <c r="R7543" s="69"/>
      <c r="Z7543" s="70"/>
      <c r="AA7543" s="71"/>
      <c r="AB7543" s="70"/>
      <c r="AC7543" s="70"/>
      <c r="AD7543" s="53"/>
      <c r="AE7543" s="53"/>
      <c r="AF7543" s="72"/>
      <c r="AG7543" s="70"/>
      <c r="AH7543" s="70"/>
      <c r="AI7543" s="70"/>
    </row>
    <row r="7544" spans="1:35" ht="12.75" customHeight="1" x14ac:dyDescent="0.2">
      <c r="A7544" s="64" t="s">
        <v>1300</v>
      </c>
      <c r="B7544" s="65" t="s">
        <v>1299</v>
      </c>
      <c r="C7544" s="65">
        <v>479657</v>
      </c>
      <c r="D7544" s="66">
        <f>VLOOKUP(A7544,'2.1 Termination Charges'!$B$4:$F$904,5,0)</f>
        <v>1.2359999999999999E-2</v>
      </c>
      <c r="G7544" s="67"/>
      <c r="H7544" s="67"/>
      <c r="J7544" s="67"/>
      <c r="P7544" s="68"/>
      <c r="Q7544" s="69"/>
      <c r="R7544" s="69"/>
      <c r="Z7544" s="70"/>
      <c r="AA7544" s="71"/>
      <c r="AB7544" s="70"/>
      <c r="AC7544" s="70"/>
      <c r="AD7544" s="53"/>
      <c r="AE7544" s="53"/>
      <c r="AF7544" s="72"/>
      <c r="AG7544" s="70"/>
      <c r="AH7544" s="70"/>
      <c r="AI7544" s="70"/>
    </row>
    <row r="7545" spans="1:35" ht="12.75" customHeight="1" x14ac:dyDescent="0.2">
      <c r="A7545" s="64" t="s">
        <v>1300</v>
      </c>
      <c r="B7545" s="65" t="s">
        <v>1299</v>
      </c>
      <c r="C7545" s="65">
        <v>479658</v>
      </c>
      <c r="D7545" s="66">
        <f>VLOOKUP(A7545,'2.1 Termination Charges'!$B$4:$F$904,5,0)</f>
        <v>1.2359999999999999E-2</v>
      </c>
      <c r="G7545" s="67"/>
      <c r="H7545" s="67"/>
      <c r="J7545" s="67"/>
      <c r="P7545" s="68"/>
      <c r="Q7545" s="69"/>
      <c r="R7545" s="69"/>
      <c r="Z7545" s="70"/>
      <c r="AA7545" s="71"/>
      <c r="AB7545" s="70"/>
      <c r="AC7545" s="70"/>
      <c r="AD7545" s="53"/>
      <c r="AE7545" s="53"/>
      <c r="AF7545" s="72"/>
      <c r="AG7545" s="70"/>
      <c r="AH7545" s="70"/>
      <c r="AI7545" s="70"/>
    </row>
    <row r="7546" spans="1:35" ht="12.75" customHeight="1" x14ac:dyDescent="0.2">
      <c r="A7546" s="64" t="s">
        <v>1300</v>
      </c>
      <c r="B7546" s="65" t="s">
        <v>1299</v>
      </c>
      <c r="C7546" s="65">
        <v>479659</v>
      </c>
      <c r="D7546" s="66">
        <f>VLOOKUP(A7546,'2.1 Termination Charges'!$B$4:$F$904,5,0)</f>
        <v>1.2359999999999999E-2</v>
      </c>
      <c r="G7546" s="67"/>
      <c r="H7546" s="67"/>
      <c r="J7546" s="67"/>
      <c r="P7546" s="68"/>
      <c r="Q7546" s="69"/>
      <c r="R7546" s="69"/>
      <c r="Z7546" s="70"/>
      <c r="AA7546" s="71"/>
      <c r="AB7546" s="70"/>
      <c r="AC7546" s="70"/>
      <c r="AD7546" s="53"/>
      <c r="AE7546" s="53"/>
      <c r="AF7546" s="72"/>
      <c r="AG7546" s="70"/>
      <c r="AH7546" s="70"/>
      <c r="AI7546" s="70"/>
    </row>
    <row r="7547" spans="1:35" ht="12.75" customHeight="1" x14ac:dyDescent="0.2">
      <c r="A7547" s="64" t="s">
        <v>1300</v>
      </c>
      <c r="B7547" s="65" t="s">
        <v>1299</v>
      </c>
      <c r="C7547" s="65">
        <v>479665</v>
      </c>
      <c r="D7547" s="66">
        <f>VLOOKUP(A7547,'2.1 Termination Charges'!$B$4:$F$904,5,0)</f>
        <v>1.2359999999999999E-2</v>
      </c>
      <c r="G7547" s="67"/>
      <c r="H7547" s="67"/>
      <c r="J7547" s="67"/>
      <c r="P7547" s="68"/>
      <c r="Q7547" s="69"/>
      <c r="R7547" s="69"/>
      <c r="Z7547" s="70"/>
      <c r="AA7547" s="71"/>
      <c r="AB7547" s="70"/>
      <c r="AC7547" s="70"/>
      <c r="AD7547" s="53"/>
      <c r="AE7547" s="53"/>
      <c r="AF7547" s="72"/>
      <c r="AG7547" s="70"/>
      <c r="AH7547" s="70"/>
      <c r="AI7547" s="70"/>
    </row>
    <row r="7548" spans="1:35" ht="12.75" customHeight="1" x14ac:dyDescent="0.2">
      <c r="A7548" s="64" t="s">
        <v>1300</v>
      </c>
      <c r="B7548" s="65" t="s">
        <v>1299</v>
      </c>
      <c r="C7548" s="65">
        <v>479666</v>
      </c>
      <c r="D7548" s="66">
        <f>VLOOKUP(A7548,'2.1 Termination Charges'!$B$4:$F$904,5,0)</f>
        <v>1.2359999999999999E-2</v>
      </c>
      <c r="G7548" s="67"/>
      <c r="H7548" s="67"/>
      <c r="J7548" s="67"/>
      <c r="P7548" s="68"/>
      <c r="Q7548" s="69"/>
      <c r="R7548" s="69"/>
      <c r="Z7548" s="70"/>
      <c r="AA7548" s="71"/>
      <c r="AB7548" s="70"/>
      <c r="AC7548" s="70"/>
      <c r="AD7548" s="53"/>
      <c r="AE7548" s="53"/>
      <c r="AF7548" s="72"/>
      <c r="AG7548" s="70"/>
      <c r="AH7548" s="70"/>
      <c r="AI7548" s="70"/>
    </row>
    <row r="7549" spans="1:35" ht="12.75" customHeight="1" x14ac:dyDescent="0.2">
      <c r="A7549" s="64" t="s">
        <v>1300</v>
      </c>
      <c r="B7549" s="65" t="s">
        <v>1299</v>
      </c>
      <c r="C7549" s="65">
        <v>479667</v>
      </c>
      <c r="D7549" s="66">
        <f>VLOOKUP(A7549,'2.1 Termination Charges'!$B$4:$F$904,5,0)</f>
        <v>1.2359999999999999E-2</v>
      </c>
      <c r="G7549" s="67"/>
      <c r="H7549" s="67"/>
      <c r="J7549" s="67"/>
      <c r="P7549" s="68"/>
      <c r="Q7549" s="69"/>
      <c r="R7549" s="69"/>
      <c r="Z7549" s="70"/>
      <c r="AA7549" s="71"/>
      <c r="AB7549" s="70"/>
      <c r="AC7549" s="70"/>
      <c r="AD7549" s="53"/>
      <c r="AE7549" s="53"/>
      <c r="AF7549" s="72"/>
      <c r="AG7549" s="70"/>
      <c r="AH7549" s="70"/>
      <c r="AI7549" s="70"/>
    </row>
    <row r="7550" spans="1:35" ht="12.75" customHeight="1" x14ac:dyDescent="0.2">
      <c r="A7550" s="64" t="s">
        <v>1300</v>
      </c>
      <c r="B7550" s="65" t="s">
        <v>1299</v>
      </c>
      <c r="C7550" s="65">
        <v>479668</v>
      </c>
      <c r="D7550" s="66">
        <f>VLOOKUP(A7550,'2.1 Termination Charges'!$B$4:$F$904,5,0)</f>
        <v>1.2359999999999999E-2</v>
      </c>
      <c r="G7550" s="67"/>
      <c r="H7550" s="67"/>
      <c r="J7550" s="67"/>
      <c r="P7550" s="68"/>
      <c r="Q7550" s="69"/>
      <c r="R7550" s="69"/>
      <c r="Z7550" s="70"/>
      <c r="AA7550" s="71"/>
      <c r="AB7550" s="70"/>
      <c r="AC7550" s="70"/>
      <c r="AD7550" s="53"/>
      <c r="AE7550" s="53"/>
      <c r="AF7550" s="72"/>
      <c r="AG7550" s="70"/>
      <c r="AH7550" s="70"/>
      <c r="AI7550" s="70"/>
    </row>
    <row r="7551" spans="1:35" ht="12.75" customHeight="1" x14ac:dyDescent="0.2">
      <c r="A7551" s="64" t="s">
        <v>1300</v>
      </c>
      <c r="B7551" s="65" t="s">
        <v>1299</v>
      </c>
      <c r="C7551" s="65">
        <v>479669</v>
      </c>
      <c r="D7551" s="66">
        <f>VLOOKUP(A7551,'2.1 Termination Charges'!$B$4:$F$904,5,0)</f>
        <v>1.2359999999999999E-2</v>
      </c>
      <c r="G7551" s="67"/>
      <c r="H7551" s="67"/>
      <c r="J7551" s="67"/>
      <c r="P7551" s="68"/>
      <c r="Q7551" s="69"/>
      <c r="R7551" s="69"/>
      <c r="Z7551" s="70"/>
      <c r="AA7551" s="71"/>
      <c r="AB7551" s="70"/>
      <c r="AC7551" s="70"/>
      <c r="AD7551" s="53"/>
      <c r="AE7551" s="53"/>
      <c r="AF7551" s="72"/>
      <c r="AG7551" s="70"/>
      <c r="AH7551" s="70"/>
      <c r="AI7551" s="70"/>
    </row>
    <row r="7552" spans="1:35" ht="12.75" customHeight="1" x14ac:dyDescent="0.2">
      <c r="A7552" s="64" t="s">
        <v>1300</v>
      </c>
      <c r="B7552" s="65" t="s">
        <v>1299</v>
      </c>
      <c r="C7552" s="65">
        <v>47967</v>
      </c>
      <c r="D7552" s="66">
        <f>VLOOKUP(A7552,'2.1 Termination Charges'!$B$4:$F$904,5,0)</f>
        <v>1.2359999999999999E-2</v>
      </c>
      <c r="G7552" s="67"/>
      <c r="H7552" s="67"/>
      <c r="J7552" s="67"/>
      <c r="P7552" s="68"/>
      <c r="Q7552" s="69"/>
      <c r="R7552" s="69"/>
      <c r="Z7552" s="70"/>
      <c r="AA7552" s="71"/>
      <c r="AB7552" s="70"/>
      <c r="AC7552" s="70"/>
      <c r="AD7552" s="53"/>
      <c r="AE7552" s="53"/>
      <c r="AF7552" s="72"/>
      <c r="AG7552" s="70"/>
      <c r="AH7552" s="70"/>
      <c r="AI7552" s="70"/>
    </row>
    <row r="7553" spans="1:35" ht="12.75" customHeight="1" x14ac:dyDescent="0.2">
      <c r="A7553" s="64" t="s">
        <v>1300</v>
      </c>
      <c r="B7553" s="65" t="s">
        <v>1299</v>
      </c>
      <c r="C7553" s="65">
        <v>479680</v>
      </c>
      <c r="D7553" s="66">
        <f>VLOOKUP(A7553,'2.1 Termination Charges'!$B$4:$F$904,5,0)</f>
        <v>1.2359999999999999E-2</v>
      </c>
      <c r="G7553" s="67"/>
      <c r="H7553" s="67"/>
      <c r="J7553" s="67"/>
      <c r="P7553" s="68"/>
      <c r="Q7553" s="69"/>
      <c r="R7553" s="69"/>
      <c r="Z7553" s="70"/>
      <c r="AA7553" s="71"/>
      <c r="AB7553" s="70"/>
      <c r="AC7553" s="70"/>
      <c r="AD7553" s="53"/>
      <c r="AE7553" s="53"/>
      <c r="AF7553" s="72"/>
      <c r="AG7553" s="70"/>
      <c r="AH7553" s="70"/>
      <c r="AI7553" s="70"/>
    </row>
    <row r="7554" spans="1:35" ht="12.75" customHeight="1" x14ac:dyDescent="0.2">
      <c r="A7554" s="64" t="s">
        <v>1300</v>
      </c>
      <c r="B7554" s="65" t="s">
        <v>1299</v>
      </c>
      <c r="C7554" s="65">
        <v>479681</v>
      </c>
      <c r="D7554" s="66">
        <f>VLOOKUP(A7554,'2.1 Termination Charges'!$B$4:$F$904,5,0)</f>
        <v>1.2359999999999999E-2</v>
      </c>
      <c r="G7554" s="67"/>
      <c r="H7554" s="67"/>
      <c r="J7554" s="67"/>
      <c r="P7554" s="68"/>
      <c r="Q7554" s="69"/>
      <c r="R7554" s="69"/>
      <c r="Z7554" s="70"/>
      <c r="AA7554" s="71"/>
      <c r="AB7554" s="70"/>
      <c r="AC7554" s="70"/>
      <c r="AD7554" s="53"/>
      <c r="AE7554" s="53"/>
      <c r="AF7554" s="72"/>
      <c r="AG7554" s="70"/>
      <c r="AH7554" s="70"/>
      <c r="AI7554" s="70"/>
    </row>
    <row r="7555" spans="1:35" ht="12.75" customHeight="1" x14ac:dyDescent="0.2">
      <c r="A7555" s="64" t="s">
        <v>1300</v>
      </c>
      <c r="B7555" s="65" t="s">
        <v>1299</v>
      </c>
      <c r="C7555" s="65">
        <v>479682</v>
      </c>
      <c r="D7555" s="66">
        <f>VLOOKUP(A7555,'2.1 Termination Charges'!$B$4:$F$904,5,0)</f>
        <v>1.2359999999999999E-2</v>
      </c>
      <c r="G7555" s="67"/>
      <c r="H7555" s="67"/>
      <c r="J7555" s="67"/>
      <c r="P7555" s="68"/>
      <c r="Q7555" s="69"/>
      <c r="R7555" s="69"/>
      <c r="Z7555" s="70"/>
      <c r="AA7555" s="71"/>
      <c r="AB7555" s="70"/>
      <c r="AC7555" s="70"/>
      <c r="AD7555" s="53"/>
      <c r="AE7555" s="53"/>
      <c r="AF7555" s="72"/>
      <c r="AG7555" s="70"/>
      <c r="AH7555" s="70"/>
      <c r="AI7555" s="70"/>
    </row>
    <row r="7556" spans="1:35" ht="12.75" customHeight="1" x14ac:dyDescent="0.2">
      <c r="A7556" s="64" t="s">
        <v>1300</v>
      </c>
      <c r="B7556" s="65" t="s">
        <v>1299</v>
      </c>
      <c r="C7556" s="65">
        <v>479683</v>
      </c>
      <c r="D7556" s="66">
        <f>VLOOKUP(A7556,'2.1 Termination Charges'!$B$4:$F$904,5,0)</f>
        <v>1.2359999999999999E-2</v>
      </c>
      <c r="G7556" s="67"/>
      <c r="H7556" s="67"/>
      <c r="J7556" s="67"/>
      <c r="P7556" s="68"/>
      <c r="Q7556" s="69"/>
      <c r="R7556" s="69"/>
      <c r="Z7556" s="70"/>
      <c r="AA7556" s="71"/>
      <c r="AB7556" s="70"/>
      <c r="AC7556" s="70"/>
      <c r="AD7556" s="53"/>
      <c r="AE7556" s="53"/>
      <c r="AF7556" s="72"/>
      <c r="AG7556" s="70"/>
      <c r="AH7556" s="70"/>
      <c r="AI7556" s="70"/>
    </row>
    <row r="7557" spans="1:35" ht="12.75" customHeight="1" x14ac:dyDescent="0.2">
      <c r="A7557" s="64" t="s">
        <v>1300</v>
      </c>
      <c r="B7557" s="65" t="s">
        <v>1299</v>
      </c>
      <c r="C7557" s="65">
        <v>479684</v>
      </c>
      <c r="D7557" s="66">
        <f>VLOOKUP(A7557,'2.1 Termination Charges'!$B$4:$F$904,5,0)</f>
        <v>1.2359999999999999E-2</v>
      </c>
      <c r="G7557" s="67"/>
      <c r="H7557" s="67"/>
      <c r="J7557" s="67"/>
      <c r="P7557" s="68"/>
      <c r="Q7557" s="69"/>
      <c r="R7557" s="69"/>
      <c r="Z7557" s="70"/>
      <c r="AA7557" s="71"/>
      <c r="AB7557" s="70"/>
      <c r="AC7557" s="70"/>
      <c r="AD7557" s="53"/>
      <c r="AE7557" s="53"/>
      <c r="AF7557" s="72"/>
      <c r="AG7557" s="70"/>
      <c r="AH7557" s="70"/>
      <c r="AI7557" s="70"/>
    </row>
    <row r="7558" spans="1:35" ht="12.75" customHeight="1" x14ac:dyDescent="0.2">
      <c r="A7558" s="64" t="s">
        <v>1300</v>
      </c>
      <c r="B7558" s="65" t="s">
        <v>1299</v>
      </c>
      <c r="C7558" s="65">
        <v>479685</v>
      </c>
      <c r="D7558" s="66">
        <f>VLOOKUP(A7558,'2.1 Termination Charges'!$B$4:$F$904,5,0)</f>
        <v>1.2359999999999999E-2</v>
      </c>
      <c r="G7558" s="67"/>
      <c r="H7558" s="67"/>
      <c r="J7558" s="67"/>
      <c r="P7558" s="68"/>
      <c r="Q7558" s="69"/>
      <c r="R7558" s="69"/>
      <c r="Z7558" s="70"/>
      <c r="AA7558" s="71"/>
      <c r="AB7558" s="70"/>
      <c r="AC7558" s="70"/>
      <c r="AD7558" s="53"/>
      <c r="AE7558" s="53"/>
      <c r="AF7558" s="72"/>
      <c r="AG7558" s="70"/>
      <c r="AH7558" s="70"/>
      <c r="AI7558" s="70"/>
    </row>
    <row r="7559" spans="1:35" ht="12.75" customHeight="1" x14ac:dyDescent="0.2">
      <c r="A7559" s="64" t="s">
        <v>1300</v>
      </c>
      <c r="B7559" s="65" t="s">
        <v>1299</v>
      </c>
      <c r="C7559" s="65">
        <v>479686</v>
      </c>
      <c r="D7559" s="66">
        <f>VLOOKUP(A7559,'2.1 Termination Charges'!$B$4:$F$904,5,0)</f>
        <v>1.2359999999999999E-2</v>
      </c>
      <c r="G7559" s="67"/>
      <c r="H7559" s="67"/>
      <c r="J7559" s="67"/>
      <c r="P7559" s="68"/>
      <c r="Q7559" s="69"/>
      <c r="R7559" s="69"/>
      <c r="Z7559" s="70"/>
      <c r="AA7559" s="71"/>
      <c r="AB7559" s="70"/>
      <c r="AC7559" s="70"/>
      <c r="AD7559" s="53"/>
      <c r="AE7559" s="53"/>
      <c r="AF7559" s="72"/>
      <c r="AG7559" s="70"/>
      <c r="AH7559" s="70"/>
      <c r="AI7559" s="70"/>
    </row>
    <row r="7560" spans="1:35" ht="12.75" customHeight="1" x14ac:dyDescent="0.2">
      <c r="A7560" s="64" t="s">
        <v>1300</v>
      </c>
      <c r="B7560" s="65" t="s">
        <v>1299</v>
      </c>
      <c r="C7560" s="65">
        <v>479687</v>
      </c>
      <c r="D7560" s="66">
        <f>VLOOKUP(A7560,'2.1 Termination Charges'!$B$4:$F$904,5,0)</f>
        <v>1.2359999999999999E-2</v>
      </c>
      <c r="G7560" s="67"/>
      <c r="H7560" s="67"/>
      <c r="J7560" s="67"/>
      <c r="P7560" s="68"/>
      <c r="Q7560" s="69"/>
      <c r="R7560" s="69"/>
      <c r="Z7560" s="70"/>
      <c r="AA7560" s="71"/>
      <c r="AB7560" s="70"/>
      <c r="AC7560" s="70"/>
      <c r="AD7560" s="53"/>
      <c r="AE7560" s="53"/>
      <c r="AF7560" s="72"/>
      <c r="AG7560" s="70"/>
      <c r="AH7560" s="70"/>
      <c r="AI7560" s="70"/>
    </row>
    <row r="7561" spans="1:35" ht="12.75" customHeight="1" x14ac:dyDescent="0.2">
      <c r="A7561" s="64" t="s">
        <v>1300</v>
      </c>
      <c r="B7561" s="65" t="s">
        <v>1299</v>
      </c>
      <c r="C7561" s="65">
        <v>479688</v>
      </c>
      <c r="D7561" s="66">
        <f>VLOOKUP(A7561,'2.1 Termination Charges'!$B$4:$F$904,5,0)</f>
        <v>1.2359999999999999E-2</v>
      </c>
      <c r="G7561" s="67"/>
      <c r="H7561" s="67"/>
      <c r="J7561" s="67"/>
      <c r="P7561" s="68"/>
      <c r="Q7561" s="69"/>
      <c r="R7561" s="69"/>
      <c r="Z7561" s="70"/>
      <c r="AA7561" s="71"/>
      <c r="AB7561" s="70"/>
      <c r="AC7561" s="70"/>
      <c r="AD7561" s="53"/>
      <c r="AE7561" s="53"/>
      <c r="AF7561" s="72"/>
      <c r="AG7561" s="70"/>
      <c r="AH7561" s="70"/>
      <c r="AI7561" s="70"/>
    </row>
    <row r="7562" spans="1:35" ht="12.75" customHeight="1" x14ac:dyDescent="0.2">
      <c r="A7562" s="64" t="s">
        <v>1300</v>
      </c>
      <c r="B7562" s="65" t="s">
        <v>1299</v>
      </c>
      <c r="C7562" s="65">
        <v>479693</v>
      </c>
      <c r="D7562" s="66">
        <f>VLOOKUP(A7562,'2.1 Termination Charges'!$B$4:$F$904,5,0)</f>
        <v>1.2359999999999999E-2</v>
      </c>
      <c r="G7562" s="67"/>
      <c r="H7562" s="67"/>
      <c r="J7562" s="67"/>
      <c r="P7562" s="68"/>
      <c r="Q7562" s="69"/>
      <c r="R7562" s="69"/>
      <c r="Z7562" s="70"/>
      <c r="AA7562" s="71"/>
      <c r="AB7562" s="70"/>
      <c r="AC7562" s="70"/>
      <c r="AD7562" s="53"/>
      <c r="AE7562" s="53"/>
      <c r="AF7562" s="72"/>
      <c r="AG7562" s="70"/>
      <c r="AH7562" s="70"/>
      <c r="AI7562" s="70"/>
    </row>
    <row r="7563" spans="1:35" ht="12.75" customHeight="1" x14ac:dyDescent="0.2">
      <c r="A7563" s="64" t="s">
        <v>1300</v>
      </c>
      <c r="B7563" s="65" t="s">
        <v>1299</v>
      </c>
      <c r="C7563" s="65">
        <v>479694</v>
      </c>
      <c r="D7563" s="66">
        <f>VLOOKUP(A7563,'2.1 Termination Charges'!$B$4:$F$904,5,0)</f>
        <v>1.2359999999999999E-2</v>
      </c>
      <c r="G7563" s="67"/>
      <c r="H7563" s="67"/>
      <c r="J7563" s="67"/>
      <c r="P7563" s="68"/>
      <c r="Q7563" s="69"/>
      <c r="R7563" s="69"/>
      <c r="Z7563" s="70"/>
      <c r="AA7563" s="71"/>
      <c r="AB7563" s="70"/>
      <c r="AC7563" s="70"/>
      <c r="AD7563" s="53"/>
      <c r="AE7563" s="53"/>
      <c r="AF7563" s="72"/>
      <c r="AG7563" s="70"/>
      <c r="AH7563" s="70"/>
      <c r="AI7563" s="70"/>
    </row>
    <row r="7564" spans="1:35" ht="12.75" customHeight="1" x14ac:dyDescent="0.2">
      <c r="A7564" s="64" t="s">
        <v>1300</v>
      </c>
      <c r="B7564" s="65" t="s">
        <v>1299</v>
      </c>
      <c r="C7564" s="65">
        <v>47972</v>
      </c>
      <c r="D7564" s="66">
        <f>VLOOKUP(A7564,'2.1 Termination Charges'!$B$4:$F$904,5,0)</f>
        <v>1.2359999999999999E-2</v>
      </c>
      <c r="G7564" s="67"/>
      <c r="H7564" s="67"/>
      <c r="J7564" s="67"/>
      <c r="P7564" s="68"/>
      <c r="Q7564" s="69"/>
      <c r="R7564" s="69"/>
      <c r="Z7564" s="70"/>
      <c r="AA7564" s="71"/>
      <c r="AB7564" s="70"/>
      <c r="AC7564" s="70"/>
      <c r="AD7564" s="53"/>
      <c r="AE7564" s="53"/>
      <c r="AF7564" s="72"/>
      <c r="AG7564" s="70"/>
      <c r="AH7564" s="70"/>
      <c r="AI7564" s="70"/>
    </row>
    <row r="7565" spans="1:35" ht="12.75" customHeight="1" x14ac:dyDescent="0.2">
      <c r="A7565" s="64" t="s">
        <v>1300</v>
      </c>
      <c r="B7565" s="65" t="s">
        <v>1299</v>
      </c>
      <c r="C7565" s="65">
        <v>47973</v>
      </c>
      <c r="D7565" s="66">
        <f>VLOOKUP(A7565,'2.1 Termination Charges'!$B$4:$F$904,5,0)</f>
        <v>1.2359999999999999E-2</v>
      </c>
      <c r="G7565" s="67"/>
      <c r="H7565" s="67"/>
      <c r="J7565" s="67"/>
      <c r="P7565" s="68"/>
      <c r="Q7565" s="69"/>
      <c r="R7565" s="69"/>
      <c r="Z7565" s="70"/>
      <c r="AA7565" s="71"/>
      <c r="AB7565" s="70"/>
      <c r="AC7565" s="70"/>
      <c r="AD7565" s="53"/>
      <c r="AE7565" s="53"/>
      <c r="AF7565" s="72"/>
      <c r="AG7565" s="70"/>
      <c r="AH7565" s="70"/>
      <c r="AI7565" s="70"/>
    </row>
    <row r="7566" spans="1:35" ht="12.75" customHeight="1" x14ac:dyDescent="0.2">
      <c r="A7566" s="64" t="s">
        <v>1300</v>
      </c>
      <c r="B7566" s="65" t="s">
        <v>1299</v>
      </c>
      <c r="C7566" s="65">
        <v>479744</v>
      </c>
      <c r="D7566" s="66">
        <f>VLOOKUP(A7566,'2.1 Termination Charges'!$B$4:$F$904,5,0)</f>
        <v>1.2359999999999999E-2</v>
      </c>
      <c r="G7566" s="67"/>
      <c r="H7566" s="67"/>
      <c r="J7566" s="67"/>
      <c r="P7566" s="68"/>
      <c r="Q7566" s="69"/>
      <c r="R7566" s="69"/>
      <c r="Z7566" s="70"/>
      <c r="AA7566" s="71"/>
      <c r="AB7566" s="70"/>
      <c r="AC7566" s="70"/>
      <c r="AD7566" s="53"/>
      <c r="AE7566" s="53"/>
      <c r="AF7566" s="72"/>
      <c r="AG7566" s="70"/>
      <c r="AH7566" s="70"/>
      <c r="AI7566" s="70"/>
    </row>
    <row r="7567" spans="1:35" ht="12.75" customHeight="1" x14ac:dyDescent="0.2">
      <c r="A7567" s="64" t="s">
        <v>1300</v>
      </c>
      <c r="B7567" s="65" t="s">
        <v>1299</v>
      </c>
      <c r="C7567" s="65">
        <v>479745</v>
      </c>
      <c r="D7567" s="66">
        <f>VLOOKUP(A7567,'2.1 Termination Charges'!$B$4:$F$904,5,0)</f>
        <v>1.2359999999999999E-2</v>
      </c>
      <c r="G7567" s="67"/>
      <c r="H7567" s="67"/>
      <c r="J7567" s="67"/>
      <c r="P7567" s="68"/>
      <c r="Q7567" s="69"/>
      <c r="R7567" s="69"/>
      <c r="Z7567" s="70"/>
      <c r="AA7567" s="71"/>
      <c r="AB7567" s="70"/>
      <c r="AC7567" s="70"/>
      <c r="AD7567" s="53"/>
      <c r="AE7567" s="53"/>
      <c r="AF7567" s="72"/>
      <c r="AG7567" s="70"/>
      <c r="AH7567" s="70"/>
      <c r="AI7567" s="70"/>
    </row>
    <row r="7568" spans="1:35" ht="12.75" customHeight="1" x14ac:dyDescent="0.2">
      <c r="A7568" s="64" t="s">
        <v>1300</v>
      </c>
      <c r="B7568" s="65" t="s">
        <v>1299</v>
      </c>
      <c r="C7568" s="65">
        <v>47978</v>
      </c>
      <c r="D7568" s="66">
        <f>VLOOKUP(A7568,'2.1 Termination Charges'!$B$4:$F$904,5,0)</f>
        <v>1.2359999999999999E-2</v>
      </c>
      <c r="G7568" s="67"/>
      <c r="H7568" s="67"/>
      <c r="J7568" s="67"/>
      <c r="P7568" s="68"/>
      <c r="Q7568" s="69"/>
      <c r="R7568" s="69"/>
      <c r="Z7568" s="70"/>
      <c r="AA7568" s="71"/>
      <c r="AB7568" s="70"/>
      <c r="AC7568" s="70"/>
      <c r="AD7568" s="53"/>
      <c r="AE7568" s="53"/>
      <c r="AF7568" s="72"/>
      <c r="AG7568" s="70"/>
      <c r="AH7568" s="70"/>
      <c r="AI7568" s="70"/>
    </row>
    <row r="7569" spans="1:35" ht="12.75" customHeight="1" x14ac:dyDescent="0.2">
      <c r="A7569" s="64" t="s">
        <v>1300</v>
      </c>
      <c r="B7569" s="65" t="s">
        <v>1299</v>
      </c>
      <c r="C7569" s="65">
        <v>479790</v>
      </c>
      <c r="D7569" s="66">
        <f>VLOOKUP(A7569,'2.1 Termination Charges'!$B$4:$F$904,5,0)</f>
        <v>1.2359999999999999E-2</v>
      </c>
      <c r="G7569" s="67"/>
      <c r="H7569" s="67"/>
      <c r="J7569" s="67"/>
      <c r="P7569" s="68"/>
      <c r="Q7569" s="69"/>
      <c r="R7569" s="69"/>
      <c r="Z7569" s="70"/>
      <c r="AA7569" s="71"/>
      <c r="AB7569" s="70"/>
      <c r="AC7569" s="70"/>
      <c r="AD7569" s="53"/>
      <c r="AE7569" s="53"/>
      <c r="AF7569" s="72"/>
      <c r="AG7569" s="70"/>
      <c r="AH7569" s="70"/>
      <c r="AI7569" s="70"/>
    </row>
    <row r="7570" spans="1:35" ht="12.75" customHeight="1" x14ac:dyDescent="0.2">
      <c r="A7570" s="64" t="s">
        <v>1300</v>
      </c>
      <c r="B7570" s="65" t="s">
        <v>1299</v>
      </c>
      <c r="C7570" s="65">
        <v>479791</v>
      </c>
      <c r="D7570" s="66">
        <f>VLOOKUP(A7570,'2.1 Termination Charges'!$B$4:$F$904,5,0)</f>
        <v>1.2359999999999999E-2</v>
      </c>
      <c r="G7570" s="67"/>
      <c r="H7570" s="67"/>
      <c r="J7570" s="67"/>
      <c r="P7570" s="68"/>
      <c r="Q7570" s="69"/>
      <c r="R7570" s="69"/>
      <c r="Z7570" s="70"/>
      <c r="AA7570" s="71"/>
      <c r="AB7570" s="70"/>
      <c r="AC7570" s="70"/>
      <c r="AD7570" s="53"/>
      <c r="AE7570" s="53"/>
      <c r="AF7570" s="72"/>
      <c r="AG7570" s="70"/>
      <c r="AH7570" s="70"/>
      <c r="AI7570" s="70"/>
    </row>
    <row r="7571" spans="1:35" ht="12.75" customHeight="1" x14ac:dyDescent="0.2">
      <c r="A7571" s="64" t="s">
        <v>1300</v>
      </c>
      <c r="B7571" s="65" t="s">
        <v>1299</v>
      </c>
      <c r="C7571" s="65">
        <v>479792</v>
      </c>
      <c r="D7571" s="66">
        <f>VLOOKUP(A7571,'2.1 Termination Charges'!$B$4:$F$904,5,0)</f>
        <v>1.2359999999999999E-2</v>
      </c>
      <c r="G7571" s="67"/>
      <c r="H7571" s="67"/>
      <c r="J7571" s="67"/>
      <c r="P7571" s="68"/>
      <c r="Q7571" s="69"/>
      <c r="R7571" s="69"/>
      <c r="Z7571" s="70"/>
      <c r="AA7571" s="71"/>
      <c r="AB7571" s="70"/>
      <c r="AC7571" s="70"/>
      <c r="AD7571" s="53"/>
      <c r="AE7571" s="53"/>
      <c r="AF7571" s="72"/>
      <c r="AG7571" s="70"/>
      <c r="AH7571" s="70"/>
      <c r="AI7571" s="70"/>
    </row>
    <row r="7572" spans="1:35" ht="12.75" customHeight="1" x14ac:dyDescent="0.2">
      <c r="A7572" s="64" t="s">
        <v>1300</v>
      </c>
      <c r="B7572" s="65" t="s">
        <v>1299</v>
      </c>
      <c r="C7572" s="65">
        <v>479793</v>
      </c>
      <c r="D7572" s="66">
        <f>VLOOKUP(A7572,'2.1 Termination Charges'!$B$4:$F$904,5,0)</f>
        <v>1.2359999999999999E-2</v>
      </c>
      <c r="G7572" s="67"/>
      <c r="H7572" s="67"/>
      <c r="J7572" s="67"/>
      <c r="P7572" s="68"/>
      <c r="Q7572" s="69"/>
      <c r="R7572" s="69"/>
      <c r="Z7572" s="70"/>
      <c r="AA7572" s="71"/>
      <c r="AB7572" s="70"/>
      <c r="AC7572" s="70"/>
      <c r="AD7572" s="53"/>
      <c r="AE7572" s="53"/>
      <c r="AF7572" s="72"/>
      <c r="AG7572" s="70"/>
      <c r="AH7572" s="70"/>
      <c r="AI7572" s="70"/>
    </row>
    <row r="7573" spans="1:35" ht="12.75" customHeight="1" x14ac:dyDescent="0.2">
      <c r="A7573" s="64" t="s">
        <v>1300</v>
      </c>
      <c r="B7573" s="65" t="s">
        <v>1299</v>
      </c>
      <c r="C7573" s="65">
        <v>479794</v>
      </c>
      <c r="D7573" s="66">
        <f>VLOOKUP(A7573,'2.1 Termination Charges'!$B$4:$F$904,5,0)</f>
        <v>1.2359999999999999E-2</v>
      </c>
      <c r="G7573" s="67"/>
      <c r="H7573" s="67"/>
      <c r="J7573" s="67"/>
      <c r="P7573" s="68"/>
      <c r="Q7573" s="69"/>
      <c r="R7573" s="69"/>
      <c r="Z7573" s="70"/>
      <c r="AA7573" s="71"/>
      <c r="AB7573" s="70"/>
      <c r="AC7573" s="70"/>
      <c r="AD7573" s="53"/>
      <c r="AE7573" s="53"/>
      <c r="AF7573" s="72"/>
      <c r="AG7573" s="70"/>
      <c r="AH7573" s="70"/>
      <c r="AI7573" s="70"/>
    </row>
    <row r="7574" spans="1:35" ht="12.75" customHeight="1" x14ac:dyDescent="0.2">
      <c r="A7574" s="64" t="s">
        <v>1300</v>
      </c>
      <c r="B7574" s="65" t="s">
        <v>1299</v>
      </c>
      <c r="C7574" s="65">
        <v>479810</v>
      </c>
      <c r="D7574" s="66">
        <f>VLOOKUP(A7574,'2.1 Termination Charges'!$B$4:$F$904,5,0)</f>
        <v>1.2359999999999999E-2</v>
      </c>
      <c r="G7574" s="67"/>
      <c r="H7574" s="67"/>
      <c r="J7574" s="67"/>
      <c r="P7574" s="68"/>
      <c r="Q7574" s="69"/>
      <c r="R7574" s="69"/>
      <c r="Z7574" s="70"/>
      <c r="AA7574" s="71"/>
      <c r="AB7574" s="70"/>
      <c r="AC7574" s="70"/>
      <c r="AD7574" s="53"/>
      <c r="AE7574" s="53"/>
      <c r="AF7574" s="72"/>
      <c r="AG7574" s="70"/>
      <c r="AH7574" s="70"/>
      <c r="AI7574" s="70"/>
    </row>
    <row r="7575" spans="1:35" ht="12.75" customHeight="1" x14ac:dyDescent="0.2">
      <c r="A7575" s="64" t="s">
        <v>1300</v>
      </c>
      <c r="B7575" s="65" t="s">
        <v>1299</v>
      </c>
      <c r="C7575" s="65">
        <v>479811</v>
      </c>
      <c r="D7575" s="66">
        <f>VLOOKUP(A7575,'2.1 Termination Charges'!$B$4:$F$904,5,0)</f>
        <v>1.2359999999999999E-2</v>
      </c>
      <c r="G7575" s="67"/>
      <c r="H7575" s="67"/>
      <c r="J7575" s="67"/>
      <c r="P7575" s="68"/>
      <c r="Q7575" s="69"/>
      <c r="R7575" s="69"/>
      <c r="Z7575" s="70"/>
      <c r="AA7575" s="71"/>
      <c r="AB7575" s="70"/>
      <c r="AC7575" s="70"/>
      <c r="AD7575" s="53"/>
      <c r="AE7575" s="53"/>
      <c r="AF7575" s="72"/>
      <c r="AG7575" s="70"/>
      <c r="AH7575" s="70"/>
      <c r="AI7575" s="70"/>
    </row>
    <row r="7576" spans="1:35" ht="12.75" customHeight="1" x14ac:dyDescent="0.2">
      <c r="A7576" s="64" t="s">
        <v>1300</v>
      </c>
      <c r="B7576" s="65" t="s">
        <v>1299</v>
      </c>
      <c r="C7576" s="65">
        <v>479812</v>
      </c>
      <c r="D7576" s="66">
        <f>VLOOKUP(A7576,'2.1 Termination Charges'!$B$4:$F$904,5,0)</f>
        <v>1.2359999999999999E-2</v>
      </c>
      <c r="G7576" s="67"/>
      <c r="H7576" s="67"/>
      <c r="J7576" s="67"/>
      <c r="P7576" s="68"/>
      <c r="Q7576" s="69"/>
      <c r="R7576" s="69"/>
      <c r="Z7576" s="70"/>
      <c r="AA7576" s="71"/>
      <c r="AB7576" s="70"/>
      <c r="AC7576" s="70"/>
      <c r="AD7576" s="53"/>
      <c r="AE7576" s="53"/>
      <c r="AF7576" s="72"/>
      <c r="AG7576" s="70"/>
      <c r="AH7576" s="70"/>
      <c r="AI7576" s="70"/>
    </row>
    <row r="7577" spans="1:35" ht="12.75" customHeight="1" x14ac:dyDescent="0.2">
      <c r="A7577" s="64" t="s">
        <v>1300</v>
      </c>
      <c r="B7577" s="65" t="s">
        <v>1299</v>
      </c>
      <c r="C7577" s="65">
        <v>479813</v>
      </c>
      <c r="D7577" s="66">
        <f>VLOOKUP(A7577,'2.1 Termination Charges'!$B$4:$F$904,5,0)</f>
        <v>1.2359999999999999E-2</v>
      </c>
      <c r="G7577" s="67"/>
      <c r="H7577" s="67"/>
      <c r="J7577" s="67"/>
      <c r="P7577" s="68"/>
      <c r="Q7577" s="69"/>
      <c r="R7577" s="69"/>
      <c r="Z7577" s="70"/>
      <c r="AA7577" s="71"/>
      <c r="AB7577" s="70"/>
      <c r="AC7577" s="70"/>
      <c r="AD7577" s="53"/>
      <c r="AE7577" s="53"/>
      <c r="AF7577" s="72"/>
      <c r="AG7577" s="70"/>
      <c r="AH7577" s="70"/>
      <c r="AI7577" s="70"/>
    </row>
    <row r="7578" spans="1:35" ht="12.75" customHeight="1" x14ac:dyDescent="0.2">
      <c r="A7578" s="64" t="s">
        <v>1300</v>
      </c>
      <c r="B7578" s="65" t="s">
        <v>1299</v>
      </c>
      <c r="C7578" s="65">
        <v>479814</v>
      </c>
      <c r="D7578" s="66">
        <f>VLOOKUP(A7578,'2.1 Termination Charges'!$B$4:$F$904,5,0)</f>
        <v>1.2359999999999999E-2</v>
      </c>
      <c r="G7578" s="67"/>
      <c r="H7578" s="67"/>
      <c r="J7578" s="67"/>
      <c r="P7578" s="68"/>
      <c r="Q7578" s="69"/>
      <c r="R7578" s="69"/>
      <c r="Z7578" s="70"/>
      <c r="AA7578" s="71"/>
      <c r="AB7578" s="70"/>
      <c r="AC7578" s="70"/>
      <c r="AD7578" s="53"/>
      <c r="AE7578" s="53"/>
      <c r="AF7578" s="72"/>
      <c r="AG7578" s="70"/>
      <c r="AH7578" s="70"/>
      <c r="AI7578" s="70"/>
    </row>
    <row r="7579" spans="1:35" ht="12.75" customHeight="1" x14ac:dyDescent="0.2">
      <c r="A7579" s="64" t="s">
        <v>1300</v>
      </c>
      <c r="B7579" s="65" t="s">
        <v>1299</v>
      </c>
      <c r="C7579" s="65">
        <v>479838</v>
      </c>
      <c r="D7579" s="66">
        <f>VLOOKUP(A7579,'2.1 Termination Charges'!$B$4:$F$904,5,0)</f>
        <v>1.2359999999999999E-2</v>
      </c>
      <c r="G7579" s="67"/>
      <c r="H7579" s="67"/>
      <c r="J7579" s="67"/>
      <c r="P7579" s="68"/>
      <c r="Q7579" s="69"/>
      <c r="R7579" s="69"/>
      <c r="Z7579" s="70"/>
      <c r="AA7579" s="71"/>
      <c r="AB7579" s="70"/>
      <c r="AC7579" s="70"/>
      <c r="AD7579" s="53"/>
      <c r="AE7579" s="53"/>
      <c r="AF7579" s="72"/>
      <c r="AG7579" s="70"/>
      <c r="AH7579" s="70"/>
      <c r="AI7579" s="70"/>
    </row>
    <row r="7580" spans="1:35" ht="12.75" customHeight="1" x14ac:dyDescent="0.2">
      <c r="A7580" s="64" t="s">
        <v>1300</v>
      </c>
      <c r="B7580" s="65" t="s">
        <v>1299</v>
      </c>
      <c r="C7580" s="65">
        <v>479839</v>
      </c>
      <c r="D7580" s="66">
        <f>VLOOKUP(A7580,'2.1 Termination Charges'!$B$4:$F$904,5,0)</f>
        <v>1.2359999999999999E-2</v>
      </c>
      <c r="G7580" s="67"/>
      <c r="H7580" s="67"/>
      <c r="J7580" s="67"/>
      <c r="P7580" s="68"/>
      <c r="Q7580" s="69"/>
      <c r="R7580" s="69"/>
      <c r="Z7580" s="70"/>
      <c r="AA7580" s="71"/>
      <c r="AB7580" s="70"/>
      <c r="AC7580" s="70"/>
      <c r="AD7580" s="53"/>
      <c r="AE7580" s="53"/>
      <c r="AF7580" s="72"/>
      <c r="AG7580" s="70"/>
      <c r="AH7580" s="70"/>
      <c r="AI7580" s="70"/>
    </row>
    <row r="7581" spans="1:35" ht="12.75" customHeight="1" x14ac:dyDescent="0.2">
      <c r="A7581" s="64" t="s">
        <v>1300</v>
      </c>
      <c r="B7581" s="65" t="s">
        <v>1299</v>
      </c>
      <c r="C7581" s="65">
        <v>479850</v>
      </c>
      <c r="D7581" s="66">
        <f>VLOOKUP(A7581,'2.1 Termination Charges'!$B$4:$F$904,5,0)</f>
        <v>1.2359999999999999E-2</v>
      </c>
      <c r="G7581" s="67"/>
      <c r="H7581" s="67"/>
      <c r="J7581" s="67"/>
      <c r="P7581" s="68"/>
      <c r="Q7581" s="69"/>
      <c r="R7581" s="69"/>
      <c r="Z7581" s="70"/>
      <c r="AA7581" s="71"/>
      <c r="AB7581" s="70"/>
      <c r="AC7581" s="70"/>
      <c r="AD7581" s="53"/>
      <c r="AE7581" s="53"/>
      <c r="AF7581" s="72"/>
      <c r="AG7581" s="70"/>
      <c r="AH7581" s="70"/>
      <c r="AI7581" s="70"/>
    </row>
    <row r="7582" spans="1:35" ht="12.75" customHeight="1" x14ac:dyDescent="0.2">
      <c r="A7582" s="64" t="s">
        <v>1300</v>
      </c>
      <c r="B7582" s="65" t="s">
        <v>1299</v>
      </c>
      <c r="C7582" s="65">
        <v>479851</v>
      </c>
      <c r="D7582" s="66">
        <f>VLOOKUP(A7582,'2.1 Termination Charges'!$B$4:$F$904,5,0)</f>
        <v>1.2359999999999999E-2</v>
      </c>
      <c r="G7582" s="67"/>
      <c r="H7582" s="67"/>
      <c r="J7582" s="67"/>
      <c r="P7582" s="68"/>
      <c r="Q7582" s="69"/>
      <c r="R7582" s="69"/>
      <c r="Z7582" s="70"/>
      <c r="AA7582" s="71"/>
      <c r="AB7582" s="70"/>
      <c r="AC7582" s="70"/>
      <c r="AD7582" s="53"/>
      <c r="AE7582" s="53"/>
      <c r="AF7582" s="72"/>
      <c r="AG7582" s="70"/>
      <c r="AH7582" s="70"/>
      <c r="AI7582" s="70"/>
    </row>
    <row r="7583" spans="1:35" ht="12.75" customHeight="1" x14ac:dyDescent="0.2">
      <c r="A7583" s="64" t="s">
        <v>1300</v>
      </c>
      <c r="B7583" s="65" t="s">
        <v>1299</v>
      </c>
      <c r="C7583" s="65">
        <v>479852</v>
      </c>
      <c r="D7583" s="66">
        <f>VLOOKUP(A7583,'2.1 Termination Charges'!$B$4:$F$904,5,0)</f>
        <v>1.2359999999999999E-2</v>
      </c>
      <c r="G7583" s="67"/>
      <c r="H7583" s="67"/>
      <c r="J7583" s="67"/>
      <c r="P7583" s="68"/>
      <c r="Q7583" s="69"/>
      <c r="R7583" s="69"/>
      <c r="Z7583" s="70"/>
      <c r="AA7583" s="71"/>
      <c r="AB7583" s="70"/>
      <c r="AC7583" s="70"/>
      <c r="AD7583" s="53"/>
      <c r="AE7583" s="53"/>
      <c r="AF7583" s="72"/>
      <c r="AG7583" s="70"/>
      <c r="AH7583" s="70"/>
      <c r="AI7583" s="70"/>
    </row>
    <row r="7584" spans="1:35" ht="12.75" customHeight="1" x14ac:dyDescent="0.2">
      <c r="A7584" s="64" t="s">
        <v>1300</v>
      </c>
      <c r="B7584" s="65" t="s">
        <v>1299</v>
      </c>
      <c r="C7584" s="65">
        <v>479853</v>
      </c>
      <c r="D7584" s="66">
        <f>VLOOKUP(A7584,'2.1 Termination Charges'!$B$4:$F$904,5,0)</f>
        <v>1.2359999999999999E-2</v>
      </c>
      <c r="G7584" s="67"/>
      <c r="H7584" s="67"/>
      <c r="J7584" s="67"/>
      <c r="P7584" s="68"/>
      <c r="Q7584" s="69"/>
      <c r="R7584" s="69"/>
      <c r="Z7584" s="70"/>
      <c r="AA7584" s="71"/>
      <c r="AB7584" s="70"/>
      <c r="AC7584" s="70"/>
      <c r="AD7584" s="53"/>
      <c r="AE7584" s="53"/>
      <c r="AF7584" s="72"/>
      <c r="AG7584" s="70"/>
      <c r="AH7584" s="70"/>
      <c r="AI7584" s="70"/>
    </row>
    <row r="7585" spans="1:35" ht="12.75" customHeight="1" x14ac:dyDescent="0.2">
      <c r="A7585" s="64" t="s">
        <v>1300</v>
      </c>
      <c r="B7585" s="65" t="s">
        <v>1299</v>
      </c>
      <c r="C7585" s="65">
        <v>479855</v>
      </c>
      <c r="D7585" s="66">
        <f>VLOOKUP(A7585,'2.1 Termination Charges'!$B$4:$F$904,5,0)</f>
        <v>1.2359999999999999E-2</v>
      </c>
      <c r="G7585" s="67"/>
      <c r="H7585" s="67"/>
      <c r="J7585" s="67"/>
      <c r="P7585" s="68"/>
      <c r="Q7585" s="69"/>
      <c r="R7585" s="69"/>
      <c r="Z7585" s="70"/>
      <c r="AA7585" s="71"/>
      <c r="AB7585" s="70"/>
      <c r="AC7585" s="70"/>
      <c r="AD7585" s="53"/>
      <c r="AE7585" s="53"/>
      <c r="AF7585" s="72"/>
      <c r="AG7585" s="70"/>
      <c r="AH7585" s="70"/>
      <c r="AI7585" s="70"/>
    </row>
    <row r="7586" spans="1:35" ht="12.75" customHeight="1" x14ac:dyDescent="0.2">
      <c r="A7586" s="64" t="s">
        <v>1300</v>
      </c>
      <c r="B7586" s="65" t="s">
        <v>1299</v>
      </c>
      <c r="C7586" s="65">
        <v>479856</v>
      </c>
      <c r="D7586" s="66">
        <f>VLOOKUP(A7586,'2.1 Termination Charges'!$B$4:$F$904,5,0)</f>
        <v>1.2359999999999999E-2</v>
      </c>
      <c r="G7586" s="67"/>
      <c r="H7586" s="67"/>
      <c r="J7586" s="67"/>
      <c r="P7586" s="68"/>
      <c r="Q7586" s="69"/>
      <c r="R7586" s="69"/>
      <c r="Z7586" s="70"/>
      <c r="AA7586" s="71"/>
      <c r="AB7586" s="70"/>
      <c r="AC7586" s="70"/>
      <c r="AD7586" s="53"/>
      <c r="AE7586" s="53"/>
      <c r="AF7586" s="72"/>
      <c r="AG7586" s="70"/>
      <c r="AH7586" s="70"/>
      <c r="AI7586" s="70"/>
    </row>
    <row r="7587" spans="1:35" ht="12.75" customHeight="1" x14ac:dyDescent="0.2">
      <c r="A7587" s="64" t="s">
        <v>1300</v>
      </c>
      <c r="B7587" s="65" t="s">
        <v>1299</v>
      </c>
      <c r="C7587" s="65">
        <v>479857</v>
      </c>
      <c r="D7587" s="66">
        <f>VLOOKUP(A7587,'2.1 Termination Charges'!$B$4:$F$904,5,0)</f>
        <v>1.2359999999999999E-2</v>
      </c>
      <c r="G7587" s="67"/>
      <c r="H7587" s="67"/>
      <c r="J7587" s="67"/>
      <c r="P7587" s="68"/>
      <c r="Q7587" s="69"/>
      <c r="R7587" s="69"/>
      <c r="Z7587" s="70"/>
      <c r="AA7587" s="71"/>
      <c r="AB7587" s="70"/>
      <c r="AC7587" s="70"/>
      <c r="AD7587" s="53"/>
      <c r="AE7587" s="53"/>
      <c r="AF7587" s="72"/>
      <c r="AG7587" s="70"/>
      <c r="AH7587" s="70"/>
      <c r="AI7587" s="70"/>
    </row>
    <row r="7588" spans="1:35" ht="12.75" customHeight="1" x14ac:dyDescent="0.2">
      <c r="A7588" s="64" t="s">
        <v>1300</v>
      </c>
      <c r="B7588" s="65" t="s">
        <v>1299</v>
      </c>
      <c r="C7588" s="65">
        <v>479858</v>
      </c>
      <c r="D7588" s="66">
        <f>VLOOKUP(A7588,'2.1 Termination Charges'!$B$4:$F$904,5,0)</f>
        <v>1.2359999999999999E-2</v>
      </c>
      <c r="G7588" s="67"/>
      <c r="H7588" s="67"/>
      <c r="J7588" s="67"/>
      <c r="P7588" s="68"/>
      <c r="Q7588" s="69"/>
      <c r="R7588" s="69"/>
      <c r="Z7588" s="70"/>
      <c r="AA7588" s="71"/>
      <c r="AB7588" s="70"/>
      <c r="AC7588" s="70"/>
      <c r="AD7588" s="53"/>
      <c r="AE7588" s="53"/>
      <c r="AF7588" s="72"/>
      <c r="AG7588" s="70"/>
      <c r="AH7588" s="70"/>
      <c r="AI7588" s="70"/>
    </row>
    <row r="7589" spans="1:35" ht="12.75" customHeight="1" x14ac:dyDescent="0.2">
      <c r="A7589" s="64" t="s">
        <v>1300</v>
      </c>
      <c r="B7589" s="65" t="s">
        <v>1299</v>
      </c>
      <c r="C7589" s="65">
        <v>479859</v>
      </c>
      <c r="D7589" s="66">
        <f>VLOOKUP(A7589,'2.1 Termination Charges'!$B$4:$F$904,5,0)</f>
        <v>1.2359999999999999E-2</v>
      </c>
      <c r="G7589" s="67"/>
      <c r="H7589" s="67"/>
      <c r="J7589" s="67"/>
      <c r="P7589" s="68"/>
      <c r="Q7589" s="69"/>
      <c r="R7589" s="69"/>
      <c r="Z7589" s="70"/>
      <c r="AA7589" s="71"/>
      <c r="AB7589" s="70"/>
      <c r="AC7589" s="70"/>
      <c r="AD7589" s="53"/>
      <c r="AE7589" s="53"/>
      <c r="AF7589" s="72"/>
      <c r="AG7589" s="70"/>
      <c r="AH7589" s="70"/>
      <c r="AI7589" s="70"/>
    </row>
    <row r="7590" spans="1:35" ht="12.75" customHeight="1" x14ac:dyDescent="0.2">
      <c r="A7590" s="64" t="s">
        <v>1300</v>
      </c>
      <c r="B7590" s="65" t="s">
        <v>1299</v>
      </c>
      <c r="C7590" s="65">
        <v>479870</v>
      </c>
      <c r="D7590" s="66">
        <f>VLOOKUP(A7590,'2.1 Termination Charges'!$B$4:$F$904,5,0)</f>
        <v>1.2359999999999999E-2</v>
      </c>
      <c r="G7590" s="67"/>
      <c r="H7590" s="67"/>
      <c r="J7590" s="67"/>
      <c r="P7590" s="68"/>
      <c r="Q7590" s="69"/>
      <c r="R7590" s="69"/>
      <c r="Z7590" s="70"/>
      <c r="AA7590" s="71"/>
      <c r="AB7590" s="70"/>
      <c r="AC7590" s="70"/>
      <c r="AD7590" s="53"/>
      <c r="AE7590" s="53"/>
      <c r="AF7590" s="72"/>
      <c r="AG7590" s="70"/>
      <c r="AH7590" s="70"/>
      <c r="AI7590" s="70"/>
    </row>
    <row r="7591" spans="1:35" ht="12.75" customHeight="1" x14ac:dyDescent="0.2">
      <c r="A7591" s="64" t="s">
        <v>1300</v>
      </c>
      <c r="B7591" s="65" t="s">
        <v>1299</v>
      </c>
      <c r="C7591" s="65">
        <v>479871</v>
      </c>
      <c r="D7591" s="66">
        <f>VLOOKUP(A7591,'2.1 Termination Charges'!$B$4:$F$904,5,0)</f>
        <v>1.2359999999999999E-2</v>
      </c>
      <c r="G7591" s="67"/>
      <c r="H7591" s="67"/>
      <c r="J7591" s="67"/>
      <c r="P7591" s="68"/>
      <c r="Q7591" s="69"/>
      <c r="R7591" s="69"/>
      <c r="Z7591" s="70"/>
      <c r="AA7591" s="71"/>
      <c r="AB7591" s="70"/>
      <c r="AC7591" s="70"/>
      <c r="AD7591" s="53"/>
      <c r="AE7591" s="53"/>
      <c r="AF7591" s="72"/>
      <c r="AG7591" s="70"/>
      <c r="AH7591" s="70"/>
      <c r="AI7591" s="70"/>
    </row>
    <row r="7592" spans="1:35" ht="12.75" customHeight="1" x14ac:dyDescent="0.2">
      <c r="A7592" s="64" t="s">
        <v>1300</v>
      </c>
      <c r="B7592" s="65" t="s">
        <v>1299</v>
      </c>
      <c r="C7592" s="65">
        <v>479872</v>
      </c>
      <c r="D7592" s="66">
        <f>VLOOKUP(A7592,'2.1 Termination Charges'!$B$4:$F$904,5,0)</f>
        <v>1.2359999999999999E-2</v>
      </c>
      <c r="G7592" s="67"/>
      <c r="H7592" s="67"/>
      <c r="J7592" s="67"/>
      <c r="P7592" s="68"/>
      <c r="Q7592" s="69"/>
      <c r="R7592" s="69"/>
      <c r="Z7592" s="70"/>
      <c r="AA7592" s="71"/>
      <c r="AB7592" s="70"/>
      <c r="AC7592" s="70"/>
      <c r="AD7592" s="53"/>
      <c r="AE7592" s="53"/>
      <c r="AF7592" s="72"/>
      <c r="AG7592" s="70"/>
      <c r="AH7592" s="70"/>
      <c r="AI7592" s="70"/>
    </row>
    <row r="7593" spans="1:35" ht="12.75" customHeight="1" x14ac:dyDescent="0.2">
      <c r="A7593" s="64" t="s">
        <v>1300</v>
      </c>
      <c r="B7593" s="65" t="s">
        <v>1299</v>
      </c>
      <c r="C7593" s="65">
        <v>479873</v>
      </c>
      <c r="D7593" s="66">
        <f>VLOOKUP(A7593,'2.1 Termination Charges'!$B$4:$F$904,5,0)</f>
        <v>1.2359999999999999E-2</v>
      </c>
      <c r="G7593" s="67"/>
      <c r="H7593" s="67"/>
      <c r="J7593" s="67"/>
      <c r="P7593" s="68"/>
      <c r="Q7593" s="69"/>
      <c r="R7593" s="69"/>
      <c r="Z7593" s="70"/>
      <c r="AA7593" s="71"/>
      <c r="AB7593" s="70"/>
      <c r="AC7593" s="70"/>
      <c r="AD7593" s="53"/>
      <c r="AE7593" s="53"/>
      <c r="AF7593" s="72"/>
      <c r="AG7593" s="70"/>
      <c r="AH7593" s="70"/>
      <c r="AI7593" s="70"/>
    </row>
    <row r="7594" spans="1:35" ht="12.75" customHeight="1" x14ac:dyDescent="0.2">
      <c r="A7594" s="64" t="s">
        <v>1300</v>
      </c>
      <c r="B7594" s="65" t="s">
        <v>1299</v>
      </c>
      <c r="C7594" s="65">
        <v>479874</v>
      </c>
      <c r="D7594" s="66">
        <f>VLOOKUP(A7594,'2.1 Termination Charges'!$B$4:$F$904,5,0)</f>
        <v>1.2359999999999999E-2</v>
      </c>
      <c r="G7594" s="67"/>
      <c r="H7594" s="67"/>
      <c r="J7594" s="67"/>
      <c r="P7594" s="68"/>
      <c r="Q7594" s="69"/>
      <c r="R7594" s="69"/>
      <c r="Z7594" s="70"/>
      <c r="AA7594" s="71"/>
      <c r="AB7594" s="70"/>
      <c r="AC7594" s="70"/>
      <c r="AD7594" s="53"/>
      <c r="AE7594" s="53"/>
      <c r="AF7594" s="72"/>
      <c r="AG7594" s="70"/>
      <c r="AH7594" s="70"/>
      <c r="AI7594" s="70"/>
    </row>
    <row r="7595" spans="1:35" ht="12.75" customHeight="1" x14ac:dyDescent="0.2">
      <c r="A7595" s="64" t="s">
        <v>1300</v>
      </c>
      <c r="B7595" s="65" t="s">
        <v>1299</v>
      </c>
      <c r="C7595" s="65">
        <v>479875</v>
      </c>
      <c r="D7595" s="66">
        <f>VLOOKUP(A7595,'2.1 Termination Charges'!$B$4:$F$904,5,0)</f>
        <v>1.2359999999999999E-2</v>
      </c>
      <c r="G7595" s="67"/>
      <c r="H7595" s="67"/>
      <c r="J7595" s="67"/>
      <c r="P7595" s="68"/>
      <c r="Q7595" s="69"/>
      <c r="R7595" s="69"/>
      <c r="Z7595" s="70"/>
      <c r="AA7595" s="71"/>
      <c r="AB7595" s="70"/>
      <c r="AC7595" s="70"/>
      <c r="AD7595" s="53"/>
      <c r="AE7595" s="53"/>
      <c r="AF7595" s="72"/>
      <c r="AG7595" s="70"/>
      <c r="AH7595" s="70"/>
      <c r="AI7595" s="70"/>
    </row>
    <row r="7596" spans="1:35" ht="12.75" customHeight="1" x14ac:dyDescent="0.2">
      <c r="A7596" s="64" t="s">
        <v>1300</v>
      </c>
      <c r="B7596" s="65" t="s">
        <v>1299</v>
      </c>
      <c r="C7596" s="65">
        <v>479877</v>
      </c>
      <c r="D7596" s="66">
        <f>VLOOKUP(A7596,'2.1 Termination Charges'!$B$4:$F$904,5,0)</f>
        <v>1.2359999999999999E-2</v>
      </c>
      <c r="G7596" s="67"/>
      <c r="H7596" s="67"/>
      <c r="J7596" s="67"/>
      <c r="P7596" s="68"/>
      <c r="Q7596" s="69"/>
      <c r="R7596" s="69"/>
      <c r="Z7596" s="70"/>
      <c r="AA7596" s="71"/>
      <c r="AB7596" s="70"/>
      <c r="AC7596" s="70"/>
      <c r="AD7596" s="53"/>
      <c r="AE7596" s="53"/>
      <c r="AF7596" s="72"/>
      <c r="AG7596" s="70"/>
      <c r="AH7596" s="70"/>
      <c r="AI7596" s="70"/>
    </row>
    <row r="7597" spans="1:35" ht="12.75" customHeight="1" x14ac:dyDescent="0.2">
      <c r="A7597" s="64" t="s">
        <v>1300</v>
      </c>
      <c r="B7597" s="65" t="s">
        <v>1299</v>
      </c>
      <c r="C7597" s="65">
        <v>479878</v>
      </c>
      <c r="D7597" s="66">
        <f>VLOOKUP(A7597,'2.1 Termination Charges'!$B$4:$F$904,5,0)</f>
        <v>1.2359999999999999E-2</v>
      </c>
      <c r="G7597" s="67"/>
      <c r="H7597" s="67"/>
      <c r="J7597" s="67"/>
      <c r="P7597" s="68"/>
      <c r="Q7597" s="69"/>
      <c r="R7597" s="69"/>
      <c r="Z7597" s="70"/>
      <c r="AA7597" s="71"/>
      <c r="AB7597" s="70"/>
      <c r="AC7597" s="70"/>
      <c r="AD7597" s="53"/>
      <c r="AE7597" s="53"/>
      <c r="AF7597" s="72"/>
      <c r="AG7597" s="70"/>
      <c r="AH7597" s="70"/>
      <c r="AI7597" s="70"/>
    </row>
    <row r="7598" spans="1:35" ht="12.75" customHeight="1" x14ac:dyDescent="0.2">
      <c r="A7598" s="64" t="s">
        <v>1300</v>
      </c>
      <c r="B7598" s="65" t="s">
        <v>1299</v>
      </c>
      <c r="C7598" s="65">
        <v>479879</v>
      </c>
      <c r="D7598" s="66">
        <f>VLOOKUP(A7598,'2.1 Termination Charges'!$B$4:$F$904,5,0)</f>
        <v>1.2359999999999999E-2</v>
      </c>
      <c r="G7598" s="67"/>
      <c r="H7598" s="67"/>
      <c r="J7598" s="67"/>
      <c r="P7598" s="68"/>
      <c r="Q7598" s="69"/>
      <c r="R7598" s="69"/>
      <c r="Z7598" s="70"/>
      <c r="AA7598" s="71"/>
      <c r="AB7598" s="70"/>
      <c r="AC7598" s="70"/>
      <c r="AD7598" s="53"/>
      <c r="AE7598" s="53"/>
      <c r="AF7598" s="72"/>
      <c r="AG7598" s="70"/>
      <c r="AH7598" s="70"/>
      <c r="AI7598" s="70"/>
    </row>
    <row r="7599" spans="1:35" ht="12.75" customHeight="1" x14ac:dyDescent="0.2">
      <c r="A7599" s="64" t="s">
        <v>1300</v>
      </c>
      <c r="B7599" s="65" t="s">
        <v>1299</v>
      </c>
      <c r="C7599" s="65">
        <v>479890</v>
      </c>
      <c r="D7599" s="66">
        <f>VLOOKUP(A7599,'2.1 Termination Charges'!$B$4:$F$904,5,0)</f>
        <v>1.2359999999999999E-2</v>
      </c>
      <c r="G7599" s="67"/>
      <c r="H7599" s="67"/>
      <c r="J7599" s="67"/>
      <c r="P7599" s="68"/>
      <c r="Q7599" s="69"/>
      <c r="R7599" s="69"/>
      <c r="Z7599" s="70"/>
      <c r="AA7599" s="71"/>
      <c r="AB7599" s="70"/>
      <c r="AC7599" s="70"/>
      <c r="AD7599" s="53"/>
      <c r="AE7599" s="53"/>
      <c r="AF7599" s="72"/>
      <c r="AG7599" s="70"/>
      <c r="AH7599" s="70"/>
      <c r="AI7599" s="70"/>
    </row>
    <row r="7600" spans="1:35" ht="12.75" customHeight="1" x14ac:dyDescent="0.2">
      <c r="A7600" s="64" t="s">
        <v>1300</v>
      </c>
      <c r="B7600" s="65" t="s">
        <v>1299</v>
      </c>
      <c r="C7600" s="65">
        <v>479891</v>
      </c>
      <c r="D7600" s="66">
        <f>VLOOKUP(A7600,'2.1 Termination Charges'!$B$4:$F$904,5,0)</f>
        <v>1.2359999999999999E-2</v>
      </c>
      <c r="G7600" s="67"/>
      <c r="H7600" s="67"/>
      <c r="J7600" s="67"/>
      <c r="P7600" s="68"/>
      <c r="Q7600" s="69"/>
      <c r="R7600" s="69"/>
      <c r="Z7600" s="70"/>
      <c r="AA7600" s="71"/>
      <c r="AB7600" s="70"/>
      <c r="AC7600" s="70"/>
      <c r="AD7600" s="53"/>
      <c r="AE7600" s="53"/>
      <c r="AF7600" s="72"/>
      <c r="AG7600" s="70"/>
      <c r="AH7600" s="70"/>
      <c r="AI7600" s="70"/>
    </row>
    <row r="7601" spans="1:35" ht="12.75" customHeight="1" x14ac:dyDescent="0.2">
      <c r="A7601" s="64" t="s">
        <v>1300</v>
      </c>
      <c r="B7601" s="65" t="s">
        <v>1299</v>
      </c>
      <c r="C7601" s="65">
        <v>479892</v>
      </c>
      <c r="D7601" s="66">
        <f>VLOOKUP(A7601,'2.1 Termination Charges'!$B$4:$F$904,5,0)</f>
        <v>1.2359999999999999E-2</v>
      </c>
      <c r="G7601" s="67"/>
      <c r="H7601" s="67"/>
      <c r="J7601" s="67"/>
      <c r="P7601" s="68"/>
      <c r="Q7601" s="69"/>
      <c r="R7601" s="69"/>
      <c r="Z7601" s="70"/>
      <c r="AA7601" s="71"/>
      <c r="AB7601" s="70"/>
      <c r="AC7601" s="70"/>
      <c r="AD7601" s="53"/>
      <c r="AE7601" s="53"/>
      <c r="AF7601" s="72"/>
      <c r="AG7601" s="70"/>
      <c r="AH7601" s="70"/>
      <c r="AI7601" s="70"/>
    </row>
    <row r="7602" spans="1:35" ht="12.75" customHeight="1" x14ac:dyDescent="0.2">
      <c r="A7602" s="64" t="s">
        <v>1300</v>
      </c>
      <c r="B7602" s="65" t="s">
        <v>1299</v>
      </c>
      <c r="C7602" s="65">
        <v>479893</v>
      </c>
      <c r="D7602" s="66">
        <f>VLOOKUP(A7602,'2.1 Termination Charges'!$B$4:$F$904,5,0)</f>
        <v>1.2359999999999999E-2</v>
      </c>
      <c r="G7602" s="67"/>
      <c r="H7602" s="67"/>
      <c r="J7602" s="67"/>
      <c r="P7602" s="68"/>
      <c r="Q7602" s="69"/>
      <c r="R7602" s="69"/>
      <c r="Z7602" s="70"/>
      <c r="AA7602" s="71"/>
      <c r="AB7602" s="70"/>
      <c r="AC7602" s="70"/>
      <c r="AD7602" s="53"/>
      <c r="AE7602" s="53"/>
      <c r="AF7602" s="72"/>
      <c r="AG7602" s="70"/>
      <c r="AH7602" s="70"/>
      <c r="AI7602" s="70"/>
    </row>
    <row r="7603" spans="1:35" ht="12.75" customHeight="1" x14ac:dyDescent="0.2">
      <c r="A7603" s="64" t="s">
        <v>1300</v>
      </c>
      <c r="B7603" s="65" t="s">
        <v>1299</v>
      </c>
      <c r="C7603" s="65">
        <v>479894</v>
      </c>
      <c r="D7603" s="66">
        <f>VLOOKUP(A7603,'2.1 Termination Charges'!$B$4:$F$904,5,0)</f>
        <v>1.2359999999999999E-2</v>
      </c>
      <c r="G7603" s="67"/>
      <c r="H7603" s="67"/>
      <c r="J7603" s="67"/>
      <c r="P7603" s="68"/>
      <c r="Q7603" s="69"/>
      <c r="R7603" s="69"/>
      <c r="Z7603" s="70"/>
      <c r="AA7603" s="71"/>
      <c r="AB7603" s="70"/>
      <c r="AC7603" s="70"/>
      <c r="AD7603" s="53"/>
      <c r="AE7603" s="53"/>
      <c r="AF7603" s="72"/>
      <c r="AG7603" s="70"/>
      <c r="AH7603" s="70"/>
      <c r="AI7603" s="70"/>
    </row>
    <row r="7604" spans="1:35" ht="12.75" customHeight="1" x14ac:dyDescent="0.2">
      <c r="A7604" s="64" t="s">
        <v>1300</v>
      </c>
      <c r="B7604" s="65" t="s">
        <v>1299</v>
      </c>
      <c r="C7604" s="65">
        <v>479895</v>
      </c>
      <c r="D7604" s="66">
        <f>VLOOKUP(A7604,'2.1 Termination Charges'!$B$4:$F$904,5,0)</f>
        <v>1.2359999999999999E-2</v>
      </c>
      <c r="G7604" s="67"/>
      <c r="H7604" s="67"/>
      <c r="J7604" s="67"/>
      <c r="P7604" s="68"/>
      <c r="Q7604" s="69"/>
      <c r="R7604" s="69"/>
      <c r="Z7604" s="70"/>
      <c r="AA7604" s="71"/>
      <c r="AB7604" s="70"/>
      <c r="AC7604" s="70"/>
      <c r="AD7604" s="53"/>
      <c r="AE7604" s="53"/>
      <c r="AF7604" s="72"/>
      <c r="AG7604" s="70"/>
      <c r="AH7604" s="70"/>
      <c r="AI7604" s="70"/>
    </row>
    <row r="7605" spans="1:35" ht="12.75" customHeight="1" x14ac:dyDescent="0.2">
      <c r="A7605" s="64" t="s">
        <v>1300</v>
      </c>
      <c r="B7605" s="65" t="s">
        <v>1299</v>
      </c>
      <c r="C7605" s="65">
        <v>479896</v>
      </c>
      <c r="D7605" s="66">
        <f>VLOOKUP(A7605,'2.1 Termination Charges'!$B$4:$F$904,5,0)</f>
        <v>1.2359999999999999E-2</v>
      </c>
      <c r="G7605" s="67"/>
      <c r="H7605" s="67"/>
      <c r="J7605" s="67"/>
      <c r="P7605" s="68"/>
      <c r="Q7605" s="69"/>
      <c r="R7605" s="69"/>
      <c r="Z7605" s="70"/>
      <c r="AA7605" s="71"/>
      <c r="AB7605" s="70"/>
      <c r="AC7605" s="70"/>
      <c r="AD7605" s="53"/>
      <c r="AE7605" s="53"/>
      <c r="AF7605" s="72"/>
      <c r="AG7605" s="70"/>
      <c r="AH7605" s="70"/>
      <c r="AI7605" s="70"/>
    </row>
    <row r="7606" spans="1:35" ht="12.75" customHeight="1" x14ac:dyDescent="0.2">
      <c r="A7606" s="64" t="s">
        <v>1300</v>
      </c>
      <c r="B7606" s="65" t="s">
        <v>1299</v>
      </c>
      <c r="C7606" s="65">
        <v>479897</v>
      </c>
      <c r="D7606" s="66">
        <f>VLOOKUP(A7606,'2.1 Termination Charges'!$B$4:$F$904,5,0)</f>
        <v>1.2359999999999999E-2</v>
      </c>
      <c r="G7606" s="67"/>
      <c r="H7606" s="67"/>
      <c r="J7606" s="67"/>
      <c r="P7606" s="68"/>
      <c r="Q7606" s="69"/>
      <c r="R7606" s="69"/>
      <c r="Z7606" s="70"/>
      <c r="AA7606" s="71"/>
      <c r="AB7606" s="70"/>
      <c r="AC7606" s="70"/>
      <c r="AD7606" s="53"/>
      <c r="AE7606" s="53"/>
      <c r="AF7606" s="72"/>
      <c r="AG7606" s="70"/>
      <c r="AH7606" s="70"/>
      <c r="AI7606" s="70"/>
    </row>
    <row r="7607" spans="1:35" ht="12.75" customHeight="1" x14ac:dyDescent="0.2">
      <c r="A7607" s="64" t="s">
        <v>1300</v>
      </c>
      <c r="B7607" s="65" t="s">
        <v>1299</v>
      </c>
      <c r="C7607" s="65">
        <v>479898</v>
      </c>
      <c r="D7607" s="66">
        <f>VLOOKUP(A7607,'2.1 Termination Charges'!$B$4:$F$904,5,0)</f>
        <v>1.2359999999999999E-2</v>
      </c>
      <c r="G7607" s="67"/>
      <c r="H7607" s="67"/>
      <c r="J7607" s="67"/>
      <c r="P7607" s="68"/>
      <c r="Q7607" s="69"/>
      <c r="R7607" s="69"/>
      <c r="Z7607" s="70"/>
      <c r="AA7607" s="71"/>
      <c r="AB7607" s="70"/>
      <c r="AC7607" s="70"/>
      <c r="AD7607" s="53"/>
      <c r="AE7607" s="53"/>
      <c r="AF7607" s="72"/>
      <c r="AG7607" s="70"/>
      <c r="AH7607" s="70"/>
      <c r="AI7607" s="70"/>
    </row>
    <row r="7608" spans="1:35" ht="12.75" customHeight="1" x14ac:dyDescent="0.2">
      <c r="A7608" s="64" t="s">
        <v>1300</v>
      </c>
      <c r="B7608" s="65" t="s">
        <v>1299</v>
      </c>
      <c r="C7608" s="65">
        <v>47990</v>
      </c>
      <c r="D7608" s="66">
        <f>VLOOKUP(A7608,'2.1 Termination Charges'!$B$4:$F$904,5,0)</f>
        <v>1.2359999999999999E-2</v>
      </c>
      <c r="G7608" s="67"/>
      <c r="H7608" s="67"/>
      <c r="J7608" s="67"/>
      <c r="P7608" s="68"/>
      <c r="Q7608" s="69"/>
      <c r="R7608" s="69"/>
      <c r="Z7608" s="70"/>
      <c r="AA7608" s="71"/>
      <c r="AB7608" s="70"/>
      <c r="AC7608" s="70"/>
      <c r="AD7608" s="53"/>
      <c r="AE7608" s="53"/>
      <c r="AF7608" s="72"/>
      <c r="AG7608" s="70"/>
      <c r="AH7608" s="70"/>
      <c r="AI7608" s="70"/>
    </row>
    <row r="7609" spans="1:35" ht="12.75" customHeight="1" x14ac:dyDescent="0.2">
      <c r="A7609" s="64" t="s">
        <v>1300</v>
      </c>
      <c r="B7609" s="65" t="s">
        <v>1299</v>
      </c>
      <c r="C7609" s="65">
        <v>479913</v>
      </c>
      <c r="D7609" s="66">
        <f>VLOOKUP(A7609,'2.1 Termination Charges'!$B$4:$F$904,5,0)</f>
        <v>1.2359999999999999E-2</v>
      </c>
      <c r="G7609" s="67"/>
      <c r="H7609" s="67"/>
      <c r="J7609" s="67"/>
      <c r="P7609" s="68"/>
      <c r="Q7609" s="69"/>
      <c r="R7609" s="69"/>
      <c r="Z7609" s="70"/>
      <c r="AA7609" s="71"/>
      <c r="AB7609" s="70"/>
      <c r="AC7609" s="70"/>
      <c r="AD7609" s="53"/>
      <c r="AE7609" s="53"/>
      <c r="AF7609" s="72"/>
      <c r="AG7609" s="70"/>
      <c r="AH7609" s="70"/>
      <c r="AI7609" s="70"/>
    </row>
    <row r="7610" spans="1:35" ht="12.75" customHeight="1" x14ac:dyDescent="0.2">
      <c r="A7610" s="64" t="s">
        <v>1300</v>
      </c>
      <c r="B7610" s="65" t="s">
        <v>1299</v>
      </c>
      <c r="C7610" s="65">
        <v>479914</v>
      </c>
      <c r="D7610" s="66">
        <f>VLOOKUP(A7610,'2.1 Termination Charges'!$B$4:$F$904,5,0)</f>
        <v>1.2359999999999999E-2</v>
      </c>
      <c r="G7610" s="67"/>
      <c r="H7610" s="67"/>
      <c r="J7610" s="67"/>
      <c r="P7610" s="68"/>
      <c r="Q7610" s="69"/>
      <c r="R7610" s="69"/>
      <c r="Z7610" s="70"/>
      <c r="AA7610" s="71"/>
      <c r="AB7610" s="70"/>
      <c r="AC7610" s="70"/>
      <c r="AD7610" s="53"/>
      <c r="AE7610" s="53"/>
      <c r="AF7610" s="72"/>
      <c r="AG7610" s="70"/>
      <c r="AH7610" s="70"/>
      <c r="AI7610" s="70"/>
    </row>
    <row r="7611" spans="1:35" ht="12.75" customHeight="1" x14ac:dyDescent="0.2">
      <c r="A7611" s="64" t="s">
        <v>1300</v>
      </c>
      <c r="B7611" s="65" t="s">
        <v>1299</v>
      </c>
      <c r="C7611" s="65">
        <v>479917</v>
      </c>
      <c r="D7611" s="66">
        <f>VLOOKUP(A7611,'2.1 Termination Charges'!$B$4:$F$904,5,0)</f>
        <v>1.2359999999999999E-2</v>
      </c>
      <c r="G7611" s="67"/>
      <c r="H7611" s="67"/>
      <c r="J7611" s="67"/>
      <c r="P7611" s="68"/>
      <c r="Q7611" s="69"/>
      <c r="R7611" s="69"/>
      <c r="Z7611" s="70"/>
      <c r="AA7611" s="71"/>
      <c r="AB7611" s="70"/>
      <c r="AC7611" s="70"/>
      <c r="AD7611" s="53"/>
      <c r="AE7611" s="53"/>
      <c r="AF7611" s="72"/>
      <c r="AG7611" s="70"/>
      <c r="AH7611" s="70"/>
      <c r="AI7611" s="70"/>
    </row>
    <row r="7612" spans="1:35" ht="12.75" customHeight="1" x14ac:dyDescent="0.2">
      <c r="A7612" s="64" t="s">
        <v>1300</v>
      </c>
      <c r="B7612" s="65" t="s">
        <v>1299</v>
      </c>
      <c r="C7612" s="65">
        <v>479918</v>
      </c>
      <c r="D7612" s="66">
        <f>VLOOKUP(A7612,'2.1 Termination Charges'!$B$4:$F$904,5,0)</f>
        <v>1.2359999999999999E-2</v>
      </c>
      <c r="G7612" s="67"/>
      <c r="H7612" s="67"/>
      <c r="J7612" s="67"/>
      <c r="P7612" s="68"/>
      <c r="Q7612" s="69"/>
      <c r="R7612" s="69"/>
      <c r="Z7612" s="70"/>
      <c r="AA7612" s="71"/>
      <c r="AB7612" s="70"/>
      <c r="AC7612" s="70"/>
      <c r="AD7612" s="53"/>
      <c r="AE7612" s="53"/>
      <c r="AF7612" s="72"/>
      <c r="AG7612" s="70"/>
      <c r="AH7612" s="70"/>
      <c r="AI7612" s="70"/>
    </row>
    <row r="7613" spans="1:35" ht="12.75" customHeight="1" x14ac:dyDescent="0.2">
      <c r="A7613" s="64" t="s">
        <v>1300</v>
      </c>
      <c r="B7613" s="65" t="s">
        <v>1299</v>
      </c>
      <c r="C7613" s="65">
        <v>479919</v>
      </c>
      <c r="D7613" s="66">
        <f>VLOOKUP(A7613,'2.1 Termination Charges'!$B$4:$F$904,5,0)</f>
        <v>1.2359999999999999E-2</v>
      </c>
      <c r="G7613" s="67"/>
      <c r="H7613" s="67"/>
      <c r="J7613" s="67"/>
      <c r="P7613" s="68"/>
      <c r="Q7613" s="69"/>
      <c r="R7613" s="69"/>
      <c r="Z7613" s="70"/>
      <c r="AA7613" s="71"/>
      <c r="AB7613" s="70"/>
      <c r="AC7613" s="70"/>
      <c r="AD7613" s="53"/>
      <c r="AE7613" s="53"/>
      <c r="AF7613" s="72"/>
      <c r="AG7613" s="70"/>
      <c r="AH7613" s="70"/>
      <c r="AI7613" s="70"/>
    </row>
    <row r="7614" spans="1:35" ht="12.75" customHeight="1" x14ac:dyDescent="0.2">
      <c r="A7614" s="64" t="s">
        <v>1300</v>
      </c>
      <c r="B7614" s="65" t="s">
        <v>1299</v>
      </c>
      <c r="C7614" s="65">
        <v>47996</v>
      </c>
      <c r="D7614" s="66">
        <f>VLOOKUP(A7614,'2.1 Termination Charges'!$B$4:$F$904,5,0)</f>
        <v>1.2359999999999999E-2</v>
      </c>
      <c r="G7614" s="67"/>
      <c r="H7614" s="67"/>
      <c r="J7614" s="67"/>
      <c r="P7614" s="68"/>
      <c r="Q7614" s="69"/>
      <c r="R7614" s="69"/>
      <c r="Z7614" s="70"/>
      <c r="AA7614" s="71"/>
      <c r="AB7614" s="70"/>
      <c r="AC7614" s="70"/>
      <c r="AD7614" s="53"/>
      <c r="AE7614" s="53"/>
      <c r="AF7614" s="72"/>
      <c r="AG7614" s="70"/>
      <c r="AH7614" s="70"/>
      <c r="AI7614" s="70"/>
    </row>
    <row r="7615" spans="1:35" ht="12.75" customHeight="1" x14ac:dyDescent="0.2">
      <c r="A7615" s="64" t="s">
        <v>1300</v>
      </c>
      <c r="B7615" s="65" t="s">
        <v>1299</v>
      </c>
      <c r="C7615" s="65">
        <v>47997</v>
      </c>
      <c r="D7615" s="66">
        <f>VLOOKUP(A7615,'2.1 Termination Charges'!$B$4:$F$904,5,0)</f>
        <v>1.2359999999999999E-2</v>
      </c>
      <c r="G7615" s="67"/>
      <c r="H7615" s="67"/>
      <c r="J7615" s="67"/>
      <c r="P7615" s="68"/>
      <c r="Q7615" s="69"/>
      <c r="R7615" s="69"/>
      <c r="Z7615" s="70"/>
      <c r="AA7615" s="71"/>
      <c r="AB7615" s="70"/>
      <c r="AC7615" s="70"/>
      <c r="AD7615" s="53"/>
      <c r="AE7615" s="53"/>
      <c r="AF7615" s="72"/>
      <c r="AG7615" s="70"/>
      <c r="AH7615" s="70"/>
      <c r="AI7615" s="70"/>
    </row>
    <row r="7616" spans="1:35" ht="12.75" customHeight="1" x14ac:dyDescent="0.2">
      <c r="A7616" s="64" t="s">
        <v>1300</v>
      </c>
      <c r="B7616" s="65" t="s">
        <v>1299</v>
      </c>
      <c r="C7616" s="65">
        <v>47998</v>
      </c>
      <c r="D7616" s="66">
        <f>VLOOKUP(A7616,'2.1 Termination Charges'!$B$4:$F$904,5,0)</f>
        <v>1.2359999999999999E-2</v>
      </c>
      <c r="G7616" s="67"/>
      <c r="H7616" s="67"/>
      <c r="J7616" s="67"/>
      <c r="P7616" s="68"/>
      <c r="Q7616" s="69"/>
      <c r="R7616" s="69"/>
      <c r="Z7616" s="70"/>
      <c r="AA7616" s="71"/>
      <c r="AB7616" s="70"/>
      <c r="AC7616" s="70"/>
      <c r="AD7616" s="53"/>
      <c r="AE7616" s="53"/>
      <c r="AF7616" s="72"/>
      <c r="AG7616" s="70"/>
      <c r="AH7616" s="70"/>
      <c r="AI7616" s="70"/>
    </row>
    <row r="7617" spans="1:35" ht="12.75" customHeight="1" x14ac:dyDescent="0.2">
      <c r="A7617" s="64" t="s">
        <v>1302</v>
      </c>
      <c r="B7617" s="65" t="s">
        <v>1301</v>
      </c>
      <c r="C7617" s="65">
        <v>4702</v>
      </c>
      <c r="D7617" s="66">
        <f>VLOOKUP(A7617,'2.1 Termination Charges'!$B$4:$F$904,5,0)</f>
        <v>0.22387000000000001</v>
      </c>
      <c r="G7617" s="67"/>
      <c r="H7617" s="67"/>
      <c r="J7617" s="67"/>
      <c r="P7617" s="68"/>
      <c r="Q7617" s="69"/>
      <c r="R7617" s="69"/>
      <c r="Z7617" s="70"/>
      <c r="AA7617" s="71"/>
      <c r="AB7617" s="70"/>
      <c r="AC7617" s="70"/>
      <c r="AD7617" s="53"/>
      <c r="AE7617" s="53"/>
      <c r="AF7617" s="72"/>
      <c r="AG7617" s="70"/>
      <c r="AH7617" s="70"/>
      <c r="AI7617" s="70"/>
    </row>
    <row r="7618" spans="1:35" ht="12.75" customHeight="1" x14ac:dyDescent="0.2">
      <c r="A7618" s="64" t="s">
        <v>1302</v>
      </c>
      <c r="B7618" s="65" t="s">
        <v>1301</v>
      </c>
      <c r="C7618" s="65">
        <v>4703</v>
      </c>
      <c r="D7618" s="66">
        <f>VLOOKUP(A7618,'2.1 Termination Charges'!$B$4:$F$904,5,0)</f>
        <v>0.22387000000000001</v>
      </c>
      <c r="G7618" s="67"/>
      <c r="H7618" s="67"/>
      <c r="J7618" s="67"/>
      <c r="P7618" s="68"/>
      <c r="Q7618" s="69"/>
      <c r="R7618" s="69"/>
      <c r="Z7618" s="70"/>
      <c r="AA7618" s="71"/>
      <c r="AB7618" s="70"/>
      <c r="AC7618" s="70"/>
      <c r="AD7618" s="53"/>
      <c r="AE7618" s="53"/>
      <c r="AF7618" s="72"/>
      <c r="AG7618" s="70"/>
      <c r="AH7618" s="70"/>
      <c r="AI7618" s="70"/>
    </row>
    <row r="7619" spans="1:35" ht="12.75" customHeight="1" x14ac:dyDescent="0.2">
      <c r="A7619" s="64" t="s">
        <v>1302</v>
      </c>
      <c r="B7619" s="65" t="s">
        <v>1301</v>
      </c>
      <c r="C7619" s="65">
        <v>4704</v>
      </c>
      <c r="D7619" s="66">
        <f>VLOOKUP(A7619,'2.1 Termination Charges'!$B$4:$F$904,5,0)</f>
        <v>0.22387000000000001</v>
      </c>
      <c r="G7619" s="67"/>
      <c r="H7619" s="67"/>
      <c r="J7619" s="67"/>
      <c r="P7619" s="68"/>
      <c r="Q7619" s="69"/>
      <c r="R7619" s="69"/>
      <c r="Z7619" s="70"/>
      <c r="AA7619" s="71"/>
      <c r="AB7619" s="70"/>
      <c r="AC7619" s="70"/>
      <c r="AD7619" s="53"/>
      <c r="AE7619" s="53"/>
      <c r="AF7619" s="72"/>
      <c r="AG7619" s="70"/>
      <c r="AH7619" s="70"/>
      <c r="AI7619" s="70"/>
    </row>
    <row r="7620" spans="1:35" ht="12.75" customHeight="1" x14ac:dyDescent="0.2">
      <c r="A7620" s="64" t="s">
        <v>1302</v>
      </c>
      <c r="B7620" s="65" t="s">
        <v>1301</v>
      </c>
      <c r="C7620" s="65">
        <v>4705</v>
      </c>
      <c r="D7620" s="66">
        <f>VLOOKUP(A7620,'2.1 Termination Charges'!$B$4:$F$904,5,0)</f>
        <v>0.22387000000000001</v>
      </c>
      <c r="G7620" s="67"/>
      <c r="H7620" s="67"/>
      <c r="J7620" s="67"/>
      <c r="P7620" s="68"/>
      <c r="Q7620" s="69"/>
      <c r="R7620" s="69"/>
      <c r="Z7620" s="70"/>
      <c r="AA7620" s="71"/>
      <c r="AB7620" s="70"/>
      <c r="AC7620" s="70"/>
      <c r="AD7620" s="53"/>
      <c r="AE7620" s="53"/>
      <c r="AF7620" s="72"/>
      <c r="AG7620" s="70"/>
      <c r="AH7620" s="70"/>
      <c r="AI7620" s="70"/>
    </row>
    <row r="7621" spans="1:35" ht="12.75" customHeight="1" x14ac:dyDescent="0.2">
      <c r="A7621" s="64" t="s">
        <v>1302</v>
      </c>
      <c r="B7621" s="65" t="s">
        <v>1301</v>
      </c>
      <c r="C7621" s="65">
        <v>4706</v>
      </c>
      <c r="D7621" s="66">
        <f>VLOOKUP(A7621,'2.1 Termination Charges'!$B$4:$F$904,5,0)</f>
        <v>0.22387000000000001</v>
      </c>
      <c r="G7621" s="67"/>
      <c r="H7621" s="67"/>
      <c r="J7621" s="67"/>
      <c r="P7621" s="68"/>
      <c r="Q7621" s="69"/>
      <c r="R7621" s="69"/>
      <c r="Z7621" s="70"/>
      <c r="AA7621" s="71"/>
      <c r="AB7621" s="70"/>
      <c r="AC7621" s="70"/>
      <c r="AD7621" s="53"/>
      <c r="AE7621" s="53"/>
      <c r="AF7621" s="72"/>
      <c r="AG7621" s="70"/>
      <c r="AH7621" s="70"/>
      <c r="AI7621" s="70"/>
    </row>
    <row r="7622" spans="1:35" ht="12.75" customHeight="1" x14ac:dyDescent="0.2">
      <c r="A7622" s="64" t="s">
        <v>1302</v>
      </c>
      <c r="B7622" s="65" t="s">
        <v>1301</v>
      </c>
      <c r="C7622" s="65">
        <v>4707</v>
      </c>
      <c r="D7622" s="66">
        <f>VLOOKUP(A7622,'2.1 Termination Charges'!$B$4:$F$904,5,0)</f>
        <v>0.22387000000000001</v>
      </c>
      <c r="G7622" s="67"/>
      <c r="H7622" s="67"/>
      <c r="J7622" s="67"/>
      <c r="P7622" s="68"/>
      <c r="Q7622" s="69"/>
      <c r="R7622" s="69"/>
      <c r="Z7622" s="70"/>
      <c r="AA7622" s="71"/>
      <c r="AB7622" s="70"/>
      <c r="AC7622" s="70"/>
      <c r="AD7622" s="53"/>
      <c r="AE7622" s="53"/>
      <c r="AF7622" s="72"/>
      <c r="AG7622" s="70"/>
      <c r="AH7622" s="70"/>
      <c r="AI7622" s="70"/>
    </row>
    <row r="7623" spans="1:35" ht="12.75" customHeight="1" x14ac:dyDescent="0.2">
      <c r="A7623" s="64" t="s">
        <v>1302</v>
      </c>
      <c r="B7623" s="65" t="s">
        <v>1301</v>
      </c>
      <c r="C7623" s="65">
        <v>4708</v>
      </c>
      <c r="D7623" s="66">
        <f>VLOOKUP(A7623,'2.1 Termination Charges'!$B$4:$F$904,5,0)</f>
        <v>0.22387000000000001</v>
      </c>
      <c r="G7623" s="67"/>
      <c r="H7623" s="67"/>
      <c r="J7623" s="67"/>
      <c r="P7623" s="68"/>
      <c r="Q7623" s="69"/>
      <c r="R7623" s="69"/>
      <c r="Z7623" s="70"/>
      <c r="AA7623" s="71"/>
      <c r="AB7623" s="70"/>
      <c r="AC7623" s="70"/>
      <c r="AD7623" s="53"/>
      <c r="AE7623" s="53"/>
      <c r="AF7623" s="72"/>
      <c r="AG7623" s="70"/>
      <c r="AH7623" s="70"/>
      <c r="AI7623" s="70"/>
    </row>
    <row r="7624" spans="1:35" ht="12.75" customHeight="1" x14ac:dyDescent="0.2">
      <c r="A7624" s="64" t="s">
        <v>1302</v>
      </c>
      <c r="B7624" s="65" t="s">
        <v>1301</v>
      </c>
      <c r="C7624" s="65">
        <v>4709</v>
      </c>
      <c r="D7624" s="66">
        <f>VLOOKUP(A7624,'2.1 Termination Charges'!$B$4:$F$904,5,0)</f>
        <v>0.22387000000000001</v>
      </c>
      <c r="G7624" s="67"/>
      <c r="H7624" s="67"/>
      <c r="J7624" s="67"/>
      <c r="P7624" s="68"/>
      <c r="Q7624" s="69"/>
      <c r="R7624" s="69"/>
      <c r="Z7624" s="70"/>
      <c r="AA7624" s="71"/>
      <c r="AB7624" s="70"/>
      <c r="AC7624" s="70"/>
      <c r="AD7624" s="53"/>
      <c r="AE7624" s="53"/>
      <c r="AF7624" s="72"/>
      <c r="AG7624" s="70"/>
      <c r="AH7624" s="70"/>
      <c r="AI7624" s="70"/>
    </row>
    <row r="7625" spans="1:35" ht="12.75" customHeight="1" x14ac:dyDescent="0.2">
      <c r="A7625" s="64" t="s">
        <v>1302</v>
      </c>
      <c r="B7625" s="65" t="s">
        <v>1301</v>
      </c>
      <c r="C7625" s="65">
        <v>471881</v>
      </c>
      <c r="D7625" s="66">
        <f>VLOOKUP(A7625,'2.1 Termination Charges'!$B$4:$F$904,5,0)</f>
        <v>0.22387000000000001</v>
      </c>
      <c r="G7625" s="67"/>
      <c r="H7625" s="67"/>
      <c r="J7625" s="67"/>
      <c r="P7625" s="68"/>
      <c r="Q7625" s="69"/>
      <c r="R7625" s="69"/>
      <c r="Z7625" s="70"/>
      <c r="AA7625" s="71"/>
      <c r="AB7625" s="70"/>
      <c r="AC7625" s="70"/>
      <c r="AD7625" s="53"/>
      <c r="AE7625" s="53"/>
      <c r="AF7625" s="72"/>
      <c r="AG7625" s="70"/>
      <c r="AH7625" s="70"/>
      <c r="AI7625" s="70"/>
    </row>
    <row r="7626" spans="1:35" ht="12.75" customHeight="1" x14ac:dyDescent="0.2">
      <c r="A7626" s="64" t="s">
        <v>1302</v>
      </c>
      <c r="B7626" s="65" t="s">
        <v>1301</v>
      </c>
      <c r="C7626" s="65">
        <v>471882</v>
      </c>
      <c r="D7626" s="66">
        <f>VLOOKUP(A7626,'2.1 Termination Charges'!$B$4:$F$904,5,0)</f>
        <v>0.22387000000000001</v>
      </c>
      <c r="G7626" s="67"/>
      <c r="H7626" s="67"/>
      <c r="J7626" s="67"/>
      <c r="P7626" s="68"/>
      <c r="Q7626" s="69"/>
      <c r="R7626" s="69"/>
      <c r="Z7626" s="70"/>
      <c r="AA7626" s="71"/>
      <c r="AB7626" s="70"/>
      <c r="AC7626" s="70"/>
      <c r="AD7626" s="53"/>
      <c r="AE7626" s="53"/>
      <c r="AF7626" s="72"/>
      <c r="AG7626" s="70"/>
      <c r="AH7626" s="70"/>
      <c r="AI7626" s="70"/>
    </row>
    <row r="7627" spans="1:35" ht="12.75" customHeight="1" x14ac:dyDescent="0.2">
      <c r="A7627" s="64" t="s">
        <v>1302</v>
      </c>
      <c r="B7627" s="65" t="s">
        <v>1301</v>
      </c>
      <c r="C7627" s="65">
        <v>47810</v>
      </c>
      <c r="D7627" s="66">
        <f>VLOOKUP(A7627,'2.1 Termination Charges'!$B$4:$F$904,5,0)</f>
        <v>0.22387000000000001</v>
      </c>
      <c r="G7627" s="67"/>
      <c r="H7627" s="67"/>
      <c r="J7627" s="67"/>
      <c r="P7627" s="68"/>
      <c r="Q7627" s="69"/>
      <c r="R7627" s="69"/>
      <c r="Z7627" s="70"/>
      <c r="AA7627" s="71"/>
      <c r="AB7627" s="70"/>
      <c r="AC7627" s="70"/>
      <c r="AD7627" s="53"/>
      <c r="AE7627" s="53"/>
      <c r="AF7627" s="72"/>
      <c r="AG7627" s="70"/>
      <c r="AH7627" s="70"/>
      <c r="AI7627" s="70"/>
    </row>
    <row r="7628" spans="1:35" ht="12.75" customHeight="1" x14ac:dyDescent="0.2">
      <c r="A7628" s="64" t="s">
        <v>1302</v>
      </c>
      <c r="B7628" s="65" t="s">
        <v>1301</v>
      </c>
      <c r="C7628" s="65">
        <v>47811</v>
      </c>
      <c r="D7628" s="66">
        <f>VLOOKUP(A7628,'2.1 Termination Charges'!$B$4:$F$904,5,0)</f>
        <v>0.22387000000000001</v>
      </c>
      <c r="G7628" s="67"/>
      <c r="H7628" s="67"/>
      <c r="J7628" s="67"/>
      <c r="P7628" s="68"/>
      <c r="Q7628" s="69"/>
      <c r="R7628" s="69"/>
      <c r="Z7628" s="70"/>
      <c r="AA7628" s="71"/>
      <c r="AB7628" s="70"/>
      <c r="AC7628" s="70"/>
      <c r="AD7628" s="53"/>
      <c r="AE7628" s="53"/>
      <c r="AF7628" s="72"/>
      <c r="AG7628" s="70"/>
      <c r="AH7628" s="70"/>
      <c r="AI7628" s="70"/>
    </row>
    <row r="7629" spans="1:35" ht="12.75" customHeight="1" x14ac:dyDescent="0.2">
      <c r="A7629" s="64" t="s">
        <v>1302</v>
      </c>
      <c r="B7629" s="65" t="s">
        <v>1301</v>
      </c>
      <c r="C7629" s="65">
        <v>47812</v>
      </c>
      <c r="D7629" s="66">
        <f>VLOOKUP(A7629,'2.1 Termination Charges'!$B$4:$F$904,5,0)</f>
        <v>0.22387000000000001</v>
      </c>
      <c r="G7629" s="67"/>
      <c r="H7629" s="67"/>
      <c r="J7629" s="67"/>
      <c r="P7629" s="68"/>
      <c r="Q7629" s="69"/>
      <c r="R7629" s="69"/>
      <c r="Z7629" s="70"/>
      <c r="AA7629" s="71"/>
      <c r="AB7629" s="70"/>
      <c r="AC7629" s="70"/>
      <c r="AD7629" s="53"/>
      <c r="AE7629" s="53"/>
      <c r="AF7629" s="72"/>
      <c r="AG7629" s="70"/>
      <c r="AH7629" s="70"/>
      <c r="AI7629" s="70"/>
    </row>
    <row r="7630" spans="1:35" ht="12.75" customHeight="1" x14ac:dyDescent="0.2">
      <c r="A7630" s="64" t="s">
        <v>1302</v>
      </c>
      <c r="B7630" s="65" t="s">
        <v>1301</v>
      </c>
      <c r="C7630" s="65">
        <v>47813</v>
      </c>
      <c r="D7630" s="66">
        <f>VLOOKUP(A7630,'2.1 Termination Charges'!$B$4:$F$904,5,0)</f>
        <v>0.22387000000000001</v>
      </c>
      <c r="G7630" s="67"/>
      <c r="H7630" s="67"/>
      <c r="J7630" s="67"/>
      <c r="P7630" s="68"/>
      <c r="Q7630" s="69"/>
      <c r="R7630" s="69"/>
      <c r="Z7630" s="70"/>
      <c r="AA7630" s="71"/>
      <c r="AB7630" s="70"/>
      <c r="AC7630" s="70"/>
      <c r="AD7630" s="53"/>
      <c r="AE7630" s="53"/>
      <c r="AF7630" s="72"/>
      <c r="AG7630" s="70"/>
      <c r="AH7630" s="70"/>
      <c r="AI7630" s="70"/>
    </row>
    <row r="7631" spans="1:35" ht="12.75" customHeight="1" x14ac:dyDescent="0.2">
      <c r="A7631" s="64" t="s">
        <v>1302</v>
      </c>
      <c r="B7631" s="65" t="s">
        <v>1301</v>
      </c>
      <c r="C7631" s="65">
        <v>47814</v>
      </c>
      <c r="D7631" s="66">
        <f>VLOOKUP(A7631,'2.1 Termination Charges'!$B$4:$F$904,5,0)</f>
        <v>0.22387000000000001</v>
      </c>
      <c r="G7631" s="67"/>
      <c r="H7631" s="67"/>
      <c r="J7631" s="67"/>
      <c r="P7631" s="68"/>
      <c r="Q7631" s="69"/>
      <c r="R7631" s="69"/>
      <c r="Z7631" s="70"/>
      <c r="AA7631" s="71"/>
      <c r="AB7631" s="70"/>
      <c r="AC7631" s="70"/>
      <c r="AD7631" s="53"/>
      <c r="AE7631" s="53"/>
      <c r="AF7631" s="72"/>
      <c r="AG7631" s="70"/>
      <c r="AH7631" s="70"/>
      <c r="AI7631" s="70"/>
    </row>
    <row r="7632" spans="1:35" ht="12.75" customHeight="1" x14ac:dyDescent="0.2">
      <c r="A7632" s="64" t="s">
        <v>1302</v>
      </c>
      <c r="B7632" s="65" t="s">
        <v>1301</v>
      </c>
      <c r="C7632" s="65">
        <v>47815</v>
      </c>
      <c r="D7632" s="66">
        <f>VLOOKUP(A7632,'2.1 Termination Charges'!$B$4:$F$904,5,0)</f>
        <v>0.22387000000000001</v>
      </c>
      <c r="G7632" s="67"/>
      <c r="H7632" s="67"/>
      <c r="J7632" s="67"/>
      <c r="P7632" s="68"/>
      <c r="Q7632" s="69"/>
      <c r="R7632" s="69"/>
      <c r="Z7632" s="70"/>
      <c r="AA7632" s="71"/>
      <c r="AB7632" s="70"/>
      <c r="AC7632" s="70"/>
      <c r="AD7632" s="53"/>
      <c r="AE7632" s="53"/>
      <c r="AF7632" s="72"/>
      <c r="AG7632" s="70"/>
      <c r="AH7632" s="70"/>
      <c r="AI7632" s="70"/>
    </row>
    <row r="7633" spans="1:35" ht="12.75" customHeight="1" x14ac:dyDescent="0.2">
      <c r="A7633" s="64" t="s">
        <v>1302</v>
      </c>
      <c r="B7633" s="65" t="s">
        <v>1301</v>
      </c>
      <c r="C7633" s="65">
        <v>4785</v>
      </c>
      <c r="D7633" s="66">
        <f>VLOOKUP(A7633,'2.1 Termination Charges'!$B$4:$F$904,5,0)</f>
        <v>0.22387000000000001</v>
      </c>
      <c r="G7633" s="67"/>
      <c r="H7633" s="67"/>
      <c r="J7633" s="67"/>
      <c r="P7633" s="68"/>
      <c r="Q7633" s="69"/>
      <c r="R7633" s="69"/>
      <c r="Z7633" s="70"/>
      <c r="AA7633" s="71"/>
      <c r="AB7633" s="70"/>
      <c r="AC7633" s="70"/>
      <c r="AD7633" s="53"/>
      <c r="AE7633" s="53"/>
      <c r="AF7633" s="72"/>
      <c r="AG7633" s="70"/>
      <c r="AH7633" s="70"/>
      <c r="AI7633" s="70"/>
    </row>
    <row r="7634" spans="1:35" ht="12.75" customHeight="1" x14ac:dyDescent="0.2">
      <c r="A7634" s="64" t="s">
        <v>1302</v>
      </c>
      <c r="B7634" s="65" t="s">
        <v>1301</v>
      </c>
      <c r="C7634" s="65">
        <v>47880</v>
      </c>
      <c r="D7634" s="66">
        <f>VLOOKUP(A7634,'2.1 Termination Charges'!$B$4:$F$904,5,0)</f>
        <v>0.22387000000000001</v>
      </c>
      <c r="G7634" s="67"/>
      <c r="H7634" s="67"/>
      <c r="J7634" s="67"/>
      <c r="P7634" s="68"/>
      <c r="Q7634" s="69"/>
      <c r="R7634" s="69"/>
      <c r="Z7634" s="70"/>
      <c r="AA7634" s="71"/>
      <c r="AB7634" s="70"/>
      <c r="AC7634" s="70"/>
      <c r="AD7634" s="53"/>
      <c r="AE7634" s="53"/>
      <c r="AF7634" s="72"/>
      <c r="AG7634" s="70"/>
      <c r="AH7634" s="70"/>
      <c r="AI7634" s="70"/>
    </row>
    <row r="7635" spans="1:35" ht="12.75" customHeight="1" x14ac:dyDescent="0.2">
      <c r="A7635" s="64" t="s">
        <v>1304</v>
      </c>
      <c r="B7635" s="65" t="s">
        <v>1303</v>
      </c>
      <c r="C7635" s="65">
        <v>968</v>
      </c>
      <c r="D7635" s="66">
        <f>VLOOKUP(A7635,'2.1 Termination Charges'!$B$4:$F$904,5,0)</f>
        <v>0.27877999999999997</v>
      </c>
      <c r="G7635" s="67"/>
      <c r="H7635" s="67"/>
      <c r="J7635" s="67"/>
      <c r="P7635" s="68"/>
      <c r="Q7635" s="69"/>
      <c r="R7635" s="69"/>
      <c r="Z7635" s="70"/>
      <c r="AA7635" s="71"/>
      <c r="AB7635" s="70"/>
      <c r="AC7635" s="70"/>
      <c r="AD7635" s="53"/>
      <c r="AE7635" s="53"/>
      <c r="AF7635" s="72"/>
      <c r="AG7635" s="70"/>
      <c r="AH7635" s="70"/>
      <c r="AI7635" s="70"/>
    </row>
    <row r="7636" spans="1:35" ht="12.75" customHeight="1" x14ac:dyDescent="0.2">
      <c r="A7636" s="64" t="s">
        <v>1306</v>
      </c>
      <c r="B7636" s="65" t="s">
        <v>1305</v>
      </c>
      <c r="C7636" s="65">
        <v>96871</v>
      </c>
      <c r="D7636" s="66">
        <f>VLOOKUP(A7636,'2.1 Termination Charges'!$B$4:$F$904,5,0)</f>
        <v>0.47902</v>
      </c>
      <c r="G7636" s="67"/>
      <c r="H7636" s="67"/>
      <c r="J7636" s="67"/>
      <c r="P7636" s="68"/>
      <c r="Q7636" s="69"/>
      <c r="R7636" s="69"/>
      <c r="Z7636" s="70"/>
      <c r="AA7636" s="71"/>
      <c r="AB7636" s="70"/>
      <c r="AC7636" s="70"/>
      <c r="AD7636" s="53"/>
      <c r="AE7636" s="53"/>
      <c r="AF7636" s="72"/>
      <c r="AG7636" s="70"/>
      <c r="AH7636" s="70"/>
      <c r="AI7636" s="70"/>
    </row>
    <row r="7637" spans="1:35" ht="12.75" customHeight="1" x14ac:dyDescent="0.2">
      <c r="A7637" s="64" t="s">
        <v>1306</v>
      </c>
      <c r="B7637" s="65" t="s">
        <v>1305</v>
      </c>
      <c r="C7637" s="65">
        <v>96872</v>
      </c>
      <c r="D7637" s="66">
        <f>VLOOKUP(A7637,'2.1 Termination Charges'!$B$4:$F$904,5,0)</f>
        <v>0.47902</v>
      </c>
      <c r="G7637" s="67"/>
      <c r="H7637" s="67"/>
      <c r="J7637" s="67"/>
      <c r="P7637" s="68"/>
      <c r="Q7637" s="69"/>
      <c r="R7637" s="69"/>
      <c r="Z7637" s="70"/>
      <c r="AA7637" s="71"/>
      <c r="AB7637" s="70"/>
      <c r="AC7637" s="70"/>
      <c r="AD7637" s="53"/>
      <c r="AE7637" s="53"/>
      <c r="AF7637" s="72"/>
      <c r="AG7637" s="70"/>
      <c r="AH7637" s="70"/>
      <c r="AI7637" s="70"/>
    </row>
    <row r="7638" spans="1:35" ht="12.75" customHeight="1" x14ac:dyDescent="0.2">
      <c r="A7638" s="64" t="s">
        <v>1306</v>
      </c>
      <c r="B7638" s="65" t="s">
        <v>1305</v>
      </c>
      <c r="C7638" s="65">
        <v>96878</v>
      </c>
      <c r="D7638" s="66">
        <f>VLOOKUP(A7638,'2.1 Termination Charges'!$B$4:$F$904,5,0)</f>
        <v>0.47902</v>
      </c>
      <c r="G7638" s="67"/>
      <c r="H7638" s="67"/>
      <c r="J7638" s="67"/>
      <c r="P7638" s="68"/>
      <c r="Q7638" s="69"/>
      <c r="R7638" s="69"/>
      <c r="Z7638" s="70"/>
      <c r="AA7638" s="71"/>
      <c r="AB7638" s="70"/>
      <c r="AC7638" s="70"/>
      <c r="AD7638" s="53"/>
      <c r="AE7638" s="53"/>
      <c r="AF7638" s="72"/>
      <c r="AG7638" s="70"/>
      <c r="AH7638" s="70"/>
      <c r="AI7638" s="70"/>
    </row>
    <row r="7639" spans="1:35" ht="12.75" customHeight="1" x14ac:dyDescent="0.2">
      <c r="A7639" s="64" t="s">
        <v>1306</v>
      </c>
      <c r="B7639" s="65" t="s">
        <v>1305</v>
      </c>
      <c r="C7639" s="65">
        <v>96879</v>
      </c>
      <c r="D7639" s="66">
        <f>VLOOKUP(A7639,'2.1 Termination Charges'!$B$4:$F$904,5,0)</f>
        <v>0.47902</v>
      </c>
      <c r="G7639" s="67"/>
      <c r="H7639" s="67"/>
      <c r="J7639" s="67"/>
      <c r="P7639" s="68"/>
      <c r="Q7639" s="69"/>
      <c r="R7639" s="69"/>
      <c r="Z7639" s="70"/>
      <c r="AA7639" s="71"/>
      <c r="AB7639" s="70"/>
      <c r="AC7639" s="70"/>
      <c r="AD7639" s="53"/>
      <c r="AE7639" s="53"/>
      <c r="AF7639" s="72"/>
      <c r="AG7639" s="70"/>
      <c r="AH7639" s="70"/>
      <c r="AI7639" s="70"/>
    </row>
    <row r="7640" spans="1:35" ht="12.75" customHeight="1" x14ac:dyDescent="0.2">
      <c r="A7640" s="64" t="s">
        <v>1306</v>
      </c>
      <c r="B7640" s="65" t="s">
        <v>1305</v>
      </c>
      <c r="C7640" s="65">
        <v>9689</v>
      </c>
      <c r="D7640" s="66">
        <f>VLOOKUP(A7640,'2.1 Termination Charges'!$B$4:$F$904,5,0)</f>
        <v>0.47902</v>
      </c>
      <c r="G7640" s="67"/>
      <c r="H7640" s="67"/>
      <c r="J7640" s="67"/>
      <c r="P7640" s="68"/>
      <c r="Q7640" s="69"/>
      <c r="R7640" s="69"/>
      <c r="Z7640" s="70"/>
      <c r="AA7640" s="71"/>
      <c r="AB7640" s="70"/>
      <c r="AC7640" s="70"/>
      <c r="AD7640" s="53"/>
      <c r="AE7640" s="53"/>
      <c r="AF7640" s="72"/>
      <c r="AG7640" s="70"/>
      <c r="AH7640" s="70"/>
      <c r="AI7640" s="70"/>
    </row>
    <row r="7641" spans="1:35" ht="12.75" customHeight="1" x14ac:dyDescent="0.2">
      <c r="A7641" s="64" t="s">
        <v>1308</v>
      </c>
      <c r="B7641" s="65" t="s">
        <v>1307</v>
      </c>
      <c r="C7641" s="65">
        <v>92</v>
      </c>
      <c r="D7641" s="66">
        <f>VLOOKUP(A7641,'2.1 Termination Charges'!$B$4:$F$904,5,0)</f>
        <v>8.4849999999999995E-2</v>
      </c>
      <c r="G7641" s="67"/>
      <c r="H7641" s="67"/>
      <c r="J7641" s="67"/>
      <c r="P7641" s="68"/>
      <c r="Q7641" s="69"/>
      <c r="R7641" s="69"/>
      <c r="Z7641" s="70"/>
      <c r="AA7641" s="71"/>
      <c r="AB7641" s="70"/>
      <c r="AC7641" s="70"/>
      <c r="AD7641" s="53"/>
      <c r="AE7641" s="53"/>
      <c r="AF7641" s="72"/>
      <c r="AG7641" s="70"/>
      <c r="AH7641" s="70"/>
      <c r="AI7641" s="70"/>
    </row>
    <row r="7642" spans="1:35" ht="12.75" customHeight="1" x14ac:dyDescent="0.2">
      <c r="A7642" s="64" t="s">
        <v>1310</v>
      </c>
      <c r="B7642" s="65" t="s">
        <v>1309</v>
      </c>
      <c r="C7642" s="65">
        <v>9230</v>
      </c>
      <c r="D7642" s="66">
        <f>VLOOKUP(A7642,'2.1 Termination Charges'!$B$4:$F$904,5,0)</f>
        <v>6.9089999999999999E-2</v>
      </c>
      <c r="G7642" s="67"/>
      <c r="H7642" s="67"/>
      <c r="J7642" s="67"/>
      <c r="P7642" s="68"/>
      <c r="Q7642" s="69"/>
      <c r="R7642" s="69"/>
      <c r="Z7642" s="70"/>
      <c r="AA7642" s="71"/>
      <c r="AB7642" s="70"/>
      <c r="AC7642" s="70"/>
      <c r="AD7642" s="53"/>
      <c r="AE7642" s="53"/>
      <c r="AF7642" s="72"/>
      <c r="AG7642" s="70"/>
      <c r="AH7642" s="70"/>
      <c r="AI7642" s="70"/>
    </row>
    <row r="7643" spans="1:35" ht="12.75" customHeight="1" x14ac:dyDescent="0.2">
      <c r="A7643" s="64" t="s">
        <v>1312</v>
      </c>
      <c r="B7643" s="65" t="s">
        <v>1311</v>
      </c>
      <c r="C7643" s="65">
        <v>9231</v>
      </c>
      <c r="D7643" s="66">
        <f>VLOOKUP(A7643,'2.1 Termination Charges'!$B$4:$F$904,5,0)</f>
        <v>5.0299999999999997E-2</v>
      </c>
      <c r="G7643" s="67"/>
      <c r="H7643" s="67"/>
      <c r="J7643" s="67"/>
      <c r="P7643" s="68"/>
      <c r="Q7643" s="69"/>
      <c r="R7643" s="69"/>
      <c r="Z7643" s="70"/>
      <c r="AA7643" s="71"/>
      <c r="AB7643" s="70"/>
      <c r="AC7643" s="70"/>
      <c r="AD7643" s="53"/>
      <c r="AE7643" s="53"/>
      <c r="AF7643" s="72"/>
      <c r="AG7643" s="70"/>
      <c r="AH7643" s="70"/>
      <c r="AI7643" s="70"/>
    </row>
    <row r="7644" spans="1:35" ht="12.75" customHeight="1" x14ac:dyDescent="0.2">
      <c r="A7644" s="64" t="s">
        <v>1314</v>
      </c>
      <c r="B7644" s="65" t="s">
        <v>1313</v>
      </c>
      <c r="C7644" s="65">
        <v>9234</v>
      </c>
      <c r="D7644" s="66">
        <f>VLOOKUP(A7644,'2.1 Termination Charges'!$B$4:$F$904,5,0)</f>
        <v>9.4539999999999999E-2</v>
      </c>
      <c r="G7644" s="67"/>
      <c r="H7644" s="67"/>
      <c r="J7644" s="67"/>
      <c r="P7644" s="68"/>
      <c r="Q7644" s="69"/>
      <c r="R7644" s="69"/>
      <c r="Z7644" s="70"/>
      <c r="AA7644" s="71"/>
      <c r="AB7644" s="70"/>
      <c r="AC7644" s="70"/>
      <c r="AD7644" s="53"/>
      <c r="AE7644" s="53"/>
      <c r="AF7644" s="72"/>
      <c r="AG7644" s="70"/>
      <c r="AH7644" s="70"/>
      <c r="AI7644" s="70"/>
    </row>
    <row r="7645" spans="1:35" ht="12.75" customHeight="1" x14ac:dyDescent="0.2">
      <c r="A7645" s="64" t="s">
        <v>1316</v>
      </c>
      <c r="B7645" s="65" t="s">
        <v>1315</v>
      </c>
      <c r="C7645" s="65">
        <v>9233</v>
      </c>
      <c r="D7645" s="66">
        <f>VLOOKUP(A7645,'2.1 Termination Charges'!$B$4:$F$904,5,0)</f>
        <v>7.2730000000000003E-2</v>
      </c>
      <c r="G7645" s="67"/>
      <c r="H7645" s="67"/>
      <c r="J7645" s="67"/>
      <c r="P7645" s="68"/>
      <c r="Q7645" s="69"/>
      <c r="R7645" s="69"/>
      <c r="Z7645" s="70"/>
      <c r="AA7645" s="71"/>
      <c r="AB7645" s="70"/>
      <c r="AC7645" s="70"/>
      <c r="AD7645" s="53"/>
      <c r="AE7645" s="53"/>
      <c r="AF7645" s="72"/>
      <c r="AG7645" s="70"/>
      <c r="AH7645" s="70"/>
      <c r="AI7645" s="70"/>
    </row>
    <row r="7646" spans="1:35" ht="12.75" customHeight="1" x14ac:dyDescent="0.2">
      <c r="A7646" s="64" t="s">
        <v>1318</v>
      </c>
      <c r="B7646" s="65" t="s">
        <v>1317</v>
      </c>
      <c r="C7646" s="65">
        <v>9232</v>
      </c>
      <c r="D7646" s="66">
        <f>VLOOKUP(A7646,'2.1 Termination Charges'!$B$4:$F$904,5,0)</f>
        <v>8.2419999999999993E-2</v>
      </c>
      <c r="G7646" s="67"/>
      <c r="H7646" s="67"/>
      <c r="J7646" s="67"/>
      <c r="P7646" s="68"/>
      <c r="Q7646" s="69"/>
      <c r="R7646" s="69"/>
      <c r="Z7646" s="70"/>
      <c r="AA7646" s="71"/>
      <c r="AB7646" s="70"/>
      <c r="AC7646" s="70"/>
      <c r="AD7646" s="53"/>
      <c r="AE7646" s="53"/>
      <c r="AF7646" s="72"/>
      <c r="AG7646" s="70"/>
      <c r="AH7646" s="70"/>
      <c r="AI7646" s="70"/>
    </row>
    <row r="7647" spans="1:35" ht="12.75" customHeight="1" x14ac:dyDescent="0.2">
      <c r="A7647" s="64" t="s">
        <v>1320</v>
      </c>
      <c r="B7647" s="65" t="s">
        <v>1319</v>
      </c>
      <c r="C7647" s="65">
        <v>923</v>
      </c>
      <c r="D7647" s="66">
        <f>VLOOKUP(A7647,'2.1 Termination Charges'!$B$4:$F$904,5,0)</f>
        <v>8.788E-2</v>
      </c>
      <c r="G7647" s="67"/>
      <c r="H7647" s="67"/>
      <c r="J7647" s="67"/>
      <c r="P7647" s="68"/>
      <c r="Q7647" s="69"/>
      <c r="R7647" s="69"/>
      <c r="Z7647" s="70"/>
      <c r="AA7647" s="71"/>
      <c r="AB7647" s="70"/>
      <c r="AC7647" s="70"/>
      <c r="AD7647" s="53"/>
      <c r="AE7647" s="53"/>
      <c r="AF7647" s="72"/>
      <c r="AG7647" s="70"/>
      <c r="AH7647" s="70"/>
      <c r="AI7647" s="70"/>
    </row>
    <row r="7648" spans="1:35" ht="12.75" customHeight="1" x14ac:dyDescent="0.2">
      <c r="A7648" s="64" t="s">
        <v>1322</v>
      </c>
      <c r="B7648" s="65" t="s">
        <v>1321</v>
      </c>
      <c r="C7648" s="65">
        <v>680</v>
      </c>
      <c r="D7648" s="66">
        <f>VLOOKUP(A7648,'2.1 Termination Charges'!$B$4:$F$904,5,0)</f>
        <v>0.31126999999999999</v>
      </c>
      <c r="G7648" s="67"/>
      <c r="H7648" s="67"/>
      <c r="J7648" s="67"/>
      <c r="P7648" s="68"/>
      <c r="Q7648" s="69"/>
      <c r="R7648" s="69"/>
      <c r="Z7648" s="70"/>
      <c r="AA7648" s="71"/>
      <c r="AB7648" s="70"/>
      <c r="AC7648" s="70"/>
      <c r="AD7648" s="53"/>
      <c r="AE7648" s="53"/>
      <c r="AF7648" s="72"/>
      <c r="AG7648" s="70"/>
      <c r="AH7648" s="70"/>
      <c r="AI7648" s="70"/>
    </row>
    <row r="7649" spans="1:35" ht="12.75" customHeight="1" x14ac:dyDescent="0.2">
      <c r="A7649" s="64" t="s">
        <v>1324</v>
      </c>
      <c r="B7649" s="65" t="s">
        <v>1323</v>
      </c>
      <c r="C7649" s="65">
        <v>970</v>
      </c>
      <c r="D7649" s="66">
        <f>VLOOKUP(A7649,'2.1 Termination Charges'!$B$4:$F$904,5,0)</f>
        <v>0.28242</v>
      </c>
      <c r="G7649" s="67"/>
      <c r="H7649" s="67"/>
      <c r="J7649" s="67"/>
      <c r="P7649" s="68"/>
      <c r="Q7649" s="69"/>
      <c r="R7649" s="69"/>
      <c r="Z7649" s="70"/>
      <c r="AA7649" s="71"/>
      <c r="AB7649" s="70"/>
      <c r="AC7649" s="70"/>
      <c r="AD7649" s="53"/>
      <c r="AE7649" s="53"/>
      <c r="AF7649" s="72"/>
      <c r="AG7649" s="70"/>
      <c r="AH7649" s="70"/>
      <c r="AI7649" s="70"/>
    </row>
    <row r="7650" spans="1:35" ht="12.75" customHeight="1" x14ac:dyDescent="0.2">
      <c r="A7650" s="64" t="s">
        <v>1326</v>
      </c>
      <c r="B7650" s="65" t="s">
        <v>1325</v>
      </c>
      <c r="C7650" s="65">
        <v>97056</v>
      </c>
      <c r="D7650" s="66">
        <f>VLOOKUP(A7650,'2.1 Termination Charges'!$B$4:$F$904,5,0)</f>
        <v>0.32847999999999999</v>
      </c>
      <c r="G7650" s="67"/>
      <c r="H7650" s="67"/>
      <c r="J7650" s="67"/>
      <c r="P7650" s="68"/>
      <c r="Q7650" s="69"/>
      <c r="R7650" s="69"/>
      <c r="Z7650" s="70"/>
      <c r="AA7650" s="71"/>
      <c r="AB7650" s="70"/>
      <c r="AC7650" s="70"/>
      <c r="AD7650" s="53"/>
      <c r="AE7650" s="53"/>
      <c r="AF7650" s="72"/>
      <c r="AG7650" s="70"/>
      <c r="AH7650" s="70"/>
      <c r="AI7650" s="70"/>
    </row>
    <row r="7651" spans="1:35" ht="12.75" customHeight="1" x14ac:dyDescent="0.2">
      <c r="A7651" s="64" t="s">
        <v>1326</v>
      </c>
      <c r="B7651" s="65" t="s">
        <v>1325</v>
      </c>
      <c r="C7651" s="65">
        <v>97059</v>
      </c>
      <c r="D7651" s="66">
        <f>VLOOKUP(A7651,'2.1 Termination Charges'!$B$4:$F$904,5,0)</f>
        <v>0.32847999999999999</v>
      </c>
      <c r="G7651" s="67"/>
      <c r="H7651" s="67"/>
      <c r="J7651" s="67"/>
      <c r="P7651" s="68"/>
      <c r="Q7651" s="69"/>
      <c r="R7651" s="69"/>
      <c r="Z7651" s="70"/>
      <c r="AA7651" s="71"/>
      <c r="AB7651" s="70"/>
      <c r="AC7651" s="70"/>
      <c r="AD7651" s="53"/>
      <c r="AE7651" s="53"/>
      <c r="AF7651" s="72"/>
      <c r="AG7651" s="70"/>
      <c r="AH7651" s="70"/>
      <c r="AI7651" s="70"/>
    </row>
    <row r="7652" spans="1:35" ht="12.75" customHeight="1" x14ac:dyDescent="0.2">
      <c r="A7652" s="64" t="s">
        <v>1328</v>
      </c>
      <c r="B7652" s="65" t="s">
        <v>1327</v>
      </c>
      <c r="C7652" s="65">
        <v>507</v>
      </c>
      <c r="D7652" s="66">
        <f>VLOOKUP(A7652,'2.1 Termination Charges'!$B$4:$F$904,5,0)</f>
        <v>3.6360000000000003E-2</v>
      </c>
      <c r="G7652" s="67"/>
      <c r="H7652" s="67"/>
      <c r="J7652" s="67"/>
      <c r="P7652" s="68"/>
      <c r="Q7652" s="69"/>
      <c r="R7652" s="69"/>
      <c r="Z7652" s="70"/>
      <c r="AA7652" s="71"/>
      <c r="AB7652" s="70"/>
      <c r="AC7652" s="70"/>
      <c r="AD7652" s="53"/>
      <c r="AE7652" s="53"/>
      <c r="AF7652" s="72"/>
      <c r="AG7652" s="70"/>
      <c r="AH7652" s="70"/>
      <c r="AI7652" s="70"/>
    </row>
    <row r="7653" spans="1:35" ht="12.75" customHeight="1" x14ac:dyDescent="0.2">
      <c r="A7653" s="64" t="s">
        <v>1330</v>
      </c>
      <c r="B7653" s="65" t="s">
        <v>1329</v>
      </c>
      <c r="C7653" s="65">
        <v>5076</v>
      </c>
      <c r="D7653" s="66">
        <f>VLOOKUP(A7653,'2.1 Termination Charges'!$B$4:$F$904,5,0)</f>
        <v>0.20580999999999999</v>
      </c>
      <c r="G7653" s="67"/>
      <c r="H7653" s="67"/>
      <c r="J7653" s="67"/>
      <c r="P7653" s="68"/>
      <c r="Q7653" s="69"/>
      <c r="R7653" s="69"/>
      <c r="Z7653" s="70"/>
      <c r="AA7653" s="71"/>
      <c r="AB7653" s="70"/>
      <c r="AC7653" s="70"/>
      <c r="AD7653" s="53"/>
      <c r="AE7653" s="53"/>
      <c r="AF7653" s="72"/>
      <c r="AG7653" s="70"/>
      <c r="AH7653" s="70"/>
      <c r="AI7653" s="70"/>
    </row>
    <row r="7654" spans="1:35" ht="12.75" customHeight="1" x14ac:dyDescent="0.2">
      <c r="A7654" s="64" t="s">
        <v>1332</v>
      </c>
      <c r="B7654" s="65" t="s">
        <v>1331</v>
      </c>
      <c r="C7654" s="65">
        <v>675</v>
      </c>
      <c r="D7654" s="66">
        <f>VLOOKUP(A7654,'2.1 Termination Charges'!$B$4:$F$904,5,0)</f>
        <v>0.82252999999999998</v>
      </c>
      <c r="G7654" s="67"/>
      <c r="H7654" s="67"/>
      <c r="J7654" s="67"/>
      <c r="P7654" s="68"/>
      <c r="Q7654" s="69"/>
      <c r="R7654" s="69"/>
      <c r="Z7654" s="70"/>
      <c r="AA7654" s="71"/>
      <c r="AB7654" s="70"/>
      <c r="AC7654" s="70"/>
      <c r="AD7654" s="53"/>
      <c r="AE7654" s="53"/>
      <c r="AF7654" s="72"/>
      <c r="AG7654" s="70"/>
      <c r="AH7654" s="70"/>
      <c r="AI7654" s="70"/>
    </row>
    <row r="7655" spans="1:35" ht="12.75" customHeight="1" x14ac:dyDescent="0.2">
      <c r="A7655" s="64" t="s">
        <v>1334</v>
      </c>
      <c r="B7655" s="65" t="s">
        <v>1333</v>
      </c>
      <c r="C7655" s="65">
        <v>595</v>
      </c>
      <c r="D7655" s="66">
        <f>VLOOKUP(A7655,'2.1 Termination Charges'!$B$4:$F$904,5,0)</f>
        <v>4.8480000000000002E-2</v>
      </c>
      <c r="G7655" s="67"/>
      <c r="H7655" s="67"/>
      <c r="J7655" s="67"/>
      <c r="P7655" s="68"/>
      <c r="Q7655" s="69"/>
      <c r="R7655" s="69"/>
      <c r="Z7655" s="70"/>
      <c r="AA7655" s="71"/>
      <c r="AB7655" s="70"/>
      <c r="AC7655" s="70"/>
      <c r="AD7655" s="53"/>
      <c r="AE7655" s="53"/>
      <c r="AF7655" s="72"/>
      <c r="AG7655" s="70"/>
      <c r="AH7655" s="70"/>
      <c r="AI7655" s="70"/>
    </row>
    <row r="7656" spans="1:35" ht="12.75" customHeight="1" x14ac:dyDescent="0.2">
      <c r="A7656" s="64" t="s">
        <v>1336</v>
      </c>
      <c r="B7656" s="65" t="s">
        <v>1335</v>
      </c>
      <c r="C7656" s="65">
        <v>59521</v>
      </c>
      <c r="D7656" s="66">
        <f>VLOOKUP(A7656,'2.1 Termination Charges'!$B$4:$F$904,5,0)</f>
        <v>3.8789999999999998E-2</v>
      </c>
      <c r="G7656" s="67"/>
      <c r="H7656" s="67"/>
      <c r="J7656" s="67"/>
      <c r="P7656" s="68"/>
      <c r="Q7656" s="69"/>
      <c r="R7656" s="69"/>
      <c r="Z7656" s="70"/>
      <c r="AA7656" s="71"/>
      <c r="AB7656" s="70"/>
      <c r="AC7656" s="70"/>
      <c r="AD7656" s="53"/>
      <c r="AE7656" s="53"/>
      <c r="AF7656" s="72"/>
      <c r="AG7656" s="70"/>
      <c r="AH7656" s="70"/>
      <c r="AI7656" s="70"/>
    </row>
    <row r="7657" spans="1:35" ht="12.75" customHeight="1" x14ac:dyDescent="0.2">
      <c r="A7657" s="64" t="s">
        <v>1338</v>
      </c>
      <c r="B7657" s="65" t="s">
        <v>1337</v>
      </c>
      <c r="C7657" s="65">
        <v>59597</v>
      </c>
      <c r="D7657" s="66">
        <f>VLOOKUP(A7657,'2.1 Termination Charges'!$B$4:$F$904,5,0)</f>
        <v>9.5030000000000003E-2</v>
      </c>
      <c r="G7657" s="67"/>
      <c r="H7657" s="67"/>
      <c r="J7657" s="67"/>
      <c r="P7657" s="68"/>
      <c r="Q7657" s="69"/>
      <c r="R7657" s="69"/>
      <c r="Z7657" s="70"/>
      <c r="AA7657" s="71"/>
      <c r="AB7657" s="70"/>
      <c r="AC7657" s="70"/>
      <c r="AD7657" s="53"/>
      <c r="AE7657" s="53"/>
      <c r="AF7657" s="72"/>
      <c r="AG7657" s="70"/>
      <c r="AH7657" s="70"/>
      <c r="AI7657" s="70"/>
    </row>
    <row r="7658" spans="1:35" ht="12.75" customHeight="1" x14ac:dyDescent="0.2">
      <c r="A7658" s="64" t="s">
        <v>1340</v>
      </c>
      <c r="B7658" s="65" t="s">
        <v>1339</v>
      </c>
      <c r="C7658" s="65">
        <v>59598</v>
      </c>
      <c r="D7658" s="66">
        <f>VLOOKUP(A7658,'2.1 Termination Charges'!$B$4:$F$904,5,0)</f>
        <v>9.5030000000000003E-2</v>
      </c>
      <c r="G7658" s="67"/>
      <c r="H7658" s="67"/>
      <c r="J7658" s="67"/>
      <c r="P7658" s="68"/>
      <c r="Q7658" s="69"/>
      <c r="R7658" s="69"/>
      <c r="Z7658" s="70"/>
      <c r="AA7658" s="71"/>
      <c r="AB7658" s="70"/>
      <c r="AC7658" s="70"/>
      <c r="AD7658" s="53"/>
      <c r="AE7658" s="53"/>
      <c r="AF7658" s="72"/>
      <c r="AG7658" s="70"/>
      <c r="AH7658" s="70"/>
      <c r="AI7658" s="70"/>
    </row>
    <row r="7659" spans="1:35" ht="12.75" customHeight="1" x14ac:dyDescent="0.2">
      <c r="A7659" s="64" t="s">
        <v>1342</v>
      </c>
      <c r="B7659" s="65" t="s">
        <v>1341</v>
      </c>
      <c r="C7659" s="65">
        <v>59595</v>
      </c>
      <c r="D7659" s="66">
        <f>VLOOKUP(A7659,'2.1 Termination Charges'!$B$4:$F$904,5,0)</f>
        <v>8.4849999999999995E-2</v>
      </c>
      <c r="G7659" s="67"/>
      <c r="H7659" s="67"/>
      <c r="J7659" s="67"/>
      <c r="P7659" s="68"/>
      <c r="Q7659" s="69"/>
      <c r="R7659" s="69"/>
      <c r="Z7659" s="70"/>
      <c r="AA7659" s="71"/>
      <c r="AB7659" s="70"/>
      <c r="AC7659" s="70"/>
      <c r="AD7659" s="53"/>
      <c r="AE7659" s="53"/>
      <c r="AF7659" s="72"/>
      <c r="AG7659" s="70"/>
      <c r="AH7659" s="70"/>
      <c r="AI7659" s="70"/>
    </row>
    <row r="7660" spans="1:35" ht="12.75" customHeight="1" x14ac:dyDescent="0.2">
      <c r="A7660" s="64" t="s">
        <v>1342</v>
      </c>
      <c r="B7660" s="65" t="s">
        <v>1341</v>
      </c>
      <c r="C7660" s="65">
        <v>59596</v>
      </c>
      <c r="D7660" s="66">
        <f>VLOOKUP(A7660,'2.1 Termination Charges'!$B$4:$F$904,5,0)</f>
        <v>8.4849999999999995E-2</v>
      </c>
      <c r="G7660" s="67"/>
      <c r="H7660" s="67"/>
      <c r="J7660" s="67"/>
      <c r="P7660" s="68"/>
      <c r="Q7660" s="69"/>
      <c r="R7660" s="69"/>
      <c r="Z7660" s="70"/>
      <c r="AA7660" s="71"/>
      <c r="AB7660" s="70"/>
      <c r="AC7660" s="70"/>
      <c r="AD7660" s="53"/>
      <c r="AE7660" s="53"/>
      <c r="AF7660" s="72"/>
      <c r="AG7660" s="70"/>
      <c r="AH7660" s="70"/>
      <c r="AI7660" s="70"/>
    </row>
    <row r="7661" spans="1:35" ht="12.75" customHeight="1" x14ac:dyDescent="0.2">
      <c r="A7661" s="64" t="s">
        <v>1344</v>
      </c>
      <c r="B7661" s="65" t="s">
        <v>1343</v>
      </c>
      <c r="C7661" s="65">
        <v>5959</v>
      </c>
      <c r="D7661" s="66">
        <f>VLOOKUP(A7661,'2.1 Termination Charges'!$B$4:$F$904,5,0)</f>
        <v>8.727E-2</v>
      </c>
      <c r="G7661" s="67"/>
      <c r="H7661" s="67"/>
      <c r="J7661" s="67"/>
      <c r="P7661" s="68"/>
      <c r="Q7661" s="69"/>
      <c r="R7661" s="69"/>
      <c r="Z7661" s="70"/>
      <c r="AA7661" s="71"/>
      <c r="AB7661" s="70"/>
      <c r="AC7661" s="70"/>
      <c r="AD7661" s="53"/>
      <c r="AE7661" s="53"/>
      <c r="AF7661" s="72"/>
      <c r="AG7661" s="70"/>
      <c r="AH7661" s="70"/>
      <c r="AI7661" s="70"/>
    </row>
    <row r="7662" spans="1:35" ht="12.75" customHeight="1" x14ac:dyDescent="0.2">
      <c r="A7662" s="64" t="s">
        <v>1346</v>
      </c>
      <c r="B7662" s="65" t="s">
        <v>1345</v>
      </c>
      <c r="C7662" s="65">
        <v>51</v>
      </c>
      <c r="D7662" s="66">
        <f>VLOOKUP(A7662,'2.1 Termination Charges'!$B$4:$F$904,5,0)</f>
        <v>5.3299999999999997E-3</v>
      </c>
      <c r="G7662" s="67"/>
      <c r="H7662" s="67"/>
      <c r="J7662" s="67"/>
      <c r="P7662" s="68"/>
      <c r="Q7662" s="69"/>
      <c r="R7662" s="69"/>
      <c r="Z7662" s="70"/>
      <c r="AA7662" s="71"/>
      <c r="AB7662" s="70"/>
      <c r="AC7662" s="70"/>
      <c r="AD7662" s="53"/>
      <c r="AE7662" s="53"/>
      <c r="AF7662" s="72"/>
      <c r="AG7662" s="70"/>
      <c r="AH7662" s="70"/>
      <c r="AI7662" s="70"/>
    </row>
    <row r="7663" spans="1:35" ht="12.75" customHeight="1" x14ac:dyDescent="0.2">
      <c r="A7663" s="64" t="s">
        <v>1348</v>
      </c>
      <c r="B7663" s="65" t="s">
        <v>1347</v>
      </c>
      <c r="C7663" s="65">
        <v>511</v>
      </c>
      <c r="D7663" s="66">
        <f>VLOOKUP(A7663,'2.1 Termination Charges'!$B$4:$F$904,5,0)</f>
        <v>4.1200000000000004E-3</v>
      </c>
      <c r="G7663" s="67"/>
      <c r="H7663" s="67"/>
      <c r="J7663" s="67"/>
      <c r="P7663" s="68"/>
      <c r="Q7663" s="69"/>
      <c r="R7663" s="69"/>
      <c r="Z7663" s="70"/>
      <c r="AA7663" s="71"/>
      <c r="AB7663" s="70"/>
      <c r="AC7663" s="70"/>
      <c r="AD7663" s="53"/>
      <c r="AE7663" s="53"/>
      <c r="AF7663" s="72"/>
      <c r="AG7663" s="70"/>
      <c r="AH7663" s="70"/>
      <c r="AI7663" s="70"/>
    </row>
    <row r="7664" spans="1:35" ht="12.75" customHeight="1" x14ac:dyDescent="0.2">
      <c r="A7664" s="64" t="s">
        <v>1350</v>
      </c>
      <c r="B7664" s="65" t="s">
        <v>1349</v>
      </c>
      <c r="C7664" s="65">
        <v>5118</v>
      </c>
      <c r="D7664" s="66">
        <f>VLOOKUP(A7664,'2.1 Termination Charges'!$B$4:$F$904,5,0)</f>
        <v>0.46460000000000001</v>
      </c>
      <c r="G7664" s="67"/>
      <c r="H7664" s="67"/>
      <c r="J7664" s="67"/>
      <c r="P7664" s="68"/>
      <c r="Q7664" s="69"/>
      <c r="R7664" s="69"/>
      <c r="Z7664" s="70"/>
      <c r="AA7664" s="71"/>
      <c r="AB7664" s="70"/>
      <c r="AC7664" s="70"/>
      <c r="AD7664" s="53"/>
      <c r="AE7664" s="53"/>
      <c r="AF7664" s="72"/>
      <c r="AG7664" s="70"/>
      <c r="AH7664" s="70"/>
      <c r="AI7664" s="70"/>
    </row>
    <row r="7665" spans="1:35" ht="12.75" customHeight="1" x14ac:dyDescent="0.2">
      <c r="A7665" s="64" t="s">
        <v>1350</v>
      </c>
      <c r="B7665" s="65" t="s">
        <v>1349</v>
      </c>
      <c r="C7665" s="65">
        <v>51418</v>
      </c>
      <c r="D7665" s="66">
        <f>VLOOKUP(A7665,'2.1 Termination Charges'!$B$4:$F$904,5,0)</f>
        <v>0.46460000000000001</v>
      </c>
      <c r="G7665" s="67"/>
      <c r="H7665" s="67"/>
      <c r="J7665" s="67"/>
      <c r="P7665" s="68"/>
      <c r="Q7665" s="69"/>
      <c r="R7665" s="69"/>
      <c r="Z7665" s="70"/>
      <c r="AA7665" s="71"/>
      <c r="AB7665" s="70"/>
      <c r="AC7665" s="70"/>
      <c r="AD7665" s="53"/>
      <c r="AE7665" s="53"/>
      <c r="AF7665" s="72"/>
      <c r="AG7665" s="70"/>
      <c r="AH7665" s="70"/>
      <c r="AI7665" s="70"/>
    </row>
    <row r="7666" spans="1:35" ht="12.75" customHeight="1" x14ac:dyDescent="0.2">
      <c r="A7666" s="64" t="s">
        <v>1350</v>
      </c>
      <c r="B7666" s="65" t="s">
        <v>1349</v>
      </c>
      <c r="C7666" s="65">
        <v>51428</v>
      </c>
      <c r="D7666" s="66">
        <f>VLOOKUP(A7666,'2.1 Termination Charges'!$B$4:$F$904,5,0)</f>
        <v>0.46460000000000001</v>
      </c>
      <c r="G7666" s="67"/>
      <c r="H7666" s="67"/>
      <c r="J7666" s="67"/>
      <c r="P7666" s="68"/>
      <c r="Q7666" s="69"/>
      <c r="R7666" s="69"/>
      <c r="Z7666" s="70"/>
      <c r="AA7666" s="71"/>
      <c r="AB7666" s="70"/>
      <c r="AC7666" s="70"/>
      <c r="AD7666" s="53"/>
      <c r="AE7666" s="53"/>
      <c r="AF7666" s="72"/>
      <c r="AG7666" s="70"/>
      <c r="AH7666" s="70"/>
      <c r="AI7666" s="70"/>
    </row>
    <row r="7667" spans="1:35" ht="12.75" customHeight="1" x14ac:dyDescent="0.2">
      <c r="A7667" s="64" t="s">
        <v>1350</v>
      </c>
      <c r="B7667" s="65" t="s">
        <v>1349</v>
      </c>
      <c r="C7667" s="65">
        <v>51438</v>
      </c>
      <c r="D7667" s="66">
        <f>VLOOKUP(A7667,'2.1 Termination Charges'!$B$4:$F$904,5,0)</f>
        <v>0.46460000000000001</v>
      </c>
      <c r="G7667" s="67"/>
      <c r="H7667" s="67"/>
      <c r="J7667" s="67"/>
      <c r="P7667" s="68"/>
      <c r="Q7667" s="69"/>
      <c r="R7667" s="69"/>
      <c r="Z7667" s="70"/>
      <c r="AA7667" s="71"/>
      <c r="AB7667" s="70"/>
      <c r="AC7667" s="70"/>
      <c r="AD7667" s="53"/>
      <c r="AE7667" s="53"/>
      <c r="AF7667" s="72"/>
      <c r="AG7667" s="70"/>
      <c r="AH7667" s="70"/>
      <c r="AI7667" s="70"/>
    </row>
    <row r="7668" spans="1:35" ht="12.75" customHeight="1" x14ac:dyDescent="0.2">
      <c r="A7668" s="64" t="s">
        <v>1350</v>
      </c>
      <c r="B7668" s="65" t="s">
        <v>1349</v>
      </c>
      <c r="C7668" s="65">
        <v>51448</v>
      </c>
      <c r="D7668" s="66">
        <f>VLOOKUP(A7668,'2.1 Termination Charges'!$B$4:$F$904,5,0)</f>
        <v>0.46460000000000001</v>
      </c>
      <c r="G7668" s="67"/>
      <c r="H7668" s="67"/>
      <c r="J7668" s="67"/>
      <c r="P7668" s="68"/>
      <c r="Q7668" s="69"/>
      <c r="R7668" s="69"/>
      <c r="Z7668" s="70"/>
      <c r="AA7668" s="71"/>
      <c r="AB7668" s="70"/>
      <c r="AC7668" s="70"/>
      <c r="AD7668" s="53"/>
      <c r="AE7668" s="53"/>
      <c r="AF7668" s="72"/>
      <c r="AG7668" s="70"/>
      <c r="AH7668" s="70"/>
      <c r="AI7668" s="70"/>
    </row>
    <row r="7669" spans="1:35" ht="12.75" customHeight="1" x14ac:dyDescent="0.2">
      <c r="A7669" s="64" t="s">
        <v>1350</v>
      </c>
      <c r="B7669" s="65" t="s">
        <v>1349</v>
      </c>
      <c r="C7669" s="65">
        <v>51518</v>
      </c>
      <c r="D7669" s="66">
        <f>VLOOKUP(A7669,'2.1 Termination Charges'!$B$4:$F$904,5,0)</f>
        <v>0.46460000000000001</v>
      </c>
      <c r="G7669" s="67"/>
      <c r="H7669" s="67"/>
      <c r="J7669" s="67"/>
      <c r="P7669" s="68"/>
      <c r="Q7669" s="69"/>
      <c r="R7669" s="69"/>
      <c r="Z7669" s="70"/>
      <c r="AA7669" s="71"/>
      <c r="AB7669" s="70"/>
      <c r="AC7669" s="70"/>
      <c r="AD7669" s="53"/>
      <c r="AE7669" s="53"/>
      <c r="AF7669" s="72"/>
      <c r="AG7669" s="70"/>
      <c r="AH7669" s="70"/>
      <c r="AI7669" s="70"/>
    </row>
    <row r="7670" spans="1:35" ht="12.75" customHeight="1" x14ac:dyDescent="0.2">
      <c r="A7670" s="64" t="s">
        <v>1350</v>
      </c>
      <c r="B7670" s="65" t="s">
        <v>1349</v>
      </c>
      <c r="C7670" s="65">
        <v>51528</v>
      </c>
      <c r="D7670" s="66">
        <f>VLOOKUP(A7670,'2.1 Termination Charges'!$B$4:$F$904,5,0)</f>
        <v>0.46460000000000001</v>
      </c>
      <c r="G7670" s="67"/>
      <c r="H7670" s="67"/>
      <c r="J7670" s="67"/>
      <c r="P7670" s="68"/>
      <c r="Q7670" s="69"/>
      <c r="R7670" s="69"/>
      <c r="Z7670" s="70"/>
      <c r="AA7670" s="71"/>
      <c r="AB7670" s="70"/>
      <c r="AC7670" s="70"/>
      <c r="AD7670" s="53"/>
      <c r="AE7670" s="53"/>
      <c r="AF7670" s="72"/>
      <c r="AG7670" s="70"/>
      <c r="AH7670" s="70"/>
      <c r="AI7670" s="70"/>
    </row>
    <row r="7671" spans="1:35" ht="12.75" customHeight="1" x14ac:dyDescent="0.2">
      <c r="A7671" s="64" t="s">
        <v>1350</v>
      </c>
      <c r="B7671" s="65" t="s">
        <v>1349</v>
      </c>
      <c r="C7671" s="65">
        <v>51538</v>
      </c>
      <c r="D7671" s="66">
        <f>VLOOKUP(A7671,'2.1 Termination Charges'!$B$4:$F$904,5,0)</f>
        <v>0.46460000000000001</v>
      </c>
      <c r="G7671" s="67"/>
      <c r="H7671" s="67"/>
      <c r="J7671" s="67"/>
      <c r="P7671" s="68"/>
      <c r="Q7671" s="69"/>
      <c r="R7671" s="69"/>
      <c r="Z7671" s="70"/>
      <c r="AA7671" s="71"/>
      <c r="AB7671" s="70"/>
      <c r="AC7671" s="70"/>
      <c r="AD7671" s="53"/>
      <c r="AE7671" s="53"/>
      <c r="AF7671" s="72"/>
      <c r="AG7671" s="70"/>
      <c r="AH7671" s="70"/>
      <c r="AI7671" s="70"/>
    </row>
    <row r="7672" spans="1:35" ht="12.75" customHeight="1" x14ac:dyDescent="0.2">
      <c r="A7672" s="64" t="s">
        <v>1350</v>
      </c>
      <c r="B7672" s="65" t="s">
        <v>1349</v>
      </c>
      <c r="C7672" s="65">
        <v>51548</v>
      </c>
      <c r="D7672" s="66">
        <f>VLOOKUP(A7672,'2.1 Termination Charges'!$B$4:$F$904,5,0)</f>
        <v>0.46460000000000001</v>
      </c>
      <c r="G7672" s="67"/>
      <c r="H7672" s="67"/>
      <c r="J7672" s="67"/>
      <c r="P7672" s="68"/>
      <c r="Q7672" s="69"/>
      <c r="R7672" s="69"/>
      <c r="Z7672" s="70"/>
      <c r="AA7672" s="71"/>
      <c r="AB7672" s="70"/>
      <c r="AC7672" s="70"/>
      <c r="AD7672" s="53"/>
      <c r="AE7672" s="53"/>
      <c r="AF7672" s="72"/>
      <c r="AG7672" s="70"/>
      <c r="AH7672" s="70"/>
      <c r="AI7672" s="70"/>
    </row>
    <row r="7673" spans="1:35" ht="12.75" customHeight="1" x14ac:dyDescent="0.2">
      <c r="A7673" s="64" t="s">
        <v>1350</v>
      </c>
      <c r="B7673" s="65" t="s">
        <v>1349</v>
      </c>
      <c r="C7673" s="65">
        <v>51568</v>
      </c>
      <c r="D7673" s="66">
        <f>VLOOKUP(A7673,'2.1 Termination Charges'!$B$4:$F$904,5,0)</f>
        <v>0.46460000000000001</v>
      </c>
      <c r="G7673" s="67"/>
      <c r="H7673" s="67"/>
      <c r="J7673" s="67"/>
      <c r="P7673" s="68"/>
      <c r="Q7673" s="69"/>
      <c r="R7673" s="69"/>
      <c r="Z7673" s="70"/>
      <c r="AA7673" s="71"/>
      <c r="AB7673" s="70"/>
      <c r="AC7673" s="70"/>
      <c r="AD7673" s="53"/>
      <c r="AE7673" s="53"/>
      <c r="AF7673" s="72"/>
      <c r="AG7673" s="70"/>
      <c r="AH7673" s="70"/>
      <c r="AI7673" s="70"/>
    </row>
    <row r="7674" spans="1:35" ht="12.75" customHeight="1" x14ac:dyDescent="0.2">
      <c r="A7674" s="64" t="s">
        <v>1350</v>
      </c>
      <c r="B7674" s="65" t="s">
        <v>1349</v>
      </c>
      <c r="C7674" s="65">
        <v>51618</v>
      </c>
      <c r="D7674" s="66">
        <f>VLOOKUP(A7674,'2.1 Termination Charges'!$B$4:$F$904,5,0)</f>
        <v>0.46460000000000001</v>
      </c>
      <c r="G7674" s="67"/>
      <c r="H7674" s="67"/>
      <c r="J7674" s="67"/>
      <c r="P7674" s="68"/>
      <c r="Q7674" s="69"/>
      <c r="R7674" s="69"/>
      <c r="Z7674" s="70"/>
      <c r="AA7674" s="71"/>
      <c r="AB7674" s="70"/>
      <c r="AC7674" s="70"/>
      <c r="AD7674" s="53"/>
      <c r="AE7674" s="53"/>
      <c r="AF7674" s="72"/>
      <c r="AG7674" s="70"/>
      <c r="AH7674" s="70"/>
      <c r="AI7674" s="70"/>
    </row>
    <row r="7675" spans="1:35" ht="12.75" customHeight="1" x14ac:dyDescent="0.2">
      <c r="A7675" s="64" t="s">
        <v>1350</v>
      </c>
      <c r="B7675" s="65" t="s">
        <v>1349</v>
      </c>
      <c r="C7675" s="65">
        <v>51628</v>
      </c>
      <c r="D7675" s="66">
        <f>VLOOKUP(A7675,'2.1 Termination Charges'!$B$4:$F$904,5,0)</f>
        <v>0.46460000000000001</v>
      </c>
      <c r="G7675" s="67"/>
      <c r="H7675" s="67"/>
      <c r="J7675" s="67"/>
      <c r="P7675" s="68"/>
      <c r="Q7675" s="69"/>
      <c r="R7675" s="69"/>
      <c r="Z7675" s="70"/>
      <c r="AA7675" s="71"/>
      <c r="AB7675" s="70"/>
      <c r="AC7675" s="70"/>
      <c r="AD7675" s="53"/>
      <c r="AE7675" s="53"/>
      <c r="AF7675" s="72"/>
      <c r="AG7675" s="70"/>
      <c r="AH7675" s="70"/>
      <c r="AI7675" s="70"/>
    </row>
    <row r="7676" spans="1:35" ht="12.75" customHeight="1" x14ac:dyDescent="0.2">
      <c r="A7676" s="64" t="s">
        <v>1350</v>
      </c>
      <c r="B7676" s="65" t="s">
        <v>1349</v>
      </c>
      <c r="C7676" s="65">
        <v>51638</v>
      </c>
      <c r="D7676" s="66">
        <f>VLOOKUP(A7676,'2.1 Termination Charges'!$B$4:$F$904,5,0)</f>
        <v>0.46460000000000001</v>
      </c>
      <c r="G7676" s="67"/>
      <c r="H7676" s="67"/>
      <c r="J7676" s="67"/>
      <c r="P7676" s="68"/>
      <c r="Q7676" s="69"/>
      <c r="R7676" s="69"/>
      <c r="Z7676" s="70"/>
      <c r="AA7676" s="71"/>
      <c r="AB7676" s="70"/>
      <c r="AC7676" s="70"/>
      <c r="AD7676" s="53"/>
      <c r="AE7676" s="53"/>
      <c r="AF7676" s="72"/>
      <c r="AG7676" s="70"/>
      <c r="AH7676" s="70"/>
      <c r="AI7676" s="70"/>
    </row>
    <row r="7677" spans="1:35" ht="12.75" customHeight="1" x14ac:dyDescent="0.2">
      <c r="A7677" s="64" t="s">
        <v>1350</v>
      </c>
      <c r="B7677" s="65" t="s">
        <v>1349</v>
      </c>
      <c r="C7677" s="65">
        <v>51648</v>
      </c>
      <c r="D7677" s="66">
        <f>VLOOKUP(A7677,'2.1 Termination Charges'!$B$4:$F$904,5,0)</f>
        <v>0.46460000000000001</v>
      </c>
      <c r="G7677" s="67"/>
      <c r="H7677" s="67"/>
      <c r="J7677" s="67"/>
      <c r="P7677" s="68"/>
      <c r="Q7677" s="69"/>
      <c r="R7677" s="69"/>
      <c r="Z7677" s="70"/>
      <c r="AA7677" s="71"/>
      <c r="AB7677" s="70"/>
      <c r="AC7677" s="70"/>
      <c r="AD7677" s="53"/>
      <c r="AE7677" s="53"/>
      <c r="AF7677" s="72"/>
      <c r="AG7677" s="70"/>
      <c r="AH7677" s="70"/>
      <c r="AI7677" s="70"/>
    </row>
    <row r="7678" spans="1:35" ht="12.75" customHeight="1" x14ac:dyDescent="0.2">
      <c r="A7678" s="64" t="s">
        <v>1350</v>
      </c>
      <c r="B7678" s="65" t="s">
        <v>1349</v>
      </c>
      <c r="C7678" s="65">
        <v>51658</v>
      </c>
      <c r="D7678" s="66">
        <f>VLOOKUP(A7678,'2.1 Termination Charges'!$B$4:$F$904,5,0)</f>
        <v>0.46460000000000001</v>
      </c>
      <c r="G7678" s="67"/>
      <c r="H7678" s="67"/>
      <c r="J7678" s="67"/>
      <c r="P7678" s="68"/>
      <c r="Q7678" s="69"/>
      <c r="R7678" s="69"/>
      <c r="Z7678" s="70"/>
      <c r="AA7678" s="71"/>
      <c r="AB7678" s="70"/>
      <c r="AC7678" s="70"/>
      <c r="AD7678" s="53"/>
      <c r="AE7678" s="53"/>
      <c r="AF7678" s="72"/>
      <c r="AG7678" s="70"/>
      <c r="AH7678" s="70"/>
      <c r="AI7678" s="70"/>
    </row>
    <row r="7679" spans="1:35" ht="12.75" customHeight="1" x14ac:dyDescent="0.2">
      <c r="A7679" s="64" t="s">
        <v>1350</v>
      </c>
      <c r="B7679" s="65" t="s">
        <v>1349</v>
      </c>
      <c r="C7679" s="65">
        <v>51668</v>
      </c>
      <c r="D7679" s="66">
        <f>VLOOKUP(A7679,'2.1 Termination Charges'!$B$4:$F$904,5,0)</f>
        <v>0.46460000000000001</v>
      </c>
      <c r="G7679" s="67"/>
      <c r="H7679" s="67"/>
      <c r="J7679" s="67"/>
      <c r="P7679" s="68"/>
      <c r="Q7679" s="69"/>
      <c r="R7679" s="69"/>
      <c r="Z7679" s="70"/>
      <c r="AA7679" s="71"/>
      <c r="AB7679" s="70"/>
      <c r="AC7679" s="70"/>
      <c r="AD7679" s="53"/>
      <c r="AE7679" s="53"/>
      <c r="AF7679" s="72"/>
      <c r="AG7679" s="70"/>
      <c r="AH7679" s="70"/>
      <c r="AI7679" s="70"/>
    </row>
    <row r="7680" spans="1:35" ht="12.75" customHeight="1" x14ac:dyDescent="0.2">
      <c r="A7680" s="64" t="s">
        <v>1350</v>
      </c>
      <c r="B7680" s="65" t="s">
        <v>1349</v>
      </c>
      <c r="C7680" s="65">
        <v>51678</v>
      </c>
      <c r="D7680" s="66">
        <f>VLOOKUP(A7680,'2.1 Termination Charges'!$B$4:$F$904,5,0)</f>
        <v>0.46460000000000001</v>
      </c>
      <c r="G7680" s="67"/>
      <c r="H7680" s="67"/>
      <c r="J7680" s="67"/>
      <c r="P7680" s="68"/>
      <c r="Q7680" s="69"/>
      <c r="R7680" s="69"/>
      <c r="Z7680" s="70"/>
      <c r="AA7680" s="71"/>
      <c r="AB7680" s="70"/>
      <c r="AC7680" s="70"/>
      <c r="AD7680" s="53"/>
      <c r="AE7680" s="53"/>
      <c r="AF7680" s="72"/>
      <c r="AG7680" s="70"/>
      <c r="AH7680" s="70"/>
      <c r="AI7680" s="70"/>
    </row>
    <row r="7681" spans="1:35" ht="12.75" customHeight="1" x14ac:dyDescent="0.2">
      <c r="A7681" s="64" t="s">
        <v>1350</v>
      </c>
      <c r="B7681" s="65" t="s">
        <v>1349</v>
      </c>
      <c r="C7681" s="65">
        <v>51728</v>
      </c>
      <c r="D7681" s="66">
        <f>VLOOKUP(A7681,'2.1 Termination Charges'!$B$4:$F$904,5,0)</f>
        <v>0.46460000000000001</v>
      </c>
      <c r="G7681" s="67"/>
      <c r="H7681" s="67"/>
      <c r="J7681" s="67"/>
      <c r="P7681" s="68"/>
      <c r="Q7681" s="69"/>
      <c r="R7681" s="69"/>
      <c r="Z7681" s="70"/>
      <c r="AA7681" s="71"/>
      <c r="AB7681" s="70"/>
      <c r="AC7681" s="70"/>
      <c r="AD7681" s="53"/>
      <c r="AE7681" s="53"/>
      <c r="AF7681" s="72"/>
      <c r="AG7681" s="70"/>
      <c r="AH7681" s="70"/>
      <c r="AI7681" s="70"/>
    </row>
    <row r="7682" spans="1:35" ht="12.75" customHeight="1" x14ac:dyDescent="0.2">
      <c r="A7682" s="64" t="s">
        <v>1350</v>
      </c>
      <c r="B7682" s="65" t="s">
        <v>1349</v>
      </c>
      <c r="C7682" s="65">
        <v>51738</v>
      </c>
      <c r="D7682" s="66">
        <f>VLOOKUP(A7682,'2.1 Termination Charges'!$B$4:$F$904,5,0)</f>
        <v>0.46460000000000001</v>
      </c>
      <c r="G7682" s="67"/>
      <c r="H7682" s="67"/>
      <c r="J7682" s="67"/>
      <c r="P7682" s="68"/>
      <c r="Q7682" s="69"/>
      <c r="R7682" s="69"/>
      <c r="Z7682" s="70"/>
      <c r="AA7682" s="71"/>
      <c r="AB7682" s="70"/>
      <c r="AC7682" s="70"/>
      <c r="AD7682" s="53"/>
      <c r="AE7682" s="53"/>
      <c r="AF7682" s="72"/>
      <c r="AG7682" s="70"/>
      <c r="AH7682" s="70"/>
      <c r="AI7682" s="70"/>
    </row>
    <row r="7683" spans="1:35" ht="12.75" customHeight="1" x14ac:dyDescent="0.2">
      <c r="A7683" s="64" t="s">
        <v>1350</v>
      </c>
      <c r="B7683" s="65" t="s">
        <v>1349</v>
      </c>
      <c r="C7683" s="65">
        <v>51748</v>
      </c>
      <c r="D7683" s="66">
        <f>VLOOKUP(A7683,'2.1 Termination Charges'!$B$4:$F$904,5,0)</f>
        <v>0.46460000000000001</v>
      </c>
      <c r="G7683" s="67"/>
      <c r="H7683" s="67"/>
      <c r="J7683" s="67"/>
      <c r="P7683" s="68"/>
      <c r="Q7683" s="69"/>
      <c r="R7683" s="69"/>
      <c r="Z7683" s="70"/>
      <c r="AA7683" s="71"/>
      <c r="AB7683" s="70"/>
      <c r="AC7683" s="70"/>
      <c r="AD7683" s="53"/>
      <c r="AE7683" s="53"/>
      <c r="AF7683" s="72"/>
      <c r="AG7683" s="70"/>
      <c r="AH7683" s="70"/>
      <c r="AI7683" s="70"/>
    </row>
    <row r="7684" spans="1:35" ht="12.75" customHeight="1" x14ac:dyDescent="0.2">
      <c r="A7684" s="64" t="s">
        <v>1350</v>
      </c>
      <c r="B7684" s="65" t="s">
        <v>1349</v>
      </c>
      <c r="C7684" s="65">
        <v>51768</v>
      </c>
      <c r="D7684" s="66">
        <f>VLOOKUP(A7684,'2.1 Termination Charges'!$B$4:$F$904,5,0)</f>
        <v>0.46460000000000001</v>
      </c>
      <c r="G7684" s="67"/>
      <c r="H7684" s="67"/>
      <c r="J7684" s="67"/>
      <c r="P7684" s="68"/>
      <c r="Q7684" s="69"/>
      <c r="R7684" s="69"/>
      <c r="Z7684" s="70"/>
      <c r="AA7684" s="71"/>
      <c r="AB7684" s="70"/>
      <c r="AC7684" s="70"/>
      <c r="AD7684" s="53"/>
      <c r="AE7684" s="53"/>
      <c r="AF7684" s="72"/>
      <c r="AG7684" s="70"/>
      <c r="AH7684" s="70"/>
      <c r="AI7684" s="70"/>
    </row>
    <row r="7685" spans="1:35" ht="12.75" customHeight="1" x14ac:dyDescent="0.2">
      <c r="A7685" s="64" t="s">
        <v>1350</v>
      </c>
      <c r="B7685" s="65" t="s">
        <v>1349</v>
      </c>
      <c r="C7685" s="65">
        <v>51828</v>
      </c>
      <c r="D7685" s="66">
        <f>VLOOKUP(A7685,'2.1 Termination Charges'!$B$4:$F$904,5,0)</f>
        <v>0.46460000000000001</v>
      </c>
      <c r="G7685" s="67"/>
      <c r="H7685" s="67"/>
      <c r="J7685" s="67"/>
      <c r="P7685" s="68"/>
      <c r="Q7685" s="69"/>
      <c r="R7685" s="69"/>
      <c r="Z7685" s="70"/>
      <c r="AA7685" s="71"/>
      <c r="AB7685" s="70"/>
      <c r="AC7685" s="70"/>
      <c r="AD7685" s="53"/>
      <c r="AE7685" s="53"/>
      <c r="AF7685" s="72"/>
      <c r="AG7685" s="70"/>
      <c r="AH7685" s="70"/>
      <c r="AI7685" s="70"/>
    </row>
    <row r="7686" spans="1:35" ht="12.75" customHeight="1" x14ac:dyDescent="0.2">
      <c r="A7686" s="64" t="s">
        <v>1350</v>
      </c>
      <c r="B7686" s="65" t="s">
        <v>1349</v>
      </c>
      <c r="C7686" s="65">
        <v>51838</v>
      </c>
      <c r="D7686" s="66">
        <f>VLOOKUP(A7686,'2.1 Termination Charges'!$B$4:$F$904,5,0)</f>
        <v>0.46460000000000001</v>
      </c>
      <c r="G7686" s="67"/>
      <c r="H7686" s="67"/>
      <c r="J7686" s="67"/>
      <c r="P7686" s="68"/>
      <c r="Q7686" s="69"/>
      <c r="R7686" s="69"/>
      <c r="Z7686" s="70"/>
      <c r="AA7686" s="71"/>
      <c r="AB7686" s="70"/>
      <c r="AC7686" s="70"/>
      <c r="AD7686" s="53"/>
      <c r="AE7686" s="53"/>
      <c r="AF7686" s="72"/>
      <c r="AG7686" s="70"/>
      <c r="AH7686" s="70"/>
      <c r="AI7686" s="70"/>
    </row>
    <row r="7687" spans="1:35" ht="12.75" customHeight="1" x14ac:dyDescent="0.2">
      <c r="A7687" s="64" t="s">
        <v>1350</v>
      </c>
      <c r="B7687" s="65" t="s">
        <v>1349</v>
      </c>
      <c r="C7687" s="65">
        <v>51848</v>
      </c>
      <c r="D7687" s="66">
        <f>VLOOKUP(A7687,'2.1 Termination Charges'!$B$4:$F$904,5,0)</f>
        <v>0.46460000000000001</v>
      </c>
      <c r="G7687" s="67"/>
      <c r="H7687" s="67"/>
      <c r="J7687" s="67"/>
      <c r="P7687" s="68"/>
      <c r="Q7687" s="69"/>
      <c r="R7687" s="69"/>
      <c r="Z7687" s="70"/>
      <c r="AA7687" s="71"/>
      <c r="AB7687" s="70"/>
      <c r="AC7687" s="70"/>
      <c r="AD7687" s="53"/>
      <c r="AE7687" s="53"/>
      <c r="AF7687" s="72"/>
      <c r="AG7687" s="70"/>
      <c r="AH7687" s="70"/>
      <c r="AI7687" s="70"/>
    </row>
    <row r="7688" spans="1:35" ht="12.75" customHeight="1" x14ac:dyDescent="0.2">
      <c r="A7688" s="64" t="s">
        <v>1352</v>
      </c>
      <c r="B7688" s="65" t="s">
        <v>1351</v>
      </c>
      <c r="C7688" s="65">
        <v>519417</v>
      </c>
      <c r="D7688" s="66">
        <f>VLOOKUP(A7688,'2.1 Termination Charges'!$B$4:$F$904,5,0)</f>
        <v>6.0600000000000003E-3</v>
      </c>
      <c r="G7688" s="67"/>
      <c r="H7688" s="67"/>
      <c r="J7688" s="67"/>
      <c r="P7688" s="68"/>
      <c r="Q7688" s="69"/>
      <c r="R7688" s="69"/>
      <c r="Z7688" s="70"/>
      <c r="AA7688" s="71"/>
      <c r="AB7688" s="70"/>
      <c r="AC7688" s="70"/>
      <c r="AD7688" s="53"/>
      <c r="AE7688" s="53"/>
      <c r="AF7688" s="72"/>
      <c r="AG7688" s="70"/>
      <c r="AH7688" s="70"/>
      <c r="AI7688" s="70"/>
    </row>
    <row r="7689" spans="1:35" ht="12.75" customHeight="1" x14ac:dyDescent="0.2">
      <c r="A7689" s="64" t="s">
        <v>1352</v>
      </c>
      <c r="B7689" s="65" t="s">
        <v>1351</v>
      </c>
      <c r="C7689" s="65">
        <v>5194230</v>
      </c>
      <c r="D7689" s="66">
        <f>VLOOKUP(A7689,'2.1 Termination Charges'!$B$4:$F$904,5,0)</f>
        <v>6.0600000000000003E-3</v>
      </c>
      <c r="G7689" s="67"/>
      <c r="H7689" s="67"/>
      <c r="J7689" s="67"/>
      <c r="P7689" s="68"/>
      <c r="Q7689" s="69"/>
      <c r="R7689" s="69"/>
      <c r="Z7689" s="70"/>
      <c r="AA7689" s="71"/>
      <c r="AB7689" s="70"/>
      <c r="AC7689" s="70"/>
      <c r="AD7689" s="53"/>
      <c r="AE7689" s="53"/>
      <c r="AF7689" s="72"/>
      <c r="AG7689" s="70"/>
      <c r="AH7689" s="70"/>
      <c r="AI7689" s="70"/>
    </row>
    <row r="7690" spans="1:35" ht="12.75" customHeight="1" x14ac:dyDescent="0.2">
      <c r="A7690" s="64" t="s">
        <v>1352</v>
      </c>
      <c r="B7690" s="65" t="s">
        <v>1351</v>
      </c>
      <c r="C7690" s="65">
        <v>5194231</v>
      </c>
      <c r="D7690" s="66">
        <f>VLOOKUP(A7690,'2.1 Termination Charges'!$B$4:$F$904,5,0)</f>
        <v>6.0600000000000003E-3</v>
      </c>
      <c r="G7690" s="67"/>
      <c r="H7690" s="67"/>
      <c r="J7690" s="67"/>
      <c r="P7690" s="68"/>
      <c r="Q7690" s="69"/>
      <c r="R7690" s="69"/>
      <c r="Z7690" s="70"/>
      <c r="AA7690" s="71"/>
      <c r="AB7690" s="70"/>
      <c r="AC7690" s="70"/>
      <c r="AD7690" s="53"/>
      <c r="AE7690" s="53"/>
      <c r="AF7690" s="72"/>
      <c r="AG7690" s="70"/>
      <c r="AH7690" s="70"/>
      <c r="AI7690" s="70"/>
    </row>
    <row r="7691" spans="1:35" ht="12.75" customHeight="1" x14ac:dyDescent="0.2">
      <c r="A7691" s="64" t="s">
        <v>1352</v>
      </c>
      <c r="B7691" s="65" t="s">
        <v>1351</v>
      </c>
      <c r="C7691" s="65">
        <v>5194232</v>
      </c>
      <c r="D7691" s="66">
        <f>VLOOKUP(A7691,'2.1 Termination Charges'!$B$4:$F$904,5,0)</f>
        <v>6.0600000000000003E-3</v>
      </c>
      <c r="G7691" s="67"/>
      <c r="H7691" s="67"/>
      <c r="J7691" s="67"/>
      <c r="P7691" s="68"/>
      <c r="Q7691" s="69"/>
      <c r="R7691" s="69"/>
      <c r="Z7691" s="70"/>
      <c r="AA7691" s="71"/>
      <c r="AB7691" s="70"/>
      <c r="AC7691" s="70"/>
      <c r="AD7691" s="53"/>
      <c r="AE7691" s="53"/>
      <c r="AF7691" s="72"/>
      <c r="AG7691" s="70"/>
      <c r="AH7691" s="70"/>
      <c r="AI7691" s="70"/>
    </row>
    <row r="7692" spans="1:35" ht="12.75" customHeight="1" x14ac:dyDescent="0.2">
      <c r="A7692" s="64" t="s">
        <v>1352</v>
      </c>
      <c r="B7692" s="65" t="s">
        <v>1351</v>
      </c>
      <c r="C7692" s="65">
        <v>5194233</v>
      </c>
      <c r="D7692" s="66">
        <f>VLOOKUP(A7692,'2.1 Termination Charges'!$B$4:$F$904,5,0)</f>
        <v>6.0600000000000003E-3</v>
      </c>
      <c r="G7692" s="67"/>
      <c r="H7692" s="67"/>
      <c r="J7692" s="67"/>
      <c r="P7692" s="68"/>
      <c r="Q7692" s="69"/>
      <c r="R7692" s="69"/>
      <c r="Z7692" s="70"/>
      <c r="AA7692" s="71"/>
      <c r="AB7692" s="70"/>
      <c r="AC7692" s="70"/>
      <c r="AD7692" s="53"/>
      <c r="AE7692" s="53"/>
      <c r="AF7692" s="72"/>
      <c r="AG7692" s="70"/>
      <c r="AH7692" s="70"/>
      <c r="AI7692" s="70"/>
    </row>
    <row r="7693" spans="1:35" ht="12.75" customHeight="1" x14ac:dyDescent="0.2">
      <c r="A7693" s="64" t="s">
        <v>1352</v>
      </c>
      <c r="B7693" s="65" t="s">
        <v>1351</v>
      </c>
      <c r="C7693" s="65">
        <v>519427</v>
      </c>
      <c r="D7693" s="66">
        <f>VLOOKUP(A7693,'2.1 Termination Charges'!$B$4:$F$904,5,0)</f>
        <v>6.0600000000000003E-3</v>
      </c>
      <c r="G7693" s="67"/>
      <c r="H7693" s="67"/>
      <c r="J7693" s="67"/>
      <c r="P7693" s="68"/>
      <c r="Q7693" s="69"/>
      <c r="R7693" s="69"/>
      <c r="Z7693" s="70"/>
      <c r="AA7693" s="71"/>
      <c r="AB7693" s="70"/>
      <c r="AC7693" s="70"/>
      <c r="AD7693" s="53"/>
      <c r="AE7693" s="53"/>
      <c r="AF7693" s="72"/>
      <c r="AG7693" s="70"/>
      <c r="AH7693" s="70"/>
      <c r="AI7693" s="70"/>
    </row>
    <row r="7694" spans="1:35" ht="12.75" customHeight="1" x14ac:dyDescent="0.2">
      <c r="A7694" s="64" t="s">
        <v>1352</v>
      </c>
      <c r="B7694" s="65" t="s">
        <v>1351</v>
      </c>
      <c r="C7694" s="65">
        <v>519433</v>
      </c>
      <c r="D7694" s="66">
        <f>VLOOKUP(A7694,'2.1 Termination Charges'!$B$4:$F$904,5,0)</f>
        <v>6.0600000000000003E-3</v>
      </c>
      <c r="G7694" s="67"/>
      <c r="H7694" s="67"/>
      <c r="J7694" s="67"/>
      <c r="P7694" s="68"/>
      <c r="Q7694" s="69"/>
      <c r="R7694" s="69"/>
      <c r="Z7694" s="70"/>
      <c r="AA7694" s="71"/>
      <c r="AB7694" s="70"/>
      <c r="AC7694" s="70"/>
      <c r="AD7694" s="53"/>
      <c r="AE7694" s="53"/>
      <c r="AF7694" s="72"/>
      <c r="AG7694" s="70"/>
      <c r="AH7694" s="70"/>
      <c r="AI7694" s="70"/>
    </row>
    <row r="7695" spans="1:35" ht="12.75" customHeight="1" x14ac:dyDescent="0.2">
      <c r="A7695" s="64" t="s">
        <v>1352</v>
      </c>
      <c r="B7695" s="65" t="s">
        <v>1351</v>
      </c>
      <c r="C7695" s="65">
        <v>519435</v>
      </c>
      <c r="D7695" s="66">
        <f>VLOOKUP(A7695,'2.1 Termination Charges'!$B$4:$F$904,5,0)</f>
        <v>6.0600000000000003E-3</v>
      </c>
      <c r="G7695" s="67"/>
      <c r="H7695" s="67"/>
      <c r="J7695" s="67"/>
      <c r="P7695" s="68"/>
      <c r="Q7695" s="69"/>
      <c r="R7695" s="69"/>
      <c r="Z7695" s="70"/>
      <c r="AA7695" s="71"/>
      <c r="AB7695" s="70"/>
      <c r="AC7695" s="70"/>
      <c r="AD7695" s="53"/>
      <c r="AE7695" s="53"/>
      <c r="AF7695" s="72"/>
      <c r="AG7695" s="70"/>
      <c r="AH7695" s="70"/>
      <c r="AI7695" s="70"/>
    </row>
    <row r="7696" spans="1:35" ht="12.75" customHeight="1" x14ac:dyDescent="0.2">
      <c r="A7696" s="64" t="s">
        <v>1352</v>
      </c>
      <c r="B7696" s="65" t="s">
        <v>1351</v>
      </c>
      <c r="C7696" s="65">
        <v>519437</v>
      </c>
      <c r="D7696" s="66">
        <f>VLOOKUP(A7696,'2.1 Termination Charges'!$B$4:$F$904,5,0)</f>
        <v>6.0600000000000003E-3</v>
      </c>
      <c r="G7696" s="67"/>
      <c r="H7696" s="67"/>
      <c r="J7696" s="67"/>
      <c r="P7696" s="68"/>
      <c r="Q7696" s="69"/>
      <c r="R7696" s="69"/>
      <c r="Z7696" s="70"/>
      <c r="AA7696" s="71"/>
      <c r="AB7696" s="70"/>
      <c r="AC7696" s="70"/>
      <c r="AD7696" s="53"/>
      <c r="AE7696" s="53"/>
      <c r="AF7696" s="72"/>
      <c r="AG7696" s="70"/>
      <c r="AH7696" s="70"/>
      <c r="AI7696" s="70"/>
    </row>
    <row r="7697" spans="1:35" ht="12.75" customHeight="1" x14ac:dyDescent="0.2">
      <c r="A7697" s="64" t="s">
        <v>1352</v>
      </c>
      <c r="B7697" s="65" t="s">
        <v>1351</v>
      </c>
      <c r="C7697" s="65">
        <v>5194430</v>
      </c>
      <c r="D7697" s="66">
        <f>VLOOKUP(A7697,'2.1 Termination Charges'!$B$4:$F$904,5,0)</f>
        <v>6.0600000000000003E-3</v>
      </c>
      <c r="G7697" s="67"/>
      <c r="H7697" s="67"/>
      <c r="J7697" s="67"/>
      <c r="P7697" s="68"/>
      <c r="Q7697" s="69"/>
      <c r="R7697" s="69"/>
      <c r="Z7697" s="70"/>
      <c r="AA7697" s="71"/>
      <c r="AB7697" s="70"/>
      <c r="AC7697" s="70"/>
      <c r="AD7697" s="53"/>
      <c r="AE7697" s="53"/>
      <c r="AF7697" s="72"/>
      <c r="AG7697" s="70"/>
      <c r="AH7697" s="70"/>
      <c r="AI7697" s="70"/>
    </row>
    <row r="7698" spans="1:35" ht="12.75" customHeight="1" x14ac:dyDescent="0.2">
      <c r="A7698" s="64" t="s">
        <v>1352</v>
      </c>
      <c r="B7698" s="65" t="s">
        <v>1351</v>
      </c>
      <c r="C7698" s="65">
        <v>5194431</v>
      </c>
      <c r="D7698" s="66">
        <f>VLOOKUP(A7698,'2.1 Termination Charges'!$B$4:$F$904,5,0)</f>
        <v>6.0600000000000003E-3</v>
      </c>
      <c r="G7698" s="67"/>
      <c r="H7698" s="67"/>
      <c r="J7698" s="67"/>
      <c r="P7698" s="68"/>
      <c r="Q7698" s="69"/>
      <c r="R7698" s="69"/>
      <c r="Z7698" s="70"/>
      <c r="AA7698" s="71"/>
      <c r="AB7698" s="70"/>
      <c r="AC7698" s="70"/>
      <c r="AD7698" s="53"/>
      <c r="AE7698" s="53"/>
      <c r="AF7698" s="72"/>
      <c r="AG7698" s="70"/>
      <c r="AH7698" s="70"/>
      <c r="AI7698" s="70"/>
    </row>
    <row r="7699" spans="1:35" ht="12.75" customHeight="1" x14ac:dyDescent="0.2">
      <c r="A7699" s="64" t="s">
        <v>1352</v>
      </c>
      <c r="B7699" s="65" t="s">
        <v>1351</v>
      </c>
      <c r="C7699" s="65">
        <v>519477</v>
      </c>
      <c r="D7699" s="66">
        <f>VLOOKUP(A7699,'2.1 Termination Charges'!$B$4:$F$904,5,0)</f>
        <v>6.0600000000000003E-3</v>
      </c>
      <c r="G7699" s="67"/>
      <c r="H7699" s="67"/>
      <c r="J7699" s="67"/>
      <c r="P7699" s="68"/>
      <c r="Q7699" s="69"/>
      <c r="R7699" s="69"/>
      <c r="Z7699" s="70"/>
      <c r="AA7699" s="71"/>
      <c r="AB7699" s="70"/>
      <c r="AC7699" s="70"/>
      <c r="AD7699" s="53"/>
      <c r="AE7699" s="53"/>
      <c r="AF7699" s="72"/>
      <c r="AG7699" s="70"/>
      <c r="AH7699" s="70"/>
      <c r="AI7699" s="70"/>
    </row>
    <row r="7700" spans="1:35" ht="12.75" customHeight="1" x14ac:dyDescent="0.2">
      <c r="A7700" s="64" t="s">
        <v>1352</v>
      </c>
      <c r="B7700" s="65" t="s">
        <v>1351</v>
      </c>
      <c r="C7700" s="65">
        <v>519482</v>
      </c>
      <c r="D7700" s="66">
        <f>VLOOKUP(A7700,'2.1 Termination Charges'!$B$4:$F$904,5,0)</f>
        <v>6.0600000000000003E-3</v>
      </c>
      <c r="G7700" s="67"/>
      <c r="H7700" s="67"/>
      <c r="J7700" s="67"/>
      <c r="P7700" s="68"/>
      <c r="Q7700" s="69"/>
      <c r="R7700" s="69"/>
      <c r="Z7700" s="70"/>
      <c r="AA7700" s="71"/>
      <c r="AB7700" s="70"/>
      <c r="AC7700" s="70"/>
      <c r="AD7700" s="53"/>
      <c r="AE7700" s="53"/>
      <c r="AF7700" s="72"/>
      <c r="AG7700" s="70"/>
      <c r="AH7700" s="70"/>
      <c r="AI7700" s="70"/>
    </row>
    <row r="7701" spans="1:35" ht="12.75" customHeight="1" x14ac:dyDescent="0.2">
      <c r="A7701" s="64" t="s">
        <v>1352</v>
      </c>
      <c r="B7701" s="65" t="s">
        <v>1351</v>
      </c>
      <c r="C7701" s="65">
        <v>519483</v>
      </c>
      <c r="D7701" s="66">
        <f>VLOOKUP(A7701,'2.1 Termination Charges'!$B$4:$F$904,5,0)</f>
        <v>6.0600000000000003E-3</v>
      </c>
      <c r="G7701" s="67"/>
      <c r="H7701" s="67"/>
      <c r="J7701" s="67"/>
      <c r="P7701" s="68"/>
      <c r="Q7701" s="69"/>
      <c r="R7701" s="69"/>
      <c r="Z7701" s="70"/>
      <c r="AA7701" s="71"/>
      <c r="AB7701" s="70"/>
      <c r="AC7701" s="70"/>
      <c r="AD7701" s="53"/>
      <c r="AE7701" s="53"/>
      <c r="AF7701" s="72"/>
      <c r="AG7701" s="70"/>
      <c r="AH7701" s="70"/>
      <c r="AI7701" s="70"/>
    </row>
    <row r="7702" spans="1:35" ht="12.75" customHeight="1" x14ac:dyDescent="0.2">
      <c r="A7702" s="64" t="s">
        <v>1352</v>
      </c>
      <c r="B7702" s="65" t="s">
        <v>1351</v>
      </c>
      <c r="C7702" s="65">
        <v>519487</v>
      </c>
      <c r="D7702" s="66">
        <f>VLOOKUP(A7702,'2.1 Termination Charges'!$B$4:$F$904,5,0)</f>
        <v>6.0600000000000003E-3</v>
      </c>
      <c r="G7702" s="67"/>
      <c r="H7702" s="67"/>
      <c r="J7702" s="67"/>
      <c r="P7702" s="68"/>
      <c r="Q7702" s="69"/>
      <c r="R7702" s="69"/>
      <c r="Z7702" s="70"/>
      <c r="AA7702" s="71"/>
      <c r="AB7702" s="70"/>
      <c r="AC7702" s="70"/>
      <c r="AD7702" s="53"/>
      <c r="AE7702" s="53"/>
      <c r="AF7702" s="72"/>
      <c r="AG7702" s="70"/>
      <c r="AH7702" s="70"/>
      <c r="AI7702" s="70"/>
    </row>
    <row r="7703" spans="1:35" ht="12.75" customHeight="1" x14ac:dyDescent="0.2">
      <c r="A7703" s="64" t="s">
        <v>1352</v>
      </c>
      <c r="B7703" s="65" t="s">
        <v>1351</v>
      </c>
      <c r="C7703" s="65">
        <v>5194907</v>
      </c>
      <c r="D7703" s="66">
        <f>VLOOKUP(A7703,'2.1 Termination Charges'!$B$4:$F$904,5,0)</f>
        <v>6.0600000000000003E-3</v>
      </c>
      <c r="G7703" s="67"/>
      <c r="H7703" s="67"/>
      <c r="J7703" s="67"/>
      <c r="P7703" s="68"/>
      <c r="Q7703" s="69"/>
      <c r="R7703" s="69"/>
      <c r="Z7703" s="70"/>
      <c r="AA7703" s="71"/>
      <c r="AB7703" s="70"/>
      <c r="AC7703" s="70"/>
      <c r="AD7703" s="53"/>
      <c r="AE7703" s="53"/>
      <c r="AF7703" s="72"/>
      <c r="AG7703" s="70"/>
      <c r="AH7703" s="70"/>
      <c r="AI7703" s="70"/>
    </row>
    <row r="7704" spans="1:35" ht="12.75" customHeight="1" x14ac:dyDescent="0.2">
      <c r="A7704" s="64" t="s">
        <v>1352</v>
      </c>
      <c r="B7704" s="65" t="s">
        <v>1351</v>
      </c>
      <c r="C7704" s="65">
        <v>5194908</v>
      </c>
      <c r="D7704" s="66">
        <f>VLOOKUP(A7704,'2.1 Termination Charges'!$B$4:$F$904,5,0)</f>
        <v>6.0600000000000003E-3</v>
      </c>
      <c r="G7704" s="67"/>
      <c r="H7704" s="67"/>
      <c r="J7704" s="67"/>
      <c r="P7704" s="68"/>
      <c r="Q7704" s="69"/>
      <c r="R7704" s="69"/>
      <c r="Z7704" s="70"/>
      <c r="AA7704" s="71"/>
      <c r="AB7704" s="70"/>
      <c r="AC7704" s="70"/>
      <c r="AD7704" s="53"/>
      <c r="AE7704" s="53"/>
      <c r="AF7704" s="72"/>
      <c r="AG7704" s="70"/>
      <c r="AH7704" s="70"/>
      <c r="AI7704" s="70"/>
    </row>
    <row r="7705" spans="1:35" ht="12.75" customHeight="1" x14ac:dyDescent="0.2">
      <c r="A7705" s="64" t="s">
        <v>1352</v>
      </c>
      <c r="B7705" s="65" t="s">
        <v>1351</v>
      </c>
      <c r="C7705" s="65">
        <v>5194909</v>
      </c>
      <c r="D7705" s="66">
        <f>VLOOKUP(A7705,'2.1 Termination Charges'!$B$4:$F$904,5,0)</f>
        <v>6.0600000000000003E-3</v>
      </c>
      <c r="G7705" s="67"/>
      <c r="H7705" s="67"/>
      <c r="J7705" s="67"/>
      <c r="P7705" s="68"/>
      <c r="Q7705" s="69"/>
      <c r="R7705" s="69"/>
      <c r="Z7705" s="70"/>
      <c r="AA7705" s="71"/>
      <c r="AB7705" s="70"/>
      <c r="AC7705" s="70"/>
      <c r="AD7705" s="53"/>
      <c r="AE7705" s="53"/>
      <c r="AF7705" s="72"/>
      <c r="AG7705" s="70"/>
      <c r="AH7705" s="70"/>
      <c r="AI7705" s="70"/>
    </row>
    <row r="7706" spans="1:35" ht="12.75" customHeight="1" x14ac:dyDescent="0.2">
      <c r="A7706" s="64" t="s">
        <v>1352</v>
      </c>
      <c r="B7706" s="65" t="s">
        <v>1351</v>
      </c>
      <c r="C7706" s="65">
        <v>519491</v>
      </c>
      <c r="D7706" s="66">
        <f>VLOOKUP(A7706,'2.1 Termination Charges'!$B$4:$F$904,5,0)</f>
        <v>6.0600000000000003E-3</v>
      </c>
      <c r="G7706" s="67"/>
      <c r="H7706" s="67"/>
      <c r="J7706" s="67"/>
      <c r="P7706" s="68"/>
      <c r="Q7706" s="69"/>
      <c r="R7706" s="69"/>
      <c r="Z7706" s="70"/>
      <c r="AA7706" s="71"/>
      <c r="AB7706" s="70"/>
      <c r="AC7706" s="70"/>
      <c r="AD7706" s="53"/>
      <c r="AE7706" s="53"/>
      <c r="AF7706" s="72"/>
      <c r="AG7706" s="70"/>
      <c r="AH7706" s="70"/>
      <c r="AI7706" s="70"/>
    </row>
    <row r="7707" spans="1:35" ht="12.75" customHeight="1" x14ac:dyDescent="0.2">
      <c r="A7707" s="64" t="s">
        <v>1352</v>
      </c>
      <c r="B7707" s="65" t="s">
        <v>1351</v>
      </c>
      <c r="C7707" s="65">
        <v>519492</v>
      </c>
      <c r="D7707" s="66">
        <f>VLOOKUP(A7707,'2.1 Termination Charges'!$B$4:$F$904,5,0)</f>
        <v>6.0600000000000003E-3</v>
      </c>
      <c r="G7707" s="67"/>
      <c r="H7707" s="67"/>
      <c r="J7707" s="67"/>
      <c r="P7707" s="68"/>
      <c r="Q7707" s="69"/>
      <c r="R7707" s="69"/>
      <c r="Z7707" s="70"/>
      <c r="AA7707" s="71"/>
      <c r="AB7707" s="70"/>
      <c r="AC7707" s="70"/>
      <c r="AD7707" s="53"/>
      <c r="AE7707" s="53"/>
      <c r="AF7707" s="72"/>
      <c r="AG7707" s="70"/>
      <c r="AH7707" s="70"/>
      <c r="AI7707" s="70"/>
    </row>
    <row r="7708" spans="1:35" ht="12.75" customHeight="1" x14ac:dyDescent="0.2">
      <c r="A7708" s="64" t="s">
        <v>1352</v>
      </c>
      <c r="B7708" s="65" t="s">
        <v>1351</v>
      </c>
      <c r="C7708" s="65">
        <v>519493</v>
      </c>
      <c r="D7708" s="66">
        <f>VLOOKUP(A7708,'2.1 Termination Charges'!$B$4:$F$904,5,0)</f>
        <v>6.0600000000000003E-3</v>
      </c>
      <c r="G7708" s="67"/>
      <c r="H7708" s="67"/>
      <c r="J7708" s="67"/>
      <c r="P7708" s="68"/>
      <c r="Q7708" s="69"/>
      <c r="R7708" s="69"/>
      <c r="Z7708" s="70"/>
      <c r="AA7708" s="71"/>
      <c r="AB7708" s="70"/>
      <c r="AC7708" s="70"/>
      <c r="AD7708" s="53"/>
      <c r="AE7708" s="53"/>
      <c r="AF7708" s="72"/>
      <c r="AG7708" s="70"/>
      <c r="AH7708" s="70"/>
      <c r="AI7708" s="70"/>
    </row>
    <row r="7709" spans="1:35" ht="12.75" customHeight="1" x14ac:dyDescent="0.2">
      <c r="A7709" s="64" t="s">
        <v>1352</v>
      </c>
      <c r="B7709" s="65" t="s">
        <v>1351</v>
      </c>
      <c r="C7709" s="65">
        <v>519497</v>
      </c>
      <c r="D7709" s="66">
        <f>VLOOKUP(A7709,'2.1 Termination Charges'!$B$4:$F$904,5,0)</f>
        <v>6.0600000000000003E-3</v>
      </c>
      <c r="G7709" s="67"/>
      <c r="H7709" s="67"/>
      <c r="J7709" s="67"/>
      <c r="P7709" s="68"/>
      <c r="Q7709" s="69"/>
      <c r="R7709" s="69"/>
      <c r="Z7709" s="70"/>
      <c r="AA7709" s="71"/>
      <c r="AB7709" s="70"/>
      <c r="AC7709" s="70"/>
      <c r="AD7709" s="53"/>
      <c r="AE7709" s="53"/>
      <c r="AF7709" s="72"/>
      <c r="AG7709" s="70"/>
      <c r="AH7709" s="70"/>
      <c r="AI7709" s="70"/>
    </row>
    <row r="7710" spans="1:35" ht="12.75" customHeight="1" x14ac:dyDescent="0.2">
      <c r="A7710" s="64" t="s">
        <v>1352</v>
      </c>
      <c r="B7710" s="65" t="s">
        <v>1351</v>
      </c>
      <c r="C7710" s="65">
        <v>519503</v>
      </c>
      <c r="D7710" s="66">
        <f>VLOOKUP(A7710,'2.1 Termination Charges'!$B$4:$F$904,5,0)</f>
        <v>6.0600000000000003E-3</v>
      </c>
      <c r="G7710" s="67"/>
      <c r="H7710" s="67"/>
      <c r="J7710" s="67"/>
      <c r="P7710" s="68"/>
      <c r="Q7710" s="69"/>
      <c r="R7710" s="69"/>
      <c r="Z7710" s="70"/>
      <c r="AA7710" s="71"/>
      <c r="AB7710" s="70"/>
      <c r="AC7710" s="70"/>
      <c r="AD7710" s="53"/>
      <c r="AE7710" s="53"/>
      <c r="AF7710" s="72"/>
      <c r="AG7710" s="70"/>
      <c r="AH7710" s="70"/>
      <c r="AI7710" s="70"/>
    </row>
    <row r="7711" spans="1:35" ht="12.75" customHeight="1" x14ac:dyDescent="0.2">
      <c r="A7711" s="64" t="s">
        <v>1352</v>
      </c>
      <c r="B7711" s="65" t="s">
        <v>1351</v>
      </c>
      <c r="C7711" s="65">
        <v>519507</v>
      </c>
      <c r="D7711" s="66">
        <f>VLOOKUP(A7711,'2.1 Termination Charges'!$B$4:$F$904,5,0)</f>
        <v>6.0600000000000003E-3</v>
      </c>
      <c r="G7711" s="67"/>
      <c r="H7711" s="67"/>
      <c r="J7711" s="67"/>
      <c r="P7711" s="68"/>
      <c r="Q7711" s="69"/>
      <c r="R7711" s="69"/>
      <c r="Z7711" s="70"/>
      <c r="AA7711" s="71"/>
      <c r="AB7711" s="70"/>
      <c r="AC7711" s="70"/>
      <c r="AD7711" s="53"/>
      <c r="AE7711" s="53"/>
      <c r="AF7711" s="72"/>
      <c r="AG7711" s="70"/>
      <c r="AH7711" s="70"/>
      <c r="AI7711" s="70"/>
    </row>
    <row r="7712" spans="1:35" ht="12.75" customHeight="1" x14ac:dyDescent="0.2">
      <c r="A7712" s="64" t="s">
        <v>1352</v>
      </c>
      <c r="B7712" s="65" t="s">
        <v>1351</v>
      </c>
      <c r="C7712" s="65">
        <v>519511</v>
      </c>
      <c r="D7712" s="66">
        <f>VLOOKUP(A7712,'2.1 Termination Charges'!$B$4:$F$904,5,0)</f>
        <v>6.0600000000000003E-3</v>
      </c>
      <c r="G7712" s="67"/>
      <c r="H7712" s="67"/>
      <c r="J7712" s="67"/>
      <c r="P7712" s="68"/>
      <c r="Q7712" s="69"/>
      <c r="R7712" s="69"/>
      <c r="Z7712" s="70"/>
      <c r="AA7712" s="71"/>
      <c r="AB7712" s="70"/>
      <c r="AC7712" s="70"/>
      <c r="AD7712" s="53"/>
      <c r="AE7712" s="53"/>
      <c r="AF7712" s="72"/>
      <c r="AG7712" s="70"/>
      <c r="AH7712" s="70"/>
      <c r="AI7712" s="70"/>
    </row>
    <row r="7713" spans="1:35" ht="12.75" customHeight="1" x14ac:dyDescent="0.2">
      <c r="A7713" s="64" t="s">
        <v>1352</v>
      </c>
      <c r="B7713" s="65" t="s">
        <v>1351</v>
      </c>
      <c r="C7713" s="65">
        <v>519512</v>
      </c>
      <c r="D7713" s="66">
        <f>VLOOKUP(A7713,'2.1 Termination Charges'!$B$4:$F$904,5,0)</f>
        <v>6.0600000000000003E-3</v>
      </c>
      <c r="G7713" s="67"/>
      <c r="H7713" s="67"/>
      <c r="J7713" s="67"/>
      <c r="P7713" s="68"/>
      <c r="Q7713" s="69"/>
      <c r="R7713" s="69"/>
      <c r="Z7713" s="70"/>
      <c r="AA7713" s="71"/>
      <c r="AB7713" s="70"/>
      <c r="AC7713" s="70"/>
      <c r="AD7713" s="53"/>
      <c r="AE7713" s="53"/>
      <c r="AF7713" s="72"/>
      <c r="AG7713" s="70"/>
      <c r="AH7713" s="70"/>
      <c r="AI7713" s="70"/>
    </row>
    <row r="7714" spans="1:35" ht="12.75" customHeight="1" x14ac:dyDescent="0.2">
      <c r="A7714" s="64" t="s">
        <v>1352</v>
      </c>
      <c r="B7714" s="65" t="s">
        <v>1351</v>
      </c>
      <c r="C7714" s="65">
        <v>519513</v>
      </c>
      <c r="D7714" s="66">
        <f>VLOOKUP(A7714,'2.1 Termination Charges'!$B$4:$F$904,5,0)</f>
        <v>6.0600000000000003E-3</v>
      </c>
      <c r="G7714" s="67"/>
      <c r="H7714" s="67"/>
      <c r="J7714" s="67"/>
      <c r="P7714" s="68"/>
      <c r="Q7714" s="69"/>
      <c r="R7714" s="69"/>
      <c r="Z7714" s="70"/>
      <c r="AA7714" s="71"/>
      <c r="AB7714" s="70"/>
      <c r="AC7714" s="70"/>
      <c r="AD7714" s="53"/>
      <c r="AE7714" s="53"/>
      <c r="AF7714" s="72"/>
      <c r="AG7714" s="70"/>
      <c r="AH7714" s="70"/>
      <c r="AI7714" s="70"/>
    </row>
    <row r="7715" spans="1:35" ht="12.75" customHeight="1" x14ac:dyDescent="0.2">
      <c r="A7715" s="64" t="s">
        <v>1352</v>
      </c>
      <c r="B7715" s="65" t="s">
        <v>1351</v>
      </c>
      <c r="C7715" s="65">
        <v>519517</v>
      </c>
      <c r="D7715" s="66">
        <f>VLOOKUP(A7715,'2.1 Termination Charges'!$B$4:$F$904,5,0)</f>
        <v>6.0600000000000003E-3</v>
      </c>
      <c r="G7715" s="67"/>
      <c r="H7715" s="67"/>
      <c r="J7715" s="67"/>
      <c r="P7715" s="68"/>
      <c r="Q7715" s="69"/>
      <c r="R7715" s="69"/>
      <c r="Z7715" s="70"/>
      <c r="AA7715" s="71"/>
      <c r="AB7715" s="70"/>
      <c r="AC7715" s="70"/>
      <c r="AD7715" s="53"/>
      <c r="AE7715" s="53"/>
      <c r="AF7715" s="72"/>
      <c r="AG7715" s="70"/>
      <c r="AH7715" s="70"/>
      <c r="AI7715" s="70"/>
    </row>
    <row r="7716" spans="1:35" ht="12.75" customHeight="1" x14ac:dyDescent="0.2">
      <c r="A7716" s="64" t="s">
        <v>1352</v>
      </c>
      <c r="B7716" s="65" t="s">
        <v>1351</v>
      </c>
      <c r="C7716" s="65">
        <v>519523</v>
      </c>
      <c r="D7716" s="66">
        <f>VLOOKUP(A7716,'2.1 Termination Charges'!$B$4:$F$904,5,0)</f>
        <v>6.0600000000000003E-3</v>
      </c>
      <c r="G7716" s="67"/>
      <c r="H7716" s="67"/>
      <c r="J7716" s="67"/>
      <c r="P7716" s="68"/>
      <c r="Q7716" s="69"/>
      <c r="R7716" s="69"/>
      <c r="Z7716" s="70"/>
      <c r="AA7716" s="71"/>
      <c r="AB7716" s="70"/>
      <c r="AC7716" s="70"/>
      <c r="AD7716" s="53"/>
      <c r="AE7716" s="53"/>
      <c r="AF7716" s="72"/>
      <c r="AG7716" s="70"/>
      <c r="AH7716" s="70"/>
      <c r="AI7716" s="70"/>
    </row>
    <row r="7717" spans="1:35" ht="12.75" customHeight="1" x14ac:dyDescent="0.2">
      <c r="A7717" s="64" t="s">
        <v>1352</v>
      </c>
      <c r="B7717" s="65" t="s">
        <v>1351</v>
      </c>
      <c r="C7717" s="65">
        <v>519527</v>
      </c>
      <c r="D7717" s="66">
        <f>VLOOKUP(A7717,'2.1 Termination Charges'!$B$4:$F$904,5,0)</f>
        <v>6.0600000000000003E-3</v>
      </c>
      <c r="G7717" s="67"/>
      <c r="H7717" s="67"/>
      <c r="J7717" s="67"/>
      <c r="P7717" s="68"/>
      <c r="Q7717" s="69"/>
      <c r="R7717" s="69"/>
      <c r="Z7717" s="70"/>
      <c r="AA7717" s="71"/>
      <c r="AB7717" s="70"/>
      <c r="AC7717" s="70"/>
      <c r="AD7717" s="53"/>
      <c r="AE7717" s="53"/>
      <c r="AF7717" s="72"/>
      <c r="AG7717" s="70"/>
      <c r="AH7717" s="70"/>
      <c r="AI7717" s="70"/>
    </row>
    <row r="7718" spans="1:35" ht="12.75" customHeight="1" x14ac:dyDescent="0.2">
      <c r="A7718" s="64" t="s">
        <v>1352</v>
      </c>
      <c r="B7718" s="65" t="s">
        <v>1351</v>
      </c>
      <c r="C7718" s="65">
        <v>5195350</v>
      </c>
      <c r="D7718" s="66">
        <f>VLOOKUP(A7718,'2.1 Termination Charges'!$B$4:$F$904,5,0)</f>
        <v>6.0600000000000003E-3</v>
      </c>
      <c r="G7718" s="67"/>
      <c r="H7718" s="67"/>
      <c r="J7718" s="67"/>
      <c r="P7718" s="68"/>
      <c r="Q7718" s="69"/>
      <c r="R7718" s="69"/>
      <c r="Z7718" s="70"/>
      <c r="AA7718" s="71"/>
      <c r="AB7718" s="70"/>
      <c r="AC7718" s="70"/>
      <c r="AD7718" s="53"/>
      <c r="AE7718" s="53"/>
      <c r="AF7718" s="72"/>
      <c r="AG7718" s="70"/>
      <c r="AH7718" s="70"/>
      <c r="AI7718" s="70"/>
    </row>
    <row r="7719" spans="1:35" ht="12.75" customHeight="1" x14ac:dyDescent="0.2">
      <c r="A7719" s="64" t="s">
        <v>1352</v>
      </c>
      <c r="B7719" s="65" t="s">
        <v>1351</v>
      </c>
      <c r="C7719" s="65">
        <v>519537</v>
      </c>
      <c r="D7719" s="66">
        <f>VLOOKUP(A7719,'2.1 Termination Charges'!$B$4:$F$904,5,0)</f>
        <v>6.0600000000000003E-3</v>
      </c>
      <c r="G7719" s="67"/>
      <c r="H7719" s="67"/>
      <c r="J7719" s="67"/>
      <c r="P7719" s="68"/>
      <c r="Q7719" s="69"/>
      <c r="R7719" s="69"/>
      <c r="Z7719" s="70"/>
      <c r="AA7719" s="71"/>
      <c r="AB7719" s="70"/>
      <c r="AC7719" s="70"/>
      <c r="AD7719" s="53"/>
      <c r="AE7719" s="53"/>
      <c r="AF7719" s="72"/>
      <c r="AG7719" s="70"/>
      <c r="AH7719" s="70"/>
      <c r="AI7719" s="70"/>
    </row>
    <row r="7720" spans="1:35" ht="12.75" customHeight="1" x14ac:dyDescent="0.2">
      <c r="A7720" s="64" t="s">
        <v>1352</v>
      </c>
      <c r="B7720" s="65" t="s">
        <v>1351</v>
      </c>
      <c r="C7720" s="65">
        <v>519541</v>
      </c>
      <c r="D7720" s="66">
        <f>VLOOKUP(A7720,'2.1 Termination Charges'!$B$4:$F$904,5,0)</f>
        <v>6.0600000000000003E-3</v>
      </c>
      <c r="G7720" s="67"/>
      <c r="H7720" s="67"/>
      <c r="J7720" s="67"/>
      <c r="P7720" s="68"/>
      <c r="Q7720" s="69"/>
      <c r="R7720" s="69"/>
      <c r="Z7720" s="70"/>
      <c r="AA7720" s="71"/>
      <c r="AB7720" s="70"/>
      <c r="AC7720" s="70"/>
      <c r="AD7720" s="53"/>
      <c r="AE7720" s="53"/>
      <c r="AF7720" s="72"/>
      <c r="AG7720" s="70"/>
      <c r="AH7720" s="70"/>
      <c r="AI7720" s="70"/>
    </row>
    <row r="7721" spans="1:35" ht="12.75" customHeight="1" x14ac:dyDescent="0.2">
      <c r="A7721" s="64" t="s">
        <v>1352</v>
      </c>
      <c r="B7721" s="65" t="s">
        <v>1351</v>
      </c>
      <c r="C7721" s="65">
        <v>5195470</v>
      </c>
      <c r="D7721" s="66">
        <f>VLOOKUP(A7721,'2.1 Termination Charges'!$B$4:$F$904,5,0)</f>
        <v>6.0600000000000003E-3</v>
      </c>
      <c r="G7721" s="67"/>
      <c r="H7721" s="67"/>
      <c r="J7721" s="67"/>
      <c r="P7721" s="68"/>
      <c r="Q7721" s="69"/>
      <c r="R7721" s="69"/>
      <c r="Z7721" s="70"/>
      <c r="AA7721" s="71"/>
      <c r="AB7721" s="70"/>
      <c r="AC7721" s="70"/>
      <c r="AD7721" s="53"/>
      <c r="AE7721" s="53"/>
      <c r="AF7721" s="72"/>
      <c r="AG7721" s="70"/>
      <c r="AH7721" s="70"/>
      <c r="AI7721" s="70"/>
    </row>
    <row r="7722" spans="1:35" ht="12.75" customHeight="1" x14ac:dyDescent="0.2">
      <c r="A7722" s="64" t="s">
        <v>1352</v>
      </c>
      <c r="B7722" s="65" t="s">
        <v>1351</v>
      </c>
      <c r="C7722" s="65">
        <v>5195471</v>
      </c>
      <c r="D7722" s="66">
        <f>VLOOKUP(A7722,'2.1 Termination Charges'!$B$4:$F$904,5,0)</f>
        <v>6.0600000000000003E-3</v>
      </c>
      <c r="G7722" s="67"/>
      <c r="H7722" s="67"/>
      <c r="J7722" s="67"/>
      <c r="P7722" s="68"/>
      <c r="Q7722" s="69"/>
      <c r="R7722" s="69"/>
      <c r="Z7722" s="70"/>
      <c r="AA7722" s="71"/>
      <c r="AB7722" s="70"/>
      <c r="AC7722" s="70"/>
      <c r="AD7722" s="53"/>
      <c r="AE7722" s="53"/>
      <c r="AF7722" s="72"/>
      <c r="AG7722" s="70"/>
      <c r="AH7722" s="70"/>
      <c r="AI7722" s="70"/>
    </row>
    <row r="7723" spans="1:35" ht="12.75" customHeight="1" x14ac:dyDescent="0.2">
      <c r="A7723" s="64" t="s">
        <v>1352</v>
      </c>
      <c r="B7723" s="65" t="s">
        <v>1351</v>
      </c>
      <c r="C7723" s="65">
        <v>5195472</v>
      </c>
      <c r="D7723" s="66">
        <f>VLOOKUP(A7723,'2.1 Termination Charges'!$B$4:$F$904,5,0)</f>
        <v>6.0600000000000003E-3</v>
      </c>
      <c r="G7723" s="67"/>
      <c r="H7723" s="67"/>
      <c r="J7723" s="67"/>
      <c r="P7723" s="68"/>
      <c r="Q7723" s="69"/>
      <c r="R7723" s="69"/>
      <c r="Z7723" s="70"/>
      <c r="AA7723" s="71"/>
      <c r="AB7723" s="70"/>
      <c r="AC7723" s="70"/>
      <c r="AD7723" s="53"/>
      <c r="AE7723" s="53"/>
      <c r="AF7723" s="72"/>
      <c r="AG7723" s="70"/>
      <c r="AH7723" s="70"/>
      <c r="AI7723" s="70"/>
    </row>
    <row r="7724" spans="1:35" ht="12.75" customHeight="1" x14ac:dyDescent="0.2">
      <c r="A7724" s="64" t="s">
        <v>1352</v>
      </c>
      <c r="B7724" s="65" t="s">
        <v>1351</v>
      </c>
      <c r="C7724" s="65">
        <v>5195473</v>
      </c>
      <c r="D7724" s="66">
        <f>VLOOKUP(A7724,'2.1 Termination Charges'!$B$4:$F$904,5,0)</f>
        <v>6.0600000000000003E-3</v>
      </c>
      <c r="G7724" s="67"/>
      <c r="H7724" s="67"/>
      <c r="J7724" s="67"/>
      <c r="P7724" s="68"/>
      <c r="Q7724" s="69"/>
      <c r="R7724" s="69"/>
      <c r="Z7724" s="70"/>
      <c r="AA7724" s="71"/>
      <c r="AB7724" s="70"/>
      <c r="AC7724" s="70"/>
      <c r="AD7724" s="53"/>
      <c r="AE7724" s="53"/>
      <c r="AF7724" s="72"/>
      <c r="AG7724" s="70"/>
      <c r="AH7724" s="70"/>
      <c r="AI7724" s="70"/>
    </row>
    <row r="7725" spans="1:35" ht="12.75" customHeight="1" x14ac:dyDescent="0.2">
      <c r="A7725" s="64" t="s">
        <v>1352</v>
      </c>
      <c r="B7725" s="65" t="s">
        <v>1351</v>
      </c>
      <c r="C7725" s="65">
        <v>5195570</v>
      </c>
      <c r="D7725" s="66">
        <f>VLOOKUP(A7725,'2.1 Termination Charges'!$B$4:$F$904,5,0)</f>
        <v>6.0600000000000003E-3</v>
      </c>
      <c r="G7725" s="67"/>
      <c r="H7725" s="67"/>
      <c r="J7725" s="67"/>
      <c r="P7725" s="68"/>
      <c r="Q7725" s="69"/>
      <c r="R7725" s="69"/>
      <c r="Z7725" s="70"/>
      <c r="AA7725" s="71"/>
      <c r="AB7725" s="70"/>
      <c r="AC7725" s="70"/>
      <c r="AD7725" s="53"/>
      <c r="AE7725" s="53"/>
      <c r="AF7725" s="72"/>
      <c r="AG7725" s="70"/>
      <c r="AH7725" s="70"/>
      <c r="AI7725" s="70"/>
    </row>
    <row r="7726" spans="1:35" ht="12.75" customHeight="1" x14ac:dyDescent="0.2">
      <c r="A7726" s="64" t="s">
        <v>1352</v>
      </c>
      <c r="B7726" s="65" t="s">
        <v>1351</v>
      </c>
      <c r="C7726" s="65">
        <v>5195571</v>
      </c>
      <c r="D7726" s="66">
        <f>VLOOKUP(A7726,'2.1 Termination Charges'!$B$4:$F$904,5,0)</f>
        <v>6.0600000000000003E-3</v>
      </c>
      <c r="G7726" s="67"/>
      <c r="H7726" s="67"/>
      <c r="J7726" s="67"/>
      <c r="P7726" s="68"/>
      <c r="Q7726" s="69"/>
      <c r="R7726" s="69"/>
      <c r="Z7726" s="70"/>
      <c r="AA7726" s="71"/>
      <c r="AB7726" s="70"/>
      <c r="AC7726" s="70"/>
      <c r="AD7726" s="53"/>
      <c r="AE7726" s="53"/>
      <c r="AF7726" s="72"/>
      <c r="AG7726" s="70"/>
      <c r="AH7726" s="70"/>
      <c r="AI7726" s="70"/>
    </row>
    <row r="7727" spans="1:35" ht="12.75" customHeight="1" x14ac:dyDescent="0.2">
      <c r="A7727" s="64" t="s">
        <v>1352</v>
      </c>
      <c r="B7727" s="65" t="s">
        <v>1351</v>
      </c>
      <c r="C7727" s="65">
        <v>5195572</v>
      </c>
      <c r="D7727" s="66">
        <f>VLOOKUP(A7727,'2.1 Termination Charges'!$B$4:$F$904,5,0)</f>
        <v>6.0600000000000003E-3</v>
      </c>
      <c r="G7727" s="67"/>
      <c r="H7727" s="67"/>
      <c r="J7727" s="67"/>
      <c r="P7727" s="68"/>
      <c r="Q7727" s="69"/>
      <c r="R7727" s="69"/>
      <c r="Z7727" s="70"/>
      <c r="AA7727" s="71"/>
      <c r="AB7727" s="70"/>
      <c r="AC7727" s="70"/>
      <c r="AD7727" s="53"/>
      <c r="AE7727" s="53"/>
      <c r="AF7727" s="72"/>
      <c r="AG7727" s="70"/>
      <c r="AH7727" s="70"/>
      <c r="AI7727" s="70"/>
    </row>
    <row r="7728" spans="1:35" ht="12.75" customHeight="1" x14ac:dyDescent="0.2">
      <c r="A7728" s="64" t="s">
        <v>1352</v>
      </c>
      <c r="B7728" s="65" t="s">
        <v>1351</v>
      </c>
      <c r="C7728" s="65">
        <v>519562</v>
      </c>
      <c r="D7728" s="66">
        <f>VLOOKUP(A7728,'2.1 Termination Charges'!$B$4:$F$904,5,0)</f>
        <v>6.0600000000000003E-3</v>
      </c>
      <c r="G7728" s="67"/>
      <c r="H7728" s="67"/>
      <c r="J7728" s="67"/>
      <c r="P7728" s="68"/>
      <c r="Q7728" s="69"/>
      <c r="R7728" s="69"/>
      <c r="Z7728" s="70"/>
      <c r="AA7728" s="71"/>
      <c r="AB7728" s="70"/>
      <c r="AC7728" s="70"/>
      <c r="AD7728" s="53"/>
      <c r="AE7728" s="53"/>
      <c r="AF7728" s="72"/>
      <c r="AG7728" s="70"/>
      <c r="AH7728" s="70"/>
      <c r="AI7728" s="70"/>
    </row>
    <row r="7729" spans="1:35" ht="12.75" customHeight="1" x14ac:dyDescent="0.2">
      <c r="A7729" s="64" t="s">
        <v>1352</v>
      </c>
      <c r="B7729" s="65" t="s">
        <v>1351</v>
      </c>
      <c r="C7729" s="65">
        <v>519563</v>
      </c>
      <c r="D7729" s="66">
        <f>VLOOKUP(A7729,'2.1 Termination Charges'!$B$4:$F$904,5,0)</f>
        <v>6.0600000000000003E-3</v>
      </c>
      <c r="G7729" s="67"/>
      <c r="H7729" s="67"/>
      <c r="J7729" s="67"/>
      <c r="P7729" s="68"/>
      <c r="Q7729" s="69"/>
      <c r="R7729" s="69"/>
      <c r="Z7729" s="70"/>
      <c r="AA7729" s="71"/>
      <c r="AB7729" s="70"/>
      <c r="AC7729" s="70"/>
      <c r="AD7729" s="53"/>
      <c r="AE7729" s="53"/>
      <c r="AF7729" s="72"/>
      <c r="AG7729" s="70"/>
      <c r="AH7729" s="70"/>
      <c r="AI7729" s="70"/>
    </row>
    <row r="7730" spans="1:35" ht="12.75" customHeight="1" x14ac:dyDescent="0.2">
      <c r="A7730" s="64" t="s">
        <v>1352</v>
      </c>
      <c r="B7730" s="65" t="s">
        <v>1351</v>
      </c>
      <c r="C7730" s="65">
        <v>519567</v>
      </c>
      <c r="D7730" s="66">
        <f>VLOOKUP(A7730,'2.1 Termination Charges'!$B$4:$F$904,5,0)</f>
        <v>6.0600000000000003E-3</v>
      </c>
      <c r="G7730" s="67"/>
      <c r="H7730" s="67"/>
      <c r="J7730" s="67"/>
      <c r="P7730" s="68"/>
      <c r="Q7730" s="69"/>
      <c r="R7730" s="69"/>
      <c r="Z7730" s="70"/>
      <c r="AA7730" s="71"/>
      <c r="AB7730" s="70"/>
      <c r="AC7730" s="70"/>
      <c r="AD7730" s="53"/>
      <c r="AE7730" s="53"/>
      <c r="AF7730" s="72"/>
      <c r="AG7730" s="70"/>
      <c r="AH7730" s="70"/>
      <c r="AI7730" s="70"/>
    </row>
    <row r="7731" spans="1:35" ht="12.75" customHeight="1" x14ac:dyDescent="0.2">
      <c r="A7731" s="64" t="s">
        <v>1352</v>
      </c>
      <c r="B7731" s="65" t="s">
        <v>1351</v>
      </c>
      <c r="C7731" s="65">
        <v>519577</v>
      </c>
      <c r="D7731" s="66">
        <f>VLOOKUP(A7731,'2.1 Termination Charges'!$B$4:$F$904,5,0)</f>
        <v>6.0600000000000003E-3</v>
      </c>
      <c r="G7731" s="67"/>
      <c r="H7731" s="67"/>
      <c r="J7731" s="67"/>
      <c r="P7731" s="68"/>
      <c r="Q7731" s="69"/>
      <c r="R7731" s="69"/>
      <c r="Z7731" s="70"/>
      <c r="AA7731" s="71"/>
      <c r="AB7731" s="70"/>
      <c r="AC7731" s="70"/>
      <c r="AD7731" s="53"/>
      <c r="AE7731" s="53"/>
      <c r="AF7731" s="72"/>
      <c r="AG7731" s="70"/>
      <c r="AH7731" s="70"/>
      <c r="AI7731" s="70"/>
    </row>
    <row r="7732" spans="1:35" ht="12.75" customHeight="1" x14ac:dyDescent="0.2">
      <c r="A7732" s="64" t="s">
        <v>1352</v>
      </c>
      <c r="B7732" s="65" t="s">
        <v>1351</v>
      </c>
      <c r="C7732" s="65">
        <v>5195805</v>
      </c>
      <c r="D7732" s="66">
        <f>VLOOKUP(A7732,'2.1 Termination Charges'!$B$4:$F$904,5,0)</f>
        <v>6.0600000000000003E-3</v>
      </c>
      <c r="G7732" s="67"/>
      <c r="H7732" s="67"/>
      <c r="J7732" s="67"/>
      <c r="P7732" s="68"/>
      <c r="Q7732" s="69"/>
      <c r="R7732" s="69"/>
      <c r="Z7732" s="70"/>
      <c r="AA7732" s="71"/>
      <c r="AB7732" s="70"/>
      <c r="AC7732" s="70"/>
      <c r="AD7732" s="53"/>
      <c r="AE7732" s="53"/>
      <c r="AF7732" s="72"/>
      <c r="AG7732" s="70"/>
      <c r="AH7732" s="70"/>
      <c r="AI7732" s="70"/>
    </row>
    <row r="7733" spans="1:35" ht="12.75" customHeight="1" x14ac:dyDescent="0.2">
      <c r="A7733" s="64" t="s">
        <v>1352</v>
      </c>
      <c r="B7733" s="65" t="s">
        <v>1351</v>
      </c>
      <c r="C7733" s="65">
        <v>5195806</v>
      </c>
      <c r="D7733" s="66">
        <f>VLOOKUP(A7733,'2.1 Termination Charges'!$B$4:$F$904,5,0)</f>
        <v>6.0600000000000003E-3</v>
      </c>
      <c r="G7733" s="67"/>
      <c r="H7733" s="67"/>
      <c r="J7733" s="67"/>
      <c r="P7733" s="68"/>
      <c r="Q7733" s="69"/>
      <c r="R7733" s="69"/>
      <c r="Z7733" s="70"/>
      <c r="AA7733" s="71"/>
      <c r="AB7733" s="70"/>
      <c r="AC7733" s="70"/>
      <c r="AD7733" s="53"/>
      <c r="AE7733" s="53"/>
      <c r="AF7733" s="72"/>
      <c r="AG7733" s="70"/>
      <c r="AH7733" s="70"/>
      <c r="AI7733" s="70"/>
    </row>
    <row r="7734" spans="1:35" ht="12.75" customHeight="1" x14ac:dyDescent="0.2">
      <c r="A7734" s="64" t="s">
        <v>1352</v>
      </c>
      <c r="B7734" s="65" t="s">
        <v>1351</v>
      </c>
      <c r="C7734" s="65">
        <v>5195807</v>
      </c>
      <c r="D7734" s="66">
        <f>VLOOKUP(A7734,'2.1 Termination Charges'!$B$4:$F$904,5,0)</f>
        <v>6.0600000000000003E-3</v>
      </c>
      <c r="G7734" s="67"/>
      <c r="H7734" s="67"/>
      <c r="J7734" s="67"/>
      <c r="P7734" s="68"/>
      <c r="Q7734" s="69"/>
      <c r="R7734" s="69"/>
      <c r="Z7734" s="70"/>
      <c r="AA7734" s="71"/>
      <c r="AB7734" s="70"/>
      <c r="AC7734" s="70"/>
      <c r="AD7734" s="53"/>
      <c r="AE7734" s="53"/>
      <c r="AF7734" s="72"/>
      <c r="AG7734" s="70"/>
      <c r="AH7734" s="70"/>
      <c r="AI7734" s="70"/>
    </row>
    <row r="7735" spans="1:35" ht="12.75" customHeight="1" x14ac:dyDescent="0.2">
      <c r="A7735" s="64" t="s">
        <v>1352</v>
      </c>
      <c r="B7735" s="65" t="s">
        <v>1351</v>
      </c>
      <c r="C7735" s="65">
        <v>5195808</v>
      </c>
      <c r="D7735" s="66">
        <f>VLOOKUP(A7735,'2.1 Termination Charges'!$B$4:$F$904,5,0)</f>
        <v>6.0600000000000003E-3</v>
      </c>
      <c r="G7735" s="67"/>
      <c r="H7735" s="67"/>
      <c r="J7735" s="67"/>
      <c r="P7735" s="68"/>
      <c r="Q7735" s="69"/>
      <c r="R7735" s="69"/>
      <c r="Z7735" s="70"/>
      <c r="AA7735" s="71"/>
      <c r="AB7735" s="70"/>
      <c r="AC7735" s="70"/>
      <c r="AD7735" s="53"/>
      <c r="AE7735" s="53"/>
      <c r="AF7735" s="72"/>
      <c r="AG7735" s="70"/>
      <c r="AH7735" s="70"/>
      <c r="AI7735" s="70"/>
    </row>
    <row r="7736" spans="1:35" ht="12.75" customHeight="1" x14ac:dyDescent="0.2">
      <c r="A7736" s="64" t="s">
        <v>1352</v>
      </c>
      <c r="B7736" s="65" t="s">
        <v>1351</v>
      </c>
      <c r="C7736" s="65">
        <v>5195809</v>
      </c>
      <c r="D7736" s="66">
        <f>VLOOKUP(A7736,'2.1 Termination Charges'!$B$4:$F$904,5,0)</f>
        <v>6.0600000000000003E-3</v>
      </c>
      <c r="G7736" s="67"/>
      <c r="H7736" s="67"/>
      <c r="J7736" s="67"/>
      <c r="P7736" s="68"/>
      <c r="Q7736" s="69"/>
      <c r="R7736" s="69"/>
      <c r="Z7736" s="70"/>
      <c r="AA7736" s="71"/>
      <c r="AB7736" s="70"/>
      <c r="AC7736" s="70"/>
      <c r="AD7736" s="53"/>
      <c r="AE7736" s="53"/>
      <c r="AF7736" s="72"/>
      <c r="AG7736" s="70"/>
      <c r="AH7736" s="70"/>
      <c r="AI7736" s="70"/>
    </row>
    <row r="7737" spans="1:35" ht="12.75" customHeight="1" x14ac:dyDescent="0.2">
      <c r="A7737" s="64" t="s">
        <v>1352</v>
      </c>
      <c r="B7737" s="65" t="s">
        <v>1351</v>
      </c>
      <c r="C7737" s="65">
        <v>519581</v>
      </c>
      <c r="D7737" s="66">
        <f>VLOOKUP(A7737,'2.1 Termination Charges'!$B$4:$F$904,5,0)</f>
        <v>6.0600000000000003E-3</v>
      </c>
      <c r="G7737" s="67"/>
      <c r="H7737" s="67"/>
      <c r="J7737" s="67"/>
      <c r="P7737" s="68"/>
      <c r="Q7737" s="69"/>
      <c r="R7737" s="69"/>
      <c r="Z7737" s="70"/>
      <c r="AA7737" s="71"/>
      <c r="AB7737" s="70"/>
      <c r="AC7737" s="70"/>
      <c r="AD7737" s="53"/>
      <c r="AE7737" s="53"/>
      <c r="AF7737" s="72"/>
      <c r="AG7737" s="70"/>
      <c r="AH7737" s="70"/>
      <c r="AI7737" s="70"/>
    </row>
    <row r="7738" spans="1:35" ht="12.75" customHeight="1" x14ac:dyDescent="0.2">
      <c r="A7738" s="64" t="s">
        <v>1352</v>
      </c>
      <c r="B7738" s="65" t="s">
        <v>1351</v>
      </c>
      <c r="C7738" s="65">
        <v>519582</v>
      </c>
      <c r="D7738" s="66">
        <f>VLOOKUP(A7738,'2.1 Termination Charges'!$B$4:$F$904,5,0)</f>
        <v>6.0600000000000003E-3</v>
      </c>
      <c r="G7738" s="67"/>
      <c r="H7738" s="67"/>
      <c r="J7738" s="67"/>
      <c r="P7738" s="68"/>
      <c r="Q7738" s="69"/>
      <c r="R7738" s="69"/>
      <c r="Z7738" s="70"/>
      <c r="AA7738" s="71"/>
      <c r="AB7738" s="70"/>
      <c r="AC7738" s="70"/>
      <c r="AD7738" s="53"/>
      <c r="AE7738" s="53"/>
      <c r="AF7738" s="72"/>
      <c r="AG7738" s="70"/>
      <c r="AH7738" s="70"/>
      <c r="AI7738" s="70"/>
    </row>
    <row r="7739" spans="1:35" ht="12.75" customHeight="1" x14ac:dyDescent="0.2">
      <c r="A7739" s="64" t="s">
        <v>1352</v>
      </c>
      <c r="B7739" s="65" t="s">
        <v>1351</v>
      </c>
      <c r="C7739" s="65">
        <v>519583</v>
      </c>
      <c r="D7739" s="66">
        <f>VLOOKUP(A7739,'2.1 Termination Charges'!$B$4:$F$904,5,0)</f>
        <v>6.0600000000000003E-3</v>
      </c>
      <c r="G7739" s="67"/>
      <c r="H7739" s="67"/>
      <c r="J7739" s="67"/>
      <c r="P7739" s="68"/>
      <c r="Q7739" s="69"/>
      <c r="R7739" s="69"/>
      <c r="Z7739" s="70"/>
      <c r="AA7739" s="71"/>
      <c r="AB7739" s="70"/>
      <c r="AC7739" s="70"/>
      <c r="AD7739" s="53"/>
      <c r="AE7739" s="53"/>
      <c r="AF7739" s="72"/>
      <c r="AG7739" s="70"/>
      <c r="AH7739" s="70"/>
      <c r="AI7739" s="70"/>
    </row>
    <row r="7740" spans="1:35" ht="12.75" customHeight="1" x14ac:dyDescent="0.2">
      <c r="A7740" s="64" t="s">
        <v>1352</v>
      </c>
      <c r="B7740" s="65" t="s">
        <v>1351</v>
      </c>
      <c r="C7740" s="65">
        <v>519587</v>
      </c>
      <c r="D7740" s="66">
        <f>VLOOKUP(A7740,'2.1 Termination Charges'!$B$4:$F$904,5,0)</f>
        <v>6.0600000000000003E-3</v>
      </c>
      <c r="G7740" s="67"/>
      <c r="H7740" s="67"/>
      <c r="J7740" s="67"/>
      <c r="P7740" s="68"/>
      <c r="Q7740" s="69"/>
      <c r="R7740" s="69"/>
      <c r="Z7740" s="70"/>
      <c r="AA7740" s="71"/>
      <c r="AB7740" s="70"/>
      <c r="AC7740" s="70"/>
      <c r="AD7740" s="53"/>
      <c r="AE7740" s="53"/>
      <c r="AF7740" s="72"/>
      <c r="AG7740" s="70"/>
      <c r="AH7740" s="70"/>
      <c r="AI7740" s="70"/>
    </row>
    <row r="7741" spans="1:35" ht="12.75" customHeight="1" x14ac:dyDescent="0.2">
      <c r="A7741" s="64" t="s">
        <v>1352</v>
      </c>
      <c r="B7741" s="65" t="s">
        <v>1351</v>
      </c>
      <c r="C7741" s="65">
        <v>5195895</v>
      </c>
      <c r="D7741" s="66">
        <f>VLOOKUP(A7741,'2.1 Termination Charges'!$B$4:$F$904,5,0)</f>
        <v>6.0600000000000003E-3</v>
      </c>
      <c r="G7741" s="67"/>
      <c r="H7741" s="67"/>
      <c r="J7741" s="67"/>
      <c r="P7741" s="68"/>
      <c r="Q7741" s="69"/>
      <c r="R7741" s="69"/>
      <c r="Z7741" s="70"/>
      <c r="AA7741" s="71"/>
      <c r="AB7741" s="70"/>
      <c r="AC7741" s="70"/>
      <c r="AD7741" s="53"/>
      <c r="AE7741" s="53"/>
      <c r="AF7741" s="72"/>
      <c r="AG7741" s="70"/>
      <c r="AH7741" s="70"/>
      <c r="AI7741" s="70"/>
    </row>
    <row r="7742" spans="1:35" ht="12.75" customHeight="1" x14ac:dyDescent="0.2">
      <c r="A7742" s="64" t="s">
        <v>1352</v>
      </c>
      <c r="B7742" s="65" t="s">
        <v>1351</v>
      </c>
      <c r="C7742" s="65">
        <v>5195896</v>
      </c>
      <c r="D7742" s="66">
        <f>VLOOKUP(A7742,'2.1 Termination Charges'!$B$4:$F$904,5,0)</f>
        <v>6.0600000000000003E-3</v>
      </c>
      <c r="G7742" s="67"/>
      <c r="H7742" s="67"/>
      <c r="J7742" s="67"/>
      <c r="P7742" s="68"/>
      <c r="Q7742" s="69"/>
      <c r="R7742" s="69"/>
      <c r="Z7742" s="70"/>
      <c r="AA7742" s="71"/>
      <c r="AB7742" s="70"/>
      <c r="AC7742" s="70"/>
      <c r="AD7742" s="53"/>
      <c r="AE7742" s="53"/>
      <c r="AF7742" s="72"/>
      <c r="AG7742" s="70"/>
      <c r="AH7742" s="70"/>
      <c r="AI7742" s="70"/>
    </row>
    <row r="7743" spans="1:35" ht="12.75" customHeight="1" x14ac:dyDescent="0.2">
      <c r="A7743" s="64" t="s">
        <v>1352</v>
      </c>
      <c r="B7743" s="65" t="s">
        <v>1351</v>
      </c>
      <c r="C7743" s="65">
        <v>5195897</v>
      </c>
      <c r="D7743" s="66">
        <f>VLOOKUP(A7743,'2.1 Termination Charges'!$B$4:$F$904,5,0)</f>
        <v>6.0600000000000003E-3</v>
      </c>
      <c r="G7743" s="67"/>
      <c r="H7743" s="67"/>
      <c r="J7743" s="67"/>
      <c r="P7743" s="68"/>
      <c r="Q7743" s="69"/>
      <c r="R7743" s="69"/>
      <c r="Z7743" s="70"/>
      <c r="AA7743" s="71"/>
      <c r="AB7743" s="70"/>
      <c r="AC7743" s="70"/>
      <c r="AD7743" s="53"/>
      <c r="AE7743" s="53"/>
      <c r="AF7743" s="72"/>
      <c r="AG7743" s="70"/>
      <c r="AH7743" s="70"/>
      <c r="AI7743" s="70"/>
    </row>
    <row r="7744" spans="1:35" ht="12.75" customHeight="1" x14ac:dyDescent="0.2">
      <c r="A7744" s="64" t="s">
        <v>1352</v>
      </c>
      <c r="B7744" s="65" t="s">
        <v>1351</v>
      </c>
      <c r="C7744" s="65">
        <v>5195898</v>
      </c>
      <c r="D7744" s="66">
        <f>VLOOKUP(A7744,'2.1 Termination Charges'!$B$4:$F$904,5,0)</f>
        <v>6.0600000000000003E-3</v>
      </c>
      <c r="G7744" s="67"/>
      <c r="H7744" s="67"/>
      <c r="J7744" s="67"/>
      <c r="P7744" s="68"/>
      <c r="Q7744" s="69"/>
      <c r="R7744" s="69"/>
      <c r="Z7744" s="70"/>
      <c r="AA7744" s="71"/>
      <c r="AB7744" s="70"/>
      <c r="AC7744" s="70"/>
      <c r="AD7744" s="53"/>
      <c r="AE7744" s="53"/>
      <c r="AF7744" s="72"/>
      <c r="AG7744" s="70"/>
      <c r="AH7744" s="70"/>
      <c r="AI7744" s="70"/>
    </row>
    <row r="7745" spans="1:35" ht="12.75" customHeight="1" x14ac:dyDescent="0.2">
      <c r="A7745" s="64" t="s">
        <v>1352</v>
      </c>
      <c r="B7745" s="65" t="s">
        <v>1351</v>
      </c>
      <c r="C7745" s="65">
        <v>5195899</v>
      </c>
      <c r="D7745" s="66">
        <f>VLOOKUP(A7745,'2.1 Termination Charges'!$B$4:$F$904,5,0)</f>
        <v>6.0600000000000003E-3</v>
      </c>
      <c r="G7745" s="67"/>
      <c r="H7745" s="67"/>
      <c r="J7745" s="67"/>
      <c r="P7745" s="68"/>
      <c r="Q7745" s="69"/>
      <c r="R7745" s="69"/>
      <c r="Z7745" s="70"/>
      <c r="AA7745" s="71"/>
      <c r="AB7745" s="70"/>
      <c r="AC7745" s="70"/>
      <c r="AD7745" s="53"/>
      <c r="AE7745" s="53"/>
      <c r="AF7745" s="72"/>
      <c r="AG7745" s="70"/>
      <c r="AH7745" s="70"/>
      <c r="AI7745" s="70"/>
    </row>
    <row r="7746" spans="1:35" ht="12.75" customHeight="1" x14ac:dyDescent="0.2">
      <c r="A7746" s="64" t="s">
        <v>1352</v>
      </c>
      <c r="B7746" s="65" t="s">
        <v>1351</v>
      </c>
      <c r="C7746" s="65">
        <v>519591</v>
      </c>
      <c r="D7746" s="66">
        <f>VLOOKUP(A7746,'2.1 Termination Charges'!$B$4:$F$904,5,0)</f>
        <v>6.0600000000000003E-3</v>
      </c>
      <c r="G7746" s="67"/>
      <c r="H7746" s="67"/>
      <c r="J7746" s="67"/>
      <c r="P7746" s="68"/>
      <c r="Q7746" s="69"/>
      <c r="R7746" s="69"/>
      <c r="Z7746" s="70"/>
      <c r="AA7746" s="71"/>
      <c r="AB7746" s="70"/>
      <c r="AC7746" s="70"/>
      <c r="AD7746" s="53"/>
      <c r="AE7746" s="53"/>
      <c r="AF7746" s="72"/>
      <c r="AG7746" s="70"/>
      <c r="AH7746" s="70"/>
      <c r="AI7746" s="70"/>
    </row>
    <row r="7747" spans="1:35" ht="12.75" customHeight="1" x14ac:dyDescent="0.2">
      <c r="A7747" s="64" t="s">
        <v>1352</v>
      </c>
      <c r="B7747" s="65" t="s">
        <v>1351</v>
      </c>
      <c r="C7747" s="65">
        <v>519592</v>
      </c>
      <c r="D7747" s="66">
        <f>VLOOKUP(A7747,'2.1 Termination Charges'!$B$4:$F$904,5,0)</f>
        <v>6.0600000000000003E-3</v>
      </c>
      <c r="G7747" s="67"/>
      <c r="H7747" s="67"/>
      <c r="J7747" s="67"/>
      <c r="P7747" s="68"/>
      <c r="Q7747" s="69"/>
      <c r="R7747" s="69"/>
      <c r="Z7747" s="70"/>
      <c r="AA7747" s="71"/>
      <c r="AB7747" s="70"/>
      <c r="AC7747" s="70"/>
      <c r="AD7747" s="53"/>
      <c r="AE7747" s="53"/>
      <c r="AF7747" s="72"/>
      <c r="AG7747" s="70"/>
      <c r="AH7747" s="70"/>
      <c r="AI7747" s="70"/>
    </row>
    <row r="7748" spans="1:35" ht="12.75" customHeight="1" x14ac:dyDescent="0.2">
      <c r="A7748" s="64" t="s">
        <v>1352</v>
      </c>
      <c r="B7748" s="65" t="s">
        <v>1351</v>
      </c>
      <c r="C7748" s="65">
        <v>519593</v>
      </c>
      <c r="D7748" s="66">
        <f>VLOOKUP(A7748,'2.1 Termination Charges'!$B$4:$F$904,5,0)</f>
        <v>6.0600000000000003E-3</v>
      </c>
      <c r="G7748" s="67"/>
      <c r="H7748" s="67"/>
      <c r="J7748" s="67"/>
      <c r="P7748" s="68"/>
      <c r="Q7748" s="69"/>
      <c r="R7748" s="69"/>
      <c r="Z7748" s="70"/>
      <c r="AA7748" s="71"/>
      <c r="AB7748" s="70"/>
      <c r="AC7748" s="70"/>
      <c r="AD7748" s="53"/>
      <c r="AE7748" s="53"/>
      <c r="AF7748" s="72"/>
      <c r="AG7748" s="70"/>
      <c r="AH7748" s="70"/>
      <c r="AI7748" s="70"/>
    </row>
    <row r="7749" spans="1:35" ht="12.75" customHeight="1" x14ac:dyDescent="0.2">
      <c r="A7749" s="64" t="s">
        <v>1352</v>
      </c>
      <c r="B7749" s="65" t="s">
        <v>1351</v>
      </c>
      <c r="C7749" s="65">
        <v>519597</v>
      </c>
      <c r="D7749" s="66">
        <f>VLOOKUP(A7749,'2.1 Termination Charges'!$B$4:$F$904,5,0)</f>
        <v>6.0600000000000003E-3</v>
      </c>
      <c r="G7749" s="67"/>
      <c r="H7749" s="67"/>
      <c r="J7749" s="67"/>
      <c r="P7749" s="68"/>
      <c r="Q7749" s="69"/>
      <c r="R7749" s="69"/>
      <c r="Z7749" s="70"/>
      <c r="AA7749" s="71"/>
      <c r="AB7749" s="70"/>
      <c r="AC7749" s="70"/>
      <c r="AD7749" s="53"/>
      <c r="AE7749" s="53"/>
      <c r="AF7749" s="72"/>
      <c r="AG7749" s="70"/>
      <c r="AH7749" s="70"/>
      <c r="AI7749" s="70"/>
    </row>
    <row r="7750" spans="1:35" ht="12.75" customHeight="1" x14ac:dyDescent="0.2">
      <c r="A7750" s="64" t="s">
        <v>1352</v>
      </c>
      <c r="B7750" s="65" t="s">
        <v>1351</v>
      </c>
      <c r="C7750" s="65">
        <v>519617</v>
      </c>
      <c r="D7750" s="66">
        <f>VLOOKUP(A7750,'2.1 Termination Charges'!$B$4:$F$904,5,0)</f>
        <v>6.0600000000000003E-3</v>
      </c>
      <c r="G7750" s="67"/>
      <c r="H7750" s="67"/>
      <c r="J7750" s="67"/>
      <c r="P7750" s="68"/>
      <c r="Q7750" s="69"/>
      <c r="R7750" s="69"/>
      <c r="Z7750" s="70"/>
      <c r="AA7750" s="71"/>
      <c r="AB7750" s="70"/>
      <c r="AC7750" s="70"/>
      <c r="AD7750" s="53"/>
      <c r="AE7750" s="53"/>
      <c r="AF7750" s="72"/>
      <c r="AG7750" s="70"/>
      <c r="AH7750" s="70"/>
      <c r="AI7750" s="70"/>
    </row>
    <row r="7751" spans="1:35" ht="12.75" customHeight="1" x14ac:dyDescent="0.2">
      <c r="A7751" s="64" t="s">
        <v>1352</v>
      </c>
      <c r="B7751" s="65" t="s">
        <v>1351</v>
      </c>
      <c r="C7751" s="65">
        <v>519618</v>
      </c>
      <c r="D7751" s="66">
        <f>VLOOKUP(A7751,'2.1 Termination Charges'!$B$4:$F$904,5,0)</f>
        <v>6.0600000000000003E-3</v>
      </c>
      <c r="G7751" s="67"/>
      <c r="H7751" s="67"/>
      <c r="J7751" s="67"/>
      <c r="P7751" s="68"/>
      <c r="Q7751" s="69"/>
      <c r="R7751" s="69"/>
      <c r="Z7751" s="70"/>
      <c r="AA7751" s="71"/>
      <c r="AB7751" s="70"/>
      <c r="AC7751" s="70"/>
      <c r="AD7751" s="53"/>
      <c r="AE7751" s="53"/>
      <c r="AF7751" s="72"/>
      <c r="AG7751" s="70"/>
      <c r="AH7751" s="70"/>
      <c r="AI7751" s="70"/>
    </row>
    <row r="7752" spans="1:35" ht="12.75" customHeight="1" x14ac:dyDescent="0.2">
      <c r="A7752" s="64" t="s">
        <v>1352</v>
      </c>
      <c r="B7752" s="65" t="s">
        <v>1351</v>
      </c>
      <c r="C7752" s="65">
        <v>519622</v>
      </c>
      <c r="D7752" s="66">
        <f>VLOOKUP(A7752,'2.1 Termination Charges'!$B$4:$F$904,5,0)</f>
        <v>6.0600000000000003E-3</v>
      </c>
      <c r="G7752" s="67"/>
      <c r="H7752" s="67"/>
      <c r="J7752" s="67"/>
      <c r="P7752" s="68"/>
      <c r="Q7752" s="69"/>
      <c r="R7752" s="69"/>
      <c r="Z7752" s="70"/>
      <c r="AA7752" s="71"/>
      <c r="AB7752" s="70"/>
      <c r="AC7752" s="70"/>
      <c r="AD7752" s="53"/>
      <c r="AE7752" s="53"/>
      <c r="AF7752" s="72"/>
      <c r="AG7752" s="70"/>
      <c r="AH7752" s="70"/>
      <c r="AI7752" s="70"/>
    </row>
    <row r="7753" spans="1:35" ht="12.75" customHeight="1" x14ac:dyDescent="0.2">
      <c r="A7753" s="64" t="s">
        <v>1352</v>
      </c>
      <c r="B7753" s="65" t="s">
        <v>1351</v>
      </c>
      <c r="C7753" s="65">
        <v>519623</v>
      </c>
      <c r="D7753" s="66">
        <f>VLOOKUP(A7753,'2.1 Termination Charges'!$B$4:$F$904,5,0)</f>
        <v>6.0600000000000003E-3</v>
      </c>
      <c r="G7753" s="67"/>
      <c r="H7753" s="67"/>
      <c r="J7753" s="67"/>
      <c r="P7753" s="68"/>
      <c r="Q7753" s="69"/>
      <c r="R7753" s="69"/>
      <c r="Z7753" s="70"/>
      <c r="AA7753" s="71"/>
      <c r="AB7753" s="70"/>
      <c r="AC7753" s="70"/>
      <c r="AD7753" s="53"/>
      <c r="AE7753" s="53"/>
      <c r="AF7753" s="72"/>
      <c r="AG7753" s="70"/>
      <c r="AH7753" s="70"/>
      <c r="AI7753" s="70"/>
    </row>
    <row r="7754" spans="1:35" ht="12.75" customHeight="1" x14ac:dyDescent="0.2">
      <c r="A7754" s="64" t="s">
        <v>1352</v>
      </c>
      <c r="B7754" s="65" t="s">
        <v>1351</v>
      </c>
      <c r="C7754" s="65">
        <v>519627</v>
      </c>
      <c r="D7754" s="66">
        <f>VLOOKUP(A7754,'2.1 Termination Charges'!$B$4:$F$904,5,0)</f>
        <v>6.0600000000000003E-3</v>
      </c>
      <c r="G7754" s="67"/>
      <c r="H7754" s="67"/>
      <c r="J7754" s="67"/>
      <c r="P7754" s="68"/>
      <c r="Q7754" s="69"/>
      <c r="R7754" s="69"/>
      <c r="Z7754" s="70"/>
      <c r="AA7754" s="71"/>
      <c r="AB7754" s="70"/>
      <c r="AC7754" s="70"/>
      <c r="AD7754" s="53"/>
      <c r="AE7754" s="53"/>
      <c r="AF7754" s="72"/>
      <c r="AG7754" s="70"/>
      <c r="AH7754" s="70"/>
      <c r="AI7754" s="70"/>
    </row>
    <row r="7755" spans="1:35" ht="12.75" customHeight="1" x14ac:dyDescent="0.2">
      <c r="A7755" s="64" t="s">
        <v>1352</v>
      </c>
      <c r="B7755" s="65" t="s">
        <v>1351</v>
      </c>
      <c r="C7755" s="65">
        <v>519637</v>
      </c>
      <c r="D7755" s="66">
        <f>VLOOKUP(A7755,'2.1 Termination Charges'!$B$4:$F$904,5,0)</f>
        <v>6.0600000000000003E-3</v>
      </c>
      <c r="G7755" s="67"/>
      <c r="H7755" s="67"/>
      <c r="J7755" s="67"/>
      <c r="P7755" s="68"/>
      <c r="Q7755" s="69"/>
      <c r="R7755" s="69"/>
      <c r="Z7755" s="70"/>
      <c r="AA7755" s="71"/>
      <c r="AB7755" s="70"/>
      <c r="AC7755" s="70"/>
      <c r="AD7755" s="53"/>
      <c r="AE7755" s="53"/>
      <c r="AF7755" s="72"/>
      <c r="AG7755" s="70"/>
      <c r="AH7755" s="70"/>
      <c r="AI7755" s="70"/>
    </row>
    <row r="7756" spans="1:35" ht="12.75" customHeight="1" x14ac:dyDescent="0.2">
      <c r="A7756" s="64" t="s">
        <v>1352</v>
      </c>
      <c r="B7756" s="65" t="s">
        <v>1351</v>
      </c>
      <c r="C7756" s="65">
        <v>519641</v>
      </c>
      <c r="D7756" s="66">
        <f>VLOOKUP(A7756,'2.1 Termination Charges'!$B$4:$F$904,5,0)</f>
        <v>6.0600000000000003E-3</v>
      </c>
      <c r="G7756" s="67"/>
      <c r="H7756" s="67"/>
      <c r="J7756" s="67"/>
      <c r="P7756" s="68"/>
      <c r="Q7756" s="69"/>
      <c r="R7756" s="69"/>
      <c r="Z7756" s="70"/>
      <c r="AA7756" s="71"/>
      <c r="AB7756" s="70"/>
      <c r="AC7756" s="70"/>
      <c r="AD7756" s="53"/>
      <c r="AE7756" s="53"/>
      <c r="AF7756" s="72"/>
      <c r="AG7756" s="70"/>
      <c r="AH7756" s="70"/>
      <c r="AI7756" s="70"/>
    </row>
    <row r="7757" spans="1:35" ht="12.75" customHeight="1" x14ac:dyDescent="0.2">
      <c r="A7757" s="64" t="s">
        <v>1352</v>
      </c>
      <c r="B7757" s="65" t="s">
        <v>1351</v>
      </c>
      <c r="C7757" s="65">
        <v>519642</v>
      </c>
      <c r="D7757" s="66">
        <f>VLOOKUP(A7757,'2.1 Termination Charges'!$B$4:$F$904,5,0)</f>
        <v>6.0600000000000003E-3</v>
      </c>
      <c r="G7757" s="67"/>
      <c r="H7757" s="67"/>
      <c r="J7757" s="67"/>
      <c r="P7757" s="68"/>
      <c r="Q7757" s="69"/>
      <c r="R7757" s="69"/>
      <c r="Z7757" s="70"/>
      <c r="AA7757" s="71"/>
      <c r="AB7757" s="70"/>
      <c r="AC7757" s="70"/>
      <c r="AD7757" s="53"/>
      <c r="AE7757" s="53"/>
      <c r="AF7757" s="72"/>
      <c r="AG7757" s="70"/>
      <c r="AH7757" s="70"/>
      <c r="AI7757" s="70"/>
    </row>
    <row r="7758" spans="1:35" ht="12.75" customHeight="1" x14ac:dyDescent="0.2">
      <c r="A7758" s="64" t="s">
        <v>1352</v>
      </c>
      <c r="B7758" s="65" t="s">
        <v>1351</v>
      </c>
      <c r="C7758" s="65">
        <v>519643</v>
      </c>
      <c r="D7758" s="66">
        <f>VLOOKUP(A7758,'2.1 Termination Charges'!$B$4:$F$904,5,0)</f>
        <v>6.0600000000000003E-3</v>
      </c>
      <c r="G7758" s="67"/>
      <c r="H7758" s="67"/>
      <c r="J7758" s="67"/>
      <c r="P7758" s="68"/>
      <c r="Q7758" s="69"/>
      <c r="R7758" s="69"/>
      <c r="Z7758" s="70"/>
      <c r="AA7758" s="71"/>
      <c r="AB7758" s="70"/>
      <c r="AC7758" s="70"/>
      <c r="AD7758" s="53"/>
      <c r="AE7758" s="53"/>
      <c r="AF7758" s="72"/>
      <c r="AG7758" s="70"/>
      <c r="AH7758" s="70"/>
      <c r="AI7758" s="70"/>
    </row>
    <row r="7759" spans="1:35" ht="12.75" customHeight="1" x14ac:dyDescent="0.2">
      <c r="A7759" s="64" t="s">
        <v>1352</v>
      </c>
      <c r="B7759" s="65" t="s">
        <v>1351</v>
      </c>
      <c r="C7759" s="65">
        <v>519653</v>
      </c>
      <c r="D7759" s="66">
        <f>VLOOKUP(A7759,'2.1 Termination Charges'!$B$4:$F$904,5,0)</f>
        <v>6.0600000000000003E-3</v>
      </c>
      <c r="G7759" s="67"/>
      <c r="H7759" s="67"/>
      <c r="J7759" s="67"/>
      <c r="P7759" s="68"/>
      <c r="Q7759" s="69"/>
      <c r="R7759" s="69"/>
      <c r="Z7759" s="70"/>
      <c r="AA7759" s="71"/>
      <c r="AB7759" s="70"/>
      <c r="AC7759" s="70"/>
      <c r="AD7759" s="53"/>
      <c r="AE7759" s="53"/>
      <c r="AF7759" s="72"/>
      <c r="AG7759" s="70"/>
      <c r="AH7759" s="70"/>
      <c r="AI7759" s="70"/>
    </row>
    <row r="7760" spans="1:35" ht="12.75" customHeight="1" x14ac:dyDescent="0.2">
      <c r="A7760" s="64" t="s">
        <v>1352</v>
      </c>
      <c r="B7760" s="65" t="s">
        <v>1351</v>
      </c>
      <c r="C7760" s="65">
        <v>519657</v>
      </c>
      <c r="D7760" s="66">
        <f>VLOOKUP(A7760,'2.1 Termination Charges'!$B$4:$F$904,5,0)</f>
        <v>6.0600000000000003E-3</v>
      </c>
      <c r="G7760" s="67"/>
      <c r="H7760" s="67"/>
      <c r="J7760" s="67"/>
      <c r="P7760" s="68"/>
      <c r="Q7760" s="69"/>
      <c r="R7760" s="69"/>
      <c r="Z7760" s="70"/>
      <c r="AA7760" s="71"/>
      <c r="AB7760" s="70"/>
      <c r="AC7760" s="70"/>
      <c r="AD7760" s="53"/>
      <c r="AE7760" s="53"/>
      <c r="AF7760" s="72"/>
      <c r="AG7760" s="70"/>
      <c r="AH7760" s="70"/>
      <c r="AI7760" s="70"/>
    </row>
    <row r="7761" spans="1:35" ht="12.75" customHeight="1" x14ac:dyDescent="0.2">
      <c r="A7761" s="64" t="s">
        <v>1352</v>
      </c>
      <c r="B7761" s="65" t="s">
        <v>1351</v>
      </c>
      <c r="C7761" s="65">
        <v>519663</v>
      </c>
      <c r="D7761" s="66">
        <f>VLOOKUP(A7761,'2.1 Termination Charges'!$B$4:$F$904,5,0)</f>
        <v>6.0600000000000003E-3</v>
      </c>
      <c r="G7761" s="67"/>
      <c r="H7761" s="67"/>
      <c r="J7761" s="67"/>
      <c r="P7761" s="68"/>
      <c r="Q7761" s="69"/>
      <c r="R7761" s="69"/>
      <c r="Z7761" s="70"/>
      <c r="AA7761" s="71"/>
      <c r="AB7761" s="70"/>
      <c r="AC7761" s="70"/>
      <c r="AD7761" s="53"/>
      <c r="AE7761" s="53"/>
      <c r="AF7761" s="72"/>
      <c r="AG7761" s="70"/>
      <c r="AH7761" s="70"/>
      <c r="AI7761" s="70"/>
    </row>
    <row r="7762" spans="1:35" ht="12.75" customHeight="1" x14ac:dyDescent="0.2">
      <c r="A7762" s="64" t="s">
        <v>1352</v>
      </c>
      <c r="B7762" s="65" t="s">
        <v>1351</v>
      </c>
      <c r="C7762" s="65">
        <v>5196640</v>
      </c>
      <c r="D7762" s="66">
        <f>VLOOKUP(A7762,'2.1 Termination Charges'!$B$4:$F$904,5,0)</f>
        <v>6.0600000000000003E-3</v>
      </c>
      <c r="G7762" s="67"/>
      <c r="H7762" s="67"/>
      <c r="J7762" s="67"/>
      <c r="P7762" s="68"/>
      <c r="Q7762" s="69"/>
      <c r="R7762" s="69"/>
      <c r="Z7762" s="70"/>
      <c r="AA7762" s="71"/>
      <c r="AB7762" s="70"/>
      <c r="AC7762" s="70"/>
      <c r="AD7762" s="53"/>
      <c r="AE7762" s="53"/>
      <c r="AF7762" s="72"/>
      <c r="AG7762" s="70"/>
      <c r="AH7762" s="70"/>
      <c r="AI7762" s="70"/>
    </row>
    <row r="7763" spans="1:35" ht="12.75" customHeight="1" x14ac:dyDescent="0.2">
      <c r="A7763" s="64" t="s">
        <v>1352</v>
      </c>
      <c r="B7763" s="65" t="s">
        <v>1351</v>
      </c>
      <c r="C7763" s="65">
        <v>5196641</v>
      </c>
      <c r="D7763" s="66">
        <f>VLOOKUP(A7763,'2.1 Termination Charges'!$B$4:$F$904,5,0)</f>
        <v>6.0600000000000003E-3</v>
      </c>
      <c r="G7763" s="67"/>
      <c r="H7763" s="67"/>
      <c r="J7763" s="67"/>
      <c r="P7763" s="68"/>
      <c r="Q7763" s="69"/>
      <c r="R7763" s="69"/>
      <c r="Z7763" s="70"/>
      <c r="AA7763" s="71"/>
      <c r="AB7763" s="70"/>
      <c r="AC7763" s="70"/>
      <c r="AD7763" s="53"/>
      <c r="AE7763" s="53"/>
      <c r="AF7763" s="72"/>
      <c r="AG7763" s="70"/>
      <c r="AH7763" s="70"/>
      <c r="AI7763" s="70"/>
    </row>
    <row r="7764" spans="1:35" ht="12.75" customHeight="1" x14ac:dyDescent="0.2">
      <c r="A7764" s="64" t="s">
        <v>1352</v>
      </c>
      <c r="B7764" s="65" t="s">
        <v>1351</v>
      </c>
      <c r="C7764" s="65">
        <v>5196642</v>
      </c>
      <c r="D7764" s="66">
        <f>VLOOKUP(A7764,'2.1 Termination Charges'!$B$4:$F$904,5,0)</f>
        <v>6.0600000000000003E-3</v>
      </c>
      <c r="G7764" s="67"/>
      <c r="H7764" s="67"/>
      <c r="J7764" s="67"/>
      <c r="P7764" s="68"/>
      <c r="Q7764" s="69"/>
      <c r="R7764" s="69"/>
      <c r="Z7764" s="70"/>
      <c r="AA7764" s="71"/>
      <c r="AB7764" s="70"/>
      <c r="AC7764" s="70"/>
      <c r="AD7764" s="53"/>
      <c r="AE7764" s="53"/>
      <c r="AF7764" s="72"/>
      <c r="AG7764" s="70"/>
      <c r="AH7764" s="70"/>
      <c r="AI7764" s="70"/>
    </row>
    <row r="7765" spans="1:35" ht="12.75" customHeight="1" x14ac:dyDescent="0.2">
      <c r="A7765" s="64" t="s">
        <v>1352</v>
      </c>
      <c r="B7765" s="65" t="s">
        <v>1351</v>
      </c>
      <c r="C7765" s="65">
        <v>5196643</v>
      </c>
      <c r="D7765" s="66">
        <f>VLOOKUP(A7765,'2.1 Termination Charges'!$B$4:$F$904,5,0)</f>
        <v>6.0600000000000003E-3</v>
      </c>
      <c r="G7765" s="67"/>
      <c r="H7765" s="67"/>
      <c r="J7765" s="67"/>
      <c r="P7765" s="68"/>
      <c r="Q7765" s="69"/>
      <c r="R7765" s="69"/>
      <c r="Z7765" s="70"/>
      <c r="AA7765" s="71"/>
      <c r="AB7765" s="70"/>
      <c r="AC7765" s="70"/>
      <c r="AD7765" s="53"/>
      <c r="AE7765" s="53"/>
      <c r="AF7765" s="72"/>
      <c r="AG7765" s="70"/>
      <c r="AH7765" s="70"/>
      <c r="AI7765" s="70"/>
    </row>
    <row r="7766" spans="1:35" ht="12.75" customHeight="1" x14ac:dyDescent="0.2">
      <c r="A7766" s="64" t="s">
        <v>1352</v>
      </c>
      <c r="B7766" s="65" t="s">
        <v>1351</v>
      </c>
      <c r="C7766" s="65">
        <v>5196644</v>
      </c>
      <c r="D7766" s="66">
        <f>VLOOKUP(A7766,'2.1 Termination Charges'!$B$4:$F$904,5,0)</f>
        <v>6.0600000000000003E-3</v>
      </c>
      <c r="G7766" s="67"/>
      <c r="H7766" s="67"/>
      <c r="J7766" s="67"/>
      <c r="P7766" s="68"/>
      <c r="Q7766" s="69"/>
      <c r="R7766" s="69"/>
      <c r="Z7766" s="70"/>
      <c r="AA7766" s="71"/>
      <c r="AB7766" s="70"/>
      <c r="AC7766" s="70"/>
      <c r="AD7766" s="53"/>
      <c r="AE7766" s="53"/>
      <c r="AF7766" s="72"/>
      <c r="AG7766" s="70"/>
      <c r="AH7766" s="70"/>
      <c r="AI7766" s="70"/>
    </row>
    <row r="7767" spans="1:35" ht="12.75" customHeight="1" x14ac:dyDescent="0.2">
      <c r="A7767" s="64" t="s">
        <v>1352</v>
      </c>
      <c r="B7767" s="65" t="s">
        <v>1351</v>
      </c>
      <c r="C7767" s="65">
        <v>519667</v>
      </c>
      <c r="D7767" s="66">
        <f>VLOOKUP(A7767,'2.1 Termination Charges'!$B$4:$F$904,5,0)</f>
        <v>6.0600000000000003E-3</v>
      </c>
      <c r="G7767" s="67"/>
      <c r="H7767" s="67"/>
      <c r="J7767" s="67"/>
      <c r="P7767" s="68"/>
      <c r="Q7767" s="69"/>
      <c r="R7767" s="69"/>
      <c r="Z7767" s="70"/>
      <c r="AA7767" s="71"/>
      <c r="AB7767" s="70"/>
      <c r="AC7767" s="70"/>
      <c r="AD7767" s="53"/>
      <c r="AE7767" s="53"/>
      <c r="AF7767" s="72"/>
      <c r="AG7767" s="70"/>
      <c r="AH7767" s="70"/>
      <c r="AI7767" s="70"/>
    </row>
    <row r="7768" spans="1:35" ht="12.75" customHeight="1" x14ac:dyDescent="0.2">
      <c r="A7768" s="64" t="s">
        <v>1352</v>
      </c>
      <c r="B7768" s="65" t="s">
        <v>1351</v>
      </c>
      <c r="C7768" s="65">
        <v>519677</v>
      </c>
      <c r="D7768" s="66">
        <f>VLOOKUP(A7768,'2.1 Termination Charges'!$B$4:$F$904,5,0)</f>
        <v>6.0600000000000003E-3</v>
      </c>
      <c r="G7768" s="67"/>
      <c r="H7768" s="67"/>
      <c r="J7768" s="67"/>
      <c r="P7768" s="68"/>
      <c r="Q7768" s="69"/>
      <c r="R7768" s="69"/>
      <c r="Z7768" s="70"/>
      <c r="AA7768" s="71"/>
      <c r="AB7768" s="70"/>
      <c r="AC7768" s="70"/>
      <c r="AD7768" s="53"/>
      <c r="AE7768" s="53"/>
      <c r="AF7768" s="72"/>
      <c r="AG7768" s="70"/>
      <c r="AH7768" s="70"/>
      <c r="AI7768" s="70"/>
    </row>
    <row r="7769" spans="1:35" ht="12.75" customHeight="1" x14ac:dyDescent="0.2">
      <c r="A7769" s="64" t="s">
        <v>1352</v>
      </c>
      <c r="B7769" s="65" t="s">
        <v>1351</v>
      </c>
      <c r="C7769" s="65">
        <v>519683</v>
      </c>
      <c r="D7769" s="66">
        <f>VLOOKUP(A7769,'2.1 Termination Charges'!$B$4:$F$904,5,0)</f>
        <v>6.0600000000000003E-3</v>
      </c>
      <c r="G7769" s="67"/>
      <c r="H7769" s="67"/>
      <c r="J7769" s="67"/>
      <c r="P7769" s="68"/>
      <c r="Q7769" s="69"/>
      <c r="R7769" s="69"/>
      <c r="Z7769" s="70"/>
      <c r="AA7769" s="71"/>
      <c r="AB7769" s="70"/>
      <c r="AC7769" s="70"/>
      <c r="AD7769" s="53"/>
      <c r="AE7769" s="53"/>
      <c r="AF7769" s="72"/>
      <c r="AG7769" s="70"/>
      <c r="AH7769" s="70"/>
      <c r="AI7769" s="70"/>
    </row>
    <row r="7770" spans="1:35" ht="12.75" customHeight="1" x14ac:dyDescent="0.2">
      <c r="A7770" s="64" t="s">
        <v>1352</v>
      </c>
      <c r="B7770" s="65" t="s">
        <v>1351</v>
      </c>
      <c r="C7770" s="65">
        <v>519687</v>
      </c>
      <c r="D7770" s="66">
        <f>VLOOKUP(A7770,'2.1 Termination Charges'!$B$4:$F$904,5,0)</f>
        <v>6.0600000000000003E-3</v>
      </c>
      <c r="G7770" s="67"/>
      <c r="H7770" s="67"/>
      <c r="J7770" s="67"/>
      <c r="P7770" s="68"/>
      <c r="Q7770" s="69"/>
      <c r="R7770" s="69"/>
      <c r="Z7770" s="70"/>
      <c r="AA7770" s="71"/>
      <c r="AB7770" s="70"/>
      <c r="AC7770" s="70"/>
      <c r="AD7770" s="53"/>
      <c r="AE7770" s="53"/>
      <c r="AF7770" s="72"/>
      <c r="AG7770" s="70"/>
      <c r="AH7770" s="70"/>
      <c r="AI7770" s="70"/>
    </row>
    <row r="7771" spans="1:35" ht="12.75" customHeight="1" x14ac:dyDescent="0.2">
      <c r="A7771" s="64" t="s">
        <v>1352</v>
      </c>
      <c r="B7771" s="65" t="s">
        <v>1351</v>
      </c>
      <c r="C7771" s="65">
        <v>519693</v>
      </c>
      <c r="D7771" s="66">
        <f>VLOOKUP(A7771,'2.1 Termination Charges'!$B$4:$F$904,5,0)</f>
        <v>6.0600000000000003E-3</v>
      </c>
      <c r="G7771" s="67"/>
      <c r="H7771" s="67"/>
      <c r="J7771" s="67"/>
      <c r="P7771" s="68"/>
      <c r="Q7771" s="69"/>
      <c r="R7771" s="69"/>
      <c r="Z7771" s="70"/>
      <c r="AA7771" s="71"/>
      <c r="AB7771" s="70"/>
      <c r="AC7771" s="70"/>
      <c r="AD7771" s="53"/>
      <c r="AE7771" s="53"/>
      <c r="AF7771" s="72"/>
      <c r="AG7771" s="70"/>
      <c r="AH7771" s="70"/>
      <c r="AI7771" s="70"/>
    </row>
    <row r="7772" spans="1:35" ht="12.75" customHeight="1" x14ac:dyDescent="0.2">
      <c r="A7772" s="64" t="s">
        <v>1352</v>
      </c>
      <c r="B7772" s="65" t="s">
        <v>1351</v>
      </c>
      <c r="C7772" s="65">
        <v>519697</v>
      </c>
      <c r="D7772" s="66">
        <f>VLOOKUP(A7772,'2.1 Termination Charges'!$B$4:$F$904,5,0)</f>
        <v>6.0600000000000003E-3</v>
      </c>
      <c r="G7772" s="67"/>
      <c r="H7772" s="67"/>
      <c r="J7772" s="67"/>
      <c r="P7772" s="68"/>
      <c r="Q7772" s="69"/>
      <c r="R7772" s="69"/>
      <c r="Z7772" s="70"/>
      <c r="AA7772" s="71"/>
      <c r="AB7772" s="70"/>
      <c r="AC7772" s="70"/>
      <c r="AD7772" s="53"/>
      <c r="AE7772" s="53"/>
      <c r="AF7772" s="72"/>
      <c r="AG7772" s="70"/>
      <c r="AH7772" s="70"/>
      <c r="AI7772" s="70"/>
    </row>
    <row r="7773" spans="1:35" ht="12.75" customHeight="1" x14ac:dyDescent="0.2">
      <c r="A7773" s="64" t="s">
        <v>1352</v>
      </c>
      <c r="B7773" s="65" t="s">
        <v>1351</v>
      </c>
      <c r="C7773" s="65">
        <v>519727</v>
      </c>
      <c r="D7773" s="66">
        <f>VLOOKUP(A7773,'2.1 Termination Charges'!$B$4:$F$904,5,0)</f>
        <v>6.0600000000000003E-3</v>
      </c>
      <c r="G7773" s="67"/>
      <c r="H7773" s="67"/>
      <c r="J7773" s="67"/>
      <c r="P7773" s="68"/>
      <c r="Q7773" s="69"/>
      <c r="R7773" s="69"/>
      <c r="Z7773" s="70"/>
      <c r="AA7773" s="71"/>
      <c r="AB7773" s="70"/>
      <c r="AC7773" s="70"/>
      <c r="AD7773" s="53"/>
      <c r="AE7773" s="53"/>
      <c r="AF7773" s="72"/>
      <c r="AG7773" s="70"/>
      <c r="AH7773" s="70"/>
      <c r="AI7773" s="70"/>
    </row>
    <row r="7774" spans="1:35" ht="12.75" customHeight="1" x14ac:dyDescent="0.2">
      <c r="A7774" s="64" t="s">
        <v>1352</v>
      </c>
      <c r="B7774" s="65" t="s">
        <v>1351</v>
      </c>
      <c r="C7774" s="65">
        <v>51973</v>
      </c>
      <c r="D7774" s="66">
        <f>VLOOKUP(A7774,'2.1 Termination Charges'!$B$4:$F$904,5,0)</f>
        <v>6.0600000000000003E-3</v>
      </c>
      <c r="G7774" s="67"/>
      <c r="H7774" s="67"/>
      <c r="J7774" s="67"/>
      <c r="P7774" s="68"/>
      <c r="Q7774" s="69"/>
      <c r="R7774" s="69"/>
      <c r="Z7774" s="70"/>
      <c r="AA7774" s="71"/>
      <c r="AB7774" s="70"/>
      <c r="AC7774" s="70"/>
      <c r="AD7774" s="53"/>
      <c r="AE7774" s="53"/>
      <c r="AF7774" s="72"/>
      <c r="AG7774" s="70"/>
      <c r="AH7774" s="70"/>
      <c r="AI7774" s="70"/>
    </row>
    <row r="7775" spans="1:35" ht="12.75" customHeight="1" x14ac:dyDescent="0.2">
      <c r="A7775" s="64" t="s">
        <v>1352</v>
      </c>
      <c r="B7775" s="65" t="s">
        <v>1351</v>
      </c>
      <c r="C7775" s="65">
        <v>519742</v>
      </c>
      <c r="D7775" s="66">
        <f>VLOOKUP(A7775,'2.1 Termination Charges'!$B$4:$F$904,5,0)</f>
        <v>6.0600000000000003E-3</v>
      </c>
      <c r="G7775" s="67"/>
      <c r="H7775" s="67"/>
      <c r="J7775" s="67"/>
      <c r="P7775" s="68"/>
      <c r="Q7775" s="69"/>
      <c r="R7775" s="69"/>
      <c r="Z7775" s="70"/>
      <c r="AA7775" s="71"/>
      <c r="AB7775" s="70"/>
      <c r="AC7775" s="70"/>
      <c r="AD7775" s="53"/>
      <c r="AE7775" s="53"/>
      <c r="AF7775" s="72"/>
      <c r="AG7775" s="70"/>
      <c r="AH7775" s="70"/>
      <c r="AI7775" s="70"/>
    </row>
    <row r="7776" spans="1:35" ht="12.75" customHeight="1" x14ac:dyDescent="0.2">
      <c r="A7776" s="64" t="s">
        <v>1352</v>
      </c>
      <c r="B7776" s="65" t="s">
        <v>1351</v>
      </c>
      <c r="C7776" s="65">
        <v>519743</v>
      </c>
      <c r="D7776" s="66">
        <f>VLOOKUP(A7776,'2.1 Termination Charges'!$B$4:$F$904,5,0)</f>
        <v>6.0600000000000003E-3</v>
      </c>
      <c r="G7776" s="67"/>
      <c r="H7776" s="67"/>
      <c r="J7776" s="67"/>
      <c r="P7776" s="68"/>
      <c r="Q7776" s="69"/>
      <c r="R7776" s="69"/>
      <c r="Z7776" s="70"/>
      <c r="AA7776" s="71"/>
      <c r="AB7776" s="70"/>
      <c r="AC7776" s="70"/>
      <c r="AD7776" s="53"/>
      <c r="AE7776" s="53"/>
      <c r="AF7776" s="72"/>
      <c r="AG7776" s="70"/>
      <c r="AH7776" s="70"/>
      <c r="AI7776" s="70"/>
    </row>
    <row r="7777" spans="1:35" ht="12.75" customHeight="1" x14ac:dyDescent="0.2">
      <c r="A7777" s="64" t="s">
        <v>1352</v>
      </c>
      <c r="B7777" s="65" t="s">
        <v>1351</v>
      </c>
      <c r="C7777" s="65">
        <v>519744</v>
      </c>
      <c r="D7777" s="66">
        <f>VLOOKUP(A7777,'2.1 Termination Charges'!$B$4:$F$904,5,0)</f>
        <v>6.0600000000000003E-3</v>
      </c>
      <c r="G7777" s="67"/>
      <c r="H7777" s="67"/>
      <c r="J7777" s="67"/>
      <c r="P7777" s="68"/>
      <c r="Q7777" s="69"/>
      <c r="R7777" s="69"/>
      <c r="Z7777" s="70"/>
      <c r="AA7777" s="71"/>
      <c r="AB7777" s="70"/>
      <c r="AC7777" s="70"/>
      <c r="AD7777" s="53"/>
      <c r="AE7777" s="53"/>
      <c r="AF7777" s="72"/>
      <c r="AG7777" s="70"/>
      <c r="AH7777" s="70"/>
      <c r="AI7777" s="70"/>
    </row>
    <row r="7778" spans="1:35" ht="12.75" customHeight="1" x14ac:dyDescent="0.2">
      <c r="A7778" s="64" t="s">
        <v>1352</v>
      </c>
      <c r="B7778" s="65" t="s">
        <v>1351</v>
      </c>
      <c r="C7778" s="65">
        <v>519747</v>
      </c>
      <c r="D7778" s="66">
        <f>VLOOKUP(A7778,'2.1 Termination Charges'!$B$4:$F$904,5,0)</f>
        <v>6.0600000000000003E-3</v>
      </c>
      <c r="G7778" s="67"/>
      <c r="H7778" s="67"/>
      <c r="J7778" s="67"/>
      <c r="P7778" s="68"/>
      <c r="Q7778" s="69"/>
      <c r="R7778" s="69"/>
      <c r="Z7778" s="70"/>
      <c r="AA7778" s="71"/>
      <c r="AB7778" s="70"/>
      <c r="AC7778" s="70"/>
      <c r="AD7778" s="53"/>
      <c r="AE7778" s="53"/>
      <c r="AF7778" s="72"/>
      <c r="AG7778" s="70"/>
      <c r="AH7778" s="70"/>
      <c r="AI7778" s="70"/>
    </row>
    <row r="7779" spans="1:35" ht="12.75" customHeight="1" x14ac:dyDescent="0.2">
      <c r="A7779" s="64" t="s">
        <v>1352</v>
      </c>
      <c r="B7779" s="65" t="s">
        <v>1351</v>
      </c>
      <c r="C7779" s="65">
        <v>519762</v>
      </c>
      <c r="D7779" s="66">
        <f>VLOOKUP(A7779,'2.1 Termination Charges'!$B$4:$F$904,5,0)</f>
        <v>6.0600000000000003E-3</v>
      </c>
      <c r="G7779" s="67"/>
      <c r="H7779" s="67"/>
      <c r="J7779" s="67"/>
      <c r="P7779" s="68"/>
      <c r="Q7779" s="69"/>
      <c r="R7779" s="69"/>
      <c r="Z7779" s="70"/>
      <c r="AA7779" s="71"/>
      <c r="AB7779" s="70"/>
      <c r="AC7779" s="70"/>
      <c r="AD7779" s="53"/>
      <c r="AE7779" s="53"/>
      <c r="AF7779" s="72"/>
      <c r="AG7779" s="70"/>
      <c r="AH7779" s="70"/>
      <c r="AI7779" s="70"/>
    </row>
    <row r="7780" spans="1:35" ht="12.75" customHeight="1" x14ac:dyDescent="0.2">
      <c r="A7780" s="64" t="s">
        <v>1352</v>
      </c>
      <c r="B7780" s="65" t="s">
        <v>1351</v>
      </c>
      <c r="C7780" s="65">
        <v>519763</v>
      </c>
      <c r="D7780" s="66">
        <f>VLOOKUP(A7780,'2.1 Termination Charges'!$B$4:$F$904,5,0)</f>
        <v>6.0600000000000003E-3</v>
      </c>
      <c r="G7780" s="67"/>
      <c r="H7780" s="67"/>
      <c r="J7780" s="67"/>
      <c r="P7780" s="68"/>
      <c r="Q7780" s="69"/>
      <c r="R7780" s="69"/>
      <c r="Z7780" s="70"/>
      <c r="AA7780" s="71"/>
      <c r="AB7780" s="70"/>
      <c r="AC7780" s="70"/>
      <c r="AD7780" s="53"/>
      <c r="AE7780" s="53"/>
      <c r="AF7780" s="72"/>
      <c r="AG7780" s="70"/>
      <c r="AH7780" s="70"/>
      <c r="AI7780" s="70"/>
    </row>
    <row r="7781" spans="1:35" ht="12.75" customHeight="1" x14ac:dyDescent="0.2">
      <c r="A7781" s="64" t="s">
        <v>1352</v>
      </c>
      <c r="B7781" s="65" t="s">
        <v>1351</v>
      </c>
      <c r="C7781" s="65">
        <v>519783</v>
      </c>
      <c r="D7781" s="66">
        <f>VLOOKUP(A7781,'2.1 Termination Charges'!$B$4:$F$904,5,0)</f>
        <v>6.0600000000000003E-3</v>
      </c>
      <c r="G7781" s="67"/>
      <c r="H7781" s="67"/>
      <c r="J7781" s="67"/>
      <c r="P7781" s="68"/>
      <c r="Q7781" s="69"/>
      <c r="R7781" s="69"/>
      <c r="Z7781" s="70"/>
      <c r="AA7781" s="71"/>
      <c r="AB7781" s="70"/>
      <c r="AC7781" s="70"/>
      <c r="AD7781" s="53"/>
      <c r="AE7781" s="53"/>
      <c r="AF7781" s="72"/>
      <c r="AG7781" s="70"/>
      <c r="AH7781" s="70"/>
      <c r="AI7781" s="70"/>
    </row>
    <row r="7782" spans="1:35" ht="12.75" customHeight="1" x14ac:dyDescent="0.2">
      <c r="A7782" s="64" t="s">
        <v>1352</v>
      </c>
      <c r="B7782" s="65" t="s">
        <v>1351</v>
      </c>
      <c r="C7782" s="65">
        <v>5197860</v>
      </c>
      <c r="D7782" s="66">
        <f>VLOOKUP(A7782,'2.1 Termination Charges'!$B$4:$F$904,5,0)</f>
        <v>6.0600000000000003E-3</v>
      </c>
      <c r="G7782" s="67"/>
      <c r="H7782" s="67"/>
      <c r="J7782" s="67"/>
      <c r="P7782" s="68"/>
      <c r="Q7782" s="69"/>
      <c r="R7782" s="69"/>
      <c r="Z7782" s="70"/>
      <c r="AA7782" s="71"/>
      <c r="AB7782" s="70"/>
      <c r="AC7782" s="70"/>
      <c r="AD7782" s="53"/>
      <c r="AE7782" s="53"/>
      <c r="AF7782" s="72"/>
      <c r="AG7782" s="70"/>
      <c r="AH7782" s="70"/>
      <c r="AI7782" s="70"/>
    </row>
    <row r="7783" spans="1:35" ht="12.75" customHeight="1" x14ac:dyDescent="0.2">
      <c r="A7783" s="64" t="s">
        <v>1352</v>
      </c>
      <c r="B7783" s="65" t="s">
        <v>1351</v>
      </c>
      <c r="C7783" s="65">
        <v>519787</v>
      </c>
      <c r="D7783" s="66">
        <f>VLOOKUP(A7783,'2.1 Termination Charges'!$B$4:$F$904,5,0)</f>
        <v>6.0600000000000003E-3</v>
      </c>
      <c r="G7783" s="67"/>
      <c r="H7783" s="67"/>
      <c r="J7783" s="67"/>
      <c r="P7783" s="68"/>
      <c r="Q7783" s="69"/>
      <c r="R7783" s="69"/>
      <c r="Z7783" s="70"/>
      <c r="AA7783" s="71"/>
      <c r="AB7783" s="70"/>
      <c r="AC7783" s="70"/>
      <c r="AD7783" s="53"/>
      <c r="AE7783" s="53"/>
      <c r="AF7783" s="72"/>
      <c r="AG7783" s="70"/>
      <c r="AH7783" s="70"/>
      <c r="AI7783" s="70"/>
    </row>
    <row r="7784" spans="1:35" ht="12.75" customHeight="1" x14ac:dyDescent="0.2">
      <c r="A7784" s="64" t="s">
        <v>1352</v>
      </c>
      <c r="B7784" s="65" t="s">
        <v>1351</v>
      </c>
      <c r="C7784" s="65">
        <v>519793</v>
      </c>
      <c r="D7784" s="66">
        <f>VLOOKUP(A7784,'2.1 Termination Charges'!$B$4:$F$904,5,0)</f>
        <v>6.0600000000000003E-3</v>
      </c>
      <c r="G7784" s="67"/>
      <c r="H7784" s="67"/>
      <c r="J7784" s="67"/>
      <c r="P7784" s="68"/>
      <c r="Q7784" s="69"/>
      <c r="R7784" s="69"/>
      <c r="Z7784" s="70"/>
      <c r="AA7784" s="71"/>
      <c r="AB7784" s="70"/>
      <c r="AC7784" s="70"/>
      <c r="AD7784" s="53"/>
      <c r="AE7784" s="53"/>
      <c r="AF7784" s="72"/>
      <c r="AG7784" s="70"/>
      <c r="AH7784" s="70"/>
      <c r="AI7784" s="70"/>
    </row>
    <row r="7785" spans="1:35" ht="12.75" customHeight="1" x14ac:dyDescent="0.2">
      <c r="A7785" s="64" t="s">
        <v>1352</v>
      </c>
      <c r="B7785" s="65" t="s">
        <v>1351</v>
      </c>
      <c r="C7785" s="65">
        <v>519797</v>
      </c>
      <c r="D7785" s="66">
        <f>VLOOKUP(A7785,'2.1 Termination Charges'!$B$4:$F$904,5,0)</f>
        <v>6.0600000000000003E-3</v>
      </c>
      <c r="G7785" s="67"/>
      <c r="H7785" s="67"/>
      <c r="J7785" s="67"/>
      <c r="P7785" s="68"/>
      <c r="Q7785" s="69"/>
      <c r="R7785" s="69"/>
      <c r="Z7785" s="70"/>
      <c r="AA7785" s="71"/>
      <c r="AB7785" s="70"/>
      <c r="AC7785" s="70"/>
      <c r="AD7785" s="53"/>
      <c r="AE7785" s="53"/>
      <c r="AF7785" s="72"/>
      <c r="AG7785" s="70"/>
      <c r="AH7785" s="70"/>
      <c r="AI7785" s="70"/>
    </row>
    <row r="7786" spans="1:35" ht="12.75" customHeight="1" x14ac:dyDescent="0.2">
      <c r="A7786" s="64" t="s">
        <v>1352</v>
      </c>
      <c r="B7786" s="65" t="s">
        <v>1351</v>
      </c>
      <c r="C7786" s="65">
        <v>51980</v>
      </c>
      <c r="D7786" s="66">
        <f>VLOOKUP(A7786,'2.1 Termination Charges'!$B$4:$F$904,5,0)</f>
        <v>6.0600000000000003E-3</v>
      </c>
      <c r="G7786" s="67"/>
      <c r="H7786" s="67"/>
      <c r="J7786" s="67"/>
      <c r="P7786" s="68"/>
      <c r="Q7786" s="69"/>
      <c r="R7786" s="69"/>
      <c r="Z7786" s="70"/>
      <c r="AA7786" s="71"/>
      <c r="AB7786" s="70"/>
      <c r="AC7786" s="70"/>
      <c r="AD7786" s="53"/>
      <c r="AE7786" s="53"/>
      <c r="AF7786" s="72"/>
      <c r="AG7786" s="70"/>
      <c r="AH7786" s="70"/>
      <c r="AI7786" s="70"/>
    </row>
    <row r="7787" spans="1:35" ht="12.75" customHeight="1" x14ac:dyDescent="0.2">
      <c r="A7787" s="64" t="s">
        <v>1352</v>
      </c>
      <c r="B7787" s="65" t="s">
        <v>1351</v>
      </c>
      <c r="C7787" s="65">
        <v>519823</v>
      </c>
      <c r="D7787" s="66">
        <f>VLOOKUP(A7787,'2.1 Termination Charges'!$B$4:$F$904,5,0)</f>
        <v>6.0600000000000003E-3</v>
      </c>
      <c r="G7787" s="67"/>
      <c r="H7787" s="67"/>
      <c r="J7787" s="67"/>
      <c r="P7787" s="68"/>
      <c r="Q7787" s="69"/>
      <c r="R7787" s="69"/>
      <c r="Z7787" s="70"/>
      <c r="AA7787" s="71"/>
      <c r="AB7787" s="70"/>
      <c r="AC7787" s="70"/>
      <c r="AD7787" s="53"/>
      <c r="AE7787" s="53"/>
      <c r="AF7787" s="72"/>
      <c r="AG7787" s="70"/>
      <c r="AH7787" s="70"/>
      <c r="AI7787" s="70"/>
    </row>
    <row r="7788" spans="1:35" ht="12.75" customHeight="1" x14ac:dyDescent="0.2">
      <c r="A7788" s="64" t="s">
        <v>1352</v>
      </c>
      <c r="B7788" s="65" t="s">
        <v>1351</v>
      </c>
      <c r="C7788" s="65">
        <v>519827</v>
      </c>
      <c r="D7788" s="66">
        <f>VLOOKUP(A7788,'2.1 Termination Charges'!$B$4:$F$904,5,0)</f>
        <v>6.0600000000000003E-3</v>
      </c>
      <c r="G7788" s="67"/>
      <c r="H7788" s="67"/>
      <c r="J7788" s="67"/>
      <c r="P7788" s="68"/>
      <c r="Q7788" s="69"/>
      <c r="R7788" s="69"/>
      <c r="Z7788" s="70"/>
      <c r="AA7788" s="71"/>
      <c r="AB7788" s="70"/>
      <c r="AC7788" s="70"/>
      <c r="AD7788" s="53"/>
      <c r="AE7788" s="53"/>
      <c r="AF7788" s="72"/>
      <c r="AG7788" s="70"/>
      <c r="AH7788" s="70"/>
      <c r="AI7788" s="70"/>
    </row>
    <row r="7789" spans="1:35" ht="12.75" customHeight="1" x14ac:dyDescent="0.2">
      <c r="A7789" s="64" t="s">
        <v>1352</v>
      </c>
      <c r="B7789" s="65" t="s">
        <v>1351</v>
      </c>
      <c r="C7789" s="65">
        <v>519833</v>
      </c>
      <c r="D7789" s="66">
        <f>VLOOKUP(A7789,'2.1 Termination Charges'!$B$4:$F$904,5,0)</f>
        <v>6.0600000000000003E-3</v>
      </c>
      <c r="G7789" s="67"/>
      <c r="H7789" s="67"/>
      <c r="J7789" s="67"/>
      <c r="P7789" s="68"/>
      <c r="Q7789" s="69"/>
      <c r="R7789" s="69"/>
      <c r="Z7789" s="70"/>
      <c r="AA7789" s="71"/>
      <c r="AB7789" s="70"/>
      <c r="AC7789" s="70"/>
      <c r="AD7789" s="53"/>
      <c r="AE7789" s="53"/>
      <c r="AF7789" s="72"/>
      <c r="AG7789" s="70"/>
      <c r="AH7789" s="70"/>
      <c r="AI7789" s="70"/>
    </row>
    <row r="7790" spans="1:35" ht="12.75" customHeight="1" x14ac:dyDescent="0.2">
      <c r="A7790" s="64" t="s">
        <v>1352</v>
      </c>
      <c r="B7790" s="65" t="s">
        <v>1351</v>
      </c>
      <c r="C7790" s="65">
        <v>519837</v>
      </c>
      <c r="D7790" s="66">
        <f>VLOOKUP(A7790,'2.1 Termination Charges'!$B$4:$F$904,5,0)</f>
        <v>6.0600000000000003E-3</v>
      </c>
      <c r="G7790" s="67"/>
      <c r="H7790" s="67"/>
      <c r="J7790" s="67"/>
      <c r="P7790" s="68"/>
      <c r="Q7790" s="69"/>
      <c r="R7790" s="69"/>
      <c r="Z7790" s="70"/>
      <c r="AA7790" s="71"/>
      <c r="AB7790" s="70"/>
      <c r="AC7790" s="70"/>
      <c r="AD7790" s="53"/>
      <c r="AE7790" s="53"/>
      <c r="AF7790" s="72"/>
      <c r="AG7790" s="70"/>
      <c r="AH7790" s="70"/>
      <c r="AI7790" s="70"/>
    </row>
    <row r="7791" spans="1:35" ht="12.75" customHeight="1" x14ac:dyDescent="0.2">
      <c r="A7791" s="64" t="s">
        <v>1352</v>
      </c>
      <c r="B7791" s="65" t="s">
        <v>1351</v>
      </c>
      <c r="C7791" s="65">
        <v>519841</v>
      </c>
      <c r="D7791" s="66">
        <f>VLOOKUP(A7791,'2.1 Termination Charges'!$B$4:$F$904,5,0)</f>
        <v>6.0600000000000003E-3</v>
      </c>
      <c r="G7791" s="67"/>
      <c r="H7791" s="67"/>
      <c r="J7791" s="67"/>
      <c r="P7791" s="68"/>
      <c r="Q7791" s="69"/>
      <c r="R7791" s="69"/>
      <c r="Z7791" s="70"/>
      <c r="AA7791" s="71"/>
      <c r="AB7791" s="70"/>
      <c r="AC7791" s="70"/>
      <c r="AD7791" s="53"/>
      <c r="AE7791" s="53"/>
      <c r="AF7791" s="72"/>
      <c r="AG7791" s="70"/>
      <c r="AH7791" s="70"/>
      <c r="AI7791" s="70"/>
    </row>
    <row r="7792" spans="1:35" ht="12.75" customHeight="1" x14ac:dyDescent="0.2">
      <c r="A7792" s="64" t="s">
        <v>1352</v>
      </c>
      <c r="B7792" s="65" t="s">
        <v>1351</v>
      </c>
      <c r="C7792" s="65">
        <v>519842</v>
      </c>
      <c r="D7792" s="66">
        <f>VLOOKUP(A7792,'2.1 Termination Charges'!$B$4:$F$904,5,0)</f>
        <v>6.0600000000000003E-3</v>
      </c>
      <c r="G7792" s="67"/>
      <c r="H7792" s="67"/>
      <c r="J7792" s="67"/>
      <c r="P7792" s="68"/>
      <c r="Q7792" s="69"/>
      <c r="R7792" s="69"/>
      <c r="Z7792" s="70"/>
      <c r="AA7792" s="71"/>
      <c r="AB7792" s="70"/>
      <c r="AC7792" s="70"/>
      <c r="AD7792" s="53"/>
      <c r="AE7792" s="53"/>
      <c r="AF7792" s="72"/>
      <c r="AG7792" s="70"/>
      <c r="AH7792" s="70"/>
      <c r="AI7792" s="70"/>
    </row>
    <row r="7793" spans="1:35" ht="12.75" customHeight="1" x14ac:dyDescent="0.2">
      <c r="A7793" s="64" t="s">
        <v>1352</v>
      </c>
      <c r="B7793" s="65" t="s">
        <v>1351</v>
      </c>
      <c r="C7793" s="65">
        <v>519843</v>
      </c>
      <c r="D7793" s="66">
        <f>VLOOKUP(A7793,'2.1 Termination Charges'!$B$4:$F$904,5,0)</f>
        <v>6.0600000000000003E-3</v>
      </c>
      <c r="G7793" s="67"/>
      <c r="H7793" s="67"/>
      <c r="J7793" s="67"/>
      <c r="P7793" s="68"/>
      <c r="Q7793" s="69"/>
      <c r="R7793" s="69"/>
      <c r="Z7793" s="70"/>
      <c r="AA7793" s="71"/>
      <c r="AB7793" s="70"/>
      <c r="AC7793" s="70"/>
      <c r="AD7793" s="53"/>
      <c r="AE7793" s="53"/>
      <c r="AF7793" s="72"/>
      <c r="AG7793" s="70"/>
      <c r="AH7793" s="70"/>
      <c r="AI7793" s="70"/>
    </row>
    <row r="7794" spans="1:35" ht="12.75" customHeight="1" x14ac:dyDescent="0.2">
      <c r="A7794" s="64" t="s">
        <v>1352</v>
      </c>
      <c r="B7794" s="65" t="s">
        <v>1351</v>
      </c>
      <c r="C7794" s="65">
        <v>519844</v>
      </c>
      <c r="D7794" s="66">
        <f>VLOOKUP(A7794,'2.1 Termination Charges'!$B$4:$F$904,5,0)</f>
        <v>6.0600000000000003E-3</v>
      </c>
      <c r="G7794" s="67"/>
      <c r="H7794" s="67"/>
      <c r="J7794" s="67"/>
      <c r="P7794" s="68"/>
      <c r="Q7794" s="69"/>
      <c r="R7794" s="69"/>
      <c r="Z7794" s="70"/>
      <c r="AA7794" s="71"/>
      <c r="AB7794" s="70"/>
      <c r="AC7794" s="70"/>
      <c r="AD7794" s="53"/>
      <c r="AE7794" s="53"/>
      <c r="AF7794" s="72"/>
      <c r="AG7794" s="70"/>
      <c r="AH7794" s="70"/>
      <c r="AI7794" s="70"/>
    </row>
    <row r="7795" spans="1:35" ht="12.75" customHeight="1" x14ac:dyDescent="0.2">
      <c r="A7795" s="64" t="s">
        <v>1352</v>
      </c>
      <c r="B7795" s="65" t="s">
        <v>1351</v>
      </c>
      <c r="C7795" s="65">
        <v>519847</v>
      </c>
      <c r="D7795" s="66">
        <f>VLOOKUP(A7795,'2.1 Termination Charges'!$B$4:$F$904,5,0)</f>
        <v>6.0600000000000003E-3</v>
      </c>
      <c r="G7795" s="67"/>
      <c r="H7795" s="67"/>
      <c r="J7795" s="67"/>
      <c r="P7795" s="68"/>
      <c r="Q7795" s="69"/>
      <c r="R7795" s="69"/>
      <c r="Z7795" s="70"/>
      <c r="AA7795" s="71"/>
      <c r="AB7795" s="70"/>
      <c r="AC7795" s="70"/>
      <c r="AD7795" s="53"/>
      <c r="AE7795" s="53"/>
      <c r="AF7795" s="72"/>
      <c r="AG7795" s="70"/>
      <c r="AH7795" s="70"/>
      <c r="AI7795" s="70"/>
    </row>
    <row r="7796" spans="1:35" ht="12.75" customHeight="1" x14ac:dyDescent="0.2">
      <c r="A7796" s="64" t="s">
        <v>1352</v>
      </c>
      <c r="B7796" s="65" t="s">
        <v>1351</v>
      </c>
      <c r="C7796" s="65">
        <v>51986</v>
      </c>
      <c r="D7796" s="66">
        <f>VLOOKUP(A7796,'2.1 Termination Charges'!$B$4:$F$904,5,0)</f>
        <v>6.0600000000000003E-3</v>
      </c>
      <c r="G7796" s="67"/>
      <c r="H7796" s="67"/>
      <c r="J7796" s="67"/>
      <c r="P7796" s="68"/>
      <c r="Q7796" s="69"/>
      <c r="R7796" s="69"/>
      <c r="Z7796" s="70"/>
      <c r="AA7796" s="71"/>
      <c r="AB7796" s="70"/>
      <c r="AC7796" s="70"/>
      <c r="AD7796" s="53"/>
      <c r="AE7796" s="53"/>
      <c r="AF7796" s="72"/>
      <c r="AG7796" s="70"/>
      <c r="AH7796" s="70"/>
      <c r="AI7796" s="70"/>
    </row>
    <row r="7797" spans="1:35" ht="12.75" customHeight="1" x14ac:dyDescent="0.2">
      <c r="A7797" s="64" t="s">
        <v>1352</v>
      </c>
      <c r="B7797" s="65" t="s">
        <v>1351</v>
      </c>
      <c r="C7797" s="65">
        <v>51987</v>
      </c>
      <c r="D7797" s="66">
        <f>VLOOKUP(A7797,'2.1 Termination Charges'!$B$4:$F$904,5,0)</f>
        <v>6.0600000000000003E-3</v>
      </c>
      <c r="G7797" s="67"/>
      <c r="H7797" s="67"/>
      <c r="J7797" s="67"/>
      <c r="P7797" s="68"/>
      <c r="Q7797" s="69"/>
      <c r="R7797" s="69"/>
      <c r="Z7797" s="70"/>
      <c r="AA7797" s="71"/>
      <c r="AB7797" s="70"/>
      <c r="AC7797" s="70"/>
      <c r="AD7797" s="53"/>
      <c r="AE7797" s="53"/>
      <c r="AF7797" s="72"/>
      <c r="AG7797" s="70"/>
      <c r="AH7797" s="70"/>
      <c r="AI7797" s="70"/>
    </row>
    <row r="7798" spans="1:35" ht="12.75" customHeight="1" x14ac:dyDescent="0.2">
      <c r="A7798" s="64" t="s">
        <v>1352</v>
      </c>
      <c r="B7798" s="65" t="s">
        <v>1351</v>
      </c>
      <c r="C7798" s="65">
        <v>51989</v>
      </c>
      <c r="D7798" s="66">
        <f>VLOOKUP(A7798,'2.1 Termination Charges'!$B$4:$F$904,5,0)</f>
        <v>6.0600000000000003E-3</v>
      </c>
      <c r="G7798" s="67"/>
      <c r="H7798" s="67"/>
      <c r="J7798" s="67"/>
      <c r="P7798" s="68"/>
      <c r="Q7798" s="69"/>
      <c r="R7798" s="69"/>
      <c r="Z7798" s="70"/>
      <c r="AA7798" s="71"/>
      <c r="AB7798" s="70"/>
      <c r="AC7798" s="70"/>
      <c r="AD7798" s="53"/>
      <c r="AE7798" s="53"/>
      <c r="AF7798" s="72"/>
      <c r="AG7798" s="70"/>
      <c r="AH7798" s="70"/>
      <c r="AI7798" s="70"/>
    </row>
    <row r="7799" spans="1:35" ht="12.75" customHeight="1" x14ac:dyDescent="0.2">
      <c r="A7799" s="64" t="s">
        <v>1352</v>
      </c>
      <c r="B7799" s="65" t="s">
        <v>1351</v>
      </c>
      <c r="C7799" s="65">
        <v>51991</v>
      </c>
      <c r="D7799" s="66">
        <f>VLOOKUP(A7799,'2.1 Termination Charges'!$B$4:$F$904,5,0)</f>
        <v>6.0600000000000003E-3</v>
      </c>
      <c r="G7799" s="67"/>
      <c r="H7799" s="67"/>
      <c r="J7799" s="67"/>
      <c r="P7799" s="68"/>
      <c r="Q7799" s="69"/>
      <c r="R7799" s="69"/>
      <c r="Z7799" s="70"/>
      <c r="AA7799" s="71"/>
      <c r="AB7799" s="70"/>
      <c r="AC7799" s="70"/>
      <c r="AD7799" s="53"/>
      <c r="AE7799" s="53"/>
      <c r="AF7799" s="72"/>
      <c r="AG7799" s="70"/>
      <c r="AH7799" s="70"/>
      <c r="AI7799" s="70"/>
    </row>
    <row r="7800" spans="1:35" ht="12.75" customHeight="1" x14ac:dyDescent="0.2">
      <c r="A7800" s="64" t="s">
        <v>1352</v>
      </c>
      <c r="B7800" s="65" t="s">
        <v>1351</v>
      </c>
      <c r="C7800" s="65">
        <v>51992</v>
      </c>
      <c r="D7800" s="66">
        <f>VLOOKUP(A7800,'2.1 Termination Charges'!$B$4:$F$904,5,0)</f>
        <v>6.0600000000000003E-3</v>
      </c>
      <c r="G7800" s="67"/>
      <c r="H7800" s="67"/>
      <c r="J7800" s="67"/>
      <c r="P7800" s="68"/>
      <c r="Q7800" s="69"/>
      <c r="R7800" s="69"/>
      <c r="Z7800" s="70"/>
      <c r="AA7800" s="71"/>
      <c r="AB7800" s="70"/>
      <c r="AC7800" s="70"/>
      <c r="AD7800" s="53"/>
      <c r="AE7800" s="53"/>
      <c r="AF7800" s="72"/>
      <c r="AG7800" s="70"/>
      <c r="AH7800" s="70"/>
      <c r="AI7800" s="70"/>
    </row>
    <row r="7801" spans="1:35" ht="12.75" customHeight="1" x14ac:dyDescent="0.2">
      <c r="A7801" s="64" t="s">
        <v>1352</v>
      </c>
      <c r="B7801" s="65" t="s">
        <v>1351</v>
      </c>
      <c r="C7801" s="65">
        <v>51993</v>
      </c>
      <c r="D7801" s="66">
        <f>VLOOKUP(A7801,'2.1 Termination Charges'!$B$4:$F$904,5,0)</f>
        <v>6.0600000000000003E-3</v>
      </c>
      <c r="G7801" s="67"/>
      <c r="H7801" s="67"/>
      <c r="J7801" s="67"/>
      <c r="P7801" s="68"/>
      <c r="Q7801" s="69"/>
      <c r="R7801" s="69"/>
      <c r="Z7801" s="70"/>
      <c r="AA7801" s="71"/>
      <c r="AB7801" s="70"/>
      <c r="AC7801" s="70"/>
      <c r="AD7801" s="53"/>
      <c r="AE7801" s="53"/>
      <c r="AF7801" s="72"/>
      <c r="AG7801" s="70"/>
      <c r="AH7801" s="70"/>
      <c r="AI7801" s="70"/>
    </row>
    <row r="7802" spans="1:35" ht="12.75" customHeight="1" x14ac:dyDescent="0.2">
      <c r="A7802" s="64" t="s">
        <v>1352</v>
      </c>
      <c r="B7802" s="65" t="s">
        <v>1351</v>
      </c>
      <c r="C7802" s="65">
        <v>519943</v>
      </c>
      <c r="D7802" s="66">
        <f>VLOOKUP(A7802,'2.1 Termination Charges'!$B$4:$F$904,5,0)</f>
        <v>6.0600000000000003E-3</v>
      </c>
      <c r="G7802" s="67"/>
      <c r="H7802" s="67"/>
      <c r="J7802" s="67"/>
      <c r="P7802" s="68"/>
      <c r="Q7802" s="69"/>
      <c r="R7802" s="69"/>
      <c r="Z7802" s="70"/>
      <c r="AA7802" s="71"/>
      <c r="AB7802" s="70"/>
      <c r="AC7802" s="70"/>
      <c r="AD7802" s="53"/>
      <c r="AE7802" s="53"/>
      <c r="AF7802" s="72"/>
      <c r="AG7802" s="70"/>
      <c r="AH7802" s="70"/>
      <c r="AI7802" s="70"/>
    </row>
    <row r="7803" spans="1:35" ht="12.75" customHeight="1" x14ac:dyDescent="0.2">
      <c r="A7803" s="64" t="s">
        <v>1352</v>
      </c>
      <c r="B7803" s="65" t="s">
        <v>1351</v>
      </c>
      <c r="C7803" s="65">
        <v>519946</v>
      </c>
      <c r="D7803" s="66">
        <f>VLOOKUP(A7803,'2.1 Termination Charges'!$B$4:$F$904,5,0)</f>
        <v>6.0600000000000003E-3</v>
      </c>
      <c r="G7803" s="67"/>
      <c r="H7803" s="67"/>
      <c r="J7803" s="67"/>
      <c r="P7803" s="68"/>
      <c r="Q7803" s="69"/>
      <c r="R7803" s="69"/>
      <c r="Z7803" s="70"/>
      <c r="AA7803" s="71"/>
      <c r="AB7803" s="70"/>
      <c r="AC7803" s="70"/>
      <c r="AD7803" s="53"/>
      <c r="AE7803" s="53"/>
      <c r="AF7803" s="72"/>
      <c r="AG7803" s="70"/>
      <c r="AH7803" s="70"/>
      <c r="AI7803" s="70"/>
    </row>
    <row r="7804" spans="1:35" ht="12.75" customHeight="1" x14ac:dyDescent="0.2">
      <c r="A7804" s="64" t="s">
        <v>1352</v>
      </c>
      <c r="B7804" s="65" t="s">
        <v>1351</v>
      </c>
      <c r="C7804" s="65">
        <v>519947</v>
      </c>
      <c r="D7804" s="66">
        <f>VLOOKUP(A7804,'2.1 Termination Charges'!$B$4:$F$904,5,0)</f>
        <v>6.0600000000000003E-3</v>
      </c>
      <c r="G7804" s="67"/>
      <c r="H7804" s="67"/>
      <c r="J7804" s="67"/>
      <c r="P7804" s="68"/>
      <c r="Q7804" s="69"/>
      <c r="R7804" s="69"/>
      <c r="Z7804" s="70"/>
      <c r="AA7804" s="71"/>
      <c r="AB7804" s="70"/>
      <c r="AC7804" s="70"/>
      <c r="AD7804" s="53"/>
      <c r="AE7804" s="53"/>
      <c r="AF7804" s="72"/>
      <c r="AG7804" s="70"/>
      <c r="AH7804" s="70"/>
      <c r="AI7804" s="70"/>
    </row>
    <row r="7805" spans="1:35" ht="12.75" customHeight="1" x14ac:dyDescent="0.2">
      <c r="A7805" s="64" t="s">
        <v>1352</v>
      </c>
      <c r="B7805" s="65" t="s">
        <v>1351</v>
      </c>
      <c r="C7805" s="65">
        <v>519948</v>
      </c>
      <c r="D7805" s="66">
        <f>VLOOKUP(A7805,'2.1 Termination Charges'!$B$4:$F$904,5,0)</f>
        <v>6.0600000000000003E-3</v>
      </c>
      <c r="G7805" s="67"/>
      <c r="H7805" s="67"/>
      <c r="J7805" s="67"/>
      <c r="P7805" s="68"/>
      <c r="Q7805" s="69"/>
      <c r="R7805" s="69"/>
      <c r="Z7805" s="70"/>
      <c r="AA7805" s="71"/>
      <c r="AB7805" s="70"/>
      <c r="AC7805" s="70"/>
      <c r="AD7805" s="53"/>
      <c r="AE7805" s="53"/>
      <c r="AF7805" s="72"/>
      <c r="AG7805" s="70"/>
      <c r="AH7805" s="70"/>
      <c r="AI7805" s="70"/>
    </row>
    <row r="7806" spans="1:35" ht="12.75" customHeight="1" x14ac:dyDescent="0.2">
      <c r="A7806" s="64" t="s">
        <v>1352</v>
      </c>
      <c r="B7806" s="65" t="s">
        <v>1351</v>
      </c>
      <c r="C7806" s="65">
        <v>519949</v>
      </c>
      <c r="D7806" s="66">
        <f>VLOOKUP(A7806,'2.1 Termination Charges'!$B$4:$F$904,5,0)</f>
        <v>6.0600000000000003E-3</v>
      </c>
      <c r="G7806" s="67"/>
      <c r="H7806" s="67"/>
      <c r="J7806" s="67"/>
      <c r="P7806" s="68"/>
      <c r="Q7806" s="69"/>
      <c r="R7806" s="69"/>
      <c r="Z7806" s="70"/>
      <c r="AA7806" s="71"/>
      <c r="AB7806" s="70"/>
      <c r="AC7806" s="70"/>
      <c r="AD7806" s="53"/>
      <c r="AE7806" s="53"/>
      <c r="AF7806" s="72"/>
      <c r="AG7806" s="70"/>
      <c r="AH7806" s="70"/>
      <c r="AI7806" s="70"/>
    </row>
    <row r="7807" spans="1:35" ht="12.75" customHeight="1" x14ac:dyDescent="0.2">
      <c r="A7807" s="64" t="s">
        <v>1352</v>
      </c>
      <c r="B7807" s="65" t="s">
        <v>1351</v>
      </c>
      <c r="C7807" s="65">
        <v>51997</v>
      </c>
      <c r="D7807" s="66">
        <f>VLOOKUP(A7807,'2.1 Termination Charges'!$B$4:$F$904,5,0)</f>
        <v>6.0600000000000003E-3</v>
      </c>
      <c r="G7807" s="67"/>
      <c r="H7807" s="67"/>
      <c r="J7807" s="67"/>
      <c r="P7807" s="68"/>
      <c r="Q7807" s="69"/>
      <c r="R7807" s="69"/>
      <c r="Z7807" s="70"/>
      <c r="AA7807" s="71"/>
      <c r="AB7807" s="70"/>
      <c r="AC7807" s="70"/>
      <c r="AD7807" s="53"/>
      <c r="AE7807" s="53"/>
      <c r="AF7807" s="72"/>
      <c r="AG7807" s="70"/>
      <c r="AH7807" s="70"/>
      <c r="AI7807" s="70"/>
    </row>
    <row r="7808" spans="1:35" ht="12.75" customHeight="1" x14ac:dyDescent="0.2">
      <c r="A7808" s="64" t="s">
        <v>1354</v>
      </c>
      <c r="B7808" s="65" t="s">
        <v>1353</v>
      </c>
      <c r="C7808" s="65">
        <v>5119</v>
      </c>
      <c r="D7808" s="66">
        <f>VLOOKUP(A7808,'2.1 Termination Charges'!$B$4:$F$904,5,0)</f>
        <v>6.0600000000000003E-3</v>
      </c>
      <c r="G7808" s="67"/>
      <c r="H7808" s="67"/>
      <c r="J7808" s="67"/>
      <c r="P7808" s="68"/>
      <c r="Q7808" s="69"/>
      <c r="R7808" s="69"/>
      <c r="Z7808" s="70"/>
      <c r="AA7808" s="71"/>
      <c r="AB7808" s="70"/>
      <c r="AC7808" s="70"/>
      <c r="AD7808" s="53"/>
      <c r="AE7808" s="53"/>
      <c r="AF7808" s="72"/>
      <c r="AG7808" s="70"/>
      <c r="AH7808" s="70"/>
      <c r="AI7808" s="70"/>
    </row>
    <row r="7809" spans="1:35" ht="12.75" customHeight="1" x14ac:dyDescent="0.2">
      <c r="A7809" s="64" t="s">
        <v>1356</v>
      </c>
      <c r="B7809" s="65" t="s">
        <v>1355</v>
      </c>
      <c r="C7809" s="65">
        <v>5194180</v>
      </c>
      <c r="D7809" s="66">
        <f>VLOOKUP(A7809,'2.1 Termination Charges'!$B$4:$F$904,5,0)</f>
        <v>4.8500000000000001E-3</v>
      </c>
      <c r="G7809" s="67"/>
      <c r="H7809" s="67"/>
      <c r="J7809" s="67"/>
      <c r="P7809" s="68"/>
      <c r="Q7809" s="69"/>
      <c r="R7809" s="69"/>
      <c r="Z7809" s="70"/>
      <c r="AA7809" s="71"/>
      <c r="AB7809" s="70"/>
      <c r="AC7809" s="70"/>
      <c r="AD7809" s="53"/>
      <c r="AE7809" s="53"/>
      <c r="AF7809" s="72"/>
      <c r="AG7809" s="70"/>
      <c r="AH7809" s="70"/>
      <c r="AI7809" s="70"/>
    </row>
    <row r="7810" spans="1:35" ht="12.75" customHeight="1" x14ac:dyDescent="0.2">
      <c r="A7810" s="64" t="s">
        <v>1356</v>
      </c>
      <c r="B7810" s="65" t="s">
        <v>1355</v>
      </c>
      <c r="C7810" s="65">
        <v>5194181</v>
      </c>
      <c r="D7810" s="66">
        <f>VLOOKUP(A7810,'2.1 Termination Charges'!$B$4:$F$904,5,0)</f>
        <v>4.8500000000000001E-3</v>
      </c>
      <c r="G7810" s="67"/>
      <c r="H7810" s="67"/>
      <c r="J7810" s="67"/>
      <c r="P7810" s="68"/>
      <c r="Q7810" s="69"/>
      <c r="R7810" s="69"/>
      <c r="Z7810" s="70"/>
      <c r="AA7810" s="71"/>
      <c r="AB7810" s="70"/>
      <c r="AC7810" s="70"/>
      <c r="AD7810" s="53"/>
      <c r="AE7810" s="53"/>
      <c r="AF7810" s="72"/>
      <c r="AG7810" s="70"/>
      <c r="AH7810" s="70"/>
      <c r="AI7810" s="70"/>
    </row>
    <row r="7811" spans="1:35" ht="12.75" customHeight="1" x14ac:dyDescent="0.2">
      <c r="A7811" s="64" t="s">
        <v>1356</v>
      </c>
      <c r="B7811" s="65" t="s">
        <v>1355</v>
      </c>
      <c r="C7811" s="65">
        <v>5194182</v>
      </c>
      <c r="D7811" s="66">
        <f>VLOOKUP(A7811,'2.1 Termination Charges'!$B$4:$F$904,5,0)</f>
        <v>4.8500000000000001E-3</v>
      </c>
      <c r="G7811" s="67"/>
      <c r="H7811" s="67"/>
      <c r="J7811" s="67"/>
      <c r="P7811" s="68"/>
      <c r="Q7811" s="69"/>
      <c r="R7811" s="69"/>
      <c r="Z7811" s="70"/>
      <c r="AA7811" s="71"/>
      <c r="AB7811" s="70"/>
      <c r="AC7811" s="70"/>
      <c r="AD7811" s="53"/>
      <c r="AE7811" s="53"/>
      <c r="AF7811" s="72"/>
      <c r="AG7811" s="70"/>
      <c r="AH7811" s="70"/>
      <c r="AI7811" s="70"/>
    </row>
    <row r="7812" spans="1:35" ht="12.75" customHeight="1" x14ac:dyDescent="0.2">
      <c r="A7812" s="64" t="s">
        <v>1356</v>
      </c>
      <c r="B7812" s="65" t="s">
        <v>1355</v>
      </c>
      <c r="C7812" s="65">
        <v>5194183</v>
      </c>
      <c r="D7812" s="66">
        <f>VLOOKUP(A7812,'2.1 Termination Charges'!$B$4:$F$904,5,0)</f>
        <v>4.8500000000000001E-3</v>
      </c>
      <c r="G7812" s="67"/>
      <c r="H7812" s="67"/>
      <c r="J7812" s="67"/>
      <c r="P7812" s="68"/>
      <c r="Q7812" s="69"/>
      <c r="R7812" s="69"/>
      <c r="Z7812" s="70"/>
      <c r="AA7812" s="71"/>
      <c r="AB7812" s="70"/>
      <c r="AC7812" s="70"/>
      <c r="AD7812" s="53"/>
      <c r="AE7812" s="53"/>
      <c r="AF7812" s="72"/>
      <c r="AG7812" s="70"/>
      <c r="AH7812" s="70"/>
      <c r="AI7812" s="70"/>
    </row>
    <row r="7813" spans="1:35" ht="12.75" customHeight="1" x14ac:dyDescent="0.2">
      <c r="A7813" s="64" t="s">
        <v>1356</v>
      </c>
      <c r="B7813" s="65" t="s">
        <v>1355</v>
      </c>
      <c r="C7813" s="65">
        <v>5194185</v>
      </c>
      <c r="D7813" s="66">
        <f>VLOOKUP(A7813,'2.1 Termination Charges'!$B$4:$F$904,5,0)</f>
        <v>4.8500000000000001E-3</v>
      </c>
      <c r="G7813" s="67"/>
      <c r="H7813" s="67"/>
      <c r="J7813" s="67"/>
      <c r="P7813" s="68"/>
      <c r="Q7813" s="69"/>
      <c r="R7813" s="69"/>
      <c r="Z7813" s="70"/>
      <c r="AA7813" s="71"/>
      <c r="AB7813" s="70"/>
      <c r="AC7813" s="70"/>
      <c r="AD7813" s="53"/>
      <c r="AE7813" s="53"/>
      <c r="AF7813" s="72"/>
      <c r="AG7813" s="70"/>
      <c r="AH7813" s="70"/>
      <c r="AI7813" s="70"/>
    </row>
    <row r="7814" spans="1:35" ht="12.75" customHeight="1" x14ac:dyDescent="0.2">
      <c r="A7814" s="64" t="s">
        <v>1356</v>
      </c>
      <c r="B7814" s="65" t="s">
        <v>1355</v>
      </c>
      <c r="C7814" s="65">
        <v>5194186</v>
      </c>
      <c r="D7814" s="66">
        <f>VLOOKUP(A7814,'2.1 Termination Charges'!$B$4:$F$904,5,0)</f>
        <v>4.8500000000000001E-3</v>
      </c>
      <c r="G7814" s="67"/>
      <c r="H7814" s="67"/>
      <c r="J7814" s="67"/>
      <c r="P7814" s="68"/>
      <c r="Q7814" s="69"/>
      <c r="R7814" s="69"/>
      <c r="Z7814" s="70"/>
      <c r="AA7814" s="71"/>
      <c r="AB7814" s="70"/>
      <c r="AC7814" s="70"/>
      <c r="AD7814" s="53"/>
      <c r="AE7814" s="53"/>
      <c r="AF7814" s="72"/>
      <c r="AG7814" s="70"/>
      <c r="AH7814" s="70"/>
      <c r="AI7814" s="70"/>
    </row>
    <row r="7815" spans="1:35" ht="12.75" customHeight="1" x14ac:dyDescent="0.2">
      <c r="A7815" s="64" t="s">
        <v>1356</v>
      </c>
      <c r="B7815" s="65" t="s">
        <v>1355</v>
      </c>
      <c r="C7815" s="65">
        <v>5194187</v>
      </c>
      <c r="D7815" s="66">
        <f>VLOOKUP(A7815,'2.1 Termination Charges'!$B$4:$F$904,5,0)</f>
        <v>4.8500000000000001E-3</v>
      </c>
      <c r="G7815" s="67"/>
      <c r="H7815" s="67"/>
      <c r="J7815" s="67"/>
      <c r="P7815" s="68"/>
      <c r="Q7815" s="69"/>
      <c r="R7815" s="69"/>
      <c r="Z7815" s="70"/>
      <c r="AA7815" s="71"/>
      <c r="AB7815" s="70"/>
      <c r="AC7815" s="70"/>
      <c r="AD7815" s="53"/>
      <c r="AE7815" s="53"/>
      <c r="AF7815" s="72"/>
      <c r="AG7815" s="70"/>
      <c r="AH7815" s="70"/>
      <c r="AI7815" s="70"/>
    </row>
    <row r="7816" spans="1:35" ht="12.75" customHeight="1" x14ac:dyDescent="0.2">
      <c r="A7816" s="64" t="s">
        <v>1356</v>
      </c>
      <c r="B7816" s="65" t="s">
        <v>1355</v>
      </c>
      <c r="C7816" s="65">
        <v>5194188</v>
      </c>
      <c r="D7816" s="66">
        <f>VLOOKUP(A7816,'2.1 Termination Charges'!$B$4:$F$904,5,0)</f>
        <v>4.8500000000000001E-3</v>
      </c>
      <c r="G7816" s="67"/>
      <c r="H7816" s="67"/>
      <c r="J7816" s="67"/>
      <c r="P7816" s="68"/>
      <c r="Q7816" s="69"/>
      <c r="R7816" s="69"/>
      <c r="Z7816" s="70"/>
      <c r="AA7816" s="71"/>
      <c r="AB7816" s="70"/>
      <c r="AC7816" s="70"/>
      <c r="AD7816" s="53"/>
      <c r="AE7816" s="53"/>
      <c r="AF7816" s="72"/>
      <c r="AG7816" s="70"/>
      <c r="AH7816" s="70"/>
      <c r="AI7816" s="70"/>
    </row>
    <row r="7817" spans="1:35" ht="12.75" customHeight="1" x14ac:dyDescent="0.2">
      <c r="A7817" s="64" t="s">
        <v>1356</v>
      </c>
      <c r="B7817" s="65" t="s">
        <v>1355</v>
      </c>
      <c r="C7817" s="65">
        <v>5194189</v>
      </c>
      <c r="D7817" s="66">
        <f>VLOOKUP(A7817,'2.1 Termination Charges'!$B$4:$F$904,5,0)</f>
        <v>4.8500000000000001E-3</v>
      </c>
      <c r="G7817" s="67"/>
      <c r="H7817" s="67"/>
      <c r="J7817" s="67"/>
      <c r="P7817" s="68"/>
      <c r="Q7817" s="69"/>
      <c r="R7817" s="69"/>
      <c r="Z7817" s="70"/>
      <c r="AA7817" s="71"/>
      <c r="AB7817" s="70"/>
      <c r="AC7817" s="70"/>
      <c r="AD7817" s="53"/>
      <c r="AE7817" s="53"/>
      <c r="AF7817" s="72"/>
      <c r="AG7817" s="70"/>
      <c r="AH7817" s="70"/>
      <c r="AI7817" s="70"/>
    </row>
    <row r="7818" spans="1:35" ht="12.75" customHeight="1" x14ac:dyDescent="0.2">
      <c r="A7818" s="64" t="s">
        <v>1356</v>
      </c>
      <c r="B7818" s="65" t="s">
        <v>1355</v>
      </c>
      <c r="C7818" s="65">
        <v>519419</v>
      </c>
      <c r="D7818" s="66">
        <f>VLOOKUP(A7818,'2.1 Termination Charges'!$B$4:$F$904,5,0)</f>
        <v>4.8500000000000001E-3</v>
      </c>
      <c r="G7818" s="67"/>
      <c r="H7818" s="67"/>
      <c r="J7818" s="67"/>
      <c r="P7818" s="68"/>
      <c r="Q7818" s="69"/>
      <c r="R7818" s="69"/>
      <c r="Z7818" s="70"/>
      <c r="AA7818" s="71"/>
      <c r="AB7818" s="70"/>
      <c r="AC7818" s="70"/>
      <c r="AD7818" s="53"/>
      <c r="AE7818" s="53"/>
      <c r="AF7818" s="72"/>
      <c r="AG7818" s="70"/>
      <c r="AH7818" s="70"/>
      <c r="AI7818" s="70"/>
    </row>
    <row r="7819" spans="1:35" ht="12.75" customHeight="1" x14ac:dyDescent="0.2">
      <c r="A7819" s="64" t="s">
        <v>1356</v>
      </c>
      <c r="B7819" s="65" t="s">
        <v>1355</v>
      </c>
      <c r="C7819" s="65">
        <v>519420</v>
      </c>
      <c r="D7819" s="66">
        <f>VLOOKUP(A7819,'2.1 Termination Charges'!$B$4:$F$904,5,0)</f>
        <v>4.8500000000000001E-3</v>
      </c>
      <c r="G7819" s="67"/>
      <c r="H7819" s="67"/>
      <c r="J7819" s="67"/>
      <c r="P7819" s="68"/>
      <c r="Q7819" s="69"/>
      <c r="R7819" s="69"/>
      <c r="Z7819" s="70"/>
      <c r="AA7819" s="71"/>
      <c r="AB7819" s="70"/>
      <c r="AC7819" s="70"/>
      <c r="AD7819" s="53"/>
      <c r="AE7819" s="53"/>
      <c r="AF7819" s="72"/>
      <c r="AG7819" s="70"/>
      <c r="AH7819" s="70"/>
      <c r="AI7819" s="70"/>
    </row>
    <row r="7820" spans="1:35" ht="12.75" customHeight="1" x14ac:dyDescent="0.2">
      <c r="A7820" s="64" t="s">
        <v>1356</v>
      </c>
      <c r="B7820" s="65" t="s">
        <v>1355</v>
      </c>
      <c r="C7820" s="65">
        <v>519421</v>
      </c>
      <c r="D7820" s="66">
        <f>VLOOKUP(A7820,'2.1 Termination Charges'!$B$4:$F$904,5,0)</f>
        <v>4.8500000000000001E-3</v>
      </c>
      <c r="G7820" s="67"/>
      <c r="H7820" s="67"/>
      <c r="J7820" s="67"/>
      <c r="P7820" s="68"/>
      <c r="Q7820" s="69"/>
      <c r="R7820" s="69"/>
      <c r="Z7820" s="70"/>
      <c r="AA7820" s="71"/>
      <c r="AB7820" s="70"/>
      <c r="AC7820" s="70"/>
      <c r="AD7820" s="53"/>
      <c r="AE7820" s="53"/>
      <c r="AF7820" s="72"/>
      <c r="AG7820" s="70"/>
      <c r="AH7820" s="70"/>
      <c r="AI7820" s="70"/>
    </row>
    <row r="7821" spans="1:35" ht="12.75" customHeight="1" x14ac:dyDescent="0.2">
      <c r="A7821" s="64" t="s">
        <v>1356</v>
      </c>
      <c r="B7821" s="65" t="s">
        <v>1355</v>
      </c>
      <c r="C7821" s="65">
        <v>519424</v>
      </c>
      <c r="D7821" s="66">
        <f>VLOOKUP(A7821,'2.1 Termination Charges'!$B$4:$F$904,5,0)</f>
        <v>4.8500000000000001E-3</v>
      </c>
      <c r="G7821" s="67"/>
      <c r="H7821" s="67"/>
      <c r="J7821" s="67"/>
      <c r="P7821" s="68"/>
      <c r="Q7821" s="69"/>
      <c r="R7821" s="69"/>
      <c r="Z7821" s="70"/>
      <c r="AA7821" s="71"/>
      <c r="AB7821" s="70"/>
      <c r="AC7821" s="70"/>
      <c r="AD7821" s="53"/>
      <c r="AE7821" s="53"/>
      <c r="AF7821" s="72"/>
      <c r="AG7821" s="70"/>
      <c r="AH7821" s="70"/>
      <c r="AI7821" s="70"/>
    </row>
    <row r="7822" spans="1:35" ht="12.75" customHeight="1" x14ac:dyDescent="0.2">
      <c r="A7822" s="64" t="s">
        <v>1356</v>
      </c>
      <c r="B7822" s="65" t="s">
        <v>1355</v>
      </c>
      <c r="C7822" s="65">
        <v>519426</v>
      </c>
      <c r="D7822" s="66">
        <f>VLOOKUP(A7822,'2.1 Termination Charges'!$B$4:$F$904,5,0)</f>
        <v>4.8500000000000001E-3</v>
      </c>
      <c r="G7822" s="67"/>
      <c r="H7822" s="67"/>
      <c r="J7822" s="67"/>
      <c r="P7822" s="68"/>
      <c r="Q7822" s="69"/>
      <c r="R7822" s="69"/>
      <c r="Z7822" s="70"/>
      <c r="AA7822" s="71"/>
      <c r="AB7822" s="70"/>
      <c r="AC7822" s="70"/>
      <c r="AD7822" s="53"/>
      <c r="AE7822" s="53"/>
      <c r="AF7822" s="72"/>
      <c r="AG7822" s="70"/>
      <c r="AH7822" s="70"/>
      <c r="AI7822" s="70"/>
    </row>
    <row r="7823" spans="1:35" ht="12.75" customHeight="1" x14ac:dyDescent="0.2">
      <c r="A7823" s="64" t="s">
        <v>1356</v>
      </c>
      <c r="B7823" s="65" t="s">
        <v>1355</v>
      </c>
      <c r="C7823" s="65">
        <v>519428</v>
      </c>
      <c r="D7823" s="66">
        <f>VLOOKUP(A7823,'2.1 Termination Charges'!$B$4:$F$904,5,0)</f>
        <v>4.8500000000000001E-3</v>
      </c>
      <c r="G7823" s="67"/>
      <c r="H7823" s="67"/>
      <c r="J7823" s="67"/>
      <c r="P7823" s="68"/>
      <c r="Q7823" s="69"/>
      <c r="R7823" s="69"/>
      <c r="Z7823" s="70"/>
      <c r="AA7823" s="71"/>
      <c r="AB7823" s="70"/>
      <c r="AC7823" s="70"/>
      <c r="AD7823" s="53"/>
      <c r="AE7823" s="53"/>
      <c r="AF7823" s="72"/>
      <c r="AG7823" s="70"/>
      <c r="AH7823" s="70"/>
      <c r="AI7823" s="70"/>
    </row>
    <row r="7824" spans="1:35" ht="12.75" customHeight="1" x14ac:dyDescent="0.2">
      <c r="A7824" s="64" t="s">
        <v>1356</v>
      </c>
      <c r="B7824" s="65" t="s">
        <v>1355</v>
      </c>
      <c r="C7824" s="65">
        <v>519429</v>
      </c>
      <c r="D7824" s="66">
        <f>VLOOKUP(A7824,'2.1 Termination Charges'!$B$4:$F$904,5,0)</f>
        <v>4.8500000000000001E-3</v>
      </c>
      <c r="G7824" s="67"/>
      <c r="H7824" s="67"/>
      <c r="J7824" s="67"/>
      <c r="P7824" s="68"/>
      <c r="Q7824" s="69"/>
      <c r="R7824" s="69"/>
      <c r="Z7824" s="70"/>
      <c r="AA7824" s="71"/>
      <c r="AB7824" s="70"/>
      <c r="AC7824" s="70"/>
      <c r="AD7824" s="53"/>
      <c r="AE7824" s="53"/>
      <c r="AF7824" s="72"/>
      <c r="AG7824" s="70"/>
      <c r="AH7824" s="70"/>
      <c r="AI7824" s="70"/>
    </row>
    <row r="7825" spans="1:35" ht="12.75" customHeight="1" x14ac:dyDescent="0.2">
      <c r="A7825" s="64" t="s">
        <v>1356</v>
      </c>
      <c r="B7825" s="65" t="s">
        <v>1355</v>
      </c>
      <c r="C7825" s="65">
        <v>519430</v>
      </c>
      <c r="D7825" s="66">
        <f>VLOOKUP(A7825,'2.1 Termination Charges'!$B$4:$F$904,5,0)</f>
        <v>4.8500000000000001E-3</v>
      </c>
      <c r="G7825" s="67"/>
      <c r="H7825" s="67"/>
      <c r="J7825" s="67"/>
      <c r="P7825" s="68"/>
      <c r="Q7825" s="69"/>
      <c r="R7825" s="69"/>
      <c r="Z7825" s="70"/>
      <c r="AA7825" s="71"/>
      <c r="AB7825" s="70"/>
      <c r="AC7825" s="70"/>
      <c r="AD7825" s="53"/>
      <c r="AE7825" s="53"/>
      <c r="AF7825" s="72"/>
      <c r="AG7825" s="70"/>
      <c r="AH7825" s="70"/>
      <c r="AI7825" s="70"/>
    </row>
    <row r="7826" spans="1:35" ht="12.75" customHeight="1" x14ac:dyDescent="0.2">
      <c r="A7826" s="64" t="s">
        <v>1356</v>
      </c>
      <c r="B7826" s="65" t="s">
        <v>1355</v>
      </c>
      <c r="C7826" s="65">
        <v>519431</v>
      </c>
      <c r="D7826" s="66">
        <f>VLOOKUP(A7826,'2.1 Termination Charges'!$B$4:$F$904,5,0)</f>
        <v>4.8500000000000001E-3</v>
      </c>
      <c r="G7826" s="67"/>
      <c r="H7826" s="67"/>
      <c r="J7826" s="67"/>
      <c r="P7826" s="68"/>
      <c r="Q7826" s="69"/>
      <c r="R7826" s="69"/>
      <c r="Z7826" s="70"/>
      <c r="AA7826" s="71"/>
      <c r="AB7826" s="70"/>
      <c r="AC7826" s="70"/>
      <c r="AD7826" s="53"/>
      <c r="AE7826" s="53"/>
      <c r="AF7826" s="72"/>
      <c r="AG7826" s="70"/>
      <c r="AH7826" s="70"/>
      <c r="AI7826" s="70"/>
    </row>
    <row r="7827" spans="1:35" ht="12.75" customHeight="1" x14ac:dyDescent="0.2">
      <c r="A7827" s="64" t="s">
        <v>1356</v>
      </c>
      <c r="B7827" s="65" t="s">
        <v>1355</v>
      </c>
      <c r="C7827" s="65">
        <v>519432</v>
      </c>
      <c r="D7827" s="66">
        <f>VLOOKUP(A7827,'2.1 Termination Charges'!$B$4:$F$904,5,0)</f>
        <v>4.8500000000000001E-3</v>
      </c>
      <c r="G7827" s="67"/>
      <c r="H7827" s="67"/>
      <c r="J7827" s="67"/>
      <c r="P7827" s="68"/>
      <c r="Q7827" s="69"/>
      <c r="R7827" s="69"/>
      <c r="Z7827" s="70"/>
      <c r="AA7827" s="71"/>
      <c r="AB7827" s="70"/>
      <c r="AC7827" s="70"/>
      <c r="AD7827" s="53"/>
      <c r="AE7827" s="53"/>
      <c r="AF7827" s="72"/>
      <c r="AG7827" s="70"/>
      <c r="AH7827" s="70"/>
      <c r="AI7827" s="70"/>
    </row>
    <row r="7828" spans="1:35" ht="12.75" customHeight="1" x14ac:dyDescent="0.2">
      <c r="A7828" s="64" t="s">
        <v>1356</v>
      </c>
      <c r="B7828" s="65" t="s">
        <v>1355</v>
      </c>
      <c r="C7828" s="65">
        <v>519434</v>
      </c>
      <c r="D7828" s="66">
        <f>VLOOKUP(A7828,'2.1 Termination Charges'!$B$4:$F$904,5,0)</f>
        <v>4.8500000000000001E-3</v>
      </c>
      <c r="G7828" s="67"/>
      <c r="H7828" s="67"/>
      <c r="J7828" s="67"/>
      <c r="P7828" s="68"/>
      <c r="Q7828" s="69"/>
      <c r="R7828" s="69"/>
      <c r="Z7828" s="70"/>
      <c r="AA7828" s="71"/>
      <c r="AB7828" s="70"/>
      <c r="AC7828" s="70"/>
      <c r="AD7828" s="53"/>
      <c r="AE7828" s="53"/>
      <c r="AF7828" s="72"/>
      <c r="AG7828" s="70"/>
      <c r="AH7828" s="70"/>
      <c r="AI7828" s="70"/>
    </row>
    <row r="7829" spans="1:35" ht="12.75" customHeight="1" x14ac:dyDescent="0.2">
      <c r="A7829" s="64" t="s">
        <v>1356</v>
      </c>
      <c r="B7829" s="65" t="s">
        <v>1355</v>
      </c>
      <c r="C7829" s="65">
        <v>519436</v>
      </c>
      <c r="D7829" s="66">
        <f>VLOOKUP(A7829,'2.1 Termination Charges'!$B$4:$F$904,5,0)</f>
        <v>4.8500000000000001E-3</v>
      </c>
      <c r="G7829" s="67"/>
      <c r="H7829" s="67"/>
      <c r="J7829" s="67"/>
      <c r="P7829" s="68"/>
      <c r="Q7829" s="69"/>
      <c r="R7829" s="69"/>
      <c r="Z7829" s="70"/>
      <c r="AA7829" s="71"/>
      <c r="AB7829" s="70"/>
      <c r="AC7829" s="70"/>
      <c r="AD7829" s="53"/>
      <c r="AE7829" s="53"/>
      <c r="AF7829" s="72"/>
      <c r="AG7829" s="70"/>
      <c r="AH7829" s="70"/>
      <c r="AI7829" s="70"/>
    </row>
    <row r="7830" spans="1:35" ht="12.75" customHeight="1" x14ac:dyDescent="0.2">
      <c r="A7830" s="64" t="s">
        <v>1356</v>
      </c>
      <c r="B7830" s="65" t="s">
        <v>1355</v>
      </c>
      <c r="C7830" s="65">
        <v>5194378</v>
      </c>
      <c r="D7830" s="66">
        <f>VLOOKUP(A7830,'2.1 Termination Charges'!$B$4:$F$904,5,0)</f>
        <v>4.8500000000000001E-3</v>
      </c>
      <c r="G7830" s="67"/>
      <c r="H7830" s="67"/>
      <c r="J7830" s="67"/>
      <c r="P7830" s="68"/>
      <c r="Q7830" s="69"/>
      <c r="R7830" s="69"/>
      <c r="Z7830" s="70"/>
      <c r="AA7830" s="71"/>
      <c r="AB7830" s="70"/>
      <c r="AC7830" s="70"/>
      <c r="AD7830" s="53"/>
      <c r="AE7830" s="53"/>
      <c r="AF7830" s="72"/>
      <c r="AG7830" s="70"/>
      <c r="AH7830" s="70"/>
      <c r="AI7830" s="70"/>
    </row>
    <row r="7831" spans="1:35" ht="12.75" customHeight="1" x14ac:dyDescent="0.2">
      <c r="A7831" s="64" t="s">
        <v>1356</v>
      </c>
      <c r="B7831" s="65" t="s">
        <v>1355</v>
      </c>
      <c r="C7831" s="65">
        <v>5194379</v>
      </c>
      <c r="D7831" s="66">
        <f>VLOOKUP(A7831,'2.1 Termination Charges'!$B$4:$F$904,5,0)</f>
        <v>4.8500000000000001E-3</v>
      </c>
      <c r="G7831" s="67"/>
      <c r="H7831" s="67"/>
      <c r="J7831" s="67"/>
      <c r="P7831" s="68"/>
      <c r="Q7831" s="69"/>
      <c r="R7831" s="69"/>
      <c r="Z7831" s="70"/>
      <c r="AA7831" s="71"/>
      <c r="AB7831" s="70"/>
      <c r="AC7831" s="70"/>
      <c r="AD7831" s="53"/>
      <c r="AE7831" s="53"/>
      <c r="AF7831" s="72"/>
      <c r="AG7831" s="70"/>
      <c r="AH7831" s="70"/>
      <c r="AI7831" s="70"/>
    </row>
    <row r="7832" spans="1:35" ht="12.75" customHeight="1" x14ac:dyDescent="0.2">
      <c r="A7832" s="64" t="s">
        <v>1356</v>
      </c>
      <c r="B7832" s="65" t="s">
        <v>1355</v>
      </c>
      <c r="C7832" s="65">
        <v>519438</v>
      </c>
      <c r="D7832" s="66">
        <f>VLOOKUP(A7832,'2.1 Termination Charges'!$B$4:$F$904,5,0)</f>
        <v>4.8500000000000001E-3</v>
      </c>
      <c r="G7832" s="67"/>
      <c r="H7832" s="67"/>
      <c r="J7832" s="67"/>
      <c r="P7832" s="68"/>
      <c r="Q7832" s="69"/>
      <c r="R7832" s="69"/>
      <c r="Z7832" s="70"/>
      <c r="AA7832" s="71"/>
      <c r="AB7832" s="70"/>
      <c r="AC7832" s="70"/>
      <c r="AD7832" s="53"/>
      <c r="AE7832" s="53"/>
      <c r="AF7832" s="72"/>
      <c r="AG7832" s="70"/>
      <c r="AH7832" s="70"/>
      <c r="AI7832" s="70"/>
    </row>
    <row r="7833" spans="1:35" ht="12.75" customHeight="1" x14ac:dyDescent="0.2">
      <c r="A7833" s="64" t="s">
        <v>1356</v>
      </c>
      <c r="B7833" s="65" t="s">
        <v>1355</v>
      </c>
      <c r="C7833" s="65">
        <v>519439</v>
      </c>
      <c r="D7833" s="66">
        <f>VLOOKUP(A7833,'2.1 Termination Charges'!$B$4:$F$904,5,0)</f>
        <v>4.8500000000000001E-3</v>
      </c>
      <c r="G7833" s="67"/>
      <c r="H7833" s="67"/>
      <c r="J7833" s="67"/>
      <c r="P7833" s="68"/>
      <c r="Q7833" s="69"/>
      <c r="R7833" s="69"/>
      <c r="Z7833" s="70"/>
      <c r="AA7833" s="71"/>
      <c r="AB7833" s="70"/>
      <c r="AC7833" s="70"/>
      <c r="AD7833" s="53"/>
      <c r="AE7833" s="53"/>
      <c r="AF7833" s="72"/>
      <c r="AG7833" s="70"/>
      <c r="AH7833" s="70"/>
      <c r="AI7833" s="70"/>
    </row>
    <row r="7834" spans="1:35" ht="12.75" customHeight="1" x14ac:dyDescent="0.2">
      <c r="A7834" s="64" t="s">
        <v>1356</v>
      </c>
      <c r="B7834" s="65" t="s">
        <v>1355</v>
      </c>
      <c r="C7834" s="65">
        <v>519444</v>
      </c>
      <c r="D7834" s="66">
        <f>VLOOKUP(A7834,'2.1 Termination Charges'!$B$4:$F$904,5,0)</f>
        <v>4.8500000000000001E-3</v>
      </c>
      <c r="G7834" s="67"/>
      <c r="H7834" s="67"/>
      <c r="J7834" s="67"/>
      <c r="P7834" s="68"/>
      <c r="Q7834" s="69"/>
      <c r="R7834" s="69"/>
      <c r="Z7834" s="70"/>
      <c r="AA7834" s="71"/>
      <c r="AB7834" s="70"/>
      <c r="AC7834" s="70"/>
      <c r="AD7834" s="53"/>
      <c r="AE7834" s="53"/>
      <c r="AF7834" s="72"/>
      <c r="AG7834" s="70"/>
      <c r="AH7834" s="70"/>
      <c r="AI7834" s="70"/>
    </row>
    <row r="7835" spans="1:35" ht="12.75" customHeight="1" x14ac:dyDescent="0.2">
      <c r="A7835" s="64" t="s">
        <v>1356</v>
      </c>
      <c r="B7835" s="65" t="s">
        <v>1355</v>
      </c>
      <c r="C7835" s="65">
        <v>519446</v>
      </c>
      <c r="D7835" s="66">
        <f>VLOOKUP(A7835,'2.1 Termination Charges'!$B$4:$F$904,5,0)</f>
        <v>4.8500000000000001E-3</v>
      </c>
      <c r="G7835" s="67"/>
      <c r="H7835" s="67"/>
      <c r="J7835" s="67"/>
      <c r="P7835" s="68"/>
      <c r="Q7835" s="69"/>
      <c r="R7835" s="69"/>
      <c r="Z7835" s="70"/>
      <c r="AA7835" s="71"/>
      <c r="AB7835" s="70"/>
      <c r="AC7835" s="70"/>
      <c r="AD7835" s="53"/>
      <c r="AE7835" s="53"/>
      <c r="AF7835" s="72"/>
      <c r="AG7835" s="70"/>
      <c r="AH7835" s="70"/>
      <c r="AI7835" s="70"/>
    </row>
    <row r="7836" spans="1:35" ht="12.75" customHeight="1" x14ac:dyDescent="0.2">
      <c r="A7836" s="64" t="s">
        <v>1356</v>
      </c>
      <c r="B7836" s="65" t="s">
        <v>1355</v>
      </c>
      <c r="C7836" s="65">
        <v>5194480</v>
      </c>
      <c r="D7836" s="66">
        <f>VLOOKUP(A7836,'2.1 Termination Charges'!$B$4:$F$904,5,0)</f>
        <v>4.8500000000000001E-3</v>
      </c>
      <c r="G7836" s="67"/>
      <c r="H7836" s="67"/>
      <c r="J7836" s="67"/>
      <c r="P7836" s="68"/>
      <c r="Q7836" s="69"/>
      <c r="R7836" s="69"/>
      <c r="Z7836" s="70"/>
      <c r="AA7836" s="71"/>
      <c r="AB7836" s="70"/>
      <c r="AC7836" s="70"/>
      <c r="AD7836" s="53"/>
      <c r="AE7836" s="53"/>
      <c r="AF7836" s="72"/>
      <c r="AG7836" s="70"/>
      <c r="AH7836" s="70"/>
      <c r="AI7836" s="70"/>
    </row>
    <row r="7837" spans="1:35" ht="12.75" customHeight="1" x14ac:dyDescent="0.2">
      <c r="A7837" s="64" t="s">
        <v>1356</v>
      </c>
      <c r="B7837" s="65" t="s">
        <v>1355</v>
      </c>
      <c r="C7837" s="65">
        <v>5194481</v>
      </c>
      <c r="D7837" s="66">
        <f>VLOOKUP(A7837,'2.1 Termination Charges'!$B$4:$F$904,5,0)</f>
        <v>4.8500000000000001E-3</v>
      </c>
      <c r="G7837" s="67"/>
      <c r="H7837" s="67"/>
      <c r="J7837" s="67"/>
      <c r="P7837" s="68"/>
      <c r="Q7837" s="69"/>
      <c r="R7837" s="69"/>
      <c r="Z7837" s="70"/>
      <c r="AA7837" s="71"/>
      <c r="AB7837" s="70"/>
      <c r="AC7837" s="70"/>
      <c r="AD7837" s="53"/>
      <c r="AE7837" s="53"/>
      <c r="AF7837" s="72"/>
      <c r="AG7837" s="70"/>
      <c r="AH7837" s="70"/>
      <c r="AI7837" s="70"/>
    </row>
    <row r="7838" spans="1:35" ht="12.75" customHeight="1" x14ac:dyDescent="0.2">
      <c r="A7838" s="64" t="s">
        <v>1356</v>
      </c>
      <c r="B7838" s="65" t="s">
        <v>1355</v>
      </c>
      <c r="C7838" s="65">
        <v>5194482</v>
      </c>
      <c r="D7838" s="66">
        <f>VLOOKUP(A7838,'2.1 Termination Charges'!$B$4:$F$904,5,0)</f>
        <v>4.8500000000000001E-3</v>
      </c>
      <c r="G7838" s="67"/>
      <c r="H7838" s="67"/>
      <c r="J7838" s="67"/>
      <c r="P7838" s="68"/>
      <c r="Q7838" s="69"/>
      <c r="R7838" s="69"/>
      <c r="Z7838" s="70"/>
      <c r="AA7838" s="71"/>
      <c r="AB7838" s="70"/>
      <c r="AC7838" s="70"/>
      <c r="AD7838" s="53"/>
      <c r="AE7838" s="53"/>
      <c r="AF7838" s="72"/>
      <c r="AG7838" s="70"/>
      <c r="AH7838" s="70"/>
      <c r="AI7838" s="70"/>
    </row>
    <row r="7839" spans="1:35" ht="12.75" customHeight="1" x14ac:dyDescent="0.2">
      <c r="A7839" s="64" t="s">
        <v>1356</v>
      </c>
      <c r="B7839" s="65" t="s">
        <v>1355</v>
      </c>
      <c r="C7839" s="65">
        <v>5194489</v>
      </c>
      <c r="D7839" s="66">
        <f>VLOOKUP(A7839,'2.1 Termination Charges'!$B$4:$F$904,5,0)</f>
        <v>4.8500000000000001E-3</v>
      </c>
      <c r="G7839" s="67"/>
      <c r="H7839" s="67"/>
      <c r="J7839" s="67"/>
      <c r="P7839" s="68"/>
      <c r="Q7839" s="69"/>
      <c r="R7839" s="69"/>
      <c r="Z7839" s="70"/>
      <c r="AA7839" s="71"/>
      <c r="AB7839" s="70"/>
      <c r="AC7839" s="70"/>
      <c r="AD7839" s="53"/>
      <c r="AE7839" s="53"/>
      <c r="AF7839" s="72"/>
      <c r="AG7839" s="70"/>
      <c r="AH7839" s="70"/>
      <c r="AI7839" s="70"/>
    </row>
    <row r="7840" spans="1:35" ht="12.75" customHeight="1" x14ac:dyDescent="0.2">
      <c r="A7840" s="64" t="s">
        <v>1356</v>
      </c>
      <c r="B7840" s="65" t="s">
        <v>1355</v>
      </c>
      <c r="C7840" s="65">
        <v>519449</v>
      </c>
      <c r="D7840" s="66">
        <f>VLOOKUP(A7840,'2.1 Termination Charges'!$B$4:$F$904,5,0)</f>
        <v>4.8500000000000001E-3</v>
      </c>
      <c r="G7840" s="67"/>
      <c r="H7840" s="67"/>
      <c r="J7840" s="67"/>
      <c r="P7840" s="68"/>
      <c r="Q7840" s="69"/>
      <c r="R7840" s="69"/>
      <c r="Z7840" s="70"/>
      <c r="AA7840" s="71"/>
      <c r="AB7840" s="70"/>
      <c r="AC7840" s="70"/>
      <c r="AD7840" s="53"/>
      <c r="AE7840" s="53"/>
      <c r="AF7840" s="72"/>
      <c r="AG7840" s="70"/>
      <c r="AH7840" s="70"/>
      <c r="AI7840" s="70"/>
    </row>
    <row r="7841" spans="1:35" ht="12.75" customHeight="1" x14ac:dyDescent="0.2">
      <c r="A7841" s="64" t="s">
        <v>1356</v>
      </c>
      <c r="B7841" s="65" t="s">
        <v>1355</v>
      </c>
      <c r="C7841" s="65">
        <v>51945</v>
      </c>
      <c r="D7841" s="66">
        <f>VLOOKUP(A7841,'2.1 Termination Charges'!$B$4:$F$904,5,0)</f>
        <v>4.8500000000000001E-3</v>
      </c>
      <c r="G7841" s="67"/>
      <c r="H7841" s="67"/>
      <c r="J7841" s="67"/>
      <c r="P7841" s="68"/>
      <c r="Q7841" s="69"/>
      <c r="R7841" s="69"/>
      <c r="Z7841" s="70"/>
      <c r="AA7841" s="71"/>
      <c r="AB7841" s="70"/>
      <c r="AC7841" s="70"/>
      <c r="AD7841" s="53"/>
      <c r="AE7841" s="53"/>
      <c r="AF7841" s="72"/>
      <c r="AG7841" s="70"/>
      <c r="AH7841" s="70"/>
      <c r="AI7841" s="70"/>
    </row>
    <row r="7842" spans="1:35" ht="12.75" customHeight="1" x14ac:dyDescent="0.2">
      <c r="A7842" s="64" t="s">
        <v>1356</v>
      </c>
      <c r="B7842" s="65" t="s">
        <v>1355</v>
      </c>
      <c r="C7842" s="65">
        <v>5194700</v>
      </c>
      <c r="D7842" s="66">
        <f>VLOOKUP(A7842,'2.1 Termination Charges'!$B$4:$F$904,5,0)</f>
        <v>4.8500000000000001E-3</v>
      </c>
      <c r="G7842" s="67"/>
      <c r="H7842" s="67"/>
      <c r="J7842" s="67"/>
      <c r="P7842" s="68"/>
      <c r="Q7842" s="69"/>
      <c r="R7842" s="69"/>
      <c r="Z7842" s="70"/>
      <c r="AA7842" s="71"/>
      <c r="AB7842" s="70"/>
      <c r="AC7842" s="70"/>
      <c r="AD7842" s="53"/>
      <c r="AE7842" s="53"/>
      <c r="AF7842" s="72"/>
      <c r="AG7842" s="70"/>
      <c r="AH7842" s="70"/>
      <c r="AI7842" s="70"/>
    </row>
    <row r="7843" spans="1:35" ht="12.75" customHeight="1" x14ac:dyDescent="0.2">
      <c r="A7843" s="64" t="s">
        <v>1356</v>
      </c>
      <c r="B7843" s="65" t="s">
        <v>1355</v>
      </c>
      <c r="C7843" s="65">
        <v>5194701</v>
      </c>
      <c r="D7843" s="66">
        <f>VLOOKUP(A7843,'2.1 Termination Charges'!$B$4:$F$904,5,0)</f>
        <v>4.8500000000000001E-3</v>
      </c>
      <c r="G7843" s="67"/>
      <c r="H7843" s="67"/>
      <c r="J7843" s="67"/>
      <c r="P7843" s="68"/>
      <c r="Q7843" s="69"/>
      <c r="R7843" s="69"/>
      <c r="Z7843" s="70"/>
      <c r="AA7843" s="71"/>
      <c r="AB7843" s="70"/>
      <c r="AC7843" s="70"/>
      <c r="AD7843" s="53"/>
      <c r="AE7843" s="53"/>
      <c r="AF7843" s="72"/>
      <c r="AG7843" s="70"/>
      <c r="AH7843" s="70"/>
      <c r="AI7843" s="70"/>
    </row>
    <row r="7844" spans="1:35" ht="12.75" customHeight="1" x14ac:dyDescent="0.2">
      <c r="A7844" s="64" t="s">
        <v>1356</v>
      </c>
      <c r="B7844" s="65" t="s">
        <v>1355</v>
      </c>
      <c r="C7844" s="65">
        <v>5194702</v>
      </c>
      <c r="D7844" s="66">
        <f>VLOOKUP(A7844,'2.1 Termination Charges'!$B$4:$F$904,5,0)</f>
        <v>4.8500000000000001E-3</v>
      </c>
      <c r="G7844" s="67"/>
      <c r="H7844" s="67"/>
      <c r="J7844" s="67"/>
      <c r="P7844" s="68"/>
      <c r="Q7844" s="69"/>
      <c r="R7844" s="69"/>
      <c r="Z7844" s="70"/>
      <c r="AA7844" s="71"/>
      <c r="AB7844" s="70"/>
      <c r="AC7844" s="70"/>
      <c r="AD7844" s="53"/>
      <c r="AE7844" s="53"/>
      <c r="AF7844" s="72"/>
      <c r="AG7844" s="70"/>
      <c r="AH7844" s="70"/>
      <c r="AI7844" s="70"/>
    </row>
    <row r="7845" spans="1:35" ht="12.75" customHeight="1" x14ac:dyDescent="0.2">
      <c r="A7845" s="64" t="s">
        <v>1356</v>
      </c>
      <c r="B7845" s="65" t="s">
        <v>1355</v>
      </c>
      <c r="C7845" s="65">
        <v>5194703</v>
      </c>
      <c r="D7845" s="66">
        <f>VLOOKUP(A7845,'2.1 Termination Charges'!$B$4:$F$904,5,0)</f>
        <v>4.8500000000000001E-3</v>
      </c>
      <c r="G7845" s="67"/>
      <c r="H7845" s="67"/>
      <c r="J7845" s="67"/>
      <c r="P7845" s="68"/>
      <c r="Q7845" s="69"/>
      <c r="R7845" s="69"/>
      <c r="Z7845" s="70"/>
      <c r="AA7845" s="71"/>
      <c r="AB7845" s="70"/>
      <c r="AC7845" s="70"/>
      <c r="AD7845" s="53"/>
      <c r="AE7845" s="53"/>
      <c r="AF7845" s="72"/>
      <c r="AG7845" s="70"/>
      <c r="AH7845" s="70"/>
      <c r="AI7845" s="70"/>
    </row>
    <row r="7846" spans="1:35" ht="12.75" customHeight="1" x14ac:dyDescent="0.2">
      <c r="A7846" s="64" t="s">
        <v>1356</v>
      </c>
      <c r="B7846" s="65" t="s">
        <v>1355</v>
      </c>
      <c r="C7846" s="65">
        <v>5194704</v>
      </c>
      <c r="D7846" s="66">
        <f>VLOOKUP(A7846,'2.1 Termination Charges'!$B$4:$F$904,5,0)</f>
        <v>4.8500000000000001E-3</v>
      </c>
      <c r="G7846" s="67"/>
      <c r="H7846" s="67"/>
      <c r="J7846" s="67"/>
      <c r="P7846" s="68"/>
      <c r="Q7846" s="69"/>
      <c r="R7846" s="69"/>
      <c r="Z7846" s="70"/>
      <c r="AA7846" s="71"/>
      <c r="AB7846" s="70"/>
      <c r="AC7846" s="70"/>
      <c r="AD7846" s="53"/>
      <c r="AE7846" s="53"/>
      <c r="AF7846" s="72"/>
      <c r="AG7846" s="70"/>
      <c r="AH7846" s="70"/>
      <c r="AI7846" s="70"/>
    </row>
    <row r="7847" spans="1:35" ht="12.75" customHeight="1" x14ac:dyDescent="0.2">
      <c r="A7847" s="64" t="s">
        <v>1356</v>
      </c>
      <c r="B7847" s="65" t="s">
        <v>1355</v>
      </c>
      <c r="C7847" s="65">
        <v>5194705</v>
      </c>
      <c r="D7847" s="66">
        <f>VLOOKUP(A7847,'2.1 Termination Charges'!$B$4:$F$904,5,0)</f>
        <v>4.8500000000000001E-3</v>
      </c>
      <c r="G7847" s="67"/>
      <c r="H7847" s="67"/>
      <c r="J7847" s="67"/>
      <c r="P7847" s="68"/>
      <c r="Q7847" s="69"/>
      <c r="R7847" s="69"/>
      <c r="Z7847" s="70"/>
      <c r="AA7847" s="71"/>
      <c r="AB7847" s="70"/>
      <c r="AC7847" s="70"/>
      <c r="AD7847" s="53"/>
      <c r="AE7847" s="53"/>
      <c r="AF7847" s="72"/>
      <c r="AG7847" s="70"/>
      <c r="AH7847" s="70"/>
      <c r="AI7847" s="70"/>
    </row>
    <row r="7848" spans="1:35" ht="12.75" customHeight="1" x14ac:dyDescent="0.2">
      <c r="A7848" s="64" t="s">
        <v>1356</v>
      </c>
      <c r="B7848" s="65" t="s">
        <v>1355</v>
      </c>
      <c r="C7848" s="65">
        <v>519474</v>
      </c>
      <c r="D7848" s="66">
        <f>VLOOKUP(A7848,'2.1 Termination Charges'!$B$4:$F$904,5,0)</f>
        <v>4.8500000000000001E-3</v>
      </c>
      <c r="G7848" s="67"/>
      <c r="H7848" s="67"/>
      <c r="J7848" s="67"/>
      <c r="P7848" s="68"/>
      <c r="Q7848" s="69"/>
      <c r="R7848" s="69"/>
      <c r="Z7848" s="70"/>
      <c r="AA7848" s="71"/>
      <c r="AB7848" s="70"/>
      <c r="AC7848" s="70"/>
      <c r="AD7848" s="53"/>
      <c r="AE7848" s="53"/>
      <c r="AF7848" s="72"/>
      <c r="AG7848" s="70"/>
      <c r="AH7848" s="70"/>
      <c r="AI7848" s="70"/>
    </row>
    <row r="7849" spans="1:35" ht="12.75" customHeight="1" x14ac:dyDescent="0.2">
      <c r="A7849" s="64" t="s">
        <v>1356</v>
      </c>
      <c r="B7849" s="65" t="s">
        <v>1355</v>
      </c>
      <c r="C7849" s="65">
        <v>519475</v>
      </c>
      <c r="D7849" s="66">
        <f>VLOOKUP(A7849,'2.1 Termination Charges'!$B$4:$F$904,5,0)</f>
        <v>4.8500000000000001E-3</v>
      </c>
      <c r="G7849" s="67"/>
      <c r="H7849" s="67"/>
      <c r="J7849" s="67"/>
      <c r="P7849" s="68"/>
      <c r="Q7849" s="69"/>
      <c r="R7849" s="69"/>
      <c r="Z7849" s="70"/>
      <c r="AA7849" s="71"/>
      <c r="AB7849" s="70"/>
      <c r="AC7849" s="70"/>
      <c r="AD7849" s="53"/>
      <c r="AE7849" s="53"/>
      <c r="AF7849" s="72"/>
      <c r="AG7849" s="70"/>
      <c r="AH7849" s="70"/>
      <c r="AI7849" s="70"/>
    </row>
    <row r="7850" spans="1:35" ht="12.75" customHeight="1" x14ac:dyDescent="0.2">
      <c r="A7850" s="64" t="s">
        <v>1356</v>
      </c>
      <c r="B7850" s="65" t="s">
        <v>1355</v>
      </c>
      <c r="C7850" s="65">
        <v>519476</v>
      </c>
      <c r="D7850" s="66">
        <f>VLOOKUP(A7850,'2.1 Termination Charges'!$B$4:$F$904,5,0)</f>
        <v>4.8500000000000001E-3</v>
      </c>
      <c r="G7850" s="67"/>
      <c r="H7850" s="67"/>
      <c r="J7850" s="67"/>
      <c r="P7850" s="68"/>
      <c r="Q7850" s="69"/>
      <c r="R7850" s="69"/>
      <c r="Z7850" s="70"/>
      <c r="AA7850" s="71"/>
      <c r="AB7850" s="70"/>
      <c r="AC7850" s="70"/>
      <c r="AD7850" s="53"/>
      <c r="AE7850" s="53"/>
      <c r="AF7850" s="72"/>
      <c r="AG7850" s="70"/>
      <c r="AH7850" s="70"/>
      <c r="AI7850" s="70"/>
    </row>
    <row r="7851" spans="1:35" ht="12.75" customHeight="1" x14ac:dyDescent="0.2">
      <c r="A7851" s="64" t="s">
        <v>1356</v>
      </c>
      <c r="B7851" s="65" t="s">
        <v>1355</v>
      </c>
      <c r="C7851" s="65">
        <v>519478</v>
      </c>
      <c r="D7851" s="66">
        <f>VLOOKUP(A7851,'2.1 Termination Charges'!$B$4:$F$904,5,0)</f>
        <v>4.8500000000000001E-3</v>
      </c>
      <c r="G7851" s="67"/>
      <c r="H7851" s="67"/>
      <c r="J7851" s="67"/>
      <c r="P7851" s="68"/>
      <c r="Q7851" s="69"/>
      <c r="R7851" s="69"/>
      <c r="Z7851" s="70"/>
      <c r="AA7851" s="71"/>
      <c r="AB7851" s="70"/>
      <c r="AC7851" s="70"/>
      <c r="AD7851" s="53"/>
      <c r="AE7851" s="53"/>
      <c r="AF7851" s="72"/>
      <c r="AG7851" s="70"/>
      <c r="AH7851" s="70"/>
      <c r="AI7851" s="70"/>
    </row>
    <row r="7852" spans="1:35" ht="12.75" customHeight="1" x14ac:dyDescent="0.2">
      <c r="A7852" s="64" t="s">
        <v>1356</v>
      </c>
      <c r="B7852" s="65" t="s">
        <v>1355</v>
      </c>
      <c r="C7852" s="65">
        <v>519479</v>
      </c>
      <c r="D7852" s="66">
        <f>VLOOKUP(A7852,'2.1 Termination Charges'!$B$4:$F$904,5,0)</f>
        <v>4.8500000000000001E-3</v>
      </c>
      <c r="G7852" s="67"/>
      <c r="H7852" s="67"/>
      <c r="J7852" s="67"/>
      <c r="P7852" s="68"/>
      <c r="Q7852" s="69"/>
      <c r="R7852" s="69"/>
      <c r="Z7852" s="70"/>
      <c r="AA7852" s="71"/>
      <c r="AB7852" s="70"/>
      <c r="AC7852" s="70"/>
      <c r="AD7852" s="53"/>
      <c r="AE7852" s="53"/>
      <c r="AF7852" s="72"/>
      <c r="AG7852" s="70"/>
      <c r="AH7852" s="70"/>
      <c r="AI7852" s="70"/>
    </row>
    <row r="7853" spans="1:35" ht="12.75" customHeight="1" x14ac:dyDescent="0.2">
      <c r="A7853" s="64" t="s">
        <v>1356</v>
      </c>
      <c r="B7853" s="65" t="s">
        <v>1355</v>
      </c>
      <c r="C7853" s="65">
        <v>519480</v>
      </c>
      <c r="D7853" s="66">
        <f>VLOOKUP(A7853,'2.1 Termination Charges'!$B$4:$F$904,5,0)</f>
        <v>4.8500000000000001E-3</v>
      </c>
      <c r="G7853" s="67"/>
      <c r="H7853" s="67"/>
      <c r="J7853" s="67"/>
      <c r="P7853" s="68"/>
      <c r="Q7853" s="69"/>
      <c r="R7853" s="69"/>
      <c r="Z7853" s="70"/>
      <c r="AA7853" s="71"/>
      <c r="AB7853" s="70"/>
      <c r="AC7853" s="70"/>
      <c r="AD7853" s="53"/>
      <c r="AE7853" s="53"/>
      <c r="AF7853" s="72"/>
      <c r="AG7853" s="70"/>
      <c r="AH7853" s="70"/>
      <c r="AI7853" s="70"/>
    </row>
    <row r="7854" spans="1:35" ht="12.75" customHeight="1" x14ac:dyDescent="0.2">
      <c r="A7854" s="64" t="s">
        <v>1356</v>
      </c>
      <c r="B7854" s="65" t="s">
        <v>1355</v>
      </c>
      <c r="C7854" s="65">
        <v>5194800</v>
      </c>
      <c r="D7854" s="66">
        <f>VLOOKUP(A7854,'2.1 Termination Charges'!$B$4:$F$904,5,0)</f>
        <v>4.8500000000000001E-3</v>
      </c>
      <c r="G7854" s="67"/>
      <c r="H7854" s="67"/>
      <c r="J7854" s="67"/>
      <c r="P7854" s="68"/>
      <c r="Q7854" s="69"/>
      <c r="R7854" s="69"/>
      <c r="Z7854" s="70"/>
      <c r="AA7854" s="71"/>
      <c r="AB7854" s="70"/>
      <c r="AC7854" s="70"/>
      <c r="AD7854" s="53"/>
      <c r="AE7854" s="53"/>
      <c r="AF7854" s="72"/>
      <c r="AG7854" s="70"/>
      <c r="AH7854" s="70"/>
      <c r="AI7854" s="70"/>
    </row>
    <row r="7855" spans="1:35" ht="12.75" customHeight="1" x14ac:dyDescent="0.2">
      <c r="A7855" s="64" t="s">
        <v>1356</v>
      </c>
      <c r="B7855" s="65" t="s">
        <v>1355</v>
      </c>
      <c r="C7855" s="65">
        <v>5194801</v>
      </c>
      <c r="D7855" s="66">
        <f>VLOOKUP(A7855,'2.1 Termination Charges'!$B$4:$F$904,5,0)</f>
        <v>4.8500000000000001E-3</v>
      </c>
      <c r="G7855" s="67"/>
      <c r="H7855" s="67"/>
      <c r="J7855" s="67"/>
      <c r="P7855" s="68"/>
      <c r="Q7855" s="69"/>
      <c r="R7855" s="69"/>
      <c r="Z7855" s="70"/>
      <c r="AA7855" s="71"/>
      <c r="AB7855" s="70"/>
      <c r="AC7855" s="70"/>
      <c r="AD7855" s="53"/>
      <c r="AE7855" s="53"/>
      <c r="AF7855" s="72"/>
      <c r="AG7855" s="70"/>
      <c r="AH7855" s="70"/>
      <c r="AI7855" s="70"/>
    </row>
    <row r="7856" spans="1:35" ht="12.75" customHeight="1" x14ac:dyDescent="0.2">
      <c r="A7856" s="64" t="s">
        <v>1356</v>
      </c>
      <c r="B7856" s="65" t="s">
        <v>1355</v>
      </c>
      <c r="C7856" s="65">
        <v>5194802</v>
      </c>
      <c r="D7856" s="66">
        <f>VLOOKUP(A7856,'2.1 Termination Charges'!$B$4:$F$904,5,0)</f>
        <v>4.8500000000000001E-3</v>
      </c>
      <c r="G7856" s="67"/>
      <c r="H7856" s="67"/>
      <c r="J7856" s="67"/>
      <c r="P7856" s="68"/>
      <c r="Q7856" s="69"/>
      <c r="R7856" s="69"/>
      <c r="Z7856" s="70"/>
      <c r="AA7856" s="71"/>
      <c r="AB7856" s="70"/>
      <c r="AC7856" s="70"/>
      <c r="AD7856" s="53"/>
      <c r="AE7856" s="53"/>
      <c r="AF7856" s="72"/>
      <c r="AG7856" s="70"/>
      <c r="AH7856" s="70"/>
      <c r="AI7856" s="70"/>
    </row>
    <row r="7857" spans="1:35" ht="12.75" customHeight="1" x14ac:dyDescent="0.2">
      <c r="A7857" s="64" t="s">
        <v>1356</v>
      </c>
      <c r="B7857" s="65" t="s">
        <v>1355</v>
      </c>
      <c r="C7857" s="65">
        <v>5194803</v>
      </c>
      <c r="D7857" s="66">
        <f>VLOOKUP(A7857,'2.1 Termination Charges'!$B$4:$F$904,5,0)</f>
        <v>4.8500000000000001E-3</v>
      </c>
      <c r="G7857" s="67"/>
      <c r="H7857" s="67"/>
      <c r="J7857" s="67"/>
      <c r="P7857" s="68"/>
      <c r="Q7857" s="69"/>
      <c r="R7857" s="69"/>
      <c r="Z7857" s="70"/>
      <c r="AA7857" s="71"/>
      <c r="AB7857" s="70"/>
      <c r="AC7857" s="70"/>
      <c r="AD7857" s="53"/>
      <c r="AE7857" s="53"/>
      <c r="AF7857" s="72"/>
      <c r="AG7857" s="70"/>
      <c r="AH7857" s="70"/>
      <c r="AI7857" s="70"/>
    </row>
    <row r="7858" spans="1:35" ht="12.75" customHeight="1" x14ac:dyDescent="0.2">
      <c r="A7858" s="64" t="s">
        <v>1356</v>
      </c>
      <c r="B7858" s="65" t="s">
        <v>1355</v>
      </c>
      <c r="C7858" s="65">
        <v>5194804</v>
      </c>
      <c r="D7858" s="66">
        <f>VLOOKUP(A7858,'2.1 Termination Charges'!$B$4:$F$904,5,0)</f>
        <v>4.8500000000000001E-3</v>
      </c>
      <c r="G7858" s="67"/>
      <c r="H7858" s="67"/>
      <c r="J7858" s="67"/>
      <c r="P7858" s="68"/>
      <c r="Q7858" s="69"/>
      <c r="R7858" s="69"/>
      <c r="Z7858" s="70"/>
      <c r="AA7858" s="71"/>
      <c r="AB7858" s="70"/>
      <c r="AC7858" s="70"/>
      <c r="AD7858" s="53"/>
      <c r="AE7858" s="53"/>
      <c r="AF7858" s="72"/>
      <c r="AG7858" s="70"/>
      <c r="AH7858" s="70"/>
      <c r="AI7858" s="70"/>
    </row>
    <row r="7859" spans="1:35" ht="12.75" customHeight="1" x14ac:dyDescent="0.2">
      <c r="A7859" s="64" t="s">
        <v>1356</v>
      </c>
      <c r="B7859" s="65" t="s">
        <v>1355</v>
      </c>
      <c r="C7859" s="65">
        <v>519481</v>
      </c>
      <c r="D7859" s="66">
        <f>VLOOKUP(A7859,'2.1 Termination Charges'!$B$4:$F$904,5,0)</f>
        <v>4.8500000000000001E-3</v>
      </c>
      <c r="G7859" s="67"/>
      <c r="H7859" s="67"/>
      <c r="J7859" s="67"/>
      <c r="P7859" s="68"/>
      <c r="Q7859" s="69"/>
      <c r="R7859" s="69"/>
      <c r="Z7859" s="70"/>
      <c r="AA7859" s="71"/>
      <c r="AB7859" s="70"/>
      <c r="AC7859" s="70"/>
      <c r="AD7859" s="53"/>
      <c r="AE7859" s="53"/>
      <c r="AF7859" s="72"/>
      <c r="AG7859" s="70"/>
      <c r="AH7859" s="70"/>
      <c r="AI7859" s="70"/>
    </row>
    <row r="7860" spans="1:35" ht="12.75" customHeight="1" x14ac:dyDescent="0.2">
      <c r="A7860" s="64" t="s">
        <v>1356</v>
      </c>
      <c r="B7860" s="65" t="s">
        <v>1355</v>
      </c>
      <c r="C7860" s="65">
        <v>519484</v>
      </c>
      <c r="D7860" s="66">
        <f>VLOOKUP(A7860,'2.1 Termination Charges'!$B$4:$F$904,5,0)</f>
        <v>4.8500000000000001E-3</v>
      </c>
      <c r="G7860" s="67"/>
      <c r="H7860" s="67"/>
      <c r="J7860" s="67"/>
      <c r="P7860" s="68"/>
      <c r="Q7860" s="69"/>
      <c r="R7860" s="69"/>
      <c r="Z7860" s="70"/>
      <c r="AA7860" s="71"/>
      <c r="AB7860" s="70"/>
      <c r="AC7860" s="70"/>
      <c r="AD7860" s="53"/>
      <c r="AE7860" s="53"/>
      <c r="AF7860" s="72"/>
      <c r="AG7860" s="70"/>
      <c r="AH7860" s="70"/>
      <c r="AI7860" s="70"/>
    </row>
    <row r="7861" spans="1:35" ht="12.75" customHeight="1" x14ac:dyDescent="0.2">
      <c r="A7861" s="64" t="s">
        <v>1356</v>
      </c>
      <c r="B7861" s="65" t="s">
        <v>1355</v>
      </c>
      <c r="C7861" s="65">
        <v>519485</v>
      </c>
      <c r="D7861" s="66">
        <f>VLOOKUP(A7861,'2.1 Termination Charges'!$B$4:$F$904,5,0)</f>
        <v>4.8500000000000001E-3</v>
      </c>
      <c r="G7861" s="67"/>
      <c r="H7861" s="67"/>
      <c r="J7861" s="67"/>
      <c r="P7861" s="68"/>
      <c r="Q7861" s="69"/>
      <c r="R7861" s="69"/>
      <c r="Z7861" s="70"/>
      <c r="AA7861" s="71"/>
      <c r="AB7861" s="70"/>
      <c r="AC7861" s="70"/>
      <c r="AD7861" s="53"/>
      <c r="AE7861" s="53"/>
      <c r="AF7861" s="72"/>
      <c r="AG7861" s="70"/>
      <c r="AH7861" s="70"/>
      <c r="AI7861" s="70"/>
    </row>
    <row r="7862" spans="1:35" ht="12.75" customHeight="1" x14ac:dyDescent="0.2">
      <c r="A7862" s="64" t="s">
        <v>1356</v>
      </c>
      <c r="B7862" s="65" t="s">
        <v>1355</v>
      </c>
      <c r="C7862" s="65">
        <v>519486</v>
      </c>
      <c r="D7862" s="66">
        <f>VLOOKUP(A7862,'2.1 Termination Charges'!$B$4:$F$904,5,0)</f>
        <v>4.8500000000000001E-3</v>
      </c>
      <c r="G7862" s="67"/>
      <c r="H7862" s="67"/>
      <c r="J7862" s="67"/>
      <c r="P7862" s="68"/>
      <c r="Q7862" s="69"/>
      <c r="R7862" s="69"/>
      <c r="Z7862" s="70"/>
      <c r="AA7862" s="71"/>
      <c r="AB7862" s="70"/>
      <c r="AC7862" s="70"/>
      <c r="AD7862" s="53"/>
      <c r="AE7862" s="53"/>
      <c r="AF7862" s="72"/>
      <c r="AG7862" s="70"/>
      <c r="AH7862" s="70"/>
      <c r="AI7862" s="70"/>
    </row>
    <row r="7863" spans="1:35" ht="12.75" customHeight="1" x14ac:dyDescent="0.2">
      <c r="A7863" s="64" t="s">
        <v>1356</v>
      </c>
      <c r="B7863" s="65" t="s">
        <v>1355</v>
      </c>
      <c r="C7863" s="65">
        <v>519488</v>
      </c>
      <c r="D7863" s="66">
        <f>VLOOKUP(A7863,'2.1 Termination Charges'!$B$4:$F$904,5,0)</f>
        <v>4.8500000000000001E-3</v>
      </c>
      <c r="G7863" s="67"/>
      <c r="H7863" s="67"/>
      <c r="J7863" s="67"/>
      <c r="P7863" s="68"/>
      <c r="Q7863" s="69"/>
      <c r="R7863" s="69"/>
      <c r="Z7863" s="70"/>
      <c r="AA7863" s="71"/>
      <c r="AB7863" s="70"/>
      <c r="AC7863" s="70"/>
      <c r="AD7863" s="53"/>
      <c r="AE7863" s="53"/>
      <c r="AF7863" s="72"/>
      <c r="AG7863" s="70"/>
      <c r="AH7863" s="70"/>
      <c r="AI7863" s="70"/>
    </row>
    <row r="7864" spans="1:35" ht="12.75" customHeight="1" x14ac:dyDescent="0.2">
      <c r="A7864" s="64" t="s">
        <v>1356</v>
      </c>
      <c r="B7864" s="65" t="s">
        <v>1355</v>
      </c>
      <c r="C7864" s="65">
        <v>519489</v>
      </c>
      <c r="D7864" s="66">
        <f>VLOOKUP(A7864,'2.1 Termination Charges'!$B$4:$F$904,5,0)</f>
        <v>4.8500000000000001E-3</v>
      </c>
      <c r="G7864" s="67"/>
      <c r="H7864" s="67"/>
      <c r="J7864" s="67"/>
      <c r="P7864" s="68"/>
      <c r="Q7864" s="69"/>
      <c r="R7864" s="69"/>
      <c r="Z7864" s="70"/>
      <c r="AA7864" s="71"/>
      <c r="AB7864" s="70"/>
      <c r="AC7864" s="70"/>
      <c r="AD7864" s="53"/>
      <c r="AE7864" s="53"/>
      <c r="AF7864" s="72"/>
      <c r="AG7864" s="70"/>
      <c r="AH7864" s="70"/>
      <c r="AI7864" s="70"/>
    </row>
    <row r="7865" spans="1:35" ht="12.75" customHeight="1" x14ac:dyDescent="0.2">
      <c r="A7865" s="64" t="s">
        <v>1356</v>
      </c>
      <c r="B7865" s="65" t="s">
        <v>1355</v>
      </c>
      <c r="C7865" s="65">
        <v>519490</v>
      </c>
      <c r="D7865" s="66">
        <f>VLOOKUP(A7865,'2.1 Termination Charges'!$B$4:$F$904,5,0)</f>
        <v>4.8500000000000001E-3</v>
      </c>
      <c r="G7865" s="67"/>
      <c r="H7865" s="67"/>
      <c r="J7865" s="67"/>
      <c r="P7865" s="68"/>
      <c r="Q7865" s="69"/>
      <c r="R7865" s="69"/>
      <c r="Z7865" s="70"/>
      <c r="AA7865" s="71"/>
      <c r="AB7865" s="70"/>
      <c r="AC7865" s="70"/>
      <c r="AD7865" s="53"/>
      <c r="AE7865" s="53"/>
      <c r="AF7865" s="72"/>
      <c r="AG7865" s="70"/>
      <c r="AH7865" s="70"/>
      <c r="AI7865" s="70"/>
    </row>
    <row r="7866" spans="1:35" ht="12.75" customHeight="1" x14ac:dyDescent="0.2">
      <c r="A7866" s="64" t="s">
        <v>1356</v>
      </c>
      <c r="B7866" s="65" t="s">
        <v>1355</v>
      </c>
      <c r="C7866" s="65">
        <v>5194900</v>
      </c>
      <c r="D7866" s="66">
        <f>VLOOKUP(A7866,'2.1 Termination Charges'!$B$4:$F$904,5,0)</f>
        <v>4.8500000000000001E-3</v>
      </c>
      <c r="G7866" s="67"/>
      <c r="H7866" s="67"/>
      <c r="J7866" s="67"/>
      <c r="P7866" s="68"/>
      <c r="Q7866" s="69"/>
      <c r="R7866" s="69"/>
      <c r="Z7866" s="70"/>
      <c r="AA7866" s="71"/>
      <c r="AB7866" s="70"/>
      <c r="AC7866" s="70"/>
      <c r="AD7866" s="53"/>
      <c r="AE7866" s="53"/>
      <c r="AF7866" s="72"/>
      <c r="AG7866" s="70"/>
      <c r="AH7866" s="70"/>
      <c r="AI7866" s="70"/>
    </row>
    <row r="7867" spans="1:35" ht="12.75" customHeight="1" x14ac:dyDescent="0.2">
      <c r="A7867" s="64" t="s">
        <v>1356</v>
      </c>
      <c r="B7867" s="65" t="s">
        <v>1355</v>
      </c>
      <c r="C7867" s="65">
        <v>5194901</v>
      </c>
      <c r="D7867" s="66">
        <f>VLOOKUP(A7867,'2.1 Termination Charges'!$B$4:$F$904,5,0)</f>
        <v>4.8500000000000001E-3</v>
      </c>
      <c r="G7867" s="67"/>
      <c r="H7867" s="67"/>
      <c r="J7867" s="67"/>
      <c r="P7867" s="68"/>
      <c r="Q7867" s="69"/>
      <c r="R7867" s="69"/>
      <c r="Z7867" s="70"/>
      <c r="AA7867" s="71"/>
      <c r="AB7867" s="70"/>
      <c r="AC7867" s="70"/>
      <c r="AD7867" s="53"/>
      <c r="AE7867" s="53"/>
      <c r="AF7867" s="72"/>
      <c r="AG7867" s="70"/>
      <c r="AH7867" s="70"/>
      <c r="AI7867" s="70"/>
    </row>
    <row r="7868" spans="1:35" ht="12.75" customHeight="1" x14ac:dyDescent="0.2">
      <c r="A7868" s="64" t="s">
        <v>1356</v>
      </c>
      <c r="B7868" s="65" t="s">
        <v>1355</v>
      </c>
      <c r="C7868" s="65">
        <v>5194902</v>
      </c>
      <c r="D7868" s="66">
        <f>VLOOKUP(A7868,'2.1 Termination Charges'!$B$4:$F$904,5,0)</f>
        <v>4.8500000000000001E-3</v>
      </c>
      <c r="G7868" s="67"/>
      <c r="H7868" s="67"/>
      <c r="J7868" s="67"/>
      <c r="P7868" s="68"/>
      <c r="Q7868" s="69"/>
      <c r="R7868" s="69"/>
      <c r="Z7868" s="70"/>
      <c r="AA7868" s="71"/>
      <c r="AB7868" s="70"/>
      <c r="AC7868" s="70"/>
      <c r="AD7868" s="53"/>
      <c r="AE7868" s="53"/>
      <c r="AF7868" s="72"/>
      <c r="AG7868" s="70"/>
      <c r="AH7868" s="70"/>
      <c r="AI7868" s="70"/>
    </row>
    <row r="7869" spans="1:35" ht="12.75" customHeight="1" x14ac:dyDescent="0.2">
      <c r="A7869" s="64" t="s">
        <v>1356</v>
      </c>
      <c r="B7869" s="65" t="s">
        <v>1355</v>
      </c>
      <c r="C7869" s="65">
        <v>5194903</v>
      </c>
      <c r="D7869" s="66">
        <f>VLOOKUP(A7869,'2.1 Termination Charges'!$B$4:$F$904,5,0)</f>
        <v>4.8500000000000001E-3</v>
      </c>
      <c r="G7869" s="67"/>
      <c r="H7869" s="67"/>
      <c r="J7869" s="67"/>
      <c r="P7869" s="68"/>
      <c r="Q7869" s="69"/>
      <c r="R7869" s="69"/>
      <c r="Z7869" s="70"/>
      <c r="AA7869" s="71"/>
      <c r="AB7869" s="70"/>
      <c r="AC7869" s="70"/>
      <c r="AD7869" s="53"/>
      <c r="AE7869" s="53"/>
      <c r="AF7869" s="72"/>
      <c r="AG7869" s="70"/>
      <c r="AH7869" s="70"/>
      <c r="AI7869" s="70"/>
    </row>
    <row r="7870" spans="1:35" ht="12.75" customHeight="1" x14ac:dyDescent="0.2">
      <c r="A7870" s="64" t="s">
        <v>1356</v>
      </c>
      <c r="B7870" s="65" t="s">
        <v>1355</v>
      </c>
      <c r="C7870" s="65">
        <v>5194904</v>
      </c>
      <c r="D7870" s="66">
        <f>VLOOKUP(A7870,'2.1 Termination Charges'!$B$4:$F$904,5,0)</f>
        <v>4.8500000000000001E-3</v>
      </c>
      <c r="G7870" s="67"/>
      <c r="H7870" s="67"/>
      <c r="J7870" s="67"/>
      <c r="P7870" s="68"/>
      <c r="Q7870" s="69"/>
      <c r="R7870" s="69"/>
      <c r="Z7870" s="70"/>
      <c r="AA7870" s="71"/>
      <c r="AB7870" s="70"/>
      <c r="AC7870" s="70"/>
      <c r="AD7870" s="53"/>
      <c r="AE7870" s="53"/>
      <c r="AF7870" s="72"/>
      <c r="AG7870" s="70"/>
      <c r="AH7870" s="70"/>
      <c r="AI7870" s="70"/>
    </row>
    <row r="7871" spans="1:35" ht="12.75" customHeight="1" x14ac:dyDescent="0.2">
      <c r="A7871" s="64" t="s">
        <v>1356</v>
      </c>
      <c r="B7871" s="65" t="s">
        <v>1355</v>
      </c>
      <c r="C7871" s="65">
        <v>5194905</v>
      </c>
      <c r="D7871" s="66">
        <f>VLOOKUP(A7871,'2.1 Termination Charges'!$B$4:$F$904,5,0)</f>
        <v>4.8500000000000001E-3</v>
      </c>
      <c r="G7871" s="67"/>
      <c r="H7871" s="67"/>
      <c r="J7871" s="67"/>
      <c r="P7871" s="68"/>
      <c r="Q7871" s="69"/>
      <c r="R7871" s="69"/>
      <c r="Z7871" s="70"/>
      <c r="AA7871" s="71"/>
      <c r="AB7871" s="70"/>
      <c r="AC7871" s="70"/>
      <c r="AD7871" s="53"/>
      <c r="AE7871" s="53"/>
      <c r="AF7871" s="72"/>
      <c r="AG7871" s="70"/>
      <c r="AH7871" s="70"/>
      <c r="AI7871" s="70"/>
    </row>
    <row r="7872" spans="1:35" ht="12.75" customHeight="1" x14ac:dyDescent="0.2">
      <c r="A7872" s="64" t="s">
        <v>1356</v>
      </c>
      <c r="B7872" s="65" t="s">
        <v>1355</v>
      </c>
      <c r="C7872" s="65">
        <v>5194906</v>
      </c>
      <c r="D7872" s="66">
        <f>VLOOKUP(A7872,'2.1 Termination Charges'!$B$4:$F$904,5,0)</f>
        <v>4.8500000000000001E-3</v>
      </c>
      <c r="G7872" s="67"/>
      <c r="H7872" s="67"/>
      <c r="J7872" s="67"/>
      <c r="P7872" s="68"/>
      <c r="Q7872" s="69"/>
      <c r="R7872" s="69"/>
      <c r="Z7872" s="70"/>
      <c r="AA7872" s="71"/>
      <c r="AB7872" s="70"/>
      <c r="AC7872" s="70"/>
      <c r="AD7872" s="53"/>
      <c r="AE7872" s="53"/>
      <c r="AF7872" s="72"/>
      <c r="AG7872" s="70"/>
      <c r="AH7872" s="70"/>
      <c r="AI7872" s="70"/>
    </row>
    <row r="7873" spans="1:35" ht="12.75" customHeight="1" x14ac:dyDescent="0.2">
      <c r="A7873" s="64" t="s">
        <v>1356</v>
      </c>
      <c r="B7873" s="65" t="s">
        <v>1355</v>
      </c>
      <c r="C7873" s="65">
        <v>519494</v>
      </c>
      <c r="D7873" s="66">
        <f>VLOOKUP(A7873,'2.1 Termination Charges'!$B$4:$F$904,5,0)</f>
        <v>4.8500000000000001E-3</v>
      </c>
      <c r="G7873" s="67"/>
      <c r="H7873" s="67"/>
      <c r="J7873" s="67"/>
      <c r="P7873" s="68"/>
      <c r="Q7873" s="69"/>
      <c r="R7873" s="69"/>
      <c r="Z7873" s="70"/>
      <c r="AA7873" s="71"/>
      <c r="AB7873" s="70"/>
      <c r="AC7873" s="70"/>
      <c r="AD7873" s="53"/>
      <c r="AE7873" s="53"/>
      <c r="AF7873" s="72"/>
      <c r="AG7873" s="70"/>
      <c r="AH7873" s="70"/>
      <c r="AI7873" s="70"/>
    </row>
    <row r="7874" spans="1:35" ht="12.75" customHeight="1" x14ac:dyDescent="0.2">
      <c r="A7874" s="64" t="s">
        <v>1356</v>
      </c>
      <c r="B7874" s="65" t="s">
        <v>1355</v>
      </c>
      <c r="C7874" s="65">
        <v>519495</v>
      </c>
      <c r="D7874" s="66">
        <f>VLOOKUP(A7874,'2.1 Termination Charges'!$B$4:$F$904,5,0)</f>
        <v>4.8500000000000001E-3</v>
      </c>
      <c r="G7874" s="67"/>
      <c r="H7874" s="67"/>
      <c r="J7874" s="67"/>
      <c r="P7874" s="68"/>
      <c r="Q7874" s="69"/>
      <c r="R7874" s="69"/>
      <c r="Z7874" s="70"/>
      <c r="AA7874" s="71"/>
      <c r="AB7874" s="70"/>
      <c r="AC7874" s="70"/>
      <c r="AD7874" s="53"/>
      <c r="AE7874" s="53"/>
      <c r="AF7874" s="72"/>
      <c r="AG7874" s="70"/>
      <c r="AH7874" s="70"/>
      <c r="AI7874" s="70"/>
    </row>
    <row r="7875" spans="1:35" ht="12.75" customHeight="1" x14ac:dyDescent="0.2">
      <c r="A7875" s="64" t="s">
        <v>1356</v>
      </c>
      <c r="B7875" s="65" t="s">
        <v>1355</v>
      </c>
      <c r="C7875" s="65">
        <v>519496</v>
      </c>
      <c r="D7875" s="66">
        <f>VLOOKUP(A7875,'2.1 Termination Charges'!$B$4:$F$904,5,0)</f>
        <v>4.8500000000000001E-3</v>
      </c>
      <c r="G7875" s="67"/>
      <c r="H7875" s="67"/>
      <c r="J7875" s="67"/>
      <c r="P7875" s="68"/>
      <c r="Q7875" s="69"/>
      <c r="R7875" s="69"/>
      <c r="Z7875" s="70"/>
      <c r="AA7875" s="71"/>
      <c r="AB7875" s="70"/>
      <c r="AC7875" s="70"/>
      <c r="AD7875" s="53"/>
      <c r="AE7875" s="53"/>
      <c r="AF7875" s="72"/>
      <c r="AG7875" s="70"/>
      <c r="AH7875" s="70"/>
      <c r="AI7875" s="70"/>
    </row>
    <row r="7876" spans="1:35" ht="12.75" customHeight="1" x14ac:dyDescent="0.2">
      <c r="A7876" s="64" t="s">
        <v>1356</v>
      </c>
      <c r="B7876" s="65" t="s">
        <v>1355</v>
      </c>
      <c r="C7876" s="65">
        <v>5194978</v>
      </c>
      <c r="D7876" s="66">
        <f>VLOOKUP(A7876,'2.1 Termination Charges'!$B$4:$F$904,5,0)</f>
        <v>4.8500000000000001E-3</v>
      </c>
      <c r="G7876" s="67"/>
      <c r="H7876" s="67"/>
      <c r="J7876" s="67"/>
      <c r="P7876" s="68"/>
      <c r="Q7876" s="69"/>
      <c r="R7876" s="69"/>
      <c r="Z7876" s="70"/>
      <c r="AA7876" s="71"/>
      <c r="AB7876" s="70"/>
      <c r="AC7876" s="70"/>
      <c r="AD7876" s="53"/>
      <c r="AE7876" s="53"/>
      <c r="AF7876" s="72"/>
      <c r="AG7876" s="70"/>
      <c r="AH7876" s="70"/>
      <c r="AI7876" s="70"/>
    </row>
    <row r="7877" spans="1:35" ht="12.75" customHeight="1" x14ac:dyDescent="0.2">
      <c r="A7877" s="64" t="s">
        <v>1356</v>
      </c>
      <c r="B7877" s="65" t="s">
        <v>1355</v>
      </c>
      <c r="C7877" s="65">
        <v>5194979</v>
      </c>
      <c r="D7877" s="66">
        <f>VLOOKUP(A7877,'2.1 Termination Charges'!$B$4:$F$904,5,0)</f>
        <v>4.8500000000000001E-3</v>
      </c>
      <c r="G7877" s="67"/>
      <c r="H7877" s="67"/>
      <c r="J7877" s="67"/>
      <c r="P7877" s="68"/>
      <c r="Q7877" s="69"/>
      <c r="R7877" s="69"/>
      <c r="Z7877" s="70"/>
      <c r="AA7877" s="71"/>
      <c r="AB7877" s="70"/>
      <c r="AC7877" s="70"/>
      <c r="AD7877" s="53"/>
      <c r="AE7877" s="53"/>
      <c r="AF7877" s="72"/>
      <c r="AG7877" s="70"/>
      <c r="AH7877" s="70"/>
      <c r="AI7877" s="70"/>
    </row>
    <row r="7878" spans="1:35" ht="12.75" customHeight="1" x14ac:dyDescent="0.2">
      <c r="A7878" s="64" t="s">
        <v>1356</v>
      </c>
      <c r="B7878" s="65" t="s">
        <v>1355</v>
      </c>
      <c r="C7878" s="65">
        <v>519498</v>
      </c>
      <c r="D7878" s="66">
        <f>VLOOKUP(A7878,'2.1 Termination Charges'!$B$4:$F$904,5,0)</f>
        <v>4.8500000000000001E-3</v>
      </c>
      <c r="G7878" s="67"/>
      <c r="H7878" s="67"/>
      <c r="J7878" s="67"/>
      <c r="P7878" s="68"/>
      <c r="Q7878" s="69"/>
      <c r="R7878" s="69"/>
      <c r="Z7878" s="70"/>
      <c r="AA7878" s="71"/>
      <c r="AB7878" s="70"/>
      <c r="AC7878" s="70"/>
      <c r="AD7878" s="53"/>
      <c r="AE7878" s="53"/>
      <c r="AF7878" s="72"/>
      <c r="AG7878" s="70"/>
      <c r="AH7878" s="70"/>
      <c r="AI7878" s="70"/>
    </row>
    <row r="7879" spans="1:35" ht="12.75" customHeight="1" x14ac:dyDescent="0.2">
      <c r="A7879" s="64" t="s">
        <v>1356</v>
      </c>
      <c r="B7879" s="65" t="s">
        <v>1355</v>
      </c>
      <c r="C7879" s="65">
        <v>519499</v>
      </c>
      <c r="D7879" s="66">
        <f>VLOOKUP(A7879,'2.1 Termination Charges'!$B$4:$F$904,5,0)</f>
        <v>4.8500000000000001E-3</v>
      </c>
      <c r="G7879" s="67"/>
      <c r="H7879" s="67"/>
      <c r="J7879" s="67"/>
      <c r="P7879" s="68"/>
      <c r="Q7879" s="69"/>
      <c r="R7879" s="69"/>
      <c r="Z7879" s="70"/>
      <c r="AA7879" s="71"/>
      <c r="AB7879" s="70"/>
      <c r="AC7879" s="70"/>
      <c r="AD7879" s="53"/>
      <c r="AE7879" s="53"/>
      <c r="AF7879" s="72"/>
      <c r="AG7879" s="70"/>
      <c r="AH7879" s="70"/>
      <c r="AI7879" s="70"/>
    </row>
    <row r="7880" spans="1:35" ht="12.75" customHeight="1" x14ac:dyDescent="0.2">
      <c r="A7880" s="64" t="s">
        <v>1356</v>
      </c>
      <c r="B7880" s="65" t="s">
        <v>1355</v>
      </c>
      <c r="C7880" s="65">
        <v>519500</v>
      </c>
      <c r="D7880" s="66">
        <f>VLOOKUP(A7880,'2.1 Termination Charges'!$B$4:$F$904,5,0)</f>
        <v>4.8500000000000001E-3</v>
      </c>
      <c r="G7880" s="67"/>
      <c r="H7880" s="67"/>
      <c r="J7880" s="67"/>
      <c r="P7880" s="68"/>
      <c r="Q7880" s="69"/>
      <c r="R7880" s="69"/>
      <c r="Z7880" s="70"/>
      <c r="AA7880" s="71"/>
      <c r="AB7880" s="70"/>
      <c r="AC7880" s="70"/>
      <c r="AD7880" s="53"/>
      <c r="AE7880" s="53"/>
      <c r="AF7880" s="72"/>
      <c r="AG7880" s="70"/>
      <c r="AH7880" s="70"/>
      <c r="AI7880" s="70"/>
    </row>
    <row r="7881" spans="1:35" ht="12.75" customHeight="1" x14ac:dyDescent="0.2">
      <c r="A7881" s="64" t="s">
        <v>1356</v>
      </c>
      <c r="B7881" s="65" t="s">
        <v>1355</v>
      </c>
      <c r="C7881" s="65">
        <v>519504</v>
      </c>
      <c r="D7881" s="66">
        <f>VLOOKUP(A7881,'2.1 Termination Charges'!$B$4:$F$904,5,0)</f>
        <v>4.8500000000000001E-3</v>
      </c>
      <c r="G7881" s="67"/>
      <c r="H7881" s="67"/>
      <c r="J7881" s="67"/>
      <c r="P7881" s="68"/>
      <c r="Q7881" s="69"/>
      <c r="R7881" s="69"/>
      <c r="Z7881" s="70"/>
      <c r="AA7881" s="71"/>
      <c r="AB7881" s="70"/>
      <c r="AC7881" s="70"/>
      <c r="AD7881" s="53"/>
      <c r="AE7881" s="53"/>
      <c r="AF7881" s="72"/>
      <c r="AG7881" s="70"/>
      <c r="AH7881" s="70"/>
      <c r="AI7881" s="70"/>
    </row>
    <row r="7882" spans="1:35" ht="12.75" customHeight="1" x14ac:dyDescent="0.2">
      <c r="A7882" s="64" t="s">
        <v>1356</v>
      </c>
      <c r="B7882" s="65" t="s">
        <v>1355</v>
      </c>
      <c r="C7882" s="65">
        <v>519505</v>
      </c>
      <c r="D7882" s="66">
        <f>VLOOKUP(A7882,'2.1 Termination Charges'!$B$4:$F$904,5,0)</f>
        <v>4.8500000000000001E-3</v>
      </c>
      <c r="G7882" s="67"/>
      <c r="H7882" s="67"/>
      <c r="J7882" s="67"/>
      <c r="P7882" s="68"/>
      <c r="Q7882" s="69"/>
      <c r="R7882" s="69"/>
      <c r="Z7882" s="70"/>
      <c r="AA7882" s="71"/>
      <c r="AB7882" s="70"/>
      <c r="AC7882" s="70"/>
      <c r="AD7882" s="53"/>
      <c r="AE7882" s="53"/>
      <c r="AF7882" s="72"/>
      <c r="AG7882" s="70"/>
      <c r="AH7882" s="70"/>
      <c r="AI7882" s="70"/>
    </row>
    <row r="7883" spans="1:35" ht="12.75" customHeight="1" x14ac:dyDescent="0.2">
      <c r="A7883" s="64" t="s">
        <v>1356</v>
      </c>
      <c r="B7883" s="65" t="s">
        <v>1355</v>
      </c>
      <c r="C7883" s="65">
        <v>519506</v>
      </c>
      <c r="D7883" s="66">
        <f>VLOOKUP(A7883,'2.1 Termination Charges'!$B$4:$F$904,5,0)</f>
        <v>4.8500000000000001E-3</v>
      </c>
      <c r="G7883" s="67"/>
      <c r="H7883" s="67"/>
      <c r="J7883" s="67"/>
      <c r="P7883" s="68"/>
      <c r="Q7883" s="69"/>
      <c r="R7883" s="69"/>
      <c r="Z7883" s="70"/>
      <c r="AA7883" s="71"/>
      <c r="AB7883" s="70"/>
      <c r="AC7883" s="70"/>
      <c r="AD7883" s="53"/>
      <c r="AE7883" s="53"/>
      <c r="AF7883" s="72"/>
      <c r="AG7883" s="70"/>
      <c r="AH7883" s="70"/>
      <c r="AI7883" s="70"/>
    </row>
    <row r="7884" spans="1:35" ht="12.75" customHeight="1" x14ac:dyDescent="0.2">
      <c r="A7884" s="64" t="s">
        <v>1356</v>
      </c>
      <c r="B7884" s="65" t="s">
        <v>1355</v>
      </c>
      <c r="C7884" s="65">
        <v>519508</v>
      </c>
      <c r="D7884" s="66">
        <f>VLOOKUP(A7884,'2.1 Termination Charges'!$B$4:$F$904,5,0)</f>
        <v>4.8500000000000001E-3</v>
      </c>
      <c r="G7884" s="67"/>
      <c r="H7884" s="67"/>
      <c r="J7884" s="67"/>
      <c r="P7884" s="68"/>
      <c r="Q7884" s="69"/>
      <c r="R7884" s="69"/>
      <c r="Z7884" s="70"/>
      <c r="AA7884" s="71"/>
      <c r="AB7884" s="70"/>
      <c r="AC7884" s="70"/>
      <c r="AD7884" s="53"/>
      <c r="AE7884" s="53"/>
      <c r="AF7884" s="72"/>
      <c r="AG7884" s="70"/>
      <c r="AH7884" s="70"/>
      <c r="AI7884" s="70"/>
    </row>
    <row r="7885" spans="1:35" ht="12.75" customHeight="1" x14ac:dyDescent="0.2">
      <c r="A7885" s="64" t="s">
        <v>1356</v>
      </c>
      <c r="B7885" s="65" t="s">
        <v>1355</v>
      </c>
      <c r="C7885" s="65">
        <v>519509</v>
      </c>
      <c r="D7885" s="66">
        <f>VLOOKUP(A7885,'2.1 Termination Charges'!$B$4:$F$904,5,0)</f>
        <v>4.8500000000000001E-3</v>
      </c>
      <c r="G7885" s="67"/>
      <c r="H7885" s="67"/>
      <c r="J7885" s="67"/>
      <c r="P7885" s="68"/>
      <c r="Q7885" s="69"/>
      <c r="R7885" s="69"/>
      <c r="Z7885" s="70"/>
      <c r="AA7885" s="71"/>
      <c r="AB7885" s="70"/>
      <c r="AC7885" s="70"/>
      <c r="AD7885" s="53"/>
      <c r="AE7885" s="53"/>
      <c r="AF7885" s="72"/>
      <c r="AG7885" s="70"/>
      <c r="AH7885" s="70"/>
      <c r="AI7885" s="70"/>
    </row>
    <row r="7886" spans="1:35" ht="12.75" customHeight="1" x14ac:dyDescent="0.2">
      <c r="A7886" s="64" t="s">
        <v>1356</v>
      </c>
      <c r="B7886" s="65" t="s">
        <v>1355</v>
      </c>
      <c r="C7886" s="65">
        <v>519510</v>
      </c>
      <c r="D7886" s="66">
        <f>VLOOKUP(A7886,'2.1 Termination Charges'!$B$4:$F$904,5,0)</f>
        <v>4.8500000000000001E-3</v>
      </c>
      <c r="G7886" s="67"/>
      <c r="H7886" s="67"/>
      <c r="J7886" s="67"/>
      <c r="P7886" s="68"/>
      <c r="Q7886" s="69"/>
      <c r="R7886" s="69"/>
      <c r="Z7886" s="70"/>
      <c r="AA7886" s="71"/>
      <c r="AB7886" s="70"/>
      <c r="AC7886" s="70"/>
      <c r="AD7886" s="53"/>
      <c r="AE7886" s="53"/>
      <c r="AF7886" s="72"/>
      <c r="AG7886" s="70"/>
      <c r="AH7886" s="70"/>
      <c r="AI7886" s="70"/>
    </row>
    <row r="7887" spans="1:35" ht="12.75" customHeight="1" x14ac:dyDescent="0.2">
      <c r="A7887" s="64" t="s">
        <v>1356</v>
      </c>
      <c r="B7887" s="65" t="s">
        <v>1355</v>
      </c>
      <c r="C7887" s="65">
        <v>519514</v>
      </c>
      <c r="D7887" s="66">
        <f>VLOOKUP(A7887,'2.1 Termination Charges'!$B$4:$F$904,5,0)</f>
        <v>4.8500000000000001E-3</v>
      </c>
      <c r="G7887" s="67"/>
      <c r="H7887" s="67"/>
      <c r="J7887" s="67"/>
      <c r="P7887" s="68"/>
      <c r="Q7887" s="69"/>
      <c r="R7887" s="69"/>
      <c r="Z7887" s="70"/>
      <c r="AA7887" s="71"/>
      <c r="AB7887" s="70"/>
      <c r="AC7887" s="70"/>
      <c r="AD7887" s="53"/>
      <c r="AE7887" s="53"/>
      <c r="AF7887" s="72"/>
      <c r="AG7887" s="70"/>
      <c r="AH7887" s="70"/>
      <c r="AI7887" s="70"/>
    </row>
    <row r="7888" spans="1:35" ht="12.75" customHeight="1" x14ac:dyDescent="0.2">
      <c r="A7888" s="64" t="s">
        <v>1356</v>
      </c>
      <c r="B7888" s="65" t="s">
        <v>1355</v>
      </c>
      <c r="C7888" s="65">
        <v>519515</v>
      </c>
      <c r="D7888" s="66">
        <f>VLOOKUP(A7888,'2.1 Termination Charges'!$B$4:$F$904,5,0)</f>
        <v>4.8500000000000001E-3</v>
      </c>
      <c r="G7888" s="67"/>
      <c r="H7888" s="67"/>
      <c r="J7888" s="67"/>
      <c r="P7888" s="68"/>
      <c r="Q7888" s="69"/>
      <c r="R7888" s="69"/>
      <c r="Z7888" s="70"/>
      <c r="AA7888" s="71"/>
      <c r="AB7888" s="70"/>
      <c r="AC7888" s="70"/>
      <c r="AD7888" s="53"/>
      <c r="AE7888" s="53"/>
      <c r="AF7888" s="72"/>
      <c r="AG7888" s="70"/>
      <c r="AH7888" s="70"/>
      <c r="AI7888" s="70"/>
    </row>
    <row r="7889" spans="1:35" ht="12.75" customHeight="1" x14ac:dyDescent="0.2">
      <c r="A7889" s="64" t="s">
        <v>1356</v>
      </c>
      <c r="B7889" s="65" t="s">
        <v>1355</v>
      </c>
      <c r="C7889" s="65">
        <v>519516</v>
      </c>
      <c r="D7889" s="66">
        <f>VLOOKUP(A7889,'2.1 Termination Charges'!$B$4:$F$904,5,0)</f>
        <v>4.8500000000000001E-3</v>
      </c>
      <c r="G7889" s="67"/>
      <c r="H7889" s="67"/>
      <c r="J7889" s="67"/>
      <c r="P7889" s="68"/>
      <c r="Q7889" s="69"/>
      <c r="R7889" s="69"/>
      <c r="Z7889" s="70"/>
      <c r="AA7889" s="71"/>
      <c r="AB7889" s="70"/>
      <c r="AC7889" s="70"/>
      <c r="AD7889" s="53"/>
      <c r="AE7889" s="53"/>
      <c r="AF7889" s="72"/>
      <c r="AG7889" s="70"/>
      <c r="AH7889" s="70"/>
      <c r="AI7889" s="70"/>
    </row>
    <row r="7890" spans="1:35" ht="12.75" customHeight="1" x14ac:dyDescent="0.2">
      <c r="A7890" s="64" t="s">
        <v>1356</v>
      </c>
      <c r="B7890" s="65" t="s">
        <v>1355</v>
      </c>
      <c r="C7890" s="65">
        <v>519518</v>
      </c>
      <c r="D7890" s="66">
        <f>VLOOKUP(A7890,'2.1 Termination Charges'!$B$4:$F$904,5,0)</f>
        <v>4.8500000000000001E-3</v>
      </c>
      <c r="G7890" s="67"/>
      <c r="H7890" s="67"/>
      <c r="J7890" s="67"/>
      <c r="P7890" s="68"/>
      <c r="Q7890" s="69"/>
      <c r="R7890" s="69"/>
      <c r="Z7890" s="70"/>
      <c r="AA7890" s="71"/>
      <c r="AB7890" s="70"/>
      <c r="AC7890" s="70"/>
      <c r="AD7890" s="53"/>
      <c r="AE7890" s="53"/>
      <c r="AF7890" s="72"/>
      <c r="AG7890" s="70"/>
      <c r="AH7890" s="70"/>
      <c r="AI7890" s="70"/>
    </row>
    <row r="7891" spans="1:35" ht="12.75" customHeight="1" x14ac:dyDescent="0.2">
      <c r="A7891" s="64" t="s">
        <v>1356</v>
      </c>
      <c r="B7891" s="65" t="s">
        <v>1355</v>
      </c>
      <c r="C7891" s="65">
        <v>519519</v>
      </c>
      <c r="D7891" s="66">
        <f>VLOOKUP(A7891,'2.1 Termination Charges'!$B$4:$F$904,5,0)</f>
        <v>4.8500000000000001E-3</v>
      </c>
      <c r="G7891" s="67"/>
      <c r="H7891" s="67"/>
      <c r="J7891" s="67"/>
      <c r="P7891" s="68"/>
      <c r="Q7891" s="69"/>
      <c r="R7891" s="69"/>
      <c r="Z7891" s="70"/>
      <c r="AA7891" s="71"/>
      <c r="AB7891" s="70"/>
      <c r="AC7891" s="70"/>
      <c r="AD7891" s="53"/>
      <c r="AE7891" s="53"/>
      <c r="AF7891" s="72"/>
      <c r="AG7891" s="70"/>
      <c r="AH7891" s="70"/>
      <c r="AI7891" s="70"/>
    </row>
    <row r="7892" spans="1:35" ht="12.75" customHeight="1" x14ac:dyDescent="0.2">
      <c r="A7892" s="64" t="s">
        <v>1356</v>
      </c>
      <c r="B7892" s="65" t="s">
        <v>1355</v>
      </c>
      <c r="C7892" s="65">
        <v>519520</v>
      </c>
      <c r="D7892" s="66">
        <f>VLOOKUP(A7892,'2.1 Termination Charges'!$B$4:$F$904,5,0)</f>
        <v>4.8500000000000001E-3</v>
      </c>
      <c r="G7892" s="67"/>
      <c r="H7892" s="67"/>
      <c r="J7892" s="67"/>
      <c r="P7892" s="68"/>
      <c r="Q7892" s="69"/>
      <c r="R7892" s="69"/>
      <c r="Z7892" s="70"/>
      <c r="AA7892" s="71"/>
      <c r="AB7892" s="70"/>
      <c r="AC7892" s="70"/>
      <c r="AD7892" s="53"/>
      <c r="AE7892" s="53"/>
      <c r="AF7892" s="72"/>
      <c r="AG7892" s="70"/>
      <c r="AH7892" s="70"/>
      <c r="AI7892" s="70"/>
    </row>
    <row r="7893" spans="1:35" ht="12.75" customHeight="1" x14ac:dyDescent="0.2">
      <c r="A7893" s="64" t="s">
        <v>1356</v>
      </c>
      <c r="B7893" s="65" t="s">
        <v>1355</v>
      </c>
      <c r="C7893" s="65">
        <v>519522</v>
      </c>
      <c r="D7893" s="66">
        <f>VLOOKUP(A7893,'2.1 Termination Charges'!$B$4:$F$904,5,0)</f>
        <v>4.8500000000000001E-3</v>
      </c>
      <c r="G7893" s="67"/>
      <c r="H7893" s="67"/>
      <c r="J7893" s="67"/>
      <c r="P7893" s="68"/>
      <c r="Q7893" s="69"/>
      <c r="R7893" s="69"/>
      <c r="Z7893" s="70"/>
      <c r="AA7893" s="71"/>
      <c r="AB7893" s="70"/>
      <c r="AC7893" s="70"/>
      <c r="AD7893" s="53"/>
      <c r="AE7893" s="53"/>
      <c r="AF7893" s="72"/>
      <c r="AG7893" s="70"/>
      <c r="AH7893" s="70"/>
      <c r="AI7893" s="70"/>
    </row>
    <row r="7894" spans="1:35" ht="12.75" customHeight="1" x14ac:dyDescent="0.2">
      <c r="A7894" s="64" t="s">
        <v>1356</v>
      </c>
      <c r="B7894" s="65" t="s">
        <v>1355</v>
      </c>
      <c r="C7894" s="65">
        <v>5195250</v>
      </c>
      <c r="D7894" s="66">
        <f>VLOOKUP(A7894,'2.1 Termination Charges'!$B$4:$F$904,5,0)</f>
        <v>4.8500000000000001E-3</v>
      </c>
      <c r="G7894" s="67"/>
      <c r="H7894" s="67"/>
      <c r="J7894" s="67"/>
      <c r="P7894" s="68"/>
      <c r="Q7894" s="69"/>
      <c r="R7894" s="69"/>
      <c r="Z7894" s="70"/>
      <c r="AA7894" s="71"/>
      <c r="AB7894" s="70"/>
      <c r="AC7894" s="70"/>
      <c r="AD7894" s="53"/>
      <c r="AE7894" s="53"/>
      <c r="AF7894" s="72"/>
      <c r="AG7894" s="70"/>
      <c r="AH7894" s="70"/>
      <c r="AI7894" s="70"/>
    </row>
    <row r="7895" spans="1:35" ht="12.75" customHeight="1" x14ac:dyDescent="0.2">
      <c r="A7895" s="64" t="s">
        <v>1356</v>
      </c>
      <c r="B7895" s="65" t="s">
        <v>1355</v>
      </c>
      <c r="C7895" s="65">
        <v>5195251</v>
      </c>
      <c r="D7895" s="66">
        <f>VLOOKUP(A7895,'2.1 Termination Charges'!$B$4:$F$904,5,0)</f>
        <v>4.8500000000000001E-3</v>
      </c>
      <c r="G7895" s="67"/>
      <c r="H7895" s="67"/>
      <c r="J7895" s="67"/>
      <c r="P7895" s="68"/>
      <c r="Q7895" s="69"/>
      <c r="R7895" s="69"/>
      <c r="Z7895" s="70"/>
      <c r="AA7895" s="71"/>
      <c r="AB7895" s="70"/>
      <c r="AC7895" s="70"/>
      <c r="AD7895" s="53"/>
      <c r="AE7895" s="53"/>
      <c r="AF7895" s="72"/>
      <c r="AG7895" s="70"/>
      <c r="AH7895" s="70"/>
      <c r="AI7895" s="70"/>
    </row>
    <row r="7896" spans="1:35" ht="12.75" customHeight="1" x14ac:dyDescent="0.2">
      <c r="A7896" s="64" t="s">
        <v>1356</v>
      </c>
      <c r="B7896" s="65" t="s">
        <v>1355</v>
      </c>
      <c r="C7896" s="65">
        <v>5195252</v>
      </c>
      <c r="D7896" s="66">
        <f>VLOOKUP(A7896,'2.1 Termination Charges'!$B$4:$F$904,5,0)</f>
        <v>4.8500000000000001E-3</v>
      </c>
      <c r="G7896" s="67"/>
      <c r="H7896" s="67"/>
      <c r="J7896" s="67"/>
      <c r="P7896" s="68"/>
      <c r="Q7896" s="69"/>
      <c r="R7896" s="69"/>
      <c r="Z7896" s="70"/>
      <c r="AA7896" s="71"/>
      <c r="AB7896" s="70"/>
      <c r="AC7896" s="70"/>
      <c r="AD7896" s="53"/>
      <c r="AE7896" s="53"/>
      <c r="AF7896" s="72"/>
      <c r="AG7896" s="70"/>
      <c r="AH7896" s="70"/>
      <c r="AI7896" s="70"/>
    </row>
    <row r="7897" spans="1:35" ht="12.75" customHeight="1" x14ac:dyDescent="0.2">
      <c r="A7897" s="64" t="s">
        <v>1356</v>
      </c>
      <c r="B7897" s="65" t="s">
        <v>1355</v>
      </c>
      <c r="C7897" s="65">
        <v>5195253</v>
      </c>
      <c r="D7897" s="66">
        <f>VLOOKUP(A7897,'2.1 Termination Charges'!$B$4:$F$904,5,0)</f>
        <v>4.8500000000000001E-3</v>
      </c>
      <c r="G7897" s="67"/>
      <c r="H7897" s="67"/>
      <c r="J7897" s="67"/>
      <c r="P7897" s="68"/>
      <c r="Q7897" s="69"/>
      <c r="R7897" s="69"/>
      <c r="Z7897" s="70"/>
      <c r="AA7897" s="71"/>
      <c r="AB7897" s="70"/>
      <c r="AC7897" s="70"/>
      <c r="AD7897" s="53"/>
      <c r="AE7897" s="53"/>
      <c r="AF7897" s="72"/>
      <c r="AG7897" s="70"/>
      <c r="AH7897" s="70"/>
      <c r="AI7897" s="70"/>
    </row>
    <row r="7898" spans="1:35" ht="12.75" customHeight="1" x14ac:dyDescent="0.2">
      <c r="A7898" s="64" t="s">
        <v>1356</v>
      </c>
      <c r="B7898" s="65" t="s">
        <v>1355</v>
      </c>
      <c r="C7898" s="65">
        <v>5195254</v>
      </c>
      <c r="D7898" s="66">
        <f>VLOOKUP(A7898,'2.1 Termination Charges'!$B$4:$F$904,5,0)</f>
        <v>4.8500000000000001E-3</v>
      </c>
      <c r="G7898" s="67"/>
      <c r="H7898" s="67"/>
      <c r="J7898" s="67"/>
      <c r="P7898" s="68"/>
      <c r="Q7898" s="69"/>
      <c r="R7898" s="69"/>
      <c r="Z7898" s="70"/>
      <c r="AA7898" s="71"/>
      <c r="AB7898" s="70"/>
      <c r="AC7898" s="70"/>
      <c r="AD7898" s="53"/>
      <c r="AE7898" s="53"/>
      <c r="AF7898" s="72"/>
      <c r="AG7898" s="70"/>
      <c r="AH7898" s="70"/>
      <c r="AI7898" s="70"/>
    </row>
    <row r="7899" spans="1:35" ht="12.75" customHeight="1" x14ac:dyDescent="0.2">
      <c r="A7899" s="64" t="s">
        <v>1356</v>
      </c>
      <c r="B7899" s="65" t="s">
        <v>1355</v>
      </c>
      <c r="C7899" s="65">
        <v>519526</v>
      </c>
      <c r="D7899" s="66">
        <f>VLOOKUP(A7899,'2.1 Termination Charges'!$B$4:$F$904,5,0)</f>
        <v>4.8500000000000001E-3</v>
      </c>
      <c r="G7899" s="67"/>
      <c r="H7899" s="67"/>
      <c r="J7899" s="67"/>
      <c r="P7899" s="68"/>
      <c r="Q7899" s="69"/>
      <c r="R7899" s="69"/>
      <c r="Z7899" s="70"/>
      <c r="AA7899" s="71"/>
      <c r="AB7899" s="70"/>
      <c r="AC7899" s="70"/>
      <c r="AD7899" s="53"/>
      <c r="AE7899" s="53"/>
      <c r="AF7899" s="72"/>
      <c r="AG7899" s="70"/>
      <c r="AH7899" s="70"/>
      <c r="AI7899" s="70"/>
    </row>
    <row r="7900" spans="1:35" ht="12.75" customHeight="1" x14ac:dyDescent="0.2">
      <c r="A7900" s="64" t="s">
        <v>1356</v>
      </c>
      <c r="B7900" s="65" t="s">
        <v>1355</v>
      </c>
      <c r="C7900" s="65">
        <v>519528</v>
      </c>
      <c r="D7900" s="66">
        <f>VLOOKUP(A7900,'2.1 Termination Charges'!$B$4:$F$904,5,0)</f>
        <v>4.8500000000000001E-3</v>
      </c>
      <c r="G7900" s="67"/>
      <c r="H7900" s="67"/>
      <c r="J7900" s="67"/>
      <c r="P7900" s="68"/>
      <c r="Q7900" s="69"/>
      <c r="R7900" s="69"/>
      <c r="Z7900" s="70"/>
      <c r="AA7900" s="71"/>
      <c r="AB7900" s="70"/>
      <c r="AC7900" s="70"/>
      <c r="AD7900" s="53"/>
      <c r="AE7900" s="53"/>
      <c r="AF7900" s="72"/>
      <c r="AG7900" s="70"/>
      <c r="AH7900" s="70"/>
      <c r="AI7900" s="70"/>
    </row>
    <row r="7901" spans="1:35" ht="12.75" customHeight="1" x14ac:dyDescent="0.2">
      <c r="A7901" s="64" t="s">
        <v>1356</v>
      </c>
      <c r="B7901" s="65" t="s">
        <v>1355</v>
      </c>
      <c r="C7901" s="65">
        <v>519529</v>
      </c>
      <c r="D7901" s="66">
        <f>VLOOKUP(A7901,'2.1 Termination Charges'!$B$4:$F$904,5,0)</f>
        <v>4.8500000000000001E-3</v>
      </c>
      <c r="G7901" s="67"/>
      <c r="H7901" s="67"/>
      <c r="J7901" s="67"/>
      <c r="P7901" s="68"/>
      <c r="Q7901" s="69"/>
      <c r="R7901" s="69"/>
      <c r="Z7901" s="70"/>
      <c r="AA7901" s="71"/>
      <c r="AB7901" s="70"/>
      <c r="AC7901" s="70"/>
      <c r="AD7901" s="53"/>
      <c r="AE7901" s="53"/>
      <c r="AF7901" s="72"/>
      <c r="AG7901" s="70"/>
      <c r="AH7901" s="70"/>
      <c r="AI7901" s="70"/>
    </row>
    <row r="7902" spans="1:35" ht="12.75" customHeight="1" x14ac:dyDescent="0.2">
      <c r="A7902" s="64" t="s">
        <v>1356</v>
      </c>
      <c r="B7902" s="65" t="s">
        <v>1355</v>
      </c>
      <c r="C7902" s="65">
        <v>5195352</v>
      </c>
      <c r="D7902" s="66">
        <f>VLOOKUP(A7902,'2.1 Termination Charges'!$B$4:$F$904,5,0)</f>
        <v>4.8500000000000001E-3</v>
      </c>
      <c r="G7902" s="67"/>
      <c r="H7902" s="67"/>
      <c r="J7902" s="67"/>
      <c r="P7902" s="68"/>
      <c r="Q7902" s="69"/>
      <c r="R7902" s="69"/>
      <c r="Z7902" s="70"/>
      <c r="AA7902" s="71"/>
      <c r="AB7902" s="70"/>
      <c r="AC7902" s="70"/>
      <c r="AD7902" s="53"/>
      <c r="AE7902" s="53"/>
      <c r="AF7902" s="72"/>
      <c r="AG7902" s="70"/>
      <c r="AH7902" s="70"/>
      <c r="AI7902" s="70"/>
    </row>
    <row r="7903" spans="1:35" ht="12.75" customHeight="1" x14ac:dyDescent="0.2">
      <c r="A7903" s="64" t="s">
        <v>1356</v>
      </c>
      <c r="B7903" s="65" t="s">
        <v>1355</v>
      </c>
      <c r="C7903" s="65">
        <v>5195353</v>
      </c>
      <c r="D7903" s="66">
        <f>VLOOKUP(A7903,'2.1 Termination Charges'!$B$4:$F$904,5,0)</f>
        <v>4.8500000000000001E-3</v>
      </c>
      <c r="G7903" s="67"/>
      <c r="H7903" s="67"/>
      <c r="J7903" s="67"/>
      <c r="P7903" s="68"/>
      <c r="Q7903" s="69"/>
      <c r="R7903" s="69"/>
      <c r="Z7903" s="70"/>
      <c r="AA7903" s="71"/>
      <c r="AB7903" s="70"/>
      <c r="AC7903" s="70"/>
      <c r="AD7903" s="53"/>
      <c r="AE7903" s="53"/>
      <c r="AF7903" s="72"/>
      <c r="AG7903" s="70"/>
      <c r="AH7903" s="70"/>
      <c r="AI7903" s="70"/>
    </row>
    <row r="7904" spans="1:35" ht="12.75" customHeight="1" x14ac:dyDescent="0.2">
      <c r="A7904" s="64" t="s">
        <v>1356</v>
      </c>
      <c r="B7904" s="65" t="s">
        <v>1355</v>
      </c>
      <c r="C7904" s="65">
        <v>5195354</v>
      </c>
      <c r="D7904" s="66">
        <f>VLOOKUP(A7904,'2.1 Termination Charges'!$B$4:$F$904,5,0)</f>
        <v>4.8500000000000001E-3</v>
      </c>
      <c r="G7904" s="67"/>
      <c r="H7904" s="67"/>
      <c r="J7904" s="67"/>
      <c r="P7904" s="68"/>
      <c r="Q7904" s="69"/>
      <c r="R7904" s="69"/>
      <c r="Z7904" s="70"/>
      <c r="AA7904" s="71"/>
      <c r="AB7904" s="70"/>
      <c r="AC7904" s="70"/>
      <c r="AD7904" s="53"/>
      <c r="AE7904" s="53"/>
      <c r="AF7904" s="72"/>
      <c r="AG7904" s="70"/>
      <c r="AH7904" s="70"/>
      <c r="AI7904" s="70"/>
    </row>
    <row r="7905" spans="1:35" ht="12.75" customHeight="1" x14ac:dyDescent="0.2">
      <c r="A7905" s="64" t="s">
        <v>1356</v>
      </c>
      <c r="B7905" s="65" t="s">
        <v>1355</v>
      </c>
      <c r="C7905" s="65">
        <v>5195355</v>
      </c>
      <c r="D7905" s="66">
        <f>VLOOKUP(A7905,'2.1 Termination Charges'!$B$4:$F$904,5,0)</f>
        <v>4.8500000000000001E-3</v>
      </c>
      <c r="G7905" s="67"/>
      <c r="H7905" s="67"/>
      <c r="J7905" s="67"/>
      <c r="P7905" s="68"/>
      <c r="Q7905" s="69"/>
      <c r="R7905" s="69"/>
      <c r="Z7905" s="70"/>
      <c r="AA7905" s="71"/>
      <c r="AB7905" s="70"/>
      <c r="AC7905" s="70"/>
      <c r="AD7905" s="53"/>
      <c r="AE7905" s="53"/>
      <c r="AF7905" s="72"/>
      <c r="AG7905" s="70"/>
      <c r="AH7905" s="70"/>
      <c r="AI7905" s="70"/>
    </row>
    <row r="7906" spans="1:35" ht="12.75" customHeight="1" x14ac:dyDescent="0.2">
      <c r="A7906" s="64" t="s">
        <v>1356</v>
      </c>
      <c r="B7906" s="65" t="s">
        <v>1355</v>
      </c>
      <c r="C7906" s="65">
        <v>5195356</v>
      </c>
      <c r="D7906" s="66">
        <f>VLOOKUP(A7906,'2.1 Termination Charges'!$B$4:$F$904,5,0)</f>
        <v>4.8500000000000001E-3</v>
      </c>
      <c r="G7906" s="67"/>
      <c r="H7906" s="67"/>
      <c r="J7906" s="67"/>
      <c r="P7906" s="68"/>
      <c r="Q7906" s="69"/>
      <c r="R7906" s="69"/>
      <c r="Z7906" s="70"/>
      <c r="AA7906" s="71"/>
      <c r="AB7906" s="70"/>
      <c r="AC7906" s="70"/>
      <c r="AD7906" s="53"/>
      <c r="AE7906" s="53"/>
      <c r="AF7906" s="72"/>
      <c r="AG7906" s="70"/>
      <c r="AH7906" s="70"/>
      <c r="AI7906" s="70"/>
    </row>
    <row r="7907" spans="1:35" ht="12.75" customHeight="1" x14ac:dyDescent="0.2">
      <c r="A7907" s="64" t="s">
        <v>1356</v>
      </c>
      <c r="B7907" s="65" t="s">
        <v>1355</v>
      </c>
      <c r="C7907" s="65">
        <v>519536</v>
      </c>
      <c r="D7907" s="66">
        <f>VLOOKUP(A7907,'2.1 Termination Charges'!$B$4:$F$904,5,0)</f>
        <v>4.8500000000000001E-3</v>
      </c>
      <c r="G7907" s="67"/>
      <c r="H7907" s="67"/>
      <c r="J7907" s="67"/>
      <c r="P7907" s="68"/>
      <c r="Q7907" s="69"/>
      <c r="R7907" s="69"/>
      <c r="Z7907" s="70"/>
      <c r="AA7907" s="71"/>
      <c r="AB7907" s="70"/>
      <c r="AC7907" s="70"/>
      <c r="AD7907" s="53"/>
      <c r="AE7907" s="53"/>
      <c r="AF7907" s="72"/>
      <c r="AG7907" s="70"/>
      <c r="AH7907" s="70"/>
      <c r="AI7907" s="70"/>
    </row>
    <row r="7908" spans="1:35" ht="12.75" customHeight="1" x14ac:dyDescent="0.2">
      <c r="A7908" s="64" t="s">
        <v>1356</v>
      </c>
      <c r="B7908" s="65" t="s">
        <v>1355</v>
      </c>
      <c r="C7908" s="65">
        <v>519539</v>
      </c>
      <c r="D7908" s="66">
        <f>VLOOKUP(A7908,'2.1 Termination Charges'!$B$4:$F$904,5,0)</f>
        <v>4.8500000000000001E-3</v>
      </c>
      <c r="G7908" s="67"/>
      <c r="H7908" s="67"/>
      <c r="J7908" s="67"/>
      <c r="P7908" s="68"/>
      <c r="Q7908" s="69"/>
      <c r="R7908" s="69"/>
      <c r="Z7908" s="70"/>
      <c r="AA7908" s="71"/>
      <c r="AB7908" s="70"/>
      <c r="AC7908" s="70"/>
      <c r="AD7908" s="53"/>
      <c r="AE7908" s="53"/>
      <c r="AF7908" s="72"/>
      <c r="AG7908" s="70"/>
      <c r="AH7908" s="70"/>
      <c r="AI7908" s="70"/>
    </row>
    <row r="7909" spans="1:35" ht="12.75" customHeight="1" x14ac:dyDescent="0.2">
      <c r="A7909" s="64" t="s">
        <v>1356</v>
      </c>
      <c r="B7909" s="65" t="s">
        <v>1355</v>
      </c>
      <c r="C7909" s="65">
        <v>519540</v>
      </c>
      <c r="D7909" s="66">
        <f>VLOOKUP(A7909,'2.1 Termination Charges'!$B$4:$F$904,5,0)</f>
        <v>4.8500000000000001E-3</v>
      </c>
      <c r="G7909" s="67"/>
      <c r="H7909" s="67"/>
      <c r="J7909" s="67"/>
      <c r="P7909" s="68"/>
      <c r="Q7909" s="69"/>
      <c r="R7909" s="69"/>
      <c r="Z7909" s="70"/>
      <c r="AA7909" s="71"/>
      <c r="AB7909" s="70"/>
      <c r="AC7909" s="70"/>
      <c r="AD7909" s="53"/>
      <c r="AE7909" s="53"/>
      <c r="AF7909" s="72"/>
      <c r="AG7909" s="70"/>
      <c r="AH7909" s="70"/>
      <c r="AI7909" s="70"/>
    </row>
    <row r="7910" spans="1:35" ht="12.75" customHeight="1" x14ac:dyDescent="0.2">
      <c r="A7910" s="64" t="s">
        <v>1356</v>
      </c>
      <c r="B7910" s="65" t="s">
        <v>1355</v>
      </c>
      <c r="C7910" s="65">
        <v>5195440</v>
      </c>
      <c r="D7910" s="66">
        <f>VLOOKUP(A7910,'2.1 Termination Charges'!$B$4:$F$904,5,0)</f>
        <v>4.8500000000000001E-3</v>
      </c>
      <c r="G7910" s="67"/>
      <c r="H7910" s="67"/>
      <c r="J7910" s="67"/>
      <c r="P7910" s="68"/>
      <c r="Q7910" s="69"/>
      <c r="R7910" s="69"/>
      <c r="Z7910" s="70"/>
      <c r="AA7910" s="71"/>
      <c r="AB7910" s="70"/>
      <c r="AC7910" s="70"/>
      <c r="AD7910" s="53"/>
      <c r="AE7910" s="53"/>
      <c r="AF7910" s="72"/>
      <c r="AG7910" s="70"/>
      <c r="AH7910" s="70"/>
      <c r="AI7910" s="70"/>
    </row>
    <row r="7911" spans="1:35" ht="12.75" customHeight="1" x14ac:dyDescent="0.2">
      <c r="A7911" s="64" t="s">
        <v>1356</v>
      </c>
      <c r="B7911" s="65" t="s">
        <v>1355</v>
      </c>
      <c r="C7911" s="65">
        <v>5195441</v>
      </c>
      <c r="D7911" s="66">
        <f>VLOOKUP(A7911,'2.1 Termination Charges'!$B$4:$F$904,5,0)</f>
        <v>4.8500000000000001E-3</v>
      </c>
      <c r="G7911" s="67"/>
      <c r="H7911" s="67"/>
      <c r="J7911" s="67"/>
      <c r="P7911" s="68"/>
      <c r="Q7911" s="69"/>
      <c r="R7911" s="69"/>
      <c r="Z7911" s="70"/>
      <c r="AA7911" s="71"/>
      <c r="AB7911" s="70"/>
      <c r="AC7911" s="70"/>
      <c r="AD7911" s="53"/>
      <c r="AE7911" s="53"/>
      <c r="AF7911" s="72"/>
      <c r="AG7911" s="70"/>
      <c r="AH7911" s="70"/>
      <c r="AI7911" s="70"/>
    </row>
    <row r="7912" spans="1:35" ht="12.75" customHeight="1" x14ac:dyDescent="0.2">
      <c r="A7912" s="64" t="s">
        <v>1356</v>
      </c>
      <c r="B7912" s="65" t="s">
        <v>1355</v>
      </c>
      <c r="C7912" s="65">
        <v>5195442</v>
      </c>
      <c r="D7912" s="66">
        <f>VLOOKUP(A7912,'2.1 Termination Charges'!$B$4:$F$904,5,0)</f>
        <v>4.8500000000000001E-3</v>
      </c>
      <c r="G7912" s="67"/>
      <c r="H7912" s="67"/>
      <c r="J7912" s="67"/>
      <c r="P7912" s="68"/>
      <c r="Q7912" s="69"/>
      <c r="R7912" s="69"/>
      <c r="Z7912" s="70"/>
      <c r="AA7912" s="71"/>
      <c r="AB7912" s="70"/>
      <c r="AC7912" s="70"/>
      <c r="AD7912" s="53"/>
      <c r="AE7912" s="53"/>
      <c r="AF7912" s="72"/>
      <c r="AG7912" s="70"/>
      <c r="AH7912" s="70"/>
      <c r="AI7912" s="70"/>
    </row>
    <row r="7913" spans="1:35" ht="12.75" customHeight="1" x14ac:dyDescent="0.2">
      <c r="A7913" s="64" t="s">
        <v>1356</v>
      </c>
      <c r="B7913" s="65" t="s">
        <v>1355</v>
      </c>
      <c r="C7913" s="65">
        <v>5195443</v>
      </c>
      <c r="D7913" s="66">
        <f>VLOOKUP(A7913,'2.1 Termination Charges'!$B$4:$F$904,5,0)</f>
        <v>4.8500000000000001E-3</v>
      </c>
      <c r="G7913" s="67"/>
      <c r="H7913" s="67"/>
      <c r="J7913" s="67"/>
      <c r="P7913" s="68"/>
      <c r="Q7913" s="69"/>
      <c r="R7913" s="69"/>
      <c r="Z7913" s="70"/>
      <c r="AA7913" s="71"/>
      <c r="AB7913" s="70"/>
      <c r="AC7913" s="70"/>
      <c r="AD7913" s="53"/>
      <c r="AE7913" s="53"/>
      <c r="AF7913" s="72"/>
      <c r="AG7913" s="70"/>
      <c r="AH7913" s="70"/>
      <c r="AI7913" s="70"/>
    </row>
    <row r="7914" spans="1:35" ht="12.75" customHeight="1" x14ac:dyDescent="0.2">
      <c r="A7914" s="64" t="s">
        <v>1356</v>
      </c>
      <c r="B7914" s="65" t="s">
        <v>1355</v>
      </c>
      <c r="C7914" s="65">
        <v>5195444</v>
      </c>
      <c r="D7914" s="66">
        <f>VLOOKUP(A7914,'2.1 Termination Charges'!$B$4:$F$904,5,0)</f>
        <v>4.8500000000000001E-3</v>
      </c>
      <c r="G7914" s="67"/>
      <c r="H7914" s="67"/>
      <c r="J7914" s="67"/>
      <c r="P7914" s="68"/>
      <c r="Q7914" s="69"/>
      <c r="R7914" s="69"/>
      <c r="Z7914" s="70"/>
      <c r="AA7914" s="71"/>
      <c r="AB7914" s="70"/>
      <c r="AC7914" s="70"/>
      <c r="AD7914" s="53"/>
      <c r="AE7914" s="53"/>
      <c r="AF7914" s="72"/>
      <c r="AG7914" s="70"/>
      <c r="AH7914" s="70"/>
      <c r="AI7914" s="70"/>
    </row>
    <row r="7915" spans="1:35" ht="12.75" customHeight="1" x14ac:dyDescent="0.2">
      <c r="A7915" s="64" t="s">
        <v>1356</v>
      </c>
      <c r="B7915" s="65" t="s">
        <v>1355</v>
      </c>
      <c r="C7915" s="65">
        <v>5195445</v>
      </c>
      <c r="D7915" s="66">
        <f>VLOOKUP(A7915,'2.1 Termination Charges'!$B$4:$F$904,5,0)</f>
        <v>4.8500000000000001E-3</v>
      </c>
      <c r="G7915" s="67"/>
      <c r="H7915" s="67"/>
      <c r="J7915" s="67"/>
      <c r="P7915" s="68"/>
      <c r="Q7915" s="69"/>
      <c r="R7915" s="69"/>
      <c r="Z7915" s="70"/>
      <c r="AA7915" s="71"/>
      <c r="AB7915" s="70"/>
      <c r="AC7915" s="70"/>
      <c r="AD7915" s="53"/>
      <c r="AE7915" s="53"/>
      <c r="AF7915" s="72"/>
      <c r="AG7915" s="70"/>
      <c r="AH7915" s="70"/>
      <c r="AI7915" s="70"/>
    </row>
    <row r="7916" spans="1:35" ht="12.75" customHeight="1" x14ac:dyDescent="0.2">
      <c r="A7916" s="64" t="s">
        <v>1356</v>
      </c>
      <c r="B7916" s="65" t="s">
        <v>1355</v>
      </c>
      <c r="C7916" s="65">
        <v>5195446</v>
      </c>
      <c r="D7916" s="66">
        <f>VLOOKUP(A7916,'2.1 Termination Charges'!$B$4:$F$904,5,0)</f>
        <v>4.8500000000000001E-3</v>
      </c>
      <c r="G7916" s="67"/>
      <c r="H7916" s="67"/>
      <c r="J7916" s="67"/>
      <c r="P7916" s="68"/>
      <c r="Q7916" s="69"/>
      <c r="R7916" s="69"/>
      <c r="Z7916" s="70"/>
      <c r="AA7916" s="71"/>
      <c r="AB7916" s="70"/>
      <c r="AC7916" s="70"/>
      <c r="AD7916" s="53"/>
      <c r="AE7916" s="53"/>
      <c r="AF7916" s="72"/>
      <c r="AG7916" s="70"/>
      <c r="AH7916" s="70"/>
      <c r="AI7916" s="70"/>
    </row>
    <row r="7917" spans="1:35" ht="12.75" customHeight="1" x14ac:dyDescent="0.2">
      <c r="A7917" s="64" t="s">
        <v>1356</v>
      </c>
      <c r="B7917" s="65" t="s">
        <v>1355</v>
      </c>
      <c r="C7917" s="65">
        <v>5195447</v>
      </c>
      <c r="D7917" s="66">
        <f>VLOOKUP(A7917,'2.1 Termination Charges'!$B$4:$F$904,5,0)</f>
        <v>4.8500000000000001E-3</v>
      </c>
      <c r="G7917" s="67"/>
      <c r="H7917" s="67"/>
      <c r="J7917" s="67"/>
      <c r="P7917" s="68"/>
      <c r="Q7917" s="69"/>
      <c r="R7917" s="69"/>
      <c r="Z7917" s="70"/>
      <c r="AA7917" s="71"/>
      <c r="AB7917" s="70"/>
      <c r="AC7917" s="70"/>
      <c r="AD7917" s="53"/>
      <c r="AE7917" s="53"/>
      <c r="AF7917" s="72"/>
      <c r="AG7917" s="70"/>
      <c r="AH7917" s="70"/>
      <c r="AI7917" s="70"/>
    </row>
    <row r="7918" spans="1:35" ht="12.75" customHeight="1" x14ac:dyDescent="0.2">
      <c r="A7918" s="64" t="s">
        <v>1356</v>
      </c>
      <c r="B7918" s="65" t="s">
        <v>1355</v>
      </c>
      <c r="C7918" s="65">
        <v>5195448</v>
      </c>
      <c r="D7918" s="66">
        <f>VLOOKUP(A7918,'2.1 Termination Charges'!$B$4:$F$904,5,0)</f>
        <v>4.8500000000000001E-3</v>
      </c>
      <c r="G7918" s="67"/>
      <c r="H7918" s="67"/>
      <c r="J7918" s="67"/>
      <c r="P7918" s="68"/>
      <c r="Q7918" s="69"/>
      <c r="R7918" s="69"/>
      <c r="Z7918" s="70"/>
      <c r="AA7918" s="71"/>
      <c r="AB7918" s="70"/>
      <c r="AC7918" s="70"/>
      <c r="AD7918" s="53"/>
      <c r="AE7918" s="53"/>
      <c r="AF7918" s="72"/>
      <c r="AG7918" s="70"/>
      <c r="AH7918" s="70"/>
      <c r="AI7918" s="70"/>
    </row>
    <row r="7919" spans="1:35" ht="12.75" customHeight="1" x14ac:dyDescent="0.2">
      <c r="A7919" s="64" t="s">
        <v>1356</v>
      </c>
      <c r="B7919" s="65" t="s">
        <v>1355</v>
      </c>
      <c r="C7919" s="65">
        <v>519546</v>
      </c>
      <c r="D7919" s="66">
        <f>VLOOKUP(A7919,'2.1 Termination Charges'!$B$4:$F$904,5,0)</f>
        <v>4.8500000000000001E-3</v>
      </c>
      <c r="G7919" s="67"/>
      <c r="H7919" s="67"/>
      <c r="J7919" s="67"/>
      <c r="P7919" s="68"/>
      <c r="Q7919" s="69"/>
      <c r="R7919" s="69"/>
      <c r="Z7919" s="70"/>
      <c r="AA7919" s="71"/>
      <c r="AB7919" s="70"/>
      <c r="AC7919" s="70"/>
      <c r="AD7919" s="53"/>
      <c r="AE7919" s="53"/>
      <c r="AF7919" s="72"/>
      <c r="AG7919" s="70"/>
      <c r="AH7919" s="70"/>
      <c r="AI7919" s="70"/>
    </row>
    <row r="7920" spans="1:35" ht="12.75" customHeight="1" x14ac:dyDescent="0.2">
      <c r="A7920" s="64" t="s">
        <v>1356</v>
      </c>
      <c r="B7920" s="65" t="s">
        <v>1355</v>
      </c>
      <c r="C7920" s="65">
        <v>519548</v>
      </c>
      <c r="D7920" s="66">
        <f>VLOOKUP(A7920,'2.1 Termination Charges'!$B$4:$F$904,5,0)</f>
        <v>4.8500000000000001E-3</v>
      </c>
      <c r="G7920" s="67"/>
      <c r="H7920" s="67"/>
      <c r="J7920" s="67"/>
      <c r="P7920" s="68"/>
      <c r="Q7920" s="69"/>
      <c r="R7920" s="69"/>
      <c r="Z7920" s="70"/>
      <c r="AA7920" s="71"/>
      <c r="AB7920" s="70"/>
      <c r="AC7920" s="70"/>
      <c r="AD7920" s="53"/>
      <c r="AE7920" s="53"/>
      <c r="AF7920" s="72"/>
      <c r="AG7920" s="70"/>
      <c r="AH7920" s="70"/>
      <c r="AI7920" s="70"/>
    </row>
    <row r="7921" spans="1:35" ht="12.75" customHeight="1" x14ac:dyDescent="0.2">
      <c r="A7921" s="64" t="s">
        <v>1356</v>
      </c>
      <c r="B7921" s="65" t="s">
        <v>1355</v>
      </c>
      <c r="C7921" s="65">
        <v>519549</v>
      </c>
      <c r="D7921" s="66">
        <f>VLOOKUP(A7921,'2.1 Termination Charges'!$B$4:$F$904,5,0)</f>
        <v>4.8500000000000001E-3</v>
      </c>
      <c r="G7921" s="67"/>
      <c r="H7921" s="67"/>
      <c r="J7921" s="67"/>
      <c r="P7921" s="68"/>
      <c r="Q7921" s="69"/>
      <c r="R7921" s="69"/>
      <c r="Z7921" s="70"/>
      <c r="AA7921" s="71"/>
      <c r="AB7921" s="70"/>
      <c r="AC7921" s="70"/>
      <c r="AD7921" s="53"/>
      <c r="AE7921" s="53"/>
      <c r="AF7921" s="72"/>
      <c r="AG7921" s="70"/>
      <c r="AH7921" s="70"/>
      <c r="AI7921" s="70"/>
    </row>
    <row r="7922" spans="1:35" ht="12.75" customHeight="1" x14ac:dyDescent="0.2">
      <c r="A7922" s="64" t="s">
        <v>1356</v>
      </c>
      <c r="B7922" s="65" t="s">
        <v>1355</v>
      </c>
      <c r="C7922" s="65">
        <v>5195550</v>
      </c>
      <c r="D7922" s="66">
        <f>VLOOKUP(A7922,'2.1 Termination Charges'!$B$4:$F$904,5,0)</f>
        <v>4.8500000000000001E-3</v>
      </c>
      <c r="G7922" s="67"/>
      <c r="H7922" s="67"/>
      <c r="J7922" s="67"/>
      <c r="P7922" s="68"/>
      <c r="Q7922" s="69"/>
      <c r="R7922" s="69"/>
      <c r="Z7922" s="70"/>
      <c r="AA7922" s="71"/>
      <c r="AB7922" s="70"/>
      <c r="AC7922" s="70"/>
      <c r="AD7922" s="53"/>
      <c r="AE7922" s="53"/>
      <c r="AF7922" s="72"/>
      <c r="AG7922" s="70"/>
      <c r="AH7922" s="70"/>
      <c r="AI7922" s="70"/>
    </row>
    <row r="7923" spans="1:35" ht="12.75" customHeight="1" x14ac:dyDescent="0.2">
      <c r="A7923" s="64" t="s">
        <v>1356</v>
      </c>
      <c r="B7923" s="65" t="s">
        <v>1355</v>
      </c>
      <c r="C7923" s="65">
        <v>519556</v>
      </c>
      <c r="D7923" s="66">
        <f>VLOOKUP(A7923,'2.1 Termination Charges'!$B$4:$F$904,5,0)</f>
        <v>4.8500000000000001E-3</v>
      </c>
      <c r="G7923" s="67"/>
      <c r="H7923" s="67"/>
      <c r="J7923" s="67"/>
      <c r="P7923" s="68"/>
      <c r="Q7923" s="69"/>
      <c r="R7923" s="69"/>
      <c r="Z7923" s="70"/>
      <c r="AA7923" s="71"/>
      <c r="AB7923" s="70"/>
      <c r="AC7923" s="70"/>
      <c r="AD7923" s="53"/>
      <c r="AE7923" s="53"/>
      <c r="AF7923" s="72"/>
      <c r="AG7923" s="70"/>
      <c r="AH7923" s="70"/>
      <c r="AI7923" s="70"/>
    </row>
    <row r="7924" spans="1:35" ht="12.75" customHeight="1" x14ac:dyDescent="0.2">
      <c r="A7924" s="64" t="s">
        <v>1356</v>
      </c>
      <c r="B7924" s="65" t="s">
        <v>1355</v>
      </c>
      <c r="C7924" s="65">
        <v>519558</v>
      </c>
      <c r="D7924" s="66">
        <f>VLOOKUP(A7924,'2.1 Termination Charges'!$B$4:$F$904,5,0)</f>
        <v>4.8500000000000001E-3</v>
      </c>
      <c r="G7924" s="67"/>
      <c r="H7924" s="67"/>
      <c r="J7924" s="67"/>
      <c r="P7924" s="68"/>
      <c r="Q7924" s="69"/>
      <c r="R7924" s="69"/>
      <c r="Z7924" s="70"/>
      <c r="AA7924" s="71"/>
      <c r="AB7924" s="70"/>
      <c r="AC7924" s="70"/>
      <c r="AD7924" s="53"/>
      <c r="AE7924" s="53"/>
      <c r="AF7924" s="72"/>
      <c r="AG7924" s="70"/>
      <c r="AH7924" s="70"/>
      <c r="AI7924" s="70"/>
    </row>
    <row r="7925" spans="1:35" ht="12.75" customHeight="1" x14ac:dyDescent="0.2">
      <c r="A7925" s="64" t="s">
        <v>1356</v>
      </c>
      <c r="B7925" s="65" t="s">
        <v>1355</v>
      </c>
      <c r="C7925" s="65">
        <v>519559</v>
      </c>
      <c r="D7925" s="66">
        <f>VLOOKUP(A7925,'2.1 Termination Charges'!$B$4:$F$904,5,0)</f>
        <v>4.8500000000000001E-3</v>
      </c>
      <c r="G7925" s="67"/>
      <c r="H7925" s="67"/>
      <c r="J7925" s="67"/>
      <c r="P7925" s="68"/>
      <c r="Q7925" s="69"/>
      <c r="R7925" s="69"/>
      <c r="Z7925" s="70"/>
      <c r="AA7925" s="71"/>
      <c r="AB7925" s="70"/>
      <c r="AC7925" s="70"/>
      <c r="AD7925" s="53"/>
      <c r="AE7925" s="53"/>
      <c r="AF7925" s="72"/>
      <c r="AG7925" s="70"/>
      <c r="AH7925" s="70"/>
      <c r="AI7925" s="70"/>
    </row>
    <row r="7926" spans="1:35" ht="12.75" customHeight="1" x14ac:dyDescent="0.2">
      <c r="A7926" s="64" t="s">
        <v>1356</v>
      </c>
      <c r="B7926" s="65" t="s">
        <v>1355</v>
      </c>
      <c r="C7926" s="65">
        <v>51956</v>
      </c>
      <c r="D7926" s="66">
        <f>VLOOKUP(A7926,'2.1 Termination Charges'!$B$4:$F$904,5,0)</f>
        <v>4.8500000000000001E-3</v>
      </c>
      <c r="G7926" s="67"/>
      <c r="H7926" s="67"/>
      <c r="J7926" s="67"/>
      <c r="P7926" s="68"/>
      <c r="Q7926" s="69"/>
      <c r="R7926" s="69"/>
      <c r="Z7926" s="70"/>
      <c r="AA7926" s="71"/>
      <c r="AB7926" s="70"/>
      <c r="AC7926" s="70"/>
      <c r="AD7926" s="53"/>
      <c r="AE7926" s="53"/>
      <c r="AF7926" s="72"/>
      <c r="AG7926" s="70"/>
      <c r="AH7926" s="70"/>
      <c r="AI7926" s="70"/>
    </row>
    <row r="7927" spans="1:35" ht="12.75" customHeight="1" x14ac:dyDescent="0.2">
      <c r="A7927" s="64" t="s">
        <v>1356</v>
      </c>
      <c r="B7927" s="65" t="s">
        <v>1355</v>
      </c>
      <c r="C7927" s="65">
        <v>519560</v>
      </c>
      <c r="D7927" s="66">
        <f>VLOOKUP(A7927,'2.1 Termination Charges'!$B$4:$F$904,5,0)</f>
        <v>4.8500000000000001E-3</v>
      </c>
      <c r="G7927" s="67"/>
      <c r="H7927" s="67"/>
      <c r="J7927" s="67"/>
      <c r="P7927" s="68"/>
      <c r="Q7927" s="69"/>
      <c r="R7927" s="69"/>
      <c r="Z7927" s="70"/>
      <c r="AA7927" s="71"/>
      <c r="AB7927" s="70"/>
      <c r="AC7927" s="70"/>
      <c r="AD7927" s="53"/>
      <c r="AE7927" s="53"/>
      <c r="AF7927" s="72"/>
      <c r="AG7927" s="70"/>
      <c r="AH7927" s="70"/>
      <c r="AI7927" s="70"/>
    </row>
    <row r="7928" spans="1:35" ht="12.75" customHeight="1" x14ac:dyDescent="0.2">
      <c r="A7928" s="64" t="s">
        <v>1356</v>
      </c>
      <c r="B7928" s="65" t="s">
        <v>1355</v>
      </c>
      <c r="C7928" s="65">
        <v>519561</v>
      </c>
      <c r="D7928" s="66">
        <f>VLOOKUP(A7928,'2.1 Termination Charges'!$B$4:$F$904,5,0)</f>
        <v>4.8500000000000001E-3</v>
      </c>
      <c r="G7928" s="67"/>
      <c r="H7928" s="67"/>
      <c r="J7928" s="67"/>
      <c r="P7928" s="68"/>
      <c r="Q7928" s="69"/>
      <c r="R7928" s="69"/>
      <c r="Z7928" s="70"/>
      <c r="AA7928" s="71"/>
      <c r="AB7928" s="70"/>
      <c r="AC7928" s="70"/>
      <c r="AD7928" s="53"/>
      <c r="AE7928" s="53"/>
      <c r="AF7928" s="72"/>
      <c r="AG7928" s="70"/>
      <c r="AH7928" s="70"/>
      <c r="AI7928" s="70"/>
    </row>
    <row r="7929" spans="1:35" ht="12.75" customHeight="1" x14ac:dyDescent="0.2">
      <c r="A7929" s="64" t="s">
        <v>1356</v>
      </c>
      <c r="B7929" s="65" t="s">
        <v>1355</v>
      </c>
      <c r="C7929" s="65">
        <v>519564</v>
      </c>
      <c r="D7929" s="66">
        <f>VLOOKUP(A7929,'2.1 Termination Charges'!$B$4:$F$904,5,0)</f>
        <v>4.8500000000000001E-3</v>
      </c>
      <c r="G7929" s="67"/>
      <c r="H7929" s="67"/>
      <c r="J7929" s="67"/>
      <c r="P7929" s="68"/>
      <c r="Q7929" s="69"/>
      <c r="R7929" s="69"/>
      <c r="Z7929" s="70"/>
      <c r="AA7929" s="71"/>
      <c r="AB7929" s="70"/>
      <c r="AC7929" s="70"/>
      <c r="AD7929" s="53"/>
      <c r="AE7929" s="53"/>
      <c r="AF7929" s="72"/>
      <c r="AG7929" s="70"/>
      <c r="AH7929" s="70"/>
      <c r="AI7929" s="70"/>
    </row>
    <row r="7930" spans="1:35" ht="12.75" customHeight="1" x14ac:dyDescent="0.2">
      <c r="A7930" s="64" t="s">
        <v>1356</v>
      </c>
      <c r="B7930" s="65" t="s">
        <v>1355</v>
      </c>
      <c r="C7930" s="65">
        <v>519565</v>
      </c>
      <c r="D7930" s="66">
        <f>VLOOKUP(A7930,'2.1 Termination Charges'!$B$4:$F$904,5,0)</f>
        <v>4.8500000000000001E-3</v>
      </c>
      <c r="G7930" s="67"/>
      <c r="H7930" s="67"/>
      <c r="J7930" s="67"/>
      <c r="P7930" s="68"/>
      <c r="Q7930" s="69"/>
      <c r="R7930" s="69"/>
      <c r="Z7930" s="70"/>
      <c r="AA7930" s="71"/>
      <c r="AB7930" s="70"/>
      <c r="AC7930" s="70"/>
      <c r="AD7930" s="53"/>
      <c r="AE7930" s="53"/>
      <c r="AF7930" s="72"/>
      <c r="AG7930" s="70"/>
      <c r="AH7930" s="70"/>
      <c r="AI7930" s="70"/>
    </row>
    <row r="7931" spans="1:35" ht="12.75" customHeight="1" x14ac:dyDescent="0.2">
      <c r="A7931" s="64" t="s">
        <v>1356</v>
      </c>
      <c r="B7931" s="65" t="s">
        <v>1355</v>
      </c>
      <c r="C7931" s="65">
        <v>519566</v>
      </c>
      <c r="D7931" s="66">
        <f>VLOOKUP(A7931,'2.1 Termination Charges'!$B$4:$F$904,5,0)</f>
        <v>4.8500000000000001E-3</v>
      </c>
      <c r="G7931" s="67"/>
      <c r="H7931" s="67"/>
      <c r="J7931" s="67"/>
      <c r="P7931" s="68"/>
      <c r="Q7931" s="69"/>
      <c r="R7931" s="69"/>
      <c r="Z7931" s="70"/>
      <c r="AA7931" s="71"/>
      <c r="AB7931" s="70"/>
      <c r="AC7931" s="70"/>
      <c r="AD7931" s="53"/>
      <c r="AE7931" s="53"/>
      <c r="AF7931" s="72"/>
      <c r="AG7931" s="70"/>
      <c r="AH7931" s="70"/>
      <c r="AI7931" s="70"/>
    </row>
    <row r="7932" spans="1:35" ht="12.75" customHeight="1" x14ac:dyDescent="0.2">
      <c r="A7932" s="64" t="s">
        <v>1356</v>
      </c>
      <c r="B7932" s="65" t="s">
        <v>1355</v>
      </c>
      <c r="C7932" s="65">
        <v>519568</v>
      </c>
      <c r="D7932" s="66">
        <f>VLOOKUP(A7932,'2.1 Termination Charges'!$B$4:$F$904,5,0)</f>
        <v>4.8500000000000001E-3</v>
      </c>
      <c r="G7932" s="67"/>
      <c r="H7932" s="67"/>
      <c r="J7932" s="67"/>
      <c r="P7932" s="68"/>
      <c r="Q7932" s="69"/>
      <c r="R7932" s="69"/>
      <c r="Z7932" s="70"/>
      <c r="AA7932" s="71"/>
      <c r="AB7932" s="70"/>
      <c r="AC7932" s="70"/>
      <c r="AD7932" s="53"/>
      <c r="AE7932" s="53"/>
      <c r="AF7932" s="72"/>
      <c r="AG7932" s="70"/>
      <c r="AH7932" s="70"/>
      <c r="AI7932" s="70"/>
    </row>
    <row r="7933" spans="1:35" ht="12.75" customHeight="1" x14ac:dyDescent="0.2">
      <c r="A7933" s="64" t="s">
        <v>1356</v>
      </c>
      <c r="B7933" s="65" t="s">
        <v>1355</v>
      </c>
      <c r="C7933" s="65">
        <v>519569</v>
      </c>
      <c r="D7933" s="66">
        <f>VLOOKUP(A7933,'2.1 Termination Charges'!$B$4:$F$904,5,0)</f>
        <v>4.8500000000000001E-3</v>
      </c>
      <c r="G7933" s="67"/>
      <c r="H7933" s="67"/>
      <c r="J7933" s="67"/>
      <c r="P7933" s="68"/>
      <c r="Q7933" s="69"/>
      <c r="R7933" s="69"/>
      <c r="Z7933" s="70"/>
      <c r="AA7933" s="71"/>
      <c r="AB7933" s="70"/>
      <c r="AC7933" s="70"/>
      <c r="AD7933" s="53"/>
      <c r="AE7933" s="53"/>
      <c r="AF7933" s="72"/>
      <c r="AG7933" s="70"/>
      <c r="AH7933" s="70"/>
      <c r="AI7933" s="70"/>
    </row>
    <row r="7934" spans="1:35" ht="12.75" customHeight="1" x14ac:dyDescent="0.2">
      <c r="A7934" s="64" t="s">
        <v>1356</v>
      </c>
      <c r="B7934" s="65" t="s">
        <v>1355</v>
      </c>
      <c r="C7934" s="65">
        <v>519574</v>
      </c>
      <c r="D7934" s="66">
        <f>VLOOKUP(A7934,'2.1 Termination Charges'!$B$4:$F$904,5,0)</f>
        <v>4.8500000000000001E-3</v>
      </c>
      <c r="G7934" s="67"/>
      <c r="H7934" s="67"/>
      <c r="J7934" s="67"/>
      <c r="P7934" s="68"/>
      <c r="Q7934" s="69"/>
      <c r="R7934" s="69"/>
      <c r="Z7934" s="70"/>
      <c r="AA7934" s="71"/>
      <c r="AB7934" s="70"/>
      <c r="AC7934" s="70"/>
      <c r="AD7934" s="53"/>
      <c r="AE7934" s="53"/>
      <c r="AF7934" s="72"/>
      <c r="AG7934" s="70"/>
      <c r="AH7934" s="70"/>
      <c r="AI7934" s="70"/>
    </row>
    <row r="7935" spans="1:35" ht="12.75" customHeight="1" x14ac:dyDescent="0.2">
      <c r="A7935" s="64" t="s">
        <v>1356</v>
      </c>
      <c r="B7935" s="65" t="s">
        <v>1355</v>
      </c>
      <c r="C7935" s="65">
        <v>519575</v>
      </c>
      <c r="D7935" s="66">
        <f>VLOOKUP(A7935,'2.1 Termination Charges'!$B$4:$F$904,5,0)</f>
        <v>4.8500000000000001E-3</v>
      </c>
      <c r="G7935" s="67"/>
      <c r="H7935" s="67"/>
      <c r="J7935" s="67"/>
      <c r="P7935" s="68"/>
      <c r="Q7935" s="69"/>
      <c r="R7935" s="69"/>
      <c r="Z7935" s="70"/>
      <c r="AA7935" s="71"/>
      <c r="AB7935" s="70"/>
      <c r="AC7935" s="70"/>
      <c r="AD7935" s="53"/>
      <c r="AE7935" s="53"/>
      <c r="AF7935" s="72"/>
      <c r="AG7935" s="70"/>
      <c r="AH7935" s="70"/>
      <c r="AI7935" s="70"/>
    </row>
    <row r="7936" spans="1:35" ht="12.75" customHeight="1" x14ac:dyDescent="0.2">
      <c r="A7936" s="64" t="s">
        <v>1356</v>
      </c>
      <c r="B7936" s="65" t="s">
        <v>1355</v>
      </c>
      <c r="C7936" s="65">
        <v>519576</v>
      </c>
      <c r="D7936" s="66">
        <f>VLOOKUP(A7936,'2.1 Termination Charges'!$B$4:$F$904,5,0)</f>
        <v>4.8500000000000001E-3</v>
      </c>
      <c r="G7936" s="67"/>
      <c r="H7936" s="67"/>
      <c r="J7936" s="67"/>
      <c r="P7936" s="68"/>
      <c r="Q7936" s="69"/>
      <c r="R7936" s="69"/>
      <c r="Z7936" s="70"/>
      <c r="AA7936" s="71"/>
      <c r="AB7936" s="70"/>
      <c r="AC7936" s="70"/>
      <c r="AD7936" s="53"/>
      <c r="AE7936" s="53"/>
      <c r="AF7936" s="72"/>
      <c r="AG7936" s="70"/>
      <c r="AH7936" s="70"/>
      <c r="AI7936" s="70"/>
    </row>
    <row r="7937" spans="1:35" ht="12.75" customHeight="1" x14ac:dyDescent="0.2">
      <c r="A7937" s="64" t="s">
        <v>1356</v>
      </c>
      <c r="B7937" s="65" t="s">
        <v>1355</v>
      </c>
      <c r="C7937" s="65">
        <v>519578</v>
      </c>
      <c r="D7937" s="66">
        <f>VLOOKUP(A7937,'2.1 Termination Charges'!$B$4:$F$904,5,0)</f>
        <v>4.8500000000000001E-3</v>
      </c>
      <c r="G7937" s="67"/>
      <c r="H7937" s="67"/>
      <c r="J7937" s="67"/>
      <c r="P7937" s="68"/>
      <c r="Q7937" s="69"/>
      <c r="R7937" s="69"/>
      <c r="Z7937" s="70"/>
      <c r="AA7937" s="71"/>
      <c r="AB7937" s="70"/>
      <c r="AC7937" s="70"/>
      <c r="AD7937" s="53"/>
      <c r="AE7937" s="53"/>
      <c r="AF7937" s="72"/>
      <c r="AG7937" s="70"/>
      <c r="AH7937" s="70"/>
      <c r="AI7937" s="70"/>
    </row>
    <row r="7938" spans="1:35" ht="12.75" customHeight="1" x14ac:dyDescent="0.2">
      <c r="A7938" s="64" t="s">
        <v>1356</v>
      </c>
      <c r="B7938" s="65" t="s">
        <v>1355</v>
      </c>
      <c r="C7938" s="65">
        <v>519579</v>
      </c>
      <c r="D7938" s="66">
        <f>VLOOKUP(A7938,'2.1 Termination Charges'!$B$4:$F$904,5,0)</f>
        <v>4.8500000000000001E-3</v>
      </c>
      <c r="G7938" s="67"/>
      <c r="H7938" s="67"/>
      <c r="J7938" s="67"/>
      <c r="P7938" s="68"/>
      <c r="Q7938" s="69"/>
      <c r="R7938" s="69"/>
      <c r="Z7938" s="70"/>
      <c r="AA7938" s="71"/>
      <c r="AB7938" s="70"/>
      <c r="AC7938" s="70"/>
      <c r="AD7938" s="53"/>
      <c r="AE7938" s="53"/>
      <c r="AF7938" s="72"/>
      <c r="AG7938" s="70"/>
      <c r="AH7938" s="70"/>
      <c r="AI7938" s="70"/>
    </row>
    <row r="7939" spans="1:35" ht="12.75" customHeight="1" x14ac:dyDescent="0.2">
      <c r="A7939" s="64" t="s">
        <v>1356</v>
      </c>
      <c r="B7939" s="65" t="s">
        <v>1355</v>
      </c>
      <c r="C7939" s="65">
        <v>519580</v>
      </c>
      <c r="D7939" s="66">
        <f>VLOOKUP(A7939,'2.1 Termination Charges'!$B$4:$F$904,5,0)</f>
        <v>4.8500000000000001E-3</v>
      </c>
      <c r="G7939" s="67"/>
      <c r="H7939" s="67"/>
      <c r="J7939" s="67"/>
      <c r="P7939" s="68"/>
      <c r="Q7939" s="69"/>
      <c r="R7939" s="69"/>
      <c r="Z7939" s="70"/>
      <c r="AA7939" s="71"/>
      <c r="AB7939" s="70"/>
      <c r="AC7939" s="70"/>
      <c r="AD7939" s="53"/>
      <c r="AE7939" s="53"/>
      <c r="AF7939" s="72"/>
      <c r="AG7939" s="70"/>
      <c r="AH7939" s="70"/>
      <c r="AI7939" s="70"/>
    </row>
    <row r="7940" spans="1:35" ht="12.75" customHeight="1" x14ac:dyDescent="0.2">
      <c r="A7940" s="64" t="s">
        <v>1356</v>
      </c>
      <c r="B7940" s="65" t="s">
        <v>1355</v>
      </c>
      <c r="C7940" s="65">
        <v>5195800</v>
      </c>
      <c r="D7940" s="66">
        <f>VLOOKUP(A7940,'2.1 Termination Charges'!$B$4:$F$904,5,0)</f>
        <v>4.8500000000000001E-3</v>
      </c>
      <c r="G7940" s="67"/>
      <c r="H7940" s="67"/>
      <c r="J7940" s="67"/>
      <c r="P7940" s="68"/>
      <c r="Q7940" s="69"/>
      <c r="R7940" s="69"/>
      <c r="Z7940" s="70"/>
      <c r="AA7940" s="71"/>
      <c r="AB7940" s="70"/>
      <c r="AC7940" s="70"/>
      <c r="AD7940" s="53"/>
      <c r="AE7940" s="53"/>
      <c r="AF7940" s="72"/>
      <c r="AG7940" s="70"/>
      <c r="AH7940" s="70"/>
      <c r="AI7940" s="70"/>
    </row>
    <row r="7941" spans="1:35" ht="12.75" customHeight="1" x14ac:dyDescent="0.2">
      <c r="A7941" s="64" t="s">
        <v>1356</v>
      </c>
      <c r="B7941" s="65" t="s">
        <v>1355</v>
      </c>
      <c r="C7941" s="65">
        <v>5195801</v>
      </c>
      <c r="D7941" s="66">
        <f>VLOOKUP(A7941,'2.1 Termination Charges'!$B$4:$F$904,5,0)</f>
        <v>4.8500000000000001E-3</v>
      </c>
      <c r="G7941" s="67"/>
      <c r="H7941" s="67"/>
      <c r="J7941" s="67"/>
      <c r="P7941" s="68"/>
      <c r="Q7941" s="69"/>
      <c r="R7941" s="69"/>
      <c r="Z7941" s="70"/>
      <c r="AA7941" s="71"/>
      <c r="AB7941" s="70"/>
      <c r="AC7941" s="70"/>
      <c r="AD7941" s="53"/>
      <c r="AE7941" s="53"/>
      <c r="AF7941" s="72"/>
      <c r="AG7941" s="70"/>
      <c r="AH7941" s="70"/>
      <c r="AI7941" s="70"/>
    </row>
    <row r="7942" spans="1:35" ht="12.75" customHeight="1" x14ac:dyDescent="0.2">
      <c r="A7942" s="64" t="s">
        <v>1356</v>
      </c>
      <c r="B7942" s="65" t="s">
        <v>1355</v>
      </c>
      <c r="C7942" s="65">
        <v>5195802</v>
      </c>
      <c r="D7942" s="66">
        <f>VLOOKUP(A7942,'2.1 Termination Charges'!$B$4:$F$904,5,0)</f>
        <v>4.8500000000000001E-3</v>
      </c>
      <c r="G7942" s="67"/>
      <c r="H7942" s="67"/>
      <c r="J7942" s="67"/>
      <c r="P7942" s="68"/>
      <c r="Q7942" s="69"/>
      <c r="R7942" s="69"/>
      <c r="Z7942" s="70"/>
      <c r="AA7942" s="71"/>
      <c r="AB7942" s="70"/>
      <c r="AC7942" s="70"/>
      <c r="AD7942" s="53"/>
      <c r="AE7942" s="53"/>
      <c r="AF7942" s="72"/>
      <c r="AG7942" s="70"/>
      <c r="AH7942" s="70"/>
      <c r="AI7942" s="70"/>
    </row>
    <row r="7943" spans="1:35" ht="12.75" customHeight="1" x14ac:dyDescent="0.2">
      <c r="A7943" s="64" t="s">
        <v>1356</v>
      </c>
      <c r="B7943" s="65" t="s">
        <v>1355</v>
      </c>
      <c r="C7943" s="65">
        <v>5195803</v>
      </c>
      <c r="D7943" s="66">
        <f>VLOOKUP(A7943,'2.1 Termination Charges'!$B$4:$F$904,5,0)</f>
        <v>4.8500000000000001E-3</v>
      </c>
      <c r="G7943" s="67"/>
      <c r="H7943" s="67"/>
      <c r="J7943" s="67"/>
      <c r="P7943" s="68"/>
      <c r="Q7943" s="69"/>
      <c r="R7943" s="69"/>
      <c r="Z7943" s="70"/>
      <c r="AA7943" s="71"/>
      <c r="AB7943" s="70"/>
      <c r="AC7943" s="70"/>
      <c r="AD7943" s="53"/>
      <c r="AE7943" s="53"/>
      <c r="AF7943" s="72"/>
      <c r="AG7943" s="70"/>
      <c r="AH7943" s="70"/>
      <c r="AI7943" s="70"/>
    </row>
    <row r="7944" spans="1:35" ht="12.75" customHeight="1" x14ac:dyDescent="0.2">
      <c r="A7944" s="64" t="s">
        <v>1356</v>
      </c>
      <c r="B7944" s="65" t="s">
        <v>1355</v>
      </c>
      <c r="C7944" s="65">
        <v>5195804</v>
      </c>
      <c r="D7944" s="66">
        <f>VLOOKUP(A7944,'2.1 Termination Charges'!$B$4:$F$904,5,0)</f>
        <v>4.8500000000000001E-3</v>
      </c>
      <c r="G7944" s="67"/>
      <c r="H7944" s="67"/>
      <c r="J7944" s="67"/>
      <c r="P7944" s="68"/>
      <c r="Q7944" s="69"/>
      <c r="R7944" s="69"/>
      <c r="Z7944" s="70"/>
      <c r="AA7944" s="71"/>
      <c r="AB7944" s="70"/>
      <c r="AC7944" s="70"/>
      <c r="AD7944" s="53"/>
      <c r="AE7944" s="53"/>
      <c r="AF7944" s="72"/>
      <c r="AG7944" s="70"/>
      <c r="AH7944" s="70"/>
      <c r="AI7944" s="70"/>
    </row>
    <row r="7945" spans="1:35" ht="12.75" customHeight="1" x14ac:dyDescent="0.2">
      <c r="A7945" s="64" t="s">
        <v>1356</v>
      </c>
      <c r="B7945" s="65" t="s">
        <v>1355</v>
      </c>
      <c r="C7945" s="65">
        <v>519584</v>
      </c>
      <c r="D7945" s="66">
        <f>VLOOKUP(A7945,'2.1 Termination Charges'!$B$4:$F$904,5,0)</f>
        <v>4.8500000000000001E-3</v>
      </c>
      <c r="G7945" s="67"/>
      <c r="H7945" s="67"/>
      <c r="J7945" s="67"/>
      <c r="P7945" s="68"/>
      <c r="Q7945" s="69"/>
      <c r="R7945" s="69"/>
      <c r="Z7945" s="70"/>
      <c r="AA7945" s="71"/>
      <c r="AB7945" s="70"/>
      <c r="AC7945" s="70"/>
      <c r="AD7945" s="53"/>
      <c r="AE7945" s="53"/>
      <c r="AF7945" s="72"/>
      <c r="AG7945" s="70"/>
      <c r="AH7945" s="70"/>
      <c r="AI7945" s="70"/>
    </row>
    <row r="7946" spans="1:35" ht="12.75" customHeight="1" x14ac:dyDescent="0.2">
      <c r="A7946" s="64" t="s">
        <v>1356</v>
      </c>
      <c r="B7946" s="65" t="s">
        <v>1355</v>
      </c>
      <c r="C7946" s="65">
        <v>5195840</v>
      </c>
      <c r="D7946" s="66">
        <f>VLOOKUP(A7946,'2.1 Termination Charges'!$B$4:$F$904,5,0)</f>
        <v>4.8500000000000001E-3</v>
      </c>
      <c r="G7946" s="67"/>
      <c r="H7946" s="67"/>
      <c r="J7946" s="67"/>
      <c r="P7946" s="68"/>
      <c r="Q7946" s="69"/>
      <c r="R7946" s="69"/>
      <c r="Z7946" s="70"/>
      <c r="AA7946" s="71"/>
      <c r="AB7946" s="70"/>
      <c r="AC7946" s="70"/>
      <c r="AD7946" s="53"/>
      <c r="AE7946" s="53"/>
      <c r="AF7946" s="72"/>
      <c r="AG7946" s="70"/>
      <c r="AH7946" s="70"/>
      <c r="AI7946" s="70"/>
    </row>
    <row r="7947" spans="1:35" ht="12.75" customHeight="1" x14ac:dyDescent="0.2">
      <c r="A7947" s="64" t="s">
        <v>1356</v>
      </c>
      <c r="B7947" s="65" t="s">
        <v>1355</v>
      </c>
      <c r="C7947" s="65">
        <v>5195841</v>
      </c>
      <c r="D7947" s="66">
        <f>VLOOKUP(A7947,'2.1 Termination Charges'!$B$4:$F$904,5,0)</f>
        <v>4.8500000000000001E-3</v>
      </c>
      <c r="G7947" s="67"/>
      <c r="H7947" s="67"/>
      <c r="J7947" s="67"/>
      <c r="P7947" s="68"/>
      <c r="Q7947" s="69"/>
      <c r="R7947" s="69"/>
      <c r="Z7947" s="70"/>
      <c r="AA7947" s="71"/>
      <c r="AB7947" s="70"/>
      <c r="AC7947" s="70"/>
      <c r="AD7947" s="53"/>
      <c r="AE7947" s="53"/>
      <c r="AF7947" s="72"/>
      <c r="AG7947" s="70"/>
      <c r="AH7947" s="70"/>
      <c r="AI7947" s="70"/>
    </row>
    <row r="7948" spans="1:35" ht="12.75" customHeight="1" x14ac:dyDescent="0.2">
      <c r="A7948" s="64" t="s">
        <v>1356</v>
      </c>
      <c r="B7948" s="65" t="s">
        <v>1355</v>
      </c>
      <c r="C7948" s="65">
        <v>5195842</v>
      </c>
      <c r="D7948" s="66">
        <f>VLOOKUP(A7948,'2.1 Termination Charges'!$B$4:$F$904,5,0)</f>
        <v>4.8500000000000001E-3</v>
      </c>
      <c r="G7948" s="67"/>
      <c r="H7948" s="67"/>
      <c r="J7948" s="67"/>
      <c r="P7948" s="68"/>
      <c r="Q7948" s="69"/>
      <c r="R7948" s="69"/>
      <c r="Z7948" s="70"/>
      <c r="AA7948" s="71"/>
      <c r="AB7948" s="70"/>
      <c r="AC7948" s="70"/>
      <c r="AD7948" s="53"/>
      <c r="AE7948" s="53"/>
      <c r="AF7948" s="72"/>
      <c r="AG7948" s="70"/>
      <c r="AH7948" s="70"/>
      <c r="AI7948" s="70"/>
    </row>
    <row r="7949" spans="1:35" ht="12.75" customHeight="1" x14ac:dyDescent="0.2">
      <c r="A7949" s="64" t="s">
        <v>1356</v>
      </c>
      <c r="B7949" s="65" t="s">
        <v>1355</v>
      </c>
      <c r="C7949" s="65">
        <v>5195843</v>
      </c>
      <c r="D7949" s="66">
        <f>VLOOKUP(A7949,'2.1 Termination Charges'!$B$4:$F$904,5,0)</f>
        <v>4.8500000000000001E-3</v>
      </c>
      <c r="G7949" s="67"/>
      <c r="H7949" s="67"/>
      <c r="J7949" s="67"/>
      <c r="P7949" s="68"/>
      <c r="Q7949" s="69"/>
      <c r="R7949" s="69"/>
      <c r="Z7949" s="70"/>
      <c r="AA7949" s="71"/>
      <c r="AB7949" s="70"/>
      <c r="AC7949" s="70"/>
      <c r="AD7949" s="53"/>
      <c r="AE7949" s="53"/>
      <c r="AF7949" s="72"/>
      <c r="AG7949" s="70"/>
      <c r="AH7949" s="70"/>
      <c r="AI7949" s="70"/>
    </row>
    <row r="7950" spans="1:35" ht="12.75" customHeight="1" x14ac:dyDescent="0.2">
      <c r="A7950" s="64" t="s">
        <v>1356</v>
      </c>
      <c r="B7950" s="65" t="s">
        <v>1355</v>
      </c>
      <c r="C7950" s="65">
        <v>5195844</v>
      </c>
      <c r="D7950" s="66">
        <f>VLOOKUP(A7950,'2.1 Termination Charges'!$B$4:$F$904,5,0)</f>
        <v>4.8500000000000001E-3</v>
      </c>
      <c r="G7950" s="67"/>
      <c r="H7950" s="67"/>
      <c r="J7950" s="67"/>
      <c r="P7950" s="68"/>
      <c r="Q7950" s="69"/>
      <c r="R7950" s="69"/>
      <c r="Z7950" s="70"/>
      <c r="AA7950" s="71"/>
      <c r="AB7950" s="70"/>
      <c r="AC7950" s="70"/>
      <c r="AD7950" s="53"/>
      <c r="AE7950" s="53"/>
      <c r="AF7950" s="72"/>
      <c r="AG7950" s="70"/>
      <c r="AH7950" s="70"/>
      <c r="AI7950" s="70"/>
    </row>
    <row r="7951" spans="1:35" ht="12.75" customHeight="1" x14ac:dyDescent="0.2">
      <c r="A7951" s="64" t="s">
        <v>1356</v>
      </c>
      <c r="B7951" s="65" t="s">
        <v>1355</v>
      </c>
      <c r="C7951" s="65">
        <v>5195845</v>
      </c>
      <c r="D7951" s="66">
        <f>VLOOKUP(A7951,'2.1 Termination Charges'!$B$4:$F$904,5,0)</f>
        <v>4.8500000000000001E-3</v>
      </c>
      <c r="G7951" s="67"/>
      <c r="H7951" s="67"/>
      <c r="J7951" s="67"/>
      <c r="P7951" s="68"/>
      <c r="Q7951" s="69"/>
      <c r="R7951" s="69"/>
      <c r="Z7951" s="70"/>
      <c r="AA7951" s="71"/>
      <c r="AB7951" s="70"/>
      <c r="AC7951" s="70"/>
      <c r="AD7951" s="53"/>
      <c r="AE7951" s="53"/>
      <c r="AF7951" s="72"/>
      <c r="AG7951" s="70"/>
      <c r="AH7951" s="70"/>
      <c r="AI7951" s="70"/>
    </row>
    <row r="7952" spans="1:35" ht="12.75" customHeight="1" x14ac:dyDescent="0.2">
      <c r="A7952" s="64" t="s">
        <v>1356</v>
      </c>
      <c r="B7952" s="65" t="s">
        <v>1355</v>
      </c>
      <c r="C7952" s="65">
        <v>5195846</v>
      </c>
      <c r="D7952" s="66">
        <f>VLOOKUP(A7952,'2.1 Termination Charges'!$B$4:$F$904,5,0)</f>
        <v>4.8500000000000001E-3</v>
      </c>
      <c r="G7952" s="67"/>
      <c r="H7952" s="67"/>
      <c r="J7952" s="67"/>
      <c r="P7952" s="68"/>
      <c r="Q7952" s="69"/>
      <c r="R7952" s="69"/>
      <c r="Z7952" s="70"/>
      <c r="AA7952" s="71"/>
      <c r="AB7952" s="70"/>
      <c r="AC7952" s="70"/>
      <c r="AD7952" s="53"/>
      <c r="AE7952" s="53"/>
      <c r="AF7952" s="72"/>
      <c r="AG7952" s="70"/>
      <c r="AH7952" s="70"/>
      <c r="AI7952" s="70"/>
    </row>
    <row r="7953" spans="1:35" ht="12.75" customHeight="1" x14ac:dyDescent="0.2">
      <c r="A7953" s="64" t="s">
        <v>1356</v>
      </c>
      <c r="B7953" s="65" t="s">
        <v>1355</v>
      </c>
      <c r="C7953" s="65">
        <v>519585</v>
      </c>
      <c r="D7953" s="66">
        <f>VLOOKUP(A7953,'2.1 Termination Charges'!$B$4:$F$904,5,0)</f>
        <v>4.8500000000000001E-3</v>
      </c>
      <c r="G7953" s="67"/>
      <c r="H7953" s="67"/>
      <c r="J7953" s="67"/>
      <c r="P7953" s="68"/>
      <c r="Q7953" s="69"/>
      <c r="R7953" s="69"/>
      <c r="Z7953" s="70"/>
      <c r="AA7953" s="71"/>
      <c r="AB7953" s="70"/>
      <c r="AC7953" s="70"/>
      <c r="AD7953" s="53"/>
      <c r="AE7953" s="53"/>
      <c r="AF7953" s="72"/>
      <c r="AG7953" s="70"/>
      <c r="AH7953" s="70"/>
      <c r="AI7953" s="70"/>
    </row>
    <row r="7954" spans="1:35" ht="12.75" customHeight="1" x14ac:dyDescent="0.2">
      <c r="A7954" s="64" t="s">
        <v>1356</v>
      </c>
      <c r="B7954" s="65" t="s">
        <v>1355</v>
      </c>
      <c r="C7954" s="65">
        <v>519586</v>
      </c>
      <c r="D7954" s="66">
        <f>VLOOKUP(A7954,'2.1 Termination Charges'!$B$4:$F$904,5,0)</f>
        <v>4.8500000000000001E-3</v>
      </c>
      <c r="G7954" s="67"/>
      <c r="H7954" s="67"/>
      <c r="J7954" s="67"/>
      <c r="P7954" s="68"/>
      <c r="Q7954" s="69"/>
      <c r="R7954" s="69"/>
      <c r="Z7954" s="70"/>
      <c r="AA7954" s="71"/>
      <c r="AB7954" s="70"/>
      <c r="AC7954" s="70"/>
      <c r="AD7954" s="53"/>
      <c r="AE7954" s="53"/>
      <c r="AF7954" s="72"/>
      <c r="AG7954" s="70"/>
      <c r="AH7954" s="70"/>
      <c r="AI7954" s="70"/>
    </row>
    <row r="7955" spans="1:35" ht="12.75" customHeight="1" x14ac:dyDescent="0.2">
      <c r="A7955" s="64" t="s">
        <v>1356</v>
      </c>
      <c r="B7955" s="65" t="s">
        <v>1355</v>
      </c>
      <c r="C7955" s="65">
        <v>519588</v>
      </c>
      <c r="D7955" s="66">
        <f>VLOOKUP(A7955,'2.1 Termination Charges'!$B$4:$F$904,5,0)</f>
        <v>4.8500000000000001E-3</v>
      </c>
      <c r="G7955" s="67"/>
      <c r="H7955" s="67"/>
      <c r="J7955" s="67"/>
      <c r="P7955" s="68"/>
      <c r="Q7955" s="69"/>
      <c r="R7955" s="69"/>
      <c r="Z7955" s="70"/>
      <c r="AA7955" s="71"/>
      <c r="AB7955" s="70"/>
      <c r="AC7955" s="70"/>
      <c r="AD7955" s="53"/>
      <c r="AE7955" s="53"/>
      <c r="AF7955" s="72"/>
      <c r="AG7955" s="70"/>
      <c r="AH7955" s="70"/>
      <c r="AI7955" s="70"/>
    </row>
    <row r="7956" spans="1:35" ht="12.75" customHeight="1" x14ac:dyDescent="0.2">
      <c r="A7956" s="64" t="s">
        <v>1356</v>
      </c>
      <c r="B7956" s="65" t="s">
        <v>1355</v>
      </c>
      <c r="C7956" s="65">
        <v>519589</v>
      </c>
      <c r="D7956" s="66">
        <f>VLOOKUP(A7956,'2.1 Termination Charges'!$B$4:$F$904,5,0)</f>
        <v>4.8500000000000001E-3</v>
      </c>
      <c r="G7956" s="67"/>
      <c r="H7956" s="67"/>
      <c r="J7956" s="67"/>
      <c r="P7956" s="68"/>
      <c r="Q7956" s="69"/>
      <c r="R7956" s="69"/>
      <c r="Z7956" s="70"/>
      <c r="AA7956" s="71"/>
      <c r="AB7956" s="70"/>
      <c r="AC7956" s="70"/>
      <c r="AD7956" s="53"/>
      <c r="AE7956" s="53"/>
      <c r="AF7956" s="72"/>
      <c r="AG7956" s="70"/>
      <c r="AH7956" s="70"/>
      <c r="AI7956" s="70"/>
    </row>
    <row r="7957" spans="1:35" ht="12.75" customHeight="1" x14ac:dyDescent="0.2">
      <c r="A7957" s="64" t="s">
        <v>1356</v>
      </c>
      <c r="B7957" s="65" t="s">
        <v>1355</v>
      </c>
      <c r="C7957" s="65">
        <v>5195890</v>
      </c>
      <c r="D7957" s="66">
        <f>VLOOKUP(A7957,'2.1 Termination Charges'!$B$4:$F$904,5,0)</f>
        <v>4.8500000000000001E-3</v>
      </c>
      <c r="G7957" s="67"/>
      <c r="H7957" s="67"/>
      <c r="J7957" s="67"/>
      <c r="P7957" s="68"/>
      <c r="Q7957" s="69"/>
      <c r="R7957" s="69"/>
      <c r="Z7957" s="70"/>
      <c r="AA7957" s="71"/>
      <c r="AB7957" s="70"/>
      <c r="AC7957" s="70"/>
      <c r="AD7957" s="53"/>
      <c r="AE7957" s="53"/>
      <c r="AF7957" s="72"/>
      <c r="AG7957" s="70"/>
      <c r="AH7957" s="70"/>
      <c r="AI7957" s="70"/>
    </row>
    <row r="7958" spans="1:35" ht="12.75" customHeight="1" x14ac:dyDescent="0.2">
      <c r="A7958" s="64" t="s">
        <v>1356</v>
      </c>
      <c r="B7958" s="65" t="s">
        <v>1355</v>
      </c>
      <c r="C7958" s="65">
        <v>5195891</v>
      </c>
      <c r="D7958" s="66">
        <f>VLOOKUP(A7958,'2.1 Termination Charges'!$B$4:$F$904,5,0)</f>
        <v>4.8500000000000001E-3</v>
      </c>
      <c r="G7958" s="67"/>
      <c r="H7958" s="67"/>
      <c r="J7958" s="67"/>
      <c r="P7958" s="68"/>
      <c r="Q7958" s="69"/>
      <c r="R7958" s="69"/>
      <c r="Z7958" s="70"/>
      <c r="AA7958" s="71"/>
      <c r="AB7958" s="70"/>
      <c r="AC7958" s="70"/>
      <c r="AD7958" s="53"/>
      <c r="AE7958" s="53"/>
      <c r="AF7958" s="72"/>
      <c r="AG7958" s="70"/>
      <c r="AH7958" s="70"/>
      <c r="AI7958" s="70"/>
    </row>
    <row r="7959" spans="1:35" ht="12.75" customHeight="1" x14ac:dyDescent="0.2">
      <c r="A7959" s="64" t="s">
        <v>1356</v>
      </c>
      <c r="B7959" s="65" t="s">
        <v>1355</v>
      </c>
      <c r="C7959" s="65">
        <v>5195892</v>
      </c>
      <c r="D7959" s="66">
        <f>VLOOKUP(A7959,'2.1 Termination Charges'!$B$4:$F$904,5,0)</f>
        <v>4.8500000000000001E-3</v>
      </c>
      <c r="G7959" s="67"/>
      <c r="H7959" s="67"/>
      <c r="J7959" s="67"/>
      <c r="P7959" s="68"/>
      <c r="Q7959" s="69"/>
      <c r="R7959" s="69"/>
      <c r="Z7959" s="70"/>
      <c r="AA7959" s="71"/>
      <c r="AB7959" s="70"/>
      <c r="AC7959" s="70"/>
      <c r="AD7959" s="53"/>
      <c r="AE7959" s="53"/>
      <c r="AF7959" s="72"/>
      <c r="AG7959" s="70"/>
      <c r="AH7959" s="70"/>
      <c r="AI7959" s="70"/>
    </row>
    <row r="7960" spans="1:35" ht="12.75" customHeight="1" x14ac:dyDescent="0.2">
      <c r="A7960" s="64" t="s">
        <v>1356</v>
      </c>
      <c r="B7960" s="65" t="s">
        <v>1355</v>
      </c>
      <c r="C7960" s="65">
        <v>5195893</v>
      </c>
      <c r="D7960" s="66">
        <f>VLOOKUP(A7960,'2.1 Termination Charges'!$B$4:$F$904,5,0)</f>
        <v>4.8500000000000001E-3</v>
      </c>
      <c r="G7960" s="67"/>
      <c r="H7960" s="67"/>
      <c r="J7960" s="67"/>
      <c r="P7960" s="68"/>
      <c r="Q7960" s="69"/>
      <c r="R7960" s="69"/>
      <c r="Z7960" s="70"/>
      <c r="AA7960" s="71"/>
      <c r="AB7960" s="70"/>
      <c r="AC7960" s="70"/>
      <c r="AD7960" s="53"/>
      <c r="AE7960" s="53"/>
      <c r="AF7960" s="72"/>
      <c r="AG7960" s="70"/>
      <c r="AH7960" s="70"/>
      <c r="AI7960" s="70"/>
    </row>
    <row r="7961" spans="1:35" ht="12.75" customHeight="1" x14ac:dyDescent="0.2">
      <c r="A7961" s="64" t="s">
        <v>1356</v>
      </c>
      <c r="B7961" s="65" t="s">
        <v>1355</v>
      </c>
      <c r="C7961" s="65">
        <v>5195894</v>
      </c>
      <c r="D7961" s="66">
        <f>VLOOKUP(A7961,'2.1 Termination Charges'!$B$4:$F$904,5,0)</f>
        <v>4.8500000000000001E-3</v>
      </c>
      <c r="G7961" s="67"/>
      <c r="H7961" s="67"/>
      <c r="J7961" s="67"/>
      <c r="P7961" s="68"/>
      <c r="Q7961" s="69"/>
      <c r="R7961" s="69"/>
      <c r="Z7961" s="70"/>
      <c r="AA7961" s="71"/>
      <c r="AB7961" s="70"/>
      <c r="AC7961" s="70"/>
      <c r="AD7961" s="53"/>
      <c r="AE7961" s="53"/>
      <c r="AF7961" s="72"/>
      <c r="AG7961" s="70"/>
      <c r="AH7961" s="70"/>
      <c r="AI7961" s="70"/>
    </row>
    <row r="7962" spans="1:35" ht="12.75" customHeight="1" x14ac:dyDescent="0.2">
      <c r="A7962" s="64" t="s">
        <v>1356</v>
      </c>
      <c r="B7962" s="65" t="s">
        <v>1355</v>
      </c>
      <c r="C7962" s="65">
        <v>51959</v>
      </c>
      <c r="D7962" s="66">
        <f>VLOOKUP(A7962,'2.1 Termination Charges'!$B$4:$F$904,5,0)</f>
        <v>4.8500000000000001E-3</v>
      </c>
      <c r="G7962" s="67"/>
      <c r="H7962" s="67"/>
      <c r="J7962" s="67"/>
      <c r="P7962" s="68"/>
      <c r="Q7962" s="69"/>
      <c r="R7962" s="69"/>
      <c r="Z7962" s="70"/>
      <c r="AA7962" s="71"/>
      <c r="AB7962" s="70"/>
      <c r="AC7962" s="70"/>
      <c r="AD7962" s="53"/>
      <c r="AE7962" s="53"/>
      <c r="AF7962" s="72"/>
      <c r="AG7962" s="70"/>
      <c r="AH7962" s="70"/>
      <c r="AI7962" s="70"/>
    </row>
    <row r="7963" spans="1:35" ht="12.75" customHeight="1" x14ac:dyDescent="0.2">
      <c r="A7963" s="64" t="s">
        <v>1356</v>
      </c>
      <c r="B7963" s="65" t="s">
        <v>1355</v>
      </c>
      <c r="C7963" s="65">
        <v>519590</v>
      </c>
      <c r="D7963" s="66">
        <f>VLOOKUP(A7963,'2.1 Termination Charges'!$B$4:$F$904,5,0)</f>
        <v>4.8500000000000001E-3</v>
      </c>
      <c r="G7963" s="67"/>
      <c r="H7963" s="67"/>
      <c r="J7963" s="67"/>
      <c r="P7963" s="68"/>
      <c r="Q7963" s="69"/>
      <c r="R7963" s="69"/>
      <c r="Z7963" s="70"/>
      <c r="AA7963" s="71"/>
      <c r="AB7963" s="70"/>
      <c r="AC7963" s="70"/>
      <c r="AD7963" s="53"/>
      <c r="AE7963" s="53"/>
      <c r="AF7963" s="72"/>
      <c r="AG7963" s="70"/>
      <c r="AH7963" s="70"/>
      <c r="AI7963" s="70"/>
    </row>
    <row r="7964" spans="1:35" ht="12.75" customHeight="1" x14ac:dyDescent="0.2">
      <c r="A7964" s="64" t="s">
        <v>1356</v>
      </c>
      <c r="B7964" s="65" t="s">
        <v>1355</v>
      </c>
      <c r="C7964" s="65">
        <v>5195928</v>
      </c>
      <c r="D7964" s="66">
        <f>VLOOKUP(A7964,'2.1 Termination Charges'!$B$4:$F$904,5,0)</f>
        <v>4.8500000000000001E-3</v>
      </c>
      <c r="G7964" s="67"/>
      <c r="H7964" s="67"/>
      <c r="J7964" s="67"/>
      <c r="P7964" s="68"/>
      <c r="Q7964" s="69"/>
      <c r="R7964" s="69"/>
      <c r="Z7964" s="70"/>
      <c r="AA7964" s="71"/>
      <c r="AB7964" s="70"/>
      <c r="AC7964" s="70"/>
      <c r="AD7964" s="53"/>
      <c r="AE7964" s="53"/>
      <c r="AF7964" s="72"/>
      <c r="AG7964" s="70"/>
      <c r="AH7964" s="70"/>
      <c r="AI7964" s="70"/>
    </row>
    <row r="7965" spans="1:35" ht="12.75" customHeight="1" x14ac:dyDescent="0.2">
      <c r="A7965" s="64" t="s">
        <v>1356</v>
      </c>
      <c r="B7965" s="65" t="s">
        <v>1355</v>
      </c>
      <c r="C7965" s="65">
        <v>5195929</v>
      </c>
      <c r="D7965" s="66">
        <f>VLOOKUP(A7965,'2.1 Termination Charges'!$B$4:$F$904,5,0)</f>
        <v>4.8500000000000001E-3</v>
      </c>
      <c r="G7965" s="67"/>
      <c r="H7965" s="67"/>
      <c r="J7965" s="67"/>
      <c r="P7965" s="68"/>
      <c r="Q7965" s="69"/>
      <c r="R7965" s="69"/>
      <c r="Z7965" s="70"/>
      <c r="AA7965" s="71"/>
      <c r="AB7965" s="70"/>
      <c r="AC7965" s="70"/>
      <c r="AD7965" s="53"/>
      <c r="AE7965" s="53"/>
      <c r="AF7965" s="72"/>
      <c r="AG7965" s="70"/>
      <c r="AH7965" s="70"/>
      <c r="AI7965" s="70"/>
    </row>
    <row r="7966" spans="1:35" ht="12.75" customHeight="1" x14ac:dyDescent="0.2">
      <c r="A7966" s="64" t="s">
        <v>1356</v>
      </c>
      <c r="B7966" s="65" t="s">
        <v>1355</v>
      </c>
      <c r="C7966" s="65">
        <v>519594</v>
      </c>
      <c r="D7966" s="66">
        <f>VLOOKUP(A7966,'2.1 Termination Charges'!$B$4:$F$904,5,0)</f>
        <v>4.8500000000000001E-3</v>
      </c>
      <c r="G7966" s="67"/>
      <c r="H7966" s="67"/>
      <c r="J7966" s="67"/>
      <c r="P7966" s="68"/>
      <c r="Q7966" s="69"/>
      <c r="R7966" s="69"/>
      <c r="Z7966" s="70"/>
      <c r="AA7966" s="71"/>
      <c r="AB7966" s="70"/>
      <c r="AC7966" s="70"/>
      <c r="AD7966" s="53"/>
      <c r="AE7966" s="53"/>
      <c r="AF7966" s="72"/>
      <c r="AG7966" s="70"/>
      <c r="AH7966" s="70"/>
      <c r="AI7966" s="70"/>
    </row>
    <row r="7967" spans="1:35" ht="12.75" customHeight="1" x14ac:dyDescent="0.2">
      <c r="A7967" s="64" t="s">
        <v>1356</v>
      </c>
      <c r="B7967" s="65" t="s">
        <v>1355</v>
      </c>
      <c r="C7967" s="65">
        <v>519595</v>
      </c>
      <c r="D7967" s="66">
        <f>VLOOKUP(A7967,'2.1 Termination Charges'!$B$4:$F$904,5,0)</f>
        <v>4.8500000000000001E-3</v>
      </c>
      <c r="G7967" s="67"/>
      <c r="H7967" s="67"/>
      <c r="J7967" s="67"/>
      <c r="P7967" s="68"/>
      <c r="Q7967" s="69"/>
      <c r="R7967" s="69"/>
      <c r="Z7967" s="70"/>
      <c r="AA7967" s="71"/>
      <c r="AB7967" s="70"/>
      <c r="AC7967" s="70"/>
      <c r="AD7967" s="53"/>
      <c r="AE7967" s="53"/>
      <c r="AF7967" s="72"/>
      <c r="AG7967" s="70"/>
      <c r="AH7967" s="70"/>
      <c r="AI7967" s="70"/>
    </row>
    <row r="7968" spans="1:35" ht="12.75" customHeight="1" x14ac:dyDescent="0.2">
      <c r="A7968" s="64" t="s">
        <v>1356</v>
      </c>
      <c r="B7968" s="65" t="s">
        <v>1355</v>
      </c>
      <c r="C7968" s="65">
        <v>519596</v>
      </c>
      <c r="D7968" s="66">
        <f>VLOOKUP(A7968,'2.1 Termination Charges'!$B$4:$F$904,5,0)</f>
        <v>4.8500000000000001E-3</v>
      </c>
      <c r="G7968" s="67"/>
      <c r="H7968" s="67"/>
      <c r="J7968" s="67"/>
      <c r="P7968" s="68"/>
      <c r="Q7968" s="69"/>
      <c r="R7968" s="69"/>
      <c r="Z7968" s="70"/>
      <c r="AA7968" s="71"/>
      <c r="AB7968" s="70"/>
      <c r="AC7968" s="70"/>
      <c r="AD7968" s="53"/>
      <c r="AE7968" s="53"/>
      <c r="AF7968" s="72"/>
      <c r="AG7968" s="70"/>
      <c r="AH7968" s="70"/>
      <c r="AI7968" s="70"/>
    </row>
    <row r="7969" spans="1:35" ht="12.75" customHeight="1" x14ac:dyDescent="0.2">
      <c r="A7969" s="64" t="s">
        <v>1356</v>
      </c>
      <c r="B7969" s="65" t="s">
        <v>1355</v>
      </c>
      <c r="C7969" s="65">
        <v>519598</v>
      </c>
      <c r="D7969" s="66">
        <f>VLOOKUP(A7969,'2.1 Termination Charges'!$B$4:$F$904,5,0)</f>
        <v>4.8500000000000001E-3</v>
      </c>
      <c r="G7969" s="67"/>
      <c r="H7969" s="67"/>
      <c r="J7969" s="67"/>
      <c r="P7969" s="68"/>
      <c r="Q7969" s="69"/>
      <c r="R7969" s="69"/>
      <c r="Z7969" s="70"/>
      <c r="AA7969" s="71"/>
      <c r="AB7969" s="70"/>
      <c r="AC7969" s="70"/>
      <c r="AD7969" s="53"/>
      <c r="AE7969" s="53"/>
      <c r="AF7969" s="72"/>
      <c r="AG7969" s="70"/>
      <c r="AH7969" s="70"/>
      <c r="AI7969" s="70"/>
    </row>
    <row r="7970" spans="1:35" ht="12.75" customHeight="1" x14ac:dyDescent="0.2">
      <c r="A7970" s="64" t="s">
        <v>1356</v>
      </c>
      <c r="B7970" s="65" t="s">
        <v>1355</v>
      </c>
      <c r="C7970" s="65">
        <v>519599</v>
      </c>
      <c r="D7970" s="66">
        <f>VLOOKUP(A7970,'2.1 Termination Charges'!$B$4:$F$904,5,0)</f>
        <v>4.8500000000000001E-3</v>
      </c>
      <c r="G7970" s="67"/>
      <c r="H7970" s="67"/>
      <c r="J7970" s="67"/>
      <c r="P7970" s="68"/>
      <c r="Q7970" s="69"/>
      <c r="R7970" s="69"/>
      <c r="Z7970" s="70"/>
      <c r="AA7970" s="71"/>
      <c r="AB7970" s="70"/>
      <c r="AC7970" s="70"/>
      <c r="AD7970" s="53"/>
      <c r="AE7970" s="53"/>
      <c r="AF7970" s="72"/>
      <c r="AG7970" s="70"/>
      <c r="AH7970" s="70"/>
      <c r="AI7970" s="70"/>
    </row>
    <row r="7971" spans="1:35" ht="12.75" customHeight="1" x14ac:dyDescent="0.2">
      <c r="A7971" s="64" t="s">
        <v>1356</v>
      </c>
      <c r="B7971" s="65" t="s">
        <v>1355</v>
      </c>
      <c r="C7971" s="65">
        <v>519610</v>
      </c>
      <c r="D7971" s="66">
        <f>VLOOKUP(A7971,'2.1 Termination Charges'!$B$4:$F$904,5,0)</f>
        <v>4.8500000000000001E-3</v>
      </c>
      <c r="G7971" s="67"/>
      <c r="H7971" s="67"/>
      <c r="J7971" s="67"/>
      <c r="P7971" s="68"/>
      <c r="Q7971" s="69"/>
      <c r="R7971" s="69"/>
      <c r="Z7971" s="70"/>
      <c r="AA7971" s="71"/>
      <c r="AB7971" s="70"/>
      <c r="AC7971" s="70"/>
      <c r="AD7971" s="53"/>
      <c r="AE7971" s="53"/>
      <c r="AF7971" s="72"/>
      <c r="AG7971" s="70"/>
      <c r="AH7971" s="70"/>
      <c r="AI7971" s="70"/>
    </row>
    <row r="7972" spans="1:35" ht="12.75" customHeight="1" x14ac:dyDescent="0.2">
      <c r="A7972" s="64" t="s">
        <v>1356</v>
      </c>
      <c r="B7972" s="65" t="s">
        <v>1355</v>
      </c>
      <c r="C7972" s="65">
        <v>5196110</v>
      </c>
      <c r="D7972" s="66">
        <f>VLOOKUP(A7972,'2.1 Termination Charges'!$B$4:$F$904,5,0)</f>
        <v>4.8500000000000001E-3</v>
      </c>
      <c r="G7972" s="67"/>
      <c r="H7972" s="67"/>
      <c r="J7972" s="67"/>
      <c r="P7972" s="68"/>
      <c r="Q7972" s="69"/>
      <c r="R7972" s="69"/>
      <c r="Z7972" s="70"/>
      <c r="AA7972" s="71"/>
      <c r="AB7972" s="70"/>
      <c r="AC7972" s="70"/>
      <c r="AD7972" s="53"/>
      <c r="AE7972" s="53"/>
      <c r="AF7972" s="72"/>
      <c r="AG7972" s="70"/>
      <c r="AH7972" s="70"/>
      <c r="AI7972" s="70"/>
    </row>
    <row r="7973" spans="1:35" ht="12.75" customHeight="1" x14ac:dyDescent="0.2">
      <c r="A7973" s="64" t="s">
        <v>1356</v>
      </c>
      <c r="B7973" s="65" t="s">
        <v>1355</v>
      </c>
      <c r="C7973" s="65">
        <v>519615</v>
      </c>
      <c r="D7973" s="66">
        <f>VLOOKUP(A7973,'2.1 Termination Charges'!$B$4:$F$904,5,0)</f>
        <v>4.8500000000000001E-3</v>
      </c>
      <c r="G7973" s="67"/>
      <c r="H7973" s="67"/>
      <c r="J7973" s="67"/>
      <c r="P7973" s="68"/>
      <c r="Q7973" s="69"/>
      <c r="R7973" s="69"/>
      <c r="Z7973" s="70"/>
      <c r="AA7973" s="71"/>
      <c r="AB7973" s="70"/>
      <c r="AC7973" s="70"/>
      <c r="AD7973" s="53"/>
      <c r="AE7973" s="53"/>
      <c r="AF7973" s="72"/>
      <c r="AG7973" s="70"/>
      <c r="AH7973" s="70"/>
      <c r="AI7973" s="70"/>
    </row>
    <row r="7974" spans="1:35" ht="12.75" customHeight="1" x14ac:dyDescent="0.2">
      <c r="A7974" s="64" t="s">
        <v>1356</v>
      </c>
      <c r="B7974" s="65" t="s">
        <v>1355</v>
      </c>
      <c r="C7974" s="65">
        <v>519616</v>
      </c>
      <c r="D7974" s="66">
        <f>VLOOKUP(A7974,'2.1 Termination Charges'!$B$4:$F$904,5,0)</f>
        <v>4.8500000000000001E-3</v>
      </c>
      <c r="G7974" s="67"/>
      <c r="H7974" s="67"/>
      <c r="J7974" s="67"/>
      <c r="P7974" s="68"/>
      <c r="Q7974" s="69"/>
      <c r="R7974" s="69"/>
      <c r="Z7974" s="70"/>
      <c r="AA7974" s="71"/>
      <c r="AB7974" s="70"/>
      <c r="AC7974" s="70"/>
      <c r="AD7974" s="53"/>
      <c r="AE7974" s="53"/>
      <c r="AF7974" s="72"/>
      <c r="AG7974" s="70"/>
      <c r="AH7974" s="70"/>
      <c r="AI7974" s="70"/>
    </row>
    <row r="7975" spans="1:35" ht="12.75" customHeight="1" x14ac:dyDescent="0.2">
      <c r="A7975" s="64" t="s">
        <v>1356</v>
      </c>
      <c r="B7975" s="65" t="s">
        <v>1355</v>
      </c>
      <c r="C7975" s="65">
        <v>519619</v>
      </c>
      <c r="D7975" s="66">
        <f>VLOOKUP(A7975,'2.1 Termination Charges'!$B$4:$F$904,5,0)</f>
        <v>4.8500000000000001E-3</v>
      </c>
      <c r="G7975" s="67"/>
      <c r="H7975" s="67"/>
      <c r="J7975" s="67"/>
      <c r="P7975" s="68"/>
      <c r="Q7975" s="69"/>
      <c r="R7975" s="69"/>
      <c r="Z7975" s="70"/>
      <c r="AA7975" s="71"/>
      <c r="AB7975" s="70"/>
      <c r="AC7975" s="70"/>
      <c r="AD7975" s="53"/>
      <c r="AE7975" s="53"/>
      <c r="AF7975" s="72"/>
      <c r="AG7975" s="70"/>
      <c r="AH7975" s="70"/>
      <c r="AI7975" s="70"/>
    </row>
    <row r="7976" spans="1:35" ht="12.75" customHeight="1" x14ac:dyDescent="0.2">
      <c r="A7976" s="64" t="s">
        <v>1356</v>
      </c>
      <c r="B7976" s="65" t="s">
        <v>1355</v>
      </c>
      <c r="C7976" s="65">
        <v>5196207</v>
      </c>
      <c r="D7976" s="66">
        <f>VLOOKUP(A7976,'2.1 Termination Charges'!$B$4:$F$904,5,0)</f>
        <v>4.8500000000000001E-3</v>
      </c>
      <c r="G7976" s="67"/>
      <c r="H7976" s="67"/>
      <c r="J7976" s="67"/>
      <c r="P7976" s="68"/>
      <c r="Q7976" s="69"/>
      <c r="R7976" s="69"/>
      <c r="Z7976" s="70"/>
      <c r="AA7976" s="71"/>
      <c r="AB7976" s="70"/>
      <c r="AC7976" s="70"/>
      <c r="AD7976" s="53"/>
      <c r="AE7976" s="53"/>
      <c r="AF7976" s="72"/>
      <c r="AG7976" s="70"/>
      <c r="AH7976" s="70"/>
      <c r="AI7976" s="70"/>
    </row>
    <row r="7977" spans="1:35" ht="12.75" customHeight="1" x14ac:dyDescent="0.2">
      <c r="A7977" s="64" t="s">
        <v>1356</v>
      </c>
      <c r="B7977" s="65" t="s">
        <v>1355</v>
      </c>
      <c r="C7977" s="65">
        <v>5196208</v>
      </c>
      <c r="D7977" s="66">
        <f>VLOOKUP(A7977,'2.1 Termination Charges'!$B$4:$F$904,5,0)</f>
        <v>4.8500000000000001E-3</v>
      </c>
      <c r="G7977" s="67"/>
      <c r="H7977" s="67"/>
      <c r="J7977" s="67"/>
      <c r="P7977" s="68"/>
      <c r="Q7977" s="69"/>
      <c r="R7977" s="69"/>
      <c r="Z7977" s="70"/>
      <c r="AA7977" s="71"/>
      <c r="AB7977" s="70"/>
      <c r="AC7977" s="70"/>
      <c r="AD7977" s="53"/>
      <c r="AE7977" s="53"/>
      <c r="AF7977" s="72"/>
      <c r="AG7977" s="70"/>
      <c r="AH7977" s="70"/>
      <c r="AI7977" s="70"/>
    </row>
    <row r="7978" spans="1:35" ht="12.75" customHeight="1" x14ac:dyDescent="0.2">
      <c r="A7978" s="64" t="s">
        <v>1356</v>
      </c>
      <c r="B7978" s="65" t="s">
        <v>1355</v>
      </c>
      <c r="C7978" s="65">
        <v>5196209</v>
      </c>
      <c r="D7978" s="66">
        <f>VLOOKUP(A7978,'2.1 Termination Charges'!$B$4:$F$904,5,0)</f>
        <v>4.8500000000000001E-3</v>
      </c>
      <c r="G7978" s="67"/>
      <c r="H7978" s="67"/>
      <c r="J7978" s="67"/>
      <c r="P7978" s="68"/>
      <c r="Q7978" s="69"/>
      <c r="R7978" s="69"/>
      <c r="Z7978" s="70"/>
      <c r="AA7978" s="71"/>
      <c r="AB7978" s="70"/>
      <c r="AC7978" s="70"/>
      <c r="AD7978" s="53"/>
      <c r="AE7978" s="53"/>
      <c r="AF7978" s="72"/>
      <c r="AG7978" s="70"/>
      <c r="AH7978" s="70"/>
      <c r="AI7978" s="70"/>
    </row>
    <row r="7979" spans="1:35" ht="12.75" customHeight="1" x14ac:dyDescent="0.2">
      <c r="A7979" s="64" t="s">
        <v>1356</v>
      </c>
      <c r="B7979" s="65" t="s">
        <v>1355</v>
      </c>
      <c r="C7979" s="65">
        <v>519625</v>
      </c>
      <c r="D7979" s="66">
        <f>VLOOKUP(A7979,'2.1 Termination Charges'!$B$4:$F$904,5,0)</f>
        <v>4.8500000000000001E-3</v>
      </c>
      <c r="G7979" s="67"/>
      <c r="H7979" s="67"/>
      <c r="J7979" s="67"/>
      <c r="P7979" s="68"/>
      <c r="Q7979" s="69"/>
      <c r="R7979" s="69"/>
      <c r="Z7979" s="70"/>
      <c r="AA7979" s="71"/>
      <c r="AB7979" s="70"/>
      <c r="AC7979" s="70"/>
      <c r="AD7979" s="53"/>
      <c r="AE7979" s="53"/>
      <c r="AF7979" s="72"/>
      <c r="AG7979" s="70"/>
      <c r="AH7979" s="70"/>
      <c r="AI7979" s="70"/>
    </row>
    <row r="7980" spans="1:35" ht="12.75" customHeight="1" x14ac:dyDescent="0.2">
      <c r="A7980" s="64" t="s">
        <v>1356</v>
      </c>
      <c r="B7980" s="65" t="s">
        <v>1355</v>
      </c>
      <c r="C7980" s="65">
        <v>519626</v>
      </c>
      <c r="D7980" s="66">
        <f>VLOOKUP(A7980,'2.1 Termination Charges'!$B$4:$F$904,5,0)</f>
        <v>4.8500000000000001E-3</v>
      </c>
      <c r="G7980" s="67"/>
      <c r="H7980" s="67"/>
      <c r="J7980" s="67"/>
      <c r="P7980" s="68"/>
      <c r="Q7980" s="69"/>
      <c r="R7980" s="69"/>
      <c r="Z7980" s="70"/>
      <c r="AA7980" s="71"/>
      <c r="AB7980" s="70"/>
      <c r="AC7980" s="70"/>
      <c r="AD7980" s="53"/>
      <c r="AE7980" s="53"/>
      <c r="AF7980" s="72"/>
      <c r="AG7980" s="70"/>
      <c r="AH7980" s="70"/>
      <c r="AI7980" s="70"/>
    </row>
    <row r="7981" spans="1:35" ht="12.75" customHeight="1" x14ac:dyDescent="0.2">
      <c r="A7981" s="64" t="s">
        <v>1356</v>
      </c>
      <c r="B7981" s="65" t="s">
        <v>1355</v>
      </c>
      <c r="C7981" s="65">
        <v>519628</v>
      </c>
      <c r="D7981" s="66">
        <f>VLOOKUP(A7981,'2.1 Termination Charges'!$B$4:$F$904,5,0)</f>
        <v>4.8500000000000001E-3</v>
      </c>
      <c r="G7981" s="67"/>
      <c r="H7981" s="67"/>
      <c r="J7981" s="67"/>
      <c r="P7981" s="68"/>
      <c r="Q7981" s="69"/>
      <c r="R7981" s="69"/>
      <c r="Z7981" s="70"/>
      <c r="AA7981" s="71"/>
      <c r="AB7981" s="70"/>
      <c r="AC7981" s="70"/>
      <c r="AD7981" s="53"/>
      <c r="AE7981" s="53"/>
      <c r="AF7981" s="72"/>
      <c r="AG7981" s="70"/>
      <c r="AH7981" s="70"/>
      <c r="AI7981" s="70"/>
    </row>
    <row r="7982" spans="1:35" ht="12.75" customHeight="1" x14ac:dyDescent="0.2">
      <c r="A7982" s="64" t="s">
        <v>1356</v>
      </c>
      <c r="B7982" s="65" t="s">
        <v>1355</v>
      </c>
      <c r="C7982" s="65">
        <v>519629</v>
      </c>
      <c r="D7982" s="66">
        <f>VLOOKUP(A7982,'2.1 Termination Charges'!$B$4:$F$904,5,0)</f>
        <v>4.8500000000000001E-3</v>
      </c>
      <c r="G7982" s="67"/>
      <c r="H7982" s="67"/>
      <c r="J7982" s="67"/>
      <c r="P7982" s="68"/>
      <c r="Q7982" s="69"/>
      <c r="R7982" s="69"/>
      <c r="Z7982" s="70"/>
      <c r="AA7982" s="71"/>
      <c r="AB7982" s="70"/>
      <c r="AC7982" s="70"/>
      <c r="AD7982" s="53"/>
      <c r="AE7982" s="53"/>
      <c r="AF7982" s="72"/>
      <c r="AG7982" s="70"/>
      <c r="AH7982" s="70"/>
      <c r="AI7982" s="70"/>
    </row>
    <row r="7983" spans="1:35" ht="12.75" customHeight="1" x14ac:dyDescent="0.2">
      <c r="A7983" s="64" t="s">
        <v>1356</v>
      </c>
      <c r="B7983" s="65" t="s">
        <v>1355</v>
      </c>
      <c r="C7983" s="65">
        <v>5196350</v>
      </c>
      <c r="D7983" s="66">
        <f>VLOOKUP(A7983,'2.1 Termination Charges'!$B$4:$F$904,5,0)</f>
        <v>4.8500000000000001E-3</v>
      </c>
      <c r="G7983" s="67"/>
      <c r="H7983" s="67"/>
      <c r="J7983" s="67"/>
      <c r="P7983" s="68"/>
      <c r="Q7983" s="69"/>
      <c r="R7983" s="69"/>
      <c r="Z7983" s="70"/>
      <c r="AA7983" s="71"/>
      <c r="AB7983" s="70"/>
      <c r="AC7983" s="70"/>
      <c r="AD7983" s="53"/>
      <c r="AE7983" s="53"/>
      <c r="AF7983" s="72"/>
      <c r="AG7983" s="70"/>
      <c r="AH7983" s="70"/>
      <c r="AI7983" s="70"/>
    </row>
    <row r="7984" spans="1:35" ht="12.75" customHeight="1" x14ac:dyDescent="0.2">
      <c r="A7984" s="64" t="s">
        <v>1356</v>
      </c>
      <c r="B7984" s="65" t="s">
        <v>1355</v>
      </c>
      <c r="C7984" s="65">
        <v>5196351</v>
      </c>
      <c r="D7984" s="66">
        <f>VLOOKUP(A7984,'2.1 Termination Charges'!$B$4:$F$904,5,0)</f>
        <v>4.8500000000000001E-3</v>
      </c>
      <c r="G7984" s="67"/>
      <c r="H7984" s="67"/>
      <c r="J7984" s="67"/>
      <c r="P7984" s="68"/>
      <c r="Q7984" s="69"/>
      <c r="R7984" s="69"/>
      <c r="Z7984" s="70"/>
      <c r="AA7984" s="71"/>
      <c r="AB7984" s="70"/>
      <c r="AC7984" s="70"/>
      <c r="AD7984" s="53"/>
      <c r="AE7984" s="53"/>
      <c r="AF7984" s="72"/>
      <c r="AG7984" s="70"/>
      <c r="AH7984" s="70"/>
      <c r="AI7984" s="70"/>
    </row>
    <row r="7985" spans="1:35" ht="12.75" customHeight="1" x14ac:dyDescent="0.2">
      <c r="A7985" s="64" t="s">
        <v>1356</v>
      </c>
      <c r="B7985" s="65" t="s">
        <v>1355</v>
      </c>
      <c r="C7985" s="65">
        <v>5196352</v>
      </c>
      <c r="D7985" s="66">
        <f>VLOOKUP(A7985,'2.1 Termination Charges'!$B$4:$F$904,5,0)</f>
        <v>4.8500000000000001E-3</v>
      </c>
      <c r="G7985" s="67"/>
      <c r="H7985" s="67"/>
      <c r="J7985" s="67"/>
      <c r="P7985" s="68"/>
      <c r="Q7985" s="69"/>
      <c r="R7985" s="69"/>
      <c r="Z7985" s="70"/>
      <c r="AA7985" s="71"/>
      <c r="AB7985" s="70"/>
      <c r="AC7985" s="70"/>
      <c r="AD7985" s="53"/>
      <c r="AE7985" s="53"/>
      <c r="AF7985" s="72"/>
      <c r="AG7985" s="70"/>
      <c r="AH7985" s="70"/>
      <c r="AI7985" s="70"/>
    </row>
    <row r="7986" spans="1:35" ht="12.75" customHeight="1" x14ac:dyDescent="0.2">
      <c r="A7986" s="64" t="s">
        <v>1356</v>
      </c>
      <c r="B7986" s="65" t="s">
        <v>1355</v>
      </c>
      <c r="C7986" s="65">
        <v>5196353</v>
      </c>
      <c r="D7986" s="66">
        <f>VLOOKUP(A7986,'2.1 Termination Charges'!$B$4:$F$904,5,0)</f>
        <v>4.8500000000000001E-3</v>
      </c>
      <c r="G7986" s="67"/>
      <c r="H7986" s="67"/>
      <c r="J7986" s="67"/>
      <c r="P7986" s="68"/>
      <c r="Q7986" s="69"/>
      <c r="R7986" s="69"/>
      <c r="Z7986" s="70"/>
      <c r="AA7986" s="71"/>
      <c r="AB7986" s="70"/>
      <c r="AC7986" s="70"/>
      <c r="AD7986" s="53"/>
      <c r="AE7986" s="53"/>
      <c r="AF7986" s="72"/>
      <c r="AG7986" s="70"/>
      <c r="AH7986" s="70"/>
      <c r="AI7986" s="70"/>
    </row>
    <row r="7987" spans="1:35" ht="12.75" customHeight="1" x14ac:dyDescent="0.2">
      <c r="A7987" s="64" t="s">
        <v>1356</v>
      </c>
      <c r="B7987" s="65" t="s">
        <v>1355</v>
      </c>
      <c r="C7987" s="65">
        <v>5196354</v>
      </c>
      <c r="D7987" s="66">
        <f>VLOOKUP(A7987,'2.1 Termination Charges'!$B$4:$F$904,5,0)</f>
        <v>4.8500000000000001E-3</v>
      </c>
      <c r="G7987" s="67"/>
      <c r="H7987" s="67"/>
      <c r="J7987" s="67"/>
      <c r="P7987" s="68"/>
      <c r="Q7987" s="69"/>
      <c r="R7987" s="69"/>
      <c r="Z7987" s="70"/>
      <c r="AA7987" s="71"/>
      <c r="AB7987" s="70"/>
      <c r="AC7987" s="70"/>
      <c r="AD7987" s="53"/>
      <c r="AE7987" s="53"/>
      <c r="AF7987" s="72"/>
      <c r="AG7987" s="70"/>
      <c r="AH7987" s="70"/>
      <c r="AI7987" s="70"/>
    </row>
    <row r="7988" spans="1:35" ht="12.75" customHeight="1" x14ac:dyDescent="0.2">
      <c r="A7988" s="64" t="s">
        <v>1356</v>
      </c>
      <c r="B7988" s="65" t="s">
        <v>1355</v>
      </c>
      <c r="C7988" s="65">
        <v>519636</v>
      </c>
      <c r="D7988" s="66">
        <f>VLOOKUP(A7988,'2.1 Termination Charges'!$B$4:$F$904,5,0)</f>
        <v>4.8500000000000001E-3</v>
      </c>
      <c r="G7988" s="67"/>
      <c r="H7988" s="67"/>
      <c r="J7988" s="67"/>
      <c r="P7988" s="68"/>
      <c r="Q7988" s="69"/>
      <c r="R7988" s="69"/>
      <c r="Z7988" s="70"/>
      <c r="AA7988" s="71"/>
      <c r="AB7988" s="70"/>
      <c r="AC7988" s="70"/>
      <c r="AD7988" s="53"/>
      <c r="AE7988" s="53"/>
      <c r="AF7988" s="72"/>
      <c r="AG7988" s="70"/>
      <c r="AH7988" s="70"/>
      <c r="AI7988" s="70"/>
    </row>
    <row r="7989" spans="1:35" ht="12.75" customHeight="1" x14ac:dyDescent="0.2">
      <c r="A7989" s="64" t="s">
        <v>1356</v>
      </c>
      <c r="B7989" s="65" t="s">
        <v>1355</v>
      </c>
      <c r="C7989" s="65">
        <v>5196390</v>
      </c>
      <c r="D7989" s="66">
        <f>VLOOKUP(A7989,'2.1 Termination Charges'!$B$4:$F$904,5,0)</f>
        <v>4.8500000000000001E-3</v>
      </c>
      <c r="G7989" s="67"/>
      <c r="H7989" s="67"/>
      <c r="J7989" s="67"/>
      <c r="P7989" s="68"/>
      <c r="Q7989" s="69"/>
      <c r="R7989" s="69"/>
      <c r="Z7989" s="70"/>
      <c r="AA7989" s="71"/>
      <c r="AB7989" s="70"/>
      <c r="AC7989" s="70"/>
      <c r="AD7989" s="53"/>
      <c r="AE7989" s="53"/>
      <c r="AF7989" s="72"/>
      <c r="AG7989" s="70"/>
      <c r="AH7989" s="70"/>
      <c r="AI7989" s="70"/>
    </row>
    <row r="7990" spans="1:35" ht="12.75" customHeight="1" x14ac:dyDescent="0.2">
      <c r="A7990" s="64" t="s">
        <v>1356</v>
      </c>
      <c r="B7990" s="65" t="s">
        <v>1355</v>
      </c>
      <c r="C7990" s="65">
        <v>5196391</v>
      </c>
      <c r="D7990" s="66">
        <f>VLOOKUP(A7990,'2.1 Termination Charges'!$B$4:$F$904,5,0)</f>
        <v>4.8500000000000001E-3</v>
      </c>
      <c r="G7990" s="67"/>
      <c r="H7990" s="67"/>
      <c r="J7990" s="67"/>
      <c r="P7990" s="68"/>
      <c r="Q7990" s="69"/>
      <c r="R7990" s="69"/>
      <c r="Z7990" s="70"/>
      <c r="AA7990" s="71"/>
      <c r="AB7990" s="70"/>
      <c r="AC7990" s="70"/>
      <c r="AD7990" s="53"/>
      <c r="AE7990" s="53"/>
      <c r="AF7990" s="72"/>
      <c r="AG7990" s="70"/>
      <c r="AH7990" s="70"/>
      <c r="AI7990" s="70"/>
    </row>
    <row r="7991" spans="1:35" ht="12.75" customHeight="1" x14ac:dyDescent="0.2">
      <c r="A7991" s="64" t="s">
        <v>1356</v>
      </c>
      <c r="B7991" s="65" t="s">
        <v>1355</v>
      </c>
      <c r="C7991" s="65">
        <v>5196392</v>
      </c>
      <c r="D7991" s="66">
        <f>VLOOKUP(A7991,'2.1 Termination Charges'!$B$4:$F$904,5,0)</f>
        <v>4.8500000000000001E-3</v>
      </c>
      <c r="G7991" s="67"/>
      <c r="H7991" s="67"/>
      <c r="J7991" s="67"/>
      <c r="P7991" s="68"/>
      <c r="Q7991" s="69"/>
      <c r="R7991" s="69"/>
      <c r="Z7991" s="70"/>
      <c r="AA7991" s="71"/>
      <c r="AB7991" s="70"/>
      <c r="AC7991" s="70"/>
      <c r="AD7991" s="53"/>
      <c r="AE7991" s="53"/>
      <c r="AF7991" s="72"/>
      <c r="AG7991" s="70"/>
      <c r="AH7991" s="70"/>
      <c r="AI7991" s="70"/>
    </row>
    <row r="7992" spans="1:35" ht="12.75" customHeight="1" x14ac:dyDescent="0.2">
      <c r="A7992" s="64" t="s">
        <v>1356</v>
      </c>
      <c r="B7992" s="65" t="s">
        <v>1355</v>
      </c>
      <c r="C7992" s="65">
        <v>5196393</v>
      </c>
      <c r="D7992" s="66">
        <f>VLOOKUP(A7992,'2.1 Termination Charges'!$B$4:$F$904,5,0)</f>
        <v>4.8500000000000001E-3</v>
      </c>
      <c r="G7992" s="67"/>
      <c r="H7992" s="67"/>
      <c r="J7992" s="67"/>
      <c r="P7992" s="68"/>
      <c r="Q7992" s="69"/>
      <c r="R7992" s="69"/>
      <c r="Z7992" s="70"/>
      <c r="AA7992" s="71"/>
      <c r="AB7992" s="70"/>
      <c r="AC7992" s="70"/>
      <c r="AD7992" s="53"/>
      <c r="AE7992" s="53"/>
      <c r="AF7992" s="72"/>
      <c r="AG7992" s="70"/>
      <c r="AH7992" s="70"/>
      <c r="AI7992" s="70"/>
    </row>
    <row r="7993" spans="1:35" ht="12.75" customHeight="1" x14ac:dyDescent="0.2">
      <c r="A7993" s="64" t="s">
        <v>1356</v>
      </c>
      <c r="B7993" s="65" t="s">
        <v>1355</v>
      </c>
      <c r="C7993" s="65">
        <v>5196394</v>
      </c>
      <c r="D7993" s="66">
        <f>VLOOKUP(A7993,'2.1 Termination Charges'!$B$4:$F$904,5,0)</f>
        <v>4.8500000000000001E-3</v>
      </c>
      <c r="G7993" s="67"/>
      <c r="H7993" s="67"/>
      <c r="J7993" s="67"/>
      <c r="P7993" s="68"/>
      <c r="Q7993" s="69"/>
      <c r="R7993" s="69"/>
      <c r="Z7993" s="70"/>
      <c r="AA7993" s="71"/>
      <c r="AB7993" s="70"/>
      <c r="AC7993" s="70"/>
      <c r="AD7993" s="53"/>
      <c r="AE7993" s="53"/>
      <c r="AF7993" s="72"/>
      <c r="AG7993" s="70"/>
      <c r="AH7993" s="70"/>
      <c r="AI7993" s="70"/>
    </row>
    <row r="7994" spans="1:35" ht="12.75" customHeight="1" x14ac:dyDescent="0.2">
      <c r="A7994" s="64" t="s">
        <v>1356</v>
      </c>
      <c r="B7994" s="65" t="s">
        <v>1355</v>
      </c>
      <c r="C7994" s="65">
        <v>5196395</v>
      </c>
      <c r="D7994" s="66">
        <f>VLOOKUP(A7994,'2.1 Termination Charges'!$B$4:$F$904,5,0)</f>
        <v>4.8500000000000001E-3</v>
      </c>
      <c r="G7994" s="67"/>
      <c r="H7994" s="67"/>
      <c r="J7994" s="67"/>
      <c r="P7994" s="68"/>
      <c r="Q7994" s="69"/>
      <c r="R7994" s="69"/>
      <c r="Z7994" s="70"/>
      <c r="AA7994" s="71"/>
      <c r="AB7994" s="70"/>
      <c r="AC7994" s="70"/>
      <c r="AD7994" s="53"/>
      <c r="AE7994" s="53"/>
      <c r="AF7994" s="72"/>
      <c r="AG7994" s="70"/>
      <c r="AH7994" s="70"/>
      <c r="AI7994" s="70"/>
    </row>
    <row r="7995" spans="1:35" ht="12.75" customHeight="1" x14ac:dyDescent="0.2">
      <c r="A7995" s="64" t="s">
        <v>1356</v>
      </c>
      <c r="B7995" s="65" t="s">
        <v>1355</v>
      </c>
      <c r="C7995" s="65">
        <v>5196398</v>
      </c>
      <c r="D7995" s="66">
        <f>VLOOKUP(A7995,'2.1 Termination Charges'!$B$4:$F$904,5,0)</f>
        <v>4.8500000000000001E-3</v>
      </c>
      <c r="G7995" s="67"/>
      <c r="H7995" s="67"/>
      <c r="J7995" s="67"/>
      <c r="P7995" s="68"/>
      <c r="Q7995" s="69"/>
      <c r="R7995" s="69"/>
      <c r="Z7995" s="70"/>
      <c r="AA7995" s="71"/>
      <c r="AB7995" s="70"/>
      <c r="AC7995" s="70"/>
      <c r="AD7995" s="53"/>
      <c r="AE7995" s="53"/>
      <c r="AF7995" s="72"/>
      <c r="AG7995" s="70"/>
      <c r="AH7995" s="70"/>
      <c r="AI7995" s="70"/>
    </row>
    <row r="7996" spans="1:35" ht="12.75" customHeight="1" x14ac:dyDescent="0.2">
      <c r="A7996" s="64" t="s">
        <v>1356</v>
      </c>
      <c r="B7996" s="65" t="s">
        <v>1355</v>
      </c>
      <c r="C7996" s="65">
        <v>5196399</v>
      </c>
      <c r="D7996" s="66">
        <f>VLOOKUP(A7996,'2.1 Termination Charges'!$B$4:$F$904,5,0)</f>
        <v>4.8500000000000001E-3</v>
      </c>
      <c r="G7996" s="67"/>
      <c r="H7996" s="67"/>
      <c r="J7996" s="67"/>
      <c r="P7996" s="68"/>
      <c r="Q7996" s="69"/>
      <c r="R7996" s="69"/>
      <c r="Z7996" s="70"/>
      <c r="AA7996" s="71"/>
      <c r="AB7996" s="70"/>
      <c r="AC7996" s="70"/>
      <c r="AD7996" s="53"/>
      <c r="AE7996" s="53"/>
      <c r="AF7996" s="72"/>
      <c r="AG7996" s="70"/>
      <c r="AH7996" s="70"/>
      <c r="AI7996" s="70"/>
    </row>
    <row r="7997" spans="1:35" ht="12.75" customHeight="1" x14ac:dyDescent="0.2">
      <c r="A7997" s="64" t="s">
        <v>1356</v>
      </c>
      <c r="B7997" s="65" t="s">
        <v>1355</v>
      </c>
      <c r="C7997" s="65">
        <v>51964</v>
      </c>
      <c r="D7997" s="66">
        <f>VLOOKUP(A7997,'2.1 Termination Charges'!$B$4:$F$904,5,0)</f>
        <v>4.8500000000000001E-3</v>
      </c>
      <c r="G7997" s="67"/>
      <c r="H7997" s="67"/>
      <c r="J7997" s="67"/>
      <c r="P7997" s="68"/>
      <c r="Q7997" s="69"/>
      <c r="R7997" s="69"/>
      <c r="Z7997" s="70"/>
      <c r="AA7997" s="71"/>
      <c r="AB7997" s="70"/>
      <c r="AC7997" s="70"/>
      <c r="AD7997" s="53"/>
      <c r="AE7997" s="53"/>
      <c r="AF7997" s="72"/>
      <c r="AG7997" s="70"/>
      <c r="AH7997" s="70"/>
      <c r="AI7997" s="70"/>
    </row>
    <row r="7998" spans="1:35" ht="12.75" customHeight="1" x14ac:dyDescent="0.2">
      <c r="A7998" s="64" t="s">
        <v>1356</v>
      </c>
      <c r="B7998" s="65" t="s">
        <v>1355</v>
      </c>
      <c r="C7998" s="65">
        <v>519640</v>
      </c>
      <c r="D7998" s="66">
        <f>VLOOKUP(A7998,'2.1 Termination Charges'!$B$4:$F$904,5,0)</f>
        <v>4.8500000000000001E-3</v>
      </c>
      <c r="G7998" s="67"/>
      <c r="H7998" s="67"/>
      <c r="J7998" s="67"/>
      <c r="P7998" s="68"/>
      <c r="Q7998" s="69"/>
      <c r="R7998" s="69"/>
      <c r="Z7998" s="70"/>
      <c r="AA7998" s="71"/>
      <c r="AB7998" s="70"/>
      <c r="AC7998" s="70"/>
      <c r="AD7998" s="53"/>
      <c r="AE7998" s="53"/>
      <c r="AF7998" s="72"/>
      <c r="AG7998" s="70"/>
      <c r="AH7998" s="70"/>
      <c r="AI7998" s="70"/>
    </row>
    <row r="7999" spans="1:35" ht="12.75" customHeight="1" x14ac:dyDescent="0.2">
      <c r="A7999" s="64" t="s">
        <v>1356</v>
      </c>
      <c r="B7999" s="65" t="s">
        <v>1355</v>
      </c>
      <c r="C7999" s="65">
        <v>519644</v>
      </c>
      <c r="D7999" s="66">
        <f>VLOOKUP(A7999,'2.1 Termination Charges'!$B$4:$F$904,5,0)</f>
        <v>4.8500000000000001E-3</v>
      </c>
      <c r="G7999" s="67"/>
      <c r="H7999" s="67"/>
      <c r="J7999" s="67"/>
      <c r="P7999" s="68"/>
      <c r="Q7999" s="69"/>
      <c r="R7999" s="69"/>
      <c r="Z7999" s="70"/>
      <c r="AA7999" s="71"/>
      <c r="AB7999" s="70"/>
      <c r="AC7999" s="70"/>
      <c r="AD7999" s="53"/>
      <c r="AE7999" s="53"/>
      <c r="AF7999" s="72"/>
      <c r="AG7999" s="70"/>
      <c r="AH7999" s="70"/>
      <c r="AI7999" s="70"/>
    </row>
    <row r="8000" spans="1:35" ht="12.75" customHeight="1" x14ac:dyDescent="0.2">
      <c r="A8000" s="64" t="s">
        <v>1356</v>
      </c>
      <c r="B8000" s="65" t="s">
        <v>1355</v>
      </c>
      <c r="C8000" s="65">
        <v>519645</v>
      </c>
      <c r="D8000" s="66">
        <f>VLOOKUP(A8000,'2.1 Termination Charges'!$B$4:$F$904,5,0)</f>
        <v>4.8500000000000001E-3</v>
      </c>
      <c r="G8000" s="67"/>
      <c r="H8000" s="67"/>
      <c r="J8000" s="67"/>
      <c r="P8000" s="68"/>
      <c r="Q8000" s="69"/>
      <c r="R8000" s="69"/>
      <c r="Z8000" s="70"/>
      <c r="AA8000" s="71"/>
      <c r="AB8000" s="70"/>
      <c r="AC8000" s="70"/>
      <c r="AD8000" s="53"/>
      <c r="AE8000" s="53"/>
      <c r="AF8000" s="72"/>
      <c r="AG8000" s="70"/>
      <c r="AH8000" s="70"/>
      <c r="AI8000" s="70"/>
    </row>
    <row r="8001" spans="1:35" ht="12.75" customHeight="1" x14ac:dyDescent="0.2">
      <c r="A8001" s="64" t="s">
        <v>1356</v>
      </c>
      <c r="B8001" s="65" t="s">
        <v>1355</v>
      </c>
      <c r="C8001" s="65">
        <v>519646</v>
      </c>
      <c r="D8001" s="66">
        <f>VLOOKUP(A8001,'2.1 Termination Charges'!$B$4:$F$904,5,0)</f>
        <v>4.8500000000000001E-3</v>
      </c>
      <c r="G8001" s="67"/>
      <c r="H8001" s="67"/>
      <c r="J8001" s="67"/>
      <c r="P8001" s="68"/>
      <c r="Q8001" s="69"/>
      <c r="R8001" s="69"/>
      <c r="Z8001" s="70"/>
      <c r="AA8001" s="71"/>
      <c r="AB8001" s="70"/>
      <c r="AC8001" s="70"/>
      <c r="AD8001" s="53"/>
      <c r="AE8001" s="53"/>
      <c r="AF8001" s="72"/>
      <c r="AG8001" s="70"/>
      <c r="AH8001" s="70"/>
      <c r="AI8001" s="70"/>
    </row>
    <row r="8002" spans="1:35" ht="12.75" customHeight="1" x14ac:dyDescent="0.2">
      <c r="A8002" s="64" t="s">
        <v>1356</v>
      </c>
      <c r="B8002" s="65" t="s">
        <v>1355</v>
      </c>
      <c r="C8002" s="65">
        <v>519647</v>
      </c>
      <c r="D8002" s="66">
        <f>VLOOKUP(A8002,'2.1 Termination Charges'!$B$4:$F$904,5,0)</f>
        <v>4.8500000000000001E-3</v>
      </c>
      <c r="G8002" s="67"/>
      <c r="H8002" s="67"/>
      <c r="J8002" s="67"/>
      <c r="P8002" s="68"/>
      <c r="Q8002" s="69"/>
      <c r="R8002" s="69"/>
      <c r="Z8002" s="70"/>
      <c r="AA8002" s="71"/>
      <c r="AB8002" s="70"/>
      <c r="AC8002" s="70"/>
      <c r="AD8002" s="53"/>
      <c r="AE8002" s="53"/>
      <c r="AF8002" s="72"/>
      <c r="AG8002" s="70"/>
      <c r="AH8002" s="70"/>
      <c r="AI8002" s="70"/>
    </row>
    <row r="8003" spans="1:35" ht="12.75" customHeight="1" x14ac:dyDescent="0.2">
      <c r="A8003" s="64" t="s">
        <v>1356</v>
      </c>
      <c r="B8003" s="65" t="s">
        <v>1355</v>
      </c>
      <c r="C8003" s="65">
        <v>519648</v>
      </c>
      <c r="D8003" s="66">
        <f>VLOOKUP(A8003,'2.1 Termination Charges'!$B$4:$F$904,5,0)</f>
        <v>4.8500000000000001E-3</v>
      </c>
      <c r="G8003" s="67"/>
      <c r="H8003" s="67"/>
      <c r="J8003" s="67"/>
      <c r="P8003" s="68"/>
      <c r="Q8003" s="69"/>
      <c r="R8003" s="69"/>
      <c r="Z8003" s="70"/>
      <c r="AA8003" s="71"/>
      <c r="AB8003" s="70"/>
      <c r="AC8003" s="70"/>
      <c r="AD8003" s="53"/>
      <c r="AE8003" s="53"/>
      <c r="AF8003" s="72"/>
      <c r="AG8003" s="70"/>
      <c r="AH8003" s="70"/>
      <c r="AI8003" s="70"/>
    </row>
    <row r="8004" spans="1:35" ht="12.75" customHeight="1" x14ac:dyDescent="0.2">
      <c r="A8004" s="64" t="s">
        <v>1356</v>
      </c>
      <c r="B8004" s="65" t="s">
        <v>1355</v>
      </c>
      <c r="C8004" s="65">
        <v>519649</v>
      </c>
      <c r="D8004" s="66">
        <f>VLOOKUP(A8004,'2.1 Termination Charges'!$B$4:$F$904,5,0)</f>
        <v>4.8500000000000001E-3</v>
      </c>
      <c r="G8004" s="67"/>
      <c r="H8004" s="67"/>
      <c r="J8004" s="67"/>
      <c r="P8004" s="68"/>
      <c r="Q8004" s="69"/>
      <c r="R8004" s="69"/>
      <c r="Z8004" s="70"/>
      <c r="AA8004" s="71"/>
      <c r="AB8004" s="70"/>
      <c r="AC8004" s="70"/>
      <c r="AD8004" s="53"/>
      <c r="AE8004" s="53"/>
      <c r="AF8004" s="72"/>
      <c r="AG8004" s="70"/>
      <c r="AH8004" s="70"/>
      <c r="AI8004" s="70"/>
    </row>
    <row r="8005" spans="1:35" ht="12.75" customHeight="1" x14ac:dyDescent="0.2">
      <c r="A8005" s="64" t="s">
        <v>1356</v>
      </c>
      <c r="B8005" s="65" t="s">
        <v>1355</v>
      </c>
      <c r="C8005" s="65">
        <v>519650</v>
      </c>
      <c r="D8005" s="66">
        <f>VLOOKUP(A8005,'2.1 Termination Charges'!$B$4:$F$904,5,0)</f>
        <v>4.8500000000000001E-3</v>
      </c>
      <c r="G8005" s="67"/>
      <c r="H8005" s="67"/>
      <c r="J8005" s="67"/>
      <c r="P8005" s="68"/>
      <c r="Q8005" s="69"/>
      <c r="R8005" s="69"/>
      <c r="Z8005" s="70"/>
      <c r="AA8005" s="71"/>
      <c r="AB8005" s="70"/>
      <c r="AC8005" s="70"/>
      <c r="AD8005" s="53"/>
      <c r="AE8005" s="53"/>
      <c r="AF8005" s="72"/>
      <c r="AG8005" s="70"/>
      <c r="AH8005" s="70"/>
      <c r="AI8005" s="70"/>
    </row>
    <row r="8006" spans="1:35" ht="12.75" customHeight="1" x14ac:dyDescent="0.2">
      <c r="A8006" s="64" t="s">
        <v>1356</v>
      </c>
      <c r="B8006" s="65" t="s">
        <v>1355</v>
      </c>
      <c r="C8006" s="65">
        <v>519656</v>
      </c>
      <c r="D8006" s="66">
        <f>VLOOKUP(A8006,'2.1 Termination Charges'!$B$4:$F$904,5,0)</f>
        <v>4.8500000000000001E-3</v>
      </c>
      <c r="G8006" s="67"/>
      <c r="H8006" s="67"/>
      <c r="J8006" s="67"/>
      <c r="P8006" s="68"/>
      <c r="Q8006" s="69"/>
      <c r="R8006" s="69"/>
      <c r="Z8006" s="70"/>
      <c r="AA8006" s="71"/>
      <c r="AB8006" s="70"/>
      <c r="AC8006" s="70"/>
      <c r="AD8006" s="53"/>
      <c r="AE8006" s="53"/>
      <c r="AF8006" s="72"/>
      <c r="AG8006" s="70"/>
      <c r="AH8006" s="70"/>
      <c r="AI8006" s="70"/>
    </row>
    <row r="8007" spans="1:35" ht="12.75" customHeight="1" x14ac:dyDescent="0.2">
      <c r="A8007" s="64" t="s">
        <v>1356</v>
      </c>
      <c r="B8007" s="65" t="s">
        <v>1355</v>
      </c>
      <c r="C8007" s="65">
        <v>519658</v>
      </c>
      <c r="D8007" s="66">
        <f>VLOOKUP(A8007,'2.1 Termination Charges'!$B$4:$F$904,5,0)</f>
        <v>4.8500000000000001E-3</v>
      </c>
      <c r="G8007" s="67"/>
      <c r="H8007" s="67"/>
      <c r="J8007" s="67"/>
      <c r="P8007" s="68"/>
      <c r="Q8007" s="69"/>
      <c r="R8007" s="69"/>
      <c r="Z8007" s="70"/>
      <c r="AA8007" s="71"/>
      <c r="AB8007" s="70"/>
      <c r="AC8007" s="70"/>
      <c r="AD8007" s="53"/>
      <c r="AE8007" s="53"/>
      <c r="AF8007" s="72"/>
      <c r="AG8007" s="70"/>
      <c r="AH8007" s="70"/>
      <c r="AI8007" s="70"/>
    </row>
    <row r="8008" spans="1:35" ht="12.75" customHeight="1" x14ac:dyDescent="0.2">
      <c r="A8008" s="64" t="s">
        <v>1356</v>
      </c>
      <c r="B8008" s="65" t="s">
        <v>1355</v>
      </c>
      <c r="C8008" s="65">
        <v>519659</v>
      </c>
      <c r="D8008" s="66">
        <f>VLOOKUP(A8008,'2.1 Termination Charges'!$B$4:$F$904,5,0)</f>
        <v>4.8500000000000001E-3</v>
      </c>
      <c r="G8008" s="67"/>
      <c r="H8008" s="67"/>
      <c r="J8008" s="67"/>
      <c r="P8008" s="68"/>
      <c r="Q8008" s="69"/>
      <c r="R8008" s="69"/>
      <c r="Z8008" s="70"/>
      <c r="AA8008" s="71"/>
      <c r="AB8008" s="70"/>
      <c r="AC8008" s="70"/>
      <c r="AD8008" s="53"/>
      <c r="AE8008" s="53"/>
      <c r="AF8008" s="72"/>
      <c r="AG8008" s="70"/>
      <c r="AH8008" s="70"/>
      <c r="AI8008" s="70"/>
    </row>
    <row r="8009" spans="1:35" ht="12.75" customHeight="1" x14ac:dyDescent="0.2">
      <c r="A8009" s="64" t="s">
        <v>1356</v>
      </c>
      <c r="B8009" s="65" t="s">
        <v>1355</v>
      </c>
      <c r="C8009" s="65">
        <v>5196600</v>
      </c>
      <c r="D8009" s="66">
        <f>VLOOKUP(A8009,'2.1 Termination Charges'!$B$4:$F$904,5,0)</f>
        <v>4.8500000000000001E-3</v>
      </c>
      <c r="G8009" s="67"/>
      <c r="H8009" s="67"/>
      <c r="J8009" s="67"/>
      <c r="P8009" s="68"/>
      <c r="Q8009" s="69"/>
      <c r="R8009" s="69"/>
      <c r="Z8009" s="70"/>
      <c r="AA8009" s="71"/>
      <c r="AB8009" s="70"/>
      <c r="AC8009" s="70"/>
      <c r="AD8009" s="53"/>
      <c r="AE8009" s="53"/>
      <c r="AF8009" s="72"/>
      <c r="AG8009" s="70"/>
      <c r="AH8009" s="70"/>
      <c r="AI8009" s="70"/>
    </row>
    <row r="8010" spans="1:35" ht="12.75" customHeight="1" x14ac:dyDescent="0.2">
      <c r="A8010" s="64" t="s">
        <v>1356</v>
      </c>
      <c r="B8010" s="65" t="s">
        <v>1355</v>
      </c>
      <c r="C8010" s="65">
        <v>5196601</v>
      </c>
      <c r="D8010" s="66">
        <f>VLOOKUP(A8010,'2.1 Termination Charges'!$B$4:$F$904,5,0)</f>
        <v>4.8500000000000001E-3</v>
      </c>
      <c r="G8010" s="67"/>
      <c r="H8010" s="67"/>
      <c r="J8010" s="67"/>
      <c r="P8010" s="68"/>
      <c r="Q8010" s="69"/>
      <c r="R8010" s="69"/>
      <c r="Z8010" s="70"/>
      <c r="AA8010" s="71"/>
      <c r="AB8010" s="70"/>
      <c r="AC8010" s="70"/>
      <c r="AD8010" s="53"/>
      <c r="AE8010" s="53"/>
      <c r="AF8010" s="72"/>
      <c r="AG8010" s="70"/>
      <c r="AH8010" s="70"/>
      <c r="AI8010" s="70"/>
    </row>
    <row r="8011" spans="1:35" ht="12.75" customHeight="1" x14ac:dyDescent="0.2">
      <c r="A8011" s="64" t="s">
        <v>1356</v>
      </c>
      <c r="B8011" s="65" t="s">
        <v>1355</v>
      </c>
      <c r="C8011" s="65">
        <v>5196602</v>
      </c>
      <c r="D8011" s="66">
        <f>VLOOKUP(A8011,'2.1 Termination Charges'!$B$4:$F$904,5,0)</f>
        <v>4.8500000000000001E-3</v>
      </c>
      <c r="G8011" s="67"/>
      <c r="H8011" s="67"/>
      <c r="J8011" s="67"/>
      <c r="P8011" s="68"/>
      <c r="Q8011" s="69"/>
      <c r="R8011" s="69"/>
      <c r="Z8011" s="70"/>
      <c r="AA8011" s="71"/>
      <c r="AB8011" s="70"/>
      <c r="AC8011" s="70"/>
      <c r="AD8011" s="53"/>
      <c r="AE8011" s="53"/>
      <c r="AF8011" s="72"/>
      <c r="AG8011" s="70"/>
      <c r="AH8011" s="70"/>
      <c r="AI8011" s="70"/>
    </row>
    <row r="8012" spans="1:35" ht="12.75" customHeight="1" x14ac:dyDescent="0.2">
      <c r="A8012" s="64" t="s">
        <v>1356</v>
      </c>
      <c r="B8012" s="65" t="s">
        <v>1355</v>
      </c>
      <c r="C8012" s="65">
        <v>5196603</v>
      </c>
      <c r="D8012" s="66">
        <f>VLOOKUP(A8012,'2.1 Termination Charges'!$B$4:$F$904,5,0)</f>
        <v>4.8500000000000001E-3</v>
      </c>
      <c r="G8012" s="67"/>
      <c r="H8012" s="67"/>
      <c r="J8012" s="67"/>
      <c r="P8012" s="68"/>
      <c r="Q8012" s="69"/>
      <c r="R8012" s="69"/>
      <c r="Z8012" s="70"/>
      <c r="AA8012" s="71"/>
      <c r="AB8012" s="70"/>
      <c r="AC8012" s="70"/>
      <c r="AD8012" s="53"/>
      <c r="AE8012" s="53"/>
      <c r="AF8012" s="72"/>
      <c r="AG8012" s="70"/>
      <c r="AH8012" s="70"/>
      <c r="AI8012" s="70"/>
    </row>
    <row r="8013" spans="1:35" ht="12.75" customHeight="1" x14ac:dyDescent="0.2">
      <c r="A8013" s="64" t="s">
        <v>1356</v>
      </c>
      <c r="B8013" s="65" t="s">
        <v>1355</v>
      </c>
      <c r="C8013" s="65">
        <v>5196604</v>
      </c>
      <c r="D8013" s="66">
        <f>VLOOKUP(A8013,'2.1 Termination Charges'!$B$4:$F$904,5,0)</f>
        <v>4.8500000000000001E-3</v>
      </c>
      <c r="G8013" s="67"/>
      <c r="H8013" s="67"/>
      <c r="J8013" s="67"/>
      <c r="P8013" s="68"/>
      <c r="Q8013" s="69"/>
      <c r="R8013" s="69"/>
      <c r="Z8013" s="70"/>
      <c r="AA8013" s="71"/>
      <c r="AB8013" s="70"/>
      <c r="AC8013" s="70"/>
      <c r="AD8013" s="53"/>
      <c r="AE8013" s="53"/>
      <c r="AF8013" s="72"/>
      <c r="AG8013" s="70"/>
      <c r="AH8013" s="70"/>
      <c r="AI8013" s="70"/>
    </row>
    <row r="8014" spans="1:35" ht="12.75" customHeight="1" x14ac:dyDescent="0.2">
      <c r="A8014" s="64" t="s">
        <v>1356</v>
      </c>
      <c r="B8014" s="65" t="s">
        <v>1355</v>
      </c>
      <c r="C8014" s="65">
        <v>5196605</v>
      </c>
      <c r="D8014" s="66">
        <f>VLOOKUP(A8014,'2.1 Termination Charges'!$B$4:$F$904,5,0)</f>
        <v>4.8500000000000001E-3</v>
      </c>
      <c r="G8014" s="67"/>
      <c r="H8014" s="67"/>
      <c r="J8014" s="67"/>
      <c r="P8014" s="68"/>
      <c r="Q8014" s="69"/>
      <c r="R8014" s="69"/>
      <c r="Z8014" s="70"/>
      <c r="AA8014" s="71"/>
      <c r="AB8014" s="70"/>
      <c r="AC8014" s="70"/>
      <c r="AD8014" s="53"/>
      <c r="AE8014" s="53"/>
      <c r="AF8014" s="72"/>
      <c r="AG8014" s="70"/>
      <c r="AH8014" s="70"/>
      <c r="AI8014" s="70"/>
    </row>
    <row r="8015" spans="1:35" ht="12.75" customHeight="1" x14ac:dyDescent="0.2">
      <c r="A8015" s="64" t="s">
        <v>1356</v>
      </c>
      <c r="B8015" s="65" t="s">
        <v>1355</v>
      </c>
      <c r="C8015" s="65">
        <v>519661</v>
      </c>
      <c r="D8015" s="66">
        <f>VLOOKUP(A8015,'2.1 Termination Charges'!$B$4:$F$904,5,0)</f>
        <v>4.8500000000000001E-3</v>
      </c>
      <c r="G8015" s="67"/>
      <c r="H8015" s="67"/>
      <c r="J8015" s="67"/>
      <c r="P8015" s="68"/>
      <c r="Q8015" s="69"/>
      <c r="R8015" s="69"/>
      <c r="Z8015" s="70"/>
      <c r="AA8015" s="71"/>
      <c r="AB8015" s="70"/>
      <c r="AC8015" s="70"/>
      <c r="AD8015" s="53"/>
      <c r="AE8015" s="53"/>
      <c r="AF8015" s="72"/>
      <c r="AG8015" s="70"/>
      <c r="AH8015" s="70"/>
      <c r="AI8015" s="70"/>
    </row>
    <row r="8016" spans="1:35" ht="12.75" customHeight="1" x14ac:dyDescent="0.2">
      <c r="A8016" s="64" t="s">
        <v>1356</v>
      </c>
      <c r="B8016" s="65" t="s">
        <v>1355</v>
      </c>
      <c r="C8016" s="65">
        <v>519665</v>
      </c>
      <c r="D8016" s="66">
        <f>VLOOKUP(A8016,'2.1 Termination Charges'!$B$4:$F$904,5,0)</f>
        <v>4.8500000000000001E-3</v>
      </c>
      <c r="G8016" s="67"/>
      <c r="H8016" s="67"/>
      <c r="J8016" s="67"/>
      <c r="P8016" s="68"/>
      <c r="Q8016" s="69"/>
      <c r="R8016" s="69"/>
      <c r="Z8016" s="70"/>
      <c r="AA8016" s="71"/>
      <c r="AB8016" s="70"/>
      <c r="AC8016" s="70"/>
      <c r="AD8016" s="53"/>
      <c r="AE8016" s="53"/>
      <c r="AF8016" s="72"/>
      <c r="AG8016" s="70"/>
      <c r="AH8016" s="70"/>
      <c r="AI8016" s="70"/>
    </row>
    <row r="8017" spans="1:35" ht="12.75" customHeight="1" x14ac:dyDescent="0.2">
      <c r="A8017" s="64" t="s">
        <v>1356</v>
      </c>
      <c r="B8017" s="65" t="s">
        <v>1355</v>
      </c>
      <c r="C8017" s="65">
        <v>519666</v>
      </c>
      <c r="D8017" s="66">
        <f>VLOOKUP(A8017,'2.1 Termination Charges'!$B$4:$F$904,5,0)</f>
        <v>4.8500000000000001E-3</v>
      </c>
      <c r="G8017" s="67"/>
      <c r="H8017" s="67"/>
      <c r="J8017" s="67"/>
      <c r="P8017" s="68"/>
      <c r="Q8017" s="69"/>
      <c r="R8017" s="69"/>
      <c r="Z8017" s="70"/>
      <c r="AA8017" s="71"/>
      <c r="AB8017" s="70"/>
      <c r="AC8017" s="70"/>
      <c r="AD8017" s="53"/>
      <c r="AE8017" s="53"/>
      <c r="AF8017" s="72"/>
      <c r="AG8017" s="70"/>
      <c r="AH8017" s="70"/>
      <c r="AI8017" s="70"/>
    </row>
    <row r="8018" spans="1:35" ht="12.75" customHeight="1" x14ac:dyDescent="0.2">
      <c r="A8018" s="64" t="s">
        <v>1356</v>
      </c>
      <c r="B8018" s="65" t="s">
        <v>1355</v>
      </c>
      <c r="C8018" s="65">
        <v>519668</v>
      </c>
      <c r="D8018" s="66">
        <f>VLOOKUP(A8018,'2.1 Termination Charges'!$B$4:$F$904,5,0)</f>
        <v>4.8500000000000001E-3</v>
      </c>
      <c r="G8018" s="67"/>
      <c r="H8018" s="67"/>
      <c r="J8018" s="67"/>
      <c r="P8018" s="68"/>
      <c r="Q8018" s="69"/>
      <c r="R8018" s="69"/>
      <c r="Z8018" s="70"/>
      <c r="AA8018" s="71"/>
      <c r="AB8018" s="70"/>
      <c r="AC8018" s="70"/>
      <c r="AD8018" s="53"/>
      <c r="AE8018" s="53"/>
      <c r="AF8018" s="72"/>
      <c r="AG8018" s="70"/>
      <c r="AH8018" s="70"/>
      <c r="AI8018" s="70"/>
    </row>
    <row r="8019" spans="1:35" ht="12.75" customHeight="1" x14ac:dyDescent="0.2">
      <c r="A8019" s="64" t="s">
        <v>1356</v>
      </c>
      <c r="B8019" s="65" t="s">
        <v>1355</v>
      </c>
      <c r="C8019" s="65">
        <v>519669</v>
      </c>
      <c r="D8019" s="66">
        <f>VLOOKUP(A8019,'2.1 Termination Charges'!$B$4:$F$904,5,0)</f>
        <v>4.8500000000000001E-3</v>
      </c>
      <c r="G8019" s="67"/>
      <c r="H8019" s="67"/>
      <c r="J8019" s="67"/>
      <c r="P8019" s="68"/>
      <c r="Q8019" s="69"/>
      <c r="R8019" s="69"/>
      <c r="Z8019" s="70"/>
      <c r="AA8019" s="71"/>
      <c r="AB8019" s="70"/>
      <c r="AC8019" s="70"/>
      <c r="AD8019" s="53"/>
      <c r="AE8019" s="53"/>
      <c r="AF8019" s="72"/>
      <c r="AG8019" s="70"/>
      <c r="AH8019" s="70"/>
      <c r="AI8019" s="70"/>
    </row>
    <row r="8020" spans="1:35" ht="12.75" customHeight="1" x14ac:dyDescent="0.2">
      <c r="A8020" s="64" t="s">
        <v>1356</v>
      </c>
      <c r="B8020" s="65" t="s">
        <v>1355</v>
      </c>
      <c r="C8020" s="65">
        <v>5196765</v>
      </c>
      <c r="D8020" s="66">
        <f>VLOOKUP(A8020,'2.1 Termination Charges'!$B$4:$F$904,5,0)</f>
        <v>4.8500000000000001E-3</v>
      </c>
      <c r="G8020" s="67"/>
      <c r="H8020" s="67"/>
      <c r="J8020" s="67"/>
      <c r="P8020" s="68"/>
      <c r="Q8020" s="69"/>
      <c r="R8020" s="69"/>
      <c r="Z8020" s="70"/>
      <c r="AA8020" s="71"/>
      <c r="AB8020" s="70"/>
      <c r="AC8020" s="70"/>
      <c r="AD8020" s="53"/>
      <c r="AE8020" s="53"/>
      <c r="AF8020" s="72"/>
      <c r="AG8020" s="70"/>
      <c r="AH8020" s="70"/>
      <c r="AI8020" s="70"/>
    </row>
    <row r="8021" spans="1:35" ht="12.75" customHeight="1" x14ac:dyDescent="0.2">
      <c r="A8021" s="64" t="s">
        <v>1356</v>
      </c>
      <c r="B8021" s="65" t="s">
        <v>1355</v>
      </c>
      <c r="C8021" s="65">
        <v>5196766</v>
      </c>
      <c r="D8021" s="66">
        <f>VLOOKUP(A8021,'2.1 Termination Charges'!$B$4:$F$904,5,0)</f>
        <v>4.8500000000000001E-3</v>
      </c>
      <c r="G8021" s="67"/>
      <c r="H8021" s="67"/>
      <c r="J8021" s="67"/>
      <c r="P8021" s="68"/>
      <c r="Q8021" s="69"/>
      <c r="R8021" s="69"/>
      <c r="Z8021" s="70"/>
      <c r="AA8021" s="71"/>
      <c r="AB8021" s="70"/>
      <c r="AC8021" s="70"/>
      <c r="AD8021" s="53"/>
      <c r="AE8021" s="53"/>
      <c r="AF8021" s="72"/>
      <c r="AG8021" s="70"/>
      <c r="AH8021" s="70"/>
      <c r="AI8021" s="70"/>
    </row>
    <row r="8022" spans="1:35" ht="12.75" customHeight="1" x14ac:dyDescent="0.2">
      <c r="A8022" s="64" t="s">
        <v>1356</v>
      </c>
      <c r="B8022" s="65" t="s">
        <v>1355</v>
      </c>
      <c r="C8022" s="65">
        <v>5196768</v>
      </c>
      <c r="D8022" s="66">
        <f>VLOOKUP(A8022,'2.1 Termination Charges'!$B$4:$F$904,5,0)</f>
        <v>4.8500000000000001E-3</v>
      </c>
      <c r="G8022" s="67"/>
      <c r="H8022" s="67"/>
      <c r="J8022" s="67"/>
      <c r="P8022" s="68"/>
      <c r="Q8022" s="69"/>
      <c r="R8022" s="69"/>
      <c r="Z8022" s="70"/>
      <c r="AA8022" s="71"/>
      <c r="AB8022" s="70"/>
      <c r="AC8022" s="70"/>
      <c r="AD8022" s="53"/>
      <c r="AE8022" s="53"/>
      <c r="AF8022" s="72"/>
      <c r="AG8022" s="70"/>
      <c r="AH8022" s="70"/>
      <c r="AI8022" s="70"/>
    </row>
    <row r="8023" spans="1:35" ht="12.75" customHeight="1" x14ac:dyDescent="0.2">
      <c r="A8023" s="64" t="s">
        <v>1356</v>
      </c>
      <c r="B8023" s="65" t="s">
        <v>1355</v>
      </c>
      <c r="C8023" s="65">
        <v>5196769</v>
      </c>
      <c r="D8023" s="66">
        <f>VLOOKUP(A8023,'2.1 Termination Charges'!$B$4:$F$904,5,0)</f>
        <v>4.8500000000000001E-3</v>
      </c>
      <c r="G8023" s="67"/>
      <c r="H8023" s="67"/>
      <c r="J8023" s="67"/>
      <c r="P8023" s="68"/>
      <c r="Q8023" s="69"/>
      <c r="R8023" s="69"/>
      <c r="Z8023" s="70"/>
      <c r="AA8023" s="71"/>
      <c r="AB8023" s="70"/>
      <c r="AC8023" s="70"/>
      <c r="AD8023" s="53"/>
      <c r="AE8023" s="53"/>
      <c r="AF8023" s="72"/>
      <c r="AG8023" s="70"/>
      <c r="AH8023" s="70"/>
      <c r="AI8023" s="70"/>
    </row>
    <row r="8024" spans="1:35" ht="12.75" customHeight="1" x14ac:dyDescent="0.2">
      <c r="A8024" s="64" t="s">
        <v>1356</v>
      </c>
      <c r="B8024" s="65" t="s">
        <v>1355</v>
      </c>
      <c r="C8024" s="65">
        <v>5196790</v>
      </c>
      <c r="D8024" s="66">
        <f>VLOOKUP(A8024,'2.1 Termination Charges'!$B$4:$F$904,5,0)</f>
        <v>4.8500000000000001E-3</v>
      </c>
      <c r="G8024" s="67"/>
      <c r="H8024" s="67"/>
      <c r="J8024" s="67"/>
      <c r="P8024" s="68"/>
      <c r="Q8024" s="69"/>
      <c r="R8024" s="69"/>
      <c r="Z8024" s="70"/>
      <c r="AA8024" s="71"/>
      <c r="AB8024" s="70"/>
      <c r="AC8024" s="70"/>
      <c r="AD8024" s="53"/>
      <c r="AE8024" s="53"/>
      <c r="AF8024" s="72"/>
      <c r="AG8024" s="70"/>
      <c r="AH8024" s="70"/>
      <c r="AI8024" s="70"/>
    </row>
    <row r="8025" spans="1:35" ht="12.75" customHeight="1" x14ac:dyDescent="0.2">
      <c r="A8025" s="64" t="s">
        <v>1356</v>
      </c>
      <c r="B8025" s="65" t="s">
        <v>1355</v>
      </c>
      <c r="C8025" s="65">
        <v>5196791</v>
      </c>
      <c r="D8025" s="66">
        <f>VLOOKUP(A8025,'2.1 Termination Charges'!$B$4:$F$904,5,0)</f>
        <v>4.8500000000000001E-3</v>
      </c>
      <c r="G8025" s="67"/>
      <c r="H8025" s="67"/>
      <c r="J8025" s="67"/>
      <c r="P8025" s="68"/>
      <c r="Q8025" s="69"/>
      <c r="R8025" s="69"/>
      <c r="Z8025" s="70"/>
      <c r="AA8025" s="71"/>
      <c r="AB8025" s="70"/>
      <c r="AC8025" s="70"/>
      <c r="AD8025" s="53"/>
      <c r="AE8025" s="53"/>
      <c r="AF8025" s="72"/>
      <c r="AG8025" s="70"/>
      <c r="AH8025" s="70"/>
      <c r="AI8025" s="70"/>
    </row>
    <row r="8026" spans="1:35" ht="12.75" customHeight="1" x14ac:dyDescent="0.2">
      <c r="A8026" s="64" t="s">
        <v>1356</v>
      </c>
      <c r="B8026" s="65" t="s">
        <v>1355</v>
      </c>
      <c r="C8026" s="65">
        <v>5196798</v>
      </c>
      <c r="D8026" s="66">
        <f>VLOOKUP(A8026,'2.1 Termination Charges'!$B$4:$F$904,5,0)</f>
        <v>4.8500000000000001E-3</v>
      </c>
      <c r="G8026" s="67"/>
      <c r="H8026" s="67"/>
      <c r="J8026" s="67"/>
      <c r="P8026" s="68"/>
      <c r="Q8026" s="69"/>
      <c r="R8026" s="69"/>
      <c r="Z8026" s="70"/>
      <c r="AA8026" s="71"/>
      <c r="AB8026" s="70"/>
      <c r="AC8026" s="70"/>
      <c r="AD8026" s="53"/>
      <c r="AE8026" s="53"/>
      <c r="AF8026" s="72"/>
      <c r="AG8026" s="70"/>
      <c r="AH8026" s="70"/>
      <c r="AI8026" s="70"/>
    </row>
    <row r="8027" spans="1:35" ht="12.75" customHeight="1" x14ac:dyDescent="0.2">
      <c r="A8027" s="64" t="s">
        <v>1356</v>
      </c>
      <c r="B8027" s="65" t="s">
        <v>1355</v>
      </c>
      <c r="C8027" s="65">
        <v>5196799</v>
      </c>
      <c r="D8027" s="66">
        <f>VLOOKUP(A8027,'2.1 Termination Charges'!$B$4:$F$904,5,0)</f>
        <v>4.8500000000000001E-3</v>
      </c>
      <c r="G8027" s="67"/>
      <c r="H8027" s="67"/>
      <c r="J8027" s="67"/>
      <c r="P8027" s="68"/>
      <c r="Q8027" s="69"/>
      <c r="R8027" s="69"/>
      <c r="Z8027" s="70"/>
      <c r="AA8027" s="71"/>
      <c r="AB8027" s="70"/>
      <c r="AC8027" s="70"/>
      <c r="AD8027" s="53"/>
      <c r="AE8027" s="53"/>
      <c r="AF8027" s="72"/>
      <c r="AG8027" s="70"/>
      <c r="AH8027" s="70"/>
      <c r="AI8027" s="70"/>
    </row>
    <row r="8028" spans="1:35" ht="12.75" customHeight="1" x14ac:dyDescent="0.2">
      <c r="A8028" s="64" t="s">
        <v>1356</v>
      </c>
      <c r="B8028" s="65" t="s">
        <v>1355</v>
      </c>
      <c r="C8028" s="65">
        <v>519680</v>
      </c>
      <c r="D8028" s="66">
        <f>VLOOKUP(A8028,'2.1 Termination Charges'!$B$4:$F$904,5,0)</f>
        <v>4.8500000000000001E-3</v>
      </c>
      <c r="G8028" s="67"/>
      <c r="H8028" s="67"/>
      <c r="J8028" s="67"/>
      <c r="P8028" s="68"/>
      <c r="Q8028" s="69"/>
      <c r="R8028" s="69"/>
      <c r="Z8028" s="70"/>
      <c r="AA8028" s="71"/>
      <c r="AB8028" s="70"/>
      <c r="AC8028" s="70"/>
      <c r="AD8028" s="53"/>
      <c r="AE8028" s="53"/>
      <c r="AF8028" s="72"/>
      <c r="AG8028" s="70"/>
      <c r="AH8028" s="70"/>
      <c r="AI8028" s="70"/>
    </row>
    <row r="8029" spans="1:35" ht="12.75" customHeight="1" x14ac:dyDescent="0.2">
      <c r="A8029" s="64" t="s">
        <v>1356</v>
      </c>
      <c r="B8029" s="65" t="s">
        <v>1355</v>
      </c>
      <c r="C8029" s="65">
        <v>519681</v>
      </c>
      <c r="D8029" s="66">
        <f>VLOOKUP(A8029,'2.1 Termination Charges'!$B$4:$F$904,5,0)</f>
        <v>4.8500000000000001E-3</v>
      </c>
      <c r="G8029" s="67"/>
      <c r="H8029" s="67"/>
      <c r="J8029" s="67"/>
      <c r="P8029" s="68"/>
      <c r="Q8029" s="69"/>
      <c r="R8029" s="69"/>
      <c r="Z8029" s="70"/>
      <c r="AA8029" s="71"/>
      <c r="AB8029" s="70"/>
      <c r="AC8029" s="70"/>
      <c r="AD8029" s="53"/>
      <c r="AE8029" s="53"/>
      <c r="AF8029" s="72"/>
      <c r="AG8029" s="70"/>
      <c r="AH8029" s="70"/>
      <c r="AI8029" s="70"/>
    </row>
    <row r="8030" spans="1:35" ht="12.75" customHeight="1" x14ac:dyDescent="0.2">
      <c r="A8030" s="64" t="s">
        <v>1356</v>
      </c>
      <c r="B8030" s="65" t="s">
        <v>1355</v>
      </c>
      <c r="C8030" s="65">
        <v>519682</v>
      </c>
      <c r="D8030" s="66">
        <f>VLOOKUP(A8030,'2.1 Termination Charges'!$B$4:$F$904,5,0)</f>
        <v>4.8500000000000001E-3</v>
      </c>
      <c r="G8030" s="67"/>
      <c r="H8030" s="67"/>
      <c r="J8030" s="67"/>
      <c r="P8030" s="68"/>
      <c r="Q8030" s="69"/>
      <c r="R8030" s="69"/>
      <c r="Z8030" s="70"/>
      <c r="AA8030" s="71"/>
      <c r="AB8030" s="70"/>
      <c r="AC8030" s="70"/>
      <c r="AD8030" s="53"/>
      <c r="AE8030" s="53"/>
      <c r="AF8030" s="72"/>
      <c r="AG8030" s="70"/>
      <c r="AH8030" s="70"/>
      <c r="AI8030" s="70"/>
    </row>
    <row r="8031" spans="1:35" ht="12.75" customHeight="1" x14ac:dyDescent="0.2">
      <c r="A8031" s="64" t="s">
        <v>1356</v>
      </c>
      <c r="B8031" s="65" t="s">
        <v>1355</v>
      </c>
      <c r="C8031" s="65">
        <v>5196822</v>
      </c>
      <c r="D8031" s="66">
        <f>VLOOKUP(A8031,'2.1 Termination Charges'!$B$4:$F$904,5,0)</f>
        <v>4.8500000000000001E-3</v>
      </c>
      <c r="G8031" s="67"/>
      <c r="H8031" s="67"/>
      <c r="J8031" s="67"/>
      <c r="P8031" s="68"/>
      <c r="Q8031" s="69"/>
      <c r="R8031" s="69"/>
      <c r="Z8031" s="70"/>
      <c r="AA8031" s="71"/>
      <c r="AB8031" s="70"/>
      <c r="AC8031" s="70"/>
      <c r="AD8031" s="53"/>
      <c r="AE8031" s="53"/>
      <c r="AF8031" s="72"/>
      <c r="AG8031" s="70"/>
      <c r="AH8031" s="70"/>
      <c r="AI8031" s="70"/>
    </row>
    <row r="8032" spans="1:35" ht="12.75" customHeight="1" x14ac:dyDescent="0.2">
      <c r="A8032" s="64" t="s">
        <v>1356</v>
      </c>
      <c r="B8032" s="65" t="s">
        <v>1355</v>
      </c>
      <c r="C8032" s="65">
        <v>5196823</v>
      </c>
      <c r="D8032" s="66">
        <f>VLOOKUP(A8032,'2.1 Termination Charges'!$B$4:$F$904,5,0)</f>
        <v>4.8500000000000001E-3</v>
      </c>
      <c r="G8032" s="67"/>
      <c r="H8032" s="67"/>
      <c r="J8032" s="67"/>
      <c r="P8032" s="68"/>
      <c r="Q8032" s="69"/>
      <c r="R8032" s="69"/>
      <c r="Z8032" s="70"/>
      <c r="AA8032" s="71"/>
      <c r="AB8032" s="70"/>
      <c r="AC8032" s="70"/>
      <c r="AD8032" s="53"/>
      <c r="AE8032" s="53"/>
      <c r="AF8032" s="72"/>
      <c r="AG8032" s="70"/>
      <c r="AH8032" s="70"/>
      <c r="AI8032" s="70"/>
    </row>
    <row r="8033" spans="1:35" ht="12.75" customHeight="1" x14ac:dyDescent="0.2">
      <c r="A8033" s="64" t="s">
        <v>1356</v>
      </c>
      <c r="B8033" s="65" t="s">
        <v>1355</v>
      </c>
      <c r="C8033" s="65">
        <v>5196824</v>
      </c>
      <c r="D8033" s="66">
        <f>VLOOKUP(A8033,'2.1 Termination Charges'!$B$4:$F$904,5,0)</f>
        <v>4.8500000000000001E-3</v>
      </c>
      <c r="G8033" s="67"/>
      <c r="H8033" s="67"/>
      <c r="J8033" s="67"/>
      <c r="P8033" s="68"/>
      <c r="Q8033" s="69"/>
      <c r="R8033" s="69"/>
      <c r="Z8033" s="70"/>
      <c r="AA8033" s="71"/>
      <c r="AB8033" s="70"/>
      <c r="AC8033" s="70"/>
      <c r="AD8033" s="53"/>
      <c r="AE8033" s="53"/>
      <c r="AF8033" s="72"/>
      <c r="AG8033" s="70"/>
      <c r="AH8033" s="70"/>
      <c r="AI8033" s="70"/>
    </row>
    <row r="8034" spans="1:35" ht="12.75" customHeight="1" x14ac:dyDescent="0.2">
      <c r="A8034" s="64" t="s">
        <v>1356</v>
      </c>
      <c r="B8034" s="65" t="s">
        <v>1355</v>
      </c>
      <c r="C8034" s="65">
        <v>5196825</v>
      </c>
      <c r="D8034" s="66">
        <f>VLOOKUP(A8034,'2.1 Termination Charges'!$B$4:$F$904,5,0)</f>
        <v>4.8500000000000001E-3</v>
      </c>
      <c r="G8034" s="67"/>
      <c r="H8034" s="67"/>
      <c r="J8034" s="67"/>
      <c r="P8034" s="68"/>
      <c r="Q8034" s="69"/>
      <c r="R8034" s="69"/>
      <c r="Z8034" s="70"/>
      <c r="AA8034" s="71"/>
      <c r="AB8034" s="70"/>
      <c r="AC8034" s="70"/>
      <c r="AD8034" s="53"/>
      <c r="AE8034" s="53"/>
      <c r="AF8034" s="72"/>
      <c r="AG8034" s="70"/>
      <c r="AH8034" s="70"/>
      <c r="AI8034" s="70"/>
    </row>
    <row r="8035" spans="1:35" ht="12.75" customHeight="1" x14ac:dyDescent="0.2">
      <c r="A8035" s="64" t="s">
        <v>1356</v>
      </c>
      <c r="B8035" s="65" t="s">
        <v>1355</v>
      </c>
      <c r="C8035" s="65">
        <v>5196826</v>
      </c>
      <c r="D8035" s="66">
        <f>VLOOKUP(A8035,'2.1 Termination Charges'!$B$4:$F$904,5,0)</f>
        <v>4.8500000000000001E-3</v>
      </c>
      <c r="G8035" s="67"/>
      <c r="H8035" s="67"/>
      <c r="J8035" s="67"/>
      <c r="P8035" s="68"/>
      <c r="Q8035" s="69"/>
      <c r="R8035" s="69"/>
      <c r="Z8035" s="70"/>
      <c r="AA8035" s="71"/>
      <c r="AB8035" s="70"/>
      <c r="AC8035" s="70"/>
      <c r="AD8035" s="53"/>
      <c r="AE8035" s="53"/>
      <c r="AF8035" s="72"/>
      <c r="AG8035" s="70"/>
      <c r="AH8035" s="70"/>
      <c r="AI8035" s="70"/>
    </row>
    <row r="8036" spans="1:35" ht="12.75" customHeight="1" x14ac:dyDescent="0.2">
      <c r="A8036" s="64" t="s">
        <v>1356</v>
      </c>
      <c r="B8036" s="65" t="s">
        <v>1355</v>
      </c>
      <c r="C8036" s="65">
        <v>5196827</v>
      </c>
      <c r="D8036" s="66">
        <f>VLOOKUP(A8036,'2.1 Termination Charges'!$B$4:$F$904,5,0)</f>
        <v>4.8500000000000001E-3</v>
      </c>
      <c r="G8036" s="67"/>
      <c r="H8036" s="67"/>
      <c r="J8036" s="67"/>
      <c r="P8036" s="68"/>
      <c r="Q8036" s="69"/>
      <c r="R8036" s="69"/>
      <c r="Z8036" s="70"/>
      <c r="AA8036" s="71"/>
      <c r="AB8036" s="70"/>
      <c r="AC8036" s="70"/>
      <c r="AD8036" s="53"/>
      <c r="AE8036" s="53"/>
      <c r="AF8036" s="72"/>
      <c r="AG8036" s="70"/>
      <c r="AH8036" s="70"/>
      <c r="AI8036" s="70"/>
    </row>
    <row r="8037" spans="1:35" ht="12.75" customHeight="1" x14ac:dyDescent="0.2">
      <c r="A8037" s="64" t="s">
        <v>1356</v>
      </c>
      <c r="B8037" s="65" t="s">
        <v>1355</v>
      </c>
      <c r="C8037" s="65">
        <v>5196828</v>
      </c>
      <c r="D8037" s="66">
        <f>VLOOKUP(A8037,'2.1 Termination Charges'!$B$4:$F$904,5,0)</f>
        <v>4.8500000000000001E-3</v>
      </c>
      <c r="G8037" s="67"/>
      <c r="H8037" s="67"/>
      <c r="J8037" s="67"/>
      <c r="P8037" s="68"/>
      <c r="Q8037" s="69"/>
      <c r="R8037" s="69"/>
      <c r="Z8037" s="70"/>
      <c r="AA8037" s="71"/>
      <c r="AB8037" s="70"/>
      <c r="AC8037" s="70"/>
      <c r="AD8037" s="53"/>
      <c r="AE8037" s="53"/>
      <c r="AF8037" s="72"/>
      <c r="AG8037" s="70"/>
      <c r="AH8037" s="70"/>
      <c r="AI8037" s="70"/>
    </row>
    <row r="8038" spans="1:35" ht="12.75" customHeight="1" x14ac:dyDescent="0.2">
      <c r="A8038" s="64" t="s">
        <v>1356</v>
      </c>
      <c r="B8038" s="65" t="s">
        <v>1355</v>
      </c>
      <c r="C8038" s="65">
        <v>5196829</v>
      </c>
      <c r="D8038" s="66">
        <f>VLOOKUP(A8038,'2.1 Termination Charges'!$B$4:$F$904,5,0)</f>
        <v>4.8500000000000001E-3</v>
      </c>
      <c r="G8038" s="67"/>
      <c r="H8038" s="67"/>
      <c r="J8038" s="67"/>
      <c r="P8038" s="68"/>
      <c r="Q8038" s="69"/>
      <c r="R8038" s="69"/>
      <c r="Z8038" s="70"/>
      <c r="AA8038" s="71"/>
      <c r="AB8038" s="70"/>
      <c r="AC8038" s="70"/>
      <c r="AD8038" s="53"/>
      <c r="AE8038" s="53"/>
      <c r="AF8038" s="72"/>
      <c r="AG8038" s="70"/>
      <c r="AH8038" s="70"/>
      <c r="AI8038" s="70"/>
    </row>
    <row r="8039" spans="1:35" ht="12.75" customHeight="1" x14ac:dyDescent="0.2">
      <c r="A8039" s="64" t="s">
        <v>1356</v>
      </c>
      <c r="B8039" s="65" t="s">
        <v>1355</v>
      </c>
      <c r="C8039" s="65">
        <v>5196836</v>
      </c>
      <c r="D8039" s="66">
        <f>VLOOKUP(A8039,'2.1 Termination Charges'!$B$4:$F$904,5,0)</f>
        <v>4.8500000000000001E-3</v>
      </c>
      <c r="G8039" s="67"/>
      <c r="H8039" s="67"/>
      <c r="J8039" s="67"/>
      <c r="P8039" s="68"/>
      <c r="Q8039" s="69"/>
      <c r="R8039" s="69"/>
      <c r="Z8039" s="70"/>
      <c r="AA8039" s="71"/>
      <c r="AB8039" s="70"/>
      <c r="AC8039" s="70"/>
      <c r="AD8039" s="53"/>
      <c r="AE8039" s="53"/>
      <c r="AF8039" s="72"/>
      <c r="AG8039" s="70"/>
      <c r="AH8039" s="70"/>
      <c r="AI8039" s="70"/>
    </row>
    <row r="8040" spans="1:35" ht="12.75" customHeight="1" x14ac:dyDescent="0.2">
      <c r="A8040" s="64" t="s">
        <v>1356</v>
      </c>
      <c r="B8040" s="65" t="s">
        <v>1355</v>
      </c>
      <c r="C8040" s="65">
        <v>5196837</v>
      </c>
      <c r="D8040" s="66">
        <f>VLOOKUP(A8040,'2.1 Termination Charges'!$B$4:$F$904,5,0)</f>
        <v>4.8500000000000001E-3</v>
      </c>
      <c r="G8040" s="67"/>
      <c r="H8040" s="67"/>
      <c r="J8040" s="67"/>
      <c r="P8040" s="68"/>
      <c r="Q8040" s="69"/>
      <c r="R8040" s="69"/>
      <c r="Z8040" s="70"/>
      <c r="AA8040" s="71"/>
      <c r="AB8040" s="70"/>
      <c r="AC8040" s="70"/>
      <c r="AD8040" s="53"/>
      <c r="AE8040" s="53"/>
      <c r="AF8040" s="72"/>
      <c r="AG8040" s="70"/>
      <c r="AH8040" s="70"/>
      <c r="AI8040" s="70"/>
    </row>
    <row r="8041" spans="1:35" ht="12.75" customHeight="1" x14ac:dyDescent="0.2">
      <c r="A8041" s="64" t="s">
        <v>1356</v>
      </c>
      <c r="B8041" s="65" t="s">
        <v>1355</v>
      </c>
      <c r="C8041" s="65">
        <v>5196838</v>
      </c>
      <c r="D8041" s="66">
        <f>VLOOKUP(A8041,'2.1 Termination Charges'!$B$4:$F$904,5,0)</f>
        <v>4.8500000000000001E-3</v>
      </c>
      <c r="G8041" s="67"/>
      <c r="H8041" s="67"/>
      <c r="J8041" s="67"/>
      <c r="P8041" s="68"/>
      <c r="Q8041" s="69"/>
      <c r="R8041" s="69"/>
      <c r="Z8041" s="70"/>
      <c r="AA8041" s="71"/>
      <c r="AB8041" s="70"/>
      <c r="AC8041" s="70"/>
      <c r="AD8041" s="53"/>
      <c r="AE8041" s="53"/>
      <c r="AF8041" s="72"/>
      <c r="AG8041" s="70"/>
      <c r="AH8041" s="70"/>
      <c r="AI8041" s="70"/>
    </row>
    <row r="8042" spans="1:35" ht="12.75" customHeight="1" x14ac:dyDescent="0.2">
      <c r="A8042" s="64" t="s">
        <v>1356</v>
      </c>
      <c r="B8042" s="65" t="s">
        <v>1355</v>
      </c>
      <c r="C8042" s="65">
        <v>5196839</v>
      </c>
      <c r="D8042" s="66">
        <f>VLOOKUP(A8042,'2.1 Termination Charges'!$B$4:$F$904,5,0)</f>
        <v>4.8500000000000001E-3</v>
      </c>
      <c r="G8042" s="67"/>
      <c r="H8042" s="67"/>
      <c r="J8042" s="67"/>
      <c r="P8042" s="68"/>
      <c r="Q8042" s="69"/>
      <c r="R8042" s="69"/>
      <c r="Z8042" s="70"/>
      <c r="AA8042" s="71"/>
      <c r="AB8042" s="70"/>
      <c r="AC8042" s="70"/>
      <c r="AD8042" s="53"/>
      <c r="AE8042" s="53"/>
      <c r="AF8042" s="72"/>
      <c r="AG8042" s="70"/>
      <c r="AH8042" s="70"/>
      <c r="AI8042" s="70"/>
    </row>
    <row r="8043" spans="1:35" ht="12.75" customHeight="1" x14ac:dyDescent="0.2">
      <c r="A8043" s="64" t="s">
        <v>1356</v>
      </c>
      <c r="B8043" s="65" t="s">
        <v>1355</v>
      </c>
      <c r="C8043" s="65">
        <v>519684</v>
      </c>
      <c r="D8043" s="66">
        <f>VLOOKUP(A8043,'2.1 Termination Charges'!$B$4:$F$904,5,0)</f>
        <v>4.8500000000000001E-3</v>
      </c>
      <c r="G8043" s="67"/>
      <c r="H8043" s="67"/>
      <c r="J8043" s="67"/>
      <c r="P8043" s="68"/>
      <c r="Q8043" s="69"/>
      <c r="R8043" s="69"/>
      <c r="Z8043" s="70"/>
      <c r="AA8043" s="71"/>
      <c r="AB8043" s="70"/>
      <c r="AC8043" s="70"/>
      <c r="AD8043" s="53"/>
      <c r="AE8043" s="53"/>
      <c r="AF8043" s="72"/>
      <c r="AG8043" s="70"/>
      <c r="AH8043" s="70"/>
      <c r="AI8043" s="70"/>
    </row>
    <row r="8044" spans="1:35" ht="12.75" customHeight="1" x14ac:dyDescent="0.2">
      <c r="A8044" s="64" t="s">
        <v>1356</v>
      </c>
      <c r="B8044" s="65" t="s">
        <v>1355</v>
      </c>
      <c r="C8044" s="65">
        <v>519685</v>
      </c>
      <c r="D8044" s="66">
        <f>VLOOKUP(A8044,'2.1 Termination Charges'!$B$4:$F$904,5,0)</f>
        <v>4.8500000000000001E-3</v>
      </c>
      <c r="G8044" s="67"/>
      <c r="H8044" s="67"/>
      <c r="J8044" s="67"/>
      <c r="P8044" s="68"/>
      <c r="Q8044" s="69"/>
      <c r="R8044" s="69"/>
      <c r="Z8044" s="70"/>
      <c r="AA8044" s="71"/>
      <c r="AB8044" s="70"/>
      <c r="AC8044" s="70"/>
      <c r="AD8044" s="53"/>
      <c r="AE8044" s="53"/>
      <c r="AF8044" s="72"/>
      <c r="AG8044" s="70"/>
      <c r="AH8044" s="70"/>
      <c r="AI8044" s="70"/>
    </row>
    <row r="8045" spans="1:35" ht="12.75" customHeight="1" x14ac:dyDescent="0.2">
      <c r="A8045" s="64" t="s">
        <v>1356</v>
      </c>
      <c r="B8045" s="65" t="s">
        <v>1355</v>
      </c>
      <c r="C8045" s="65">
        <v>519686</v>
      </c>
      <c r="D8045" s="66">
        <f>VLOOKUP(A8045,'2.1 Termination Charges'!$B$4:$F$904,5,0)</f>
        <v>4.8500000000000001E-3</v>
      </c>
      <c r="G8045" s="67"/>
      <c r="H8045" s="67"/>
      <c r="J8045" s="67"/>
      <c r="P8045" s="68"/>
      <c r="Q8045" s="69"/>
      <c r="R8045" s="69"/>
      <c r="Z8045" s="70"/>
      <c r="AA8045" s="71"/>
      <c r="AB8045" s="70"/>
      <c r="AC8045" s="70"/>
      <c r="AD8045" s="53"/>
      <c r="AE8045" s="53"/>
      <c r="AF8045" s="72"/>
      <c r="AG8045" s="70"/>
      <c r="AH8045" s="70"/>
      <c r="AI8045" s="70"/>
    </row>
    <row r="8046" spans="1:35" ht="12.75" customHeight="1" x14ac:dyDescent="0.2">
      <c r="A8046" s="64" t="s">
        <v>1356</v>
      </c>
      <c r="B8046" s="65" t="s">
        <v>1355</v>
      </c>
      <c r="C8046" s="65">
        <v>519688</v>
      </c>
      <c r="D8046" s="66">
        <f>VLOOKUP(A8046,'2.1 Termination Charges'!$B$4:$F$904,5,0)</f>
        <v>4.8500000000000001E-3</v>
      </c>
      <c r="G8046" s="67"/>
      <c r="H8046" s="67"/>
      <c r="J8046" s="67"/>
      <c r="P8046" s="68"/>
      <c r="Q8046" s="69"/>
      <c r="R8046" s="69"/>
      <c r="Z8046" s="70"/>
      <c r="AA8046" s="71"/>
      <c r="AB8046" s="70"/>
      <c r="AC8046" s="70"/>
      <c r="AD8046" s="53"/>
      <c r="AE8046" s="53"/>
      <c r="AF8046" s="72"/>
      <c r="AG8046" s="70"/>
      <c r="AH8046" s="70"/>
      <c r="AI8046" s="70"/>
    </row>
    <row r="8047" spans="1:35" ht="12.75" customHeight="1" x14ac:dyDescent="0.2">
      <c r="A8047" s="64" t="s">
        <v>1356</v>
      </c>
      <c r="B8047" s="65" t="s">
        <v>1355</v>
      </c>
      <c r="C8047" s="65">
        <v>519689</v>
      </c>
      <c r="D8047" s="66">
        <f>VLOOKUP(A8047,'2.1 Termination Charges'!$B$4:$F$904,5,0)</f>
        <v>4.8500000000000001E-3</v>
      </c>
      <c r="G8047" s="67"/>
      <c r="H8047" s="67"/>
      <c r="J8047" s="67"/>
      <c r="P8047" s="68"/>
      <c r="Q8047" s="69"/>
      <c r="R8047" s="69"/>
      <c r="Z8047" s="70"/>
      <c r="AA8047" s="71"/>
      <c r="AB8047" s="70"/>
      <c r="AC8047" s="70"/>
      <c r="AD8047" s="53"/>
      <c r="AE8047" s="53"/>
      <c r="AF8047" s="72"/>
      <c r="AG8047" s="70"/>
      <c r="AH8047" s="70"/>
      <c r="AI8047" s="70"/>
    </row>
    <row r="8048" spans="1:35" ht="12.75" customHeight="1" x14ac:dyDescent="0.2">
      <c r="A8048" s="64" t="s">
        <v>1356</v>
      </c>
      <c r="B8048" s="65" t="s">
        <v>1355</v>
      </c>
      <c r="C8048" s="65">
        <v>51969</v>
      </c>
      <c r="D8048" s="66">
        <f>VLOOKUP(A8048,'2.1 Termination Charges'!$B$4:$F$904,5,0)</f>
        <v>4.8500000000000001E-3</v>
      </c>
      <c r="G8048" s="67"/>
      <c r="H8048" s="67"/>
      <c r="J8048" s="67"/>
      <c r="P8048" s="68"/>
      <c r="Q8048" s="69"/>
      <c r="R8048" s="69"/>
      <c r="Z8048" s="70"/>
      <c r="AA8048" s="71"/>
      <c r="AB8048" s="70"/>
      <c r="AC8048" s="70"/>
      <c r="AD8048" s="53"/>
      <c r="AE8048" s="53"/>
      <c r="AF8048" s="72"/>
      <c r="AG8048" s="70"/>
      <c r="AH8048" s="70"/>
      <c r="AI8048" s="70"/>
    </row>
    <row r="8049" spans="1:35" ht="12.75" customHeight="1" x14ac:dyDescent="0.2">
      <c r="A8049" s="64" t="s">
        <v>1356</v>
      </c>
      <c r="B8049" s="65" t="s">
        <v>1355</v>
      </c>
      <c r="C8049" s="65">
        <v>519690</v>
      </c>
      <c r="D8049" s="66">
        <f>VLOOKUP(A8049,'2.1 Termination Charges'!$B$4:$F$904,5,0)</f>
        <v>4.8500000000000001E-3</v>
      </c>
      <c r="G8049" s="67"/>
      <c r="H8049" s="67"/>
      <c r="J8049" s="67"/>
      <c r="P8049" s="68"/>
      <c r="Q8049" s="69"/>
      <c r="R8049" s="69"/>
      <c r="Z8049" s="70"/>
      <c r="AA8049" s="71"/>
      <c r="AB8049" s="70"/>
      <c r="AC8049" s="70"/>
      <c r="AD8049" s="53"/>
      <c r="AE8049" s="53"/>
      <c r="AF8049" s="72"/>
      <c r="AG8049" s="70"/>
      <c r="AH8049" s="70"/>
      <c r="AI8049" s="70"/>
    </row>
    <row r="8050" spans="1:35" ht="12.75" customHeight="1" x14ac:dyDescent="0.2">
      <c r="A8050" s="64" t="s">
        <v>1356</v>
      </c>
      <c r="B8050" s="65" t="s">
        <v>1355</v>
      </c>
      <c r="C8050" s="65">
        <v>519691</v>
      </c>
      <c r="D8050" s="66">
        <f>VLOOKUP(A8050,'2.1 Termination Charges'!$B$4:$F$904,5,0)</f>
        <v>4.8500000000000001E-3</v>
      </c>
      <c r="G8050" s="67"/>
      <c r="H8050" s="67"/>
      <c r="J8050" s="67"/>
      <c r="P8050" s="68"/>
      <c r="Q8050" s="69"/>
      <c r="R8050" s="69"/>
      <c r="Z8050" s="70"/>
      <c r="AA8050" s="71"/>
      <c r="AB8050" s="70"/>
      <c r="AC8050" s="70"/>
      <c r="AD8050" s="53"/>
      <c r="AE8050" s="53"/>
      <c r="AF8050" s="72"/>
      <c r="AG8050" s="70"/>
      <c r="AH8050" s="70"/>
      <c r="AI8050" s="70"/>
    </row>
    <row r="8051" spans="1:35" ht="12.75" customHeight="1" x14ac:dyDescent="0.2">
      <c r="A8051" s="64" t="s">
        <v>1356</v>
      </c>
      <c r="B8051" s="65" t="s">
        <v>1355</v>
      </c>
      <c r="C8051" s="65">
        <v>519692</v>
      </c>
      <c r="D8051" s="66">
        <f>VLOOKUP(A8051,'2.1 Termination Charges'!$B$4:$F$904,5,0)</f>
        <v>4.8500000000000001E-3</v>
      </c>
      <c r="G8051" s="67"/>
      <c r="H8051" s="67"/>
      <c r="J8051" s="67"/>
      <c r="P8051" s="68"/>
      <c r="Q8051" s="69"/>
      <c r="R8051" s="69"/>
      <c r="Z8051" s="70"/>
      <c r="AA8051" s="71"/>
      <c r="AB8051" s="70"/>
      <c r="AC8051" s="70"/>
      <c r="AD8051" s="53"/>
      <c r="AE8051" s="53"/>
      <c r="AF8051" s="72"/>
      <c r="AG8051" s="70"/>
      <c r="AH8051" s="70"/>
      <c r="AI8051" s="70"/>
    </row>
    <row r="8052" spans="1:35" ht="12.75" customHeight="1" x14ac:dyDescent="0.2">
      <c r="A8052" s="64" t="s">
        <v>1356</v>
      </c>
      <c r="B8052" s="65" t="s">
        <v>1355</v>
      </c>
      <c r="C8052" s="65">
        <v>519694</v>
      </c>
      <c r="D8052" s="66">
        <f>VLOOKUP(A8052,'2.1 Termination Charges'!$B$4:$F$904,5,0)</f>
        <v>4.8500000000000001E-3</v>
      </c>
      <c r="G8052" s="67"/>
      <c r="H8052" s="67"/>
      <c r="J8052" s="67"/>
      <c r="P8052" s="68"/>
      <c r="Q8052" s="69"/>
      <c r="R8052" s="69"/>
      <c r="Z8052" s="70"/>
      <c r="AA8052" s="71"/>
      <c r="AB8052" s="70"/>
      <c r="AC8052" s="70"/>
      <c r="AD8052" s="53"/>
      <c r="AE8052" s="53"/>
      <c r="AF8052" s="72"/>
      <c r="AG8052" s="70"/>
      <c r="AH8052" s="70"/>
      <c r="AI8052" s="70"/>
    </row>
    <row r="8053" spans="1:35" ht="12.75" customHeight="1" x14ac:dyDescent="0.2">
      <c r="A8053" s="64" t="s">
        <v>1356</v>
      </c>
      <c r="B8053" s="65" t="s">
        <v>1355</v>
      </c>
      <c r="C8053" s="65">
        <v>519695</v>
      </c>
      <c r="D8053" s="66">
        <f>VLOOKUP(A8053,'2.1 Termination Charges'!$B$4:$F$904,5,0)</f>
        <v>4.8500000000000001E-3</v>
      </c>
      <c r="G8053" s="67"/>
      <c r="H8053" s="67"/>
      <c r="J8053" s="67"/>
      <c r="P8053" s="68"/>
      <c r="Q8053" s="69"/>
      <c r="R8053" s="69"/>
      <c r="Z8053" s="70"/>
      <c r="AA8053" s="71"/>
      <c r="AB8053" s="70"/>
      <c r="AC8053" s="70"/>
      <c r="AD8053" s="53"/>
      <c r="AE8053" s="53"/>
      <c r="AF8053" s="72"/>
      <c r="AG8053" s="70"/>
      <c r="AH8053" s="70"/>
      <c r="AI8053" s="70"/>
    </row>
    <row r="8054" spans="1:35" ht="12.75" customHeight="1" x14ac:dyDescent="0.2">
      <c r="A8054" s="64" t="s">
        <v>1356</v>
      </c>
      <c r="B8054" s="65" t="s">
        <v>1355</v>
      </c>
      <c r="C8054" s="65">
        <v>519696</v>
      </c>
      <c r="D8054" s="66">
        <f>VLOOKUP(A8054,'2.1 Termination Charges'!$B$4:$F$904,5,0)</f>
        <v>4.8500000000000001E-3</v>
      </c>
      <c r="G8054" s="67"/>
      <c r="H8054" s="67"/>
      <c r="J8054" s="67"/>
      <c r="P8054" s="68"/>
      <c r="Q8054" s="69"/>
      <c r="R8054" s="69"/>
      <c r="Z8054" s="70"/>
      <c r="AA8054" s="71"/>
      <c r="AB8054" s="70"/>
      <c r="AC8054" s="70"/>
      <c r="AD8054" s="53"/>
      <c r="AE8054" s="53"/>
      <c r="AF8054" s="72"/>
      <c r="AG8054" s="70"/>
      <c r="AH8054" s="70"/>
      <c r="AI8054" s="70"/>
    </row>
    <row r="8055" spans="1:35" ht="12.75" customHeight="1" x14ac:dyDescent="0.2">
      <c r="A8055" s="64" t="s">
        <v>1356</v>
      </c>
      <c r="B8055" s="65" t="s">
        <v>1355</v>
      </c>
      <c r="C8055" s="65">
        <v>519698</v>
      </c>
      <c r="D8055" s="66">
        <f>VLOOKUP(A8055,'2.1 Termination Charges'!$B$4:$F$904,5,0)</f>
        <v>4.8500000000000001E-3</v>
      </c>
      <c r="G8055" s="67"/>
      <c r="H8055" s="67"/>
      <c r="J8055" s="67"/>
      <c r="P8055" s="68"/>
      <c r="Q8055" s="69"/>
      <c r="R8055" s="69"/>
      <c r="Z8055" s="70"/>
      <c r="AA8055" s="71"/>
      <c r="AB8055" s="70"/>
      <c r="AC8055" s="70"/>
      <c r="AD8055" s="53"/>
      <c r="AE8055" s="53"/>
      <c r="AF8055" s="72"/>
      <c r="AG8055" s="70"/>
      <c r="AH8055" s="70"/>
      <c r="AI8055" s="70"/>
    </row>
    <row r="8056" spans="1:35" ht="12.75" customHeight="1" x14ac:dyDescent="0.2">
      <c r="A8056" s="64" t="s">
        <v>1356</v>
      </c>
      <c r="B8056" s="65" t="s">
        <v>1355</v>
      </c>
      <c r="C8056" s="65">
        <v>519699</v>
      </c>
      <c r="D8056" s="66">
        <f>VLOOKUP(A8056,'2.1 Termination Charges'!$B$4:$F$904,5,0)</f>
        <v>4.8500000000000001E-3</v>
      </c>
      <c r="G8056" s="67"/>
      <c r="H8056" s="67"/>
      <c r="J8056" s="67"/>
      <c r="P8056" s="68"/>
      <c r="Q8056" s="69"/>
      <c r="R8056" s="69"/>
      <c r="Z8056" s="70"/>
      <c r="AA8056" s="71"/>
      <c r="AB8056" s="70"/>
      <c r="AC8056" s="70"/>
      <c r="AD8056" s="53"/>
      <c r="AE8056" s="53"/>
      <c r="AF8056" s="72"/>
      <c r="AG8056" s="70"/>
      <c r="AH8056" s="70"/>
      <c r="AI8056" s="70"/>
    </row>
    <row r="8057" spans="1:35" ht="12.75" customHeight="1" x14ac:dyDescent="0.2">
      <c r="A8057" s="64" t="s">
        <v>1356</v>
      </c>
      <c r="B8057" s="65" t="s">
        <v>1355</v>
      </c>
      <c r="C8057" s="65">
        <v>519700</v>
      </c>
      <c r="D8057" s="66">
        <f>VLOOKUP(A8057,'2.1 Termination Charges'!$B$4:$F$904,5,0)</f>
        <v>4.8500000000000001E-3</v>
      </c>
      <c r="G8057" s="67"/>
      <c r="H8057" s="67"/>
      <c r="J8057" s="67"/>
      <c r="P8057" s="68"/>
      <c r="Q8057" s="69"/>
      <c r="R8057" s="69"/>
      <c r="Z8057" s="70"/>
      <c r="AA8057" s="71"/>
      <c r="AB8057" s="70"/>
      <c r="AC8057" s="70"/>
      <c r="AD8057" s="53"/>
      <c r="AE8057" s="53"/>
      <c r="AF8057" s="72"/>
      <c r="AG8057" s="70"/>
      <c r="AH8057" s="70"/>
      <c r="AI8057" s="70"/>
    </row>
    <row r="8058" spans="1:35" ht="12.75" customHeight="1" x14ac:dyDescent="0.2">
      <c r="A8058" s="64" t="s">
        <v>1356</v>
      </c>
      <c r="B8058" s="65" t="s">
        <v>1355</v>
      </c>
      <c r="C8058" s="65">
        <v>519709</v>
      </c>
      <c r="D8058" s="66">
        <f>VLOOKUP(A8058,'2.1 Termination Charges'!$B$4:$F$904,5,0)</f>
        <v>4.8500000000000001E-3</v>
      </c>
      <c r="G8058" s="67"/>
      <c r="H8058" s="67"/>
      <c r="J8058" s="67"/>
      <c r="P8058" s="68"/>
      <c r="Q8058" s="69"/>
      <c r="R8058" s="69"/>
      <c r="Z8058" s="70"/>
      <c r="AA8058" s="71"/>
      <c r="AB8058" s="70"/>
      <c r="AC8058" s="70"/>
      <c r="AD8058" s="53"/>
      <c r="AE8058" s="53"/>
      <c r="AF8058" s="72"/>
      <c r="AG8058" s="70"/>
      <c r="AH8058" s="70"/>
      <c r="AI8058" s="70"/>
    </row>
    <row r="8059" spans="1:35" ht="12.75" customHeight="1" x14ac:dyDescent="0.2">
      <c r="A8059" s="64" t="s">
        <v>1356</v>
      </c>
      <c r="B8059" s="65" t="s">
        <v>1355</v>
      </c>
      <c r="C8059" s="65">
        <v>5197090</v>
      </c>
      <c r="D8059" s="66">
        <f>VLOOKUP(A8059,'2.1 Termination Charges'!$B$4:$F$904,5,0)</f>
        <v>4.8500000000000001E-3</v>
      </c>
      <c r="G8059" s="67"/>
      <c r="H8059" s="67"/>
      <c r="J8059" s="67"/>
      <c r="P8059" s="68"/>
      <c r="Q8059" s="69"/>
      <c r="R8059" s="69"/>
      <c r="Z8059" s="70"/>
      <c r="AA8059" s="71"/>
      <c r="AB8059" s="70"/>
      <c r="AC8059" s="70"/>
      <c r="AD8059" s="53"/>
      <c r="AE8059" s="53"/>
      <c r="AF8059" s="72"/>
      <c r="AG8059" s="70"/>
      <c r="AH8059" s="70"/>
      <c r="AI8059" s="70"/>
    </row>
    <row r="8060" spans="1:35" ht="12.75" customHeight="1" x14ac:dyDescent="0.2">
      <c r="A8060" s="64" t="s">
        <v>1356</v>
      </c>
      <c r="B8060" s="65" t="s">
        <v>1355</v>
      </c>
      <c r="C8060" s="65">
        <v>5197091</v>
      </c>
      <c r="D8060" s="66">
        <f>VLOOKUP(A8060,'2.1 Termination Charges'!$B$4:$F$904,5,0)</f>
        <v>4.8500000000000001E-3</v>
      </c>
      <c r="G8060" s="67"/>
      <c r="H8060" s="67"/>
      <c r="J8060" s="67"/>
      <c r="P8060" s="68"/>
      <c r="Q8060" s="69"/>
      <c r="R8060" s="69"/>
      <c r="Z8060" s="70"/>
      <c r="AA8060" s="71"/>
      <c r="AB8060" s="70"/>
      <c r="AC8060" s="70"/>
      <c r="AD8060" s="53"/>
      <c r="AE8060" s="53"/>
      <c r="AF8060" s="72"/>
      <c r="AG8060" s="70"/>
      <c r="AH8060" s="70"/>
      <c r="AI8060" s="70"/>
    </row>
    <row r="8061" spans="1:35" ht="12.75" customHeight="1" x14ac:dyDescent="0.2">
      <c r="A8061" s="64" t="s">
        <v>1356</v>
      </c>
      <c r="B8061" s="65" t="s">
        <v>1355</v>
      </c>
      <c r="C8061" s="65">
        <v>5197092</v>
      </c>
      <c r="D8061" s="66">
        <f>VLOOKUP(A8061,'2.1 Termination Charges'!$B$4:$F$904,5,0)</f>
        <v>4.8500000000000001E-3</v>
      </c>
      <c r="G8061" s="67"/>
      <c r="H8061" s="67"/>
      <c r="J8061" s="67"/>
      <c r="P8061" s="68"/>
      <c r="Q8061" s="69"/>
      <c r="R8061" s="69"/>
      <c r="Z8061" s="70"/>
      <c r="AA8061" s="71"/>
      <c r="AB8061" s="70"/>
      <c r="AC8061" s="70"/>
      <c r="AD8061" s="53"/>
      <c r="AE8061" s="53"/>
      <c r="AF8061" s="72"/>
      <c r="AG8061" s="70"/>
      <c r="AH8061" s="70"/>
      <c r="AI8061" s="70"/>
    </row>
    <row r="8062" spans="1:35" ht="12.75" customHeight="1" x14ac:dyDescent="0.2">
      <c r="A8062" s="64" t="s">
        <v>1356</v>
      </c>
      <c r="B8062" s="65" t="s">
        <v>1355</v>
      </c>
      <c r="C8062" s="65">
        <v>5197093</v>
      </c>
      <c r="D8062" s="66">
        <f>VLOOKUP(A8062,'2.1 Termination Charges'!$B$4:$F$904,5,0)</f>
        <v>4.8500000000000001E-3</v>
      </c>
      <c r="G8062" s="67"/>
      <c r="H8062" s="67"/>
      <c r="J8062" s="67"/>
      <c r="P8062" s="68"/>
      <c r="Q8062" s="69"/>
      <c r="R8062" s="69"/>
      <c r="Z8062" s="70"/>
      <c r="AA8062" s="71"/>
      <c r="AB8062" s="70"/>
      <c r="AC8062" s="70"/>
      <c r="AD8062" s="53"/>
      <c r="AE8062" s="53"/>
      <c r="AF8062" s="72"/>
      <c r="AG8062" s="70"/>
      <c r="AH8062" s="70"/>
      <c r="AI8062" s="70"/>
    </row>
    <row r="8063" spans="1:35" ht="12.75" customHeight="1" x14ac:dyDescent="0.2">
      <c r="A8063" s="64" t="s">
        <v>1356</v>
      </c>
      <c r="B8063" s="65" t="s">
        <v>1355</v>
      </c>
      <c r="C8063" s="65">
        <v>5197094</v>
      </c>
      <c r="D8063" s="66">
        <f>VLOOKUP(A8063,'2.1 Termination Charges'!$B$4:$F$904,5,0)</f>
        <v>4.8500000000000001E-3</v>
      </c>
      <c r="G8063" s="67"/>
      <c r="H8063" s="67"/>
      <c r="J8063" s="67"/>
      <c r="P8063" s="68"/>
      <c r="Q8063" s="69"/>
      <c r="R8063" s="69"/>
      <c r="Z8063" s="70"/>
      <c r="AA8063" s="71"/>
      <c r="AB8063" s="70"/>
      <c r="AC8063" s="70"/>
      <c r="AD8063" s="53"/>
      <c r="AE8063" s="53"/>
      <c r="AF8063" s="72"/>
      <c r="AG8063" s="70"/>
      <c r="AH8063" s="70"/>
      <c r="AI8063" s="70"/>
    </row>
    <row r="8064" spans="1:35" ht="12.75" customHeight="1" x14ac:dyDescent="0.2">
      <c r="A8064" s="64" t="s">
        <v>1356</v>
      </c>
      <c r="B8064" s="65" t="s">
        <v>1355</v>
      </c>
      <c r="C8064" s="65">
        <v>5197095</v>
      </c>
      <c r="D8064" s="66">
        <f>VLOOKUP(A8064,'2.1 Termination Charges'!$B$4:$F$904,5,0)</f>
        <v>4.8500000000000001E-3</v>
      </c>
      <c r="G8064" s="67"/>
      <c r="H8064" s="67"/>
      <c r="J8064" s="67"/>
      <c r="P8064" s="68"/>
      <c r="Q8064" s="69"/>
      <c r="R8064" s="69"/>
      <c r="Z8064" s="70"/>
      <c r="AA8064" s="71"/>
      <c r="AB8064" s="70"/>
      <c r="AC8064" s="70"/>
      <c r="AD8064" s="53"/>
      <c r="AE8064" s="53"/>
      <c r="AF8064" s="72"/>
      <c r="AG8064" s="70"/>
      <c r="AH8064" s="70"/>
      <c r="AI8064" s="70"/>
    </row>
    <row r="8065" spans="1:35" ht="12.75" customHeight="1" x14ac:dyDescent="0.2">
      <c r="A8065" s="64" t="s">
        <v>1356</v>
      </c>
      <c r="B8065" s="65" t="s">
        <v>1355</v>
      </c>
      <c r="C8065" s="65">
        <v>5197096</v>
      </c>
      <c r="D8065" s="66">
        <f>VLOOKUP(A8065,'2.1 Termination Charges'!$B$4:$F$904,5,0)</f>
        <v>4.8500000000000001E-3</v>
      </c>
      <c r="G8065" s="67"/>
      <c r="H8065" s="67"/>
      <c r="J8065" s="67"/>
      <c r="P8065" s="68"/>
      <c r="Q8065" s="69"/>
      <c r="R8065" s="69"/>
      <c r="Z8065" s="70"/>
      <c r="AA8065" s="71"/>
      <c r="AB8065" s="70"/>
      <c r="AC8065" s="70"/>
      <c r="AD8065" s="53"/>
      <c r="AE8065" s="53"/>
      <c r="AF8065" s="72"/>
      <c r="AG8065" s="70"/>
      <c r="AH8065" s="70"/>
      <c r="AI8065" s="70"/>
    </row>
    <row r="8066" spans="1:35" ht="12.75" customHeight="1" x14ac:dyDescent="0.2">
      <c r="A8066" s="64" t="s">
        <v>1356</v>
      </c>
      <c r="B8066" s="65" t="s">
        <v>1355</v>
      </c>
      <c r="C8066" s="65">
        <v>5197097</v>
      </c>
      <c r="D8066" s="66">
        <f>VLOOKUP(A8066,'2.1 Termination Charges'!$B$4:$F$904,5,0)</f>
        <v>4.8500000000000001E-3</v>
      </c>
      <c r="G8066" s="67"/>
      <c r="H8066" s="67"/>
      <c r="J8066" s="67"/>
      <c r="P8066" s="68"/>
      <c r="Q8066" s="69"/>
      <c r="R8066" s="69"/>
      <c r="Z8066" s="70"/>
      <c r="AA8066" s="71"/>
      <c r="AB8066" s="70"/>
      <c r="AC8066" s="70"/>
      <c r="AD8066" s="53"/>
      <c r="AE8066" s="53"/>
      <c r="AF8066" s="72"/>
      <c r="AG8066" s="70"/>
      <c r="AH8066" s="70"/>
      <c r="AI8066" s="70"/>
    </row>
    <row r="8067" spans="1:35" ht="12.75" customHeight="1" x14ac:dyDescent="0.2">
      <c r="A8067" s="64" t="s">
        <v>1356</v>
      </c>
      <c r="B8067" s="65" t="s">
        <v>1355</v>
      </c>
      <c r="C8067" s="65">
        <v>5197098</v>
      </c>
      <c r="D8067" s="66">
        <f>VLOOKUP(A8067,'2.1 Termination Charges'!$B$4:$F$904,5,0)</f>
        <v>4.8500000000000001E-3</v>
      </c>
      <c r="G8067" s="67"/>
      <c r="H8067" s="67"/>
      <c r="J8067" s="67"/>
      <c r="P8067" s="68"/>
      <c r="Q8067" s="69"/>
      <c r="R8067" s="69"/>
      <c r="Z8067" s="70"/>
      <c r="AA8067" s="71"/>
      <c r="AB8067" s="70"/>
      <c r="AC8067" s="70"/>
      <c r="AD8067" s="53"/>
      <c r="AE8067" s="53"/>
      <c r="AF8067" s="72"/>
      <c r="AG8067" s="70"/>
      <c r="AH8067" s="70"/>
      <c r="AI8067" s="70"/>
    </row>
    <row r="8068" spans="1:35" ht="12.75" customHeight="1" x14ac:dyDescent="0.2">
      <c r="A8068" s="64" t="s">
        <v>1356</v>
      </c>
      <c r="B8068" s="65" t="s">
        <v>1355</v>
      </c>
      <c r="C8068" s="65">
        <v>51971</v>
      </c>
      <c r="D8068" s="66">
        <f>VLOOKUP(A8068,'2.1 Termination Charges'!$B$4:$F$904,5,0)</f>
        <v>4.8500000000000001E-3</v>
      </c>
      <c r="G8068" s="67"/>
      <c r="H8068" s="67"/>
      <c r="J8068" s="67"/>
      <c r="P8068" s="68"/>
      <c r="Q8068" s="69"/>
      <c r="R8068" s="69"/>
      <c r="Z8068" s="70"/>
      <c r="AA8068" s="71"/>
      <c r="AB8068" s="70"/>
      <c r="AC8068" s="70"/>
      <c r="AD8068" s="53"/>
      <c r="AE8068" s="53"/>
      <c r="AF8068" s="72"/>
      <c r="AG8068" s="70"/>
      <c r="AH8068" s="70"/>
      <c r="AI8068" s="70"/>
    </row>
    <row r="8069" spans="1:35" ht="12.75" customHeight="1" x14ac:dyDescent="0.2">
      <c r="A8069" s="64" t="s">
        <v>1356</v>
      </c>
      <c r="B8069" s="65" t="s">
        <v>1355</v>
      </c>
      <c r="C8069" s="65">
        <v>5197250</v>
      </c>
      <c r="D8069" s="66">
        <f>VLOOKUP(A8069,'2.1 Termination Charges'!$B$4:$F$904,5,0)</f>
        <v>4.8500000000000001E-3</v>
      </c>
      <c r="G8069" s="67"/>
      <c r="H8069" s="67"/>
      <c r="J8069" s="67"/>
      <c r="P8069" s="68"/>
      <c r="Q8069" s="69"/>
      <c r="R8069" s="69"/>
      <c r="Z8069" s="70"/>
      <c r="AA8069" s="71"/>
      <c r="AB8069" s="70"/>
      <c r="AC8069" s="70"/>
      <c r="AD8069" s="53"/>
      <c r="AE8069" s="53"/>
      <c r="AF8069" s="72"/>
      <c r="AG8069" s="70"/>
      <c r="AH8069" s="70"/>
      <c r="AI8069" s="70"/>
    </row>
    <row r="8070" spans="1:35" ht="12.75" customHeight="1" x14ac:dyDescent="0.2">
      <c r="A8070" s="64" t="s">
        <v>1356</v>
      </c>
      <c r="B8070" s="65" t="s">
        <v>1355</v>
      </c>
      <c r="C8070" s="65">
        <v>5197251</v>
      </c>
      <c r="D8070" s="66">
        <f>VLOOKUP(A8070,'2.1 Termination Charges'!$B$4:$F$904,5,0)</f>
        <v>4.8500000000000001E-3</v>
      </c>
      <c r="G8070" s="67"/>
      <c r="H8070" s="67"/>
      <c r="J8070" s="67"/>
      <c r="P8070" s="68"/>
      <c r="Q8070" s="69"/>
      <c r="R8070" s="69"/>
      <c r="Z8070" s="70"/>
      <c r="AA8070" s="71"/>
      <c r="AB8070" s="70"/>
      <c r="AC8070" s="70"/>
      <c r="AD8070" s="53"/>
      <c r="AE8070" s="53"/>
      <c r="AF8070" s="72"/>
      <c r="AG8070" s="70"/>
      <c r="AH8070" s="70"/>
      <c r="AI8070" s="70"/>
    </row>
    <row r="8071" spans="1:35" ht="12.75" customHeight="1" x14ac:dyDescent="0.2">
      <c r="A8071" s="64" t="s">
        <v>1356</v>
      </c>
      <c r="B8071" s="65" t="s">
        <v>1355</v>
      </c>
      <c r="C8071" s="65">
        <v>5197252</v>
      </c>
      <c r="D8071" s="66">
        <f>VLOOKUP(A8071,'2.1 Termination Charges'!$B$4:$F$904,5,0)</f>
        <v>4.8500000000000001E-3</v>
      </c>
      <c r="G8071" s="67"/>
      <c r="H8071" s="67"/>
      <c r="J8071" s="67"/>
      <c r="P8071" s="68"/>
      <c r="Q8071" s="69"/>
      <c r="R8071" s="69"/>
      <c r="Z8071" s="70"/>
      <c r="AA8071" s="71"/>
      <c r="AB8071" s="70"/>
      <c r="AC8071" s="70"/>
      <c r="AD8071" s="53"/>
      <c r="AE8071" s="53"/>
      <c r="AF8071" s="72"/>
      <c r="AG8071" s="70"/>
      <c r="AH8071" s="70"/>
      <c r="AI8071" s="70"/>
    </row>
    <row r="8072" spans="1:35" ht="12.75" customHeight="1" x14ac:dyDescent="0.2">
      <c r="A8072" s="64" t="s">
        <v>1356</v>
      </c>
      <c r="B8072" s="65" t="s">
        <v>1355</v>
      </c>
      <c r="C8072" s="65">
        <v>519726</v>
      </c>
      <c r="D8072" s="66">
        <f>VLOOKUP(A8072,'2.1 Termination Charges'!$B$4:$F$904,5,0)</f>
        <v>4.8500000000000001E-3</v>
      </c>
      <c r="G8072" s="67"/>
      <c r="H8072" s="67"/>
      <c r="J8072" s="67"/>
      <c r="P8072" s="68"/>
      <c r="Q8072" s="69"/>
      <c r="R8072" s="69"/>
      <c r="Z8072" s="70"/>
      <c r="AA8072" s="71"/>
      <c r="AB8072" s="70"/>
      <c r="AC8072" s="70"/>
      <c r="AD8072" s="53"/>
      <c r="AE8072" s="53"/>
      <c r="AF8072" s="72"/>
      <c r="AG8072" s="70"/>
      <c r="AH8072" s="70"/>
      <c r="AI8072" s="70"/>
    </row>
    <row r="8073" spans="1:35" ht="12.75" customHeight="1" x14ac:dyDescent="0.2">
      <c r="A8073" s="64" t="s">
        <v>1356</v>
      </c>
      <c r="B8073" s="65" t="s">
        <v>1355</v>
      </c>
      <c r="C8073" s="65">
        <v>519728</v>
      </c>
      <c r="D8073" s="66">
        <f>VLOOKUP(A8073,'2.1 Termination Charges'!$B$4:$F$904,5,0)</f>
        <v>4.8500000000000001E-3</v>
      </c>
      <c r="G8073" s="67"/>
      <c r="H8073" s="67"/>
      <c r="J8073" s="67"/>
      <c r="P8073" s="68"/>
      <c r="Q8073" s="69"/>
      <c r="R8073" s="69"/>
      <c r="Z8073" s="70"/>
      <c r="AA8073" s="71"/>
      <c r="AB8073" s="70"/>
      <c r="AC8073" s="70"/>
      <c r="AD8073" s="53"/>
      <c r="AE8073" s="53"/>
      <c r="AF8073" s="72"/>
      <c r="AG8073" s="70"/>
      <c r="AH8073" s="70"/>
      <c r="AI8073" s="70"/>
    </row>
    <row r="8074" spans="1:35" ht="12.75" customHeight="1" x14ac:dyDescent="0.2">
      <c r="A8074" s="64" t="s">
        <v>1356</v>
      </c>
      <c r="B8074" s="65" t="s">
        <v>1355</v>
      </c>
      <c r="C8074" s="65">
        <v>519729</v>
      </c>
      <c r="D8074" s="66">
        <f>VLOOKUP(A8074,'2.1 Termination Charges'!$B$4:$F$904,5,0)</f>
        <v>4.8500000000000001E-3</v>
      </c>
      <c r="G8074" s="67"/>
      <c r="H8074" s="67"/>
      <c r="J8074" s="67"/>
      <c r="P8074" s="68"/>
      <c r="Q8074" s="69"/>
      <c r="R8074" s="69"/>
      <c r="Z8074" s="70"/>
      <c r="AA8074" s="71"/>
      <c r="AB8074" s="70"/>
      <c r="AC8074" s="70"/>
      <c r="AD8074" s="53"/>
      <c r="AE8074" s="53"/>
      <c r="AF8074" s="72"/>
      <c r="AG8074" s="70"/>
      <c r="AH8074" s="70"/>
      <c r="AI8074" s="70"/>
    </row>
    <row r="8075" spans="1:35" ht="12.75" customHeight="1" x14ac:dyDescent="0.2">
      <c r="A8075" s="64" t="s">
        <v>1356</v>
      </c>
      <c r="B8075" s="65" t="s">
        <v>1355</v>
      </c>
      <c r="C8075" s="65">
        <v>519738</v>
      </c>
      <c r="D8075" s="66">
        <f>VLOOKUP(A8075,'2.1 Termination Charges'!$B$4:$F$904,5,0)</f>
        <v>4.8500000000000001E-3</v>
      </c>
      <c r="G8075" s="67"/>
      <c r="H8075" s="67"/>
      <c r="J8075" s="67"/>
      <c r="P8075" s="68"/>
      <c r="Q8075" s="69"/>
      <c r="R8075" s="69"/>
      <c r="Z8075" s="70"/>
      <c r="AA8075" s="71"/>
      <c r="AB8075" s="70"/>
      <c r="AC8075" s="70"/>
      <c r="AD8075" s="53"/>
      <c r="AE8075" s="53"/>
      <c r="AF8075" s="72"/>
      <c r="AG8075" s="70"/>
      <c r="AH8075" s="70"/>
      <c r="AI8075" s="70"/>
    </row>
    <row r="8076" spans="1:35" ht="12.75" customHeight="1" x14ac:dyDescent="0.2">
      <c r="A8076" s="64" t="s">
        <v>1356</v>
      </c>
      <c r="B8076" s="65" t="s">
        <v>1355</v>
      </c>
      <c r="C8076" s="65">
        <v>519739</v>
      </c>
      <c r="D8076" s="66">
        <f>VLOOKUP(A8076,'2.1 Termination Charges'!$B$4:$F$904,5,0)</f>
        <v>4.8500000000000001E-3</v>
      </c>
      <c r="G8076" s="67"/>
      <c r="H8076" s="67"/>
      <c r="J8076" s="67"/>
      <c r="P8076" s="68"/>
      <c r="Q8076" s="69"/>
      <c r="R8076" s="69"/>
      <c r="Z8076" s="70"/>
      <c r="AA8076" s="71"/>
      <c r="AB8076" s="70"/>
      <c r="AC8076" s="70"/>
      <c r="AD8076" s="53"/>
      <c r="AE8076" s="53"/>
      <c r="AF8076" s="72"/>
      <c r="AG8076" s="70"/>
      <c r="AH8076" s="70"/>
      <c r="AI8076" s="70"/>
    </row>
    <row r="8077" spans="1:35" ht="12.75" customHeight="1" x14ac:dyDescent="0.2">
      <c r="A8077" s="64" t="s">
        <v>1356</v>
      </c>
      <c r="B8077" s="65" t="s">
        <v>1355</v>
      </c>
      <c r="C8077" s="65">
        <v>5197487</v>
      </c>
      <c r="D8077" s="66">
        <f>VLOOKUP(A8077,'2.1 Termination Charges'!$B$4:$F$904,5,0)</f>
        <v>4.8500000000000001E-3</v>
      </c>
      <c r="G8077" s="67"/>
      <c r="H8077" s="67"/>
      <c r="J8077" s="67"/>
      <c r="P8077" s="68"/>
      <c r="Q8077" s="69"/>
      <c r="R8077" s="69"/>
      <c r="Z8077" s="70"/>
      <c r="AA8077" s="71"/>
      <c r="AB8077" s="70"/>
      <c r="AC8077" s="70"/>
      <c r="AD8077" s="53"/>
      <c r="AE8077" s="53"/>
      <c r="AF8077" s="72"/>
      <c r="AG8077" s="70"/>
      <c r="AH8077" s="70"/>
      <c r="AI8077" s="70"/>
    </row>
    <row r="8078" spans="1:35" ht="12.75" customHeight="1" x14ac:dyDescent="0.2">
      <c r="A8078" s="64" t="s">
        <v>1356</v>
      </c>
      <c r="B8078" s="65" t="s">
        <v>1355</v>
      </c>
      <c r="C8078" s="65">
        <v>5197488</v>
      </c>
      <c r="D8078" s="66">
        <f>VLOOKUP(A8078,'2.1 Termination Charges'!$B$4:$F$904,5,0)</f>
        <v>4.8500000000000001E-3</v>
      </c>
      <c r="G8078" s="67"/>
      <c r="H8078" s="67"/>
      <c r="J8078" s="67"/>
      <c r="P8078" s="68"/>
      <c r="Q8078" s="69"/>
      <c r="R8078" s="69"/>
      <c r="Z8078" s="70"/>
      <c r="AA8078" s="71"/>
      <c r="AB8078" s="70"/>
      <c r="AC8078" s="70"/>
      <c r="AD8078" s="53"/>
      <c r="AE8078" s="53"/>
      <c r="AF8078" s="72"/>
      <c r="AG8078" s="70"/>
      <c r="AH8078" s="70"/>
      <c r="AI8078" s="70"/>
    </row>
    <row r="8079" spans="1:35" ht="12.75" customHeight="1" x14ac:dyDescent="0.2">
      <c r="A8079" s="64" t="s">
        <v>1356</v>
      </c>
      <c r="B8079" s="65" t="s">
        <v>1355</v>
      </c>
      <c r="C8079" s="65">
        <v>5197489</v>
      </c>
      <c r="D8079" s="66">
        <f>VLOOKUP(A8079,'2.1 Termination Charges'!$B$4:$F$904,5,0)</f>
        <v>4.8500000000000001E-3</v>
      </c>
      <c r="G8079" s="67"/>
      <c r="H8079" s="67"/>
      <c r="J8079" s="67"/>
      <c r="P8079" s="68"/>
      <c r="Q8079" s="69"/>
      <c r="R8079" s="69"/>
      <c r="Z8079" s="70"/>
      <c r="AA8079" s="71"/>
      <c r="AB8079" s="70"/>
      <c r="AC8079" s="70"/>
      <c r="AD8079" s="53"/>
      <c r="AE8079" s="53"/>
      <c r="AF8079" s="72"/>
      <c r="AG8079" s="70"/>
      <c r="AH8079" s="70"/>
      <c r="AI8079" s="70"/>
    </row>
    <row r="8080" spans="1:35" ht="12.75" customHeight="1" x14ac:dyDescent="0.2">
      <c r="A8080" s="64" t="s">
        <v>1356</v>
      </c>
      <c r="B8080" s="65" t="s">
        <v>1355</v>
      </c>
      <c r="C8080" s="65">
        <v>519749</v>
      </c>
      <c r="D8080" s="66">
        <f>VLOOKUP(A8080,'2.1 Termination Charges'!$B$4:$F$904,5,0)</f>
        <v>4.8500000000000001E-3</v>
      </c>
      <c r="G8080" s="67"/>
      <c r="H8080" s="67"/>
      <c r="J8080" s="67"/>
      <c r="P8080" s="68"/>
      <c r="Q8080" s="69"/>
      <c r="R8080" s="69"/>
      <c r="Z8080" s="70"/>
      <c r="AA8080" s="71"/>
      <c r="AB8080" s="70"/>
      <c r="AC8080" s="70"/>
      <c r="AD8080" s="53"/>
      <c r="AE8080" s="53"/>
      <c r="AF8080" s="72"/>
      <c r="AG8080" s="70"/>
      <c r="AH8080" s="70"/>
      <c r="AI8080" s="70"/>
    </row>
    <row r="8081" spans="1:35" ht="12.75" customHeight="1" x14ac:dyDescent="0.2">
      <c r="A8081" s="64" t="s">
        <v>1356</v>
      </c>
      <c r="B8081" s="65" t="s">
        <v>1355</v>
      </c>
      <c r="C8081" s="65">
        <v>519750</v>
      </c>
      <c r="D8081" s="66">
        <f>VLOOKUP(A8081,'2.1 Termination Charges'!$B$4:$F$904,5,0)</f>
        <v>4.8500000000000001E-3</v>
      </c>
      <c r="G8081" s="67"/>
      <c r="H8081" s="67"/>
      <c r="J8081" s="67"/>
      <c r="P8081" s="68"/>
      <c r="Q8081" s="69"/>
      <c r="R8081" s="69"/>
      <c r="Z8081" s="70"/>
      <c r="AA8081" s="71"/>
      <c r="AB8081" s="70"/>
      <c r="AC8081" s="70"/>
      <c r="AD8081" s="53"/>
      <c r="AE8081" s="53"/>
      <c r="AF8081" s="72"/>
      <c r="AG8081" s="70"/>
      <c r="AH8081" s="70"/>
      <c r="AI8081" s="70"/>
    </row>
    <row r="8082" spans="1:35" ht="12.75" customHeight="1" x14ac:dyDescent="0.2">
      <c r="A8082" s="64" t="s">
        <v>1356</v>
      </c>
      <c r="B8082" s="65" t="s">
        <v>1355</v>
      </c>
      <c r="C8082" s="65">
        <v>519751</v>
      </c>
      <c r="D8082" s="66">
        <f>VLOOKUP(A8082,'2.1 Termination Charges'!$B$4:$F$904,5,0)</f>
        <v>4.8500000000000001E-3</v>
      </c>
      <c r="G8082" s="67"/>
      <c r="H8082" s="67"/>
      <c r="J8082" s="67"/>
      <c r="P8082" s="68"/>
      <c r="Q8082" s="69"/>
      <c r="R8082" s="69"/>
      <c r="Z8082" s="70"/>
      <c r="AA8082" s="71"/>
      <c r="AB8082" s="70"/>
      <c r="AC8082" s="70"/>
      <c r="AD8082" s="53"/>
      <c r="AE8082" s="53"/>
      <c r="AF8082" s="72"/>
      <c r="AG8082" s="70"/>
      <c r="AH8082" s="70"/>
      <c r="AI8082" s="70"/>
    </row>
    <row r="8083" spans="1:35" ht="12.75" customHeight="1" x14ac:dyDescent="0.2">
      <c r="A8083" s="64" t="s">
        <v>1356</v>
      </c>
      <c r="B8083" s="65" t="s">
        <v>1355</v>
      </c>
      <c r="C8083" s="65">
        <v>519752</v>
      </c>
      <c r="D8083" s="66">
        <f>VLOOKUP(A8083,'2.1 Termination Charges'!$B$4:$F$904,5,0)</f>
        <v>4.8500000000000001E-3</v>
      </c>
      <c r="G8083" s="67"/>
      <c r="H8083" s="67"/>
      <c r="J8083" s="67"/>
      <c r="P8083" s="68"/>
      <c r="Q8083" s="69"/>
      <c r="R8083" s="69"/>
      <c r="Z8083" s="70"/>
      <c r="AA8083" s="71"/>
      <c r="AB8083" s="70"/>
      <c r="AC8083" s="70"/>
      <c r="AD8083" s="53"/>
      <c r="AE8083" s="53"/>
      <c r="AF8083" s="72"/>
      <c r="AG8083" s="70"/>
      <c r="AH8083" s="70"/>
      <c r="AI8083" s="70"/>
    </row>
    <row r="8084" spans="1:35" ht="12.75" customHeight="1" x14ac:dyDescent="0.2">
      <c r="A8084" s="64" t="s">
        <v>1356</v>
      </c>
      <c r="B8084" s="65" t="s">
        <v>1355</v>
      </c>
      <c r="C8084" s="65">
        <v>519753</v>
      </c>
      <c r="D8084" s="66">
        <f>VLOOKUP(A8084,'2.1 Termination Charges'!$B$4:$F$904,5,0)</f>
        <v>4.8500000000000001E-3</v>
      </c>
      <c r="G8084" s="67"/>
      <c r="H8084" s="67"/>
      <c r="J8084" s="67"/>
      <c r="P8084" s="68"/>
      <c r="Q8084" s="69"/>
      <c r="R8084" s="69"/>
      <c r="Z8084" s="70"/>
      <c r="AA8084" s="71"/>
      <c r="AB8084" s="70"/>
      <c r="AC8084" s="70"/>
      <c r="AD8084" s="53"/>
      <c r="AE8084" s="53"/>
      <c r="AF8084" s="72"/>
      <c r="AG8084" s="70"/>
      <c r="AH8084" s="70"/>
      <c r="AI8084" s="70"/>
    </row>
    <row r="8085" spans="1:35" ht="12.75" customHeight="1" x14ac:dyDescent="0.2">
      <c r="A8085" s="64" t="s">
        <v>1356</v>
      </c>
      <c r="B8085" s="65" t="s">
        <v>1355</v>
      </c>
      <c r="C8085" s="65">
        <v>519754</v>
      </c>
      <c r="D8085" s="66">
        <f>VLOOKUP(A8085,'2.1 Termination Charges'!$B$4:$F$904,5,0)</f>
        <v>4.8500000000000001E-3</v>
      </c>
      <c r="G8085" s="67"/>
      <c r="H8085" s="67"/>
      <c r="J8085" s="67"/>
      <c r="P8085" s="68"/>
      <c r="Q8085" s="69"/>
      <c r="R8085" s="69"/>
      <c r="Z8085" s="70"/>
      <c r="AA8085" s="71"/>
      <c r="AB8085" s="70"/>
      <c r="AC8085" s="70"/>
      <c r="AD8085" s="53"/>
      <c r="AE8085" s="53"/>
      <c r="AF8085" s="72"/>
      <c r="AG8085" s="70"/>
      <c r="AH8085" s="70"/>
      <c r="AI8085" s="70"/>
    </row>
    <row r="8086" spans="1:35" ht="12.75" customHeight="1" x14ac:dyDescent="0.2">
      <c r="A8086" s="64" t="s">
        <v>1356</v>
      </c>
      <c r="B8086" s="65" t="s">
        <v>1355</v>
      </c>
      <c r="C8086" s="65">
        <v>519755</v>
      </c>
      <c r="D8086" s="66">
        <f>VLOOKUP(A8086,'2.1 Termination Charges'!$B$4:$F$904,5,0)</f>
        <v>4.8500000000000001E-3</v>
      </c>
      <c r="G8086" s="67"/>
      <c r="H8086" s="67"/>
      <c r="J8086" s="67"/>
      <c r="P8086" s="68"/>
      <c r="Q8086" s="69"/>
      <c r="R8086" s="69"/>
      <c r="Z8086" s="70"/>
      <c r="AA8086" s="71"/>
      <c r="AB8086" s="70"/>
      <c r="AC8086" s="70"/>
      <c r="AD8086" s="53"/>
      <c r="AE8086" s="53"/>
      <c r="AF8086" s="72"/>
      <c r="AG8086" s="70"/>
      <c r="AH8086" s="70"/>
      <c r="AI8086" s="70"/>
    </row>
    <row r="8087" spans="1:35" ht="12.75" customHeight="1" x14ac:dyDescent="0.2">
      <c r="A8087" s="64" t="s">
        <v>1356</v>
      </c>
      <c r="B8087" s="65" t="s">
        <v>1355</v>
      </c>
      <c r="C8087" s="65">
        <v>519756</v>
      </c>
      <c r="D8087" s="66">
        <f>VLOOKUP(A8087,'2.1 Termination Charges'!$B$4:$F$904,5,0)</f>
        <v>4.8500000000000001E-3</v>
      </c>
      <c r="G8087" s="67"/>
      <c r="H8087" s="67"/>
      <c r="J8087" s="67"/>
      <c r="P8087" s="68"/>
      <c r="Q8087" s="69"/>
      <c r="R8087" s="69"/>
      <c r="Z8087" s="70"/>
      <c r="AA8087" s="71"/>
      <c r="AB8087" s="70"/>
      <c r="AC8087" s="70"/>
      <c r="AD8087" s="53"/>
      <c r="AE8087" s="53"/>
      <c r="AF8087" s="72"/>
      <c r="AG8087" s="70"/>
      <c r="AH8087" s="70"/>
      <c r="AI8087" s="70"/>
    </row>
    <row r="8088" spans="1:35" ht="12.75" customHeight="1" x14ac:dyDescent="0.2">
      <c r="A8088" s="64" t="s">
        <v>1356</v>
      </c>
      <c r="B8088" s="65" t="s">
        <v>1355</v>
      </c>
      <c r="C8088" s="65">
        <v>519757</v>
      </c>
      <c r="D8088" s="66">
        <f>VLOOKUP(A8088,'2.1 Termination Charges'!$B$4:$F$904,5,0)</f>
        <v>4.8500000000000001E-3</v>
      </c>
      <c r="G8088" s="67"/>
      <c r="H8088" s="67"/>
      <c r="J8088" s="67"/>
      <c r="P8088" s="68"/>
      <c r="Q8088" s="69"/>
      <c r="R8088" s="69"/>
      <c r="Z8088" s="70"/>
      <c r="AA8088" s="71"/>
      <c r="AB8088" s="70"/>
      <c r="AC8088" s="70"/>
      <c r="AD8088" s="53"/>
      <c r="AE8088" s="53"/>
      <c r="AF8088" s="72"/>
      <c r="AG8088" s="70"/>
      <c r="AH8088" s="70"/>
      <c r="AI8088" s="70"/>
    </row>
    <row r="8089" spans="1:35" ht="12.75" customHeight="1" x14ac:dyDescent="0.2">
      <c r="A8089" s="64" t="s">
        <v>1356</v>
      </c>
      <c r="B8089" s="65" t="s">
        <v>1355</v>
      </c>
      <c r="C8089" s="65">
        <v>5197580</v>
      </c>
      <c r="D8089" s="66">
        <f>VLOOKUP(A8089,'2.1 Termination Charges'!$B$4:$F$904,5,0)</f>
        <v>4.8500000000000001E-3</v>
      </c>
      <c r="G8089" s="67"/>
      <c r="H8089" s="67"/>
      <c r="J8089" s="67"/>
      <c r="P8089" s="68"/>
      <c r="Q8089" s="69"/>
      <c r="R8089" s="69"/>
      <c r="Z8089" s="70"/>
      <c r="AA8089" s="71"/>
      <c r="AB8089" s="70"/>
      <c r="AC8089" s="70"/>
      <c r="AD8089" s="53"/>
      <c r="AE8089" s="53"/>
      <c r="AF8089" s="72"/>
      <c r="AG8089" s="70"/>
      <c r="AH8089" s="70"/>
      <c r="AI8089" s="70"/>
    </row>
    <row r="8090" spans="1:35" ht="12.75" customHeight="1" x14ac:dyDescent="0.2">
      <c r="A8090" s="64" t="s">
        <v>1356</v>
      </c>
      <c r="B8090" s="65" t="s">
        <v>1355</v>
      </c>
      <c r="C8090" s="65">
        <v>5197581</v>
      </c>
      <c r="D8090" s="66">
        <f>VLOOKUP(A8090,'2.1 Termination Charges'!$B$4:$F$904,5,0)</f>
        <v>4.8500000000000001E-3</v>
      </c>
      <c r="G8090" s="67"/>
      <c r="H8090" s="67"/>
      <c r="J8090" s="67"/>
      <c r="P8090" s="68"/>
      <c r="Q8090" s="69"/>
      <c r="R8090" s="69"/>
      <c r="Z8090" s="70"/>
      <c r="AA8090" s="71"/>
      <c r="AB8090" s="70"/>
      <c r="AC8090" s="70"/>
      <c r="AD8090" s="53"/>
      <c r="AE8090" s="53"/>
      <c r="AF8090" s="72"/>
      <c r="AG8090" s="70"/>
      <c r="AH8090" s="70"/>
      <c r="AI8090" s="70"/>
    </row>
    <row r="8091" spans="1:35" ht="12.75" customHeight="1" x14ac:dyDescent="0.2">
      <c r="A8091" s="64" t="s">
        <v>1356</v>
      </c>
      <c r="B8091" s="65" t="s">
        <v>1355</v>
      </c>
      <c r="C8091" s="65">
        <v>51976</v>
      </c>
      <c r="D8091" s="66">
        <f>VLOOKUP(A8091,'2.1 Termination Charges'!$B$4:$F$904,5,0)</f>
        <v>4.8500000000000001E-3</v>
      </c>
      <c r="G8091" s="67"/>
      <c r="H8091" s="67"/>
      <c r="J8091" s="67"/>
      <c r="P8091" s="68"/>
      <c r="Q8091" s="69"/>
      <c r="R8091" s="69"/>
      <c r="Z8091" s="70"/>
      <c r="AA8091" s="71"/>
      <c r="AB8091" s="70"/>
      <c r="AC8091" s="70"/>
      <c r="AD8091" s="53"/>
      <c r="AE8091" s="53"/>
      <c r="AF8091" s="72"/>
      <c r="AG8091" s="70"/>
      <c r="AH8091" s="70"/>
      <c r="AI8091" s="70"/>
    </row>
    <row r="8092" spans="1:35" ht="12.75" customHeight="1" x14ac:dyDescent="0.2">
      <c r="A8092" s="64" t="s">
        <v>1356</v>
      </c>
      <c r="B8092" s="65" t="s">
        <v>1355</v>
      </c>
      <c r="C8092" s="65">
        <v>519760</v>
      </c>
      <c r="D8092" s="66">
        <f>VLOOKUP(A8092,'2.1 Termination Charges'!$B$4:$F$904,5,0)</f>
        <v>4.8500000000000001E-3</v>
      </c>
      <c r="G8092" s="67"/>
      <c r="H8092" s="67"/>
      <c r="J8092" s="67"/>
      <c r="P8092" s="68"/>
      <c r="Q8092" s="69"/>
      <c r="R8092" s="69"/>
      <c r="Z8092" s="70"/>
      <c r="AA8092" s="71"/>
      <c r="AB8092" s="70"/>
      <c r="AC8092" s="70"/>
      <c r="AD8092" s="53"/>
      <c r="AE8092" s="53"/>
      <c r="AF8092" s="72"/>
      <c r="AG8092" s="70"/>
      <c r="AH8092" s="70"/>
      <c r="AI8092" s="70"/>
    </row>
    <row r="8093" spans="1:35" ht="12.75" customHeight="1" x14ac:dyDescent="0.2">
      <c r="A8093" s="64" t="s">
        <v>1356</v>
      </c>
      <c r="B8093" s="65" t="s">
        <v>1355</v>
      </c>
      <c r="C8093" s="65">
        <v>519761</v>
      </c>
      <c r="D8093" s="66">
        <f>VLOOKUP(A8093,'2.1 Termination Charges'!$B$4:$F$904,5,0)</f>
        <v>4.8500000000000001E-3</v>
      </c>
      <c r="G8093" s="67"/>
      <c r="H8093" s="67"/>
      <c r="J8093" s="67"/>
      <c r="P8093" s="68"/>
      <c r="Q8093" s="69"/>
      <c r="R8093" s="69"/>
      <c r="Z8093" s="70"/>
      <c r="AA8093" s="71"/>
      <c r="AB8093" s="70"/>
      <c r="AC8093" s="70"/>
      <c r="AD8093" s="53"/>
      <c r="AE8093" s="53"/>
      <c r="AF8093" s="72"/>
      <c r="AG8093" s="70"/>
      <c r="AH8093" s="70"/>
      <c r="AI8093" s="70"/>
    </row>
    <row r="8094" spans="1:35" ht="12.75" customHeight="1" x14ac:dyDescent="0.2">
      <c r="A8094" s="64" t="s">
        <v>1356</v>
      </c>
      <c r="B8094" s="65" t="s">
        <v>1355</v>
      </c>
      <c r="C8094" s="65">
        <v>519764</v>
      </c>
      <c r="D8094" s="66">
        <f>VLOOKUP(A8094,'2.1 Termination Charges'!$B$4:$F$904,5,0)</f>
        <v>4.8500000000000001E-3</v>
      </c>
      <c r="G8094" s="67"/>
      <c r="H8094" s="67"/>
      <c r="J8094" s="67"/>
      <c r="P8094" s="68"/>
      <c r="Q8094" s="69"/>
      <c r="R8094" s="69"/>
      <c r="Z8094" s="70"/>
      <c r="AA8094" s="71"/>
      <c r="AB8094" s="70"/>
      <c r="AC8094" s="70"/>
      <c r="AD8094" s="53"/>
      <c r="AE8094" s="53"/>
      <c r="AF8094" s="72"/>
      <c r="AG8094" s="70"/>
      <c r="AH8094" s="70"/>
      <c r="AI8094" s="70"/>
    </row>
    <row r="8095" spans="1:35" ht="12.75" customHeight="1" x14ac:dyDescent="0.2">
      <c r="A8095" s="64" t="s">
        <v>1356</v>
      </c>
      <c r="B8095" s="65" t="s">
        <v>1355</v>
      </c>
      <c r="C8095" s="65">
        <v>519765</v>
      </c>
      <c r="D8095" s="66">
        <f>VLOOKUP(A8095,'2.1 Termination Charges'!$B$4:$F$904,5,0)</f>
        <v>4.8500000000000001E-3</v>
      </c>
      <c r="G8095" s="67"/>
      <c r="H8095" s="67"/>
      <c r="J8095" s="67"/>
      <c r="P8095" s="68"/>
      <c r="Q8095" s="69"/>
      <c r="R8095" s="69"/>
      <c r="Z8095" s="70"/>
      <c r="AA8095" s="71"/>
      <c r="AB8095" s="70"/>
      <c r="AC8095" s="70"/>
      <c r="AD8095" s="53"/>
      <c r="AE8095" s="53"/>
      <c r="AF8095" s="72"/>
      <c r="AG8095" s="70"/>
      <c r="AH8095" s="70"/>
      <c r="AI8095" s="70"/>
    </row>
    <row r="8096" spans="1:35" ht="12.75" customHeight="1" x14ac:dyDescent="0.2">
      <c r="A8096" s="64" t="s">
        <v>1356</v>
      </c>
      <c r="B8096" s="65" t="s">
        <v>1355</v>
      </c>
      <c r="C8096" s="65">
        <v>519766</v>
      </c>
      <c r="D8096" s="66">
        <f>VLOOKUP(A8096,'2.1 Termination Charges'!$B$4:$F$904,5,0)</f>
        <v>4.8500000000000001E-3</v>
      </c>
      <c r="G8096" s="67"/>
      <c r="H8096" s="67"/>
      <c r="J8096" s="67"/>
      <c r="P8096" s="68"/>
      <c r="Q8096" s="69"/>
      <c r="R8096" s="69"/>
      <c r="Z8096" s="70"/>
      <c r="AA8096" s="71"/>
      <c r="AB8096" s="70"/>
      <c r="AC8096" s="70"/>
      <c r="AD8096" s="53"/>
      <c r="AE8096" s="53"/>
      <c r="AF8096" s="72"/>
      <c r="AG8096" s="70"/>
      <c r="AH8096" s="70"/>
      <c r="AI8096" s="70"/>
    </row>
    <row r="8097" spans="1:35" ht="12.75" customHeight="1" x14ac:dyDescent="0.2">
      <c r="A8097" s="64" t="s">
        <v>1356</v>
      </c>
      <c r="B8097" s="65" t="s">
        <v>1355</v>
      </c>
      <c r="C8097" s="65">
        <v>519767</v>
      </c>
      <c r="D8097" s="66">
        <f>VLOOKUP(A8097,'2.1 Termination Charges'!$B$4:$F$904,5,0)</f>
        <v>4.8500000000000001E-3</v>
      </c>
      <c r="G8097" s="67"/>
      <c r="H8097" s="67"/>
      <c r="J8097" s="67"/>
      <c r="P8097" s="68"/>
      <c r="Q8097" s="69"/>
      <c r="R8097" s="69"/>
      <c r="Z8097" s="70"/>
      <c r="AA8097" s="71"/>
      <c r="AB8097" s="70"/>
      <c r="AC8097" s="70"/>
      <c r="AD8097" s="53"/>
      <c r="AE8097" s="53"/>
      <c r="AF8097" s="72"/>
      <c r="AG8097" s="70"/>
      <c r="AH8097" s="70"/>
      <c r="AI8097" s="70"/>
    </row>
    <row r="8098" spans="1:35" ht="12.75" customHeight="1" x14ac:dyDescent="0.2">
      <c r="A8098" s="64" t="s">
        <v>1356</v>
      </c>
      <c r="B8098" s="65" t="s">
        <v>1355</v>
      </c>
      <c r="C8098" s="65">
        <v>519768</v>
      </c>
      <c r="D8098" s="66">
        <f>VLOOKUP(A8098,'2.1 Termination Charges'!$B$4:$F$904,5,0)</f>
        <v>4.8500000000000001E-3</v>
      </c>
      <c r="G8098" s="67"/>
      <c r="H8098" s="67"/>
      <c r="J8098" s="67"/>
      <c r="P8098" s="68"/>
      <c r="Q8098" s="69"/>
      <c r="R8098" s="69"/>
      <c r="Z8098" s="70"/>
      <c r="AA8098" s="71"/>
      <c r="AB8098" s="70"/>
      <c r="AC8098" s="70"/>
      <c r="AD8098" s="53"/>
      <c r="AE8098" s="53"/>
      <c r="AF8098" s="72"/>
      <c r="AG8098" s="70"/>
      <c r="AH8098" s="70"/>
      <c r="AI8098" s="70"/>
    </row>
    <row r="8099" spans="1:35" ht="12.75" customHeight="1" x14ac:dyDescent="0.2">
      <c r="A8099" s="64" t="s">
        <v>1356</v>
      </c>
      <c r="B8099" s="65" t="s">
        <v>1355</v>
      </c>
      <c r="C8099" s="65">
        <v>519769</v>
      </c>
      <c r="D8099" s="66">
        <f>VLOOKUP(A8099,'2.1 Termination Charges'!$B$4:$F$904,5,0)</f>
        <v>4.8500000000000001E-3</v>
      </c>
      <c r="G8099" s="67"/>
      <c r="H8099" s="67"/>
      <c r="J8099" s="67"/>
      <c r="P8099" s="68"/>
      <c r="Q8099" s="69"/>
      <c r="R8099" s="69"/>
      <c r="Z8099" s="70"/>
      <c r="AA8099" s="71"/>
      <c r="AB8099" s="70"/>
      <c r="AC8099" s="70"/>
      <c r="AD8099" s="53"/>
      <c r="AE8099" s="53"/>
      <c r="AF8099" s="72"/>
      <c r="AG8099" s="70"/>
      <c r="AH8099" s="70"/>
      <c r="AI8099" s="70"/>
    </row>
    <row r="8100" spans="1:35" ht="12.75" customHeight="1" x14ac:dyDescent="0.2">
      <c r="A8100" s="64" t="s">
        <v>1356</v>
      </c>
      <c r="B8100" s="65" t="s">
        <v>1355</v>
      </c>
      <c r="C8100" s="65">
        <v>519772</v>
      </c>
      <c r="D8100" s="66">
        <f>VLOOKUP(A8100,'2.1 Termination Charges'!$B$4:$F$904,5,0)</f>
        <v>4.8500000000000001E-3</v>
      </c>
      <c r="G8100" s="67"/>
      <c r="H8100" s="67"/>
      <c r="J8100" s="67"/>
      <c r="P8100" s="68"/>
      <c r="Q8100" s="69"/>
      <c r="R8100" s="69"/>
      <c r="Z8100" s="70"/>
      <c r="AA8100" s="71"/>
      <c r="AB8100" s="70"/>
      <c r="AC8100" s="70"/>
      <c r="AD8100" s="53"/>
      <c r="AE8100" s="53"/>
      <c r="AF8100" s="72"/>
      <c r="AG8100" s="70"/>
      <c r="AH8100" s="70"/>
      <c r="AI8100" s="70"/>
    </row>
    <row r="8101" spans="1:35" ht="12.75" customHeight="1" x14ac:dyDescent="0.2">
      <c r="A8101" s="64" t="s">
        <v>1356</v>
      </c>
      <c r="B8101" s="65" t="s">
        <v>1355</v>
      </c>
      <c r="C8101" s="65">
        <v>5197721</v>
      </c>
      <c r="D8101" s="66">
        <f>VLOOKUP(A8101,'2.1 Termination Charges'!$B$4:$F$904,5,0)</f>
        <v>4.8500000000000001E-3</v>
      </c>
      <c r="G8101" s="67"/>
      <c r="H8101" s="67"/>
      <c r="J8101" s="67"/>
      <c r="P8101" s="68"/>
      <c r="Q8101" s="69"/>
      <c r="R8101" s="69"/>
      <c r="Z8101" s="70"/>
      <c r="AA8101" s="71"/>
      <c r="AB8101" s="70"/>
      <c r="AC8101" s="70"/>
      <c r="AD8101" s="53"/>
      <c r="AE8101" s="53"/>
      <c r="AF8101" s="72"/>
      <c r="AG8101" s="70"/>
      <c r="AH8101" s="70"/>
      <c r="AI8101" s="70"/>
    </row>
    <row r="8102" spans="1:35" ht="12.75" customHeight="1" x14ac:dyDescent="0.2">
      <c r="A8102" s="64" t="s">
        <v>1356</v>
      </c>
      <c r="B8102" s="65" t="s">
        <v>1355</v>
      </c>
      <c r="C8102" s="65">
        <v>5197722</v>
      </c>
      <c r="D8102" s="66">
        <f>VLOOKUP(A8102,'2.1 Termination Charges'!$B$4:$F$904,5,0)</f>
        <v>4.8500000000000001E-3</v>
      </c>
      <c r="G8102" s="67"/>
      <c r="H8102" s="67"/>
      <c r="J8102" s="67"/>
      <c r="P8102" s="68"/>
      <c r="Q8102" s="69"/>
      <c r="R8102" s="69"/>
      <c r="Z8102" s="70"/>
      <c r="AA8102" s="71"/>
      <c r="AB8102" s="70"/>
      <c r="AC8102" s="70"/>
      <c r="AD8102" s="53"/>
      <c r="AE8102" s="53"/>
      <c r="AF8102" s="72"/>
      <c r="AG8102" s="70"/>
      <c r="AH8102" s="70"/>
      <c r="AI8102" s="70"/>
    </row>
    <row r="8103" spans="1:35" ht="12.75" customHeight="1" x14ac:dyDescent="0.2">
      <c r="A8103" s="64" t="s">
        <v>1356</v>
      </c>
      <c r="B8103" s="65" t="s">
        <v>1355</v>
      </c>
      <c r="C8103" s="65">
        <v>5197723</v>
      </c>
      <c r="D8103" s="66">
        <f>VLOOKUP(A8103,'2.1 Termination Charges'!$B$4:$F$904,5,0)</f>
        <v>4.8500000000000001E-3</v>
      </c>
      <c r="G8103" s="67"/>
      <c r="H8103" s="67"/>
      <c r="J8103" s="67"/>
      <c r="P8103" s="68"/>
      <c r="Q8103" s="69"/>
      <c r="R8103" s="69"/>
      <c r="Z8103" s="70"/>
      <c r="AA8103" s="71"/>
      <c r="AB8103" s="70"/>
      <c r="AC8103" s="70"/>
      <c r="AD8103" s="53"/>
      <c r="AE8103" s="53"/>
      <c r="AF8103" s="72"/>
      <c r="AG8103" s="70"/>
      <c r="AH8103" s="70"/>
      <c r="AI8103" s="70"/>
    </row>
    <row r="8104" spans="1:35" ht="12.75" customHeight="1" x14ac:dyDescent="0.2">
      <c r="A8104" s="64" t="s">
        <v>1356</v>
      </c>
      <c r="B8104" s="65" t="s">
        <v>1355</v>
      </c>
      <c r="C8104" s="65">
        <v>5197724</v>
      </c>
      <c r="D8104" s="66">
        <f>VLOOKUP(A8104,'2.1 Termination Charges'!$B$4:$F$904,5,0)</f>
        <v>4.8500000000000001E-3</v>
      </c>
      <c r="G8104" s="67"/>
      <c r="H8104" s="67"/>
      <c r="J8104" s="67"/>
      <c r="P8104" s="68"/>
      <c r="Q8104" s="69"/>
      <c r="R8104" s="69"/>
      <c r="Z8104" s="70"/>
      <c r="AA8104" s="71"/>
      <c r="AB8104" s="70"/>
      <c r="AC8104" s="70"/>
      <c r="AD8104" s="53"/>
      <c r="AE8104" s="53"/>
      <c r="AF8104" s="72"/>
      <c r="AG8104" s="70"/>
      <c r="AH8104" s="70"/>
      <c r="AI8104" s="70"/>
    </row>
    <row r="8105" spans="1:35" ht="12.75" customHeight="1" x14ac:dyDescent="0.2">
      <c r="A8105" s="64" t="s">
        <v>1356</v>
      </c>
      <c r="B8105" s="65" t="s">
        <v>1355</v>
      </c>
      <c r="C8105" s="65">
        <v>5197725</v>
      </c>
      <c r="D8105" s="66">
        <f>VLOOKUP(A8105,'2.1 Termination Charges'!$B$4:$F$904,5,0)</f>
        <v>4.8500000000000001E-3</v>
      </c>
      <c r="G8105" s="67"/>
      <c r="H8105" s="67"/>
      <c r="J8105" s="67"/>
      <c r="P8105" s="68"/>
      <c r="Q8105" s="69"/>
      <c r="R8105" s="69"/>
      <c r="Z8105" s="70"/>
      <c r="AA8105" s="71"/>
      <c r="AB8105" s="70"/>
      <c r="AC8105" s="70"/>
      <c r="AD8105" s="53"/>
      <c r="AE8105" s="53"/>
      <c r="AF8105" s="72"/>
      <c r="AG8105" s="70"/>
      <c r="AH8105" s="70"/>
      <c r="AI8105" s="70"/>
    </row>
    <row r="8106" spans="1:35" ht="12.75" customHeight="1" x14ac:dyDescent="0.2">
      <c r="A8106" s="64" t="s">
        <v>1356</v>
      </c>
      <c r="B8106" s="65" t="s">
        <v>1355</v>
      </c>
      <c r="C8106" s="65">
        <v>5197726</v>
      </c>
      <c r="D8106" s="66">
        <f>VLOOKUP(A8106,'2.1 Termination Charges'!$B$4:$F$904,5,0)</f>
        <v>4.8500000000000001E-3</v>
      </c>
      <c r="G8106" s="67"/>
      <c r="H8106" s="67"/>
      <c r="J8106" s="67"/>
      <c r="P8106" s="68"/>
      <c r="Q8106" s="69"/>
      <c r="R8106" s="69"/>
      <c r="Z8106" s="70"/>
      <c r="AA8106" s="71"/>
      <c r="AB8106" s="70"/>
      <c r="AC8106" s="70"/>
      <c r="AD8106" s="53"/>
      <c r="AE8106" s="53"/>
      <c r="AF8106" s="72"/>
      <c r="AG8106" s="70"/>
      <c r="AH8106" s="70"/>
      <c r="AI8106" s="70"/>
    </row>
    <row r="8107" spans="1:35" ht="12.75" customHeight="1" x14ac:dyDescent="0.2">
      <c r="A8107" s="64" t="s">
        <v>1356</v>
      </c>
      <c r="B8107" s="65" t="s">
        <v>1355</v>
      </c>
      <c r="C8107" s="65">
        <v>5197727</v>
      </c>
      <c r="D8107" s="66">
        <f>VLOOKUP(A8107,'2.1 Termination Charges'!$B$4:$F$904,5,0)</f>
        <v>4.8500000000000001E-3</v>
      </c>
      <c r="G8107" s="67"/>
      <c r="H8107" s="67"/>
      <c r="J8107" s="67"/>
      <c r="P8107" s="68"/>
      <c r="Q8107" s="69"/>
      <c r="R8107" s="69"/>
      <c r="Z8107" s="70"/>
      <c r="AA8107" s="71"/>
      <c r="AB8107" s="70"/>
      <c r="AC8107" s="70"/>
      <c r="AD8107" s="53"/>
      <c r="AE8107" s="53"/>
      <c r="AF8107" s="72"/>
      <c r="AG8107" s="70"/>
      <c r="AH8107" s="70"/>
      <c r="AI8107" s="70"/>
    </row>
    <row r="8108" spans="1:35" ht="12.75" customHeight="1" x14ac:dyDescent="0.2">
      <c r="A8108" s="64" t="s">
        <v>1356</v>
      </c>
      <c r="B8108" s="65" t="s">
        <v>1355</v>
      </c>
      <c r="C8108" s="65">
        <v>5197728</v>
      </c>
      <c r="D8108" s="66">
        <f>VLOOKUP(A8108,'2.1 Termination Charges'!$B$4:$F$904,5,0)</f>
        <v>4.8500000000000001E-3</v>
      </c>
      <c r="G8108" s="67"/>
      <c r="H8108" s="67"/>
      <c r="J8108" s="67"/>
      <c r="P8108" s="68"/>
      <c r="Q8108" s="69"/>
      <c r="R8108" s="69"/>
      <c r="Z8108" s="70"/>
      <c r="AA8108" s="71"/>
      <c r="AB8108" s="70"/>
      <c r="AC8108" s="70"/>
      <c r="AD8108" s="53"/>
      <c r="AE8108" s="53"/>
      <c r="AF8108" s="72"/>
      <c r="AG8108" s="70"/>
      <c r="AH8108" s="70"/>
      <c r="AI8108" s="70"/>
    </row>
    <row r="8109" spans="1:35" ht="12.75" customHeight="1" x14ac:dyDescent="0.2">
      <c r="A8109" s="64" t="s">
        <v>1356</v>
      </c>
      <c r="B8109" s="65" t="s">
        <v>1355</v>
      </c>
      <c r="C8109" s="65">
        <v>5197729</v>
      </c>
      <c r="D8109" s="66">
        <f>VLOOKUP(A8109,'2.1 Termination Charges'!$B$4:$F$904,5,0)</f>
        <v>4.8500000000000001E-3</v>
      </c>
      <c r="G8109" s="67"/>
      <c r="H8109" s="67"/>
      <c r="J8109" s="67"/>
      <c r="P8109" s="68"/>
      <c r="Q8109" s="69"/>
      <c r="R8109" s="69"/>
      <c r="Z8109" s="70"/>
      <c r="AA8109" s="71"/>
      <c r="AB8109" s="70"/>
      <c r="AC8109" s="70"/>
      <c r="AD8109" s="53"/>
      <c r="AE8109" s="53"/>
      <c r="AF8109" s="72"/>
      <c r="AG8109" s="70"/>
      <c r="AH8109" s="70"/>
      <c r="AI8109" s="70"/>
    </row>
    <row r="8110" spans="1:35" ht="12.75" customHeight="1" x14ac:dyDescent="0.2">
      <c r="A8110" s="64" t="s">
        <v>1356</v>
      </c>
      <c r="B8110" s="65" t="s">
        <v>1355</v>
      </c>
      <c r="C8110" s="65">
        <v>519780</v>
      </c>
      <c r="D8110" s="66">
        <f>VLOOKUP(A8110,'2.1 Termination Charges'!$B$4:$F$904,5,0)</f>
        <v>4.8500000000000001E-3</v>
      </c>
      <c r="G8110" s="67"/>
      <c r="H8110" s="67"/>
      <c r="J8110" s="67"/>
      <c r="P8110" s="68"/>
      <c r="Q8110" s="69"/>
      <c r="R8110" s="69"/>
      <c r="Z8110" s="70"/>
      <c r="AA8110" s="71"/>
      <c r="AB8110" s="70"/>
      <c r="AC8110" s="70"/>
      <c r="AD8110" s="53"/>
      <c r="AE8110" s="53"/>
      <c r="AF8110" s="72"/>
      <c r="AG8110" s="70"/>
      <c r="AH8110" s="70"/>
      <c r="AI8110" s="70"/>
    </row>
    <row r="8111" spans="1:35" ht="12.75" customHeight="1" x14ac:dyDescent="0.2">
      <c r="A8111" s="64" t="s">
        <v>1356</v>
      </c>
      <c r="B8111" s="65" t="s">
        <v>1355</v>
      </c>
      <c r="C8111" s="65">
        <v>519781</v>
      </c>
      <c r="D8111" s="66">
        <f>VLOOKUP(A8111,'2.1 Termination Charges'!$B$4:$F$904,5,0)</f>
        <v>4.8500000000000001E-3</v>
      </c>
      <c r="G8111" s="67"/>
      <c r="H8111" s="67"/>
      <c r="J8111" s="67"/>
      <c r="P8111" s="68"/>
      <c r="Q8111" s="69"/>
      <c r="R8111" s="69"/>
      <c r="Z8111" s="70"/>
      <c r="AA8111" s="71"/>
      <c r="AB8111" s="70"/>
      <c r="AC8111" s="70"/>
      <c r="AD8111" s="53"/>
      <c r="AE8111" s="53"/>
      <c r="AF8111" s="72"/>
      <c r="AG8111" s="70"/>
      <c r="AH8111" s="70"/>
      <c r="AI8111" s="70"/>
    </row>
    <row r="8112" spans="1:35" ht="12.75" customHeight="1" x14ac:dyDescent="0.2">
      <c r="A8112" s="64" t="s">
        <v>1356</v>
      </c>
      <c r="B8112" s="65" t="s">
        <v>1355</v>
      </c>
      <c r="C8112" s="65">
        <v>5197825</v>
      </c>
      <c r="D8112" s="66">
        <f>VLOOKUP(A8112,'2.1 Termination Charges'!$B$4:$F$904,5,0)</f>
        <v>4.8500000000000001E-3</v>
      </c>
      <c r="G8112" s="67"/>
      <c r="H8112" s="67"/>
      <c r="J8112" s="67"/>
      <c r="P8112" s="68"/>
      <c r="Q8112" s="69"/>
      <c r="R8112" s="69"/>
      <c r="Z8112" s="70"/>
      <c r="AA8112" s="71"/>
      <c r="AB8112" s="70"/>
      <c r="AC8112" s="70"/>
      <c r="AD8112" s="53"/>
      <c r="AE8112" s="53"/>
      <c r="AF8112" s="72"/>
      <c r="AG8112" s="70"/>
      <c r="AH8112" s="70"/>
      <c r="AI8112" s="70"/>
    </row>
    <row r="8113" spans="1:35" ht="12.75" customHeight="1" x14ac:dyDescent="0.2">
      <c r="A8113" s="64" t="s">
        <v>1356</v>
      </c>
      <c r="B8113" s="65" t="s">
        <v>1355</v>
      </c>
      <c r="C8113" s="65">
        <v>5197826</v>
      </c>
      <c r="D8113" s="66">
        <f>VLOOKUP(A8113,'2.1 Termination Charges'!$B$4:$F$904,5,0)</f>
        <v>4.8500000000000001E-3</v>
      </c>
      <c r="G8113" s="67"/>
      <c r="H8113" s="67"/>
      <c r="J8113" s="67"/>
      <c r="P8113" s="68"/>
      <c r="Q8113" s="69"/>
      <c r="R8113" s="69"/>
      <c r="Z8113" s="70"/>
      <c r="AA8113" s="71"/>
      <c r="AB8113" s="70"/>
      <c r="AC8113" s="70"/>
      <c r="AD8113" s="53"/>
      <c r="AE8113" s="53"/>
      <c r="AF8113" s="72"/>
      <c r="AG8113" s="70"/>
      <c r="AH8113" s="70"/>
      <c r="AI8113" s="70"/>
    </row>
    <row r="8114" spans="1:35" ht="12.75" customHeight="1" x14ac:dyDescent="0.2">
      <c r="A8114" s="64" t="s">
        <v>1356</v>
      </c>
      <c r="B8114" s="65" t="s">
        <v>1355</v>
      </c>
      <c r="C8114" s="65">
        <v>5197827</v>
      </c>
      <c r="D8114" s="66">
        <f>VLOOKUP(A8114,'2.1 Termination Charges'!$B$4:$F$904,5,0)</f>
        <v>4.8500000000000001E-3</v>
      </c>
      <c r="G8114" s="67"/>
      <c r="H8114" s="67"/>
      <c r="J8114" s="67"/>
      <c r="P8114" s="68"/>
      <c r="Q8114" s="69"/>
      <c r="R8114" s="69"/>
      <c r="Z8114" s="70"/>
      <c r="AA8114" s="71"/>
      <c r="AB8114" s="70"/>
      <c r="AC8114" s="70"/>
      <c r="AD8114" s="53"/>
      <c r="AE8114" s="53"/>
      <c r="AF8114" s="72"/>
      <c r="AG8114" s="70"/>
      <c r="AH8114" s="70"/>
      <c r="AI8114" s="70"/>
    </row>
    <row r="8115" spans="1:35" ht="12.75" customHeight="1" x14ac:dyDescent="0.2">
      <c r="A8115" s="64" t="s">
        <v>1356</v>
      </c>
      <c r="B8115" s="65" t="s">
        <v>1355</v>
      </c>
      <c r="C8115" s="65">
        <v>5197828</v>
      </c>
      <c r="D8115" s="66">
        <f>VLOOKUP(A8115,'2.1 Termination Charges'!$B$4:$F$904,5,0)</f>
        <v>4.8500000000000001E-3</v>
      </c>
      <c r="G8115" s="67"/>
      <c r="H8115" s="67"/>
      <c r="J8115" s="67"/>
      <c r="P8115" s="68"/>
      <c r="Q8115" s="69"/>
      <c r="R8115" s="69"/>
      <c r="Z8115" s="70"/>
      <c r="AA8115" s="71"/>
      <c r="AB8115" s="70"/>
      <c r="AC8115" s="70"/>
      <c r="AD8115" s="53"/>
      <c r="AE8115" s="53"/>
      <c r="AF8115" s="72"/>
      <c r="AG8115" s="70"/>
      <c r="AH8115" s="70"/>
      <c r="AI8115" s="70"/>
    </row>
    <row r="8116" spans="1:35" ht="12.75" customHeight="1" x14ac:dyDescent="0.2">
      <c r="A8116" s="64" t="s">
        <v>1356</v>
      </c>
      <c r="B8116" s="65" t="s">
        <v>1355</v>
      </c>
      <c r="C8116" s="65">
        <v>5197829</v>
      </c>
      <c r="D8116" s="66">
        <f>VLOOKUP(A8116,'2.1 Termination Charges'!$B$4:$F$904,5,0)</f>
        <v>4.8500000000000001E-3</v>
      </c>
      <c r="G8116" s="67"/>
      <c r="H8116" s="67"/>
      <c r="J8116" s="67"/>
      <c r="P8116" s="68"/>
      <c r="Q8116" s="69"/>
      <c r="R8116" s="69"/>
      <c r="Z8116" s="70"/>
      <c r="AA8116" s="71"/>
      <c r="AB8116" s="70"/>
      <c r="AC8116" s="70"/>
      <c r="AD8116" s="53"/>
      <c r="AE8116" s="53"/>
      <c r="AF8116" s="72"/>
      <c r="AG8116" s="70"/>
      <c r="AH8116" s="70"/>
      <c r="AI8116" s="70"/>
    </row>
    <row r="8117" spans="1:35" ht="12.75" customHeight="1" x14ac:dyDescent="0.2">
      <c r="A8117" s="64" t="s">
        <v>1356</v>
      </c>
      <c r="B8117" s="65" t="s">
        <v>1355</v>
      </c>
      <c r="C8117" s="65">
        <v>519784</v>
      </c>
      <c r="D8117" s="66">
        <f>VLOOKUP(A8117,'2.1 Termination Charges'!$B$4:$F$904,5,0)</f>
        <v>4.8500000000000001E-3</v>
      </c>
      <c r="G8117" s="67"/>
      <c r="H8117" s="67"/>
      <c r="J8117" s="67"/>
      <c r="P8117" s="68"/>
      <c r="Q8117" s="69"/>
      <c r="R8117" s="69"/>
      <c r="Z8117" s="70"/>
      <c r="AA8117" s="71"/>
      <c r="AB8117" s="70"/>
      <c r="AC8117" s="70"/>
      <c r="AD8117" s="53"/>
      <c r="AE8117" s="53"/>
      <c r="AF8117" s="72"/>
      <c r="AG8117" s="70"/>
      <c r="AH8117" s="70"/>
      <c r="AI8117" s="70"/>
    </row>
    <row r="8118" spans="1:35" ht="12.75" customHeight="1" x14ac:dyDescent="0.2">
      <c r="A8118" s="64" t="s">
        <v>1356</v>
      </c>
      <c r="B8118" s="65" t="s">
        <v>1355</v>
      </c>
      <c r="C8118" s="65">
        <v>519785</v>
      </c>
      <c r="D8118" s="66">
        <f>VLOOKUP(A8118,'2.1 Termination Charges'!$B$4:$F$904,5,0)</f>
        <v>4.8500000000000001E-3</v>
      </c>
      <c r="G8118" s="67"/>
      <c r="H8118" s="67"/>
      <c r="J8118" s="67"/>
      <c r="P8118" s="68"/>
      <c r="Q8118" s="69"/>
      <c r="R8118" s="69"/>
      <c r="Z8118" s="70"/>
      <c r="AA8118" s="71"/>
      <c r="AB8118" s="70"/>
      <c r="AC8118" s="70"/>
      <c r="AD8118" s="53"/>
      <c r="AE8118" s="53"/>
      <c r="AF8118" s="72"/>
      <c r="AG8118" s="70"/>
      <c r="AH8118" s="70"/>
      <c r="AI8118" s="70"/>
    </row>
    <row r="8119" spans="1:35" ht="12.75" customHeight="1" x14ac:dyDescent="0.2">
      <c r="A8119" s="64" t="s">
        <v>1356</v>
      </c>
      <c r="B8119" s="65" t="s">
        <v>1355</v>
      </c>
      <c r="C8119" s="65">
        <v>519788</v>
      </c>
      <c r="D8119" s="66">
        <f>VLOOKUP(A8119,'2.1 Termination Charges'!$B$4:$F$904,5,0)</f>
        <v>4.8500000000000001E-3</v>
      </c>
      <c r="G8119" s="67"/>
      <c r="H8119" s="67"/>
      <c r="J8119" s="67"/>
      <c r="P8119" s="68"/>
      <c r="Q8119" s="69"/>
      <c r="R8119" s="69"/>
      <c r="Z8119" s="70"/>
      <c r="AA8119" s="71"/>
      <c r="AB8119" s="70"/>
      <c r="AC8119" s="70"/>
      <c r="AD8119" s="53"/>
      <c r="AE8119" s="53"/>
      <c r="AF8119" s="72"/>
      <c r="AG8119" s="70"/>
      <c r="AH8119" s="70"/>
      <c r="AI8119" s="70"/>
    </row>
    <row r="8120" spans="1:35" ht="12.75" customHeight="1" x14ac:dyDescent="0.2">
      <c r="A8120" s="64" t="s">
        <v>1356</v>
      </c>
      <c r="B8120" s="65" t="s">
        <v>1355</v>
      </c>
      <c r="C8120" s="65">
        <v>519789</v>
      </c>
      <c r="D8120" s="66">
        <f>VLOOKUP(A8120,'2.1 Termination Charges'!$B$4:$F$904,5,0)</f>
        <v>4.8500000000000001E-3</v>
      </c>
      <c r="G8120" s="67"/>
      <c r="H8120" s="67"/>
      <c r="J8120" s="67"/>
      <c r="P8120" s="68"/>
      <c r="Q8120" s="69"/>
      <c r="R8120" s="69"/>
      <c r="Z8120" s="70"/>
      <c r="AA8120" s="71"/>
      <c r="AB8120" s="70"/>
      <c r="AC8120" s="70"/>
      <c r="AD8120" s="53"/>
      <c r="AE8120" s="53"/>
      <c r="AF8120" s="72"/>
      <c r="AG8120" s="70"/>
      <c r="AH8120" s="70"/>
      <c r="AI8120" s="70"/>
    </row>
    <row r="8121" spans="1:35" ht="12.75" customHeight="1" x14ac:dyDescent="0.2">
      <c r="A8121" s="64" t="s">
        <v>1356</v>
      </c>
      <c r="B8121" s="65" t="s">
        <v>1355</v>
      </c>
      <c r="C8121" s="65">
        <v>51979</v>
      </c>
      <c r="D8121" s="66">
        <f>VLOOKUP(A8121,'2.1 Termination Charges'!$B$4:$F$904,5,0)</f>
        <v>4.8500000000000001E-3</v>
      </c>
      <c r="G8121" s="67"/>
      <c r="H8121" s="67"/>
      <c r="J8121" s="67"/>
      <c r="P8121" s="68"/>
      <c r="Q8121" s="69"/>
      <c r="R8121" s="69"/>
      <c r="Z8121" s="70"/>
      <c r="AA8121" s="71"/>
      <c r="AB8121" s="70"/>
      <c r="AC8121" s="70"/>
      <c r="AD8121" s="53"/>
      <c r="AE8121" s="53"/>
      <c r="AF8121" s="72"/>
      <c r="AG8121" s="70"/>
      <c r="AH8121" s="70"/>
      <c r="AI8121" s="70"/>
    </row>
    <row r="8122" spans="1:35" ht="12.75" customHeight="1" x14ac:dyDescent="0.2">
      <c r="A8122" s="64" t="s">
        <v>1356</v>
      </c>
      <c r="B8122" s="65" t="s">
        <v>1355</v>
      </c>
      <c r="C8122" s="65">
        <v>519790</v>
      </c>
      <c r="D8122" s="66">
        <f>VLOOKUP(A8122,'2.1 Termination Charges'!$B$4:$F$904,5,0)</f>
        <v>4.8500000000000001E-3</v>
      </c>
      <c r="G8122" s="67"/>
      <c r="H8122" s="67"/>
      <c r="J8122" s="67"/>
      <c r="P8122" s="68"/>
      <c r="Q8122" s="69"/>
      <c r="R8122" s="69"/>
      <c r="Z8122" s="70"/>
      <c r="AA8122" s="71"/>
      <c r="AB8122" s="70"/>
      <c r="AC8122" s="70"/>
      <c r="AD8122" s="53"/>
      <c r="AE8122" s="53"/>
      <c r="AF8122" s="72"/>
      <c r="AG8122" s="70"/>
      <c r="AH8122" s="70"/>
      <c r="AI8122" s="70"/>
    </row>
    <row r="8123" spans="1:35" ht="12.75" customHeight="1" x14ac:dyDescent="0.2">
      <c r="A8123" s="64" t="s">
        <v>1356</v>
      </c>
      <c r="B8123" s="65" t="s">
        <v>1355</v>
      </c>
      <c r="C8123" s="65">
        <v>519791</v>
      </c>
      <c r="D8123" s="66">
        <f>VLOOKUP(A8123,'2.1 Termination Charges'!$B$4:$F$904,5,0)</f>
        <v>4.8500000000000001E-3</v>
      </c>
      <c r="G8123" s="67"/>
      <c r="H8123" s="67"/>
      <c r="J8123" s="67"/>
      <c r="P8123" s="68"/>
      <c r="Q8123" s="69"/>
      <c r="R8123" s="69"/>
      <c r="Z8123" s="70"/>
      <c r="AA8123" s="71"/>
      <c r="AB8123" s="70"/>
      <c r="AC8123" s="70"/>
      <c r="AD8123" s="53"/>
      <c r="AE8123" s="53"/>
      <c r="AF8123" s="72"/>
      <c r="AG8123" s="70"/>
      <c r="AH8123" s="70"/>
      <c r="AI8123" s="70"/>
    </row>
    <row r="8124" spans="1:35" ht="12.75" customHeight="1" x14ac:dyDescent="0.2">
      <c r="A8124" s="64" t="s">
        <v>1356</v>
      </c>
      <c r="B8124" s="65" t="s">
        <v>1355</v>
      </c>
      <c r="C8124" s="65">
        <v>519792</v>
      </c>
      <c r="D8124" s="66">
        <f>VLOOKUP(A8124,'2.1 Termination Charges'!$B$4:$F$904,5,0)</f>
        <v>4.8500000000000001E-3</v>
      </c>
      <c r="G8124" s="67"/>
      <c r="H8124" s="67"/>
      <c r="J8124" s="67"/>
      <c r="P8124" s="68"/>
      <c r="Q8124" s="69"/>
      <c r="R8124" s="69"/>
      <c r="Z8124" s="70"/>
      <c r="AA8124" s="71"/>
      <c r="AB8124" s="70"/>
      <c r="AC8124" s="70"/>
      <c r="AD8124" s="53"/>
      <c r="AE8124" s="53"/>
      <c r="AF8124" s="72"/>
      <c r="AG8124" s="70"/>
      <c r="AH8124" s="70"/>
      <c r="AI8124" s="70"/>
    </row>
    <row r="8125" spans="1:35" ht="12.75" customHeight="1" x14ac:dyDescent="0.2">
      <c r="A8125" s="64" t="s">
        <v>1356</v>
      </c>
      <c r="B8125" s="65" t="s">
        <v>1355</v>
      </c>
      <c r="C8125" s="65">
        <v>519794</v>
      </c>
      <c r="D8125" s="66">
        <f>VLOOKUP(A8125,'2.1 Termination Charges'!$B$4:$F$904,5,0)</f>
        <v>4.8500000000000001E-3</v>
      </c>
      <c r="G8125" s="67"/>
      <c r="H8125" s="67"/>
      <c r="J8125" s="67"/>
      <c r="P8125" s="68"/>
      <c r="Q8125" s="69"/>
      <c r="R8125" s="69"/>
      <c r="Z8125" s="70"/>
      <c r="AA8125" s="71"/>
      <c r="AB8125" s="70"/>
      <c r="AC8125" s="70"/>
      <c r="AD8125" s="53"/>
      <c r="AE8125" s="53"/>
      <c r="AF8125" s="72"/>
      <c r="AG8125" s="70"/>
      <c r="AH8125" s="70"/>
      <c r="AI8125" s="70"/>
    </row>
    <row r="8126" spans="1:35" ht="12.75" customHeight="1" x14ac:dyDescent="0.2">
      <c r="A8126" s="64" t="s">
        <v>1356</v>
      </c>
      <c r="B8126" s="65" t="s">
        <v>1355</v>
      </c>
      <c r="C8126" s="65">
        <v>519795</v>
      </c>
      <c r="D8126" s="66">
        <f>VLOOKUP(A8126,'2.1 Termination Charges'!$B$4:$F$904,5,0)</f>
        <v>4.8500000000000001E-3</v>
      </c>
      <c r="G8126" s="67"/>
      <c r="H8126" s="67"/>
      <c r="J8126" s="67"/>
      <c r="P8126" s="68"/>
      <c r="Q8126" s="69"/>
      <c r="R8126" s="69"/>
      <c r="Z8126" s="70"/>
      <c r="AA8126" s="71"/>
      <c r="AB8126" s="70"/>
      <c r="AC8126" s="70"/>
      <c r="AD8126" s="53"/>
      <c r="AE8126" s="53"/>
      <c r="AF8126" s="72"/>
      <c r="AG8126" s="70"/>
      <c r="AH8126" s="70"/>
      <c r="AI8126" s="70"/>
    </row>
    <row r="8127" spans="1:35" ht="12.75" customHeight="1" x14ac:dyDescent="0.2">
      <c r="A8127" s="64" t="s">
        <v>1356</v>
      </c>
      <c r="B8127" s="65" t="s">
        <v>1355</v>
      </c>
      <c r="C8127" s="65">
        <v>519796</v>
      </c>
      <c r="D8127" s="66">
        <f>VLOOKUP(A8127,'2.1 Termination Charges'!$B$4:$F$904,5,0)</f>
        <v>4.8500000000000001E-3</v>
      </c>
      <c r="G8127" s="67"/>
      <c r="H8127" s="67"/>
      <c r="J8127" s="67"/>
      <c r="P8127" s="68"/>
      <c r="Q8127" s="69"/>
      <c r="R8127" s="69"/>
      <c r="Z8127" s="70"/>
      <c r="AA8127" s="71"/>
      <c r="AB8127" s="70"/>
      <c r="AC8127" s="70"/>
      <c r="AD8127" s="53"/>
      <c r="AE8127" s="53"/>
      <c r="AF8127" s="72"/>
      <c r="AG8127" s="70"/>
      <c r="AH8127" s="70"/>
      <c r="AI8127" s="70"/>
    </row>
    <row r="8128" spans="1:35" ht="12.75" customHeight="1" x14ac:dyDescent="0.2">
      <c r="A8128" s="64" t="s">
        <v>1356</v>
      </c>
      <c r="B8128" s="65" t="s">
        <v>1355</v>
      </c>
      <c r="C8128" s="65">
        <v>519798</v>
      </c>
      <c r="D8128" s="66">
        <f>VLOOKUP(A8128,'2.1 Termination Charges'!$B$4:$F$904,5,0)</f>
        <v>4.8500000000000001E-3</v>
      </c>
      <c r="G8128" s="67"/>
      <c r="H8128" s="67"/>
      <c r="J8128" s="67"/>
      <c r="P8128" s="68"/>
      <c r="Q8128" s="69"/>
      <c r="R8128" s="69"/>
      <c r="Z8128" s="70"/>
      <c r="AA8128" s="71"/>
      <c r="AB8128" s="70"/>
      <c r="AC8128" s="70"/>
      <c r="AD8128" s="53"/>
      <c r="AE8128" s="53"/>
      <c r="AF8128" s="72"/>
      <c r="AG8128" s="70"/>
      <c r="AH8128" s="70"/>
      <c r="AI8128" s="70"/>
    </row>
    <row r="8129" spans="1:35" ht="12.75" customHeight="1" x14ac:dyDescent="0.2">
      <c r="A8129" s="64" t="s">
        <v>1356</v>
      </c>
      <c r="B8129" s="65" t="s">
        <v>1355</v>
      </c>
      <c r="C8129" s="65">
        <v>519799</v>
      </c>
      <c r="D8129" s="66">
        <f>VLOOKUP(A8129,'2.1 Termination Charges'!$B$4:$F$904,5,0)</f>
        <v>4.8500000000000001E-3</v>
      </c>
      <c r="G8129" s="67"/>
      <c r="H8129" s="67"/>
      <c r="J8129" s="67"/>
      <c r="P8129" s="68"/>
      <c r="Q8129" s="69"/>
      <c r="R8129" s="69"/>
      <c r="Z8129" s="70"/>
      <c r="AA8129" s="71"/>
      <c r="AB8129" s="70"/>
      <c r="AC8129" s="70"/>
      <c r="AD8129" s="53"/>
      <c r="AE8129" s="53"/>
      <c r="AF8129" s="72"/>
      <c r="AG8129" s="70"/>
      <c r="AH8129" s="70"/>
      <c r="AI8129" s="70"/>
    </row>
    <row r="8130" spans="1:35" ht="12.75" customHeight="1" x14ac:dyDescent="0.2">
      <c r="A8130" s="64" t="s">
        <v>1356</v>
      </c>
      <c r="B8130" s="65" t="s">
        <v>1355</v>
      </c>
      <c r="C8130" s="65">
        <v>519800</v>
      </c>
      <c r="D8130" s="66">
        <f>VLOOKUP(A8130,'2.1 Termination Charges'!$B$4:$F$904,5,0)</f>
        <v>4.8500000000000001E-3</v>
      </c>
      <c r="G8130" s="67"/>
      <c r="H8130" s="67"/>
      <c r="J8130" s="67"/>
      <c r="P8130" s="68"/>
      <c r="Q8130" s="69"/>
      <c r="R8130" s="69"/>
      <c r="Z8130" s="70"/>
      <c r="AA8130" s="71"/>
      <c r="AB8130" s="70"/>
      <c r="AC8130" s="70"/>
      <c r="AD8130" s="53"/>
      <c r="AE8130" s="53"/>
      <c r="AF8130" s="72"/>
      <c r="AG8130" s="70"/>
      <c r="AH8130" s="70"/>
      <c r="AI8130" s="70"/>
    </row>
    <row r="8131" spans="1:35" ht="12.75" customHeight="1" x14ac:dyDescent="0.2">
      <c r="A8131" s="64" t="s">
        <v>1356</v>
      </c>
      <c r="B8131" s="65" t="s">
        <v>1355</v>
      </c>
      <c r="C8131" s="65">
        <v>5198003</v>
      </c>
      <c r="D8131" s="66">
        <f>VLOOKUP(A8131,'2.1 Termination Charges'!$B$4:$F$904,5,0)</f>
        <v>4.8500000000000001E-3</v>
      </c>
      <c r="G8131" s="67"/>
      <c r="H8131" s="67"/>
      <c r="J8131" s="67"/>
      <c r="P8131" s="68"/>
      <c r="Q8131" s="69"/>
      <c r="R8131" s="69"/>
      <c r="Z8131" s="70"/>
      <c r="AA8131" s="71"/>
      <c r="AB8131" s="70"/>
      <c r="AC8131" s="70"/>
      <c r="AD8131" s="53"/>
      <c r="AE8131" s="53"/>
      <c r="AF8131" s="72"/>
      <c r="AG8131" s="70"/>
      <c r="AH8131" s="70"/>
      <c r="AI8131" s="70"/>
    </row>
    <row r="8132" spans="1:35" ht="12.75" customHeight="1" x14ac:dyDescent="0.2">
      <c r="A8132" s="64" t="s">
        <v>1356</v>
      </c>
      <c r="B8132" s="65" t="s">
        <v>1355</v>
      </c>
      <c r="C8132" s="65">
        <v>5198004</v>
      </c>
      <c r="D8132" s="66">
        <f>VLOOKUP(A8132,'2.1 Termination Charges'!$B$4:$F$904,5,0)</f>
        <v>4.8500000000000001E-3</v>
      </c>
      <c r="G8132" s="67"/>
      <c r="H8132" s="67"/>
      <c r="J8132" s="67"/>
      <c r="P8132" s="68"/>
      <c r="Q8132" s="69"/>
      <c r="R8132" s="69"/>
      <c r="Z8132" s="70"/>
      <c r="AA8132" s="71"/>
      <c r="AB8132" s="70"/>
      <c r="AC8132" s="70"/>
      <c r="AD8132" s="53"/>
      <c r="AE8132" s="53"/>
      <c r="AF8132" s="72"/>
      <c r="AG8132" s="70"/>
      <c r="AH8132" s="70"/>
      <c r="AI8132" s="70"/>
    </row>
    <row r="8133" spans="1:35" ht="12.75" customHeight="1" x14ac:dyDescent="0.2">
      <c r="A8133" s="64" t="s">
        <v>1356</v>
      </c>
      <c r="B8133" s="65" t="s">
        <v>1355</v>
      </c>
      <c r="C8133" s="65">
        <v>5198005</v>
      </c>
      <c r="D8133" s="66">
        <f>VLOOKUP(A8133,'2.1 Termination Charges'!$B$4:$F$904,5,0)</f>
        <v>4.8500000000000001E-3</v>
      </c>
      <c r="G8133" s="67"/>
      <c r="H8133" s="67"/>
      <c r="J8133" s="67"/>
      <c r="P8133" s="68"/>
      <c r="Q8133" s="69"/>
      <c r="R8133" s="69"/>
      <c r="Z8133" s="70"/>
      <c r="AA8133" s="71"/>
      <c r="AB8133" s="70"/>
      <c r="AC8133" s="70"/>
      <c r="AD8133" s="53"/>
      <c r="AE8133" s="53"/>
      <c r="AF8133" s="72"/>
      <c r="AG8133" s="70"/>
      <c r="AH8133" s="70"/>
      <c r="AI8133" s="70"/>
    </row>
    <row r="8134" spans="1:35" ht="12.75" customHeight="1" x14ac:dyDescent="0.2">
      <c r="A8134" s="64" t="s">
        <v>1356</v>
      </c>
      <c r="B8134" s="65" t="s">
        <v>1355</v>
      </c>
      <c r="C8134" s="65">
        <v>5198006</v>
      </c>
      <c r="D8134" s="66">
        <f>VLOOKUP(A8134,'2.1 Termination Charges'!$B$4:$F$904,5,0)</f>
        <v>4.8500000000000001E-3</v>
      </c>
      <c r="G8134" s="67"/>
      <c r="H8134" s="67"/>
      <c r="J8134" s="67"/>
      <c r="P8134" s="68"/>
      <c r="Q8134" s="69"/>
      <c r="R8134" s="69"/>
      <c r="Z8134" s="70"/>
      <c r="AA8134" s="71"/>
      <c r="AB8134" s="70"/>
      <c r="AC8134" s="70"/>
      <c r="AD8134" s="53"/>
      <c r="AE8134" s="53"/>
      <c r="AF8134" s="72"/>
      <c r="AG8134" s="70"/>
      <c r="AH8134" s="70"/>
      <c r="AI8134" s="70"/>
    </row>
    <row r="8135" spans="1:35" ht="12.75" customHeight="1" x14ac:dyDescent="0.2">
      <c r="A8135" s="64" t="s">
        <v>1356</v>
      </c>
      <c r="B8135" s="65" t="s">
        <v>1355</v>
      </c>
      <c r="C8135" s="65">
        <v>5198007</v>
      </c>
      <c r="D8135" s="66">
        <f>VLOOKUP(A8135,'2.1 Termination Charges'!$B$4:$F$904,5,0)</f>
        <v>4.8500000000000001E-3</v>
      </c>
      <c r="G8135" s="67"/>
      <c r="H8135" s="67"/>
      <c r="J8135" s="67"/>
      <c r="P8135" s="68"/>
      <c r="Q8135" s="69"/>
      <c r="R8135" s="69"/>
      <c r="Z8135" s="70"/>
      <c r="AA8135" s="71"/>
      <c r="AB8135" s="70"/>
      <c r="AC8135" s="70"/>
      <c r="AD8135" s="53"/>
      <c r="AE8135" s="53"/>
      <c r="AF8135" s="72"/>
      <c r="AG8135" s="70"/>
      <c r="AH8135" s="70"/>
      <c r="AI8135" s="70"/>
    </row>
    <row r="8136" spans="1:35" ht="12.75" customHeight="1" x14ac:dyDescent="0.2">
      <c r="A8136" s="64" t="s">
        <v>1356</v>
      </c>
      <c r="B8136" s="65" t="s">
        <v>1355</v>
      </c>
      <c r="C8136" s="65">
        <v>5198008</v>
      </c>
      <c r="D8136" s="66">
        <f>VLOOKUP(A8136,'2.1 Termination Charges'!$B$4:$F$904,5,0)</f>
        <v>4.8500000000000001E-3</v>
      </c>
      <c r="G8136" s="67"/>
      <c r="H8136" s="67"/>
      <c r="J8136" s="67"/>
      <c r="P8136" s="68"/>
      <c r="Q8136" s="69"/>
      <c r="R8136" s="69"/>
      <c r="Z8136" s="70"/>
      <c r="AA8136" s="71"/>
      <c r="AB8136" s="70"/>
      <c r="AC8136" s="70"/>
      <c r="AD8136" s="53"/>
      <c r="AE8136" s="53"/>
      <c r="AF8136" s="72"/>
      <c r="AG8136" s="70"/>
      <c r="AH8136" s="70"/>
      <c r="AI8136" s="70"/>
    </row>
    <row r="8137" spans="1:35" ht="12.75" customHeight="1" x14ac:dyDescent="0.2">
      <c r="A8137" s="64" t="s">
        <v>1356</v>
      </c>
      <c r="B8137" s="65" t="s">
        <v>1355</v>
      </c>
      <c r="C8137" s="65">
        <v>5198009</v>
      </c>
      <c r="D8137" s="66">
        <f>VLOOKUP(A8137,'2.1 Termination Charges'!$B$4:$F$904,5,0)</f>
        <v>4.8500000000000001E-3</v>
      </c>
      <c r="G8137" s="67"/>
      <c r="H8137" s="67"/>
      <c r="J8137" s="67"/>
      <c r="P8137" s="68"/>
      <c r="Q8137" s="69"/>
      <c r="R8137" s="69"/>
      <c r="Z8137" s="70"/>
      <c r="AA8137" s="71"/>
      <c r="AB8137" s="70"/>
      <c r="AC8137" s="70"/>
      <c r="AD8137" s="53"/>
      <c r="AE8137" s="53"/>
      <c r="AF8137" s="72"/>
      <c r="AG8137" s="70"/>
      <c r="AH8137" s="70"/>
      <c r="AI8137" s="70"/>
    </row>
    <row r="8138" spans="1:35" ht="12.75" customHeight="1" x14ac:dyDescent="0.2">
      <c r="A8138" s="64" t="s">
        <v>1356</v>
      </c>
      <c r="B8138" s="65" t="s">
        <v>1355</v>
      </c>
      <c r="C8138" s="65">
        <v>519801</v>
      </c>
      <c r="D8138" s="66">
        <f>VLOOKUP(A8138,'2.1 Termination Charges'!$B$4:$F$904,5,0)</f>
        <v>4.8500000000000001E-3</v>
      </c>
      <c r="G8138" s="67"/>
      <c r="H8138" s="67"/>
      <c r="J8138" s="67"/>
      <c r="P8138" s="68"/>
      <c r="Q8138" s="69"/>
      <c r="R8138" s="69"/>
      <c r="Z8138" s="70"/>
      <c r="AA8138" s="71"/>
      <c r="AB8138" s="70"/>
      <c r="AC8138" s="70"/>
      <c r="AD8138" s="53"/>
      <c r="AE8138" s="53"/>
      <c r="AF8138" s="72"/>
      <c r="AG8138" s="70"/>
      <c r="AH8138" s="70"/>
      <c r="AI8138" s="70"/>
    </row>
    <row r="8139" spans="1:35" ht="12.75" customHeight="1" x14ac:dyDescent="0.2">
      <c r="A8139" s="64" t="s">
        <v>1356</v>
      </c>
      <c r="B8139" s="65" t="s">
        <v>1355</v>
      </c>
      <c r="C8139" s="65">
        <v>519802</v>
      </c>
      <c r="D8139" s="66">
        <f>VLOOKUP(A8139,'2.1 Termination Charges'!$B$4:$F$904,5,0)</f>
        <v>4.8500000000000001E-3</v>
      </c>
      <c r="G8139" s="67"/>
      <c r="H8139" s="67"/>
      <c r="J8139" s="67"/>
      <c r="P8139" s="68"/>
      <c r="Q8139" s="69"/>
      <c r="R8139" s="69"/>
      <c r="Z8139" s="70"/>
      <c r="AA8139" s="71"/>
      <c r="AB8139" s="70"/>
      <c r="AC8139" s="70"/>
      <c r="AD8139" s="53"/>
      <c r="AE8139" s="53"/>
      <c r="AF8139" s="72"/>
      <c r="AG8139" s="70"/>
      <c r="AH8139" s="70"/>
      <c r="AI8139" s="70"/>
    </row>
    <row r="8140" spans="1:35" ht="12.75" customHeight="1" x14ac:dyDescent="0.2">
      <c r="A8140" s="64" t="s">
        <v>1356</v>
      </c>
      <c r="B8140" s="65" t="s">
        <v>1355</v>
      </c>
      <c r="C8140" s="65">
        <v>519803</v>
      </c>
      <c r="D8140" s="66">
        <f>VLOOKUP(A8140,'2.1 Termination Charges'!$B$4:$F$904,5,0)</f>
        <v>4.8500000000000001E-3</v>
      </c>
      <c r="G8140" s="67"/>
      <c r="H8140" s="67"/>
      <c r="J8140" s="67"/>
      <c r="P8140" s="68"/>
      <c r="Q8140" s="69"/>
      <c r="R8140" s="69"/>
      <c r="Z8140" s="70"/>
      <c r="AA8140" s="71"/>
      <c r="AB8140" s="70"/>
      <c r="AC8140" s="70"/>
      <c r="AD8140" s="53"/>
      <c r="AE8140" s="53"/>
      <c r="AF8140" s="72"/>
      <c r="AG8140" s="70"/>
      <c r="AH8140" s="70"/>
      <c r="AI8140" s="70"/>
    </row>
    <row r="8141" spans="1:35" ht="12.75" customHeight="1" x14ac:dyDescent="0.2">
      <c r="A8141" s="64" t="s">
        <v>1356</v>
      </c>
      <c r="B8141" s="65" t="s">
        <v>1355</v>
      </c>
      <c r="C8141" s="65">
        <v>519816</v>
      </c>
      <c r="D8141" s="66">
        <f>VLOOKUP(A8141,'2.1 Termination Charges'!$B$4:$F$904,5,0)</f>
        <v>4.8500000000000001E-3</v>
      </c>
      <c r="G8141" s="67"/>
      <c r="H8141" s="67"/>
      <c r="J8141" s="67"/>
      <c r="P8141" s="68"/>
      <c r="Q8141" s="69"/>
      <c r="R8141" s="69"/>
      <c r="Z8141" s="70"/>
      <c r="AA8141" s="71"/>
      <c r="AB8141" s="70"/>
      <c r="AC8141" s="70"/>
      <c r="AD8141" s="53"/>
      <c r="AE8141" s="53"/>
      <c r="AF8141" s="72"/>
      <c r="AG8141" s="70"/>
      <c r="AH8141" s="70"/>
      <c r="AI8141" s="70"/>
    </row>
    <row r="8142" spans="1:35" ht="12.75" customHeight="1" x14ac:dyDescent="0.2">
      <c r="A8142" s="64" t="s">
        <v>1356</v>
      </c>
      <c r="B8142" s="65" t="s">
        <v>1355</v>
      </c>
      <c r="C8142" s="65">
        <v>519817</v>
      </c>
      <c r="D8142" s="66">
        <f>VLOOKUP(A8142,'2.1 Termination Charges'!$B$4:$F$904,5,0)</f>
        <v>4.8500000000000001E-3</v>
      </c>
      <c r="G8142" s="67"/>
      <c r="H8142" s="67"/>
      <c r="J8142" s="67"/>
      <c r="P8142" s="68"/>
      <c r="Q8142" s="69"/>
      <c r="R8142" s="69"/>
      <c r="Z8142" s="70"/>
      <c r="AA8142" s="71"/>
      <c r="AB8142" s="70"/>
      <c r="AC8142" s="70"/>
      <c r="AD8142" s="53"/>
      <c r="AE8142" s="53"/>
      <c r="AF8142" s="72"/>
      <c r="AG8142" s="70"/>
      <c r="AH8142" s="70"/>
      <c r="AI8142" s="70"/>
    </row>
    <row r="8143" spans="1:35" ht="12.75" customHeight="1" x14ac:dyDescent="0.2">
      <c r="A8143" s="64" t="s">
        <v>1356</v>
      </c>
      <c r="B8143" s="65" t="s">
        <v>1355</v>
      </c>
      <c r="C8143" s="65">
        <v>519818</v>
      </c>
      <c r="D8143" s="66">
        <f>VLOOKUP(A8143,'2.1 Termination Charges'!$B$4:$F$904,5,0)</f>
        <v>4.8500000000000001E-3</v>
      </c>
      <c r="G8143" s="67"/>
      <c r="H8143" s="67"/>
      <c r="J8143" s="67"/>
      <c r="P8143" s="68"/>
      <c r="Q8143" s="69"/>
      <c r="R8143" s="69"/>
      <c r="Z8143" s="70"/>
      <c r="AA8143" s="71"/>
      <c r="AB8143" s="70"/>
      <c r="AC8143" s="70"/>
      <c r="AD8143" s="53"/>
      <c r="AE8143" s="53"/>
      <c r="AF8143" s="72"/>
      <c r="AG8143" s="70"/>
      <c r="AH8143" s="70"/>
      <c r="AI8143" s="70"/>
    </row>
    <row r="8144" spans="1:35" ht="12.75" customHeight="1" x14ac:dyDescent="0.2">
      <c r="A8144" s="64" t="s">
        <v>1356</v>
      </c>
      <c r="B8144" s="65" t="s">
        <v>1355</v>
      </c>
      <c r="C8144" s="65">
        <v>519819</v>
      </c>
      <c r="D8144" s="66">
        <f>VLOOKUP(A8144,'2.1 Termination Charges'!$B$4:$F$904,5,0)</f>
        <v>4.8500000000000001E-3</v>
      </c>
      <c r="G8144" s="67"/>
      <c r="H8144" s="67"/>
      <c r="J8144" s="67"/>
      <c r="P8144" s="68"/>
      <c r="Q8144" s="69"/>
      <c r="R8144" s="69"/>
      <c r="Z8144" s="70"/>
      <c r="AA8144" s="71"/>
      <c r="AB8144" s="70"/>
      <c r="AC8144" s="70"/>
      <c r="AD8144" s="53"/>
      <c r="AE8144" s="53"/>
      <c r="AF8144" s="72"/>
      <c r="AG8144" s="70"/>
      <c r="AH8144" s="70"/>
      <c r="AI8144" s="70"/>
    </row>
    <row r="8145" spans="1:35" ht="12.75" customHeight="1" x14ac:dyDescent="0.2">
      <c r="A8145" s="64" t="s">
        <v>1356</v>
      </c>
      <c r="B8145" s="65" t="s">
        <v>1355</v>
      </c>
      <c r="C8145" s="65">
        <v>5198260</v>
      </c>
      <c r="D8145" s="66">
        <f>VLOOKUP(A8145,'2.1 Termination Charges'!$B$4:$F$904,5,0)</f>
        <v>4.8500000000000001E-3</v>
      </c>
      <c r="G8145" s="67"/>
      <c r="H8145" s="67"/>
      <c r="J8145" s="67"/>
      <c r="P8145" s="68"/>
      <c r="Q8145" s="69"/>
      <c r="R8145" s="69"/>
      <c r="Z8145" s="70"/>
      <c r="AA8145" s="71"/>
      <c r="AB8145" s="70"/>
      <c r="AC8145" s="70"/>
      <c r="AD8145" s="53"/>
      <c r="AE8145" s="53"/>
      <c r="AF8145" s="72"/>
      <c r="AG8145" s="70"/>
      <c r="AH8145" s="70"/>
      <c r="AI8145" s="70"/>
    </row>
    <row r="8146" spans="1:35" ht="12.75" customHeight="1" x14ac:dyDescent="0.2">
      <c r="A8146" s="64" t="s">
        <v>1356</v>
      </c>
      <c r="B8146" s="65" t="s">
        <v>1355</v>
      </c>
      <c r="C8146" s="65">
        <v>5198261</v>
      </c>
      <c r="D8146" s="66">
        <f>VLOOKUP(A8146,'2.1 Termination Charges'!$B$4:$F$904,5,0)</f>
        <v>4.8500000000000001E-3</v>
      </c>
      <c r="G8146" s="67"/>
      <c r="H8146" s="67"/>
      <c r="J8146" s="67"/>
      <c r="P8146" s="68"/>
      <c r="Q8146" s="69"/>
      <c r="R8146" s="69"/>
      <c r="Z8146" s="70"/>
      <c r="AA8146" s="71"/>
      <c r="AB8146" s="70"/>
      <c r="AC8146" s="70"/>
      <c r="AD8146" s="53"/>
      <c r="AE8146" s="53"/>
      <c r="AF8146" s="72"/>
      <c r="AG8146" s="70"/>
      <c r="AH8146" s="70"/>
      <c r="AI8146" s="70"/>
    </row>
    <row r="8147" spans="1:35" ht="12.75" customHeight="1" x14ac:dyDescent="0.2">
      <c r="A8147" s="64" t="s">
        <v>1356</v>
      </c>
      <c r="B8147" s="65" t="s">
        <v>1355</v>
      </c>
      <c r="C8147" s="65">
        <v>5198268</v>
      </c>
      <c r="D8147" s="66">
        <f>VLOOKUP(A8147,'2.1 Termination Charges'!$B$4:$F$904,5,0)</f>
        <v>4.8500000000000001E-3</v>
      </c>
      <c r="G8147" s="67"/>
      <c r="H8147" s="67"/>
      <c r="J8147" s="67"/>
      <c r="P8147" s="68"/>
      <c r="Q8147" s="69"/>
      <c r="R8147" s="69"/>
      <c r="Z8147" s="70"/>
      <c r="AA8147" s="71"/>
      <c r="AB8147" s="70"/>
      <c r="AC8147" s="70"/>
      <c r="AD8147" s="53"/>
      <c r="AE8147" s="53"/>
      <c r="AF8147" s="72"/>
      <c r="AG8147" s="70"/>
      <c r="AH8147" s="70"/>
      <c r="AI8147" s="70"/>
    </row>
    <row r="8148" spans="1:35" ht="12.75" customHeight="1" x14ac:dyDescent="0.2">
      <c r="A8148" s="64" t="s">
        <v>1356</v>
      </c>
      <c r="B8148" s="65" t="s">
        <v>1355</v>
      </c>
      <c r="C8148" s="65">
        <v>5198298</v>
      </c>
      <c r="D8148" s="66">
        <f>VLOOKUP(A8148,'2.1 Termination Charges'!$B$4:$F$904,5,0)</f>
        <v>4.8500000000000001E-3</v>
      </c>
      <c r="G8148" s="67"/>
      <c r="H8148" s="67"/>
      <c r="J8148" s="67"/>
      <c r="P8148" s="68"/>
      <c r="Q8148" s="69"/>
      <c r="R8148" s="69"/>
      <c r="Z8148" s="70"/>
      <c r="AA8148" s="71"/>
      <c r="AB8148" s="70"/>
      <c r="AC8148" s="70"/>
      <c r="AD8148" s="53"/>
      <c r="AE8148" s="53"/>
      <c r="AF8148" s="72"/>
      <c r="AG8148" s="70"/>
      <c r="AH8148" s="70"/>
      <c r="AI8148" s="70"/>
    </row>
    <row r="8149" spans="1:35" ht="12.75" customHeight="1" x14ac:dyDescent="0.2">
      <c r="A8149" s="64" t="s">
        <v>1356</v>
      </c>
      <c r="B8149" s="65" t="s">
        <v>1355</v>
      </c>
      <c r="C8149" s="65">
        <v>519836</v>
      </c>
      <c r="D8149" s="66">
        <f>VLOOKUP(A8149,'2.1 Termination Charges'!$B$4:$F$904,5,0)</f>
        <v>4.8500000000000001E-3</v>
      </c>
      <c r="G8149" s="67"/>
      <c r="H8149" s="67"/>
      <c r="J8149" s="67"/>
      <c r="P8149" s="68"/>
      <c r="Q8149" s="69"/>
      <c r="R8149" s="69"/>
      <c r="Z8149" s="70"/>
      <c r="AA8149" s="71"/>
      <c r="AB8149" s="70"/>
      <c r="AC8149" s="70"/>
      <c r="AD8149" s="53"/>
      <c r="AE8149" s="53"/>
      <c r="AF8149" s="72"/>
      <c r="AG8149" s="70"/>
      <c r="AH8149" s="70"/>
      <c r="AI8149" s="70"/>
    </row>
    <row r="8150" spans="1:35" ht="12.75" customHeight="1" x14ac:dyDescent="0.2">
      <c r="A8150" s="64" t="s">
        <v>1356</v>
      </c>
      <c r="B8150" s="65" t="s">
        <v>1355</v>
      </c>
      <c r="C8150" s="65">
        <v>519839</v>
      </c>
      <c r="D8150" s="66">
        <f>VLOOKUP(A8150,'2.1 Termination Charges'!$B$4:$F$904,5,0)</f>
        <v>4.8500000000000001E-3</v>
      </c>
      <c r="G8150" s="67"/>
      <c r="H8150" s="67"/>
      <c r="J8150" s="67"/>
      <c r="P8150" s="68"/>
      <c r="Q8150" s="69"/>
      <c r="R8150" s="69"/>
      <c r="Z8150" s="70"/>
      <c r="AA8150" s="71"/>
      <c r="AB8150" s="70"/>
      <c r="AC8150" s="70"/>
      <c r="AD8150" s="53"/>
      <c r="AE8150" s="53"/>
      <c r="AF8150" s="72"/>
      <c r="AG8150" s="70"/>
      <c r="AH8150" s="70"/>
      <c r="AI8150" s="70"/>
    </row>
    <row r="8151" spans="1:35" ht="12.75" customHeight="1" x14ac:dyDescent="0.2">
      <c r="A8151" s="64" t="s">
        <v>1356</v>
      </c>
      <c r="B8151" s="65" t="s">
        <v>1355</v>
      </c>
      <c r="C8151" s="65">
        <v>5198390</v>
      </c>
      <c r="D8151" s="66">
        <f>VLOOKUP(A8151,'2.1 Termination Charges'!$B$4:$F$904,5,0)</f>
        <v>4.8500000000000001E-3</v>
      </c>
      <c r="G8151" s="67"/>
      <c r="H8151" s="67"/>
      <c r="J8151" s="67"/>
      <c r="P8151" s="68"/>
      <c r="Q8151" s="69"/>
      <c r="R8151" s="69"/>
      <c r="Z8151" s="70"/>
      <c r="AA8151" s="71"/>
      <c r="AB8151" s="70"/>
      <c r="AC8151" s="70"/>
      <c r="AD8151" s="53"/>
      <c r="AE8151" s="53"/>
      <c r="AF8151" s="72"/>
      <c r="AG8151" s="70"/>
      <c r="AH8151" s="70"/>
      <c r="AI8151" s="70"/>
    </row>
    <row r="8152" spans="1:35" ht="12.75" customHeight="1" x14ac:dyDescent="0.2">
      <c r="A8152" s="64" t="s">
        <v>1356</v>
      </c>
      <c r="B8152" s="65" t="s">
        <v>1355</v>
      </c>
      <c r="C8152" s="65">
        <v>5198391</v>
      </c>
      <c r="D8152" s="66">
        <f>VLOOKUP(A8152,'2.1 Termination Charges'!$B$4:$F$904,5,0)</f>
        <v>4.8500000000000001E-3</v>
      </c>
      <c r="G8152" s="67"/>
      <c r="H8152" s="67"/>
      <c r="J8152" s="67"/>
      <c r="P8152" s="68"/>
      <c r="Q8152" s="69"/>
      <c r="R8152" s="69"/>
      <c r="Z8152" s="70"/>
      <c r="AA8152" s="71"/>
      <c r="AB8152" s="70"/>
      <c r="AC8152" s="70"/>
      <c r="AD8152" s="53"/>
      <c r="AE8152" s="53"/>
      <c r="AF8152" s="72"/>
      <c r="AG8152" s="70"/>
      <c r="AH8152" s="70"/>
      <c r="AI8152" s="70"/>
    </row>
    <row r="8153" spans="1:35" ht="12.75" customHeight="1" x14ac:dyDescent="0.2">
      <c r="A8153" s="64" t="s">
        <v>1356</v>
      </c>
      <c r="B8153" s="65" t="s">
        <v>1355</v>
      </c>
      <c r="C8153" s="65">
        <v>5198392</v>
      </c>
      <c r="D8153" s="66">
        <f>VLOOKUP(A8153,'2.1 Termination Charges'!$B$4:$F$904,5,0)</f>
        <v>4.8500000000000001E-3</v>
      </c>
      <c r="G8153" s="67"/>
      <c r="H8153" s="67"/>
      <c r="J8153" s="67"/>
      <c r="P8153" s="68"/>
      <c r="Q8153" s="69"/>
      <c r="R8153" s="69"/>
      <c r="Z8153" s="70"/>
      <c r="AA8153" s="71"/>
      <c r="AB8153" s="70"/>
      <c r="AC8153" s="70"/>
      <c r="AD8153" s="53"/>
      <c r="AE8153" s="53"/>
      <c r="AF8153" s="72"/>
      <c r="AG8153" s="70"/>
      <c r="AH8153" s="70"/>
      <c r="AI8153" s="70"/>
    </row>
    <row r="8154" spans="1:35" ht="12.75" customHeight="1" x14ac:dyDescent="0.2">
      <c r="A8154" s="64" t="s">
        <v>1356</v>
      </c>
      <c r="B8154" s="65" t="s">
        <v>1355</v>
      </c>
      <c r="C8154" s="65">
        <v>5198393</v>
      </c>
      <c r="D8154" s="66">
        <f>VLOOKUP(A8154,'2.1 Termination Charges'!$B$4:$F$904,5,0)</f>
        <v>4.8500000000000001E-3</v>
      </c>
      <c r="G8154" s="67"/>
      <c r="H8154" s="67"/>
      <c r="J8154" s="67"/>
      <c r="P8154" s="68"/>
      <c r="Q8154" s="69"/>
      <c r="R8154" s="69"/>
      <c r="Z8154" s="70"/>
      <c r="AA8154" s="71"/>
      <c r="AB8154" s="70"/>
      <c r="AC8154" s="70"/>
      <c r="AD8154" s="53"/>
      <c r="AE8154" s="53"/>
      <c r="AF8154" s="72"/>
      <c r="AG8154" s="70"/>
      <c r="AH8154" s="70"/>
      <c r="AI8154" s="70"/>
    </row>
    <row r="8155" spans="1:35" ht="12.75" customHeight="1" x14ac:dyDescent="0.2">
      <c r="A8155" s="64" t="s">
        <v>1356</v>
      </c>
      <c r="B8155" s="65" t="s">
        <v>1355</v>
      </c>
      <c r="C8155" s="65">
        <v>5198394</v>
      </c>
      <c r="D8155" s="66">
        <f>VLOOKUP(A8155,'2.1 Termination Charges'!$B$4:$F$904,5,0)</f>
        <v>4.8500000000000001E-3</v>
      </c>
      <c r="G8155" s="67"/>
      <c r="H8155" s="67"/>
      <c r="J8155" s="67"/>
      <c r="P8155" s="68"/>
      <c r="Q8155" s="69"/>
      <c r="R8155" s="69"/>
      <c r="Z8155" s="70"/>
      <c r="AA8155" s="71"/>
      <c r="AB8155" s="70"/>
      <c r="AC8155" s="70"/>
      <c r="AD8155" s="53"/>
      <c r="AE8155" s="53"/>
      <c r="AF8155" s="72"/>
      <c r="AG8155" s="70"/>
      <c r="AH8155" s="70"/>
      <c r="AI8155" s="70"/>
    </row>
    <row r="8156" spans="1:35" ht="12.75" customHeight="1" x14ac:dyDescent="0.2">
      <c r="A8156" s="64" t="s">
        <v>1356</v>
      </c>
      <c r="B8156" s="65" t="s">
        <v>1355</v>
      </c>
      <c r="C8156" s="65">
        <v>5198395</v>
      </c>
      <c r="D8156" s="66">
        <f>VLOOKUP(A8156,'2.1 Termination Charges'!$B$4:$F$904,5,0)</f>
        <v>4.8500000000000001E-3</v>
      </c>
      <c r="G8156" s="67"/>
      <c r="H8156" s="67"/>
      <c r="J8156" s="67"/>
      <c r="P8156" s="68"/>
      <c r="Q8156" s="69"/>
      <c r="R8156" s="69"/>
      <c r="Z8156" s="70"/>
      <c r="AA8156" s="71"/>
      <c r="AB8156" s="70"/>
      <c r="AC8156" s="70"/>
      <c r="AD8156" s="53"/>
      <c r="AE8156" s="53"/>
      <c r="AF8156" s="72"/>
      <c r="AG8156" s="70"/>
      <c r="AH8156" s="70"/>
      <c r="AI8156" s="70"/>
    </row>
    <row r="8157" spans="1:35" ht="12.75" customHeight="1" x14ac:dyDescent="0.2">
      <c r="A8157" s="64" t="s">
        <v>1356</v>
      </c>
      <c r="B8157" s="65" t="s">
        <v>1355</v>
      </c>
      <c r="C8157" s="65">
        <v>5198396</v>
      </c>
      <c r="D8157" s="66">
        <f>VLOOKUP(A8157,'2.1 Termination Charges'!$B$4:$F$904,5,0)</f>
        <v>4.8500000000000001E-3</v>
      </c>
      <c r="G8157" s="67"/>
      <c r="H8157" s="67"/>
      <c r="J8157" s="67"/>
      <c r="P8157" s="68"/>
      <c r="Q8157" s="69"/>
      <c r="R8157" s="69"/>
      <c r="Z8157" s="70"/>
      <c r="AA8157" s="71"/>
      <c r="AB8157" s="70"/>
      <c r="AC8157" s="70"/>
      <c r="AD8157" s="53"/>
      <c r="AE8157" s="53"/>
      <c r="AF8157" s="72"/>
      <c r="AG8157" s="70"/>
      <c r="AH8157" s="70"/>
      <c r="AI8157" s="70"/>
    </row>
    <row r="8158" spans="1:35" ht="12.75" customHeight="1" x14ac:dyDescent="0.2">
      <c r="A8158" s="64" t="s">
        <v>1356</v>
      </c>
      <c r="B8158" s="65" t="s">
        <v>1355</v>
      </c>
      <c r="C8158" s="65">
        <v>5198397</v>
      </c>
      <c r="D8158" s="66">
        <f>VLOOKUP(A8158,'2.1 Termination Charges'!$B$4:$F$904,5,0)</f>
        <v>4.8500000000000001E-3</v>
      </c>
      <c r="G8158" s="67"/>
      <c r="H8158" s="67"/>
      <c r="J8158" s="67"/>
      <c r="P8158" s="68"/>
      <c r="Q8158" s="69"/>
      <c r="R8158" s="69"/>
      <c r="Z8158" s="70"/>
      <c r="AA8158" s="71"/>
      <c r="AB8158" s="70"/>
      <c r="AC8158" s="70"/>
      <c r="AD8158" s="53"/>
      <c r="AE8158" s="53"/>
      <c r="AF8158" s="72"/>
      <c r="AG8158" s="70"/>
      <c r="AH8158" s="70"/>
      <c r="AI8158" s="70"/>
    </row>
    <row r="8159" spans="1:35" ht="12.75" customHeight="1" x14ac:dyDescent="0.2">
      <c r="A8159" s="64" t="s">
        <v>1356</v>
      </c>
      <c r="B8159" s="65" t="s">
        <v>1355</v>
      </c>
      <c r="C8159" s="65">
        <v>5198398</v>
      </c>
      <c r="D8159" s="66">
        <f>VLOOKUP(A8159,'2.1 Termination Charges'!$B$4:$F$904,5,0)</f>
        <v>4.8500000000000001E-3</v>
      </c>
      <c r="G8159" s="67"/>
      <c r="H8159" s="67"/>
      <c r="J8159" s="67"/>
      <c r="P8159" s="68"/>
      <c r="Q8159" s="69"/>
      <c r="R8159" s="69"/>
      <c r="Z8159" s="70"/>
      <c r="AA8159" s="71"/>
      <c r="AB8159" s="70"/>
      <c r="AC8159" s="70"/>
      <c r="AD8159" s="53"/>
      <c r="AE8159" s="53"/>
      <c r="AF8159" s="72"/>
      <c r="AG8159" s="70"/>
      <c r="AH8159" s="70"/>
      <c r="AI8159" s="70"/>
    </row>
    <row r="8160" spans="1:35" ht="12.75" customHeight="1" x14ac:dyDescent="0.2">
      <c r="A8160" s="64" t="s">
        <v>1356</v>
      </c>
      <c r="B8160" s="65" t="s">
        <v>1355</v>
      </c>
      <c r="C8160" s="65">
        <v>5198399</v>
      </c>
      <c r="D8160" s="66">
        <f>VLOOKUP(A8160,'2.1 Termination Charges'!$B$4:$F$904,5,0)</f>
        <v>4.8500000000000001E-3</v>
      </c>
      <c r="G8160" s="67"/>
      <c r="H8160" s="67"/>
      <c r="J8160" s="67"/>
      <c r="P8160" s="68"/>
      <c r="Q8160" s="69"/>
      <c r="R8160" s="69"/>
      <c r="Z8160" s="70"/>
      <c r="AA8160" s="71"/>
      <c r="AB8160" s="70"/>
      <c r="AC8160" s="70"/>
      <c r="AD8160" s="53"/>
      <c r="AE8160" s="53"/>
      <c r="AF8160" s="72"/>
      <c r="AG8160" s="70"/>
      <c r="AH8160" s="70"/>
      <c r="AI8160" s="70"/>
    </row>
    <row r="8161" spans="1:35" ht="12.75" customHeight="1" x14ac:dyDescent="0.2">
      <c r="A8161" s="64" t="s">
        <v>1356</v>
      </c>
      <c r="B8161" s="65" t="s">
        <v>1355</v>
      </c>
      <c r="C8161" s="65">
        <v>51984</v>
      </c>
      <c r="D8161" s="66">
        <f>VLOOKUP(A8161,'2.1 Termination Charges'!$B$4:$F$904,5,0)</f>
        <v>4.8500000000000001E-3</v>
      </c>
      <c r="G8161" s="67"/>
      <c r="H8161" s="67"/>
      <c r="J8161" s="67"/>
      <c r="P8161" s="68"/>
      <c r="Q8161" s="69"/>
      <c r="R8161" s="69"/>
      <c r="Z8161" s="70"/>
      <c r="AA8161" s="71"/>
      <c r="AB8161" s="70"/>
      <c r="AC8161" s="70"/>
      <c r="AD8161" s="53"/>
      <c r="AE8161" s="53"/>
      <c r="AF8161" s="72"/>
      <c r="AG8161" s="70"/>
      <c r="AH8161" s="70"/>
      <c r="AI8161" s="70"/>
    </row>
    <row r="8162" spans="1:35" ht="12.75" customHeight="1" x14ac:dyDescent="0.2">
      <c r="A8162" s="64" t="s">
        <v>1356</v>
      </c>
      <c r="B8162" s="65" t="s">
        <v>1355</v>
      </c>
      <c r="C8162" s="65">
        <v>519840</v>
      </c>
      <c r="D8162" s="66">
        <f>VLOOKUP(A8162,'2.1 Termination Charges'!$B$4:$F$904,5,0)</f>
        <v>4.8500000000000001E-3</v>
      </c>
      <c r="G8162" s="67"/>
      <c r="H8162" s="67"/>
      <c r="J8162" s="67"/>
      <c r="P8162" s="68"/>
      <c r="Q8162" s="69"/>
      <c r="R8162" s="69"/>
      <c r="Z8162" s="70"/>
      <c r="AA8162" s="71"/>
      <c r="AB8162" s="70"/>
      <c r="AC8162" s="70"/>
      <c r="AD8162" s="53"/>
      <c r="AE8162" s="53"/>
      <c r="AF8162" s="72"/>
      <c r="AG8162" s="70"/>
      <c r="AH8162" s="70"/>
      <c r="AI8162" s="70"/>
    </row>
    <row r="8163" spans="1:35" ht="12.75" customHeight="1" x14ac:dyDescent="0.2">
      <c r="A8163" s="64" t="s">
        <v>1356</v>
      </c>
      <c r="B8163" s="65" t="s">
        <v>1355</v>
      </c>
      <c r="C8163" s="65">
        <v>519845</v>
      </c>
      <c r="D8163" s="66">
        <f>VLOOKUP(A8163,'2.1 Termination Charges'!$B$4:$F$904,5,0)</f>
        <v>4.8500000000000001E-3</v>
      </c>
      <c r="G8163" s="67"/>
      <c r="H8163" s="67"/>
      <c r="J8163" s="67"/>
      <c r="P8163" s="68"/>
      <c r="Q8163" s="69"/>
      <c r="R8163" s="69"/>
      <c r="Z8163" s="70"/>
      <c r="AA8163" s="71"/>
      <c r="AB8163" s="70"/>
      <c r="AC8163" s="70"/>
      <c r="AD8163" s="53"/>
      <c r="AE8163" s="53"/>
      <c r="AF8163" s="72"/>
      <c r="AG8163" s="70"/>
      <c r="AH8163" s="70"/>
      <c r="AI8163" s="70"/>
    </row>
    <row r="8164" spans="1:35" ht="12.75" customHeight="1" x14ac:dyDescent="0.2">
      <c r="A8164" s="64" t="s">
        <v>1356</v>
      </c>
      <c r="B8164" s="65" t="s">
        <v>1355</v>
      </c>
      <c r="C8164" s="65">
        <v>519846</v>
      </c>
      <c r="D8164" s="66">
        <f>VLOOKUP(A8164,'2.1 Termination Charges'!$B$4:$F$904,5,0)</f>
        <v>4.8500000000000001E-3</v>
      </c>
      <c r="G8164" s="67"/>
      <c r="H8164" s="67"/>
      <c r="J8164" s="67"/>
      <c r="P8164" s="68"/>
      <c r="Q8164" s="69"/>
      <c r="R8164" s="69"/>
      <c r="Z8164" s="70"/>
      <c r="AA8164" s="71"/>
      <c r="AB8164" s="70"/>
      <c r="AC8164" s="70"/>
      <c r="AD8164" s="53"/>
      <c r="AE8164" s="53"/>
      <c r="AF8164" s="72"/>
      <c r="AG8164" s="70"/>
      <c r="AH8164" s="70"/>
      <c r="AI8164" s="70"/>
    </row>
    <row r="8165" spans="1:35" ht="12.75" customHeight="1" x14ac:dyDescent="0.2">
      <c r="A8165" s="64" t="s">
        <v>1356</v>
      </c>
      <c r="B8165" s="65" t="s">
        <v>1355</v>
      </c>
      <c r="C8165" s="65">
        <v>519848</v>
      </c>
      <c r="D8165" s="66">
        <f>VLOOKUP(A8165,'2.1 Termination Charges'!$B$4:$F$904,5,0)</f>
        <v>4.8500000000000001E-3</v>
      </c>
      <c r="G8165" s="67"/>
      <c r="H8165" s="67"/>
      <c r="J8165" s="67"/>
      <c r="P8165" s="68"/>
      <c r="Q8165" s="69"/>
      <c r="R8165" s="69"/>
      <c r="Z8165" s="70"/>
      <c r="AA8165" s="71"/>
      <c r="AB8165" s="70"/>
      <c r="AC8165" s="70"/>
      <c r="AD8165" s="53"/>
      <c r="AE8165" s="53"/>
      <c r="AF8165" s="72"/>
      <c r="AG8165" s="70"/>
      <c r="AH8165" s="70"/>
      <c r="AI8165" s="70"/>
    </row>
    <row r="8166" spans="1:35" ht="12.75" customHeight="1" x14ac:dyDescent="0.2">
      <c r="A8166" s="64" t="s">
        <v>1356</v>
      </c>
      <c r="B8166" s="65" t="s">
        <v>1355</v>
      </c>
      <c r="C8166" s="65">
        <v>519849</v>
      </c>
      <c r="D8166" s="66">
        <f>VLOOKUP(A8166,'2.1 Termination Charges'!$B$4:$F$904,5,0)</f>
        <v>4.8500000000000001E-3</v>
      </c>
      <c r="G8166" s="67"/>
      <c r="H8166" s="67"/>
      <c r="J8166" s="67"/>
      <c r="P8166" s="68"/>
      <c r="Q8166" s="69"/>
      <c r="R8166" s="69"/>
      <c r="Z8166" s="70"/>
      <c r="AA8166" s="71"/>
      <c r="AB8166" s="70"/>
      <c r="AC8166" s="70"/>
      <c r="AD8166" s="53"/>
      <c r="AE8166" s="53"/>
      <c r="AF8166" s="72"/>
      <c r="AG8166" s="70"/>
      <c r="AH8166" s="70"/>
      <c r="AI8166" s="70"/>
    </row>
    <row r="8167" spans="1:35" ht="12.75" customHeight="1" x14ac:dyDescent="0.2">
      <c r="A8167" s="64" t="s">
        <v>1356</v>
      </c>
      <c r="B8167" s="65" t="s">
        <v>1355</v>
      </c>
      <c r="C8167" s="65">
        <v>51985</v>
      </c>
      <c r="D8167" s="66">
        <f>VLOOKUP(A8167,'2.1 Termination Charges'!$B$4:$F$904,5,0)</f>
        <v>4.8500000000000001E-3</v>
      </c>
      <c r="G8167" s="67"/>
      <c r="H8167" s="67"/>
      <c r="J8167" s="67"/>
      <c r="P8167" s="68"/>
      <c r="Q8167" s="69"/>
      <c r="R8167" s="69"/>
      <c r="Z8167" s="70"/>
      <c r="AA8167" s="71"/>
      <c r="AB8167" s="70"/>
      <c r="AC8167" s="70"/>
      <c r="AD8167" s="53"/>
      <c r="AE8167" s="53"/>
      <c r="AF8167" s="72"/>
      <c r="AG8167" s="70"/>
      <c r="AH8167" s="70"/>
      <c r="AI8167" s="70"/>
    </row>
    <row r="8168" spans="1:35" ht="12.75" customHeight="1" x14ac:dyDescent="0.2">
      <c r="A8168" s="64" t="s">
        <v>1356</v>
      </c>
      <c r="B8168" s="65" t="s">
        <v>1355</v>
      </c>
      <c r="C8168" s="65">
        <v>51988</v>
      </c>
      <c r="D8168" s="66">
        <f>VLOOKUP(A8168,'2.1 Termination Charges'!$B$4:$F$904,5,0)</f>
        <v>4.8500000000000001E-3</v>
      </c>
      <c r="G8168" s="67"/>
      <c r="H8168" s="67"/>
      <c r="J8168" s="67"/>
      <c r="P8168" s="68"/>
      <c r="Q8168" s="69"/>
      <c r="R8168" s="69"/>
      <c r="Z8168" s="70"/>
      <c r="AA8168" s="71"/>
      <c r="AB8168" s="70"/>
      <c r="AC8168" s="70"/>
      <c r="AD8168" s="53"/>
      <c r="AE8168" s="53"/>
      <c r="AF8168" s="72"/>
      <c r="AG8168" s="70"/>
      <c r="AH8168" s="70"/>
      <c r="AI8168" s="70"/>
    </row>
    <row r="8169" spans="1:35" ht="12.75" customHeight="1" x14ac:dyDescent="0.2">
      <c r="A8169" s="64" t="s">
        <v>1356</v>
      </c>
      <c r="B8169" s="65" t="s">
        <v>1355</v>
      </c>
      <c r="C8169" s="65">
        <v>5199</v>
      </c>
      <c r="D8169" s="66">
        <f>VLOOKUP(A8169,'2.1 Termination Charges'!$B$4:$F$904,5,0)</f>
        <v>4.8500000000000001E-3</v>
      </c>
      <c r="G8169" s="67"/>
      <c r="H8169" s="67"/>
      <c r="J8169" s="67"/>
      <c r="P8169" s="68"/>
      <c r="Q8169" s="69"/>
      <c r="R8169" s="69"/>
      <c r="Z8169" s="70"/>
      <c r="AA8169" s="71"/>
      <c r="AB8169" s="70"/>
      <c r="AC8169" s="70"/>
      <c r="AD8169" s="53"/>
      <c r="AE8169" s="53"/>
      <c r="AF8169" s="72"/>
      <c r="AG8169" s="70"/>
      <c r="AH8169" s="70"/>
      <c r="AI8169" s="70"/>
    </row>
    <row r="8170" spans="1:35" ht="12.75" customHeight="1" x14ac:dyDescent="0.2">
      <c r="A8170" s="64" t="s">
        <v>1356</v>
      </c>
      <c r="B8170" s="65" t="s">
        <v>1355</v>
      </c>
      <c r="C8170" s="65">
        <v>51990</v>
      </c>
      <c r="D8170" s="66">
        <f>VLOOKUP(A8170,'2.1 Termination Charges'!$B$4:$F$904,5,0)</f>
        <v>4.8500000000000001E-3</v>
      </c>
      <c r="G8170" s="67"/>
      <c r="H8170" s="67"/>
      <c r="J8170" s="67"/>
      <c r="P8170" s="68"/>
      <c r="Q8170" s="69"/>
      <c r="R8170" s="69"/>
      <c r="Z8170" s="70"/>
      <c r="AA8170" s="71"/>
      <c r="AB8170" s="70"/>
      <c r="AC8170" s="70"/>
      <c r="AD8170" s="53"/>
      <c r="AE8170" s="53"/>
      <c r="AF8170" s="72"/>
      <c r="AG8170" s="70"/>
      <c r="AH8170" s="70"/>
      <c r="AI8170" s="70"/>
    </row>
    <row r="8171" spans="1:35" ht="12.75" customHeight="1" x14ac:dyDescent="0.2">
      <c r="A8171" s="64" t="s">
        <v>1356</v>
      </c>
      <c r="B8171" s="65" t="s">
        <v>1355</v>
      </c>
      <c r="C8171" s="65">
        <v>519944</v>
      </c>
      <c r="D8171" s="66">
        <f>VLOOKUP(A8171,'2.1 Termination Charges'!$B$4:$F$904,5,0)</f>
        <v>4.8500000000000001E-3</v>
      </c>
      <c r="G8171" s="67"/>
      <c r="H8171" s="67"/>
      <c r="J8171" s="67"/>
      <c r="P8171" s="68"/>
      <c r="Q8171" s="69"/>
      <c r="R8171" s="69"/>
      <c r="Z8171" s="70"/>
      <c r="AA8171" s="71"/>
      <c r="AB8171" s="70"/>
      <c r="AC8171" s="70"/>
      <c r="AD8171" s="53"/>
      <c r="AE8171" s="53"/>
      <c r="AF8171" s="72"/>
      <c r="AG8171" s="70"/>
      <c r="AH8171" s="70"/>
      <c r="AI8171" s="70"/>
    </row>
    <row r="8172" spans="1:35" ht="12.75" customHeight="1" x14ac:dyDescent="0.2">
      <c r="A8172" s="64" t="s">
        <v>1356</v>
      </c>
      <c r="B8172" s="65" t="s">
        <v>1355</v>
      </c>
      <c r="C8172" s="65">
        <v>519945</v>
      </c>
      <c r="D8172" s="66">
        <f>VLOOKUP(A8172,'2.1 Termination Charges'!$B$4:$F$904,5,0)</f>
        <v>4.8500000000000001E-3</v>
      </c>
      <c r="G8172" s="67"/>
      <c r="H8172" s="67"/>
      <c r="J8172" s="67"/>
      <c r="P8172" s="68"/>
      <c r="Q8172" s="69"/>
      <c r="R8172" s="69"/>
      <c r="Z8172" s="70"/>
      <c r="AA8172" s="71"/>
      <c r="AB8172" s="70"/>
      <c r="AC8172" s="70"/>
      <c r="AD8172" s="53"/>
      <c r="AE8172" s="53"/>
      <c r="AF8172" s="72"/>
      <c r="AG8172" s="70"/>
      <c r="AH8172" s="70"/>
      <c r="AI8172" s="70"/>
    </row>
    <row r="8173" spans="1:35" ht="12.75" customHeight="1" x14ac:dyDescent="0.2">
      <c r="A8173" s="64" t="s">
        <v>1356</v>
      </c>
      <c r="B8173" s="65" t="s">
        <v>1355</v>
      </c>
      <c r="C8173" s="65">
        <v>51995</v>
      </c>
      <c r="D8173" s="66">
        <f>VLOOKUP(A8173,'2.1 Termination Charges'!$B$4:$F$904,5,0)</f>
        <v>4.8500000000000001E-3</v>
      </c>
      <c r="G8173" s="67"/>
      <c r="H8173" s="67"/>
      <c r="J8173" s="67"/>
      <c r="P8173" s="68"/>
      <c r="Q8173" s="69"/>
      <c r="R8173" s="69"/>
      <c r="Z8173" s="70"/>
      <c r="AA8173" s="71"/>
      <c r="AB8173" s="70"/>
      <c r="AC8173" s="70"/>
      <c r="AD8173" s="53"/>
      <c r="AE8173" s="53"/>
      <c r="AF8173" s="72"/>
      <c r="AG8173" s="70"/>
      <c r="AH8173" s="70"/>
      <c r="AI8173" s="70"/>
    </row>
    <row r="8174" spans="1:35" ht="12.75" customHeight="1" x14ac:dyDescent="0.2">
      <c r="A8174" s="64" t="s">
        <v>1356</v>
      </c>
      <c r="B8174" s="65" t="s">
        <v>1355</v>
      </c>
      <c r="C8174" s="65">
        <v>51996</v>
      </c>
      <c r="D8174" s="66">
        <f>VLOOKUP(A8174,'2.1 Termination Charges'!$B$4:$F$904,5,0)</f>
        <v>4.8500000000000001E-3</v>
      </c>
      <c r="G8174" s="67"/>
      <c r="H8174" s="67"/>
      <c r="J8174" s="67"/>
      <c r="P8174" s="68"/>
      <c r="Q8174" s="69"/>
      <c r="R8174" s="69"/>
      <c r="Z8174" s="70"/>
      <c r="AA8174" s="71"/>
      <c r="AB8174" s="70"/>
      <c r="AC8174" s="70"/>
      <c r="AD8174" s="53"/>
      <c r="AE8174" s="53"/>
      <c r="AF8174" s="72"/>
      <c r="AG8174" s="70"/>
      <c r="AH8174" s="70"/>
      <c r="AI8174" s="70"/>
    </row>
    <row r="8175" spans="1:35" ht="12.75" customHeight="1" x14ac:dyDescent="0.2">
      <c r="A8175" s="64" t="s">
        <v>1356</v>
      </c>
      <c r="B8175" s="65" t="s">
        <v>1355</v>
      </c>
      <c r="C8175" s="65">
        <v>519980</v>
      </c>
      <c r="D8175" s="66">
        <f>VLOOKUP(A8175,'2.1 Termination Charges'!$B$4:$F$904,5,0)</f>
        <v>4.8500000000000001E-3</v>
      </c>
      <c r="G8175" s="67"/>
      <c r="H8175" s="67"/>
      <c r="J8175" s="67"/>
      <c r="P8175" s="68"/>
      <c r="Q8175" s="69"/>
      <c r="R8175" s="69"/>
      <c r="Z8175" s="70"/>
      <c r="AA8175" s="71"/>
      <c r="AB8175" s="70"/>
      <c r="AC8175" s="70"/>
      <c r="AD8175" s="53"/>
      <c r="AE8175" s="53"/>
      <c r="AF8175" s="72"/>
      <c r="AG8175" s="70"/>
      <c r="AH8175" s="70"/>
      <c r="AI8175" s="70"/>
    </row>
    <row r="8176" spans="1:35" ht="12.75" customHeight="1" x14ac:dyDescent="0.2">
      <c r="A8176" s="64" t="s">
        <v>1356</v>
      </c>
      <c r="B8176" s="65" t="s">
        <v>1355</v>
      </c>
      <c r="C8176" s="65">
        <v>519984</v>
      </c>
      <c r="D8176" s="66">
        <f>VLOOKUP(A8176,'2.1 Termination Charges'!$B$4:$F$904,5,0)</f>
        <v>4.8500000000000001E-3</v>
      </c>
      <c r="G8176" s="67"/>
      <c r="H8176" s="67"/>
      <c r="J8176" s="67"/>
      <c r="P8176" s="68"/>
      <c r="Q8176" s="69"/>
      <c r="R8176" s="69"/>
      <c r="Z8176" s="70"/>
      <c r="AA8176" s="71"/>
      <c r="AB8176" s="70"/>
      <c r="AC8176" s="70"/>
      <c r="AD8176" s="53"/>
      <c r="AE8176" s="53"/>
      <c r="AF8176" s="72"/>
      <c r="AG8176" s="70"/>
      <c r="AH8176" s="70"/>
      <c r="AI8176" s="70"/>
    </row>
    <row r="8177" spans="1:35" ht="12.75" customHeight="1" x14ac:dyDescent="0.2">
      <c r="A8177" s="64" t="s">
        <v>1356</v>
      </c>
      <c r="B8177" s="65" t="s">
        <v>1355</v>
      </c>
      <c r="C8177" s="65">
        <v>519985</v>
      </c>
      <c r="D8177" s="66">
        <f>VLOOKUP(A8177,'2.1 Termination Charges'!$B$4:$F$904,5,0)</f>
        <v>4.8500000000000001E-3</v>
      </c>
      <c r="G8177" s="67"/>
      <c r="H8177" s="67"/>
      <c r="J8177" s="67"/>
      <c r="P8177" s="68"/>
      <c r="Q8177" s="69"/>
      <c r="R8177" s="69"/>
      <c r="Z8177" s="70"/>
      <c r="AA8177" s="71"/>
      <c r="AB8177" s="70"/>
      <c r="AC8177" s="70"/>
      <c r="AD8177" s="53"/>
      <c r="AE8177" s="53"/>
      <c r="AF8177" s="72"/>
      <c r="AG8177" s="70"/>
      <c r="AH8177" s="70"/>
      <c r="AI8177" s="70"/>
    </row>
    <row r="8178" spans="1:35" ht="12.75" customHeight="1" x14ac:dyDescent="0.2">
      <c r="A8178" s="64" t="s">
        <v>1356</v>
      </c>
      <c r="B8178" s="65" t="s">
        <v>1355</v>
      </c>
      <c r="C8178" s="65">
        <v>519986</v>
      </c>
      <c r="D8178" s="66">
        <f>VLOOKUP(A8178,'2.1 Termination Charges'!$B$4:$F$904,5,0)</f>
        <v>4.8500000000000001E-3</v>
      </c>
      <c r="G8178" s="67"/>
      <c r="H8178" s="67"/>
      <c r="J8178" s="67"/>
      <c r="P8178" s="68"/>
      <c r="Q8178" s="69"/>
      <c r="R8178" s="69"/>
      <c r="Z8178" s="70"/>
      <c r="AA8178" s="71"/>
      <c r="AB8178" s="70"/>
      <c r="AC8178" s="70"/>
      <c r="AD8178" s="53"/>
      <c r="AE8178" s="53"/>
      <c r="AF8178" s="72"/>
      <c r="AG8178" s="70"/>
      <c r="AH8178" s="70"/>
      <c r="AI8178" s="70"/>
    </row>
    <row r="8179" spans="1:35" ht="12.75" customHeight="1" x14ac:dyDescent="0.2">
      <c r="A8179" s="64" t="s">
        <v>1356</v>
      </c>
      <c r="B8179" s="65" t="s">
        <v>1355</v>
      </c>
      <c r="C8179" s="65">
        <v>519987</v>
      </c>
      <c r="D8179" s="66">
        <f>VLOOKUP(A8179,'2.1 Termination Charges'!$B$4:$F$904,5,0)</f>
        <v>4.8500000000000001E-3</v>
      </c>
      <c r="G8179" s="67"/>
      <c r="H8179" s="67"/>
      <c r="J8179" s="67"/>
      <c r="P8179" s="68"/>
      <c r="Q8179" s="69"/>
      <c r="R8179" s="69"/>
      <c r="Z8179" s="70"/>
      <c r="AA8179" s="71"/>
      <c r="AB8179" s="70"/>
      <c r="AC8179" s="70"/>
      <c r="AD8179" s="53"/>
      <c r="AE8179" s="53"/>
      <c r="AF8179" s="72"/>
      <c r="AG8179" s="70"/>
      <c r="AH8179" s="70"/>
      <c r="AI8179" s="70"/>
    </row>
    <row r="8180" spans="1:35" ht="12.75" customHeight="1" x14ac:dyDescent="0.2">
      <c r="A8180" s="64" t="s">
        <v>1356</v>
      </c>
      <c r="B8180" s="65" t="s">
        <v>1355</v>
      </c>
      <c r="C8180" s="65">
        <v>519988</v>
      </c>
      <c r="D8180" s="66">
        <f>VLOOKUP(A8180,'2.1 Termination Charges'!$B$4:$F$904,5,0)</f>
        <v>4.8500000000000001E-3</v>
      </c>
      <c r="G8180" s="67"/>
      <c r="H8180" s="67"/>
      <c r="J8180" s="67"/>
      <c r="P8180" s="68"/>
      <c r="Q8180" s="69"/>
      <c r="R8180" s="69"/>
      <c r="Z8180" s="70"/>
      <c r="AA8180" s="71"/>
      <c r="AB8180" s="70"/>
      <c r="AC8180" s="70"/>
      <c r="AD8180" s="53"/>
      <c r="AE8180" s="53"/>
      <c r="AF8180" s="72"/>
      <c r="AG8180" s="70"/>
      <c r="AH8180" s="70"/>
      <c r="AI8180" s="70"/>
    </row>
    <row r="8181" spans="1:35" ht="12.75" customHeight="1" x14ac:dyDescent="0.2">
      <c r="A8181" s="64" t="s">
        <v>1356</v>
      </c>
      <c r="B8181" s="65" t="s">
        <v>1355</v>
      </c>
      <c r="C8181" s="65">
        <v>519989</v>
      </c>
      <c r="D8181" s="66">
        <f>VLOOKUP(A8181,'2.1 Termination Charges'!$B$4:$F$904,5,0)</f>
        <v>4.8500000000000001E-3</v>
      </c>
      <c r="G8181" s="67"/>
      <c r="H8181" s="67"/>
      <c r="J8181" s="67"/>
      <c r="P8181" s="68"/>
      <c r="Q8181" s="69"/>
      <c r="R8181" s="69"/>
      <c r="Z8181" s="70"/>
      <c r="AA8181" s="71"/>
      <c r="AB8181" s="70"/>
      <c r="AC8181" s="70"/>
      <c r="AD8181" s="53"/>
      <c r="AE8181" s="53"/>
      <c r="AF8181" s="72"/>
      <c r="AG8181" s="70"/>
      <c r="AH8181" s="70"/>
      <c r="AI8181" s="70"/>
    </row>
    <row r="8182" spans="1:35" ht="12.75" customHeight="1" x14ac:dyDescent="0.2">
      <c r="A8182" s="64" t="s">
        <v>1356</v>
      </c>
      <c r="B8182" s="65" t="s">
        <v>1355</v>
      </c>
      <c r="C8182" s="65">
        <v>51999</v>
      </c>
      <c r="D8182" s="66">
        <f>VLOOKUP(A8182,'2.1 Termination Charges'!$B$4:$F$904,5,0)</f>
        <v>4.8500000000000001E-3</v>
      </c>
      <c r="G8182" s="67"/>
      <c r="H8182" s="67"/>
      <c r="J8182" s="67"/>
      <c r="P8182" s="68"/>
      <c r="Q8182" s="69"/>
      <c r="R8182" s="69"/>
      <c r="Z8182" s="70"/>
      <c r="AA8182" s="71"/>
      <c r="AB8182" s="70"/>
      <c r="AC8182" s="70"/>
      <c r="AD8182" s="53"/>
      <c r="AE8182" s="53"/>
      <c r="AF8182" s="72"/>
      <c r="AG8182" s="70"/>
      <c r="AH8182" s="70"/>
      <c r="AI8182" s="70"/>
    </row>
    <row r="8183" spans="1:35" ht="12.75" customHeight="1" x14ac:dyDescent="0.2">
      <c r="A8183" s="64" t="s">
        <v>1358</v>
      </c>
      <c r="B8183" s="65" t="s">
        <v>1357</v>
      </c>
      <c r="C8183" s="65">
        <v>519</v>
      </c>
      <c r="D8183" s="66">
        <f>VLOOKUP(A8183,'2.1 Termination Charges'!$B$4:$F$904,5,0)</f>
        <v>6.0600000000000003E-3</v>
      </c>
      <c r="G8183" s="67"/>
      <c r="H8183" s="67"/>
      <c r="J8183" s="67"/>
      <c r="P8183" s="68"/>
      <c r="Q8183" s="69"/>
      <c r="R8183" s="69"/>
      <c r="Z8183" s="70"/>
      <c r="AA8183" s="71"/>
      <c r="AB8183" s="70"/>
      <c r="AC8183" s="70"/>
      <c r="AD8183" s="53"/>
      <c r="AE8183" s="53"/>
      <c r="AF8183" s="72"/>
      <c r="AG8183" s="70"/>
      <c r="AH8183" s="70"/>
      <c r="AI8183" s="70"/>
    </row>
    <row r="8184" spans="1:35" ht="12.75" customHeight="1" x14ac:dyDescent="0.2">
      <c r="A8184" s="64" t="s">
        <v>1360</v>
      </c>
      <c r="B8184" s="65" t="s">
        <v>1359</v>
      </c>
      <c r="C8184" s="65">
        <v>63</v>
      </c>
      <c r="D8184" s="66">
        <f>VLOOKUP(A8184,'2.1 Termination Charges'!$B$4:$F$904,5,0)</f>
        <v>0.17293</v>
      </c>
      <c r="G8184" s="67"/>
      <c r="H8184" s="67"/>
      <c r="J8184" s="67"/>
      <c r="P8184" s="68"/>
      <c r="Q8184" s="69"/>
      <c r="R8184" s="69"/>
      <c r="Z8184" s="70"/>
      <c r="AA8184" s="71"/>
      <c r="AB8184" s="70"/>
      <c r="AC8184" s="70"/>
      <c r="AD8184" s="53"/>
      <c r="AE8184" s="53"/>
      <c r="AF8184" s="72"/>
      <c r="AG8184" s="70"/>
      <c r="AH8184" s="70"/>
      <c r="AI8184" s="70"/>
    </row>
    <row r="8185" spans="1:35" ht="12.75" customHeight="1" x14ac:dyDescent="0.2">
      <c r="A8185" s="64" t="s">
        <v>1362</v>
      </c>
      <c r="B8185" s="65" t="s">
        <v>1361</v>
      </c>
      <c r="C8185" s="65">
        <v>6332</v>
      </c>
      <c r="D8185" s="66">
        <f>VLOOKUP(A8185,'2.1 Termination Charges'!$B$4:$F$904,5,0)</f>
        <v>0.17474000000000001</v>
      </c>
      <c r="G8185" s="67"/>
      <c r="H8185" s="67"/>
      <c r="J8185" s="67"/>
      <c r="P8185" s="68"/>
      <c r="Q8185" s="69"/>
      <c r="R8185" s="69"/>
      <c r="Z8185" s="70"/>
      <c r="AA8185" s="71"/>
      <c r="AB8185" s="70"/>
      <c r="AC8185" s="70"/>
      <c r="AD8185" s="53"/>
      <c r="AE8185" s="53"/>
      <c r="AF8185" s="72"/>
      <c r="AG8185" s="70"/>
      <c r="AH8185" s="70"/>
      <c r="AI8185" s="70"/>
    </row>
    <row r="8186" spans="1:35" ht="12.75" customHeight="1" x14ac:dyDescent="0.2">
      <c r="A8186" s="64" t="s">
        <v>1364</v>
      </c>
      <c r="B8186" s="65" t="s">
        <v>1363</v>
      </c>
      <c r="C8186" s="65">
        <v>632</v>
      </c>
      <c r="D8186" s="66">
        <f>VLOOKUP(A8186,'2.1 Termination Charges'!$B$4:$F$904,5,0)</f>
        <v>0.18948999999999999</v>
      </c>
      <c r="G8186" s="67"/>
      <c r="H8186" s="67"/>
      <c r="J8186" s="67"/>
      <c r="P8186" s="68"/>
      <c r="Q8186" s="69"/>
      <c r="R8186" s="69"/>
      <c r="Z8186" s="70"/>
      <c r="AA8186" s="71"/>
      <c r="AB8186" s="70"/>
      <c r="AC8186" s="70"/>
      <c r="AD8186" s="53"/>
      <c r="AE8186" s="53"/>
      <c r="AF8186" s="72"/>
      <c r="AG8186" s="70"/>
      <c r="AH8186" s="70"/>
      <c r="AI8186" s="70"/>
    </row>
    <row r="8187" spans="1:35" ht="12.75" customHeight="1" x14ac:dyDescent="0.2">
      <c r="A8187" s="64" t="s">
        <v>1366</v>
      </c>
      <c r="B8187" s="65" t="s">
        <v>1365</v>
      </c>
      <c r="C8187" s="65">
        <v>63922</v>
      </c>
      <c r="D8187" s="66">
        <f>VLOOKUP(A8187,'2.1 Termination Charges'!$B$4:$F$904,5,0)</f>
        <v>0.21575</v>
      </c>
      <c r="G8187" s="67"/>
      <c r="H8187" s="67"/>
      <c r="J8187" s="67"/>
      <c r="P8187" s="68"/>
      <c r="Q8187" s="69"/>
      <c r="R8187" s="69"/>
      <c r="Z8187" s="70"/>
      <c r="AA8187" s="71"/>
      <c r="AB8187" s="70"/>
      <c r="AC8187" s="70"/>
      <c r="AD8187" s="53"/>
      <c r="AE8187" s="53"/>
      <c r="AF8187" s="72"/>
      <c r="AG8187" s="70"/>
      <c r="AH8187" s="70"/>
      <c r="AI8187" s="70"/>
    </row>
    <row r="8188" spans="1:35" ht="12.75" customHeight="1" x14ac:dyDescent="0.2">
      <c r="A8188" s="64" t="s">
        <v>1366</v>
      </c>
      <c r="B8188" s="65" t="s">
        <v>1365</v>
      </c>
      <c r="C8188" s="65">
        <v>63923</v>
      </c>
      <c r="D8188" s="66">
        <f>VLOOKUP(A8188,'2.1 Termination Charges'!$B$4:$F$904,5,0)</f>
        <v>0.21575</v>
      </c>
      <c r="G8188" s="67"/>
      <c r="H8188" s="67"/>
      <c r="J8188" s="67"/>
      <c r="P8188" s="68"/>
      <c r="Q8188" s="69"/>
      <c r="R8188" s="69"/>
      <c r="Z8188" s="70"/>
      <c r="AA8188" s="71"/>
      <c r="AB8188" s="70"/>
      <c r="AC8188" s="70"/>
      <c r="AD8188" s="53"/>
      <c r="AE8188" s="53"/>
      <c r="AF8188" s="72"/>
      <c r="AG8188" s="70"/>
      <c r="AH8188" s="70"/>
      <c r="AI8188" s="70"/>
    </row>
    <row r="8189" spans="1:35" ht="12.75" customHeight="1" x14ac:dyDescent="0.2">
      <c r="A8189" s="64" t="s">
        <v>1366</v>
      </c>
      <c r="B8189" s="65" t="s">
        <v>1365</v>
      </c>
      <c r="C8189" s="65">
        <v>63925</v>
      </c>
      <c r="D8189" s="66">
        <f>VLOOKUP(A8189,'2.1 Termination Charges'!$B$4:$F$904,5,0)</f>
        <v>0.21575</v>
      </c>
      <c r="G8189" s="67"/>
      <c r="H8189" s="67"/>
      <c r="J8189" s="67"/>
      <c r="P8189" s="68"/>
      <c r="Q8189" s="69"/>
      <c r="R8189" s="69"/>
      <c r="Z8189" s="70"/>
      <c r="AA8189" s="71"/>
      <c r="AB8189" s="70"/>
      <c r="AC8189" s="70"/>
      <c r="AD8189" s="53"/>
      <c r="AE8189" s="53"/>
      <c r="AF8189" s="72"/>
      <c r="AG8189" s="70"/>
      <c r="AH8189" s="70"/>
      <c r="AI8189" s="70"/>
    </row>
    <row r="8190" spans="1:35" ht="12.75" customHeight="1" x14ac:dyDescent="0.2">
      <c r="A8190" s="64" t="s">
        <v>1366</v>
      </c>
      <c r="B8190" s="65" t="s">
        <v>1365</v>
      </c>
      <c r="C8190" s="65">
        <v>63931</v>
      </c>
      <c r="D8190" s="66">
        <f>VLOOKUP(A8190,'2.1 Termination Charges'!$B$4:$F$904,5,0)</f>
        <v>0.21575</v>
      </c>
      <c r="G8190" s="67"/>
      <c r="H8190" s="67"/>
      <c r="J8190" s="67"/>
      <c r="P8190" s="68"/>
      <c r="Q8190" s="69"/>
      <c r="R8190" s="69"/>
      <c r="Z8190" s="70"/>
      <c r="AA8190" s="71"/>
      <c r="AB8190" s="70"/>
      <c r="AC8190" s="70"/>
      <c r="AD8190" s="53"/>
      <c r="AE8190" s="53"/>
      <c r="AF8190" s="72"/>
      <c r="AG8190" s="70"/>
      <c r="AH8190" s="70"/>
      <c r="AI8190" s="70"/>
    </row>
    <row r="8191" spans="1:35" ht="12.75" customHeight="1" x14ac:dyDescent="0.2">
      <c r="A8191" s="64" t="s">
        <v>1366</v>
      </c>
      <c r="B8191" s="65" t="s">
        <v>1365</v>
      </c>
      <c r="C8191" s="65">
        <v>63932</v>
      </c>
      <c r="D8191" s="66">
        <f>VLOOKUP(A8191,'2.1 Termination Charges'!$B$4:$F$904,5,0)</f>
        <v>0.21575</v>
      </c>
      <c r="G8191" s="67"/>
      <c r="H8191" s="67"/>
      <c r="J8191" s="67"/>
      <c r="P8191" s="68"/>
      <c r="Q8191" s="69"/>
      <c r="R8191" s="69"/>
      <c r="Z8191" s="70"/>
      <c r="AA8191" s="71"/>
      <c r="AB8191" s="70"/>
      <c r="AC8191" s="70"/>
      <c r="AD8191" s="53"/>
      <c r="AE8191" s="53"/>
      <c r="AF8191" s="72"/>
      <c r="AG8191" s="70"/>
      <c r="AH8191" s="70"/>
      <c r="AI8191" s="70"/>
    </row>
    <row r="8192" spans="1:35" ht="12.75" customHeight="1" x14ac:dyDescent="0.2">
      <c r="A8192" s="64" t="s">
        <v>1366</v>
      </c>
      <c r="B8192" s="65" t="s">
        <v>1365</v>
      </c>
      <c r="C8192" s="65">
        <v>63933</v>
      </c>
      <c r="D8192" s="66">
        <f>VLOOKUP(A8192,'2.1 Termination Charges'!$B$4:$F$904,5,0)</f>
        <v>0.21575</v>
      </c>
      <c r="G8192" s="67"/>
      <c r="H8192" s="67"/>
      <c r="J8192" s="67"/>
      <c r="P8192" s="68"/>
      <c r="Q8192" s="69"/>
      <c r="R8192" s="69"/>
      <c r="Z8192" s="70"/>
      <c r="AA8192" s="71"/>
      <c r="AB8192" s="70"/>
      <c r="AC8192" s="70"/>
      <c r="AD8192" s="53"/>
      <c r="AE8192" s="53"/>
      <c r="AF8192" s="72"/>
      <c r="AG8192" s="70"/>
      <c r="AH8192" s="70"/>
      <c r="AI8192" s="70"/>
    </row>
    <row r="8193" spans="1:35" ht="12.75" customHeight="1" x14ac:dyDescent="0.2">
      <c r="A8193" s="64" t="s">
        <v>1366</v>
      </c>
      <c r="B8193" s="65" t="s">
        <v>1365</v>
      </c>
      <c r="C8193" s="65">
        <v>63942</v>
      </c>
      <c r="D8193" s="66">
        <f>VLOOKUP(A8193,'2.1 Termination Charges'!$B$4:$F$904,5,0)</f>
        <v>0.21575</v>
      </c>
      <c r="G8193" s="67"/>
      <c r="H8193" s="67"/>
      <c r="J8193" s="67"/>
      <c r="P8193" s="68"/>
      <c r="Q8193" s="69"/>
      <c r="R8193" s="69"/>
      <c r="Z8193" s="70"/>
      <c r="AA8193" s="71"/>
      <c r="AB8193" s="70"/>
      <c r="AC8193" s="70"/>
      <c r="AD8193" s="53"/>
      <c r="AE8193" s="53"/>
      <c r="AF8193" s="72"/>
      <c r="AG8193" s="70"/>
      <c r="AH8193" s="70"/>
      <c r="AI8193" s="70"/>
    </row>
    <row r="8194" spans="1:35" ht="12.75" customHeight="1" x14ac:dyDescent="0.2">
      <c r="A8194" s="64" t="s">
        <v>1366</v>
      </c>
      <c r="B8194" s="65" t="s">
        <v>1365</v>
      </c>
      <c r="C8194" s="65">
        <v>63943</v>
      </c>
      <c r="D8194" s="66">
        <f>VLOOKUP(A8194,'2.1 Termination Charges'!$B$4:$F$904,5,0)</f>
        <v>0.21575</v>
      </c>
      <c r="G8194" s="67"/>
      <c r="H8194" s="67"/>
      <c r="J8194" s="67"/>
      <c r="P8194" s="68"/>
      <c r="Q8194" s="69"/>
      <c r="R8194" s="69"/>
      <c r="Z8194" s="70"/>
      <c r="AA8194" s="71"/>
      <c r="AB8194" s="70"/>
      <c r="AC8194" s="70"/>
      <c r="AD8194" s="53"/>
      <c r="AE8194" s="53"/>
      <c r="AF8194" s="72"/>
      <c r="AG8194" s="70"/>
      <c r="AH8194" s="70"/>
      <c r="AI8194" s="70"/>
    </row>
    <row r="8195" spans="1:35" ht="12.75" customHeight="1" x14ac:dyDescent="0.2">
      <c r="A8195" s="64" t="s">
        <v>1366</v>
      </c>
      <c r="B8195" s="65" t="s">
        <v>1365</v>
      </c>
      <c r="C8195" s="65">
        <v>63975</v>
      </c>
      <c r="D8195" s="66">
        <f>VLOOKUP(A8195,'2.1 Termination Charges'!$B$4:$F$904,5,0)</f>
        <v>0.21575</v>
      </c>
      <c r="G8195" s="67"/>
      <c r="H8195" s="67"/>
      <c r="J8195" s="67"/>
      <c r="P8195" s="68"/>
      <c r="Q8195" s="69"/>
      <c r="R8195" s="69"/>
      <c r="Z8195" s="70"/>
      <c r="AA8195" s="71"/>
      <c r="AB8195" s="70"/>
      <c r="AC8195" s="70"/>
      <c r="AD8195" s="53"/>
      <c r="AE8195" s="53"/>
      <c r="AF8195" s="72"/>
      <c r="AG8195" s="70"/>
      <c r="AH8195" s="70"/>
      <c r="AI8195" s="70"/>
    </row>
    <row r="8196" spans="1:35" ht="12.75" customHeight="1" x14ac:dyDescent="0.2">
      <c r="A8196" s="64" t="s">
        <v>1368</v>
      </c>
      <c r="B8196" s="65" t="s">
        <v>1367</v>
      </c>
      <c r="C8196" s="65">
        <v>63813</v>
      </c>
      <c r="D8196" s="66">
        <f>VLOOKUP(A8196,'2.1 Termination Charges'!$B$4:$F$904,5,0)</f>
        <v>0.1983</v>
      </c>
      <c r="G8196" s="67"/>
      <c r="H8196" s="67"/>
      <c r="J8196" s="67"/>
      <c r="P8196" s="68"/>
      <c r="Q8196" s="69"/>
      <c r="R8196" s="69"/>
      <c r="Z8196" s="70"/>
      <c r="AA8196" s="71"/>
      <c r="AB8196" s="70"/>
      <c r="AC8196" s="70"/>
      <c r="AD8196" s="53"/>
      <c r="AE8196" s="53"/>
      <c r="AF8196" s="72"/>
      <c r="AG8196" s="70"/>
      <c r="AH8196" s="70"/>
      <c r="AI8196" s="70"/>
    </row>
    <row r="8197" spans="1:35" ht="12.75" customHeight="1" x14ac:dyDescent="0.2">
      <c r="A8197" s="64" t="s">
        <v>1368</v>
      </c>
      <c r="B8197" s="65" t="s">
        <v>1367</v>
      </c>
      <c r="C8197" s="65">
        <v>63817</v>
      </c>
      <c r="D8197" s="66">
        <f>VLOOKUP(A8197,'2.1 Termination Charges'!$B$4:$F$904,5,0)</f>
        <v>0.1983</v>
      </c>
      <c r="G8197" s="67"/>
      <c r="H8197" s="67"/>
      <c r="J8197" s="67"/>
      <c r="P8197" s="68"/>
      <c r="Q8197" s="69"/>
      <c r="R8197" s="69"/>
      <c r="Z8197" s="70"/>
      <c r="AA8197" s="71"/>
      <c r="AB8197" s="70"/>
      <c r="AC8197" s="70"/>
      <c r="AD8197" s="53"/>
      <c r="AE8197" s="53"/>
      <c r="AF8197" s="72"/>
      <c r="AG8197" s="70"/>
      <c r="AH8197" s="70"/>
      <c r="AI8197" s="70"/>
    </row>
    <row r="8198" spans="1:35" ht="12.75" customHeight="1" x14ac:dyDescent="0.2">
      <c r="A8198" s="64" t="s">
        <v>1368</v>
      </c>
      <c r="B8198" s="65" t="s">
        <v>1367</v>
      </c>
      <c r="C8198" s="65">
        <v>63905</v>
      </c>
      <c r="D8198" s="66">
        <f>VLOOKUP(A8198,'2.1 Termination Charges'!$B$4:$F$904,5,0)</f>
        <v>0.1983</v>
      </c>
      <c r="G8198" s="67"/>
      <c r="H8198" s="67"/>
      <c r="J8198" s="67"/>
      <c r="P8198" s="68"/>
      <c r="Q8198" s="69"/>
      <c r="R8198" s="69"/>
      <c r="Z8198" s="70"/>
      <c r="AA8198" s="71"/>
      <c r="AB8198" s="70"/>
      <c r="AC8198" s="70"/>
      <c r="AD8198" s="53"/>
      <c r="AE8198" s="53"/>
      <c r="AF8198" s="72"/>
      <c r="AG8198" s="70"/>
      <c r="AH8198" s="70"/>
      <c r="AI8198" s="70"/>
    </row>
    <row r="8199" spans="1:35" ht="12.75" customHeight="1" x14ac:dyDescent="0.2">
      <c r="A8199" s="64" t="s">
        <v>1368</v>
      </c>
      <c r="B8199" s="65" t="s">
        <v>1367</v>
      </c>
      <c r="C8199" s="65">
        <v>63906</v>
      </c>
      <c r="D8199" s="66">
        <f>VLOOKUP(A8199,'2.1 Termination Charges'!$B$4:$F$904,5,0)</f>
        <v>0.1983</v>
      </c>
      <c r="G8199" s="67"/>
      <c r="H8199" s="67"/>
      <c r="J8199" s="67"/>
      <c r="P8199" s="68"/>
      <c r="Q8199" s="69"/>
      <c r="R8199" s="69"/>
      <c r="Z8199" s="70"/>
      <c r="AA8199" s="71"/>
      <c r="AB8199" s="70"/>
      <c r="AC8199" s="70"/>
      <c r="AD8199" s="53"/>
      <c r="AE8199" s="53"/>
      <c r="AF8199" s="72"/>
      <c r="AG8199" s="70"/>
      <c r="AH8199" s="70"/>
      <c r="AI8199" s="70"/>
    </row>
    <row r="8200" spans="1:35" ht="12.75" customHeight="1" x14ac:dyDescent="0.2">
      <c r="A8200" s="64" t="s">
        <v>1368</v>
      </c>
      <c r="B8200" s="65" t="s">
        <v>1367</v>
      </c>
      <c r="C8200" s="65">
        <v>63915</v>
      </c>
      <c r="D8200" s="66">
        <f>VLOOKUP(A8200,'2.1 Termination Charges'!$B$4:$F$904,5,0)</f>
        <v>0.1983</v>
      </c>
      <c r="G8200" s="67"/>
      <c r="H8200" s="67"/>
      <c r="J8200" s="67"/>
      <c r="P8200" s="68"/>
      <c r="Q8200" s="69"/>
      <c r="R8200" s="69"/>
      <c r="Z8200" s="70"/>
      <c r="AA8200" s="71"/>
      <c r="AB8200" s="70"/>
      <c r="AC8200" s="70"/>
      <c r="AD8200" s="53"/>
      <c r="AE8200" s="53"/>
      <c r="AF8200" s="72"/>
      <c r="AG8200" s="70"/>
      <c r="AH8200" s="70"/>
      <c r="AI8200" s="70"/>
    </row>
    <row r="8201" spans="1:35" ht="12.75" customHeight="1" x14ac:dyDescent="0.2">
      <c r="A8201" s="64" t="s">
        <v>1368</v>
      </c>
      <c r="B8201" s="65" t="s">
        <v>1367</v>
      </c>
      <c r="C8201" s="65">
        <v>63916</v>
      </c>
      <c r="D8201" s="66">
        <f>VLOOKUP(A8201,'2.1 Termination Charges'!$B$4:$F$904,5,0)</f>
        <v>0.1983</v>
      </c>
      <c r="G8201" s="67"/>
      <c r="H8201" s="67"/>
      <c r="J8201" s="67"/>
      <c r="P8201" s="68"/>
      <c r="Q8201" s="69"/>
      <c r="R8201" s="69"/>
      <c r="Z8201" s="70"/>
      <c r="AA8201" s="71"/>
      <c r="AB8201" s="70"/>
      <c r="AC8201" s="70"/>
      <c r="AD8201" s="53"/>
      <c r="AE8201" s="53"/>
      <c r="AF8201" s="72"/>
      <c r="AG8201" s="70"/>
      <c r="AH8201" s="70"/>
      <c r="AI8201" s="70"/>
    </row>
    <row r="8202" spans="1:35" ht="12.75" customHeight="1" x14ac:dyDescent="0.2">
      <c r="A8202" s="64" t="s">
        <v>1368</v>
      </c>
      <c r="B8202" s="65" t="s">
        <v>1367</v>
      </c>
      <c r="C8202" s="65">
        <v>63917</v>
      </c>
      <c r="D8202" s="66">
        <f>VLOOKUP(A8202,'2.1 Termination Charges'!$B$4:$F$904,5,0)</f>
        <v>0.1983</v>
      </c>
      <c r="G8202" s="67"/>
      <c r="H8202" s="67"/>
      <c r="J8202" s="67"/>
      <c r="P8202" s="68"/>
      <c r="Q8202" s="69"/>
      <c r="R8202" s="69"/>
      <c r="Z8202" s="70"/>
      <c r="AA8202" s="71"/>
      <c r="AB8202" s="70"/>
      <c r="AC8202" s="70"/>
      <c r="AD8202" s="53"/>
      <c r="AE8202" s="53"/>
      <c r="AF8202" s="72"/>
      <c r="AG8202" s="70"/>
      <c r="AH8202" s="70"/>
      <c r="AI8202" s="70"/>
    </row>
    <row r="8203" spans="1:35" ht="12.75" customHeight="1" x14ac:dyDescent="0.2">
      <c r="A8203" s="64" t="s">
        <v>1368</v>
      </c>
      <c r="B8203" s="65" t="s">
        <v>1367</v>
      </c>
      <c r="C8203" s="65">
        <v>63926</v>
      </c>
      <c r="D8203" s="66">
        <f>VLOOKUP(A8203,'2.1 Termination Charges'!$B$4:$F$904,5,0)</f>
        <v>0.1983</v>
      </c>
      <c r="G8203" s="67"/>
      <c r="H8203" s="67"/>
      <c r="J8203" s="67"/>
      <c r="P8203" s="68"/>
      <c r="Q8203" s="69"/>
      <c r="R8203" s="69"/>
      <c r="Z8203" s="70"/>
      <c r="AA8203" s="71"/>
      <c r="AB8203" s="70"/>
      <c r="AC8203" s="70"/>
      <c r="AD8203" s="53"/>
      <c r="AE8203" s="53"/>
      <c r="AF8203" s="72"/>
      <c r="AG8203" s="70"/>
      <c r="AH8203" s="70"/>
      <c r="AI8203" s="70"/>
    </row>
    <row r="8204" spans="1:35" ht="12.75" customHeight="1" x14ac:dyDescent="0.2">
      <c r="A8204" s="64" t="s">
        <v>1368</v>
      </c>
      <c r="B8204" s="65" t="s">
        <v>1367</v>
      </c>
      <c r="C8204" s="65">
        <v>63927</v>
      </c>
      <c r="D8204" s="66">
        <f>VLOOKUP(A8204,'2.1 Termination Charges'!$B$4:$F$904,5,0)</f>
        <v>0.1983</v>
      </c>
      <c r="G8204" s="67"/>
      <c r="H8204" s="67"/>
      <c r="J8204" s="67"/>
      <c r="P8204" s="68"/>
      <c r="Q8204" s="69"/>
      <c r="R8204" s="69"/>
      <c r="Z8204" s="70"/>
      <c r="AA8204" s="71"/>
      <c r="AB8204" s="70"/>
      <c r="AC8204" s="70"/>
      <c r="AD8204" s="53"/>
      <c r="AE8204" s="53"/>
      <c r="AF8204" s="72"/>
      <c r="AG8204" s="70"/>
      <c r="AH8204" s="70"/>
      <c r="AI8204" s="70"/>
    </row>
    <row r="8205" spans="1:35" ht="12.75" customHeight="1" x14ac:dyDescent="0.2">
      <c r="A8205" s="64" t="s">
        <v>1368</v>
      </c>
      <c r="B8205" s="65" t="s">
        <v>1367</v>
      </c>
      <c r="C8205" s="65">
        <v>63935</v>
      </c>
      <c r="D8205" s="66">
        <f>VLOOKUP(A8205,'2.1 Termination Charges'!$B$4:$F$904,5,0)</f>
        <v>0.1983</v>
      </c>
      <c r="G8205" s="67"/>
      <c r="H8205" s="67"/>
      <c r="J8205" s="67"/>
      <c r="P8205" s="68"/>
      <c r="Q8205" s="69"/>
      <c r="R8205" s="69"/>
      <c r="Z8205" s="70"/>
      <c r="AA8205" s="71"/>
      <c r="AB8205" s="70"/>
      <c r="AC8205" s="70"/>
      <c r="AD8205" s="53"/>
      <c r="AE8205" s="53"/>
      <c r="AF8205" s="72"/>
      <c r="AG8205" s="70"/>
      <c r="AH8205" s="70"/>
      <c r="AI8205" s="70"/>
    </row>
    <row r="8206" spans="1:35" ht="12.75" customHeight="1" x14ac:dyDescent="0.2">
      <c r="A8206" s="64" t="s">
        <v>1368</v>
      </c>
      <c r="B8206" s="65" t="s">
        <v>1367</v>
      </c>
      <c r="C8206" s="65">
        <v>63936</v>
      </c>
      <c r="D8206" s="66">
        <f>VLOOKUP(A8206,'2.1 Termination Charges'!$B$4:$F$904,5,0)</f>
        <v>0.1983</v>
      </c>
      <c r="G8206" s="67"/>
      <c r="H8206" s="67"/>
      <c r="J8206" s="67"/>
      <c r="P8206" s="68"/>
      <c r="Q8206" s="69"/>
      <c r="R8206" s="69"/>
      <c r="Z8206" s="70"/>
      <c r="AA8206" s="71"/>
      <c r="AB8206" s="70"/>
      <c r="AC8206" s="70"/>
      <c r="AD8206" s="53"/>
      <c r="AE8206" s="53"/>
      <c r="AF8206" s="72"/>
      <c r="AG8206" s="70"/>
      <c r="AH8206" s="70"/>
      <c r="AI8206" s="70"/>
    </row>
    <row r="8207" spans="1:35" ht="12.75" customHeight="1" x14ac:dyDescent="0.2">
      <c r="A8207" s="64" t="s">
        <v>1368</v>
      </c>
      <c r="B8207" s="65" t="s">
        <v>1367</v>
      </c>
      <c r="C8207" s="65">
        <v>63937</v>
      </c>
      <c r="D8207" s="66">
        <f>VLOOKUP(A8207,'2.1 Termination Charges'!$B$4:$F$904,5,0)</f>
        <v>0.1983</v>
      </c>
      <c r="G8207" s="67"/>
      <c r="H8207" s="67"/>
      <c r="J8207" s="67"/>
      <c r="P8207" s="68"/>
      <c r="Q8207" s="69"/>
      <c r="R8207" s="69"/>
      <c r="Z8207" s="70"/>
      <c r="AA8207" s="71"/>
      <c r="AB8207" s="70"/>
      <c r="AC8207" s="70"/>
      <c r="AD8207" s="53"/>
      <c r="AE8207" s="53"/>
      <c r="AF8207" s="72"/>
      <c r="AG8207" s="70"/>
      <c r="AH8207" s="70"/>
      <c r="AI8207" s="70"/>
    </row>
    <row r="8208" spans="1:35" ht="12.75" customHeight="1" x14ac:dyDescent="0.2">
      <c r="A8208" s="64" t="s">
        <v>1368</v>
      </c>
      <c r="B8208" s="65" t="s">
        <v>1367</v>
      </c>
      <c r="C8208" s="65">
        <v>63945</v>
      </c>
      <c r="D8208" s="66">
        <f>VLOOKUP(A8208,'2.1 Termination Charges'!$B$4:$F$904,5,0)</f>
        <v>0.1983</v>
      </c>
      <c r="G8208" s="67"/>
      <c r="H8208" s="67"/>
      <c r="J8208" s="67"/>
      <c r="P8208" s="68"/>
      <c r="Q8208" s="69"/>
      <c r="R8208" s="69"/>
      <c r="Z8208" s="70"/>
      <c r="AA8208" s="71"/>
      <c r="AB8208" s="70"/>
      <c r="AC8208" s="70"/>
      <c r="AD8208" s="53"/>
      <c r="AE8208" s="53"/>
      <c r="AF8208" s="72"/>
      <c r="AG8208" s="70"/>
      <c r="AH8208" s="70"/>
      <c r="AI8208" s="70"/>
    </row>
    <row r="8209" spans="1:35" ht="12.75" customHeight="1" x14ac:dyDescent="0.2">
      <c r="A8209" s="64" t="s">
        <v>1368</v>
      </c>
      <c r="B8209" s="65" t="s">
        <v>1367</v>
      </c>
      <c r="C8209" s="65">
        <v>63955</v>
      </c>
      <c r="D8209" s="66">
        <f>VLOOKUP(A8209,'2.1 Termination Charges'!$B$4:$F$904,5,0)</f>
        <v>0.1983</v>
      </c>
      <c r="G8209" s="67"/>
      <c r="H8209" s="67"/>
      <c r="J8209" s="67"/>
      <c r="P8209" s="68"/>
      <c r="Q8209" s="69"/>
      <c r="R8209" s="69"/>
      <c r="Z8209" s="70"/>
      <c r="AA8209" s="71"/>
      <c r="AB8209" s="70"/>
      <c r="AC8209" s="70"/>
      <c r="AD8209" s="53"/>
      <c r="AE8209" s="53"/>
      <c r="AF8209" s="72"/>
      <c r="AG8209" s="70"/>
      <c r="AH8209" s="70"/>
      <c r="AI8209" s="70"/>
    </row>
    <row r="8210" spans="1:35" ht="12.75" customHeight="1" x14ac:dyDescent="0.2">
      <c r="A8210" s="64" t="s">
        <v>1368</v>
      </c>
      <c r="B8210" s="65" t="s">
        <v>1367</v>
      </c>
      <c r="C8210" s="65">
        <v>63956</v>
      </c>
      <c r="D8210" s="66">
        <f>VLOOKUP(A8210,'2.1 Termination Charges'!$B$4:$F$904,5,0)</f>
        <v>0.1983</v>
      </c>
      <c r="G8210" s="67"/>
      <c r="H8210" s="67"/>
      <c r="J8210" s="67"/>
      <c r="P8210" s="68"/>
      <c r="Q8210" s="69"/>
      <c r="R8210" s="69"/>
      <c r="Z8210" s="70"/>
      <c r="AA8210" s="71"/>
      <c r="AB8210" s="70"/>
      <c r="AC8210" s="70"/>
      <c r="AD8210" s="53"/>
      <c r="AE8210" s="53"/>
      <c r="AF8210" s="72"/>
      <c r="AG8210" s="70"/>
      <c r="AH8210" s="70"/>
      <c r="AI8210" s="70"/>
    </row>
    <row r="8211" spans="1:35" ht="12.75" customHeight="1" x14ac:dyDescent="0.2">
      <c r="A8211" s="64" t="s">
        <v>1368</v>
      </c>
      <c r="B8211" s="65" t="s">
        <v>1367</v>
      </c>
      <c r="C8211" s="65">
        <v>63965</v>
      </c>
      <c r="D8211" s="66">
        <f>VLOOKUP(A8211,'2.1 Termination Charges'!$B$4:$F$904,5,0)</f>
        <v>0.1983</v>
      </c>
      <c r="G8211" s="67"/>
      <c r="H8211" s="67"/>
      <c r="J8211" s="67"/>
      <c r="P8211" s="68"/>
      <c r="Q8211" s="69"/>
      <c r="R8211" s="69"/>
      <c r="Z8211" s="70"/>
      <c r="AA8211" s="71"/>
      <c r="AB8211" s="70"/>
      <c r="AC8211" s="70"/>
      <c r="AD8211" s="53"/>
      <c r="AE8211" s="53"/>
      <c r="AF8211" s="72"/>
      <c r="AG8211" s="70"/>
      <c r="AH8211" s="70"/>
      <c r="AI8211" s="70"/>
    </row>
    <row r="8212" spans="1:35" ht="12.75" customHeight="1" x14ac:dyDescent="0.2">
      <c r="A8212" s="64" t="s">
        <v>1368</v>
      </c>
      <c r="B8212" s="65" t="s">
        <v>1367</v>
      </c>
      <c r="C8212" s="65">
        <v>63966</v>
      </c>
      <c r="D8212" s="66">
        <f>VLOOKUP(A8212,'2.1 Termination Charges'!$B$4:$F$904,5,0)</f>
        <v>0.1983</v>
      </c>
      <c r="G8212" s="67"/>
      <c r="H8212" s="67"/>
      <c r="J8212" s="67"/>
      <c r="P8212" s="68"/>
      <c r="Q8212" s="69"/>
      <c r="R8212" s="69"/>
      <c r="Z8212" s="70"/>
      <c r="AA8212" s="71"/>
      <c r="AB8212" s="70"/>
      <c r="AC8212" s="70"/>
      <c r="AD8212" s="53"/>
      <c r="AE8212" s="53"/>
      <c r="AF8212" s="72"/>
      <c r="AG8212" s="70"/>
      <c r="AH8212" s="70"/>
      <c r="AI8212" s="70"/>
    </row>
    <row r="8213" spans="1:35" ht="12.75" customHeight="1" x14ac:dyDescent="0.2">
      <c r="A8213" s="64" t="s">
        <v>1368</v>
      </c>
      <c r="B8213" s="65" t="s">
        <v>1367</v>
      </c>
      <c r="C8213" s="65">
        <v>63967</v>
      </c>
      <c r="D8213" s="66">
        <f>VLOOKUP(A8213,'2.1 Termination Charges'!$B$4:$F$904,5,0)</f>
        <v>0.1983</v>
      </c>
      <c r="G8213" s="67"/>
      <c r="H8213" s="67"/>
      <c r="J8213" s="67"/>
      <c r="P8213" s="68"/>
      <c r="Q8213" s="69"/>
      <c r="R8213" s="69"/>
      <c r="Z8213" s="70"/>
      <c r="AA8213" s="71"/>
      <c r="AB8213" s="70"/>
      <c r="AC8213" s="70"/>
      <c r="AD8213" s="53"/>
      <c r="AE8213" s="53"/>
      <c r="AF8213" s="72"/>
      <c r="AG8213" s="70"/>
      <c r="AH8213" s="70"/>
      <c r="AI8213" s="70"/>
    </row>
    <row r="8214" spans="1:35" ht="12.75" customHeight="1" x14ac:dyDescent="0.2">
      <c r="A8214" s="64" t="s">
        <v>1368</v>
      </c>
      <c r="B8214" s="65" t="s">
        <v>1367</v>
      </c>
      <c r="C8214" s="65">
        <v>63995</v>
      </c>
      <c r="D8214" s="66">
        <f>VLOOKUP(A8214,'2.1 Termination Charges'!$B$4:$F$904,5,0)</f>
        <v>0.1983</v>
      </c>
      <c r="G8214" s="67"/>
      <c r="H8214" s="67"/>
      <c r="J8214" s="67"/>
      <c r="P8214" s="68"/>
      <c r="Q8214" s="69"/>
      <c r="R8214" s="69"/>
      <c r="Z8214" s="70"/>
      <c r="AA8214" s="71"/>
      <c r="AB8214" s="70"/>
      <c r="AC8214" s="70"/>
      <c r="AD8214" s="53"/>
      <c r="AE8214" s="53"/>
      <c r="AF8214" s="72"/>
      <c r="AG8214" s="70"/>
      <c r="AH8214" s="70"/>
      <c r="AI8214" s="70"/>
    </row>
    <row r="8215" spans="1:35" ht="12.75" customHeight="1" x14ac:dyDescent="0.2">
      <c r="A8215" s="64" t="s">
        <v>1368</v>
      </c>
      <c r="B8215" s="65" t="s">
        <v>1367</v>
      </c>
      <c r="C8215" s="65">
        <v>63996</v>
      </c>
      <c r="D8215" s="66">
        <f>VLOOKUP(A8215,'2.1 Termination Charges'!$B$4:$F$904,5,0)</f>
        <v>0.1983</v>
      </c>
      <c r="G8215" s="67"/>
      <c r="H8215" s="67"/>
      <c r="J8215" s="67"/>
      <c r="P8215" s="68"/>
      <c r="Q8215" s="69"/>
      <c r="R8215" s="69"/>
      <c r="Z8215" s="70"/>
      <c r="AA8215" s="71"/>
      <c r="AB8215" s="70"/>
      <c r="AC8215" s="70"/>
      <c r="AD8215" s="53"/>
      <c r="AE8215" s="53"/>
      <c r="AF8215" s="72"/>
      <c r="AG8215" s="70"/>
      <c r="AH8215" s="70"/>
      <c r="AI8215" s="70"/>
    </row>
    <row r="8216" spans="1:35" ht="12.75" customHeight="1" x14ac:dyDescent="0.2">
      <c r="A8216" s="64" t="s">
        <v>1368</v>
      </c>
      <c r="B8216" s="65" t="s">
        <v>1367</v>
      </c>
      <c r="C8216" s="65">
        <v>63997</v>
      </c>
      <c r="D8216" s="66">
        <f>VLOOKUP(A8216,'2.1 Termination Charges'!$B$4:$F$904,5,0)</f>
        <v>0.1983</v>
      </c>
      <c r="G8216" s="67"/>
      <c r="H8216" s="67"/>
      <c r="J8216" s="67"/>
      <c r="P8216" s="68"/>
      <c r="Q8216" s="69"/>
      <c r="R8216" s="69"/>
      <c r="Z8216" s="70"/>
      <c r="AA8216" s="71"/>
      <c r="AB8216" s="70"/>
      <c r="AC8216" s="70"/>
      <c r="AD8216" s="53"/>
      <c r="AE8216" s="53"/>
      <c r="AF8216" s="72"/>
      <c r="AG8216" s="70"/>
      <c r="AH8216" s="70"/>
      <c r="AI8216" s="70"/>
    </row>
    <row r="8217" spans="1:35" ht="12.75" customHeight="1" x14ac:dyDescent="0.2">
      <c r="A8217" s="64" t="s">
        <v>1370</v>
      </c>
      <c r="B8217" s="65" t="s">
        <v>1369</v>
      </c>
      <c r="C8217" s="65">
        <v>63907</v>
      </c>
      <c r="D8217" s="66">
        <f>VLOOKUP(A8217,'2.1 Termination Charges'!$B$4:$F$904,5,0)</f>
        <v>0.24242</v>
      </c>
      <c r="G8217" s="67"/>
      <c r="H8217" s="67"/>
      <c r="J8217" s="67"/>
      <c r="P8217" s="68"/>
      <c r="Q8217" s="69"/>
      <c r="R8217" s="69"/>
      <c r="Z8217" s="70"/>
      <c r="AA8217" s="71"/>
      <c r="AB8217" s="70"/>
      <c r="AC8217" s="70"/>
      <c r="AD8217" s="53"/>
      <c r="AE8217" s="53"/>
      <c r="AF8217" s="72"/>
      <c r="AG8217" s="70"/>
      <c r="AH8217" s="70"/>
      <c r="AI8217" s="70"/>
    </row>
    <row r="8218" spans="1:35" ht="12.75" customHeight="1" x14ac:dyDescent="0.2">
      <c r="A8218" s="64" t="s">
        <v>1370</v>
      </c>
      <c r="B8218" s="65" t="s">
        <v>1369</v>
      </c>
      <c r="C8218" s="65">
        <v>63908</v>
      </c>
      <c r="D8218" s="66">
        <f>VLOOKUP(A8218,'2.1 Termination Charges'!$B$4:$F$904,5,0)</f>
        <v>0.24242</v>
      </c>
      <c r="G8218" s="67"/>
      <c r="H8218" s="67"/>
      <c r="J8218" s="67"/>
      <c r="P8218" s="68"/>
      <c r="Q8218" s="69"/>
      <c r="R8218" s="69"/>
      <c r="Z8218" s="70"/>
      <c r="AA8218" s="71"/>
      <c r="AB8218" s="70"/>
      <c r="AC8218" s="70"/>
      <c r="AD8218" s="53"/>
      <c r="AE8218" s="53"/>
      <c r="AF8218" s="72"/>
      <c r="AG8218" s="70"/>
      <c r="AH8218" s="70"/>
      <c r="AI8218" s="70"/>
    </row>
    <row r="8219" spans="1:35" ht="12.75" customHeight="1" x14ac:dyDescent="0.2">
      <c r="A8219" s="64" t="s">
        <v>1370</v>
      </c>
      <c r="B8219" s="65" t="s">
        <v>1369</v>
      </c>
      <c r="C8219" s="65">
        <v>63909</v>
      </c>
      <c r="D8219" s="66">
        <f>VLOOKUP(A8219,'2.1 Termination Charges'!$B$4:$F$904,5,0)</f>
        <v>0.24242</v>
      </c>
      <c r="G8219" s="67"/>
      <c r="H8219" s="67"/>
      <c r="J8219" s="67"/>
      <c r="P8219" s="68"/>
      <c r="Q8219" s="69"/>
      <c r="R8219" s="69"/>
      <c r="Z8219" s="70"/>
      <c r="AA8219" s="71"/>
      <c r="AB8219" s="70"/>
      <c r="AC8219" s="70"/>
      <c r="AD8219" s="53"/>
      <c r="AE8219" s="53"/>
      <c r="AF8219" s="72"/>
      <c r="AG8219" s="70"/>
      <c r="AH8219" s="70"/>
      <c r="AI8219" s="70"/>
    </row>
    <row r="8220" spans="1:35" ht="12.75" customHeight="1" x14ac:dyDescent="0.2">
      <c r="A8220" s="64" t="s">
        <v>1370</v>
      </c>
      <c r="B8220" s="65" t="s">
        <v>1369</v>
      </c>
      <c r="C8220" s="65">
        <v>63910</v>
      </c>
      <c r="D8220" s="66">
        <f>VLOOKUP(A8220,'2.1 Termination Charges'!$B$4:$F$904,5,0)</f>
        <v>0.24242</v>
      </c>
      <c r="G8220" s="67"/>
      <c r="H8220" s="67"/>
      <c r="J8220" s="67"/>
      <c r="P8220" s="68"/>
      <c r="Q8220" s="69"/>
      <c r="R8220" s="69"/>
      <c r="Z8220" s="70"/>
      <c r="AA8220" s="71"/>
      <c r="AB8220" s="70"/>
      <c r="AC8220" s="70"/>
      <c r="AD8220" s="53"/>
      <c r="AE8220" s="53"/>
      <c r="AF8220" s="72"/>
      <c r="AG8220" s="70"/>
      <c r="AH8220" s="70"/>
      <c r="AI8220" s="70"/>
    </row>
    <row r="8221" spans="1:35" ht="12.75" customHeight="1" x14ac:dyDescent="0.2">
      <c r="A8221" s="64" t="s">
        <v>1370</v>
      </c>
      <c r="B8221" s="65" t="s">
        <v>1369</v>
      </c>
      <c r="C8221" s="65">
        <v>63912</v>
      </c>
      <c r="D8221" s="66">
        <f>VLOOKUP(A8221,'2.1 Termination Charges'!$B$4:$F$904,5,0)</f>
        <v>0.24242</v>
      </c>
      <c r="G8221" s="67"/>
      <c r="H8221" s="67"/>
      <c r="J8221" s="67"/>
      <c r="P8221" s="68"/>
      <c r="Q8221" s="69"/>
      <c r="R8221" s="69"/>
      <c r="Z8221" s="70"/>
      <c r="AA8221" s="71"/>
      <c r="AB8221" s="70"/>
      <c r="AC8221" s="70"/>
      <c r="AD8221" s="53"/>
      <c r="AE8221" s="53"/>
      <c r="AF8221" s="72"/>
      <c r="AG8221" s="70"/>
      <c r="AH8221" s="70"/>
      <c r="AI8221" s="70"/>
    </row>
    <row r="8222" spans="1:35" ht="12.75" customHeight="1" x14ac:dyDescent="0.2">
      <c r="A8222" s="64" t="s">
        <v>1370</v>
      </c>
      <c r="B8222" s="65" t="s">
        <v>1369</v>
      </c>
      <c r="C8222" s="65">
        <v>63918</v>
      </c>
      <c r="D8222" s="66">
        <f>VLOOKUP(A8222,'2.1 Termination Charges'!$B$4:$F$904,5,0)</f>
        <v>0.24242</v>
      </c>
      <c r="G8222" s="67"/>
      <c r="H8222" s="67"/>
      <c r="J8222" s="67"/>
      <c r="P8222" s="68"/>
      <c r="Q8222" s="69"/>
      <c r="R8222" s="69"/>
      <c r="Z8222" s="70"/>
      <c r="AA8222" s="71"/>
      <c r="AB8222" s="70"/>
      <c r="AC8222" s="70"/>
      <c r="AD8222" s="53"/>
      <c r="AE8222" s="53"/>
      <c r="AF8222" s="72"/>
      <c r="AG8222" s="70"/>
      <c r="AH8222" s="70"/>
      <c r="AI8222" s="70"/>
    </row>
    <row r="8223" spans="1:35" ht="12.75" customHeight="1" x14ac:dyDescent="0.2">
      <c r="A8223" s="64" t="s">
        <v>1370</v>
      </c>
      <c r="B8223" s="65" t="s">
        <v>1369</v>
      </c>
      <c r="C8223" s="65">
        <v>63919</v>
      </c>
      <c r="D8223" s="66">
        <f>VLOOKUP(A8223,'2.1 Termination Charges'!$B$4:$F$904,5,0)</f>
        <v>0.24242</v>
      </c>
      <c r="G8223" s="67"/>
      <c r="H8223" s="67"/>
      <c r="J8223" s="67"/>
      <c r="P8223" s="68"/>
      <c r="Q8223" s="69"/>
      <c r="R8223" s="69"/>
      <c r="Z8223" s="70"/>
      <c r="AA8223" s="71"/>
      <c r="AB8223" s="70"/>
      <c r="AC8223" s="70"/>
      <c r="AD8223" s="53"/>
      <c r="AE8223" s="53"/>
      <c r="AF8223" s="72"/>
      <c r="AG8223" s="70"/>
      <c r="AH8223" s="70"/>
      <c r="AI8223" s="70"/>
    </row>
    <row r="8224" spans="1:35" ht="12.75" customHeight="1" x14ac:dyDescent="0.2">
      <c r="A8224" s="64" t="s">
        <v>1370</v>
      </c>
      <c r="B8224" s="65" t="s">
        <v>1369</v>
      </c>
      <c r="C8224" s="65">
        <v>63920</v>
      </c>
      <c r="D8224" s="66">
        <f>VLOOKUP(A8224,'2.1 Termination Charges'!$B$4:$F$904,5,0)</f>
        <v>0.24242</v>
      </c>
      <c r="G8224" s="67"/>
      <c r="H8224" s="67"/>
      <c r="J8224" s="67"/>
      <c r="P8224" s="68"/>
      <c r="Q8224" s="69"/>
      <c r="R8224" s="69"/>
      <c r="Z8224" s="70"/>
      <c r="AA8224" s="71"/>
      <c r="AB8224" s="70"/>
      <c r="AC8224" s="70"/>
      <c r="AD8224" s="53"/>
      <c r="AE8224" s="53"/>
      <c r="AF8224" s="72"/>
      <c r="AG8224" s="70"/>
      <c r="AH8224" s="70"/>
      <c r="AI8224" s="70"/>
    </row>
    <row r="8225" spans="1:35" ht="12.75" customHeight="1" x14ac:dyDescent="0.2">
      <c r="A8225" s="64" t="s">
        <v>1370</v>
      </c>
      <c r="B8225" s="65" t="s">
        <v>1369</v>
      </c>
      <c r="C8225" s="65">
        <v>63921</v>
      </c>
      <c r="D8225" s="66">
        <f>VLOOKUP(A8225,'2.1 Termination Charges'!$B$4:$F$904,5,0)</f>
        <v>0.24242</v>
      </c>
      <c r="G8225" s="67"/>
      <c r="H8225" s="67"/>
      <c r="J8225" s="67"/>
      <c r="P8225" s="68"/>
      <c r="Q8225" s="69"/>
      <c r="R8225" s="69"/>
      <c r="Z8225" s="70"/>
      <c r="AA8225" s="71"/>
      <c r="AB8225" s="70"/>
      <c r="AC8225" s="70"/>
      <c r="AD8225" s="53"/>
      <c r="AE8225" s="53"/>
      <c r="AF8225" s="72"/>
      <c r="AG8225" s="70"/>
      <c r="AH8225" s="70"/>
      <c r="AI8225" s="70"/>
    </row>
    <row r="8226" spans="1:35" ht="12.75" customHeight="1" x14ac:dyDescent="0.2">
      <c r="A8226" s="64" t="s">
        <v>1370</v>
      </c>
      <c r="B8226" s="65" t="s">
        <v>1369</v>
      </c>
      <c r="C8226" s="65">
        <v>63928</v>
      </c>
      <c r="D8226" s="66">
        <f>VLOOKUP(A8226,'2.1 Termination Charges'!$B$4:$F$904,5,0)</f>
        <v>0.24242</v>
      </c>
      <c r="G8226" s="67"/>
      <c r="H8226" s="67"/>
      <c r="J8226" s="67"/>
      <c r="P8226" s="68"/>
      <c r="Q8226" s="69"/>
      <c r="R8226" s="69"/>
      <c r="Z8226" s="70"/>
      <c r="AA8226" s="71"/>
      <c r="AB8226" s="70"/>
      <c r="AC8226" s="70"/>
      <c r="AD8226" s="53"/>
      <c r="AE8226" s="53"/>
      <c r="AF8226" s="72"/>
      <c r="AG8226" s="70"/>
      <c r="AH8226" s="70"/>
      <c r="AI8226" s="70"/>
    </row>
    <row r="8227" spans="1:35" ht="12.75" customHeight="1" x14ac:dyDescent="0.2">
      <c r="A8227" s="64" t="s">
        <v>1370</v>
      </c>
      <c r="B8227" s="65" t="s">
        <v>1369</v>
      </c>
      <c r="C8227" s="65">
        <v>63929</v>
      </c>
      <c r="D8227" s="66">
        <f>VLOOKUP(A8227,'2.1 Termination Charges'!$B$4:$F$904,5,0)</f>
        <v>0.24242</v>
      </c>
      <c r="G8227" s="67"/>
      <c r="H8227" s="67"/>
      <c r="J8227" s="67"/>
      <c r="P8227" s="68"/>
      <c r="Q8227" s="69"/>
      <c r="R8227" s="69"/>
      <c r="Z8227" s="70"/>
      <c r="AA8227" s="71"/>
      <c r="AB8227" s="70"/>
      <c r="AC8227" s="70"/>
      <c r="AD8227" s="53"/>
      <c r="AE8227" s="53"/>
      <c r="AF8227" s="72"/>
      <c r="AG8227" s="70"/>
      <c r="AH8227" s="70"/>
      <c r="AI8227" s="70"/>
    </row>
    <row r="8228" spans="1:35" ht="12.75" customHeight="1" x14ac:dyDescent="0.2">
      <c r="A8228" s="64" t="s">
        <v>1370</v>
      </c>
      <c r="B8228" s="65" t="s">
        <v>1369</v>
      </c>
      <c r="C8228" s="65">
        <v>63930</v>
      </c>
      <c r="D8228" s="66">
        <f>VLOOKUP(A8228,'2.1 Termination Charges'!$B$4:$F$904,5,0)</f>
        <v>0.24242</v>
      </c>
      <c r="G8228" s="67"/>
      <c r="H8228" s="67"/>
      <c r="J8228" s="67"/>
      <c r="P8228" s="68"/>
      <c r="Q8228" s="69"/>
      <c r="R8228" s="69"/>
      <c r="Z8228" s="70"/>
      <c r="AA8228" s="71"/>
      <c r="AB8228" s="70"/>
      <c r="AC8228" s="70"/>
      <c r="AD8228" s="53"/>
      <c r="AE8228" s="53"/>
      <c r="AF8228" s="72"/>
      <c r="AG8228" s="70"/>
      <c r="AH8228" s="70"/>
      <c r="AI8228" s="70"/>
    </row>
    <row r="8229" spans="1:35" ht="12.75" customHeight="1" x14ac:dyDescent="0.2">
      <c r="A8229" s="64" t="s">
        <v>1370</v>
      </c>
      <c r="B8229" s="65" t="s">
        <v>1369</v>
      </c>
      <c r="C8229" s="65">
        <v>63938</v>
      </c>
      <c r="D8229" s="66">
        <f>VLOOKUP(A8229,'2.1 Termination Charges'!$B$4:$F$904,5,0)</f>
        <v>0.24242</v>
      </c>
      <c r="G8229" s="67"/>
      <c r="H8229" s="67"/>
      <c r="J8229" s="67"/>
      <c r="P8229" s="68"/>
      <c r="Q8229" s="69"/>
      <c r="R8229" s="69"/>
      <c r="Z8229" s="70"/>
      <c r="AA8229" s="71"/>
      <c r="AB8229" s="70"/>
      <c r="AC8229" s="70"/>
      <c r="AD8229" s="53"/>
      <c r="AE8229" s="53"/>
      <c r="AF8229" s="72"/>
      <c r="AG8229" s="70"/>
      <c r="AH8229" s="70"/>
      <c r="AI8229" s="70"/>
    </row>
    <row r="8230" spans="1:35" ht="12.75" customHeight="1" x14ac:dyDescent="0.2">
      <c r="A8230" s="64" t="s">
        <v>1370</v>
      </c>
      <c r="B8230" s="65" t="s">
        <v>1369</v>
      </c>
      <c r="C8230" s="65">
        <v>63939</v>
      </c>
      <c r="D8230" s="66">
        <f>VLOOKUP(A8230,'2.1 Termination Charges'!$B$4:$F$904,5,0)</f>
        <v>0.24242</v>
      </c>
      <c r="G8230" s="67"/>
      <c r="H8230" s="67"/>
      <c r="J8230" s="67"/>
      <c r="P8230" s="68"/>
      <c r="Q8230" s="69"/>
      <c r="R8230" s="69"/>
      <c r="Z8230" s="70"/>
      <c r="AA8230" s="71"/>
      <c r="AB8230" s="70"/>
      <c r="AC8230" s="70"/>
      <c r="AD8230" s="53"/>
      <c r="AE8230" s="53"/>
      <c r="AF8230" s="72"/>
      <c r="AG8230" s="70"/>
      <c r="AH8230" s="70"/>
      <c r="AI8230" s="70"/>
    </row>
    <row r="8231" spans="1:35" ht="12.75" customHeight="1" x14ac:dyDescent="0.2">
      <c r="A8231" s="64" t="s">
        <v>1370</v>
      </c>
      <c r="B8231" s="65" t="s">
        <v>1369</v>
      </c>
      <c r="C8231" s="65">
        <v>63946</v>
      </c>
      <c r="D8231" s="66">
        <f>VLOOKUP(A8231,'2.1 Termination Charges'!$B$4:$F$904,5,0)</f>
        <v>0.24242</v>
      </c>
      <c r="G8231" s="67"/>
      <c r="H8231" s="67"/>
      <c r="J8231" s="67"/>
      <c r="P8231" s="68"/>
      <c r="Q8231" s="69"/>
      <c r="R8231" s="69"/>
      <c r="Z8231" s="70"/>
      <c r="AA8231" s="71"/>
      <c r="AB8231" s="70"/>
      <c r="AC8231" s="70"/>
      <c r="AD8231" s="53"/>
      <c r="AE8231" s="53"/>
      <c r="AF8231" s="72"/>
      <c r="AG8231" s="70"/>
      <c r="AH8231" s="70"/>
      <c r="AI8231" s="70"/>
    </row>
    <row r="8232" spans="1:35" ht="12.75" customHeight="1" x14ac:dyDescent="0.2">
      <c r="A8232" s="64" t="s">
        <v>1370</v>
      </c>
      <c r="B8232" s="65" t="s">
        <v>1369</v>
      </c>
      <c r="C8232" s="65">
        <v>63947</v>
      </c>
      <c r="D8232" s="66">
        <f>VLOOKUP(A8232,'2.1 Termination Charges'!$B$4:$F$904,5,0)</f>
        <v>0.24242</v>
      </c>
      <c r="G8232" s="67"/>
      <c r="H8232" s="67"/>
      <c r="J8232" s="67"/>
      <c r="P8232" s="68"/>
      <c r="Q8232" s="69"/>
      <c r="R8232" s="69"/>
      <c r="Z8232" s="70"/>
      <c r="AA8232" s="71"/>
      <c r="AB8232" s="70"/>
      <c r="AC8232" s="70"/>
      <c r="AD8232" s="53"/>
      <c r="AE8232" s="53"/>
      <c r="AF8232" s="72"/>
      <c r="AG8232" s="70"/>
      <c r="AH8232" s="70"/>
      <c r="AI8232" s="70"/>
    </row>
    <row r="8233" spans="1:35" ht="12.75" customHeight="1" x14ac:dyDescent="0.2">
      <c r="A8233" s="64" t="s">
        <v>1370</v>
      </c>
      <c r="B8233" s="65" t="s">
        <v>1369</v>
      </c>
      <c r="C8233" s="65">
        <v>63948</v>
      </c>
      <c r="D8233" s="66">
        <f>VLOOKUP(A8233,'2.1 Termination Charges'!$B$4:$F$904,5,0)</f>
        <v>0.24242</v>
      </c>
      <c r="G8233" s="67"/>
      <c r="H8233" s="67"/>
      <c r="J8233" s="67"/>
      <c r="P8233" s="68"/>
      <c r="Q8233" s="69"/>
      <c r="R8233" s="69"/>
      <c r="Z8233" s="70"/>
      <c r="AA8233" s="71"/>
      <c r="AB8233" s="70"/>
      <c r="AC8233" s="70"/>
      <c r="AD8233" s="53"/>
      <c r="AE8233" s="53"/>
      <c r="AF8233" s="72"/>
      <c r="AG8233" s="70"/>
      <c r="AH8233" s="70"/>
      <c r="AI8233" s="70"/>
    </row>
    <row r="8234" spans="1:35" ht="12.75" customHeight="1" x14ac:dyDescent="0.2">
      <c r="A8234" s="64" t="s">
        <v>1370</v>
      </c>
      <c r="B8234" s="65" t="s">
        <v>1369</v>
      </c>
      <c r="C8234" s="65">
        <v>63949</v>
      </c>
      <c r="D8234" s="66">
        <f>VLOOKUP(A8234,'2.1 Termination Charges'!$B$4:$F$904,5,0)</f>
        <v>0.24242</v>
      </c>
      <c r="G8234" s="67"/>
      <c r="H8234" s="67"/>
      <c r="J8234" s="67"/>
      <c r="P8234" s="68"/>
      <c r="Q8234" s="69"/>
      <c r="R8234" s="69"/>
      <c r="Z8234" s="70"/>
      <c r="AA8234" s="71"/>
      <c r="AB8234" s="70"/>
      <c r="AC8234" s="70"/>
      <c r="AD8234" s="53"/>
      <c r="AE8234" s="53"/>
      <c r="AF8234" s="72"/>
      <c r="AG8234" s="70"/>
      <c r="AH8234" s="70"/>
      <c r="AI8234" s="70"/>
    </row>
    <row r="8235" spans="1:35" ht="12.75" customHeight="1" x14ac:dyDescent="0.2">
      <c r="A8235" s="64" t="s">
        <v>1370</v>
      </c>
      <c r="B8235" s="65" t="s">
        <v>1369</v>
      </c>
      <c r="C8235" s="65">
        <v>63950</v>
      </c>
      <c r="D8235" s="66">
        <f>VLOOKUP(A8235,'2.1 Termination Charges'!$B$4:$F$904,5,0)</f>
        <v>0.24242</v>
      </c>
      <c r="G8235" s="67"/>
      <c r="H8235" s="67"/>
      <c r="J8235" s="67"/>
      <c r="P8235" s="68"/>
      <c r="Q8235" s="69"/>
      <c r="R8235" s="69"/>
      <c r="Z8235" s="70"/>
      <c r="AA8235" s="71"/>
      <c r="AB8235" s="70"/>
      <c r="AC8235" s="70"/>
      <c r="AD8235" s="53"/>
      <c r="AE8235" s="53"/>
      <c r="AF8235" s="72"/>
      <c r="AG8235" s="70"/>
      <c r="AH8235" s="70"/>
      <c r="AI8235" s="70"/>
    </row>
    <row r="8236" spans="1:35" ht="12.75" customHeight="1" x14ac:dyDescent="0.2">
      <c r="A8236" s="64" t="s">
        <v>1370</v>
      </c>
      <c r="B8236" s="65" t="s">
        <v>1369</v>
      </c>
      <c r="C8236" s="65">
        <v>63951</v>
      </c>
      <c r="D8236" s="66">
        <f>VLOOKUP(A8236,'2.1 Termination Charges'!$B$4:$F$904,5,0)</f>
        <v>0.24242</v>
      </c>
      <c r="G8236" s="67"/>
      <c r="H8236" s="67"/>
      <c r="J8236" s="67"/>
      <c r="P8236" s="68"/>
      <c r="Q8236" s="69"/>
      <c r="R8236" s="69"/>
      <c r="Z8236" s="70"/>
      <c r="AA8236" s="71"/>
      <c r="AB8236" s="70"/>
      <c r="AC8236" s="70"/>
      <c r="AD8236" s="53"/>
      <c r="AE8236" s="53"/>
      <c r="AF8236" s="72"/>
      <c r="AG8236" s="70"/>
      <c r="AH8236" s="70"/>
      <c r="AI8236" s="70"/>
    </row>
    <row r="8237" spans="1:35" ht="12.75" customHeight="1" x14ac:dyDescent="0.2">
      <c r="A8237" s="64" t="s">
        <v>1370</v>
      </c>
      <c r="B8237" s="65" t="s">
        <v>1369</v>
      </c>
      <c r="C8237" s="65">
        <v>63960</v>
      </c>
      <c r="D8237" s="66">
        <f>VLOOKUP(A8237,'2.1 Termination Charges'!$B$4:$F$904,5,0)</f>
        <v>0.24242</v>
      </c>
      <c r="G8237" s="67"/>
      <c r="H8237" s="67"/>
      <c r="J8237" s="67"/>
      <c r="P8237" s="68"/>
      <c r="Q8237" s="69"/>
      <c r="R8237" s="69"/>
      <c r="Z8237" s="70"/>
      <c r="AA8237" s="71"/>
      <c r="AB8237" s="70"/>
      <c r="AC8237" s="70"/>
      <c r="AD8237" s="53"/>
      <c r="AE8237" s="53"/>
      <c r="AF8237" s="72"/>
      <c r="AG8237" s="70"/>
      <c r="AH8237" s="70"/>
      <c r="AI8237" s="70"/>
    </row>
    <row r="8238" spans="1:35" ht="12.75" customHeight="1" x14ac:dyDescent="0.2">
      <c r="A8238" s="64" t="s">
        <v>1370</v>
      </c>
      <c r="B8238" s="65" t="s">
        <v>1369</v>
      </c>
      <c r="C8238" s="65">
        <v>63961</v>
      </c>
      <c r="D8238" s="66">
        <f>VLOOKUP(A8238,'2.1 Termination Charges'!$B$4:$F$904,5,0)</f>
        <v>0.24242</v>
      </c>
      <c r="G8238" s="67"/>
      <c r="H8238" s="67"/>
      <c r="J8238" s="67"/>
      <c r="P8238" s="68"/>
      <c r="Q8238" s="69"/>
      <c r="R8238" s="69"/>
      <c r="Z8238" s="70"/>
      <c r="AA8238" s="71"/>
      <c r="AB8238" s="70"/>
      <c r="AC8238" s="70"/>
      <c r="AD8238" s="53"/>
      <c r="AE8238" s="53"/>
      <c r="AF8238" s="72"/>
      <c r="AG8238" s="70"/>
      <c r="AH8238" s="70"/>
      <c r="AI8238" s="70"/>
    </row>
    <row r="8239" spans="1:35" ht="12.75" customHeight="1" x14ac:dyDescent="0.2">
      <c r="A8239" s="64" t="s">
        <v>1370</v>
      </c>
      <c r="B8239" s="65" t="s">
        <v>1369</v>
      </c>
      <c r="C8239" s="65">
        <v>63962</v>
      </c>
      <c r="D8239" s="66">
        <f>VLOOKUP(A8239,'2.1 Termination Charges'!$B$4:$F$904,5,0)</f>
        <v>0.24242</v>
      </c>
      <c r="G8239" s="67"/>
      <c r="H8239" s="67"/>
      <c r="J8239" s="67"/>
      <c r="P8239" s="68"/>
      <c r="Q8239" s="69"/>
      <c r="R8239" s="69"/>
      <c r="Z8239" s="70"/>
      <c r="AA8239" s="71"/>
      <c r="AB8239" s="70"/>
      <c r="AC8239" s="70"/>
      <c r="AD8239" s="53"/>
      <c r="AE8239" s="53"/>
      <c r="AF8239" s="72"/>
      <c r="AG8239" s="70"/>
      <c r="AH8239" s="70"/>
      <c r="AI8239" s="70"/>
    </row>
    <row r="8240" spans="1:35" ht="12.75" customHeight="1" x14ac:dyDescent="0.2">
      <c r="A8240" s="64" t="s">
        <v>1370</v>
      </c>
      <c r="B8240" s="65" t="s">
        <v>1369</v>
      </c>
      <c r="C8240" s="65">
        <v>63968</v>
      </c>
      <c r="D8240" s="66">
        <f>VLOOKUP(A8240,'2.1 Termination Charges'!$B$4:$F$904,5,0)</f>
        <v>0.24242</v>
      </c>
      <c r="G8240" s="67"/>
      <c r="H8240" s="67"/>
      <c r="J8240" s="67"/>
      <c r="P8240" s="68"/>
      <c r="Q8240" s="69"/>
      <c r="R8240" s="69"/>
      <c r="Z8240" s="70"/>
      <c r="AA8240" s="71"/>
      <c r="AB8240" s="70"/>
      <c r="AC8240" s="70"/>
      <c r="AD8240" s="53"/>
      <c r="AE8240" s="53"/>
      <c r="AF8240" s="72"/>
      <c r="AG8240" s="70"/>
      <c r="AH8240" s="70"/>
      <c r="AI8240" s="70"/>
    </row>
    <row r="8241" spans="1:35" ht="12.75" customHeight="1" x14ac:dyDescent="0.2">
      <c r="A8241" s="64" t="s">
        <v>1370</v>
      </c>
      <c r="B8241" s="65" t="s">
        <v>1369</v>
      </c>
      <c r="C8241" s="65">
        <v>6398</v>
      </c>
      <c r="D8241" s="66">
        <f>VLOOKUP(A8241,'2.1 Termination Charges'!$B$4:$F$904,5,0)</f>
        <v>0.24242</v>
      </c>
      <c r="G8241" s="67"/>
      <c r="H8241" s="67"/>
      <c r="J8241" s="67"/>
      <c r="P8241" s="68"/>
      <c r="Q8241" s="69"/>
      <c r="R8241" s="69"/>
      <c r="Z8241" s="70"/>
      <c r="AA8241" s="71"/>
      <c r="AB8241" s="70"/>
      <c r="AC8241" s="70"/>
      <c r="AD8241" s="53"/>
      <c r="AE8241" s="53"/>
      <c r="AF8241" s="72"/>
      <c r="AG8241" s="70"/>
      <c r="AH8241" s="70"/>
      <c r="AI8241" s="70"/>
    </row>
    <row r="8242" spans="1:35" ht="12.75" customHeight="1" x14ac:dyDescent="0.2">
      <c r="A8242" s="64" t="s">
        <v>1370</v>
      </c>
      <c r="B8242" s="65" t="s">
        <v>1369</v>
      </c>
      <c r="C8242" s="65">
        <v>63998</v>
      </c>
      <c r="D8242" s="66">
        <f>VLOOKUP(A8242,'2.1 Termination Charges'!$B$4:$F$904,5,0)</f>
        <v>0.24242</v>
      </c>
      <c r="G8242" s="67"/>
      <c r="H8242" s="67"/>
      <c r="J8242" s="67"/>
      <c r="P8242" s="68"/>
      <c r="Q8242" s="69"/>
      <c r="R8242" s="69"/>
      <c r="Z8242" s="70"/>
      <c r="AA8242" s="71"/>
      <c r="AB8242" s="70"/>
      <c r="AC8242" s="70"/>
      <c r="AD8242" s="53"/>
      <c r="AE8242" s="53"/>
      <c r="AF8242" s="72"/>
      <c r="AG8242" s="70"/>
      <c r="AH8242" s="70"/>
      <c r="AI8242" s="70"/>
    </row>
    <row r="8243" spans="1:35" ht="12.75" customHeight="1" x14ac:dyDescent="0.2">
      <c r="A8243" s="64" t="s">
        <v>1370</v>
      </c>
      <c r="B8243" s="65" t="s">
        <v>1369</v>
      </c>
      <c r="C8243" s="65">
        <v>63999</v>
      </c>
      <c r="D8243" s="66">
        <f>VLOOKUP(A8243,'2.1 Termination Charges'!$B$4:$F$904,5,0)</f>
        <v>0.24242</v>
      </c>
      <c r="G8243" s="67"/>
      <c r="H8243" s="67"/>
      <c r="J8243" s="67"/>
      <c r="P8243" s="68"/>
      <c r="Q8243" s="69"/>
      <c r="R8243" s="69"/>
      <c r="Z8243" s="70"/>
      <c r="AA8243" s="71"/>
      <c r="AB8243" s="70"/>
      <c r="AC8243" s="70"/>
      <c r="AD8243" s="53"/>
      <c r="AE8243" s="53"/>
      <c r="AF8243" s="72"/>
      <c r="AG8243" s="70"/>
      <c r="AH8243" s="70"/>
      <c r="AI8243" s="70"/>
    </row>
    <row r="8244" spans="1:35" ht="12.75" customHeight="1" x14ac:dyDescent="0.2">
      <c r="A8244" s="64" t="s">
        <v>1372</v>
      </c>
      <c r="B8244" s="65" t="s">
        <v>1371</v>
      </c>
      <c r="C8244" s="65">
        <v>639</v>
      </c>
      <c r="D8244" s="66">
        <f>VLOOKUP(A8244,'2.1 Termination Charges'!$B$4:$F$904,5,0)</f>
        <v>0.24242</v>
      </c>
      <c r="G8244" s="67"/>
      <c r="H8244" s="67"/>
      <c r="J8244" s="67"/>
      <c r="P8244" s="68"/>
      <c r="Q8244" s="69"/>
      <c r="R8244" s="69"/>
      <c r="Z8244" s="70"/>
      <c r="AA8244" s="71"/>
      <c r="AB8244" s="70"/>
      <c r="AC8244" s="70"/>
      <c r="AD8244" s="53"/>
      <c r="AE8244" s="53"/>
      <c r="AF8244" s="72"/>
      <c r="AG8244" s="70"/>
      <c r="AH8244" s="70"/>
      <c r="AI8244" s="70"/>
    </row>
    <row r="8245" spans="1:35" ht="12.75" customHeight="1" x14ac:dyDescent="0.2">
      <c r="A8245" s="64" t="s">
        <v>1372</v>
      </c>
      <c r="B8245" s="65" t="s">
        <v>1371</v>
      </c>
      <c r="C8245" s="65">
        <v>63973</v>
      </c>
      <c r="D8245" s="66">
        <f>VLOOKUP(A8245,'2.1 Termination Charges'!$B$4:$F$904,5,0)</f>
        <v>0.24242</v>
      </c>
      <c r="G8245" s="67"/>
      <c r="H8245" s="67"/>
      <c r="J8245" s="67"/>
      <c r="P8245" s="68"/>
      <c r="Q8245" s="69"/>
      <c r="R8245" s="69"/>
      <c r="Z8245" s="70"/>
      <c r="AA8245" s="71"/>
      <c r="AB8245" s="70"/>
      <c r="AC8245" s="70"/>
      <c r="AD8245" s="53"/>
      <c r="AE8245" s="53"/>
      <c r="AF8245" s="72"/>
      <c r="AG8245" s="70"/>
      <c r="AH8245" s="70"/>
      <c r="AI8245" s="70"/>
    </row>
    <row r="8246" spans="1:35" ht="12.75" customHeight="1" x14ac:dyDescent="0.2">
      <c r="A8246" s="64" t="s">
        <v>1372</v>
      </c>
      <c r="B8246" s="65" t="s">
        <v>1371</v>
      </c>
      <c r="C8246" s="65">
        <v>63974</v>
      </c>
      <c r="D8246" s="66">
        <f>VLOOKUP(A8246,'2.1 Termination Charges'!$B$4:$F$904,5,0)</f>
        <v>0.24242</v>
      </c>
      <c r="G8246" s="67"/>
      <c r="H8246" s="67"/>
      <c r="J8246" s="67"/>
      <c r="P8246" s="68"/>
      <c r="Q8246" s="69"/>
      <c r="R8246" s="69"/>
      <c r="Z8246" s="70"/>
      <c r="AA8246" s="71"/>
      <c r="AB8246" s="70"/>
      <c r="AC8246" s="70"/>
      <c r="AD8246" s="53"/>
      <c r="AE8246" s="53"/>
      <c r="AF8246" s="72"/>
      <c r="AG8246" s="70"/>
      <c r="AH8246" s="70"/>
      <c r="AI8246" s="70"/>
    </row>
    <row r="8247" spans="1:35" ht="12.75" customHeight="1" x14ac:dyDescent="0.2">
      <c r="A8247" s="64" t="s">
        <v>1372</v>
      </c>
      <c r="B8247" s="65" t="s">
        <v>1371</v>
      </c>
      <c r="C8247" s="65">
        <v>63979</v>
      </c>
      <c r="D8247" s="66">
        <f>VLOOKUP(A8247,'2.1 Termination Charges'!$B$4:$F$904,5,0)</f>
        <v>0.24242</v>
      </c>
      <c r="G8247" s="67"/>
      <c r="H8247" s="67"/>
      <c r="J8247" s="67"/>
      <c r="P8247" s="68"/>
      <c r="Q8247" s="69"/>
      <c r="R8247" s="69"/>
      <c r="Z8247" s="70"/>
      <c r="AA8247" s="71"/>
      <c r="AB8247" s="70"/>
      <c r="AC8247" s="70"/>
      <c r="AD8247" s="53"/>
      <c r="AE8247" s="53"/>
      <c r="AF8247" s="72"/>
      <c r="AG8247" s="70"/>
      <c r="AH8247" s="70"/>
      <c r="AI8247" s="70"/>
    </row>
    <row r="8248" spans="1:35" ht="12.75" customHeight="1" x14ac:dyDescent="0.2">
      <c r="A8248" s="64" t="s">
        <v>1374</v>
      </c>
      <c r="B8248" s="65" t="s">
        <v>1373</v>
      </c>
      <c r="C8248" s="65">
        <v>48</v>
      </c>
      <c r="D8248" s="66">
        <f>VLOOKUP(A8248,'2.1 Termination Charges'!$B$4:$F$904,5,0)</f>
        <v>1.5509999999999999E-2</v>
      </c>
      <c r="G8248" s="67"/>
      <c r="H8248" s="67"/>
      <c r="J8248" s="67"/>
      <c r="P8248" s="68"/>
      <c r="Q8248" s="69"/>
      <c r="R8248" s="69"/>
      <c r="Z8248" s="70"/>
      <c r="AA8248" s="71"/>
      <c r="AB8248" s="70"/>
      <c r="AC8248" s="70"/>
      <c r="AD8248" s="53"/>
      <c r="AE8248" s="53"/>
      <c r="AF8248" s="72"/>
      <c r="AG8248" s="70"/>
      <c r="AH8248" s="70"/>
      <c r="AI8248" s="70"/>
    </row>
    <row r="8249" spans="1:35" ht="12.75" customHeight="1" x14ac:dyDescent="0.2">
      <c r="A8249" s="64" t="s">
        <v>1376</v>
      </c>
      <c r="B8249" s="65" t="s">
        <v>1375</v>
      </c>
      <c r="C8249" s="65">
        <v>48532</v>
      </c>
      <c r="D8249" s="66">
        <f>VLOOKUP(A8249,'2.1 Termination Charges'!$B$4:$F$904,5,0)</f>
        <v>2.206E-2</v>
      </c>
      <c r="G8249" s="67"/>
      <c r="H8249" s="67"/>
      <c r="J8249" s="67"/>
      <c r="P8249" s="68"/>
      <c r="Q8249" s="69"/>
      <c r="R8249" s="69"/>
      <c r="Z8249" s="70"/>
      <c r="AA8249" s="71"/>
      <c r="AB8249" s="70"/>
      <c r="AC8249" s="70"/>
      <c r="AD8249" s="53"/>
      <c r="AE8249" s="53"/>
      <c r="AF8249" s="72"/>
      <c r="AG8249" s="70"/>
      <c r="AH8249" s="70"/>
      <c r="AI8249" s="70"/>
    </row>
    <row r="8250" spans="1:35" ht="12.75" customHeight="1" x14ac:dyDescent="0.2">
      <c r="A8250" s="64" t="s">
        <v>1376</v>
      </c>
      <c r="B8250" s="65" t="s">
        <v>1375</v>
      </c>
      <c r="C8250" s="65">
        <v>485380</v>
      </c>
      <c r="D8250" s="66">
        <f>VLOOKUP(A8250,'2.1 Termination Charges'!$B$4:$F$904,5,0)</f>
        <v>2.206E-2</v>
      </c>
      <c r="G8250" s="67"/>
      <c r="H8250" s="67"/>
      <c r="J8250" s="67"/>
      <c r="P8250" s="68"/>
      <c r="Q8250" s="69"/>
      <c r="R8250" s="69"/>
      <c r="Z8250" s="70"/>
      <c r="AA8250" s="71"/>
      <c r="AB8250" s="70"/>
      <c r="AC8250" s="70"/>
      <c r="AD8250" s="53"/>
      <c r="AE8250" s="53"/>
      <c r="AF8250" s="72"/>
      <c r="AG8250" s="70"/>
      <c r="AH8250" s="70"/>
      <c r="AI8250" s="70"/>
    </row>
    <row r="8251" spans="1:35" ht="12.75" customHeight="1" x14ac:dyDescent="0.2">
      <c r="A8251" s="64" t="s">
        <v>1376</v>
      </c>
      <c r="B8251" s="65" t="s">
        <v>1375</v>
      </c>
      <c r="C8251" s="65">
        <v>485381</v>
      </c>
      <c r="D8251" s="66">
        <f>VLOOKUP(A8251,'2.1 Termination Charges'!$B$4:$F$904,5,0)</f>
        <v>2.206E-2</v>
      </c>
      <c r="G8251" s="67"/>
      <c r="H8251" s="67"/>
      <c r="J8251" s="67"/>
      <c r="P8251" s="68"/>
      <c r="Q8251" s="69"/>
      <c r="R8251" s="69"/>
      <c r="Z8251" s="70"/>
      <c r="AA8251" s="71"/>
      <c r="AB8251" s="70"/>
      <c r="AC8251" s="70"/>
      <c r="AD8251" s="53"/>
      <c r="AE8251" s="53"/>
      <c r="AF8251" s="72"/>
      <c r="AG8251" s="70"/>
      <c r="AH8251" s="70"/>
      <c r="AI8251" s="70"/>
    </row>
    <row r="8252" spans="1:35" ht="12.75" customHeight="1" x14ac:dyDescent="0.2">
      <c r="A8252" s="64" t="s">
        <v>1376</v>
      </c>
      <c r="B8252" s="65" t="s">
        <v>1375</v>
      </c>
      <c r="C8252" s="65">
        <v>485382</v>
      </c>
      <c r="D8252" s="66">
        <f>VLOOKUP(A8252,'2.1 Termination Charges'!$B$4:$F$904,5,0)</f>
        <v>2.206E-2</v>
      </c>
      <c r="G8252" s="67"/>
      <c r="H8252" s="67"/>
      <c r="J8252" s="67"/>
      <c r="P8252" s="68"/>
      <c r="Q8252" s="69"/>
      <c r="R8252" s="69"/>
      <c r="Z8252" s="70"/>
      <c r="AA8252" s="71"/>
      <c r="AB8252" s="70"/>
      <c r="AC8252" s="70"/>
      <c r="AD8252" s="53"/>
      <c r="AE8252" s="53"/>
      <c r="AF8252" s="72"/>
      <c r="AG8252" s="70"/>
      <c r="AH8252" s="70"/>
      <c r="AI8252" s="70"/>
    </row>
    <row r="8253" spans="1:35" ht="12.75" customHeight="1" x14ac:dyDescent="0.2">
      <c r="A8253" s="64" t="s">
        <v>1376</v>
      </c>
      <c r="B8253" s="65" t="s">
        <v>1375</v>
      </c>
      <c r="C8253" s="65">
        <v>485383</v>
      </c>
      <c r="D8253" s="66">
        <f>VLOOKUP(A8253,'2.1 Termination Charges'!$B$4:$F$904,5,0)</f>
        <v>2.206E-2</v>
      </c>
      <c r="G8253" s="67"/>
      <c r="H8253" s="67"/>
      <c r="J8253" s="67"/>
      <c r="P8253" s="68"/>
      <c r="Q8253" s="69"/>
      <c r="R8253" s="69"/>
      <c r="Z8253" s="70"/>
      <c r="AA8253" s="71"/>
      <c r="AB8253" s="70"/>
      <c r="AC8253" s="70"/>
      <c r="AD8253" s="53"/>
      <c r="AE8253" s="53"/>
      <c r="AF8253" s="72"/>
      <c r="AG8253" s="70"/>
      <c r="AH8253" s="70"/>
      <c r="AI8253" s="70"/>
    </row>
    <row r="8254" spans="1:35" ht="12.75" customHeight="1" x14ac:dyDescent="0.2">
      <c r="A8254" s="64" t="s">
        <v>1376</v>
      </c>
      <c r="B8254" s="65" t="s">
        <v>1375</v>
      </c>
      <c r="C8254" s="65">
        <v>485384</v>
      </c>
      <c r="D8254" s="66">
        <f>VLOOKUP(A8254,'2.1 Termination Charges'!$B$4:$F$904,5,0)</f>
        <v>2.206E-2</v>
      </c>
      <c r="G8254" s="67"/>
      <c r="H8254" s="67"/>
      <c r="J8254" s="67"/>
      <c r="P8254" s="68"/>
      <c r="Q8254" s="69"/>
      <c r="R8254" s="69"/>
      <c r="Z8254" s="70"/>
      <c r="AA8254" s="71"/>
      <c r="AB8254" s="70"/>
      <c r="AC8254" s="70"/>
      <c r="AD8254" s="53"/>
      <c r="AE8254" s="53"/>
      <c r="AF8254" s="72"/>
      <c r="AG8254" s="70"/>
      <c r="AH8254" s="70"/>
      <c r="AI8254" s="70"/>
    </row>
    <row r="8255" spans="1:35" ht="12.75" customHeight="1" x14ac:dyDescent="0.2">
      <c r="A8255" s="64" t="s">
        <v>1376</v>
      </c>
      <c r="B8255" s="65" t="s">
        <v>1375</v>
      </c>
      <c r="C8255" s="65">
        <v>485385</v>
      </c>
      <c r="D8255" s="66">
        <f>VLOOKUP(A8255,'2.1 Termination Charges'!$B$4:$F$904,5,0)</f>
        <v>2.206E-2</v>
      </c>
      <c r="G8255" s="67"/>
      <c r="H8255" s="67"/>
      <c r="J8255" s="67"/>
      <c r="P8255" s="68"/>
      <c r="Q8255" s="69"/>
      <c r="R8255" s="69"/>
      <c r="Z8255" s="70"/>
      <c r="AA8255" s="71"/>
      <c r="AB8255" s="70"/>
      <c r="AC8255" s="70"/>
      <c r="AD8255" s="53"/>
      <c r="AE8255" s="53"/>
      <c r="AF8255" s="72"/>
      <c r="AG8255" s="70"/>
      <c r="AH8255" s="70"/>
      <c r="AI8255" s="70"/>
    </row>
    <row r="8256" spans="1:35" ht="12.75" customHeight="1" x14ac:dyDescent="0.2">
      <c r="A8256" s="64" t="s">
        <v>1376</v>
      </c>
      <c r="B8256" s="65" t="s">
        <v>1375</v>
      </c>
      <c r="C8256" s="65">
        <v>485386</v>
      </c>
      <c r="D8256" s="66">
        <f>VLOOKUP(A8256,'2.1 Termination Charges'!$B$4:$F$904,5,0)</f>
        <v>2.206E-2</v>
      </c>
      <c r="G8256" s="67"/>
      <c r="H8256" s="67"/>
      <c r="J8256" s="67"/>
      <c r="P8256" s="68"/>
      <c r="Q8256" s="69"/>
      <c r="R8256" s="69"/>
      <c r="Z8256" s="70"/>
      <c r="AA8256" s="71"/>
      <c r="AB8256" s="70"/>
      <c r="AC8256" s="70"/>
      <c r="AD8256" s="53"/>
      <c r="AE8256" s="53"/>
      <c r="AF8256" s="72"/>
      <c r="AG8256" s="70"/>
      <c r="AH8256" s="70"/>
      <c r="AI8256" s="70"/>
    </row>
    <row r="8257" spans="1:35" ht="12.75" customHeight="1" x14ac:dyDescent="0.2">
      <c r="A8257" s="64" t="s">
        <v>1376</v>
      </c>
      <c r="B8257" s="65" t="s">
        <v>1375</v>
      </c>
      <c r="C8257" s="65">
        <v>485387</v>
      </c>
      <c r="D8257" s="66">
        <f>VLOOKUP(A8257,'2.1 Termination Charges'!$B$4:$F$904,5,0)</f>
        <v>2.206E-2</v>
      </c>
      <c r="G8257" s="67"/>
      <c r="H8257" s="67"/>
      <c r="J8257" s="67"/>
      <c r="P8257" s="68"/>
      <c r="Q8257" s="69"/>
      <c r="R8257" s="69"/>
      <c r="Z8257" s="70"/>
      <c r="AA8257" s="71"/>
      <c r="AB8257" s="70"/>
      <c r="AC8257" s="70"/>
      <c r="AD8257" s="53"/>
      <c r="AE8257" s="53"/>
      <c r="AF8257" s="72"/>
      <c r="AG8257" s="70"/>
      <c r="AH8257" s="70"/>
      <c r="AI8257" s="70"/>
    </row>
    <row r="8258" spans="1:35" ht="12.75" customHeight="1" x14ac:dyDescent="0.2">
      <c r="A8258" s="64" t="s">
        <v>1376</v>
      </c>
      <c r="B8258" s="65" t="s">
        <v>1375</v>
      </c>
      <c r="C8258" s="65">
        <v>485388</v>
      </c>
      <c r="D8258" s="66">
        <f>VLOOKUP(A8258,'2.1 Termination Charges'!$B$4:$F$904,5,0)</f>
        <v>2.206E-2</v>
      </c>
      <c r="G8258" s="67"/>
      <c r="H8258" s="67"/>
      <c r="J8258" s="67"/>
      <c r="P8258" s="68"/>
      <c r="Q8258" s="69"/>
      <c r="R8258" s="69"/>
      <c r="Z8258" s="70"/>
      <c r="AA8258" s="71"/>
      <c r="AB8258" s="70"/>
      <c r="AC8258" s="70"/>
      <c r="AD8258" s="53"/>
      <c r="AE8258" s="53"/>
      <c r="AF8258" s="72"/>
      <c r="AG8258" s="70"/>
      <c r="AH8258" s="70"/>
      <c r="AI8258" s="70"/>
    </row>
    <row r="8259" spans="1:35" ht="12.75" customHeight="1" x14ac:dyDescent="0.2">
      <c r="A8259" s="64" t="s">
        <v>1376</v>
      </c>
      <c r="B8259" s="65" t="s">
        <v>1375</v>
      </c>
      <c r="C8259" s="65">
        <v>485389</v>
      </c>
      <c r="D8259" s="66">
        <f>VLOOKUP(A8259,'2.1 Termination Charges'!$B$4:$F$904,5,0)</f>
        <v>2.206E-2</v>
      </c>
      <c r="G8259" s="67"/>
      <c r="H8259" s="67"/>
      <c r="J8259" s="67"/>
      <c r="P8259" s="68"/>
      <c r="Q8259" s="69"/>
      <c r="R8259" s="69"/>
      <c r="Z8259" s="70"/>
      <c r="AA8259" s="71"/>
      <c r="AB8259" s="70"/>
      <c r="AC8259" s="70"/>
      <c r="AD8259" s="53"/>
      <c r="AE8259" s="53"/>
      <c r="AF8259" s="72"/>
      <c r="AG8259" s="70"/>
      <c r="AH8259" s="70"/>
      <c r="AI8259" s="70"/>
    </row>
    <row r="8260" spans="1:35" ht="12.75" customHeight="1" x14ac:dyDescent="0.2">
      <c r="A8260" s="64" t="s">
        <v>1376</v>
      </c>
      <c r="B8260" s="65" t="s">
        <v>1375</v>
      </c>
      <c r="C8260" s="65">
        <v>48539</v>
      </c>
      <c r="D8260" s="66">
        <f>VLOOKUP(A8260,'2.1 Termination Charges'!$B$4:$F$904,5,0)</f>
        <v>2.206E-2</v>
      </c>
      <c r="G8260" s="67"/>
      <c r="H8260" s="67"/>
      <c r="J8260" s="67"/>
      <c r="P8260" s="68"/>
      <c r="Q8260" s="69"/>
      <c r="R8260" s="69"/>
      <c r="Z8260" s="70"/>
      <c r="AA8260" s="71"/>
      <c r="AB8260" s="70"/>
      <c r="AC8260" s="70"/>
      <c r="AD8260" s="53"/>
      <c r="AE8260" s="53"/>
      <c r="AF8260" s="72"/>
      <c r="AG8260" s="70"/>
      <c r="AH8260" s="70"/>
      <c r="AI8260" s="70"/>
    </row>
    <row r="8261" spans="1:35" ht="12.75" customHeight="1" x14ac:dyDescent="0.2">
      <c r="A8261" s="64" t="s">
        <v>1376</v>
      </c>
      <c r="B8261" s="65" t="s">
        <v>1375</v>
      </c>
      <c r="C8261" s="65">
        <v>48600</v>
      </c>
      <c r="D8261" s="66">
        <f>VLOOKUP(A8261,'2.1 Termination Charges'!$B$4:$F$904,5,0)</f>
        <v>2.206E-2</v>
      </c>
      <c r="G8261" s="67"/>
      <c r="H8261" s="67"/>
      <c r="J8261" s="67"/>
      <c r="P8261" s="68"/>
      <c r="Q8261" s="69"/>
      <c r="R8261" s="69"/>
      <c r="Z8261" s="70"/>
      <c r="AA8261" s="71"/>
      <c r="AB8261" s="70"/>
      <c r="AC8261" s="70"/>
      <c r="AD8261" s="53"/>
      <c r="AE8261" s="53"/>
      <c r="AF8261" s="72"/>
      <c r="AG8261" s="70"/>
      <c r="AH8261" s="70"/>
      <c r="AI8261" s="70"/>
    </row>
    <row r="8262" spans="1:35" ht="12.75" customHeight="1" x14ac:dyDescent="0.2">
      <c r="A8262" s="64" t="s">
        <v>1376</v>
      </c>
      <c r="B8262" s="65" t="s">
        <v>1375</v>
      </c>
      <c r="C8262" s="65">
        <v>48602</v>
      </c>
      <c r="D8262" s="66">
        <f>VLOOKUP(A8262,'2.1 Termination Charges'!$B$4:$F$904,5,0)</f>
        <v>2.206E-2</v>
      </c>
      <c r="G8262" s="67"/>
      <c r="H8262" s="67"/>
      <c r="J8262" s="67"/>
      <c r="P8262" s="68"/>
      <c r="Q8262" s="69"/>
      <c r="R8262" s="69"/>
      <c r="Z8262" s="70"/>
      <c r="AA8262" s="71"/>
      <c r="AB8262" s="70"/>
      <c r="AC8262" s="70"/>
      <c r="AD8262" s="53"/>
      <c r="AE8262" s="53"/>
      <c r="AF8262" s="72"/>
      <c r="AG8262" s="70"/>
      <c r="AH8262" s="70"/>
      <c r="AI8262" s="70"/>
    </row>
    <row r="8263" spans="1:35" ht="12.75" customHeight="1" x14ac:dyDescent="0.2">
      <c r="A8263" s="64" t="s">
        <v>1376</v>
      </c>
      <c r="B8263" s="65" t="s">
        <v>1375</v>
      </c>
      <c r="C8263" s="65">
        <v>48604</v>
      </c>
      <c r="D8263" s="66">
        <f>VLOOKUP(A8263,'2.1 Termination Charges'!$B$4:$F$904,5,0)</f>
        <v>2.206E-2</v>
      </c>
      <c r="G8263" s="67"/>
      <c r="H8263" s="67"/>
      <c r="J8263" s="67"/>
      <c r="P8263" s="68"/>
      <c r="Q8263" s="69"/>
      <c r="R8263" s="69"/>
      <c r="Z8263" s="70"/>
      <c r="AA8263" s="71"/>
      <c r="AB8263" s="70"/>
      <c r="AC8263" s="70"/>
      <c r="AD8263" s="53"/>
      <c r="AE8263" s="53"/>
      <c r="AF8263" s="72"/>
      <c r="AG8263" s="70"/>
      <c r="AH8263" s="70"/>
      <c r="AI8263" s="70"/>
    </row>
    <row r="8264" spans="1:35" ht="12.75" customHeight="1" x14ac:dyDescent="0.2">
      <c r="A8264" s="64" t="s">
        <v>1376</v>
      </c>
      <c r="B8264" s="65" t="s">
        <v>1375</v>
      </c>
      <c r="C8264" s="65">
        <v>48606</v>
      </c>
      <c r="D8264" s="66">
        <f>VLOOKUP(A8264,'2.1 Termination Charges'!$B$4:$F$904,5,0)</f>
        <v>2.206E-2</v>
      </c>
      <c r="G8264" s="67"/>
      <c r="H8264" s="67"/>
      <c r="J8264" s="67"/>
      <c r="P8264" s="68"/>
      <c r="Q8264" s="69"/>
      <c r="R8264" s="69"/>
      <c r="Z8264" s="70"/>
      <c r="AA8264" s="71"/>
      <c r="AB8264" s="70"/>
      <c r="AC8264" s="70"/>
      <c r="AD8264" s="53"/>
      <c r="AE8264" s="53"/>
      <c r="AF8264" s="72"/>
      <c r="AG8264" s="70"/>
      <c r="AH8264" s="70"/>
      <c r="AI8264" s="70"/>
    </row>
    <row r="8265" spans="1:35" ht="12.75" customHeight="1" x14ac:dyDescent="0.2">
      <c r="A8265" s="64" t="s">
        <v>1376</v>
      </c>
      <c r="B8265" s="65" t="s">
        <v>1375</v>
      </c>
      <c r="C8265" s="65">
        <v>48608</v>
      </c>
      <c r="D8265" s="66">
        <f>VLOOKUP(A8265,'2.1 Termination Charges'!$B$4:$F$904,5,0)</f>
        <v>2.206E-2</v>
      </c>
      <c r="G8265" s="67"/>
      <c r="H8265" s="67"/>
      <c r="J8265" s="67"/>
      <c r="P8265" s="68"/>
      <c r="Q8265" s="69"/>
      <c r="R8265" s="69"/>
      <c r="Z8265" s="70"/>
      <c r="AA8265" s="71"/>
      <c r="AB8265" s="70"/>
      <c r="AC8265" s="70"/>
      <c r="AD8265" s="53"/>
      <c r="AE8265" s="53"/>
      <c r="AF8265" s="72"/>
      <c r="AG8265" s="70"/>
      <c r="AH8265" s="70"/>
      <c r="AI8265" s="70"/>
    </row>
    <row r="8266" spans="1:35" ht="12.75" customHeight="1" x14ac:dyDescent="0.2">
      <c r="A8266" s="64" t="s">
        <v>1376</v>
      </c>
      <c r="B8266" s="65" t="s">
        <v>1375</v>
      </c>
      <c r="C8266" s="65">
        <v>48660</v>
      </c>
      <c r="D8266" s="66">
        <f>VLOOKUP(A8266,'2.1 Termination Charges'!$B$4:$F$904,5,0)</f>
        <v>2.206E-2</v>
      </c>
      <c r="G8266" s="67"/>
      <c r="H8266" s="67"/>
      <c r="J8266" s="67"/>
      <c r="P8266" s="68"/>
      <c r="Q8266" s="69"/>
      <c r="R8266" s="69"/>
      <c r="Z8266" s="70"/>
      <c r="AA8266" s="71"/>
      <c r="AB8266" s="70"/>
      <c r="AC8266" s="70"/>
      <c r="AD8266" s="53"/>
      <c r="AE8266" s="53"/>
      <c r="AF8266" s="72"/>
      <c r="AG8266" s="70"/>
      <c r="AH8266" s="70"/>
      <c r="AI8266" s="70"/>
    </row>
    <row r="8267" spans="1:35" ht="12.75" customHeight="1" x14ac:dyDescent="0.2">
      <c r="A8267" s="64" t="s">
        <v>1376</v>
      </c>
      <c r="B8267" s="65" t="s">
        <v>1375</v>
      </c>
      <c r="C8267" s="65">
        <v>48662</v>
      </c>
      <c r="D8267" s="66">
        <f>VLOOKUP(A8267,'2.1 Termination Charges'!$B$4:$F$904,5,0)</f>
        <v>2.206E-2</v>
      </c>
      <c r="G8267" s="67"/>
      <c r="H8267" s="67"/>
      <c r="J8267" s="67"/>
      <c r="P8267" s="68"/>
      <c r="Q8267" s="69"/>
      <c r="R8267" s="69"/>
      <c r="Z8267" s="70"/>
      <c r="AA8267" s="71"/>
      <c r="AB8267" s="70"/>
      <c r="AC8267" s="70"/>
      <c r="AD8267" s="53"/>
      <c r="AE8267" s="53"/>
      <c r="AF8267" s="72"/>
      <c r="AG8267" s="70"/>
      <c r="AH8267" s="70"/>
      <c r="AI8267" s="70"/>
    </row>
    <row r="8268" spans="1:35" ht="12.75" customHeight="1" x14ac:dyDescent="0.2">
      <c r="A8268" s="64" t="s">
        <v>1376</v>
      </c>
      <c r="B8268" s="65" t="s">
        <v>1375</v>
      </c>
      <c r="C8268" s="65">
        <v>48664</v>
      </c>
      <c r="D8268" s="66">
        <f>VLOOKUP(A8268,'2.1 Termination Charges'!$B$4:$F$904,5,0)</f>
        <v>2.206E-2</v>
      </c>
      <c r="G8268" s="67"/>
      <c r="H8268" s="67"/>
      <c r="J8268" s="67"/>
      <c r="P8268" s="68"/>
      <c r="Q8268" s="69"/>
      <c r="R8268" s="69"/>
      <c r="Z8268" s="70"/>
      <c r="AA8268" s="71"/>
      <c r="AB8268" s="70"/>
      <c r="AC8268" s="70"/>
      <c r="AD8268" s="53"/>
      <c r="AE8268" s="53"/>
      <c r="AF8268" s="72"/>
      <c r="AG8268" s="70"/>
      <c r="AH8268" s="70"/>
      <c r="AI8268" s="70"/>
    </row>
    <row r="8269" spans="1:35" ht="12.75" customHeight="1" x14ac:dyDescent="0.2">
      <c r="A8269" s="64" t="s">
        <v>1376</v>
      </c>
      <c r="B8269" s="65" t="s">
        <v>1375</v>
      </c>
      <c r="C8269" s="65">
        <v>486660</v>
      </c>
      <c r="D8269" s="66">
        <f>VLOOKUP(A8269,'2.1 Termination Charges'!$B$4:$F$904,5,0)</f>
        <v>2.206E-2</v>
      </c>
      <c r="G8269" s="67"/>
      <c r="H8269" s="67"/>
      <c r="J8269" s="67"/>
      <c r="P8269" s="68"/>
      <c r="Q8269" s="69"/>
      <c r="R8269" s="69"/>
      <c r="Z8269" s="70"/>
      <c r="AA8269" s="71"/>
      <c r="AB8269" s="70"/>
      <c r="AC8269" s="70"/>
      <c r="AD8269" s="53"/>
      <c r="AE8269" s="53"/>
      <c r="AF8269" s="72"/>
      <c r="AG8269" s="70"/>
      <c r="AH8269" s="70"/>
      <c r="AI8269" s="70"/>
    </row>
    <row r="8270" spans="1:35" ht="12.75" customHeight="1" x14ac:dyDescent="0.2">
      <c r="A8270" s="64" t="s">
        <v>1376</v>
      </c>
      <c r="B8270" s="65" t="s">
        <v>1375</v>
      </c>
      <c r="C8270" s="65">
        <v>486661</v>
      </c>
      <c r="D8270" s="66">
        <f>VLOOKUP(A8270,'2.1 Termination Charges'!$B$4:$F$904,5,0)</f>
        <v>2.206E-2</v>
      </c>
      <c r="G8270" s="67"/>
      <c r="H8270" s="67"/>
      <c r="J8270" s="67"/>
      <c r="P8270" s="68"/>
      <c r="Q8270" s="69"/>
      <c r="R8270" s="69"/>
      <c r="Z8270" s="70"/>
      <c r="AA8270" s="71"/>
      <c r="AB8270" s="70"/>
      <c r="AC8270" s="70"/>
      <c r="AD8270" s="53"/>
      <c r="AE8270" s="53"/>
      <c r="AF8270" s="72"/>
      <c r="AG8270" s="70"/>
      <c r="AH8270" s="70"/>
      <c r="AI8270" s="70"/>
    </row>
    <row r="8271" spans="1:35" ht="12.75" customHeight="1" x14ac:dyDescent="0.2">
      <c r="A8271" s="64" t="s">
        <v>1376</v>
      </c>
      <c r="B8271" s="65" t="s">
        <v>1375</v>
      </c>
      <c r="C8271" s="65">
        <v>486662</v>
      </c>
      <c r="D8271" s="66">
        <f>VLOOKUP(A8271,'2.1 Termination Charges'!$B$4:$F$904,5,0)</f>
        <v>2.206E-2</v>
      </c>
      <c r="G8271" s="67"/>
      <c r="H8271" s="67"/>
      <c r="J8271" s="67"/>
      <c r="P8271" s="68"/>
      <c r="Q8271" s="69"/>
      <c r="R8271" s="69"/>
      <c r="Z8271" s="70"/>
      <c r="AA8271" s="71"/>
      <c r="AB8271" s="70"/>
      <c r="AC8271" s="70"/>
      <c r="AD8271" s="53"/>
      <c r="AE8271" s="53"/>
      <c r="AF8271" s="72"/>
      <c r="AG8271" s="70"/>
      <c r="AH8271" s="70"/>
      <c r="AI8271" s="70"/>
    </row>
    <row r="8272" spans="1:35" ht="12.75" customHeight="1" x14ac:dyDescent="0.2">
      <c r="A8272" s="64" t="s">
        <v>1376</v>
      </c>
      <c r="B8272" s="65" t="s">
        <v>1375</v>
      </c>
      <c r="C8272" s="65">
        <v>486663</v>
      </c>
      <c r="D8272" s="66">
        <f>VLOOKUP(A8272,'2.1 Termination Charges'!$B$4:$F$904,5,0)</f>
        <v>2.206E-2</v>
      </c>
      <c r="G8272" s="67"/>
      <c r="H8272" s="67"/>
      <c r="J8272" s="67"/>
      <c r="P8272" s="68"/>
      <c r="Q8272" s="69"/>
      <c r="R8272" s="69"/>
      <c r="Z8272" s="70"/>
      <c r="AA8272" s="71"/>
      <c r="AB8272" s="70"/>
      <c r="AC8272" s="70"/>
      <c r="AD8272" s="53"/>
      <c r="AE8272" s="53"/>
      <c r="AF8272" s="72"/>
      <c r="AG8272" s="70"/>
      <c r="AH8272" s="70"/>
      <c r="AI8272" s="70"/>
    </row>
    <row r="8273" spans="1:35" ht="12.75" customHeight="1" x14ac:dyDescent="0.2">
      <c r="A8273" s="64" t="s">
        <v>1376</v>
      </c>
      <c r="B8273" s="65" t="s">
        <v>1375</v>
      </c>
      <c r="C8273" s="65">
        <v>486664</v>
      </c>
      <c r="D8273" s="66">
        <f>VLOOKUP(A8273,'2.1 Termination Charges'!$B$4:$F$904,5,0)</f>
        <v>2.206E-2</v>
      </c>
      <c r="G8273" s="67"/>
      <c r="H8273" s="67"/>
      <c r="J8273" s="67"/>
      <c r="P8273" s="68"/>
      <c r="Q8273" s="69"/>
      <c r="R8273" s="69"/>
      <c r="Z8273" s="70"/>
      <c r="AA8273" s="71"/>
      <c r="AB8273" s="70"/>
      <c r="AC8273" s="70"/>
      <c r="AD8273" s="53"/>
      <c r="AE8273" s="53"/>
      <c r="AF8273" s="72"/>
      <c r="AG8273" s="70"/>
      <c r="AH8273" s="70"/>
      <c r="AI8273" s="70"/>
    </row>
    <row r="8274" spans="1:35" ht="12.75" customHeight="1" x14ac:dyDescent="0.2">
      <c r="A8274" s="64" t="s">
        <v>1376</v>
      </c>
      <c r="B8274" s="65" t="s">
        <v>1375</v>
      </c>
      <c r="C8274" s="65">
        <v>486665</v>
      </c>
      <c r="D8274" s="66">
        <f>VLOOKUP(A8274,'2.1 Termination Charges'!$B$4:$F$904,5,0)</f>
        <v>2.206E-2</v>
      </c>
      <c r="G8274" s="67"/>
      <c r="H8274" s="67"/>
      <c r="J8274" s="67"/>
      <c r="P8274" s="68"/>
      <c r="Q8274" s="69"/>
      <c r="R8274" s="69"/>
      <c r="Z8274" s="70"/>
      <c r="AA8274" s="71"/>
      <c r="AB8274" s="70"/>
      <c r="AC8274" s="70"/>
      <c r="AD8274" s="53"/>
      <c r="AE8274" s="53"/>
      <c r="AF8274" s="72"/>
      <c r="AG8274" s="70"/>
      <c r="AH8274" s="70"/>
      <c r="AI8274" s="70"/>
    </row>
    <row r="8275" spans="1:35" ht="12.75" customHeight="1" x14ac:dyDescent="0.2">
      <c r="A8275" s="64" t="s">
        <v>1376</v>
      </c>
      <c r="B8275" s="65" t="s">
        <v>1375</v>
      </c>
      <c r="C8275" s="65">
        <v>486667</v>
      </c>
      <c r="D8275" s="66">
        <f>VLOOKUP(A8275,'2.1 Termination Charges'!$B$4:$F$904,5,0)</f>
        <v>2.206E-2</v>
      </c>
      <c r="G8275" s="67"/>
      <c r="H8275" s="67"/>
      <c r="J8275" s="67"/>
      <c r="P8275" s="68"/>
      <c r="Q8275" s="69"/>
      <c r="R8275" s="69"/>
      <c r="Z8275" s="70"/>
      <c r="AA8275" s="71"/>
      <c r="AB8275" s="70"/>
      <c r="AC8275" s="70"/>
      <c r="AD8275" s="53"/>
      <c r="AE8275" s="53"/>
      <c r="AF8275" s="72"/>
      <c r="AG8275" s="70"/>
      <c r="AH8275" s="70"/>
      <c r="AI8275" s="70"/>
    </row>
    <row r="8276" spans="1:35" ht="12.75" customHeight="1" x14ac:dyDescent="0.2">
      <c r="A8276" s="64" t="s">
        <v>1376</v>
      </c>
      <c r="B8276" s="65" t="s">
        <v>1375</v>
      </c>
      <c r="C8276" s="65">
        <v>486668</v>
      </c>
      <c r="D8276" s="66">
        <f>VLOOKUP(A8276,'2.1 Termination Charges'!$B$4:$F$904,5,0)</f>
        <v>2.206E-2</v>
      </c>
      <c r="G8276" s="67"/>
      <c r="H8276" s="67"/>
      <c r="J8276" s="67"/>
      <c r="P8276" s="68"/>
      <c r="Q8276" s="69"/>
      <c r="R8276" s="69"/>
      <c r="Z8276" s="70"/>
      <c r="AA8276" s="71"/>
      <c r="AB8276" s="70"/>
      <c r="AC8276" s="70"/>
      <c r="AD8276" s="53"/>
      <c r="AE8276" s="53"/>
      <c r="AF8276" s="72"/>
      <c r="AG8276" s="70"/>
      <c r="AH8276" s="70"/>
      <c r="AI8276" s="70"/>
    </row>
    <row r="8277" spans="1:35" ht="12.75" customHeight="1" x14ac:dyDescent="0.2">
      <c r="A8277" s="64" t="s">
        <v>1376</v>
      </c>
      <c r="B8277" s="65" t="s">
        <v>1375</v>
      </c>
      <c r="C8277" s="65">
        <v>486669</v>
      </c>
      <c r="D8277" s="66">
        <f>VLOOKUP(A8277,'2.1 Termination Charges'!$B$4:$F$904,5,0)</f>
        <v>2.206E-2</v>
      </c>
      <c r="G8277" s="67"/>
      <c r="H8277" s="67"/>
      <c r="J8277" s="67"/>
      <c r="P8277" s="68"/>
      <c r="Q8277" s="69"/>
      <c r="R8277" s="69"/>
      <c r="Z8277" s="70"/>
      <c r="AA8277" s="71"/>
      <c r="AB8277" s="70"/>
      <c r="AC8277" s="70"/>
      <c r="AD8277" s="53"/>
      <c r="AE8277" s="53"/>
      <c r="AF8277" s="72"/>
      <c r="AG8277" s="70"/>
      <c r="AH8277" s="70"/>
      <c r="AI8277" s="70"/>
    </row>
    <row r="8278" spans="1:35" ht="12.75" customHeight="1" x14ac:dyDescent="0.2">
      <c r="A8278" s="64" t="s">
        <v>1376</v>
      </c>
      <c r="B8278" s="65" t="s">
        <v>1375</v>
      </c>
      <c r="C8278" s="65">
        <v>48668</v>
      </c>
      <c r="D8278" s="66">
        <f>VLOOKUP(A8278,'2.1 Termination Charges'!$B$4:$F$904,5,0)</f>
        <v>2.206E-2</v>
      </c>
      <c r="G8278" s="67"/>
      <c r="H8278" s="67"/>
      <c r="J8278" s="67"/>
      <c r="P8278" s="68"/>
      <c r="Q8278" s="69"/>
      <c r="R8278" s="69"/>
      <c r="Z8278" s="70"/>
      <c r="AA8278" s="71"/>
      <c r="AB8278" s="70"/>
      <c r="AC8278" s="70"/>
      <c r="AD8278" s="53"/>
      <c r="AE8278" s="53"/>
      <c r="AF8278" s="72"/>
      <c r="AG8278" s="70"/>
      <c r="AH8278" s="70"/>
      <c r="AI8278" s="70"/>
    </row>
    <row r="8279" spans="1:35" ht="12.75" customHeight="1" x14ac:dyDescent="0.2">
      <c r="A8279" s="64" t="s">
        <v>1376</v>
      </c>
      <c r="B8279" s="65" t="s">
        <v>1375</v>
      </c>
      <c r="C8279" s="65">
        <v>48692</v>
      </c>
      <c r="D8279" s="66">
        <f>VLOOKUP(A8279,'2.1 Termination Charges'!$B$4:$F$904,5,0)</f>
        <v>2.206E-2</v>
      </c>
      <c r="G8279" s="67"/>
      <c r="H8279" s="67"/>
      <c r="J8279" s="67"/>
      <c r="P8279" s="68"/>
      <c r="Q8279" s="69"/>
      <c r="R8279" s="69"/>
      <c r="Z8279" s="70"/>
      <c r="AA8279" s="71"/>
      <c r="AB8279" s="70"/>
      <c r="AC8279" s="70"/>
      <c r="AD8279" s="53"/>
      <c r="AE8279" s="53"/>
      <c r="AF8279" s="72"/>
      <c r="AG8279" s="70"/>
      <c r="AH8279" s="70"/>
      <c r="AI8279" s="70"/>
    </row>
    <row r="8280" spans="1:35" ht="12.75" customHeight="1" x14ac:dyDescent="0.2">
      <c r="A8280" s="64" t="s">
        <v>1376</v>
      </c>
      <c r="B8280" s="65" t="s">
        <v>1375</v>
      </c>
      <c r="C8280" s="65">
        <v>48694</v>
      </c>
      <c r="D8280" s="66">
        <f>VLOOKUP(A8280,'2.1 Termination Charges'!$B$4:$F$904,5,0)</f>
        <v>2.206E-2</v>
      </c>
      <c r="G8280" s="67"/>
      <c r="H8280" s="67"/>
      <c r="J8280" s="67"/>
      <c r="P8280" s="68"/>
      <c r="Q8280" s="69"/>
      <c r="R8280" s="69"/>
      <c r="Z8280" s="70"/>
      <c r="AA8280" s="71"/>
      <c r="AB8280" s="70"/>
      <c r="AC8280" s="70"/>
      <c r="AD8280" s="53"/>
      <c r="AE8280" s="53"/>
      <c r="AF8280" s="72"/>
      <c r="AG8280" s="70"/>
      <c r="AH8280" s="70"/>
      <c r="AI8280" s="70"/>
    </row>
    <row r="8281" spans="1:35" ht="12.75" customHeight="1" x14ac:dyDescent="0.2">
      <c r="A8281" s="64" t="s">
        <v>1376</v>
      </c>
      <c r="B8281" s="65" t="s">
        <v>1375</v>
      </c>
      <c r="C8281" s="65">
        <v>48696</v>
      </c>
      <c r="D8281" s="66">
        <f>VLOOKUP(A8281,'2.1 Termination Charges'!$B$4:$F$904,5,0)</f>
        <v>2.206E-2</v>
      </c>
      <c r="G8281" s="67"/>
      <c r="H8281" s="67"/>
      <c r="J8281" s="67"/>
      <c r="P8281" s="68"/>
      <c r="Q8281" s="69"/>
      <c r="R8281" s="69"/>
      <c r="Z8281" s="70"/>
      <c r="AA8281" s="71"/>
      <c r="AB8281" s="70"/>
      <c r="AC8281" s="70"/>
      <c r="AD8281" s="53"/>
      <c r="AE8281" s="53"/>
      <c r="AF8281" s="72"/>
      <c r="AG8281" s="70"/>
      <c r="AH8281" s="70"/>
      <c r="AI8281" s="70"/>
    </row>
    <row r="8282" spans="1:35" ht="12.75" customHeight="1" x14ac:dyDescent="0.2">
      <c r="A8282" s="64" t="s">
        <v>1376</v>
      </c>
      <c r="B8282" s="65" t="s">
        <v>1375</v>
      </c>
      <c r="C8282" s="65">
        <v>48698</v>
      </c>
      <c r="D8282" s="66">
        <f>VLOOKUP(A8282,'2.1 Termination Charges'!$B$4:$F$904,5,0)</f>
        <v>2.206E-2</v>
      </c>
      <c r="G8282" s="67"/>
      <c r="H8282" s="67"/>
      <c r="J8282" s="67"/>
      <c r="P8282" s="68"/>
      <c r="Q8282" s="69"/>
      <c r="R8282" s="69"/>
      <c r="Z8282" s="70"/>
      <c r="AA8282" s="71"/>
      <c r="AB8282" s="70"/>
      <c r="AC8282" s="70"/>
      <c r="AD8282" s="53"/>
      <c r="AE8282" s="53"/>
      <c r="AF8282" s="72"/>
      <c r="AG8282" s="70"/>
      <c r="AH8282" s="70"/>
      <c r="AI8282" s="70"/>
    </row>
    <row r="8283" spans="1:35" ht="12.75" customHeight="1" x14ac:dyDescent="0.2">
      <c r="A8283" s="64" t="s">
        <v>1376</v>
      </c>
      <c r="B8283" s="65" t="s">
        <v>1375</v>
      </c>
      <c r="C8283" s="65">
        <v>487272</v>
      </c>
      <c r="D8283" s="66">
        <f>VLOOKUP(A8283,'2.1 Termination Charges'!$B$4:$F$904,5,0)</f>
        <v>2.206E-2</v>
      </c>
      <c r="G8283" s="67"/>
      <c r="H8283" s="67"/>
      <c r="J8283" s="67"/>
      <c r="P8283" s="68"/>
      <c r="Q8283" s="69"/>
      <c r="R8283" s="69"/>
      <c r="Z8283" s="70"/>
      <c r="AA8283" s="71"/>
      <c r="AB8283" s="70"/>
      <c r="AC8283" s="70"/>
      <c r="AD8283" s="53"/>
      <c r="AE8283" s="53"/>
      <c r="AF8283" s="72"/>
      <c r="AG8283" s="70"/>
      <c r="AH8283" s="70"/>
      <c r="AI8283" s="70"/>
    </row>
    <row r="8284" spans="1:35" ht="12.75" customHeight="1" x14ac:dyDescent="0.2">
      <c r="A8284" s="64" t="s">
        <v>1376</v>
      </c>
      <c r="B8284" s="65" t="s">
        <v>1375</v>
      </c>
      <c r="C8284" s="65">
        <v>487273</v>
      </c>
      <c r="D8284" s="66">
        <f>VLOOKUP(A8284,'2.1 Termination Charges'!$B$4:$F$904,5,0)</f>
        <v>2.206E-2</v>
      </c>
      <c r="G8284" s="67"/>
      <c r="H8284" s="67"/>
      <c r="J8284" s="67"/>
      <c r="P8284" s="68"/>
      <c r="Q8284" s="69"/>
      <c r="R8284" s="69"/>
      <c r="Z8284" s="70"/>
      <c r="AA8284" s="71"/>
      <c r="AB8284" s="70"/>
      <c r="AC8284" s="70"/>
      <c r="AD8284" s="53"/>
      <c r="AE8284" s="53"/>
      <c r="AF8284" s="72"/>
      <c r="AG8284" s="70"/>
      <c r="AH8284" s="70"/>
      <c r="AI8284" s="70"/>
    </row>
    <row r="8285" spans="1:35" ht="12.75" customHeight="1" x14ac:dyDescent="0.2">
      <c r="A8285" s="64" t="s">
        <v>1376</v>
      </c>
      <c r="B8285" s="65" t="s">
        <v>1375</v>
      </c>
      <c r="C8285" s="65">
        <v>487281</v>
      </c>
      <c r="D8285" s="66">
        <f>VLOOKUP(A8285,'2.1 Termination Charges'!$B$4:$F$904,5,0)</f>
        <v>2.206E-2</v>
      </c>
      <c r="G8285" s="67"/>
      <c r="H8285" s="67"/>
      <c r="J8285" s="67"/>
      <c r="P8285" s="68"/>
      <c r="Q8285" s="69"/>
      <c r="R8285" s="69"/>
      <c r="Z8285" s="70"/>
      <c r="AA8285" s="71"/>
      <c r="AB8285" s="70"/>
      <c r="AC8285" s="70"/>
      <c r="AD8285" s="53"/>
      <c r="AE8285" s="53"/>
      <c r="AF8285" s="72"/>
      <c r="AG8285" s="70"/>
      <c r="AH8285" s="70"/>
      <c r="AI8285" s="70"/>
    </row>
    <row r="8286" spans="1:35" ht="12.75" customHeight="1" x14ac:dyDescent="0.2">
      <c r="A8286" s="64" t="s">
        <v>1376</v>
      </c>
      <c r="B8286" s="65" t="s">
        <v>1375</v>
      </c>
      <c r="C8286" s="65">
        <v>487282</v>
      </c>
      <c r="D8286" s="66">
        <f>VLOOKUP(A8286,'2.1 Termination Charges'!$B$4:$F$904,5,0)</f>
        <v>2.206E-2</v>
      </c>
      <c r="G8286" s="67"/>
      <c r="H8286" s="67"/>
      <c r="J8286" s="67"/>
      <c r="P8286" s="68"/>
      <c r="Q8286" s="69"/>
      <c r="R8286" s="69"/>
      <c r="Z8286" s="70"/>
      <c r="AA8286" s="71"/>
      <c r="AB8286" s="70"/>
      <c r="AC8286" s="70"/>
      <c r="AD8286" s="53"/>
      <c r="AE8286" s="53"/>
      <c r="AF8286" s="72"/>
      <c r="AG8286" s="70"/>
      <c r="AH8286" s="70"/>
      <c r="AI8286" s="70"/>
    </row>
    <row r="8287" spans="1:35" ht="12.75" customHeight="1" x14ac:dyDescent="0.2">
      <c r="A8287" s="64" t="s">
        <v>1376</v>
      </c>
      <c r="B8287" s="65" t="s">
        <v>1375</v>
      </c>
      <c r="C8287" s="65">
        <v>487283</v>
      </c>
      <c r="D8287" s="66">
        <f>VLOOKUP(A8287,'2.1 Termination Charges'!$B$4:$F$904,5,0)</f>
        <v>2.206E-2</v>
      </c>
      <c r="G8287" s="67"/>
      <c r="H8287" s="67"/>
      <c r="J8287" s="67"/>
      <c r="P8287" s="68"/>
      <c r="Q8287" s="69"/>
      <c r="R8287" s="69"/>
      <c r="Z8287" s="70"/>
      <c r="AA8287" s="71"/>
      <c r="AB8287" s="70"/>
      <c r="AC8287" s="70"/>
      <c r="AD8287" s="53"/>
      <c r="AE8287" s="53"/>
      <c r="AF8287" s="72"/>
      <c r="AG8287" s="70"/>
      <c r="AH8287" s="70"/>
      <c r="AI8287" s="70"/>
    </row>
    <row r="8288" spans="1:35" ht="12.75" customHeight="1" x14ac:dyDescent="0.2">
      <c r="A8288" s="64" t="s">
        <v>1376</v>
      </c>
      <c r="B8288" s="65" t="s">
        <v>1375</v>
      </c>
      <c r="C8288" s="65">
        <v>487284</v>
      </c>
      <c r="D8288" s="66">
        <f>VLOOKUP(A8288,'2.1 Termination Charges'!$B$4:$F$904,5,0)</f>
        <v>2.206E-2</v>
      </c>
      <c r="G8288" s="67"/>
      <c r="H8288" s="67"/>
      <c r="J8288" s="67"/>
      <c r="P8288" s="68"/>
      <c r="Q8288" s="69"/>
      <c r="R8288" s="69"/>
      <c r="Z8288" s="70"/>
      <c r="AA8288" s="71"/>
      <c r="AB8288" s="70"/>
      <c r="AC8288" s="70"/>
      <c r="AD8288" s="53"/>
      <c r="AE8288" s="53"/>
      <c r="AF8288" s="72"/>
      <c r="AG8288" s="70"/>
      <c r="AH8288" s="70"/>
      <c r="AI8288" s="70"/>
    </row>
    <row r="8289" spans="1:35" ht="12.75" customHeight="1" x14ac:dyDescent="0.2">
      <c r="A8289" s="64" t="s">
        <v>1376</v>
      </c>
      <c r="B8289" s="65" t="s">
        <v>1375</v>
      </c>
      <c r="C8289" s="65">
        <v>487285</v>
      </c>
      <c r="D8289" s="66">
        <f>VLOOKUP(A8289,'2.1 Termination Charges'!$B$4:$F$904,5,0)</f>
        <v>2.206E-2</v>
      </c>
      <c r="G8289" s="67"/>
      <c r="H8289" s="67"/>
      <c r="J8289" s="67"/>
      <c r="P8289" s="68"/>
      <c r="Q8289" s="69"/>
      <c r="R8289" s="69"/>
      <c r="Z8289" s="70"/>
      <c r="AA8289" s="71"/>
      <c r="AB8289" s="70"/>
      <c r="AC8289" s="70"/>
      <c r="AD8289" s="53"/>
      <c r="AE8289" s="53"/>
      <c r="AF8289" s="72"/>
      <c r="AG8289" s="70"/>
      <c r="AH8289" s="70"/>
      <c r="AI8289" s="70"/>
    </row>
    <row r="8290" spans="1:35" ht="12.75" customHeight="1" x14ac:dyDescent="0.2">
      <c r="A8290" s="64" t="s">
        <v>1376</v>
      </c>
      <c r="B8290" s="65" t="s">
        <v>1375</v>
      </c>
      <c r="C8290" s="65">
        <v>487286</v>
      </c>
      <c r="D8290" s="66">
        <f>VLOOKUP(A8290,'2.1 Termination Charges'!$B$4:$F$904,5,0)</f>
        <v>2.206E-2</v>
      </c>
      <c r="G8290" s="67"/>
      <c r="H8290" s="67"/>
      <c r="J8290" s="67"/>
      <c r="P8290" s="68"/>
      <c r="Q8290" s="69"/>
      <c r="R8290" s="69"/>
      <c r="Z8290" s="70"/>
      <c r="AA8290" s="71"/>
      <c r="AB8290" s="70"/>
      <c r="AC8290" s="70"/>
      <c r="AD8290" s="53"/>
      <c r="AE8290" s="53"/>
      <c r="AF8290" s="72"/>
      <c r="AG8290" s="70"/>
      <c r="AH8290" s="70"/>
      <c r="AI8290" s="70"/>
    </row>
    <row r="8291" spans="1:35" ht="12.75" customHeight="1" x14ac:dyDescent="0.2">
      <c r="A8291" s="64" t="s">
        <v>1376</v>
      </c>
      <c r="B8291" s="65" t="s">
        <v>1375</v>
      </c>
      <c r="C8291" s="65">
        <v>487287</v>
      </c>
      <c r="D8291" s="66">
        <f>VLOOKUP(A8291,'2.1 Termination Charges'!$B$4:$F$904,5,0)</f>
        <v>2.206E-2</v>
      </c>
      <c r="G8291" s="67"/>
      <c r="H8291" s="67"/>
      <c r="J8291" s="67"/>
      <c r="P8291" s="68"/>
      <c r="Q8291" s="69"/>
      <c r="R8291" s="69"/>
      <c r="Z8291" s="70"/>
      <c r="AA8291" s="71"/>
      <c r="AB8291" s="70"/>
      <c r="AC8291" s="70"/>
      <c r="AD8291" s="53"/>
      <c r="AE8291" s="53"/>
      <c r="AF8291" s="72"/>
      <c r="AG8291" s="70"/>
      <c r="AH8291" s="70"/>
      <c r="AI8291" s="70"/>
    </row>
    <row r="8292" spans="1:35" ht="12.75" customHeight="1" x14ac:dyDescent="0.2">
      <c r="A8292" s="64" t="s">
        <v>1376</v>
      </c>
      <c r="B8292" s="65" t="s">
        <v>1375</v>
      </c>
      <c r="C8292" s="65">
        <v>487288</v>
      </c>
      <c r="D8292" s="66">
        <f>VLOOKUP(A8292,'2.1 Termination Charges'!$B$4:$F$904,5,0)</f>
        <v>2.206E-2</v>
      </c>
      <c r="G8292" s="67"/>
      <c r="H8292" s="67"/>
      <c r="J8292" s="67"/>
      <c r="P8292" s="68"/>
      <c r="Q8292" s="69"/>
      <c r="R8292" s="69"/>
      <c r="Z8292" s="70"/>
      <c r="AA8292" s="71"/>
      <c r="AB8292" s="70"/>
      <c r="AC8292" s="70"/>
      <c r="AD8292" s="53"/>
      <c r="AE8292" s="53"/>
      <c r="AF8292" s="72"/>
      <c r="AG8292" s="70"/>
      <c r="AH8292" s="70"/>
      <c r="AI8292" s="70"/>
    </row>
    <row r="8293" spans="1:35" ht="12.75" customHeight="1" x14ac:dyDescent="0.2">
      <c r="A8293" s="64" t="s">
        <v>1376</v>
      </c>
      <c r="B8293" s="65" t="s">
        <v>1375</v>
      </c>
      <c r="C8293" s="65">
        <v>487289</v>
      </c>
      <c r="D8293" s="66">
        <f>VLOOKUP(A8293,'2.1 Termination Charges'!$B$4:$F$904,5,0)</f>
        <v>2.206E-2</v>
      </c>
      <c r="G8293" s="67"/>
      <c r="H8293" s="67"/>
      <c r="J8293" s="67"/>
      <c r="P8293" s="68"/>
      <c r="Q8293" s="69"/>
      <c r="R8293" s="69"/>
      <c r="Z8293" s="70"/>
      <c r="AA8293" s="71"/>
      <c r="AB8293" s="70"/>
      <c r="AC8293" s="70"/>
      <c r="AD8293" s="53"/>
      <c r="AE8293" s="53"/>
      <c r="AF8293" s="72"/>
      <c r="AG8293" s="70"/>
      <c r="AH8293" s="70"/>
      <c r="AI8293" s="70"/>
    </row>
    <row r="8294" spans="1:35" ht="12.75" customHeight="1" x14ac:dyDescent="0.2">
      <c r="A8294" s="64" t="s">
        <v>1376</v>
      </c>
      <c r="B8294" s="65" t="s">
        <v>1375</v>
      </c>
      <c r="C8294" s="65">
        <v>487298</v>
      </c>
      <c r="D8294" s="66">
        <f>VLOOKUP(A8294,'2.1 Termination Charges'!$B$4:$F$904,5,0)</f>
        <v>2.206E-2</v>
      </c>
      <c r="G8294" s="67"/>
      <c r="H8294" s="67"/>
      <c r="J8294" s="67"/>
      <c r="P8294" s="68"/>
      <c r="Q8294" s="69"/>
      <c r="R8294" s="69"/>
      <c r="Z8294" s="70"/>
      <c r="AA8294" s="71"/>
      <c r="AB8294" s="70"/>
      <c r="AC8294" s="70"/>
      <c r="AD8294" s="53"/>
      <c r="AE8294" s="53"/>
      <c r="AF8294" s="72"/>
      <c r="AG8294" s="70"/>
      <c r="AH8294" s="70"/>
      <c r="AI8294" s="70"/>
    </row>
    <row r="8295" spans="1:35" ht="12.75" customHeight="1" x14ac:dyDescent="0.2">
      <c r="A8295" s="64" t="s">
        <v>1376</v>
      </c>
      <c r="B8295" s="65" t="s">
        <v>1375</v>
      </c>
      <c r="C8295" s="65">
        <v>487299</v>
      </c>
      <c r="D8295" s="66">
        <f>VLOOKUP(A8295,'2.1 Termination Charges'!$B$4:$F$904,5,0)</f>
        <v>2.206E-2</v>
      </c>
      <c r="G8295" s="67"/>
      <c r="H8295" s="67"/>
      <c r="J8295" s="67"/>
      <c r="P8295" s="68"/>
      <c r="Q8295" s="69"/>
      <c r="R8295" s="69"/>
      <c r="Z8295" s="70"/>
      <c r="AA8295" s="71"/>
      <c r="AB8295" s="70"/>
      <c r="AC8295" s="70"/>
      <c r="AD8295" s="53"/>
      <c r="AE8295" s="53"/>
      <c r="AF8295" s="72"/>
      <c r="AG8295" s="70"/>
      <c r="AH8295" s="70"/>
      <c r="AI8295" s="70"/>
    </row>
    <row r="8296" spans="1:35" ht="12.75" customHeight="1" x14ac:dyDescent="0.2">
      <c r="A8296" s="64" t="s">
        <v>1376</v>
      </c>
      <c r="B8296" s="65" t="s">
        <v>1375</v>
      </c>
      <c r="C8296" s="65">
        <v>487391</v>
      </c>
      <c r="D8296" s="66">
        <f>VLOOKUP(A8296,'2.1 Termination Charges'!$B$4:$F$904,5,0)</f>
        <v>2.206E-2</v>
      </c>
      <c r="G8296" s="67"/>
      <c r="H8296" s="67"/>
      <c r="J8296" s="67"/>
      <c r="P8296" s="68"/>
      <c r="Q8296" s="69"/>
      <c r="R8296" s="69"/>
      <c r="Z8296" s="70"/>
      <c r="AA8296" s="71"/>
      <c r="AB8296" s="70"/>
      <c r="AC8296" s="70"/>
      <c r="AD8296" s="53"/>
      <c r="AE8296" s="53"/>
      <c r="AF8296" s="72"/>
      <c r="AG8296" s="70"/>
      <c r="AH8296" s="70"/>
      <c r="AI8296" s="70"/>
    </row>
    <row r="8297" spans="1:35" ht="12.75" customHeight="1" x14ac:dyDescent="0.2">
      <c r="A8297" s="64" t="s">
        <v>1376</v>
      </c>
      <c r="B8297" s="65" t="s">
        <v>1375</v>
      </c>
      <c r="C8297" s="65">
        <v>48784</v>
      </c>
      <c r="D8297" s="66">
        <f>VLOOKUP(A8297,'2.1 Termination Charges'!$B$4:$F$904,5,0)</f>
        <v>2.206E-2</v>
      </c>
      <c r="G8297" s="67"/>
      <c r="H8297" s="67"/>
      <c r="J8297" s="67"/>
      <c r="P8297" s="68"/>
      <c r="Q8297" s="69"/>
      <c r="R8297" s="69"/>
      <c r="Z8297" s="70"/>
      <c r="AA8297" s="71"/>
      <c r="AB8297" s="70"/>
      <c r="AC8297" s="70"/>
      <c r="AD8297" s="53"/>
      <c r="AE8297" s="53"/>
      <c r="AF8297" s="72"/>
      <c r="AG8297" s="70"/>
      <c r="AH8297" s="70"/>
      <c r="AI8297" s="70"/>
    </row>
    <row r="8298" spans="1:35" ht="12.75" customHeight="1" x14ac:dyDescent="0.2">
      <c r="A8298" s="64" t="s">
        <v>1376</v>
      </c>
      <c r="B8298" s="65" t="s">
        <v>1375</v>
      </c>
      <c r="C8298" s="65">
        <v>48787</v>
      </c>
      <c r="D8298" s="66">
        <f>VLOOKUP(A8298,'2.1 Termination Charges'!$B$4:$F$904,5,0)</f>
        <v>2.206E-2</v>
      </c>
      <c r="G8298" s="67"/>
      <c r="H8298" s="67"/>
      <c r="J8298" s="67"/>
      <c r="P8298" s="68"/>
      <c r="Q8298" s="69"/>
      <c r="R8298" s="69"/>
      <c r="Z8298" s="70"/>
      <c r="AA8298" s="71"/>
      <c r="AB8298" s="70"/>
      <c r="AC8298" s="70"/>
      <c r="AD8298" s="53"/>
      <c r="AE8298" s="53"/>
      <c r="AF8298" s="72"/>
      <c r="AG8298" s="70"/>
      <c r="AH8298" s="70"/>
      <c r="AI8298" s="70"/>
    </row>
    <row r="8299" spans="1:35" ht="12.75" customHeight="1" x14ac:dyDescent="0.2">
      <c r="A8299" s="64" t="s">
        <v>1376</v>
      </c>
      <c r="B8299" s="65" t="s">
        <v>1375</v>
      </c>
      <c r="C8299" s="65">
        <v>48788</v>
      </c>
      <c r="D8299" s="66">
        <f>VLOOKUP(A8299,'2.1 Termination Charges'!$B$4:$F$904,5,0)</f>
        <v>2.206E-2</v>
      </c>
      <c r="G8299" s="67"/>
      <c r="H8299" s="67"/>
      <c r="J8299" s="67"/>
      <c r="P8299" s="68"/>
      <c r="Q8299" s="69"/>
      <c r="R8299" s="69"/>
      <c r="Z8299" s="70"/>
      <c r="AA8299" s="71"/>
      <c r="AB8299" s="70"/>
      <c r="AC8299" s="70"/>
      <c r="AD8299" s="53"/>
      <c r="AE8299" s="53"/>
      <c r="AF8299" s="72"/>
      <c r="AG8299" s="70"/>
      <c r="AH8299" s="70"/>
      <c r="AI8299" s="70"/>
    </row>
    <row r="8300" spans="1:35" ht="12.75" customHeight="1" x14ac:dyDescent="0.2">
      <c r="A8300" s="64" t="s">
        <v>1376</v>
      </c>
      <c r="B8300" s="65" t="s">
        <v>1375</v>
      </c>
      <c r="C8300" s="65">
        <v>48795</v>
      </c>
      <c r="D8300" s="66">
        <f>VLOOKUP(A8300,'2.1 Termination Charges'!$B$4:$F$904,5,0)</f>
        <v>2.206E-2</v>
      </c>
      <c r="G8300" s="67"/>
      <c r="H8300" s="67"/>
      <c r="J8300" s="67"/>
      <c r="P8300" s="68"/>
      <c r="Q8300" s="69"/>
      <c r="R8300" s="69"/>
      <c r="Z8300" s="70"/>
      <c r="AA8300" s="71"/>
      <c r="AB8300" s="70"/>
      <c r="AC8300" s="70"/>
      <c r="AD8300" s="53"/>
      <c r="AE8300" s="53"/>
      <c r="AF8300" s="72"/>
      <c r="AG8300" s="70"/>
      <c r="AH8300" s="70"/>
      <c r="AI8300" s="70"/>
    </row>
    <row r="8301" spans="1:35" ht="12.75" customHeight="1" x14ac:dyDescent="0.2">
      <c r="A8301" s="64" t="s">
        <v>1376</v>
      </c>
      <c r="B8301" s="65" t="s">
        <v>1375</v>
      </c>
      <c r="C8301" s="65">
        <v>48880</v>
      </c>
      <c r="D8301" s="66">
        <f>VLOOKUP(A8301,'2.1 Termination Charges'!$B$4:$F$904,5,0)</f>
        <v>2.206E-2</v>
      </c>
      <c r="G8301" s="67"/>
      <c r="H8301" s="67"/>
      <c r="J8301" s="67"/>
      <c r="P8301" s="68"/>
      <c r="Q8301" s="69"/>
      <c r="R8301" s="69"/>
      <c r="Z8301" s="70"/>
      <c r="AA8301" s="71"/>
      <c r="AB8301" s="70"/>
      <c r="AC8301" s="70"/>
      <c r="AD8301" s="53"/>
      <c r="AE8301" s="53"/>
      <c r="AF8301" s="72"/>
      <c r="AG8301" s="70"/>
      <c r="AH8301" s="70"/>
      <c r="AI8301" s="70"/>
    </row>
    <row r="8302" spans="1:35" ht="12.75" customHeight="1" x14ac:dyDescent="0.2">
      <c r="A8302" s="64" t="s">
        <v>1376</v>
      </c>
      <c r="B8302" s="65" t="s">
        <v>1375</v>
      </c>
      <c r="C8302" s="65">
        <v>488810</v>
      </c>
      <c r="D8302" s="66">
        <f>VLOOKUP(A8302,'2.1 Termination Charges'!$B$4:$F$904,5,0)</f>
        <v>2.206E-2</v>
      </c>
      <c r="G8302" s="67"/>
      <c r="H8302" s="67"/>
      <c r="J8302" s="67"/>
      <c r="P8302" s="68"/>
      <c r="Q8302" s="69"/>
      <c r="R8302" s="69"/>
      <c r="Z8302" s="70"/>
      <c r="AA8302" s="71"/>
      <c r="AB8302" s="70"/>
      <c r="AC8302" s="70"/>
      <c r="AD8302" s="53"/>
      <c r="AE8302" s="53"/>
      <c r="AF8302" s="72"/>
      <c r="AG8302" s="70"/>
      <c r="AH8302" s="70"/>
      <c r="AI8302" s="70"/>
    </row>
    <row r="8303" spans="1:35" ht="12.75" customHeight="1" x14ac:dyDescent="0.2">
      <c r="A8303" s="64" t="s">
        <v>1376</v>
      </c>
      <c r="B8303" s="65" t="s">
        <v>1375</v>
      </c>
      <c r="C8303" s="65">
        <v>488818</v>
      </c>
      <c r="D8303" s="66">
        <f>VLOOKUP(A8303,'2.1 Termination Charges'!$B$4:$F$904,5,0)</f>
        <v>2.206E-2</v>
      </c>
      <c r="G8303" s="67"/>
      <c r="H8303" s="67"/>
      <c r="J8303" s="67"/>
      <c r="P8303" s="68"/>
      <c r="Q8303" s="69"/>
      <c r="R8303" s="69"/>
      <c r="Z8303" s="70"/>
      <c r="AA8303" s="71"/>
      <c r="AB8303" s="70"/>
      <c r="AC8303" s="70"/>
      <c r="AD8303" s="53"/>
      <c r="AE8303" s="53"/>
      <c r="AF8303" s="72"/>
      <c r="AG8303" s="70"/>
      <c r="AH8303" s="70"/>
      <c r="AI8303" s="70"/>
    </row>
    <row r="8304" spans="1:35" ht="12.75" customHeight="1" x14ac:dyDescent="0.2">
      <c r="A8304" s="64" t="s">
        <v>1376</v>
      </c>
      <c r="B8304" s="65" t="s">
        <v>1375</v>
      </c>
      <c r="C8304" s="65">
        <v>488819</v>
      </c>
      <c r="D8304" s="66">
        <f>VLOOKUP(A8304,'2.1 Termination Charges'!$B$4:$F$904,5,0)</f>
        <v>2.206E-2</v>
      </c>
      <c r="G8304" s="67"/>
      <c r="H8304" s="67"/>
      <c r="J8304" s="67"/>
      <c r="P8304" s="68"/>
      <c r="Q8304" s="69"/>
      <c r="R8304" s="69"/>
      <c r="Z8304" s="70"/>
      <c r="AA8304" s="71"/>
      <c r="AB8304" s="70"/>
      <c r="AC8304" s="70"/>
      <c r="AD8304" s="53"/>
      <c r="AE8304" s="53"/>
      <c r="AF8304" s="72"/>
      <c r="AG8304" s="70"/>
      <c r="AH8304" s="70"/>
      <c r="AI8304" s="70"/>
    </row>
    <row r="8305" spans="1:35" ht="12.75" customHeight="1" x14ac:dyDescent="0.2">
      <c r="A8305" s="64" t="s">
        <v>1376</v>
      </c>
      <c r="B8305" s="65" t="s">
        <v>1375</v>
      </c>
      <c r="C8305" s="65">
        <v>48882</v>
      </c>
      <c r="D8305" s="66">
        <f>VLOOKUP(A8305,'2.1 Termination Charges'!$B$4:$F$904,5,0)</f>
        <v>2.206E-2</v>
      </c>
      <c r="G8305" s="67"/>
      <c r="H8305" s="67"/>
      <c r="J8305" s="67"/>
      <c r="P8305" s="68"/>
      <c r="Q8305" s="69"/>
      <c r="R8305" s="69"/>
      <c r="Z8305" s="70"/>
      <c r="AA8305" s="71"/>
      <c r="AB8305" s="70"/>
      <c r="AC8305" s="70"/>
      <c r="AD8305" s="53"/>
      <c r="AE8305" s="53"/>
      <c r="AF8305" s="72"/>
      <c r="AG8305" s="70"/>
      <c r="AH8305" s="70"/>
      <c r="AI8305" s="70"/>
    </row>
    <row r="8306" spans="1:35" ht="12.75" customHeight="1" x14ac:dyDescent="0.2">
      <c r="A8306" s="64" t="s">
        <v>1376</v>
      </c>
      <c r="B8306" s="65" t="s">
        <v>1375</v>
      </c>
      <c r="C8306" s="65">
        <v>488833</v>
      </c>
      <c r="D8306" s="66">
        <f>VLOOKUP(A8306,'2.1 Termination Charges'!$B$4:$F$904,5,0)</f>
        <v>2.206E-2</v>
      </c>
      <c r="G8306" s="67"/>
      <c r="H8306" s="67"/>
      <c r="J8306" s="67"/>
      <c r="P8306" s="68"/>
      <c r="Q8306" s="69"/>
      <c r="R8306" s="69"/>
      <c r="Z8306" s="70"/>
      <c r="AA8306" s="71"/>
      <c r="AB8306" s="70"/>
      <c r="AC8306" s="70"/>
      <c r="AD8306" s="53"/>
      <c r="AE8306" s="53"/>
      <c r="AF8306" s="72"/>
      <c r="AG8306" s="70"/>
      <c r="AH8306" s="70"/>
      <c r="AI8306" s="70"/>
    </row>
    <row r="8307" spans="1:35" ht="12.75" customHeight="1" x14ac:dyDescent="0.2">
      <c r="A8307" s="64" t="s">
        <v>1376</v>
      </c>
      <c r="B8307" s="65" t="s">
        <v>1375</v>
      </c>
      <c r="C8307" s="65">
        <v>488838</v>
      </c>
      <c r="D8307" s="66">
        <f>VLOOKUP(A8307,'2.1 Termination Charges'!$B$4:$F$904,5,0)</f>
        <v>2.206E-2</v>
      </c>
      <c r="G8307" s="67"/>
      <c r="H8307" s="67"/>
      <c r="J8307" s="67"/>
      <c r="P8307" s="68"/>
      <c r="Q8307" s="69"/>
      <c r="R8307" s="69"/>
      <c r="Z8307" s="70"/>
      <c r="AA8307" s="71"/>
      <c r="AB8307" s="70"/>
      <c r="AC8307" s="70"/>
      <c r="AD8307" s="53"/>
      <c r="AE8307" s="53"/>
      <c r="AF8307" s="72"/>
      <c r="AG8307" s="70"/>
      <c r="AH8307" s="70"/>
      <c r="AI8307" s="70"/>
    </row>
    <row r="8308" spans="1:35" ht="12.75" customHeight="1" x14ac:dyDescent="0.2">
      <c r="A8308" s="64" t="s">
        <v>1376</v>
      </c>
      <c r="B8308" s="65" t="s">
        <v>1375</v>
      </c>
      <c r="C8308" s="65">
        <v>488841</v>
      </c>
      <c r="D8308" s="66">
        <f>VLOOKUP(A8308,'2.1 Termination Charges'!$B$4:$F$904,5,0)</f>
        <v>2.206E-2</v>
      </c>
      <c r="G8308" s="67"/>
      <c r="H8308" s="67"/>
      <c r="J8308" s="67"/>
      <c r="P8308" s="68"/>
      <c r="Q8308" s="69"/>
      <c r="R8308" s="69"/>
      <c r="Z8308" s="70"/>
      <c r="AA8308" s="71"/>
      <c r="AB8308" s="70"/>
      <c r="AC8308" s="70"/>
      <c r="AD8308" s="53"/>
      <c r="AE8308" s="53"/>
      <c r="AF8308" s="72"/>
      <c r="AG8308" s="70"/>
      <c r="AH8308" s="70"/>
      <c r="AI8308" s="70"/>
    </row>
    <row r="8309" spans="1:35" ht="12.75" customHeight="1" x14ac:dyDescent="0.2">
      <c r="A8309" s="64" t="s">
        <v>1376</v>
      </c>
      <c r="B8309" s="65" t="s">
        <v>1375</v>
      </c>
      <c r="C8309" s="65">
        <v>488842</v>
      </c>
      <c r="D8309" s="66">
        <f>VLOOKUP(A8309,'2.1 Termination Charges'!$B$4:$F$904,5,0)</f>
        <v>2.206E-2</v>
      </c>
      <c r="G8309" s="67"/>
      <c r="H8309" s="67"/>
      <c r="J8309" s="67"/>
      <c r="P8309" s="68"/>
      <c r="Q8309" s="69"/>
      <c r="R8309" s="69"/>
      <c r="Z8309" s="70"/>
      <c r="AA8309" s="71"/>
      <c r="AB8309" s="70"/>
      <c r="AC8309" s="70"/>
      <c r="AD8309" s="53"/>
      <c r="AE8309" s="53"/>
      <c r="AF8309" s="72"/>
      <c r="AG8309" s="70"/>
      <c r="AH8309" s="70"/>
      <c r="AI8309" s="70"/>
    </row>
    <row r="8310" spans="1:35" ht="12.75" customHeight="1" x14ac:dyDescent="0.2">
      <c r="A8310" s="64" t="s">
        <v>1376</v>
      </c>
      <c r="B8310" s="65" t="s">
        <v>1375</v>
      </c>
      <c r="C8310" s="65">
        <v>48886</v>
      </c>
      <c r="D8310" s="66">
        <f>VLOOKUP(A8310,'2.1 Termination Charges'!$B$4:$F$904,5,0)</f>
        <v>2.206E-2</v>
      </c>
      <c r="G8310" s="67"/>
      <c r="H8310" s="67"/>
      <c r="J8310" s="67"/>
      <c r="P8310" s="68"/>
      <c r="Q8310" s="69"/>
      <c r="R8310" s="69"/>
      <c r="Z8310" s="70"/>
      <c r="AA8310" s="71"/>
      <c r="AB8310" s="70"/>
      <c r="AC8310" s="70"/>
      <c r="AD8310" s="53"/>
      <c r="AE8310" s="53"/>
      <c r="AF8310" s="72"/>
      <c r="AG8310" s="70"/>
      <c r="AH8310" s="70"/>
      <c r="AI8310" s="70"/>
    </row>
    <row r="8311" spans="1:35" ht="12.75" customHeight="1" x14ac:dyDescent="0.2">
      <c r="A8311" s="64" t="s">
        <v>1376</v>
      </c>
      <c r="B8311" s="65" t="s">
        <v>1375</v>
      </c>
      <c r="C8311" s="65">
        <v>48888</v>
      </c>
      <c r="D8311" s="66">
        <f>VLOOKUP(A8311,'2.1 Termination Charges'!$B$4:$F$904,5,0)</f>
        <v>2.206E-2</v>
      </c>
      <c r="G8311" s="67"/>
      <c r="H8311" s="67"/>
      <c r="J8311" s="67"/>
      <c r="P8311" s="68"/>
      <c r="Q8311" s="69"/>
      <c r="R8311" s="69"/>
      <c r="Z8311" s="70"/>
      <c r="AA8311" s="71"/>
      <c r="AB8311" s="70"/>
      <c r="AC8311" s="70"/>
      <c r="AD8311" s="53"/>
      <c r="AE8311" s="53"/>
      <c r="AF8311" s="72"/>
      <c r="AG8311" s="70"/>
      <c r="AH8311" s="70"/>
      <c r="AI8311" s="70"/>
    </row>
    <row r="8312" spans="1:35" ht="12.75" customHeight="1" x14ac:dyDescent="0.2">
      <c r="A8312" s="64" t="s">
        <v>1376</v>
      </c>
      <c r="B8312" s="65" t="s">
        <v>1375</v>
      </c>
      <c r="C8312" s="65">
        <v>48889</v>
      </c>
      <c r="D8312" s="66">
        <f>VLOOKUP(A8312,'2.1 Termination Charges'!$B$4:$F$904,5,0)</f>
        <v>2.206E-2</v>
      </c>
      <c r="G8312" s="67"/>
      <c r="H8312" s="67"/>
      <c r="J8312" s="67"/>
      <c r="P8312" s="68"/>
      <c r="Q8312" s="69"/>
      <c r="R8312" s="69"/>
      <c r="Z8312" s="70"/>
      <c r="AA8312" s="71"/>
      <c r="AB8312" s="70"/>
      <c r="AC8312" s="70"/>
      <c r="AD8312" s="53"/>
      <c r="AE8312" s="53"/>
      <c r="AF8312" s="72"/>
      <c r="AG8312" s="70"/>
      <c r="AH8312" s="70"/>
      <c r="AI8312" s="70"/>
    </row>
    <row r="8313" spans="1:35" ht="12.75" customHeight="1" x14ac:dyDescent="0.2">
      <c r="A8313" s="64" t="s">
        <v>1378</v>
      </c>
      <c r="B8313" s="65" t="s">
        <v>1377</v>
      </c>
      <c r="C8313" s="65">
        <v>4850</v>
      </c>
      <c r="D8313" s="66">
        <f>VLOOKUP(A8313,'2.1 Termination Charges'!$B$4:$F$904,5,0)</f>
        <v>2.206E-2</v>
      </c>
      <c r="G8313" s="67"/>
      <c r="H8313" s="67"/>
      <c r="J8313" s="67"/>
      <c r="P8313" s="68"/>
      <c r="Q8313" s="69"/>
      <c r="R8313" s="69"/>
      <c r="Z8313" s="70"/>
      <c r="AA8313" s="71"/>
      <c r="AB8313" s="70"/>
      <c r="AC8313" s="70"/>
      <c r="AD8313" s="53"/>
      <c r="AE8313" s="53"/>
      <c r="AF8313" s="72"/>
      <c r="AG8313" s="70"/>
      <c r="AH8313" s="70"/>
      <c r="AI8313" s="70"/>
    </row>
    <row r="8314" spans="1:35" ht="12.75" customHeight="1" x14ac:dyDescent="0.2">
      <c r="A8314" s="64" t="s">
        <v>1378</v>
      </c>
      <c r="B8314" s="65" t="s">
        <v>1377</v>
      </c>
      <c r="C8314" s="65">
        <v>4851</v>
      </c>
      <c r="D8314" s="66">
        <f>VLOOKUP(A8314,'2.1 Termination Charges'!$B$4:$F$904,5,0)</f>
        <v>2.206E-2</v>
      </c>
      <c r="G8314" s="67"/>
      <c r="H8314" s="67"/>
      <c r="J8314" s="67"/>
      <c r="P8314" s="68"/>
      <c r="Q8314" s="69"/>
      <c r="R8314" s="69"/>
      <c r="Z8314" s="70"/>
      <c r="AA8314" s="71"/>
      <c r="AB8314" s="70"/>
      <c r="AC8314" s="70"/>
      <c r="AD8314" s="53"/>
      <c r="AE8314" s="53"/>
      <c r="AF8314" s="72"/>
      <c r="AG8314" s="70"/>
      <c r="AH8314" s="70"/>
      <c r="AI8314" s="70"/>
    </row>
    <row r="8315" spans="1:35" ht="12.75" customHeight="1" x14ac:dyDescent="0.2">
      <c r="A8315" s="64" t="s">
        <v>1378</v>
      </c>
      <c r="B8315" s="65" t="s">
        <v>1377</v>
      </c>
      <c r="C8315" s="65">
        <v>48571</v>
      </c>
      <c r="D8315" s="66">
        <f>VLOOKUP(A8315,'2.1 Termination Charges'!$B$4:$F$904,5,0)</f>
        <v>2.206E-2</v>
      </c>
      <c r="G8315" s="67"/>
      <c r="H8315" s="67"/>
      <c r="J8315" s="67"/>
      <c r="P8315" s="68"/>
      <c r="Q8315" s="69"/>
      <c r="R8315" s="69"/>
      <c r="Z8315" s="70"/>
      <c r="AA8315" s="71"/>
      <c r="AB8315" s="70"/>
      <c r="AC8315" s="70"/>
      <c r="AD8315" s="53"/>
      <c r="AE8315" s="53"/>
      <c r="AF8315" s="72"/>
      <c r="AG8315" s="70"/>
      <c r="AH8315" s="70"/>
      <c r="AI8315" s="70"/>
    </row>
    <row r="8316" spans="1:35" ht="12.75" customHeight="1" x14ac:dyDescent="0.2">
      <c r="A8316" s="64" t="s">
        <v>1378</v>
      </c>
      <c r="B8316" s="65" t="s">
        <v>1377</v>
      </c>
      <c r="C8316" s="65">
        <v>48572</v>
      </c>
      <c r="D8316" s="66">
        <f>VLOOKUP(A8316,'2.1 Termination Charges'!$B$4:$F$904,5,0)</f>
        <v>2.206E-2</v>
      </c>
      <c r="G8316" s="67"/>
      <c r="H8316" s="67"/>
      <c r="J8316" s="67"/>
      <c r="P8316" s="68"/>
      <c r="Q8316" s="69"/>
      <c r="R8316" s="69"/>
      <c r="Z8316" s="70"/>
      <c r="AA8316" s="71"/>
      <c r="AB8316" s="70"/>
      <c r="AC8316" s="70"/>
      <c r="AD8316" s="53"/>
      <c r="AE8316" s="53"/>
      <c r="AF8316" s="72"/>
      <c r="AG8316" s="70"/>
      <c r="AH8316" s="70"/>
      <c r="AI8316" s="70"/>
    </row>
    <row r="8317" spans="1:35" ht="12.75" customHeight="1" x14ac:dyDescent="0.2">
      <c r="A8317" s="64" t="s">
        <v>1378</v>
      </c>
      <c r="B8317" s="65" t="s">
        <v>1377</v>
      </c>
      <c r="C8317" s="65">
        <v>485730</v>
      </c>
      <c r="D8317" s="66">
        <f>VLOOKUP(A8317,'2.1 Termination Charges'!$B$4:$F$904,5,0)</f>
        <v>2.206E-2</v>
      </c>
      <c r="G8317" s="67"/>
      <c r="H8317" s="67"/>
      <c r="J8317" s="67"/>
      <c r="P8317" s="68"/>
      <c r="Q8317" s="69"/>
      <c r="R8317" s="69"/>
      <c r="Z8317" s="70"/>
      <c r="AA8317" s="71"/>
      <c r="AB8317" s="70"/>
      <c r="AC8317" s="70"/>
      <c r="AD8317" s="53"/>
      <c r="AE8317" s="53"/>
      <c r="AF8317" s="72"/>
      <c r="AG8317" s="70"/>
      <c r="AH8317" s="70"/>
      <c r="AI8317" s="70"/>
    </row>
    <row r="8318" spans="1:35" ht="12.75" customHeight="1" x14ac:dyDescent="0.2">
      <c r="A8318" s="64" t="s">
        <v>1378</v>
      </c>
      <c r="B8318" s="65" t="s">
        <v>1377</v>
      </c>
      <c r="C8318" s="65">
        <v>485731</v>
      </c>
      <c r="D8318" s="66">
        <f>VLOOKUP(A8318,'2.1 Termination Charges'!$B$4:$F$904,5,0)</f>
        <v>2.206E-2</v>
      </c>
      <c r="G8318" s="67"/>
      <c r="H8318" s="67"/>
      <c r="J8318" s="67"/>
      <c r="P8318" s="68"/>
      <c r="Q8318" s="69"/>
      <c r="R8318" s="69"/>
      <c r="Z8318" s="70"/>
      <c r="AA8318" s="71"/>
      <c r="AB8318" s="70"/>
      <c r="AC8318" s="70"/>
      <c r="AD8318" s="53"/>
      <c r="AE8318" s="53"/>
      <c r="AF8318" s="72"/>
      <c r="AG8318" s="70"/>
      <c r="AH8318" s="70"/>
      <c r="AI8318" s="70"/>
    </row>
    <row r="8319" spans="1:35" ht="12.75" customHeight="1" x14ac:dyDescent="0.2">
      <c r="A8319" s="64" t="s">
        <v>1378</v>
      </c>
      <c r="B8319" s="65" t="s">
        <v>1377</v>
      </c>
      <c r="C8319" s="65">
        <v>485732</v>
      </c>
      <c r="D8319" s="66">
        <f>VLOOKUP(A8319,'2.1 Termination Charges'!$B$4:$F$904,5,0)</f>
        <v>2.206E-2</v>
      </c>
      <c r="G8319" s="67"/>
      <c r="H8319" s="67"/>
      <c r="J8319" s="67"/>
      <c r="P8319" s="68"/>
      <c r="Q8319" s="69"/>
      <c r="R8319" s="69"/>
      <c r="Z8319" s="70"/>
      <c r="AA8319" s="71"/>
      <c r="AB8319" s="70"/>
      <c r="AC8319" s="70"/>
      <c r="AD8319" s="53"/>
      <c r="AE8319" s="53"/>
      <c r="AF8319" s="72"/>
      <c r="AG8319" s="70"/>
      <c r="AH8319" s="70"/>
      <c r="AI8319" s="70"/>
    </row>
    <row r="8320" spans="1:35" ht="12.75" customHeight="1" x14ac:dyDescent="0.2">
      <c r="A8320" s="64" t="s">
        <v>1378</v>
      </c>
      <c r="B8320" s="65" t="s">
        <v>1377</v>
      </c>
      <c r="C8320" s="65">
        <v>485733</v>
      </c>
      <c r="D8320" s="66">
        <f>VLOOKUP(A8320,'2.1 Termination Charges'!$B$4:$F$904,5,0)</f>
        <v>2.206E-2</v>
      </c>
      <c r="G8320" s="67"/>
      <c r="H8320" s="67"/>
      <c r="J8320" s="67"/>
      <c r="P8320" s="68"/>
      <c r="Q8320" s="69"/>
      <c r="R8320" s="69"/>
      <c r="Z8320" s="70"/>
      <c r="AA8320" s="71"/>
      <c r="AB8320" s="70"/>
      <c r="AC8320" s="70"/>
      <c r="AD8320" s="53"/>
      <c r="AE8320" s="53"/>
      <c r="AF8320" s="72"/>
      <c r="AG8320" s="70"/>
      <c r="AH8320" s="70"/>
      <c r="AI8320" s="70"/>
    </row>
    <row r="8321" spans="1:35" ht="12.75" customHeight="1" x14ac:dyDescent="0.2">
      <c r="A8321" s="64" t="s">
        <v>1378</v>
      </c>
      <c r="B8321" s="65" t="s">
        <v>1377</v>
      </c>
      <c r="C8321" s="65">
        <v>485734</v>
      </c>
      <c r="D8321" s="66">
        <f>VLOOKUP(A8321,'2.1 Termination Charges'!$B$4:$F$904,5,0)</f>
        <v>2.206E-2</v>
      </c>
      <c r="G8321" s="67"/>
      <c r="H8321" s="67"/>
      <c r="J8321" s="67"/>
      <c r="P8321" s="68"/>
      <c r="Q8321" s="69"/>
      <c r="R8321" s="69"/>
      <c r="Z8321" s="70"/>
      <c r="AA8321" s="71"/>
      <c r="AB8321" s="70"/>
      <c r="AC8321" s="70"/>
      <c r="AD8321" s="53"/>
      <c r="AE8321" s="53"/>
      <c r="AF8321" s="72"/>
      <c r="AG8321" s="70"/>
      <c r="AH8321" s="70"/>
      <c r="AI8321" s="70"/>
    </row>
    <row r="8322" spans="1:35" ht="12.75" customHeight="1" x14ac:dyDescent="0.2">
      <c r="A8322" s="64" t="s">
        <v>1378</v>
      </c>
      <c r="B8322" s="65" t="s">
        <v>1377</v>
      </c>
      <c r="C8322" s="65">
        <v>4857357</v>
      </c>
      <c r="D8322" s="66">
        <f>VLOOKUP(A8322,'2.1 Termination Charges'!$B$4:$F$904,5,0)</f>
        <v>2.206E-2</v>
      </c>
      <c r="G8322" s="67"/>
      <c r="H8322" s="67"/>
      <c r="J8322" s="67"/>
      <c r="P8322" s="68"/>
      <c r="Q8322" s="69"/>
      <c r="R8322" s="69"/>
      <c r="Z8322" s="70"/>
      <c r="AA8322" s="71"/>
      <c r="AB8322" s="70"/>
      <c r="AC8322" s="70"/>
      <c r="AD8322" s="53"/>
      <c r="AE8322" s="53"/>
      <c r="AF8322" s="72"/>
      <c r="AG8322" s="70"/>
      <c r="AH8322" s="70"/>
      <c r="AI8322" s="70"/>
    </row>
    <row r="8323" spans="1:35" ht="12.75" customHeight="1" x14ac:dyDescent="0.2">
      <c r="A8323" s="64" t="s">
        <v>1378</v>
      </c>
      <c r="B8323" s="65" t="s">
        <v>1377</v>
      </c>
      <c r="C8323" s="65">
        <v>485739</v>
      </c>
      <c r="D8323" s="66">
        <f>VLOOKUP(A8323,'2.1 Termination Charges'!$B$4:$F$904,5,0)</f>
        <v>2.206E-2</v>
      </c>
      <c r="G8323" s="67"/>
      <c r="H8323" s="67"/>
      <c r="J8323" s="67"/>
      <c r="P8323" s="68"/>
      <c r="Q8323" s="69"/>
      <c r="R8323" s="69"/>
      <c r="Z8323" s="70"/>
      <c r="AA8323" s="71"/>
      <c r="AB8323" s="70"/>
      <c r="AC8323" s="70"/>
      <c r="AD8323" s="53"/>
      <c r="AE8323" s="53"/>
      <c r="AF8323" s="72"/>
      <c r="AG8323" s="70"/>
      <c r="AH8323" s="70"/>
      <c r="AI8323" s="70"/>
    </row>
    <row r="8324" spans="1:35" ht="12.75" customHeight="1" x14ac:dyDescent="0.2">
      <c r="A8324" s="64" t="s">
        <v>1378</v>
      </c>
      <c r="B8324" s="65" t="s">
        <v>1377</v>
      </c>
      <c r="C8324" s="65">
        <v>486901</v>
      </c>
      <c r="D8324" s="66">
        <f>VLOOKUP(A8324,'2.1 Termination Charges'!$B$4:$F$904,5,0)</f>
        <v>2.206E-2</v>
      </c>
      <c r="G8324" s="67"/>
      <c r="H8324" s="67"/>
      <c r="J8324" s="67"/>
      <c r="P8324" s="68"/>
      <c r="Q8324" s="69"/>
      <c r="R8324" s="69"/>
      <c r="Z8324" s="70"/>
      <c r="AA8324" s="71"/>
      <c r="AB8324" s="70"/>
      <c r="AC8324" s="70"/>
      <c r="AD8324" s="53"/>
      <c r="AE8324" s="53"/>
      <c r="AF8324" s="72"/>
      <c r="AG8324" s="70"/>
      <c r="AH8324" s="70"/>
      <c r="AI8324" s="70"/>
    </row>
    <row r="8325" spans="1:35" ht="12.75" customHeight="1" x14ac:dyDescent="0.2">
      <c r="A8325" s="64" t="s">
        <v>1378</v>
      </c>
      <c r="B8325" s="65" t="s">
        <v>1377</v>
      </c>
      <c r="C8325" s="65">
        <v>486902</v>
      </c>
      <c r="D8325" s="66">
        <f>VLOOKUP(A8325,'2.1 Termination Charges'!$B$4:$F$904,5,0)</f>
        <v>2.206E-2</v>
      </c>
      <c r="G8325" s="67"/>
      <c r="H8325" s="67"/>
      <c r="J8325" s="67"/>
      <c r="P8325" s="68"/>
      <c r="Q8325" s="69"/>
      <c r="R8325" s="69"/>
      <c r="Z8325" s="70"/>
      <c r="AA8325" s="71"/>
      <c r="AB8325" s="70"/>
      <c r="AC8325" s="70"/>
      <c r="AD8325" s="53"/>
      <c r="AE8325" s="53"/>
      <c r="AF8325" s="72"/>
      <c r="AG8325" s="70"/>
      <c r="AH8325" s="70"/>
      <c r="AI8325" s="70"/>
    </row>
    <row r="8326" spans="1:35" ht="12.75" customHeight="1" x14ac:dyDescent="0.2">
      <c r="A8326" s="64" t="s">
        <v>1378</v>
      </c>
      <c r="B8326" s="65" t="s">
        <v>1377</v>
      </c>
      <c r="C8326" s="65">
        <v>486903</v>
      </c>
      <c r="D8326" s="66">
        <f>VLOOKUP(A8326,'2.1 Termination Charges'!$B$4:$F$904,5,0)</f>
        <v>2.206E-2</v>
      </c>
      <c r="G8326" s="67"/>
      <c r="H8326" s="67"/>
      <c r="J8326" s="67"/>
      <c r="P8326" s="68"/>
      <c r="Q8326" s="69"/>
      <c r="R8326" s="69"/>
      <c r="Z8326" s="70"/>
      <c r="AA8326" s="71"/>
      <c r="AB8326" s="70"/>
      <c r="AC8326" s="70"/>
      <c r="AD8326" s="53"/>
      <c r="AE8326" s="53"/>
      <c r="AF8326" s="72"/>
      <c r="AG8326" s="70"/>
      <c r="AH8326" s="70"/>
      <c r="AI8326" s="70"/>
    </row>
    <row r="8327" spans="1:35" ht="12.75" customHeight="1" x14ac:dyDescent="0.2">
      <c r="A8327" s="64" t="s">
        <v>1378</v>
      </c>
      <c r="B8327" s="65" t="s">
        <v>1377</v>
      </c>
      <c r="C8327" s="65">
        <v>486904</v>
      </c>
      <c r="D8327" s="66">
        <f>VLOOKUP(A8327,'2.1 Termination Charges'!$B$4:$F$904,5,0)</f>
        <v>2.206E-2</v>
      </c>
      <c r="G8327" s="67"/>
      <c r="H8327" s="67"/>
      <c r="J8327" s="67"/>
      <c r="P8327" s="68"/>
      <c r="Q8327" s="69"/>
      <c r="R8327" s="69"/>
      <c r="Z8327" s="70"/>
      <c r="AA8327" s="71"/>
      <c r="AB8327" s="70"/>
      <c r="AC8327" s="70"/>
      <c r="AD8327" s="53"/>
      <c r="AE8327" s="53"/>
      <c r="AF8327" s="72"/>
      <c r="AG8327" s="70"/>
      <c r="AH8327" s="70"/>
      <c r="AI8327" s="70"/>
    </row>
    <row r="8328" spans="1:35" ht="12.75" customHeight="1" x14ac:dyDescent="0.2">
      <c r="A8328" s="64" t="s">
        <v>1378</v>
      </c>
      <c r="B8328" s="65" t="s">
        <v>1377</v>
      </c>
      <c r="C8328" s="65">
        <v>486905</v>
      </c>
      <c r="D8328" s="66">
        <f>VLOOKUP(A8328,'2.1 Termination Charges'!$B$4:$F$904,5,0)</f>
        <v>2.206E-2</v>
      </c>
      <c r="G8328" s="67"/>
      <c r="H8328" s="67"/>
      <c r="J8328" s="67"/>
      <c r="P8328" s="68"/>
      <c r="Q8328" s="69"/>
      <c r="R8328" s="69"/>
      <c r="Z8328" s="70"/>
      <c r="AA8328" s="71"/>
      <c r="AB8328" s="70"/>
      <c r="AC8328" s="70"/>
      <c r="AD8328" s="53"/>
      <c r="AE8328" s="53"/>
      <c r="AF8328" s="72"/>
      <c r="AG8328" s="70"/>
      <c r="AH8328" s="70"/>
      <c r="AI8328" s="70"/>
    </row>
    <row r="8329" spans="1:35" ht="12.75" customHeight="1" x14ac:dyDescent="0.2">
      <c r="A8329" s="64" t="s">
        <v>1378</v>
      </c>
      <c r="B8329" s="65" t="s">
        <v>1377</v>
      </c>
      <c r="C8329" s="65">
        <v>486906</v>
      </c>
      <c r="D8329" s="66">
        <f>VLOOKUP(A8329,'2.1 Termination Charges'!$B$4:$F$904,5,0)</f>
        <v>2.206E-2</v>
      </c>
      <c r="G8329" s="67"/>
      <c r="H8329" s="67"/>
      <c r="J8329" s="67"/>
      <c r="P8329" s="68"/>
      <c r="Q8329" s="69"/>
      <c r="R8329" s="69"/>
      <c r="Z8329" s="70"/>
      <c r="AA8329" s="71"/>
      <c r="AB8329" s="70"/>
      <c r="AC8329" s="70"/>
      <c r="AD8329" s="53"/>
      <c r="AE8329" s="53"/>
      <c r="AF8329" s="72"/>
      <c r="AG8329" s="70"/>
      <c r="AH8329" s="70"/>
      <c r="AI8329" s="70"/>
    </row>
    <row r="8330" spans="1:35" ht="12.75" customHeight="1" x14ac:dyDescent="0.2">
      <c r="A8330" s="64" t="s">
        <v>1378</v>
      </c>
      <c r="B8330" s="65" t="s">
        <v>1377</v>
      </c>
      <c r="C8330" s="65">
        <v>48780</v>
      </c>
      <c r="D8330" s="66">
        <f>VLOOKUP(A8330,'2.1 Termination Charges'!$B$4:$F$904,5,0)</f>
        <v>2.206E-2</v>
      </c>
      <c r="G8330" s="67"/>
      <c r="H8330" s="67"/>
      <c r="J8330" s="67"/>
      <c r="P8330" s="68"/>
      <c r="Q8330" s="69"/>
      <c r="R8330" s="69"/>
      <c r="Z8330" s="70"/>
      <c r="AA8330" s="71"/>
      <c r="AB8330" s="70"/>
      <c r="AC8330" s="70"/>
      <c r="AD8330" s="53"/>
      <c r="AE8330" s="53"/>
      <c r="AF8330" s="72"/>
      <c r="AG8330" s="70"/>
      <c r="AH8330" s="70"/>
      <c r="AI8330" s="70"/>
    </row>
    <row r="8331" spans="1:35" ht="12.75" customHeight="1" x14ac:dyDescent="0.2">
      <c r="A8331" s="64" t="s">
        <v>1378</v>
      </c>
      <c r="B8331" s="65" t="s">
        <v>1377</v>
      </c>
      <c r="C8331" s="65">
        <v>487865</v>
      </c>
      <c r="D8331" s="66">
        <f>VLOOKUP(A8331,'2.1 Termination Charges'!$B$4:$F$904,5,0)</f>
        <v>2.206E-2</v>
      </c>
      <c r="G8331" s="67"/>
      <c r="H8331" s="67"/>
      <c r="J8331" s="67"/>
      <c r="P8331" s="68"/>
      <c r="Q8331" s="69"/>
      <c r="R8331" s="69"/>
      <c r="Z8331" s="70"/>
      <c r="AA8331" s="71"/>
      <c r="AB8331" s="70"/>
      <c r="AC8331" s="70"/>
      <c r="AD8331" s="53"/>
      <c r="AE8331" s="53"/>
      <c r="AF8331" s="72"/>
      <c r="AG8331" s="70"/>
      <c r="AH8331" s="70"/>
      <c r="AI8331" s="70"/>
    </row>
    <row r="8332" spans="1:35" ht="12.75" customHeight="1" x14ac:dyDescent="0.2">
      <c r="A8332" s="64" t="s">
        <v>1378</v>
      </c>
      <c r="B8332" s="65" t="s">
        <v>1377</v>
      </c>
      <c r="C8332" s="65">
        <v>487866</v>
      </c>
      <c r="D8332" s="66">
        <f>VLOOKUP(A8332,'2.1 Termination Charges'!$B$4:$F$904,5,0)</f>
        <v>2.206E-2</v>
      </c>
      <c r="G8332" s="67"/>
      <c r="H8332" s="67"/>
      <c r="J8332" s="67"/>
      <c r="P8332" s="68"/>
      <c r="Q8332" s="69"/>
      <c r="R8332" s="69"/>
      <c r="Z8332" s="70"/>
      <c r="AA8332" s="71"/>
      <c r="AB8332" s="70"/>
      <c r="AC8332" s="70"/>
      <c r="AD8332" s="53"/>
      <c r="AE8332" s="53"/>
      <c r="AF8332" s="72"/>
      <c r="AG8332" s="70"/>
      <c r="AH8332" s="70"/>
      <c r="AI8332" s="70"/>
    </row>
    <row r="8333" spans="1:35" ht="12.75" customHeight="1" x14ac:dyDescent="0.2">
      <c r="A8333" s="64" t="s">
        <v>1378</v>
      </c>
      <c r="B8333" s="65" t="s">
        <v>1377</v>
      </c>
      <c r="C8333" s="65">
        <v>487867</v>
      </c>
      <c r="D8333" s="66">
        <f>VLOOKUP(A8333,'2.1 Termination Charges'!$B$4:$F$904,5,0)</f>
        <v>2.206E-2</v>
      </c>
      <c r="G8333" s="67"/>
      <c r="H8333" s="67"/>
      <c r="J8333" s="67"/>
      <c r="P8333" s="68"/>
      <c r="Q8333" s="69"/>
      <c r="R8333" s="69"/>
      <c r="Z8333" s="70"/>
      <c r="AA8333" s="71"/>
      <c r="AB8333" s="70"/>
      <c r="AC8333" s="70"/>
      <c r="AD8333" s="53"/>
      <c r="AE8333" s="53"/>
      <c r="AF8333" s="72"/>
      <c r="AG8333" s="70"/>
      <c r="AH8333" s="70"/>
      <c r="AI8333" s="70"/>
    </row>
    <row r="8334" spans="1:35" ht="12.75" customHeight="1" x14ac:dyDescent="0.2">
      <c r="A8334" s="64" t="s">
        <v>1378</v>
      </c>
      <c r="B8334" s="65" t="s">
        <v>1377</v>
      </c>
      <c r="C8334" s="65">
        <v>487868</v>
      </c>
      <c r="D8334" s="66">
        <f>VLOOKUP(A8334,'2.1 Termination Charges'!$B$4:$F$904,5,0)</f>
        <v>2.206E-2</v>
      </c>
      <c r="G8334" s="67"/>
      <c r="H8334" s="67"/>
      <c r="J8334" s="67"/>
      <c r="P8334" s="68"/>
      <c r="Q8334" s="69"/>
      <c r="R8334" s="69"/>
      <c r="Z8334" s="70"/>
      <c r="AA8334" s="71"/>
      <c r="AB8334" s="70"/>
      <c r="AC8334" s="70"/>
      <c r="AD8334" s="53"/>
      <c r="AE8334" s="53"/>
      <c r="AF8334" s="72"/>
      <c r="AG8334" s="70"/>
      <c r="AH8334" s="70"/>
      <c r="AI8334" s="70"/>
    </row>
    <row r="8335" spans="1:35" ht="12.75" customHeight="1" x14ac:dyDescent="0.2">
      <c r="A8335" s="64" t="s">
        <v>1378</v>
      </c>
      <c r="B8335" s="65" t="s">
        <v>1377</v>
      </c>
      <c r="C8335" s="65">
        <v>487869</v>
      </c>
      <c r="D8335" s="66">
        <f>VLOOKUP(A8335,'2.1 Termination Charges'!$B$4:$F$904,5,0)</f>
        <v>2.206E-2</v>
      </c>
      <c r="G8335" s="67"/>
      <c r="H8335" s="67"/>
      <c r="J8335" s="67"/>
      <c r="P8335" s="68"/>
      <c r="Q8335" s="69"/>
      <c r="R8335" s="69"/>
      <c r="Z8335" s="70"/>
      <c r="AA8335" s="71"/>
      <c r="AB8335" s="70"/>
      <c r="AC8335" s="70"/>
      <c r="AD8335" s="53"/>
      <c r="AE8335" s="53"/>
      <c r="AF8335" s="72"/>
      <c r="AG8335" s="70"/>
      <c r="AH8335" s="70"/>
      <c r="AI8335" s="70"/>
    </row>
    <row r="8336" spans="1:35" ht="12.75" customHeight="1" x14ac:dyDescent="0.2">
      <c r="A8336" s="64" t="s">
        <v>1378</v>
      </c>
      <c r="B8336" s="65" t="s">
        <v>1377</v>
      </c>
      <c r="C8336" s="65">
        <v>487890</v>
      </c>
      <c r="D8336" s="66">
        <f>VLOOKUP(A8336,'2.1 Termination Charges'!$B$4:$F$904,5,0)</f>
        <v>2.206E-2</v>
      </c>
      <c r="G8336" s="67"/>
      <c r="H8336" s="67"/>
      <c r="J8336" s="67"/>
      <c r="P8336" s="68"/>
      <c r="Q8336" s="69"/>
      <c r="R8336" s="69"/>
      <c r="Z8336" s="70"/>
      <c r="AA8336" s="71"/>
      <c r="AB8336" s="70"/>
      <c r="AC8336" s="70"/>
      <c r="AD8336" s="53"/>
      <c r="AE8336" s="53"/>
      <c r="AF8336" s="72"/>
      <c r="AG8336" s="70"/>
      <c r="AH8336" s="70"/>
      <c r="AI8336" s="70"/>
    </row>
    <row r="8337" spans="1:35" ht="12.75" customHeight="1" x14ac:dyDescent="0.2">
      <c r="A8337" s="64" t="s">
        <v>1378</v>
      </c>
      <c r="B8337" s="65" t="s">
        <v>1377</v>
      </c>
      <c r="C8337" s="65">
        <v>487891</v>
      </c>
      <c r="D8337" s="66">
        <f>VLOOKUP(A8337,'2.1 Termination Charges'!$B$4:$F$904,5,0)</f>
        <v>2.206E-2</v>
      </c>
      <c r="G8337" s="67"/>
      <c r="H8337" s="67"/>
      <c r="J8337" s="67"/>
      <c r="P8337" s="68"/>
      <c r="Q8337" s="69"/>
      <c r="R8337" s="69"/>
      <c r="Z8337" s="70"/>
      <c r="AA8337" s="71"/>
      <c r="AB8337" s="70"/>
      <c r="AC8337" s="70"/>
      <c r="AD8337" s="53"/>
      <c r="AE8337" s="53"/>
      <c r="AF8337" s="72"/>
      <c r="AG8337" s="70"/>
      <c r="AH8337" s="70"/>
      <c r="AI8337" s="70"/>
    </row>
    <row r="8338" spans="1:35" ht="12.75" customHeight="1" x14ac:dyDescent="0.2">
      <c r="A8338" s="64" t="s">
        <v>1378</v>
      </c>
      <c r="B8338" s="65" t="s">
        <v>1377</v>
      </c>
      <c r="C8338" s="65">
        <v>487892</v>
      </c>
      <c r="D8338" s="66">
        <f>VLOOKUP(A8338,'2.1 Termination Charges'!$B$4:$F$904,5,0)</f>
        <v>2.206E-2</v>
      </c>
      <c r="G8338" s="67"/>
      <c r="H8338" s="67"/>
      <c r="J8338" s="67"/>
      <c r="P8338" s="68"/>
      <c r="Q8338" s="69"/>
      <c r="R8338" s="69"/>
      <c r="Z8338" s="70"/>
      <c r="AA8338" s="71"/>
      <c r="AB8338" s="70"/>
      <c r="AC8338" s="70"/>
      <c r="AD8338" s="53"/>
      <c r="AE8338" s="53"/>
      <c r="AF8338" s="72"/>
      <c r="AG8338" s="70"/>
      <c r="AH8338" s="70"/>
      <c r="AI8338" s="70"/>
    </row>
    <row r="8339" spans="1:35" ht="12.75" customHeight="1" x14ac:dyDescent="0.2">
      <c r="A8339" s="64" t="s">
        <v>1378</v>
      </c>
      <c r="B8339" s="65" t="s">
        <v>1377</v>
      </c>
      <c r="C8339" s="65">
        <v>487893</v>
      </c>
      <c r="D8339" s="66">
        <f>VLOOKUP(A8339,'2.1 Termination Charges'!$B$4:$F$904,5,0)</f>
        <v>2.206E-2</v>
      </c>
      <c r="G8339" s="67"/>
      <c r="H8339" s="67"/>
      <c r="J8339" s="67"/>
      <c r="P8339" s="68"/>
      <c r="Q8339" s="69"/>
      <c r="R8339" s="69"/>
      <c r="Z8339" s="70"/>
      <c r="AA8339" s="71"/>
      <c r="AB8339" s="70"/>
      <c r="AC8339" s="70"/>
      <c r="AD8339" s="53"/>
      <c r="AE8339" s="53"/>
      <c r="AF8339" s="72"/>
      <c r="AG8339" s="70"/>
      <c r="AH8339" s="70"/>
      <c r="AI8339" s="70"/>
    </row>
    <row r="8340" spans="1:35" ht="12.75" customHeight="1" x14ac:dyDescent="0.2">
      <c r="A8340" s="64" t="s">
        <v>1378</v>
      </c>
      <c r="B8340" s="65" t="s">
        <v>1377</v>
      </c>
      <c r="C8340" s="65">
        <v>487894</v>
      </c>
      <c r="D8340" s="66">
        <f>VLOOKUP(A8340,'2.1 Termination Charges'!$B$4:$F$904,5,0)</f>
        <v>2.206E-2</v>
      </c>
      <c r="G8340" s="67"/>
      <c r="H8340" s="67"/>
      <c r="J8340" s="67"/>
      <c r="P8340" s="68"/>
      <c r="Q8340" s="69"/>
      <c r="R8340" s="69"/>
      <c r="Z8340" s="70"/>
      <c r="AA8340" s="71"/>
      <c r="AB8340" s="70"/>
      <c r="AC8340" s="70"/>
      <c r="AD8340" s="53"/>
      <c r="AE8340" s="53"/>
      <c r="AF8340" s="72"/>
      <c r="AG8340" s="70"/>
      <c r="AH8340" s="70"/>
      <c r="AI8340" s="70"/>
    </row>
    <row r="8341" spans="1:35" ht="12.75" customHeight="1" x14ac:dyDescent="0.2">
      <c r="A8341" s="64" t="s">
        <v>1378</v>
      </c>
      <c r="B8341" s="65" t="s">
        <v>1377</v>
      </c>
      <c r="C8341" s="65">
        <v>48797</v>
      </c>
      <c r="D8341" s="66">
        <f>VLOOKUP(A8341,'2.1 Termination Charges'!$B$4:$F$904,5,0)</f>
        <v>2.206E-2</v>
      </c>
      <c r="G8341" s="67"/>
      <c r="H8341" s="67"/>
      <c r="J8341" s="67"/>
      <c r="P8341" s="68"/>
      <c r="Q8341" s="69"/>
      <c r="R8341" s="69"/>
      <c r="Z8341" s="70"/>
      <c r="AA8341" s="71"/>
      <c r="AB8341" s="70"/>
      <c r="AC8341" s="70"/>
      <c r="AD8341" s="53"/>
      <c r="AE8341" s="53"/>
      <c r="AF8341" s="72"/>
      <c r="AG8341" s="70"/>
      <c r="AH8341" s="70"/>
      <c r="AI8341" s="70"/>
    </row>
    <row r="8342" spans="1:35" ht="12.75" customHeight="1" x14ac:dyDescent="0.2">
      <c r="A8342" s="64" t="s">
        <v>1378</v>
      </c>
      <c r="B8342" s="65" t="s">
        <v>1377</v>
      </c>
      <c r="C8342" s="65">
        <v>48798</v>
      </c>
      <c r="D8342" s="66">
        <f>VLOOKUP(A8342,'2.1 Termination Charges'!$B$4:$F$904,5,0)</f>
        <v>2.206E-2</v>
      </c>
      <c r="G8342" s="67"/>
      <c r="H8342" s="67"/>
      <c r="J8342" s="67"/>
      <c r="P8342" s="68"/>
      <c r="Q8342" s="69"/>
      <c r="R8342" s="69"/>
      <c r="Z8342" s="70"/>
      <c r="AA8342" s="71"/>
      <c r="AB8342" s="70"/>
      <c r="AC8342" s="70"/>
      <c r="AD8342" s="53"/>
      <c r="AE8342" s="53"/>
      <c r="AF8342" s="72"/>
      <c r="AG8342" s="70"/>
      <c r="AH8342" s="70"/>
      <c r="AI8342" s="70"/>
    </row>
    <row r="8343" spans="1:35" ht="12.75" customHeight="1" x14ac:dyDescent="0.2">
      <c r="A8343" s="64" t="s">
        <v>1378</v>
      </c>
      <c r="B8343" s="65" t="s">
        <v>1377</v>
      </c>
      <c r="C8343" s="65">
        <v>487990</v>
      </c>
      <c r="D8343" s="66">
        <f>VLOOKUP(A8343,'2.1 Termination Charges'!$B$4:$F$904,5,0)</f>
        <v>2.206E-2</v>
      </c>
      <c r="G8343" s="67"/>
      <c r="H8343" s="67"/>
      <c r="J8343" s="67"/>
      <c r="P8343" s="68"/>
      <c r="Q8343" s="69"/>
      <c r="R8343" s="69"/>
      <c r="Z8343" s="70"/>
      <c r="AA8343" s="71"/>
      <c r="AB8343" s="70"/>
      <c r="AC8343" s="70"/>
      <c r="AD8343" s="53"/>
      <c r="AE8343" s="53"/>
      <c r="AF8343" s="72"/>
      <c r="AG8343" s="70"/>
      <c r="AH8343" s="70"/>
      <c r="AI8343" s="70"/>
    </row>
    <row r="8344" spans="1:35" ht="12.75" customHeight="1" x14ac:dyDescent="0.2">
      <c r="A8344" s="64" t="s">
        <v>1378</v>
      </c>
      <c r="B8344" s="65" t="s">
        <v>1377</v>
      </c>
      <c r="C8344" s="65">
        <v>487996</v>
      </c>
      <c r="D8344" s="66">
        <f>VLOOKUP(A8344,'2.1 Termination Charges'!$B$4:$F$904,5,0)</f>
        <v>2.206E-2</v>
      </c>
      <c r="G8344" s="67"/>
      <c r="H8344" s="67"/>
      <c r="J8344" s="67"/>
      <c r="P8344" s="68"/>
      <c r="Q8344" s="69"/>
      <c r="R8344" s="69"/>
      <c r="Z8344" s="70"/>
      <c r="AA8344" s="71"/>
      <c r="AB8344" s="70"/>
      <c r="AC8344" s="70"/>
      <c r="AD8344" s="53"/>
      <c r="AE8344" s="53"/>
      <c r="AF8344" s="72"/>
      <c r="AG8344" s="70"/>
      <c r="AH8344" s="70"/>
      <c r="AI8344" s="70"/>
    </row>
    <row r="8345" spans="1:35" ht="12.75" customHeight="1" x14ac:dyDescent="0.2">
      <c r="A8345" s="64" t="s">
        <v>1378</v>
      </c>
      <c r="B8345" s="65" t="s">
        <v>1377</v>
      </c>
      <c r="C8345" s="65">
        <v>487997</v>
      </c>
      <c r="D8345" s="66">
        <f>VLOOKUP(A8345,'2.1 Termination Charges'!$B$4:$F$904,5,0)</f>
        <v>2.206E-2</v>
      </c>
      <c r="G8345" s="67"/>
      <c r="H8345" s="67"/>
      <c r="J8345" s="67"/>
      <c r="P8345" s="68"/>
      <c r="Q8345" s="69"/>
      <c r="R8345" s="69"/>
      <c r="Z8345" s="70"/>
      <c r="AA8345" s="71"/>
      <c r="AB8345" s="70"/>
      <c r="AC8345" s="70"/>
      <c r="AD8345" s="53"/>
      <c r="AE8345" s="53"/>
      <c r="AF8345" s="72"/>
      <c r="AG8345" s="70"/>
      <c r="AH8345" s="70"/>
      <c r="AI8345" s="70"/>
    </row>
    <row r="8346" spans="1:35" ht="12.75" customHeight="1" x14ac:dyDescent="0.2">
      <c r="A8346" s="64" t="s">
        <v>1378</v>
      </c>
      <c r="B8346" s="65" t="s">
        <v>1377</v>
      </c>
      <c r="C8346" s="65">
        <v>487998</v>
      </c>
      <c r="D8346" s="66">
        <f>VLOOKUP(A8346,'2.1 Termination Charges'!$B$4:$F$904,5,0)</f>
        <v>2.206E-2</v>
      </c>
      <c r="G8346" s="67"/>
      <c r="H8346" s="67"/>
      <c r="J8346" s="67"/>
      <c r="P8346" s="68"/>
      <c r="Q8346" s="69"/>
      <c r="R8346" s="69"/>
      <c r="Z8346" s="70"/>
      <c r="AA8346" s="71"/>
      <c r="AB8346" s="70"/>
      <c r="AC8346" s="70"/>
      <c r="AD8346" s="53"/>
      <c r="AE8346" s="53"/>
      <c r="AF8346" s="72"/>
      <c r="AG8346" s="70"/>
      <c r="AH8346" s="70"/>
      <c r="AI8346" s="70"/>
    </row>
    <row r="8347" spans="1:35" ht="12.75" customHeight="1" x14ac:dyDescent="0.2">
      <c r="A8347" s="64" t="s">
        <v>1378</v>
      </c>
      <c r="B8347" s="65" t="s">
        <v>1377</v>
      </c>
      <c r="C8347" s="65">
        <v>487999</v>
      </c>
      <c r="D8347" s="66">
        <f>VLOOKUP(A8347,'2.1 Termination Charges'!$B$4:$F$904,5,0)</f>
        <v>2.206E-2</v>
      </c>
      <c r="G8347" s="67"/>
      <c r="H8347" s="67"/>
      <c r="J8347" s="67"/>
      <c r="P8347" s="68"/>
      <c r="Q8347" s="69"/>
      <c r="R8347" s="69"/>
      <c r="Z8347" s="70"/>
      <c r="AA8347" s="71"/>
      <c r="AB8347" s="70"/>
      <c r="AC8347" s="70"/>
      <c r="AD8347" s="53"/>
      <c r="AE8347" s="53"/>
      <c r="AF8347" s="72"/>
      <c r="AG8347" s="70"/>
      <c r="AH8347" s="70"/>
      <c r="AI8347" s="70"/>
    </row>
    <row r="8348" spans="1:35" ht="12.75" customHeight="1" x14ac:dyDescent="0.2">
      <c r="A8348" s="64" t="s">
        <v>1380</v>
      </c>
      <c r="B8348" s="65" t="s">
        <v>1379</v>
      </c>
      <c r="C8348" s="65">
        <v>48450</v>
      </c>
      <c r="D8348" s="66">
        <f>VLOOKUP(A8348,'2.1 Termination Charges'!$B$4:$F$904,5,0)</f>
        <v>2.206E-2</v>
      </c>
      <c r="G8348" s="67"/>
      <c r="H8348" s="67"/>
      <c r="J8348" s="67"/>
      <c r="P8348" s="68"/>
      <c r="Q8348" s="69"/>
      <c r="R8348" s="69"/>
      <c r="Z8348" s="70"/>
      <c r="AA8348" s="71"/>
      <c r="AB8348" s="70"/>
      <c r="AC8348" s="70"/>
      <c r="AD8348" s="53"/>
      <c r="AE8348" s="53"/>
      <c r="AF8348" s="72"/>
      <c r="AG8348" s="70"/>
      <c r="AH8348" s="70"/>
      <c r="AI8348" s="70"/>
    </row>
    <row r="8349" spans="1:35" ht="12.75" customHeight="1" x14ac:dyDescent="0.2">
      <c r="A8349" s="64" t="s">
        <v>1380</v>
      </c>
      <c r="B8349" s="65" t="s">
        <v>1379</v>
      </c>
      <c r="C8349" s="65">
        <v>4845140</v>
      </c>
      <c r="D8349" s="66">
        <f>VLOOKUP(A8349,'2.1 Termination Charges'!$B$4:$F$904,5,0)</f>
        <v>2.206E-2</v>
      </c>
      <c r="G8349" s="67"/>
      <c r="H8349" s="67"/>
      <c r="J8349" s="67"/>
      <c r="P8349" s="68"/>
      <c r="Q8349" s="69"/>
      <c r="R8349" s="69"/>
      <c r="Z8349" s="70"/>
      <c r="AA8349" s="71"/>
      <c r="AB8349" s="70"/>
      <c r="AC8349" s="70"/>
      <c r="AD8349" s="53"/>
      <c r="AE8349" s="53"/>
      <c r="AF8349" s="72"/>
      <c r="AG8349" s="70"/>
      <c r="AH8349" s="70"/>
      <c r="AI8349" s="70"/>
    </row>
    <row r="8350" spans="1:35" ht="12.75" customHeight="1" x14ac:dyDescent="0.2">
      <c r="A8350" s="64" t="s">
        <v>1380</v>
      </c>
      <c r="B8350" s="65" t="s">
        <v>1379</v>
      </c>
      <c r="C8350" s="65">
        <v>484590</v>
      </c>
      <c r="D8350" s="66">
        <f>VLOOKUP(A8350,'2.1 Termination Charges'!$B$4:$F$904,5,0)</f>
        <v>2.206E-2</v>
      </c>
      <c r="G8350" s="67"/>
      <c r="H8350" s="67"/>
      <c r="J8350" s="67"/>
      <c r="P8350" s="68"/>
      <c r="Q8350" s="69"/>
      <c r="R8350" s="69"/>
      <c r="Z8350" s="70"/>
      <c r="AA8350" s="71"/>
      <c r="AB8350" s="70"/>
      <c r="AC8350" s="70"/>
      <c r="AD8350" s="53"/>
      <c r="AE8350" s="53"/>
      <c r="AF8350" s="72"/>
      <c r="AG8350" s="70"/>
      <c r="AH8350" s="70"/>
      <c r="AI8350" s="70"/>
    </row>
    <row r="8351" spans="1:35" ht="12.75" customHeight="1" x14ac:dyDescent="0.2">
      <c r="A8351" s="64" t="s">
        <v>1380</v>
      </c>
      <c r="B8351" s="65" t="s">
        <v>1379</v>
      </c>
      <c r="C8351" s="65">
        <v>484593</v>
      </c>
      <c r="D8351" s="66">
        <f>VLOOKUP(A8351,'2.1 Termination Charges'!$B$4:$F$904,5,0)</f>
        <v>2.206E-2</v>
      </c>
      <c r="G8351" s="67"/>
      <c r="H8351" s="67"/>
      <c r="J8351" s="67"/>
      <c r="P8351" s="68"/>
      <c r="Q8351" s="69"/>
      <c r="R8351" s="69"/>
      <c r="Z8351" s="70"/>
      <c r="AA8351" s="71"/>
      <c r="AB8351" s="70"/>
      <c r="AC8351" s="70"/>
      <c r="AD8351" s="53"/>
      <c r="AE8351" s="53"/>
      <c r="AF8351" s="72"/>
      <c r="AG8351" s="70"/>
      <c r="AH8351" s="70"/>
      <c r="AI8351" s="70"/>
    </row>
    <row r="8352" spans="1:35" ht="12.75" customHeight="1" x14ac:dyDescent="0.2">
      <c r="A8352" s="64" t="s">
        <v>1380</v>
      </c>
      <c r="B8352" s="65" t="s">
        <v>1379</v>
      </c>
      <c r="C8352" s="65">
        <v>4845945</v>
      </c>
      <c r="D8352" s="66">
        <f>VLOOKUP(A8352,'2.1 Termination Charges'!$B$4:$F$904,5,0)</f>
        <v>2.206E-2</v>
      </c>
      <c r="G8352" s="67"/>
      <c r="H8352" s="67"/>
      <c r="J8352" s="67"/>
      <c r="P8352" s="68"/>
      <c r="Q8352" s="69"/>
      <c r="R8352" s="69"/>
      <c r="Z8352" s="70"/>
      <c r="AA8352" s="71"/>
      <c r="AB8352" s="70"/>
      <c r="AC8352" s="70"/>
      <c r="AD8352" s="53"/>
      <c r="AE8352" s="53"/>
      <c r="AF8352" s="72"/>
      <c r="AG8352" s="70"/>
      <c r="AH8352" s="70"/>
      <c r="AI8352" s="70"/>
    </row>
    <row r="8353" spans="1:35" ht="12.75" customHeight="1" x14ac:dyDescent="0.2">
      <c r="A8353" s="64" t="s">
        <v>1380</v>
      </c>
      <c r="B8353" s="65" t="s">
        <v>1379</v>
      </c>
      <c r="C8353" s="65">
        <v>4845956</v>
      </c>
      <c r="D8353" s="66">
        <f>VLOOKUP(A8353,'2.1 Termination Charges'!$B$4:$F$904,5,0)</f>
        <v>2.206E-2</v>
      </c>
      <c r="G8353" s="67"/>
      <c r="H8353" s="67"/>
      <c r="J8353" s="67"/>
      <c r="P8353" s="68"/>
      <c r="Q8353" s="69"/>
      <c r="R8353" s="69"/>
      <c r="Z8353" s="70"/>
      <c r="AA8353" s="71"/>
      <c r="AB8353" s="70"/>
      <c r="AC8353" s="70"/>
      <c r="AD8353" s="53"/>
      <c r="AE8353" s="53"/>
      <c r="AF8353" s="72"/>
      <c r="AG8353" s="70"/>
      <c r="AH8353" s="70"/>
      <c r="AI8353" s="70"/>
    </row>
    <row r="8354" spans="1:35" ht="12.75" customHeight="1" x14ac:dyDescent="0.2">
      <c r="A8354" s="64" t="s">
        <v>1380</v>
      </c>
      <c r="B8354" s="65" t="s">
        <v>1379</v>
      </c>
      <c r="C8354" s="65">
        <v>48530</v>
      </c>
      <c r="D8354" s="66">
        <f>VLOOKUP(A8354,'2.1 Termination Charges'!$B$4:$F$904,5,0)</f>
        <v>2.206E-2</v>
      </c>
      <c r="G8354" s="67"/>
      <c r="H8354" s="67"/>
      <c r="J8354" s="67"/>
      <c r="P8354" s="68"/>
      <c r="Q8354" s="69"/>
      <c r="R8354" s="69"/>
      <c r="Z8354" s="70"/>
      <c r="AA8354" s="71"/>
      <c r="AB8354" s="70"/>
      <c r="AC8354" s="70"/>
      <c r="AD8354" s="53"/>
      <c r="AE8354" s="53"/>
      <c r="AF8354" s="72"/>
      <c r="AG8354" s="70"/>
      <c r="AH8354" s="70"/>
      <c r="AI8354" s="70"/>
    </row>
    <row r="8355" spans="1:35" ht="12.75" customHeight="1" x14ac:dyDescent="0.2">
      <c r="A8355" s="64" t="s">
        <v>1380</v>
      </c>
      <c r="B8355" s="65" t="s">
        <v>1379</v>
      </c>
      <c r="C8355" s="65">
        <v>48531</v>
      </c>
      <c r="D8355" s="66">
        <f>VLOOKUP(A8355,'2.1 Termination Charges'!$B$4:$F$904,5,0)</f>
        <v>2.206E-2</v>
      </c>
      <c r="G8355" s="67"/>
      <c r="H8355" s="67"/>
      <c r="J8355" s="67"/>
      <c r="P8355" s="68"/>
      <c r="Q8355" s="69"/>
      <c r="R8355" s="69"/>
      <c r="Z8355" s="70"/>
      <c r="AA8355" s="71"/>
      <c r="AB8355" s="70"/>
      <c r="AC8355" s="70"/>
      <c r="AD8355" s="53"/>
      <c r="AE8355" s="53"/>
      <c r="AF8355" s="72"/>
      <c r="AG8355" s="70"/>
      <c r="AH8355" s="70"/>
      <c r="AI8355" s="70"/>
    </row>
    <row r="8356" spans="1:35" ht="12.75" customHeight="1" x14ac:dyDescent="0.2">
      <c r="A8356" s="64" t="s">
        <v>1380</v>
      </c>
      <c r="B8356" s="65" t="s">
        <v>1379</v>
      </c>
      <c r="C8356" s="65">
        <v>48533</v>
      </c>
      <c r="D8356" s="66">
        <f>VLOOKUP(A8356,'2.1 Termination Charges'!$B$4:$F$904,5,0)</f>
        <v>2.206E-2</v>
      </c>
      <c r="G8356" s="67"/>
      <c r="H8356" s="67"/>
      <c r="J8356" s="67"/>
      <c r="P8356" s="68"/>
      <c r="Q8356" s="69"/>
      <c r="R8356" s="69"/>
      <c r="Z8356" s="70"/>
      <c r="AA8356" s="71"/>
      <c r="AB8356" s="70"/>
      <c r="AC8356" s="70"/>
      <c r="AD8356" s="53"/>
      <c r="AE8356" s="53"/>
      <c r="AF8356" s="72"/>
      <c r="AG8356" s="70"/>
      <c r="AH8356" s="70"/>
      <c r="AI8356" s="70"/>
    </row>
    <row r="8357" spans="1:35" ht="12.75" customHeight="1" x14ac:dyDescent="0.2">
      <c r="A8357" s="64" t="s">
        <v>1380</v>
      </c>
      <c r="B8357" s="65" t="s">
        <v>1379</v>
      </c>
      <c r="C8357" s="65">
        <v>48534</v>
      </c>
      <c r="D8357" s="66">
        <f>VLOOKUP(A8357,'2.1 Termination Charges'!$B$4:$F$904,5,0)</f>
        <v>2.206E-2</v>
      </c>
      <c r="G8357" s="67"/>
      <c r="H8357" s="67"/>
      <c r="J8357" s="67"/>
      <c r="P8357" s="68"/>
      <c r="Q8357" s="69"/>
      <c r="R8357" s="69"/>
      <c r="Z8357" s="70"/>
      <c r="AA8357" s="71"/>
      <c r="AB8357" s="70"/>
      <c r="AC8357" s="70"/>
      <c r="AD8357" s="53"/>
      <c r="AE8357" s="53"/>
      <c r="AF8357" s="72"/>
      <c r="AG8357" s="70"/>
      <c r="AH8357" s="70"/>
      <c r="AI8357" s="70"/>
    </row>
    <row r="8358" spans="1:35" ht="12.75" customHeight="1" x14ac:dyDescent="0.2">
      <c r="A8358" s="64" t="s">
        <v>1380</v>
      </c>
      <c r="B8358" s="65" t="s">
        <v>1379</v>
      </c>
      <c r="C8358" s="65">
        <v>48535</v>
      </c>
      <c r="D8358" s="66">
        <f>VLOOKUP(A8358,'2.1 Termination Charges'!$B$4:$F$904,5,0)</f>
        <v>2.206E-2</v>
      </c>
      <c r="G8358" s="67"/>
      <c r="H8358" s="67"/>
      <c r="J8358" s="67"/>
      <c r="P8358" s="68"/>
      <c r="Q8358" s="69"/>
      <c r="R8358" s="69"/>
      <c r="Z8358" s="70"/>
      <c r="AA8358" s="71"/>
      <c r="AB8358" s="70"/>
      <c r="AC8358" s="70"/>
      <c r="AD8358" s="53"/>
      <c r="AE8358" s="53"/>
      <c r="AF8358" s="72"/>
      <c r="AG8358" s="70"/>
      <c r="AH8358" s="70"/>
      <c r="AI8358" s="70"/>
    </row>
    <row r="8359" spans="1:35" ht="12.75" customHeight="1" x14ac:dyDescent="0.2">
      <c r="A8359" s="64" t="s">
        <v>1380</v>
      </c>
      <c r="B8359" s="65" t="s">
        <v>1379</v>
      </c>
      <c r="C8359" s="65">
        <v>485360</v>
      </c>
      <c r="D8359" s="66">
        <f>VLOOKUP(A8359,'2.1 Termination Charges'!$B$4:$F$904,5,0)</f>
        <v>2.206E-2</v>
      </c>
      <c r="G8359" s="67"/>
      <c r="H8359" s="67"/>
      <c r="J8359" s="67"/>
      <c r="P8359" s="68"/>
      <c r="Q8359" s="69"/>
      <c r="R8359" s="69"/>
      <c r="Z8359" s="70"/>
      <c r="AA8359" s="71"/>
      <c r="AB8359" s="70"/>
      <c r="AC8359" s="70"/>
      <c r="AD8359" s="53"/>
      <c r="AE8359" s="53"/>
      <c r="AF8359" s="72"/>
      <c r="AG8359" s="70"/>
      <c r="AH8359" s="70"/>
      <c r="AI8359" s="70"/>
    </row>
    <row r="8360" spans="1:35" ht="12.75" customHeight="1" x14ac:dyDescent="0.2">
      <c r="A8360" s="64" t="s">
        <v>1380</v>
      </c>
      <c r="B8360" s="65" t="s">
        <v>1379</v>
      </c>
      <c r="C8360" s="65">
        <v>485361</v>
      </c>
      <c r="D8360" s="66">
        <f>VLOOKUP(A8360,'2.1 Termination Charges'!$B$4:$F$904,5,0)</f>
        <v>2.206E-2</v>
      </c>
      <c r="G8360" s="67"/>
      <c r="H8360" s="67"/>
      <c r="J8360" s="67"/>
      <c r="P8360" s="68"/>
      <c r="Q8360" s="69"/>
      <c r="R8360" s="69"/>
      <c r="Z8360" s="70"/>
      <c r="AA8360" s="71"/>
      <c r="AB8360" s="70"/>
      <c r="AC8360" s="70"/>
      <c r="AD8360" s="53"/>
      <c r="AE8360" s="53"/>
      <c r="AF8360" s="72"/>
      <c r="AG8360" s="70"/>
      <c r="AH8360" s="70"/>
      <c r="AI8360" s="70"/>
    </row>
    <row r="8361" spans="1:35" ht="12.75" customHeight="1" x14ac:dyDescent="0.2">
      <c r="A8361" s="64" t="s">
        <v>1380</v>
      </c>
      <c r="B8361" s="65" t="s">
        <v>1379</v>
      </c>
      <c r="C8361" s="65">
        <v>485362</v>
      </c>
      <c r="D8361" s="66">
        <f>VLOOKUP(A8361,'2.1 Termination Charges'!$B$4:$F$904,5,0)</f>
        <v>2.206E-2</v>
      </c>
      <c r="G8361" s="67"/>
      <c r="H8361" s="67"/>
      <c r="J8361" s="67"/>
      <c r="P8361" s="68"/>
      <c r="Q8361" s="69"/>
      <c r="R8361" s="69"/>
      <c r="Z8361" s="70"/>
      <c r="AA8361" s="71"/>
      <c r="AB8361" s="70"/>
      <c r="AC8361" s="70"/>
      <c r="AD8361" s="53"/>
      <c r="AE8361" s="53"/>
      <c r="AF8361" s="72"/>
      <c r="AG8361" s="70"/>
      <c r="AH8361" s="70"/>
      <c r="AI8361" s="70"/>
    </row>
    <row r="8362" spans="1:35" ht="12.75" customHeight="1" x14ac:dyDescent="0.2">
      <c r="A8362" s="64" t="s">
        <v>1380</v>
      </c>
      <c r="B8362" s="65" t="s">
        <v>1379</v>
      </c>
      <c r="C8362" s="65">
        <v>485363</v>
      </c>
      <c r="D8362" s="66">
        <f>VLOOKUP(A8362,'2.1 Termination Charges'!$B$4:$F$904,5,0)</f>
        <v>2.206E-2</v>
      </c>
      <c r="G8362" s="67"/>
      <c r="H8362" s="67"/>
      <c r="J8362" s="67"/>
      <c r="P8362" s="68"/>
      <c r="Q8362" s="69"/>
      <c r="R8362" s="69"/>
      <c r="Z8362" s="70"/>
      <c r="AA8362" s="71"/>
      <c r="AB8362" s="70"/>
      <c r="AC8362" s="70"/>
      <c r="AD8362" s="53"/>
      <c r="AE8362" s="53"/>
      <c r="AF8362" s="72"/>
      <c r="AG8362" s="70"/>
      <c r="AH8362" s="70"/>
      <c r="AI8362" s="70"/>
    </row>
    <row r="8363" spans="1:35" ht="12.75" customHeight="1" x14ac:dyDescent="0.2">
      <c r="A8363" s="64" t="s">
        <v>1380</v>
      </c>
      <c r="B8363" s="65" t="s">
        <v>1379</v>
      </c>
      <c r="C8363" s="65">
        <v>485364</v>
      </c>
      <c r="D8363" s="66">
        <f>VLOOKUP(A8363,'2.1 Termination Charges'!$B$4:$F$904,5,0)</f>
        <v>2.206E-2</v>
      </c>
      <c r="G8363" s="67"/>
      <c r="H8363" s="67"/>
      <c r="J8363" s="67"/>
      <c r="P8363" s="68"/>
      <c r="Q8363" s="69"/>
      <c r="R8363" s="69"/>
      <c r="Z8363" s="70"/>
      <c r="AA8363" s="71"/>
      <c r="AB8363" s="70"/>
      <c r="AC8363" s="70"/>
      <c r="AD8363" s="53"/>
      <c r="AE8363" s="53"/>
      <c r="AF8363" s="72"/>
      <c r="AG8363" s="70"/>
      <c r="AH8363" s="70"/>
      <c r="AI8363" s="70"/>
    </row>
    <row r="8364" spans="1:35" ht="12.75" customHeight="1" x14ac:dyDescent="0.2">
      <c r="A8364" s="64" t="s">
        <v>1380</v>
      </c>
      <c r="B8364" s="65" t="s">
        <v>1379</v>
      </c>
      <c r="C8364" s="65">
        <v>485365</v>
      </c>
      <c r="D8364" s="66">
        <f>VLOOKUP(A8364,'2.1 Termination Charges'!$B$4:$F$904,5,0)</f>
        <v>2.206E-2</v>
      </c>
      <c r="G8364" s="67"/>
      <c r="H8364" s="67"/>
      <c r="J8364" s="67"/>
      <c r="P8364" s="68"/>
      <c r="Q8364" s="69"/>
      <c r="R8364" s="69"/>
      <c r="Z8364" s="70"/>
      <c r="AA8364" s="71"/>
      <c r="AB8364" s="70"/>
      <c r="AC8364" s="70"/>
      <c r="AD8364" s="53"/>
      <c r="AE8364" s="53"/>
      <c r="AF8364" s="72"/>
      <c r="AG8364" s="70"/>
      <c r="AH8364" s="70"/>
      <c r="AI8364" s="70"/>
    </row>
    <row r="8365" spans="1:35" ht="12.75" customHeight="1" x14ac:dyDescent="0.2">
      <c r="A8365" s="64" t="s">
        <v>1380</v>
      </c>
      <c r="B8365" s="65" t="s">
        <v>1379</v>
      </c>
      <c r="C8365" s="65">
        <v>485367</v>
      </c>
      <c r="D8365" s="66">
        <f>VLOOKUP(A8365,'2.1 Termination Charges'!$B$4:$F$904,5,0)</f>
        <v>2.206E-2</v>
      </c>
      <c r="G8365" s="67"/>
      <c r="H8365" s="67"/>
      <c r="J8365" s="67"/>
      <c r="P8365" s="68"/>
      <c r="Q8365" s="69"/>
      <c r="R8365" s="69"/>
      <c r="Z8365" s="70"/>
      <c r="AA8365" s="71"/>
      <c r="AB8365" s="70"/>
      <c r="AC8365" s="70"/>
      <c r="AD8365" s="53"/>
      <c r="AE8365" s="53"/>
      <c r="AF8365" s="72"/>
      <c r="AG8365" s="70"/>
      <c r="AH8365" s="70"/>
      <c r="AI8365" s="70"/>
    </row>
    <row r="8366" spans="1:35" ht="12.75" customHeight="1" x14ac:dyDescent="0.2">
      <c r="A8366" s="64" t="s">
        <v>1380</v>
      </c>
      <c r="B8366" s="65" t="s">
        <v>1379</v>
      </c>
      <c r="C8366" s="65">
        <v>485368</v>
      </c>
      <c r="D8366" s="66">
        <f>VLOOKUP(A8366,'2.1 Termination Charges'!$B$4:$F$904,5,0)</f>
        <v>2.206E-2</v>
      </c>
      <c r="G8366" s="67"/>
      <c r="H8366" s="67"/>
      <c r="J8366" s="67"/>
      <c r="P8366" s="68"/>
      <c r="Q8366" s="69"/>
      <c r="R8366" s="69"/>
      <c r="Z8366" s="70"/>
      <c r="AA8366" s="71"/>
      <c r="AB8366" s="70"/>
      <c r="AC8366" s="70"/>
      <c r="AD8366" s="53"/>
      <c r="AE8366" s="53"/>
      <c r="AF8366" s="72"/>
      <c r="AG8366" s="70"/>
      <c r="AH8366" s="70"/>
      <c r="AI8366" s="70"/>
    </row>
    <row r="8367" spans="1:35" ht="12.75" customHeight="1" x14ac:dyDescent="0.2">
      <c r="A8367" s="64" t="s">
        <v>1380</v>
      </c>
      <c r="B8367" s="65" t="s">
        <v>1379</v>
      </c>
      <c r="C8367" s="65">
        <v>485369</v>
      </c>
      <c r="D8367" s="66">
        <f>VLOOKUP(A8367,'2.1 Termination Charges'!$B$4:$F$904,5,0)</f>
        <v>2.206E-2</v>
      </c>
      <c r="G8367" s="67"/>
      <c r="H8367" s="67"/>
      <c r="J8367" s="67"/>
      <c r="P8367" s="68"/>
      <c r="Q8367" s="69"/>
      <c r="R8367" s="69"/>
      <c r="Z8367" s="70"/>
      <c r="AA8367" s="71"/>
      <c r="AB8367" s="70"/>
      <c r="AC8367" s="70"/>
      <c r="AD8367" s="53"/>
      <c r="AE8367" s="53"/>
      <c r="AF8367" s="72"/>
      <c r="AG8367" s="70"/>
      <c r="AH8367" s="70"/>
      <c r="AI8367" s="70"/>
    </row>
    <row r="8368" spans="1:35" ht="12.75" customHeight="1" x14ac:dyDescent="0.2">
      <c r="A8368" s="64" t="s">
        <v>1380</v>
      </c>
      <c r="B8368" s="65" t="s">
        <v>1379</v>
      </c>
      <c r="C8368" s="65">
        <v>485370</v>
      </c>
      <c r="D8368" s="66">
        <f>VLOOKUP(A8368,'2.1 Termination Charges'!$B$4:$F$904,5,0)</f>
        <v>2.206E-2</v>
      </c>
      <c r="G8368" s="67"/>
      <c r="H8368" s="67"/>
      <c r="J8368" s="67"/>
      <c r="P8368" s="68"/>
      <c r="Q8368" s="69"/>
      <c r="R8368" s="69"/>
      <c r="Z8368" s="70"/>
      <c r="AA8368" s="71"/>
      <c r="AB8368" s="70"/>
      <c r="AC8368" s="70"/>
      <c r="AD8368" s="53"/>
      <c r="AE8368" s="53"/>
      <c r="AF8368" s="72"/>
      <c r="AG8368" s="70"/>
      <c r="AH8368" s="70"/>
      <c r="AI8368" s="70"/>
    </row>
    <row r="8369" spans="1:35" ht="12.75" customHeight="1" x14ac:dyDescent="0.2">
      <c r="A8369" s="64" t="s">
        <v>1380</v>
      </c>
      <c r="B8369" s="65" t="s">
        <v>1379</v>
      </c>
      <c r="C8369" s="65">
        <v>485371</v>
      </c>
      <c r="D8369" s="66">
        <f>VLOOKUP(A8369,'2.1 Termination Charges'!$B$4:$F$904,5,0)</f>
        <v>2.206E-2</v>
      </c>
      <c r="G8369" s="67"/>
      <c r="H8369" s="67"/>
      <c r="J8369" s="67"/>
      <c r="P8369" s="68"/>
      <c r="Q8369" s="69"/>
      <c r="R8369" s="69"/>
      <c r="Z8369" s="70"/>
      <c r="AA8369" s="71"/>
      <c r="AB8369" s="70"/>
      <c r="AC8369" s="70"/>
      <c r="AD8369" s="53"/>
      <c r="AE8369" s="53"/>
      <c r="AF8369" s="72"/>
      <c r="AG8369" s="70"/>
      <c r="AH8369" s="70"/>
      <c r="AI8369" s="70"/>
    </row>
    <row r="8370" spans="1:35" ht="12.75" customHeight="1" x14ac:dyDescent="0.2">
      <c r="A8370" s="64" t="s">
        <v>1380</v>
      </c>
      <c r="B8370" s="65" t="s">
        <v>1379</v>
      </c>
      <c r="C8370" s="65">
        <v>485372</v>
      </c>
      <c r="D8370" s="66">
        <f>VLOOKUP(A8370,'2.1 Termination Charges'!$B$4:$F$904,5,0)</f>
        <v>2.206E-2</v>
      </c>
      <c r="G8370" s="67"/>
      <c r="H8370" s="67"/>
      <c r="J8370" s="67"/>
      <c r="P8370" s="68"/>
      <c r="Q8370" s="69"/>
      <c r="R8370" s="69"/>
      <c r="Z8370" s="70"/>
      <c r="AA8370" s="71"/>
      <c r="AB8370" s="70"/>
      <c r="AC8370" s="70"/>
      <c r="AD8370" s="53"/>
      <c r="AE8370" s="53"/>
      <c r="AF8370" s="72"/>
      <c r="AG8370" s="70"/>
      <c r="AH8370" s="70"/>
      <c r="AI8370" s="70"/>
    </row>
    <row r="8371" spans="1:35" ht="12.75" customHeight="1" x14ac:dyDescent="0.2">
      <c r="A8371" s="64" t="s">
        <v>1380</v>
      </c>
      <c r="B8371" s="65" t="s">
        <v>1379</v>
      </c>
      <c r="C8371" s="65">
        <v>485373</v>
      </c>
      <c r="D8371" s="66">
        <f>VLOOKUP(A8371,'2.1 Termination Charges'!$B$4:$F$904,5,0)</f>
        <v>2.206E-2</v>
      </c>
      <c r="G8371" s="67"/>
      <c r="H8371" s="67"/>
      <c r="J8371" s="67"/>
      <c r="P8371" s="68"/>
      <c r="Q8371" s="69"/>
      <c r="R8371" s="69"/>
      <c r="Z8371" s="70"/>
      <c r="AA8371" s="71"/>
      <c r="AB8371" s="70"/>
      <c r="AC8371" s="70"/>
      <c r="AD8371" s="53"/>
      <c r="AE8371" s="53"/>
      <c r="AF8371" s="72"/>
      <c r="AG8371" s="70"/>
      <c r="AH8371" s="70"/>
      <c r="AI8371" s="70"/>
    </row>
    <row r="8372" spans="1:35" ht="12.75" customHeight="1" x14ac:dyDescent="0.2">
      <c r="A8372" s="64" t="s">
        <v>1380</v>
      </c>
      <c r="B8372" s="65" t="s">
        <v>1379</v>
      </c>
      <c r="C8372" s="65">
        <v>485374</v>
      </c>
      <c r="D8372" s="66">
        <f>VLOOKUP(A8372,'2.1 Termination Charges'!$B$4:$F$904,5,0)</f>
        <v>2.206E-2</v>
      </c>
      <c r="G8372" s="67"/>
      <c r="H8372" s="67"/>
      <c r="J8372" s="67"/>
      <c r="P8372" s="68"/>
      <c r="Q8372" s="69"/>
      <c r="R8372" s="69"/>
      <c r="Z8372" s="70"/>
      <c r="AA8372" s="71"/>
      <c r="AB8372" s="70"/>
      <c r="AC8372" s="70"/>
      <c r="AD8372" s="53"/>
      <c r="AE8372" s="53"/>
      <c r="AF8372" s="72"/>
      <c r="AG8372" s="70"/>
      <c r="AH8372" s="70"/>
      <c r="AI8372" s="70"/>
    </row>
    <row r="8373" spans="1:35" ht="12.75" customHeight="1" x14ac:dyDescent="0.2">
      <c r="A8373" s="64" t="s">
        <v>1380</v>
      </c>
      <c r="B8373" s="65" t="s">
        <v>1379</v>
      </c>
      <c r="C8373" s="65">
        <v>48570</v>
      </c>
      <c r="D8373" s="66">
        <f>VLOOKUP(A8373,'2.1 Termination Charges'!$B$4:$F$904,5,0)</f>
        <v>2.206E-2</v>
      </c>
      <c r="G8373" s="67"/>
      <c r="H8373" s="67"/>
      <c r="J8373" s="67"/>
      <c r="P8373" s="68"/>
      <c r="Q8373" s="69"/>
      <c r="R8373" s="69"/>
      <c r="Z8373" s="70"/>
      <c r="AA8373" s="71"/>
      <c r="AB8373" s="70"/>
      <c r="AC8373" s="70"/>
      <c r="AD8373" s="53"/>
      <c r="AE8373" s="53"/>
      <c r="AF8373" s="72"/>
      <c r="AG8373" s="70"/>
      <c r="AH8373" s="70"/>
      <c r="AI8373" s="70"/>
    </row>
    <row r="8374" spans="1:35" ht="12.75" customHeight="1" x14ac:dyDescent="0.2">
      <c r="A8374" s="64" t="s">
        <v>1380</v>
      </c>
      <c r="B8374" s="65" t="s">
        <v>1379</v>
      </c>
      <c r="C8374" s="65">
        <v>4857351</v>
      </c>
      <c r="D8374" s="66">
        <f>VLOOKUP(A8374,'2.1 Termination Charges'!$B$4:$F$904,5,0)</f>
        <v>2.206E-2</v>
      </c>
      <c r="G8374" s="67"/>
      <c r="H8374" s="67"/>
      <c r="J8374" s="67"/>
      <c r="P8374" s="68"/>
      <c r="Q8374" s="69"/>
      <c r="R8374" s="69"/>
      <c r="Z8374" s="70"/>
      <c r="AA8374" s="71"/>
      <c r="AB8374" s="70"/>
      <c r="AC8374" s="70"/>
      <c r="AD8374" s="53"/>
      <c r="AE8374" s="53"/>
      <c r="AF8374" s="72"/>
      <c r="AG8374" s="70"/>
      <c r="AH8374" s="70"/>
      <c r="AI8374" s="70"/>
    </row>
    <row r="8375" spans="1:35" ht="12.75" customHeight="1" x14ac:dyDescent="0.2">
      <c r="A8375" s="64" t="s">
        <v>1380</v>
      </c>
      <c r="B8375" s="65" t="s">
        <v>1379</v>
      </c>
      <c r="C8375" s="65">
        <v>4857352</v>
      </c>
      <c r="D8375" s="66">
        <f>VLOOKUP(A8375,'2.1 Termination Charges'!$B$4:$F$904,5,0)</f>
        <v>2.206E-2</v>
      </c>
      <c r="G8375" s="67"/>
      <c r="H8375" s="67"/>
      <c r="J8375" s="67"/>
      <c r="P8375" s="68"/>
      <c r="Q8375" s="69"/>
      <c r="R8375" s="69"/>
      <c r="Z8375" s="70"/>
      <c r="AA8375" s="71"/>
      <c r="AB8375" s="70"/>
      <c r="AC8375" s="70"/>
      <c r="AD8375" s="53"/>
      <c r="AE8375" s="53"/>
      <c r="AF8375" s="72"/>
      <c r="AG8375" s="70"/>
      <c r="AH8375" s="70"/>
      <c r="AI8375" s="70"/>
    </row>
    <row r="8376" spans="1:35" ht="12.75" customHeight="1" x14ac:dyDescent="0.2">
      <c r="A8376" s="64" t="s">
        <v>1380</v>
      </c>
      <c r="B8376" s="65" t="s">
        <v>1379</v>
      </c>
      <c r="C8376" s="65">
        <v>4857353</v>
      </c>
      <c r="D8376" s="66">
        <f>VLOOKUP(A8376,'2.1 Termination Charges'!$B$4:$F$904,5,0)</f>
        <v>2.206E-2</v>
      </c>
      <c r="G8376" s="67"/>
      <c r="H8376" s="67"/>
      <c r="J8376" s="67"/>
      <c r="P8376" s="68"/>
      <c r="Q8376" s="69"/>
      <c r="R8376" s="69"/>
      <c r="Z8376" s="70"/>
      <c r="AA8376" s="71"/>
      <c r="AB8376" s="70"/>
      <c r="AC8376" s="70"/>
      <c r="AD8376" s="53"/>
      <c r="AE8376" s="53"/>
      <c r="AF8376" s="72"/>
      <c r="AG8376" s="70"/>
      <c r="AH8376" s="70"/>
      <c r="AI8376" s="70"/>
    </row>
    <row r="8377" spans="1:35" ht="12.75" customHeight="1" x14ac:dyDescent="0.2">
      <c r="A8377" s="64" t="s">
        <v>1380</v>
      </c>
      <c r="B8377" s="65" t="s">
        <v>1379</v>
      </c>
      <c r="C8377" s="65">
        <v>4857354</v>
      </c>
      <c r="D8377" s="66">
        <f>VLOOKUP(A8377,'2.1 Termination Charges'!$B$4:$F$904,5,0)</f>
        <v>2.206E-2</v>
      </c>
      <c r="G8377" s="67"/>
      <c r="H8377" s="67"/>
      <c r="J8377" s="67"/>
      <c r="P8377" s="68"/>
      <c r="Q8377" s="69"/>
      <c r="R8377" s="69"/>
      <c r="Z8377" s="70"/>
      <c r="AA8377" s="71"/>
      <c r="AB8377" s="70"/>
      <c r="AC8377" s="70"/>
      <c r="AD8377" s="53"/>
      <c r="AE8377" s="53"/>
      <c r="AF8377" s="72"/>
      <c r="AG8377" s="70"/>
      <c r="AH8377" s="70"/>
      <c r="AI8377" s="70"/>
    </row>
    <row r="8378" spans="1:35" ht="12.75" customHeight="1" x14ac:dyDescent="0.2">
      <c r="A8378" s="64" t="s">
        <v>1380</v>
      </c>
      <c r="B8378" s="65" t="s">
        <v>1379</v>
      </c>
      <c r="C8378" s="65">
        <v>4857355</v>
      </c>
      <c r="D8378" s="66">
        <f>VLOOKUP(A8378,'2.1 Termination Charges'!$B$4:$F$904,5,0)</f>
        <v>2.206E-2</v>
      </c>
      <c r="G8378" s="67"/>
      <c r="H8378" s="67"/>
      <c r="J8378" s="67"/>
      <c r="P8378" s="68"/>
      <c r="Q8378" s="69"/>
      <c r="R8378" s="69"/>
      <c r="Z8378" s="70"/>
      <c r="AA8378" s="71"/>
      <c r="AB8378" s="70"/>
      <c r="AC8378" s="70"/>
      <c r="AD8378" s="53"/>
      <c r="AE8378" s="53"/>
      <c r="AF8378" s="72"/>
      <c r="AG8378" s="70"/>
      <c r="AH8378" s="70"/>
      <c r="AI8378" s="70"/>
    </row>
    <row r="8379" spans="1:35" ht="12.75" customHeight="1" x14ac:dyDescent="0.2">
      <c r="A8379" s="64" t="s">
        <v>1380</v>
      </c>
      <c r="B8379" s="65" t="s">
        <v>1379</v>
      </c>
      <c r="C8379" s="65">
        <v>48574</v>
      </c>
      <c r="D8379" s="66">
        <f>VLOOKUP(A8379,'2.1 Termination Charges'!$B$4:$F$904,5,0)</f>
        <v>2.206E-2</v>
      </c>
      <c r="G8379" s="67"/>
      <c r="H8379" s="67"/>
      <c r="J8379" s="67"/>
      <c r="P8379" s="68"/>
      <c r="Q8379" s="69"/>
      <c r="R8379" s="69"/>
      <c r="Z8379" s="70"/>
      <c r="AA8379" s="71"/>
      <c r="AB8379" s="70"/>
      <c r="AC8379" s="70"/>
      <c r="AD8379" s="53"/>
      <c r="AE8379" s="53"/>
      <c r="AF8379" s="72"/>
      <c r="AG8379" s="70"/>
      <c r="AH8379" s="70"/>
      <c r="AI8379" s="70"/>
    </row>
    <row r="8380" spans="1:35" ht="12.75" customHeight="1" x14ac:dyDescent="0.2">
      <c r="A8380" s="64" t="s">
        <v>1380</v>
      </c>
      <c r="B8380" s="65" t="s">
        <v>1379</v>
      </c>
      <c r="C8380" s="65">
        <v>48575</v>
      </c>
      <c r="D8380" s="66">
        <f>VLOOKUP(A8380,'2.1 Termination Charges'!$B$4:$F$904,5,0)</f>
        <v>2.206E-2</v>
      </c>
      <c r="G8380" s="67"/>
      <c r="H8380" s="67"/>
      <c r="J8380" s="67"/>
      <c r="P8380" s="68"/>
      <c r="Q8380" s="69"/>
      <c r="R8380" s="69"/>
      <c r="Z8380" s="70"/>
      <c r="AA8380" s="71"/>
      <c r="AB8380" s="70"/>
      <c r="AC8380" s="70"/>
      <c r="AD8380" s="53"/>
      <c r="AE8380" s="53"/>
      <c r="AF8380" s="72"/>
      <c r="AG8380" s="70"/>
      <c r="AH8380" s="70"/>
      <c r="AI8380" s="70"/>
    </row>
    <row r="8381" spans="1:35" ht="12.75" customHeight="1" x14ac:dyDescent="0.2">
      <c r="A8381" s="64" t="s">
        <v>1380</v>
      </c>
      <c r="B8381" s="65" t="s">
        <v>1379</v>
      </c>
      <c r="C8381" s="65">
        <v>48576</v>
      </c>
      <c r="D8381" s="66">
        <f>VLOOKUP(A8381,'2.1 Termination Charges'!$B$4:$F$904,5,0)</f>
        <v>2.206E-2</v>
      </c>
      <c r="G8381" s="67"/>
      <c r="H8381" s="67"/>
      <c r="J8381" s="67"/>
      <c r="P8381" s="68"/>
      <c r="Q8381" s="69"/>
      <c r="R8381" s="69"/>
      <c r="Z8381" s="70"/>
      <c r="AA8381" s="71"/>
      <c r="AB8381" s="70"/>
      <c r="AC8381" s="70"/>
      <c r="AD8381" s="53"/>
      <c r="AE8381" s="53"/>
      <c r="AF8381" s="72"/>
      <c r="AG8381" s="70"/>
      <c r="AH8381" s="70"/>
      <c r="AI8381" s="70"/>
    </row>
    <row r="8382" spans="1:35" ht="12.75" customHeight="1" x14ac:dyDescent="0.2">
      <c r="A8382" s="64" t="s">
        <v>1380</v>
      </c>
      <c r="B8382" s="65" t="s">
        <v>1379</v>
      </c>
      <c r="C8382" s="65">
        <v>48577</v>
      </c>
      <c r="D8382" s="66">
        <f>VLOOKUP(A8382,'2.1 Termination Charges'!$B$4:$F$904,5,0)</f>
        <v>2.206E-2</v>
      </c>
      <c r="G8382" s="67"/>
      <c r="H8382" s="67"/>
      <c r="J8382" s="67"/>
      <c r="P8382" s="68"/>
      <c r="Q8382" s="69"/>
      <c r="R8382" s="69"/>
      <c r="Z8382" s="70"/>
      <c r="AA8382" s="71"/>
      <c r="AB8382" s="70"/>
      <c r="AC8382" s="70"/>
      <c r="AD8382" s="53"/>
      <c r="AE8382" s="53"/>
      <c r="AF8382" s="72"/>
      <c r="AG8382" s="70"/>
      <c r="AH8382" s="70"/>
      <c r="AI8382" s="70"/>
    </row>
    <row r="8383" spans="1:35" ht="12.75" customHeight="1" x14ac:dyDescent="0.2">
      <c r="A8383" s="64" t="s">
        <v>1380</v>
      </c>
      <c r="B8383" s="65" t="s">
        <v>1379</v>
      </c>
      <c r="C8383" s="65">
        <v>48578</v>
      </c>
      <c r="D8383" s="66">
        <f>VLOOKUP(A8383,'2.1 Termination Charges'!$B$4:$F$904,5,0)</f>
        <v>2.206E-2</v>
      </c>
      <c r="G8383" s="67"/>
      <c r="H8383" s="67"/>
      <c r="J8383" s="67"/>
      <c r="P8383" s="68"/>
      <c r="Q8383" s="69"/>
      <c r="R8383" s="69"/>
      <c r="Z8383" s="70"/>
      <c r="AA8383" s="71"/>
      <c r="AB8383" s="70"/>
      <c r="AC8383" s="70"/>
      <c r="AD8383" s="53"/>
      <c r="AE8383" s="53"/>
      <c r="AF8383" s="72"/>
      <c r="AG8383" s="70"/>
      <c r="AH8383" s="70"/>
      <c r="AI8383" s="70"/>
    </row>
    <row r="8384" spans="1:35" ht="12.75" customHeight="1" x14ac:dyDescent="0.2">
      <c r="A8384" s="64" t="s">
        <v>1380</v>
      </c>
      <c r="B8384" s="65" t="s">
        <v>1379</v>
      </c>
      <c r="C8384" s="65">
        <v>485790</v>
      </c>
      <c r="D8384" s="66">
        <f>VLOOKUP(A8384,'2.1 Termination Charges'!$B$4:$F$904,5,0)</f>
        <v>2.206E-2</v>
      </c>
      <c r="G8384" s="67"/>
      <c r="H8384" s="67"/>
      <c r="J8384" s="67"/>
      <c r="P8384" s="68"/>
      <c r="Q8384" s="69"/>
      <c r="R8384" s="69"/>
      <c r="Z8384" s="70"/>
      <c r="AA8384" s="71"/>
      <c r="AB8384" s="70"/>
      <c r="AC8384" s="70"/>
      <c r="AD8384" s="53"/>
      <c r="AE8384" s="53"/>
      <c r="AF8384" s="72"/>
      <c r="AG8384" s="70"/>
      <c r="AH8384" s="70"/>
      <c r="AI8384" s="70"/>
    </row>
    <row r="8385" spans="1:35" ht="12.75" customHeight="1" x14ac:dyDescent="0.2">
      <c r="A8385" s="64" t="s">
        <v>1380</v>
      </c>
      <c r="B8385" s="65" t="s">
        <v>1379</v>
      </c>
      <c r="C8385" s="65">
        <v>4857940</v>
      </c>
      <c r="D8385" s="66">
        <f>VLOOKUP(A8385,'2.1 Termination Charges'!$B$4:$F$904,5,0)</f>
        <v>2.206E-2</v>
      </c>
      <c r="G8385" s="67"/>
      <c r="H8385" s="67"/>
      <c r="J8385" s="67"/>
      <c r="P8385" s="68"/>
      <c r="Q8385" s="69"/>
      <c r="R8385" s="69"/>
      <c r="Z8385" s="70"/>
      <c r="AA8385" s="71"/>
      <c r="AB8385" s="70"/>
      <c r="AC8385" s="70"/>
      <c r="AD8385" s="53"/>
      <c r="AE8385" s="53"/>
      <c r="AF8385" s="72"/>
      <c r="AG8385" s="70"/>
      <c r="AH8385" s="70"/>
      <c r="AI8385" s="70"/>
    </row>
    <row r="8386" spans="1:35" ht="12.75" customHeight="1" x14ac:dyDescent="0.2">
      <c r="A8386" s="64" t="s">
        <v>1380</v>
      </c>
      <c r="B8386" s="65" t="s">
        <v>1379</v>
      </c>
      <c r="C8386" s="65">
        <v>4857943</v>
      </c>
      <c r="D8386" s="66">
        <f>VLOOKUP(A8386,'2.1 Termination Charges'!$B$4:$F$904,5,0)</f>
        <v>2.206E-2</v>
      </c>
      <c r="G8386" s="67"/>
      <c r="H8386" s="67"/>
      <c r="J8386" s="67"/>
      <c r="P8386" s="68"/>
      <c r="Q8386" s="69"/>
      <c r="R8386" s="69"/>
      <c r="Z8386" s="70"/>
      <c r="AA8386" s="71"/>
      <c r="AB8386" s="70"/>
      <c r="AC8386" s="70"/>
      <c r="AD8386" s="53"/>
      <c r="AE8386" s="53"/>
      <c r="AF8386" s="72"/>
      <c r="AG8386" s="70"/>
      <c r="AH8386" s="70"/>
      <c r="AI8386" s="70"/>
    </row>
    <row r="8387" spans="1:35" ht="12.75" customHeight="1" x14ac:dyDescent="0.2">
      <c r="A8387" s="64" t="s">
        <v>1380</v>
      </c>
      <c r="B8387" s="65" t="s">
        <v>1379</v>
      </c>
      <c r="C8387" s="65">
        <v>4857944</v>
      </c>
      <c r="D8387" s="66">
        <f>VLOOKUP(A8387,'2.1 Termination Charges'!$B$4:$F$904,5,0)</f>
        <v>2.206E-2</v>
      </c>
      <c r="G8387" s="67"/>
      <c r="H8387" s="67"/>
      <c r="J8387" s="67"/>
      <c r="P8387" s="68"/>
      <c r="Q8387" s="69"/>
      <c r="R8387" s="69"/>
      <c r="Z8387" s="70"/>
      <c r="AA8387" s="71"/>
      <c r="AB8387" s="70"/>
      <c r="AC8387" s="70"/>
      <c r="AD8387" s="53"/>
      <c r="AE8387" s="53"/>
      <c r="AF8387" s="72"/>
      <c r="AG8387" s="70"/>
      <c r="AH8387" s="70"/>
      <c r="AI8387" s="70"/>
    </row>
    <row r="8388" spans="1:35" ht="12.75" customHeight="1" x14ac:dyDescent="0.2">
      <c r="A8388" s="64" t="s">
        <v>1380</v>
      </c>
      <c r="B8388" s="65" t="s">
        <v>1379</v>
      </c>
      <c r="C8388" s="65">
        <v>4857945</v>
      </c>
      <c r="D8388" s="66">
        <f>VLOOKUP(A8388,'2.1 Termination Charges'!$B$4:$F$904,5,0)</f>
        <v>2.206E-2</v>
      </c>
      <c r="G8388" s="67"/>
      <c r="H8388" s="67"/>
      <c r="J8388" s="67"/>
      <c r="P8388" s="68"/>
      <c r="Q8388" s="69"/>
      <c r="R8388" s="69"/>
      <c r="Z8388" s="70"/>
      <c r="AA8388" s="71"/>
      <c r="AB8388" s="70"/>
      <c r="AC8388" s="70"/>
      <c r="AD8388" s="53"/>
      <c r="AE8388" s="53"/>
      <c r="AF8388" s="72"/>
      <c r="AG8388" s="70"/>
      <c r="AH8388" s="70"/>
      <c r="AI8388" s="70"/>
    </row>
    <row r="8389" spans="1:35" ht="12.75" customHeight="1" x14ac:dyDescent="0.2">
      <c r="A8389" s="64" t="s">
        <v>1380</v>
      </c>
      <c r="B8389" s="65" t="s">
        <v>1379</v>
      </c>
      <c r="C8389" s="65">
        <v>4857951</v>
      </c>
      <c r="D8389" s="66">
        <f>VLOOKUP(A8389,'2.1 Termination Charges'!$B$4:$F$904,5,0)</f>
        <v>2.206E-2</v>
      </c>
      <c r="G8389" s="67"/>
      <c r="H8389" s="67"/>
      <c r="J8389" s="67"/>
      <c r="P8389" s="68"/>
      <c r="Q8389" s="69"/>
      <c r="R8389" s="69"/>
      <c r="Z8389" s="70"/>
      <c r="AA8389" s="71"/>
      <c r="AB8389" s="70"/>
      <c r="AC8389" s="70"/>
      <c r="AD8389" s="53"/>
      <c r="AE8389" s="53"/>
      <c r="AF8389" s="72"/>
      <c r="AG8389" s="70"/>
      <c r="AH8389" s="70"/>
      <c r="AI8389" s="70"/>
    </row>
    <row r="8390" spans="1:35" ht="12.75" customHeight="1" x14ac:dyDescent="0.2">
      <c r="A8390" s="64" t="s">
        <v>1380</v>
      </c>
      <c r="B8390" s="65" t="s">
        <v>1379</v>
      </c>
      <c r="C8390" s="65">
        <v>4857952</v>
      </c>
      <c r="D8390" s="66">
        <f>VLOOKUP(A8390,'2.1 Termination Charges'!$B$4:$F$904,5,0)</f>
        <v>2.206E-2</v>
      </c>
      <c r="G8390" s="67"/>
      <c r="H8390" s="67"/>
      <c r="J8390" s="67"/>
      <c r="P8390" s="68"/>
      <c r="Q8390" s="69"/>
      <c r="R8390" s="69"/>
      <c r="Z8390" s="70"/>
      <c r="AA8390" s="71"/>
      <c r="AB8390" s="70"/>
      <c r="AC8390" s="70"/>
      <c r="AD8390" s="53"/>
      <c r="AE8390" s="53"/>
      <c r="AF8390" s="72"/>
      <c r="AG8390" s="70"/>
      <c r="AH8390" s="70"/>
      <c r="AI8390" s="70"/>
    </row>
    <row r="8391" spans="1:35" ht="12.75" customHeight="1" x14ac:dyDescent="0.2">
      <c r="A8391" s="64" t="s">
        <v>1380</v>
      </c>
      <c r="B8391" s="65" t="s">
        <v>1379</v>
      </c>
      <c r="C8391" s="65">
        <v>4857954</v>
      </c>
      <c r="D8391" s="66">
        <f>VLOOKUP(A8391,'2.1 Termination Charges'!$B$4:$F$904,5,0)</f>
        <v>2.206E-2</v>
      </c>
      <c r="G8391" s="67"/>
      <c r="H8391" s="67"/>
      <c r="J8391" s="67"/>
      <c r="P8391" s="68"/>
      <c r="Q8391" s="69"/>
      <c r="R8391" s="69"/>
      <c r="Z8391" s="70"/>
      <c r="AA8391" s="71"/>
      <c r="AB8391" s="70"/>
      <c r="AC8391" s="70"/>
      <c r="AD8391" s="53"/>
      <c r="AE8391" s="53"/>
      <c r="AF8391" s="72"/>
      <c r="AG8391" s="70"/>
      <c r="AH8391" s="70"/>
      <c r="AI8391" s="70"/>
    </row>
    <row r="8392" spans="1:35" ht="12.75" customHeight="1" x14ac:dyDescent="0.2">
      <c r="A8392" s="64" t="s">
        <v>1380</v>
      </c>
      <c r="B8392" s="65" t="s">
        <v>1379</v>
      </c>
      <c r="C8392" s="65">
        <v>4857955</v>
      </c>
      <c r="D8392" s="66">
        <f>VLOOKUP(A8392,'2.1 Termination Charges'!$B$4:$F$904,5,0)</f>
        <v>2.206E-2</v>
      </c>
      <c r="G8392" s="67"/>
      <c r="H8392" s="67"/>
      <c r="J8392" s="67"/>
      <c r="P8392" s="68"/>
      <c r="Q8392" s="69"/>
      <c r="R8392" s="69"/>
      <c r="Z8392" s="70"/>
      <c r="AA8392" s="71"/>
      <c r="AB8392" s="70"/>
      <c r="AC8392" s="70"/>
      <c r="AD8392" s="53"/>
      <c r="AE8392" s="53"/>
      <c r="AF8392" s="72"/>
      <c r="AG8392" s="70"/>
      <c r="AH8392" s="70"/>
      <c r="AI8392" s="70"/>
    </row>
    <row r="8393" spans="1:35" ht="12.75" customHeight="1" x14ac:dyDescent="0.2">
      <c r="A8393" s="64" t="s">
        <v>1380</v>
      </c>
      <c r="B8393" s="65" t="s">
        <v>1379</v>
      </c>
      <c r="C8393" s="65">
        <v>4857956</v>
      </c>
      <c r="D8393" s="66">
        <f>VLOOKUP(A8393,'2.1 Termination Charges'!$B$4:$F$904,5,0)</f>
        <v>2.206E-2</v>
      </c>
      <c r="G8393" s="67"/>
      <c r="H8393" s="67"/>
      <c r="J8393" s="67"/>
      <c r="P8393" s="68"/>
      <c r="Q8393" s="69"/>
      <c r="R8393" s="69"/>
      <c r="Z8393" s="70"/>
      <c r="AA8393" s="71"/>
      <c r="AB8393" s="70"/>
      <c r="AC8393" s="70"/>
      <c r="AD8393" s="53"/>
      <c r="AE8393" s="53"/>
      <c r="AF8393" s="72"/>
      <c r="AG8393" s="70"/>
      <c r="AH8393" s="70"/>
      <c r="AI8393" s="70"/>
    </row>
    <row r="8394" spans="1:35" ht="12.75" customHeight="1" x14ac:dyDescent="0.2">
      <c r="A8394" s="64" t="s">
        <v>1380</v>
      </c>
      <c r="B8394" s="65" t="s">
        <v>1379</v>
      </c>
      <c r="C8394" s="65">
        <v>4857957</v>
      </c>
      <c r="D8394" s="66">
        <f>VLOOKUP(A8394,'2.1 Termination Charges'!$B$4:$F$904,5,0)</f>
        <v>2.206E-2</v>
      </c>
      <c r="G8394" s="67"/>
      <c r="H8394" s="67"/>
      <c r="J8394" s="67"/>
      <c r="P8394" s="68"/>
      <c r="Q8394" s="69"/>
      <c r="R8394" s="69"/>
      <c r="Z8394" s="70"/>
      <c r="AA8394" s="71"/>
      <c r="AB8394" s="70"/>
      <c r="AC8394" s="70"/>
      <c r="AD8394" s="53"/>
      <c r="AE8394" s="53"/>
      <c r="AF8394" s="72"/>
      <c r="AG8394" s="70"/>
      <c r="AH8394" s="70"/>
      <c r="AI8394" s="70"/>
    </row>
    <row r="8395" spans="1:35" ht="12.75" customHeight="1" x14ac:dyDescent="0.2">
      <c r="A8395" s="64" t="s">
        <v>1380</v>
      </c>
      <c r="B8395" s="65" t="s">
        <v>1379</v>
      </c>
      <c r="C8395" s="65">
        <v>4857959</v>
      </c>
      <c r="D8395" s="66">
        <f>VLOOKUP(A8395,'2.1 Termination Charges'!$B$4:$F$904,5,0)</f>
        <v>2.206E-2</v>
      </c>
      <c r="G8395" s="67"/>
      <c r="H8395" s="67"/>
      <c r="J8395" s="67"/>
      <c r="P8395" s="68"/>
      <c r="Q8395" s="69"/>
      <c r="R8395" s="69"/>
      <c r="Z8395" s="70"/>
      <c r="AA8395" s="71"/>
      <c r="AB8395" s="70"/>
      <c r="AC8395" s="70"/>
      <c r="AD8395" s="53"/>
      <c r="AE8395" s="53"/>
      <c r="AF8395" s="72"/>
      <c r="AG8395" s="70"/>
      <c r="AH8395" s="70"/>
      <c r="AI8395" s="70"/>
    </row>
    <row r="8396" spans="1:35" ht="12.75" customHeight="1" x14ac:dyDescent="0.2">
      <c r="A8396" s="64" t="s">
        <v>1380</v>
      </c>
      <c r="B8396" s="65" t="s">
        <v>1379</v>
      </c>
      <c r="C8396" s="65">
        <v>485796</v>
      </c>
      <c r="D8396" s="66">
        <f>VLOOKUP(A8396,'2.1 Termination Charges'!$B$4:$F$904,5,0)</f>
        <v>2.206E-2</v>
      </c>
      <c r="G8396" s="67"/>
      <c r="H8396" s="67"/>
      <c r="J8396" s="67"/>
      <c r="P8396" s="68"/>
      <c r="Q8396" s="69"/>
      <c r="R8396" s="69"/>
      <c r="Z8396" s="70"/>
      <c r="AA8396" s="71"/>
      <c r="AB8396" s="70"/>
      <c r="AC8396" s="70"/>
      <c r="AD8396" s="53"/>
      <c r="AE8396" s="53"/>
      <c r="AF8396" s="72"/>
      <c r="AG8396" s="70"/>
      <c r="AH8396" s="70"/>
      <c r="AI8396" s="70"/>
    </row>
    <row r="8397" spans="1:35" ht="12.75" customHeight="1" x14ac:dyDescent="0.2">
      <c r="A8397" s="64" t="s">
        <v>1380</v>
      </c>
      <c r="B8397" s="65" t="s">
        <v>1379</v>
      </c>
      <c r="C8397" s="65">
        <v>4857970</v>
      </c>
      <c r="D8397" s="66">
        <f>VLOOKUP(A8397,'2.1 Termination Charges'!$B$4:$F$904,5,0)</f>
        <v>2.206E-2</v>
      </c>
      <c r="G8397" s="67"/>
      <c r="H8397" s="67"/>
      <c r="J8397" s="67"/>
      <c r="P8397" s="68"/>
      <c r="Q8397" s="69"/>
      <c r="R8397" s="69"/>
      <c r="Z8397" s="70"/>
      <c r="AA8397" s="71"/>
      <c r="AB8397" s="70"/>
      <c r="AC8397" s="70"/>
      <c r="AD8397" s="53"/>
      <c r="AE8397" s="53"/>
      <c r="AF8397" s="72"/>
      <c r="AG8397" s="70"/>
      <c r="AH8397" s="70"/>
      <c r="AI8397" s="70"/>
    </row>
    <row r="8398" spans="1:35" ht="12.75" customHeight="1" x14ac:dyDescent="0.2">
      <c r="A8398" s="64" t="s">
        <v>1380</v>
      </c>
      <c r="B8398" s="65" t="s">
        <v>1379</v>
      </c>
      <c r="C8398" s="65">
        <v>4857971</v>
      </c>
      <c r="D8398" s="66">
        <f>VLOOKUP(A8398,'2.1 Termination Charges'!$B$4:$F$904,5,0)</f>
        <v>2.206E-2</v>
      </c>
      <c r="G8398" s="67"/>
      <c r="H8398" s="67"/>
      <c r="J8398" s="67"/>
      <c r="P8398" s="68"/>
      <c r="Q8398" s="69"/>
      <c r="R8398" s="69"/>
      <c r="Z8398" s="70"/>
      <c r="AA8398" s="71"/>
      <c r="AB8398" s="70"/>
      <c r="AC8398" s="70"/>
      <c r="AD8398" s="53"/>
      <c r="AE8398" s="53"/>
      <c r="AF8398" s="72"/>
      <c r="AG8398" s="70"/>
      <c r="AH8398" s="70"/>
      <c r="AI8398" s="70"/>
    </row>
    <row r="8399" spans="1:35" ht="12.75" customHeight="1" x14ac:dyDescent="0.2">
      <c r="A8399" s="64" t="s">
        <v>1380</v>
      </c>
      <c r="B8399" s="65" t="s">
        <v>1379</v>
      </c>
      <c r="C8399" s="65">
        <v>4857972</v>
      </c>
      <c r="D8399" s="66">
        <f>VLOOKUP(A8399,'2.1 Termination Charges'!$B$4:$F$904,5,0)</f>
        <v>2.206E-2</v>
      </c>
      <c r="G8399" s="67"/>
      <c r="H8399" s="67"/>
      <c r="J8399" s="67"/>
      <c r="P8399" s="68"/>
      <c r="Q8399" s="69"/>
      <c r="R8399" s="69"/>
      <c r="Z8399" s="70"/>
      <c r="AA8399" s="71"/>
      <c r="AB8399" s="70"/>
      <c r="AC8399" s="70"/>
      <c r="AD8399" s="53"/>
      <c r="AE8399" s="53"/>
      <c r="AF8399" s="72"/>
      <c r="AG8399" s="70"/>
      <c r="AH8399" s="70"/>
      <c r="AI8399" s="70"/>
    </row>
    <row r="8400" spans="1:35" ht="12.75" customHeight="1" x14ac:dyDescent="0.2">
      <c r="A8400" s="64" t="s">
        <v>1380</v>
      </c>
      <c r="B8400" s="65" t="s">
        <v>1379</v>
      </c>
      <c r="C8400" s="65">
        <v>4857973</v>
      </c>
      <c r="D8400" s="66">
        <f>VLOOKUP(A8400,'2.1 Termination Charges'!$B$4:$F$904,5,0)</f>
        <v>2.206E-2</v>
      </c>
      <c r="G8400" s="67"/>
      <c r="H8400" s="67"/>
      <c r="J8400" s="67"/>
      <c r="P8400" s="68"/>
      <c r="Q8400" s="69"/>
      <c r="R8400" s="69"/>
      <c r="Z8400" s="70"/>
      <c r="AA8400" s="71"/>
      <c r="AB8400" s="70"/>
      <c r="AC8400" s="70"/>
      <c r="AD8400" s="53"/>
      <c r="AE8400" s="53"/>
      <c r="AF8400" s="72"/>
      <c r="AG8400" s="70"/>
      <c r="AH8400" s="70"/>
      <c r="AI8400" s="70"/>
    </row>
    <row r="8401" spans="1:35" ht="12.75" customHeight="1" x14ac:dyDescent="0.2">
      <c r="A8401" s="64" t="s">
        <v>1380</v>
      </c>
      <c r="B8401" s="65" t="s">
        <v>1379</v>
      </c>
      <c r="C8401" s="65">
        <v>4857974</v>
      </c>
      <c r="D8401" s="66">
        <f>VLOOKUP(A8401,'2.1 Termination Charges'!$B$4:$F$904,5,0)</f>
        <v>2.206E-2</v>
      </c>
      <c r="G8401" s="67"/>
      <c r="H8401" s="67"/>
      <c r="J8401" s="67"/>
      <c r="P8401" s="68"/>
      <c r="Q8401" s="69"/>
      <c r="R8401" s="69"/>
      <c r="Z8401" s="70"/>
      <c r="AA8401" s="71"/>
      <c r="AB8401" s="70"/>
      <c r="AC8401" s="70"/>
      <c r="AD8401" s="53"/>
      <c r="AE8401" s="53"/>
      <c r="AF8401" s="72"/>
      <c r="AG8401" s="70"/>
      <c r="AH8401" s="70"/>
      <c r="AI8401" s="70"/>
    </row>
    <row r="8402" spans="1:35" ht="12.75" customHeight="1" x14ac:dyDescent="0.2">
      <c r="A8402" s="64" t="s">
        <v>1380</v>
      </c>
      <c r="B8402" s="65" t="s">
        <v>1379</v>
      </c>
      <c r="C8402" s="65">
        <v>4857975</v>
      </c>
      <c r="D8402" s="66">
        <f>VLOOKUP(A8402,'2.1 Termination Charges'!$B$4:$F$904,5,0)</f>
        <v>2.206E-2</v>
      </c>
      <c r="G8402" s="67"/>
      <c r="H8402" s="67"/>
      <c r="J8402" s="67"/>
      <c r="P8402" s="68"/>
      <c r="Q8402" s="69"/>
      <c r="R8402" s="69"/>
      <c r="Z8402" s="70"/>
      <c r="AA8402" s="71"/>
      <c r="AB8402" s="70"/>
      <c r="AC8402" s="70"/>
      <c r="AD8402" s="53"/>
      <c r="AE8402" s="53"/>
      <c r="AF8402" s="72"/>
      <c r="AG8402" s="70"/>
      <c r="AH8402" s="70"/>
      <c r="AI8402" s="70"/>
    </row>
    <row r="8403" spans="1:35" ht="12.75" customHeight="1" x14ac:dyDescent="0.2">
      <c r="A8403" s="64" t="s">
        <v>1380</v>
      </c>
      <c r="B8403" s="65" t="s">
        <v>1379</v>
      </c>
      <c r="C8403" s="65">
        <v>4857977</v>
      </c>
      <c r="D8403" s="66">
        <f>VLOOKUP(A8403,'2.1 Termination Charges'!$B$4:$F$904,5,0)</f>
        <v>2.206E-2</v>
      </c>
      <c r="G8403" s="67"/>
      <c r="H8403" s="67"/>
      <c r="J8403" s="67"/>
      <c r="P8403" s="68"/>
      <c r="Q8403" s="69"/>
      <c r="R8403" s="69"/>
      <c r="Z8403" s="70"/>
      <c r="AA8403" s="71"/>
      <c r="AB8403" s="70"/>
      <c r="AC8403" s="70"/>
      <c r="AD8403" s="53"/>
      <c r="AE8403" s="53"/>
      <c r="AF8403" s="72"/>
      <c r="AG8403" s="70"/>
      <c r="AH8403" s="70"/>
      <c r="AI8403" s="70"/>
    </row>
    <row r="8404" spans="1:35" ht="12.75" customHeight="1" x14ac:dyDescent="0.2">
      <c r="A8404" s="64" t="s">
        <v>1380</v>
      </c>
      <c r="B8404" s="65" t="s">
        <v>1379</v>
      </c>
      <c r="C8404" s="65">
        <v>485798</v>
      </c>
      <c r="D8404" s="66">
        <f>VLOOKUP(A8404,'2.1 Termination Charges'!$B$4:$F$904,5,0)</f>
        <v>2.206E-2</v>
      </c>
      <c r="G8404" s="67"/>
      <c r="H8404" s="67"/>
      <c r="J8404" s="67"/>
      <c r="P8404" s="68"/>
      <c r="Q8404" s="69"/>
      <c r="R8404" s="69"/>
      <c r="Z8404" s="70"/>
      <c r="AA8404" s="71"/>
      <c r="AB8404" s="70"/>
      <c r="AC8404" s="70"/>
      <c r="AD8404" s="53"/>
      <c r="AE8404" s="53"/>
      <c r="AF8404" s="72"/>
      <c r="AG8404" s="70"/>
      <c r="AH8404" s="70"/>
      <c r="AI8404" s="70"/>
    </row>
    <row r="8405" spans="1:35" ht="12.75" customHeight="1" x14ac:dyDescent="0.2">
      <c r="A8405" s="64" t="s">
        <v>1380</v>
      </c>
      <c r="B8405" s="65" t="s">
        <v>1379</v>
      </c>
      <c r="C8405" s="65">
        <v>485799</v>
      </c>
      <c r="D8405" s="66">
        <f>VLOOKUP(A8405,'2.1 Termination Charges'!$B$4:$F$904,5,0)</f>
        <v>2.206E-2</v>
      </c>
      <c r="G8405" s="67"/>
      <c r="H8405" s="67"/>
      <c r="J8405" s="67"/>
      <c r="P8405" s="68"/>
      <c r="Q8405" s="69"/>
      <c r="R8405" s="69"/>
      <c r="Z8405" s="70"/>
      <c r="AA8405" s="71"/>
      <c r="AB8405" s="70"/>
      <c r="AC8405" s="70"/>
      <c r="AD8405" s="53"/>
      <c r="AE8405" s="53"/>
      <c r="AF8405" s="72"/>
      <c r="AG8405" s="70"/>
      <c r="AH8405" s="70"/>
      <c r="AI8405" s="70"/>
    </row>
    <row r="8406" spans="1:35" ht="12.75" customHeight="1" x14ac:dyDescent="0.2">
      <c r="A8406" s="64" t="s">
        <v>1380</v>
      </c>
      <c r="B8406" s="65" t="s">
        <v>1379</v>
      </c>
      <c r="C8406" s="65">
        <v>486666</v>
      </c>
      <c r="D8406" s="66">
        <f>VLOOKUP(A8406,'2.1 Termination Charges'!$B$4:$F$904,5,0)</f>
        <v>2.206E-2</v>
      </c>
      <c r="G8406" s="67"/>
      <c r="H8406" s="67"/>
      <c r="J8406" s="67"/>
      <c r="P8406" s="68"/>
      <c r="Q8406" s="69"/>
      <c r="R8406" s="69"/>
      <c r="Z8406" s="70"/>
      <c r="AA8406" s="71"/>
      <c r="AB8406" s="70"/>
      <c r="AC8406" s="70"/>
      <c r="AD8406" s="53"/>
      <c r="AE8406" s="53"/>
      <c r="AF8406" s="72"/>
      <c r="AG8406" s="70"/>
      <c r="AH8406" s="70"/>
      <c r="AI8406" s="70"/>
    </row>
    <row r="8407" spans="1:35" ht="12.75" customHeight="1" x14ac:dyDescent="0.2">
      <c r="A8407" s="64" t="s">
        <v>1380</v>
      </c>
      <c r="B8407" s="65" t="s">
        <v>1379</v>
      </c>
      <c r="C8407" s="65">
        <v>486900</v>
      </c>
      <c r="D8407" s="66">
        <f>VLOOKUP(A8407,'2.1 Termination Charges'!$B$4:$F$904,5,0)</f>
        <v>2.206E-2</v>
      </c>
      <c r="G8407" s="67"/>
      <c r="H8407" s="67"/>
      <c r="J8407" s="67"/>
      <c r="P8407" s="68"/>
      <c r="Q8407" s="69"/>
      <c r="R8407" s="69"/>
      <c r="Z8407" s="70"/>
      <c r="AA8407" s="71"/>
      <c r="AB8407" s="70"/>
      <c r="AC8407" s="70"/>
      <c r="AD8407" s="53"/>
      <c r="AE8407" s="53"/>
      <c r="AF8407" s="72"/>
      <c r="AG8407" s="70"/>
      <c r="AH8407" s="70"/>
      <c r="AI8407" s="70"/>
    </row>
    <row r="8408" spans="1:35" ht="12.75" customHeight="1" x14ac:dyDescent="0.2">
      <c r="A8408" s="64" t="s">
        <v>1380</v>
      </c>
      <c r="B8408" s="65" t="s">
        <v>1379</v>
      </c>
      <c r="C8408" s="65">
        <v>486907</v>
      </c>
      <c r="D8408" s="66">
        <f>VLOOKUP(A8408,'2.1 Termination Charges'!$B$4:$F$904,5,0)</f>
        <v>2.206E-2</v>
      </c>
      <c r="G8408" s="67"/>
      <c r="H8408" s="67"/>
      <c r="J8408" s="67"/>
      <c r="P8408" s="68"/>
      <c r="Q8408" s="69"/>
      <c r="R8408" s="69"/>
      <c r="Z8408" s="70"/>
      <c r="AA8408" s="71"/>
      <c r="AB8408" s="70"/>
      <c r="AC8408" s="70"/>
      <c r="AD8408" s="53"/>
      <c r="AE8408" s="53"/>
      <c r="AF8408" s="72"/>
      <c r="AG8408" s="70"/>
      <c r="AH8408" s="70"/>
      <c r="AI8408" s="70"/>
    </row>
    <row r="8409" spans="1:35" ht="12.75" customHeight="1" x14ac:dyDescent="0.2">
      <c r="A8409" s="64" t="s">
        <v>1380</v>
      </c>
      <c r="B8409" s="65" t="s">
        <v>1379</v>
      </c>
      <c r="C8409" s="65">
        <v>486908</v>
      </c>
      <c r="D8409" s="66">
        <f>VLOOKUP(A8409,'2.1 Termination Charges'!$B$4:$F$904,5,0)</f>
        <v>2.206E-2</v>
      </c>
      <c r="G8409" s="67"/>
      <c r="H8409" s="67"/>
      <c r="J8409" s="67"/>
      <c r="P8409" s="68"/>
      <c r="Q8409" s="69"/>
      <c r="R8409" s="69"/>
      <c r="Z8409" s="70"/>
      <c r="AA8409" s="71"/>
      <c r="AB8409" s="70"/>
      <c r="AC8409" s="70"/>
      <c r="AD8409" s="53"/>
      <c r="AE8409" s="53"/>
      <c r="AF8409" s="72"/>
      <c r="AG8409" s="70"/>
      <c r="AH8409" s="70"/>
      <c r="AI8409" s="70"/>
    </row>
    <row r="8410" spans="1:35" ht="12.75" customHeight="1" x14ac:dyDescent="0.2">
      <c r="A8410" s="64" t="s">
        <v>1380</v>
      </c>
      <c r="B8410" s="65" t="s">
        <v>1379</v>
      </c>
      <c r="C8410" s="65">
        <v>486909</v>
      </c>
      <c r="D8410" s="66">
        <f>VLOOKUP(A8410,'2.1 Termination Charges'!$B$4:$F$904,5,0)</f>
        <v>2.206E-2</v>
      </c>
      <c r="G8410" s="67"/>
      <c r="H8410" s="67"/>
      <c r="J8410" s="67"/>
      <c r="P8410" s="68"/>
      <c r="Q8410" s="69"/>
      <c r="R8410" s="69"/>
      <c r="Z8410" s="70"/>
      <c r="AA8410" s="71"/>
      <c r="AB8410" s="70"/>
      <c r="AC8410" s="70"/>
      <c r="AD8410" s="53"/>
      <c r="AE8410" s="53"/>
      <c r="AF8410" s="72"/>
      <c r="AG8410" s="70"/>
      <c r="AH8410" s="70"/>
      <c r="AI8410" s="70"/>
    </row>
    <row r="8411" spans="1:35" ht="12.75" customHeight="1" x14ac:dyDescent="0.2">
      <c r="A8411" s="64" t="s">
        <v>1380</v>
      </c>
      <c r="B8411" s="65" t="s">
        <v>1379</v>
      </c>
      <c r="C8411" s="65">
        <v>48730</v>
      </c>
      <c r="D8411" s="66">
        <f>VLOOKUP(A8411,'2.1 Termination Charges'!$B$4:$F$904,5,0)</f>
        <v>2.206E-2</v>
      </c>
      <c r="G8411" s="67"/>
      <c r="H8411" s="67"/>
      <c r="J8411" s="67"/>
      <c r="P8411" s="68"/>
      <c r="Q8411" s="69"/>
      <c r="R8411" s="69"/>
      <c r="Z8411" s="70"/>
      <c r="AA8411" s="71"/>
      <c r="AB8411" s="70"/>
      <c r="AC8411" s="70"/>
      <c r="AD8411" s="53"/>
      <c r="AE8411" s="53"/>
      <c r="AF8411" s="72"/>
      <c r="AG8411" s="70"/>
      <c r="AH8411" s="70"/>
      <c r="AI8411" s="70"/>
    </row>
    <row r="8412" spans="1:35" ht="12.75" customHeight="1" x14ac:dyDescent="0.2">
      <c r="A8412" s="64" t="s">
        <v>1380</v>
      </c>
      <c r="B8412" s="65" t="s">
        <v>1379</v>
      </c>
      <c r="C8412" s="65">
        <v>48731</v>
      </c>
      <c r="D8412" s="66">
        <f>VLOOKUP(A8412,'2.1 Termination Charges'!$B$4:$F$904,5,0)</f>
        <v>2.206E-2</v>
      </c>
      <c r="G8412" s="67"/>
      <c r="H8412" s="67"/>
      <c r="J8412" s="67"/>
      <c r="P8412" s="68"/>
      <c r="Q8412" s="69"/>
      <c r="R8412" s="69"/>
      <c r="Z8412" s="70"/>
      <c r="AA8412" s="71"/>
      <c r="AB8412" s="70"/>
      <c r="AC8412" s="70"/>
      <c r="AD8412" s="53"/>
      <c r="AE8412" s="53"/>
      <c r="AF8412" s="72"/>
      <c r="AG8412" s="70"/>
      <c r="AH8412" s="70"/>
      <c r="AI8412" s="70"/>
    </row>
    <row r="8413" spans="1:35" ht="12.75" customHeight="1" x14ac:dyDescent="0.2">
      <c r="A8413" s="64" t="s">
        <v>1380</v>
      </c>
      <c r="B8413" s="65" t="s">
        <v>1379</v>
      </c>
      <c r="C8413" s="65">
        <v>48732</v>
      </c>
      <c r="D8413" s="66">
        <f>VLOOKUP(A8413,'2.1 Termination Charges'!$B$4:$F$904,5,0)</f>
        <v>2.206E-2</v>
      </c>
      <c r="G8413" s="67"/>
      <c r="H8413" s="67"/>
      <c r="J8413" s="67"/>
      <c r="P8413" s="68"/>
      <c r="Q8413" s="69"/>
      <c r="R8413" s="69"/>
      <c r="Z8413" s="70"/>
      <c r="AA8413" s="71"/>
      <c r="AB8413" s="70"/>
      <c r="AC8413" s="70"/>
      <c r="AD8413" s="53"/>
      <c r="AE8413" s="53"/>
      <c r="AF8413" s="72"/>
      <c r="AG8413" s="70"/>
      <c r="AH8413" s="70"/>
      <c r="AI8413" s="70"/>
    </row>
    <row r="8414" spans="1:35" ht="12.75" customHeight="1" x14ac:dyDescent="0.2">
      <c r="A8414" s="64" t="s">
        <v>1380</v>
      </c>
      <c r="B8414" s="65" t="s">
        <v>1379</v>
      </c>
      <c r="C8414" s="65">
        <v>48733</v>
      </c>
      <c r="D8414" s="66">
        <f>VLOOKUP(A8414,'2.1 Termination Charges'!$B$4:$F$904,5,0)</f>
        <v>2.206E-2</v>
      </c>
      <c r="G8414" s="67"/>
      <c r="H8414" s="67"/>
      <c r="J8414" s="67"/>
      <c r="P8414" s="68"/>
      <c r="Q8414" s="69"/>
      <c r="R8414" s="69"/>
      <c r="Z8414" s="70"/>
      <c r="AA8414" s="71"/>
      <c r="AB8414" s="70"/>
      <c r="AC8414" s="70"/>
      <c r="AD8414" s="53"/>
      <c r="AE8414" s="53"/>
      <c r="AF8414" s="72"/>
      <c r="AG8414" s="70"/>
      <c r="AH8414" s="70"/>
      <c r="AI8414" s="70"/>
    </row>
    <row r="8415" spans="1:35" ht="12.75" customHeight="1" x14ac:dyDescent="0.2">
      <c r="A8415" s="64" t="s">
        <v>1380</v>
      </c>
      <c r="B8415" s="65" t="s">
        <v>1379</v>
      </c>
      <c r="C8415" s="65">
        <v>487390</v>
      </c>
      <c r="D8415" s="66">
        <f>VLOOKUP(A8415,'2.1 Termination Charges'!$B$4:$F$904,5,0)</f>
        <v>2.206E-2</v>
      </c>
      <c r="G8415" s="67"/>
      <c r="H8415" s="67"/>
      <c r="J8415" s="67"/>
      <c r="P8415" s="68"/>
      <c r="Q8415" s="69"/>
      <c r="R8415" s="69"/>
      <c r="Z8415" s="70"/>
      <c r="AA8415" s="71"/>
      <c r="AB8415" s="70"/>
      <c r="AC8415" s="70"/>
      <c r="AD8415" s="53"/>
      <c r="AE8415" s="53"/>
      <c r="AF8415" s="72"/>
      <c r="AG8415" s="70"/>
      <c r="AH8415" s="70"/>
      <c r="AI8415" s="70"/>
    </row>
    <row r="8416" spans="1:35" ht="12.75" customHeight="1" x14ac:dyDescent="0.2">
      <c r="A8416" s="64" t="s">
        <v>1380</v>
      </c>
      <c r="B8416" s="65" t="s">
        <v>1379</v>
      </c>
      <c r="C8416" s="65">
        <v>487392</v>
      </c>
      <c r="D8416" s="66">
        <f>VLOOKUP(A8416,'2.1 Termination Charges'!$B$4:$F$904,5,0)</f>
        <v>2.206E-2</v>
      </c>
      <c r="G8416" s="67"/>
      <c r="H8416" s="67"/>
      <c r="J8416" s="67"/>
      <c r="P8416" s="68"/>
      <c r="Q8416" s="69"/>
      <c r="R8416" s="69"/>
      <c r="Z8416" s="70"/>
      <c r="AA8416" s="71"/>
      <c r="AB8416" s="70"/>
      <c r="AC8416" s="70"/>
      <c r="AD8416" s="53"/>
      <c r="AE8416" s="53"/>
      <c r="AF8416" s="72"/>
      <c r="AG8416" s="70"/>
      <c r="AH8416" s="70"/>
      <c r="AI8416" s="70"/>
    </row>
    <row r="8417" spans="1:35" ht="12.75" customHeight="1" x14ac:dyDescent="0.2">
      <c r="A8417" s="64" t="s">
        <v>1380</v>
      </c>
      <c r="B8417" s="65" t="s">
        <v>1379</v>
      </c>
      <c r="C8417" s="65">
        <v>48790</v>
      </c>
      <c r="D8417" s="66">
        <f>VLOOKUP(A8417,'2.1 Termination Charges'!$B$4:$F$904,5,0)</f>
        <v>2.206E-2</v>
      </c>
      <c r="G8417" s="67"/>
      <c r="H8417" s="67"/>
      <c r="J8417" s="67"/>
      <c r="P8417" s="68"/>
      <c r="Q8417" s="69"/>
      <c r="R8417" s="69"/>
      <c r="Z8417" s="70"/>
      <c r="AA8417" s="71"/>
      <c r="AB8417" s="70"/>
      <c r="AC8417" s="70"/>
      <c r="AD8417" s="53"/>
      <c r="AE8417" s="53"/>
      <c r="AF8417" s="72"/>
      <c r="AG8417" s="70"/>
      <c r="AH8417" s="70"/>
      <c r="AI8417" s="70"/>
    </row>
    <row r="8418" spans="1:35" ht="12.75" customHeight="1" x14ac:dyDescent="0.2">
      <c r="A8418" s="64" t="s">
        <v>1380</v>
      </c>
      <c r="B8418" s="65" t="s">
        <v>1379</v>
      </c>
      <c r="C8418" s="65">
        <v>48791</v>
      </c>
      <c r="D8418" s="66">
        <f>VLOOKUP(A8418,'2.1 Termination Charges'!$B$4:$F$904,5,0)</f>
        <v>2.206E-2</v>
      </c>
      <c r="G8418" s="67"/>
      <c r="H8418" s="67"/>
      <c r="J8418" s="67"/>
      <c r="P8418" s="68"/>
      <c r="Q8418" s="69"/>
      <c r="R8418" s="69"/>
      <c r="Z8418" s="70"/>
      <c r="AA8418" s="71"/>
      <c r="AB8418" s="70"/>
      <c r="AC8418" s="70"/>
      <c r="AD8418" s="53"/>
      <c r="AE8418" s="53"/>
      <c r="AF8418" s="72"/>
      <c r="AG8418" s="70"/>
      <c r="AH8418" s="70"/>
      <c r="AI8418" s="70"/>
    </row>
    <row r="8419" spans="1:35" ht="12.75" customHeight="1" x14ac:dyDescent="0.2">
      <c r="A8419" s="64" t="s">
        <v>1380</v>
      </c>
      <c r="B8419" s="65" t="s">
        <v>1379</v>
      </c>
      <c r="C8419" s="65">
        <v>48792</v>
      </c>
      <c r="D8419" s="66">
        <f>VLOOKUP(A8419,'2.1 Termination Charges'!$B$4:$F$904,5,0)</f>
        <v>2.206E-2</v>
      </c>
      <c r="G8419" s="67"/>
      <c r="H8419" s="67"/>
      <c r="J8419" s="67"/>
      <c r="P8419" s="68"/>
      <c r="Q8419" s="69"/>
      <c r="R8419" s="69"/>
      <c r="Z8419" s="70"/>
      <c r="AA8419" s="71"/>
      <c r="AB8419" s="70"/>
      <c r="AC8419" s="70"/>
      <c r="AD8419" s="53"/>
      <c r="AE8419" s="53"/>
      <c r="AF8419" s="72"/>
      <c r="AG8419" s="70"/>
      <c r="AH8419" s="70"/>
      <c r="AI8419" s="70"/>
    </row>
    <row r="8420" spans="1:35" ht="12.75" customHeight="1" x14ac:dyDescent="0.2">
      <c r="A8420" s="64" t="s">
        <v>1380</v>
      </c>
      <c r="B8420" s="65" t="s">
        <v>1379</v>
      </c>
      <c r="C8420" s="65">
        <v>48793</v>
      </c>
      <c r="D8420" s="66">
        <f>VLOOKUP(A8420,'2.1 Termination Charges'!$B$4:$F$904,5,0)</f>
        <v>2.206E-2</v>
      </c>
      <c r="G8420" s="67"/>
      <c r="H8420" s="67"/>
      <c r="J8420" s="67"/>
      <c r="P8420" s="68"/>
      <c r="Q8420" s="69"/>
      <c r="R8420" s="69"/>
      <c r="Z8420" s="70"/>
      <c r="AA8420" s="71"/>
      <c r="AB8420" s="70"/>
      <c r="AC8420" s="70"/>
      <c r="AD8420" s="53"/>
      <c r="AE8420" s="53"/>
      <c r="AF8420" s="72"/>
      <c r="AG8420" s="70"/>
      <c r="AH8420" s="70"/>
      <c r="AI8420" s="70"/>
    </row>
    <row r="8421" spans="1:35" ht="12.75" customHeight="1" x14ac:dyDescent="0.2">
      <c r="A8421" s="64" t="s">
        <v>1380</v>
      </c>
      <c r="B8421" s="65" t="s">
        <v>1379</v>
      </c>
      <c r="C8421" s="65">
        <v>48794</v>
      </c>
      <c r="D8421" s="66">
        <f>VLOOKUP(A8421,'2.1 Termination Charges'!$B$4:$F$904,5,0)</f>
        <v>2.206E-2</v>
      </c>
      <c r="G8421" s="67"/>
      <c r="H8421" s="67"/>
      <c r="J8421" s="67"/>
      <c r="P8421" s="68"/>
      <c r="Q8421" s="69"/>
      <c r="R8421" s="69"/>
      <c r="Z8421" s="70"/>
      <c r="AA8421" s="71"/>
      <c r="AB8421" s="70"/>
      <c r="AC8421" s="70"/>
      <c r="AD8421" s="53"/>
      <c r="AE8421" s="53"/>
      <c r="AF8421" s="72"/>
      <c r="AG8421" s="70"/>
      <c r="AH8421" s="70"/>
      <c r="AI8421" s="70"/>
    </row>
    <row r="8422" spans="1:35" ht="12.75" customHeight="1" x14ac:dyDescent="0.2">
      <c r="A8422" s="64" t="s">
        <v>1380</v>
      </c>
      <c r="B8422" s="65" t="s">
        <v>1379</v>
      </c>
      <c r="C8422" s="65">
        <v>487950</v>
      </c>
      <c r="D8422" s="66">
        <f>VLOOKUP(A8422,'2.1 Termination Charges'!$B$4:$F$904,5,0)</f>
        <v>2.206E-2</v>
      </c>
      <c r="G8422" s="67"/>
      <c r="H8422" s="67"/>
      <c r="J8422" s="67"/>
      <c r="P8422" s="68"/>
      <c r="Q8422" s="69"/>
      <c r="R8422" s="69"/>
      <c r="Z8422" s="70"/>
      <c r="AA8422" s="71"/>
      <c r="AB8422" s="70"/>
      <c r="AC8422" s="70"/>
      <c r="AD8422" s="53"/>
      <c r="AE8422" s="53"/>
      <c r="AF8422" s="72"/>
      <c r="AG8422" s="70"/>
      <c r="AH8422" s="70"/>
      <c r="AI8422" s="70"/>
    </row>
    <row r="8423" spans="1:35" ht="12.75" customHeight="1" x14ac:dyDescent="0.2">
      <c r="A8423" s="64" t="s">
        <v>1380</v>
      </c>
      <c r="B8423" s="65" t="s">
        <v>1379</v>
      </c>
      <c r="C8423" s="65">
        <v>487956</v>
      </c>
      <c r="D8423" s="66">
        <f>VLOOKUP(A8423,'2.1 Termination Charges'!$B$4:$F$904,5,0)</f>
        <v>2.206E-2</v>
      </c>
      <c r="G8423" s="67"/>
      <c r="H8423" s="67"/>
      <c r="J8423" s="67"/>
      <c r="P8423" s="68"/>
      <c r="Q8423" s="69"/>
      <c r="R8423" s="69"/>
      <c r="Z8423" s="70"/>
      <c r="AA8423" s="71"/>
      <c r="AB8423" s="70"/>
      <c r="AC8423" s="70"/>
      <c r="AD8423" s="53"/>
      <c r="AE8423" s="53"/>
      <c r="AF8423" s="72"/>
      <c r="AG8423" s="70"/>
      <c r="AH8423" s="70"/>
      <c r="AI8423" s="70"/>
    </row>
    <row r="8424" spans="1:35" ht="12.75" customHeight="1" x14ac:dyDescent="0.2">
      <c r="A8424" s="64" t="s">
        <v>1380</v>
      </c>
      <c r="B8424" s="65" t="s">
        <v>1379</v>
      </c>
      <c r="C8424" s="65">
        <v>487957</v>
      </c>
      <c r="D8424" s="66">
        <f>VLOOKUP(A8424,'2.1 Termination Charges'!$B$4:$F$904,5,0)</f>
        <v>2.206E-2</v>
      </c>
      <c r="G8424" s="67"/>
      <c r="H8424" s="67"/>
      <c r="J8424" s="67"/>
      <c r="P8424" s="68"/>
      <c r="Q8424" s="69"/>
      <c r="R8424" s="69"/>
      <c r="Z8424" s="70"/>
      <c r="AA8424" s="71"/>
      <c r="AB8424" s="70"/>
      <c r="AC8424" s="70"/>
      <c r="AD8424" s="53"/>
      <c r="AE8424" s="53"/>
      <c r="AF8424" s="72"/>
      <c r="AG8424" s="70"/>
      <c r="AH8424" s="70"/>
      <c r="AI8424" s="70"/>
    </row>
    <row r="8425" spans="1:35" ht="12.75" customHeight="1" x14ac:dyDescent="0.2">
      <c r="A8425" s="64" t="s">
        <v>1380</v>
      </c>
      <c r="B8425" s="65" t="s">
        <v>1379</v>
      </c>
      <c r="C8425" s="65">
        <v>487958</v>
      </c>
      <c r="D8425" s="66">
        <f>VLOOKUP(A8425,'2.1 Termination Charges'!$B$4:$F$904,5,0)</f>
        <v>2.206E-2</v>
      </c>
      <c r="G8425" s="67"/>
      <c r="H8425" s="67"/>
      <c r="J8425" s="67"/>
      <c r="P8425" s="68"/>
      <c r="Q8425" s="69"/>
      <c r="R8425" s="69"/>
      <c r="Z8425" s="70"/>
      <c r="AA8425" s="71"/>
      <c r="AB8425" s="70"/>
      <c r="AC8425" s="70"/>
      <c r="AD8425" s="53"/>
      <c r="AE8425" s="53"/>
      <c r="AF8425" s="72"/>
      <c r="AG8425" s="70"/>
      <c r="AH8425" s="70"/>
      <c r="AI8425" s="70"/>
    </row>
    <row r="8426" spans="1:35" ht="12.75" customHeight="1" x14ac:dyDescent="0.2">
      <c r="A8426" s="64" t="s">
        <v>1380</v>
      </c>
      <c r="B8426" s="65" t="s">
        <v>1379</v>
      </c>
      <c r="C8426" s="65">
        <v>487959</v>
      </c>
      <c r="D8426" s="66">
        <f>VLOOKUP(A8426,'2.1 Termination Charges'!$B$4:$F$904,5,0)</f>
        <v>2.206E-2</v>
      </c>
      <c r="G8426" s="67"/>
      <c r="H8426" s="67"/>
      <c r="J8426" s="67"/>
      <c r="P8426" s="68"/>
      <c r="Q8426" s="69"/>
      <c r="R8426" s="69"/>
      <c r="Z8426" s="70"/>
      <c r="AA8426" s="71"/>
      <c r="AB8426" s="70"/>
      <c r="AC8426" s="70"/>
      <c r="AD8426" s="53"/>
      <c r="AE8426" s="53"/>
      <c r="AF8426" s="72"/>
      <c r="AG8426" s="70"/>
      <c r="AH8426" s="70"/>
      <c r="AI8426" s="70"/>
    </row>
    <row r="8427" spans="1:35" ht="12.75" customHeight="1" x14ac:dyDescent="0.2">
      <c r="A8427" s="64" t="s">
        <v>1380</v>
      </c>
      <c r="B8427" s="65" t="s">
        <v>1379</v>
      </c>
      <c r="C8427" s="65">
        <v>48796</v>
      </c>
      <c r="D8427" s="66">
        <f>VLOOKUP(A8427,'2.1 Termination Charges'!$B$4:$F$904,5,0)</f>
        <v>2.206E-2</v>
      </c>
      <c r="G8427" s="67"/>
      <c r="H8427" s="67"/>
      <c r="J8427" s="67"/>
      <c r="P8427" s="68"/>
      <c r="Q8427" s="69"/>
      <c r="R8427" s="69"/>
      <c r="Z8427" s="70"/>
      <c r="AA8427" s="71"/>
      <c r="AB8427" s="70"/>
      <c r="AC8427" s="70"/>
      <c r="AD8427" s="53"/>
      <c r="AE8427" s="53"/>
      <c r="AF8427" s="72"/>
      <c r="AG8427" s="70"/>
      <c r="AH8427" s="70"/>
      <c r="AI8427" s="70"/>
    </row>
    <row r="8428" spans="1:35" ht="12.75" customHeight="1" x14ac:dyDescent="0.2">
      <c r="A8428" s="64" t="s">
        <v>1380</v>
      </c>
      <c r="B8428" s="65" t="s">
        <v>1379</v>
      </c>
      <c r="C8428" s="65">
        <v>487991</v>
      </c>
      <c r="D8428" s="66">
        <f>VLOOKUP(A8428,'2.1 Termination Charges'!$B$4:$F$904,5,0)</f>
        <v>2.206E-2</v>
      </c>
      <c r="G8428" s="67"/>
      <c r="H8428" s="67"/>
      <c r="J8428" s="67"/>
      <c r="P8428" s="68"/>
      <c r="Q8428" s="69"/>
      <c r="R8428" s="69"/>
      <c r="Z8428" s="70"/>
      <c r="AA8428" s="71"/>
      <c r="AB8428" s="70"/>
      <c r="AC8428" s="70"/>
      <c r="AD8428" s="53"/>
      <c r="AE8428" s="53"/>
      <c r="AF8428" s="72"/>
      <c r="AG8428" s="70"/>
      <c r="AH8428" s="70"/>
      <c r="AI8428" s="70"/>
    </row>
    <row r="8429" spans="1:35" ht="12.75" customHeight="1" x14ac:dyDescent="0.2">
      <c r="A8429" s="64" t="s">
        <v>1380</v>
      </c>
      <c r="B8429" s="65" t="s">
        <v>1379</v>
      </c>
      <c r="C8429" s="65">
        <v>487992</v>
      </c>
      <c r="D8429" s="66">
        <f>VLOOKUP(A8429,'2.1 Termination Charges'!$B$4:$F$904,5,0)</f>
        <v>2.206E-2</v>
      </c>
      <c r="G8429" s="67"/>
      <c r="H8429" s="67"/>
      <c r="J8429" s="67"/>
      <c r="P8429" s="68"/>
      <c r="Q8429" s="69"/>
      <c r="R8429" s="69"/>
      <c r="Z8429" s="70"/>
      <c r="AA8429" s="71"/>
      <c r="AB8429" s="70"/>
      <c r="AC8429" s="70"/>
      <c r="AD8429" s="53"/>
      <c r="AE8429" s="53"/>
      <c r="AF8429" s="72"/>
      <c r="AG8429" s="70"/>
      <c r="AH8429" s="70"/>
      <c r="AI8429" s="70"/>
    </row>
    <row r="8430" spans="1:35" ht="12.75" customHeight="1" x14ac:dyDescent="0.2">
      <c r="A8430" s="64" t="s">
        <v>1380</v>
      </c>
      <c r="B8430" s="65" t="s">
        <v>1379</v>
      </c>
      <c r="C8430" s="65">
        <v>487993</v>
      </c>
      <c r="D8430" s="66">
        <f>VLOOKUP(A8430,'2.1 Termination Charges'!$B$4:$F$904,5,0)</f>
        <v>2.206E-2</v>
      </c>
      <c r="G8430" s="67"/>
      <c r="H8430" s="67"/>
      <c r="J8430" s="67"/>
      <c r="P8430" s="68"/>
      <c r="Q8430" s="69"/>
      <c r="R8430" s="69"/>
      <c r="Z8430" s="70"/>
      <c r="AA8430" s="71"/>
      <c r="AB8430" s="70"/>
      <c r="AC8430" s="70"/>
      <c r="AD8430" s="53"/>
      <c r="AE8430" s="53"/>
      <c r="AF8430" s="72"/>
      <c r="AG8430" s="70"/>
      <c r="AH8430" s="70"/>
      <c r="AI8430" s="70"/>
    </row>
    <row r="8431" spans="1:35" ht="12.75" customHeight="1" x14ac:dyDescent="0.2">
      <c r="A8431" s="64" t="s">
        <v>1380</v>
      </c>
      <c r="B8431" s="65" t="s">
        <v>1379</v>
      </c>
      <c r="C8431" s="65">
        <v>487994</v>
      </c>
      <c r="D8431" s="66">
        <f>VLOOKUP(A8431,'2.1 Termination Charges'!$B$4:$F$904,5,0)</f>
        <v>2.206E-2</v>
      </c>
      <c r="G8431" s="67"/>
      <c r="H8431" s="67"/>
      <c r="J8431" s="67"/>
      <c r="P8431" s="68"/>
      <c r="Q8431" s="69"/>
      <c r="R8431" s="69"/>
      <c r="Z8431" s="70"/>
      <c r="AA8431" s="71"/>
      <c r="AB8431" s="70"/>
      <c r="AC8431" s="70"/>
      <c r="AD8431" s="53"/>
      <c r="AE8431" s="53"/>
      <c r="AF8431" s="72"/>
      <c r="AG8431" s="70"/>
      <c r="AH8431" s="70"/>
      <c r="AI8431" s="70"/>
    </row>
    <row r="8432" spans="1:35" ht="12.75" customHeight="1" x14ac:dyDescent="0.2">
      <c r="A8432" s="64" t="s">
        <v>1380</v>
      </c>
      <c r="B8432" s="65" t="s">
        <v>1379</v>
      </c>
      <c r="C8432" s="65">
        <v>487995</v>
      </c>
      <c r="D8432" s="66">
        <f>VLOOKUP(A8432,'2.1 Termination Charges'!$B$4:$F$904,5,0)</f>
        <v>2.206E-2</v>
      </c>
      <c r="G8432" s="67"/>
      <c r="H8432" s="67"/>
      <c r="J8432" s="67"/>
      <c r="P8432" s="68"/>
      <c r="Q8432" s="69"/>
      <c r="R8432" s="69"/>
      <c r="Z8432" s="70"/>
      <c r="AA8432" s="71"/>
      <c r="AB8432" s="70"/>
      <c r="AC8432" s="70"/>
      <c r="AD8432" s="53"/>
      <c r="AE8432" s="53"/>
      <c r="AF8432" s="72"/>
      <c r="AG8432" s="70"/>
      <c r="AH8432" s="70"/>
      <c r="AI8432" s="70"/>
    </row>
    <row r="8433" spans="1:35" ht="12.75" customHeight="1" x14ac:dyDescent="0.2">
      <c r="A8433" s="64" t="s">
        <v>1380</v>
      </c>
      <c r="B8433" s="65" t="s">
        <v>1379</v>
      </c>
      <c r="C8433" s="65">
        <v>488812</v>
      </c>
      <c r="D8433" s="66">
        <f>VLOOKUP(A8433,'2.1 Termination Charges'!$B$4:$F$904,5,0)</f>
        <v>2.206E-2</v>
      </c>
      <c r="G8433" s="67"/>
      <c r="H8433" s="67"/>
      <c r="J8433" s="67"/>
      <c r="P8433" s="68"/>
      <c r="Q8433" s="69"/>
      <c r="R8433" s="69"/>
      <c r="Z8433" s="70"/>
      <c r="AA8433" s="71"/>
      <c r="AB8433" s="70"/>
      <c r="AC8433" s="70"/>
      <c r="AD8433" s="53"/>
      <c r="AE8433" s="53"/>
      <c r="AF8433" s="72"/>
      <c r="AG8433" s="70"/>
      <c r="AH8433" s="70"/>
      <c r="AI8433" s="70"/>
    </row>
    <row r="8434" spans="1:35" ht="12.75" customHeight="1" x14ac:dyDescent="0.2">
      <c r="A8434" s="64" t="s">
        <v>1380</v>
      </c>
      <c r="B8434" s="65" t="s">
        <v>1379</v>
      </c>
      <c r="C8434" s="65">
        <v>488813</v>
      </c>
      <c r="D8434" s="66">
        <f>VLOOKUP(A8434,'2.1 Termination Charges'!$B$4:$F$904,5,0)</f>
        <v>2.206E-2</v>
      </c>
      <c r="G8434" s="67"/>
      <c r="H8434" s="67"/>
      <c r="J8434" s="67"/>
      <c r="P8434" s="68"/>
      <c r="Q8434" s="69"/>
      <c r="R8434" s="69"/>
      <c r="Z8434" s="70"/>
      <c r="AA8434" s="71"/>
      <c r="AB8434" s="70"/>
      <c r="AC8434" s="70"/>
      <c r="AD8434" s="53"/>
      <c r="AE8434" s="53"/>
      <c r="AF8434" s="72"/>
      <c r="AG8434" s="70"/>
      <c r="AH8434" s="70"/>
      <c r="AI8434" s="70"/>
    </row>
    <row r="8435" spans="1:35" ht="12.75" customHeight="1" x14ac:dyDescent="0.2">
      <c r="A8435" s="64" t="s">
        <v>1380</v>
      </c>
      <c r="B8435" s="65" t="s">
        <v>1379</v>
      </c>
      <c r="C8435" s="65">
        <v>488814</v>
      </c>
      <c r="D8435" s="66">
        <f>VLOOKUP(A8435,'2.1 Termination Charges'!$B$4:$F$904,5,0)</f>
        <v>2.206E-2</v>
      </c>
      <c r="G8435" s="67"/>
      <c r="H8435" s="67"/>
      <c r="J8435" s="67"/>
      <c r="P8435" s="68"/>
      <c r="Q8435" s="69"/>
      <c r="R8435" s="69"/>
      <c r="Z8435" s="70"/>
      <c r="AA8435" s="71"/>
      <c r="AB8435" s="70"/>
      <c r="AC8435" s="70"/>
      <c r="AD8435" s="53"/>
      <c r="AE8435" s="53"/>
      <c r="AF8435" s="72"/>
      <c r="AG8435" s="70"/>
      <c r="AH8435" s="70"/>
      <c r="AI8435" s="70"/>
    </row>
    <row r="8436" spans="1:35" ht="12.75" customHeight="1" x14ac:dyDescent="0.2">
      <c r="A8436" s="64" t="s">
        <v>1380</v>
      </c>
      <c r="B8436" s="65" t="s">
        <v>1379</v>
      </c>
      <c r="C8436" s="65">
        <v>488815</v>
      </c>
      <c r="D8436" s="66">
        <f>VLOOKUP(A8436,'2.1 Termination Charges'!$B$4:$F$904,5,0)</f>
        <v>2.206E-2</v>
      </c>
      <c r="G8436" s="67"/>
      <c r="H8436" s="67"/>
      <c r="J8436" s="67"/>
      <c r="P8436" s="68"/>
      <c r="Q8436" s="69"/>
      <c r="R8436" s="69"/>
      <c r="Z8436" s="70"/>
      <c r="AA8436" s="71"/>
      <c r="AB8436" s="70"/>
      <c r="AC8436" s="70"/>
      <c r="AD8436" s="53"/>
      <c r="AE8436" s="53"/>
      <c r="AF8436" s="72"/>
      <c r="AG8436" s="70"/>
      <c r="AH8436" s="70"/>
      <c r="AI8436" s="70"/>
    </row>
    <row r="8437" spans="1:35" ht="12.75" customHeight="1" x14ac:dyDescent="0.2">
      <c r="A8437" s="64" t="s">
        <v>1380</v>
      </c>
      <c r="B8437" s="65" t="s">
        <v>1379</v>
      </c>
      <c r="C8437" s="65">
        <v>488816</v>
      </c>
      <c r="D8437" s="66">
        <f>VLOOKUP(A8437,'2.1 Termination Charges'!$B$4:$F$904,5,0)</f>
        <v>2.206E-2</v>
      </c>
      <c r="G8437" s="67"/>
      <c r="H8437" s="67"/>
      <c r="J8437" s="67"/>
      <c r="P8437" s="68"/>
      <c r="Q8437" s="69"/>
      <c r="R8437" s="69"/>
      <c r="Z8437" s="70"/>
      <c r="AA8437" s="71"/>
      <c r="AB8437" s="70"/>
      <c r="AC8437" s="70"/>
      <c r="AD8437" s="53"/>
      <c r="AE8437" s="53"/>
      <c r="AF8437" s="72"/>
      <c r="AG8437" s="70"/>
      <c r="AH8437" s="70"/>
      <c r="AI8437" s="70"/>
    </row>
    <row r="8438" spans="1:35" ht="12.75" customHeight="1" x14ac:dyDescent="0.2">
      <c r="A8438" s="64" t="s">
        <v>1380</v>
      </c>
      <c r="B8438" s="65" t="s">
        <v>1379</v>
      </c>
      <c r="C8438" s="65">
        <v>488817</v>
      </c>
      <c r="D8438" s="66">
        <f>VLOOKUP(A8438,'2.1 Termination Charges'!$B$4:$F$904,5,0)</f>
        <v>2.206E-2</v>
      </c>
      <c r="G8438" s="67"/>
      <c r="H8438" s="67"/>
      <c r="J8438" s="67"/>
      <c r="P8438" s="68"/>
      <c r="Q8438" s="69"/>
      <c r="R8438" s="69"/>
      <c r="Z8438" s="70"/>
      <c r="AA8438" s="71"/>
      <c r="AB8438" s="70"/>
      <c r="AC8438" s="70"/>
      <c r="AD8438" s="53"/>
      <c r="AE8438" s="53"/>
      <c r="AF8438" s="72"/>
      <c r="AG8438" s="70"/>
      <c r="AH8438" s="70"/>
      <c r="AI8438" s="70"/>
    </row>
    <row r="8439" spans="1:35" ht="12.75" customHeight="1" x14ac:dyDescent="0.2">
      <c r="A8439" s="64" t="s">
        <v>1380</v>
      </c>
      <c r="B8439" s="65" t="s">
        <v>1379</v>
      </c>
      <c r="C8439" s="65">
        <v>488830</v>
      </c>
      <c r="D8439" s="66">
        <f>VLOOKUP(A8439,'2.1 Termination Charges'!$B$4:$F$904,5,0)</f>
        <v>2.206E-2</v>
      </c>
      <c r="G8439" s="67"/>
      <c r="H8439" s="67"/>
      <c r="J8439" s="67"/>
      <c r="P8439" s="68"/>
      <c r="Q8439" s="69"/>
      <c r="R8439" s="69"/>
      <c r="Z8439" s="70"/>
      <c r="AA8439" s="71"/>
      <c r="AB8439" s="70"/>
      <c r="AC8439" s="70"/>
      <c r="AD8439" s="53"/>
      <c r="AE8439" s="53"/>
      <c r="AF8439" s="72"/>
      <c r="AG8439" s="70"/>
      <c r="AH8439" s="70"/>
      <c r="AI8439" s="70"/>
    </row>
    <row r="8440" spans="1:35" ht="12.75" customHeight="1" x14ac:dyDescent="0.2">
      <c r="A8440" s="64" t="s">
        <v>1380</v>
      </c>
      <c r="B8440" s="65" t="s">
        <v>1379</v>
      </c>
      <c r="C8440" s="65">
        <v>488831</v>
      </c>
      <c r="D8440" s="66">
        <f>VLOOKUP(A8440,'2.1 Termination Charges'!$B$4:$F$904,5,0)</f>
        <v>2.206E-2</v>
      </c>
      <c r="G8440" s="67"/>
      <c r="H8440" s="67"/>
      <c r="J8440" s="67"/>
      <c r="P8440" s="68"/>
      <c r="Q8440" s="69"/>
      <c r="R8440" s="69"/>
      <c r="Z8440" s="70"/>
      <c r="AA8440" s="71"/>
      <c r="AB8440" s="70"/>
      <c r="AC8440" s="70"/>
      <c r="AD8440" s="53"/>
      <c r="AE8440" s="53"/>
      <c r="AF8440" s="72"/>
      <c r="AG8440" s="70"/>
      <c r="AH8440" s="70"/>
      <c r="AI8440" s="70"/>
    </row>
    <row r="8441" spans="1:35" ht="12.75" customHeight="1" x14ac:dyDescent="0.2">
      <c r="A8441" s="64" t="s">
        <v>1380</v>
      </c>
      <c r="B8441" s="65" t="s">
        <v>1379</v>
      </c>
      <c r="C8441" s="65">
        <v>488832</v>
      </c>
      <c r="D8441" s="66">
        <f>VLOOKUP(A8441,'2.1 Termination Charges'!$B$4:$F$904,5,0)</f>
        <v>2.206E-2</v>
      </c>
      <c r="G8441" s="67"/>
      <c r="H8441" s="67"/>
      <c r="J8441" s="67"/>
      <c r="P8441" s="68"/>
      <c r="Q8441" s="69"/>
      <c r="R8441" s="69"/>
      <c r="Z8441" s="70"/>
      <c r="AA8441" s="71"/>
      <c r="AB8441" s="70"/>
      <c r="AC8441" s="70"/>
      <c r="AD8441" s="53"/>
      <c r="AE8441" s="53"/>
      <c r="AF8441" s="72"/>
      <c r="AG8441" s="70"/>
      <c r="AH8441" s="70"/>
      <c r="AI8441" s="70"/>
    </row>
    <row r="8442" spans="1:35" ht="12.75" customHeight="1" x14ac:dyDescent="0.2">
      <c r="A8442" s="64" t="s">
        <v>1380</v>
      </c>
      <c r="B8442" s="65" t="s">
        <v>1379</v>
      </c>
      <c r="C8442" s="65">
        <v>488834</v>
      </c>
      <c r="D8442" s="66">
        <f>VLOOKUP(A8442,'2.1 Termination Charges'!$B$4:$F$904,5,0)</f>
        <v>2.206E-2</v>
      </c>
      <c r="G8442" s="67"/>
      <c r="H8442" s="67"/>
      <c r="J8442" s="67"/>
      <c r="P8442" s="68"/>
      <c r="Q8442" s="69"/>
      <c r="R8442" s="69"/>
      <c r="Z8442" s="70"/>
      <c r="AA8442" s="71"/>
      <c r="AB8442" s="70"/>
      <c r="AC8442" s="70"/>
      <c r="AD8442" s="53"/>
      <c r="AE8442" s="53"/>
      <c r="AF8442" s="72"/>
      <c r="AG8442" s="70"/>
      <c r="AH8442" s="70"/>
      <c r="AI8442" s="70"/>
    </row>
    <row r="8443" spans="1:35" ht="12.75" customHeight="1" x14ac:dyDescent="0.2">
      <c r="A8443" s="64" t="s">
        <v>1380</v>
      </c>
      <c r="B8443" s="65" t="s">
        <v>1379</v>
      </c>
      <c r="C8443" s="65">
        <v>488835</v>
      </c>
      <c r="D8443" s="66">
        <f>VLOOKUP(A8443,'2.1 Termination Charges'!$B$4:$F$904,5,0)</f>
        <v>2.206E-2</v>
      </c>
      <c r="G8443" s="67"/>
      <c r="H8443" s="67"/>
      <c r="J8443" s="67"/>
      <c r="P8443" s="68"/>
      <c r="Q8443" s="69"/>
      <c r="R8443" s="69"/>
      <c r="Z8443" s="70"/>
      <c r="AA8443" s="71"/>
      <c r="AB8443" s="70"/>
      <c r="AC8443" s="70"/>
      <c r="AD8443" s="53"/>
      <c r="AE8443" s="53"/>
      <c r="AF8443" s="72"/>
      <c r="AG8443" s="70"/>
      <c r="AH8443" s="70"/>
      <c r="AI8443" s="70"/>
    </row>
    <row r="8444" spans="1:35" ht="12.75" customHeight="1" x14ac:dyDescent="0.2">
      <c r="A8444" s="64" t="s">
        <v>1380</v>
      </c>
      <c r="B8444" s="65" t="s">
        <v>1379</v>
      </c>
      <c r="C8444" s="65">
        <v>488836</v>
      </c>
      <c r="D8444" s="66">
        <f>VLOOKUP(A8444,'2.1 Termination Charges'!$B$4:$F$904,5,0)</f>
        <v>2.206E-2</v>
      </c>
      <c r="G8444" s="67"/>
      <c r="H8444" s="67"/>
      <c r="J8444" s="67"/>
      <c r="P8444" s="68"/>
      <c r="Q8444" s="69"/>
      <c r="R8444" s="69"/>
      <c r="Z8444" s="70"/>
      <c r="AA8444" s="71"/>
      <c r="AB8444" s="70"/>
      <c r="AC8444" s="70"/>
      <c r="AD8444" s="53"/>
      <c r="AE8444" s="53"/>
      <c r="AF8444" s="72"/>
      <c r="AG8444" s="70"/>
      <c r="AH8444" s="70"/>
      <c r="AI8444" s="70"/>
    </row>
    <row r="8445" spans="1:35" ht="12.75" customHeight="1" x14ac:dyDescent="0.2">
      <c r="A8445" s="64" t="s">
        <v>1380</v>
      </c>
      <c r="B8445" s="65" t="s">
        <v>1379</v>
      </c>
      <c r="C8445" s="65">
        <v>488837</v>
      </c>
      <c r="D8445" s="66">
        <f>VLOOKUP(A8445,'2.1 Termination Charges'!$B$4:$F$904,5,0)</f>
        <v>2.206E-2</v>
      </c>
      <c r="G8445" s="67"/>
      <c r="H8445" s="67"/>
      <c r="J8445" s="67"/>
      <c r="P8445" s="68"/>
      <c r="Q8445" s="69"/>
      <c r="R8445" s="69"/>
      <c r="Z8445" s="70"/>
      <c r="AA8445" s="71"/>
      <c r="AB8445" s="70"/>
      <c r="AC8445" s="70"/>
      <c r="AD8445" s="53"/>
      <c r="AE8445" s="53"/>
      <c r="AF8445" s="72"/>
      <c r="AG8445" s="70"/>
      <c r="AH8445" s="70"/>
      <c r="AI8445" s="70"/>
    </row>
    <row r="8446" spans="1:35" ht="12.75" customHeight="1" x14ac:dyDescent="0.2">
      <c r="A8446" s="64" t="s">
        <v>1380</v>
      </c>
      <c r="B8446" s="65" t="s">
        <v>1379</v>
      </c>
      <c r="C8446" s="65">
        <v>488839</v>
      </c>
      <c r="D8446" s="66">
        <f>VLOOKUP(A8446,'2.1 Termination Charges'!$B$4:$F$904,5,0)</f>
        <v>2.206E-2</v>
      </c>
      <c r="G8446" s="67"/>
      <c r="H8446" s="67"/>
      <c r="J8446" s="67"/>
      <c r="P8446" s="68"/>
      <c r="Q8446" s="69"/>
      <c r="R8446" s="69"/>
      <c r="Z8446" s="70"/>
      <c r="AA8446" s="71"/>
      <c r="AB8446" s="70"/>
      <c r="AC8446" s="70"/>
      <c r="AD8446" s="53"/>
      <c r="AE8446" s="53"/>
      <c r="AF8446" s="72"/>
      <c r="AG8446" s="70"/>
      <c r="AH8446" s="70"/>
      <c r="AI8446" s="70"/>
    </row>
    <row r="8447" spans="1:35" ht="12.75" customHeight="1" x14ac:dyDescent="0.2">
      <c r="A8447" s="64" t="s">
        <v>1380</v>
      </c>
      <c r="B8447" s="65" t="s">
        <v>1379</v>
      </c>
      <c r="C8447" s="65">
        <v>488840</v>
      </c>
      <c r="D8447" s="66">
        <f>VLOOKUP(A8447,'2.1 Termination Charges'!$B$4:$F$904,5,0)</f>
        <v>2.206E-2</v>
      </c>
      <c r="G8447" s="67"/>
      <c r="H8447" s="67"/>
      <c r="J8447" s="67"/>
      <c r="P8447" s="68"/>
      <c r="Q8447" s="69"/>
      <c r="R8447" s="69"/>
      <c r="Z8447" s="70"/>
      <c r="AA8447" s="71"/>
      <c r="AB8447" s="70"/>
      <c r="AC8447" s="70"/>
      <c r="AD8447" s="53"/>
      <c r="AE8447" s="53"/>
      <c r="AF8447" s="72"/>
      <c r="AG8447" s="70"/>
      <c r="AH8447" s="70"/>
      <c r="AI8447" s="70"/>
    </row>
    <row r="8448" spans="1:35" ht="12.75" customHeight="1" x14ac:dyDescent="0.2">
      <c r="A8448" s="64" t="s">
        <v>1380</v>
      </c>
      <c r="B8448" s="65" t="s">
        <v>1379</v>
      </c>
      <c r="C8448" s="65">
        <v>488843</v>
      </c>
      <c r="D8448" s="66">
        <f>VLOOKUP(A8448,'2.1 Termination Charges'!$B$4:$F$904,5,0)</f>
        <v>2.206E-2</v>
      </c>
      <c r="G8448" s="67"/>
      <c r="H8448" s="67"/>
      <c r="J8448" s="67"/>
      <c r="P8448" s="68"/>
      <c r="Q8448" s="69"/>
      <c r="R8448" s="69"/>
      <c r="Z8448" s="70"/>
      <c r="AA8448" s="71"/>
      <c r="AB8448" s="70"/>
      <c r="AC8448" s="70"/>
      <c r="AD8448" s="53"/>
      <c r="AE8448" s="53"/>
      <c r="AF8448" s="72"/>
      <c r="AG8448" s="70"/>
      <c r="AH8448" s="70"/>
      <c r="AI8448" s="70"/>
    </row>
    <row r="8449" spans="1:35" ht="12.75" customHeight="1" x14ac:dyDescent="0.2">
      <c r="A8449" s="64" t="s">
        <v>1380</v>
      </c>
      <c r="B8449" s="65" t="s">
        <v>1379</v>
      </c>
      <c r="C8449" s="65">
        <v>488846</v>
      </c>
      <c r="D8449" s="66">
        <f>VLOOKUP(A8449,'2.1 Termination Charges'!$B$4:$F$904,5,0)</f>
        <v>2.206E-2</v>
      </c>
      <c r="G8449" s="67"/>
      <c r="H8449" s="67"/>
      <c r="J8449" s="67"/>
      <c r="P8449" s="68"/>
      <c r="Q8449" s="69"/>
      <c r="R8449" s="69"/>
      <c r="Z8449" s="70"/>
      <c r="AA8449" s="71"/>
      <c r="AB8449" s="70"/>
      <c r="AC8449" s="70"/>
      <c r="AD8449" s="53"/>
      <c r="AE8449" s="53"/>
      <c r="AF8449" s="72"/>
      <c r="AG8449" s="70"/>
      <c r="AH8449" s="70"/>
      <c r="AI8449" s="70"/>
    </row>
    <row r="8450" spans="1:35" ht="12.75" customHeight="1" x14ac:dyDescent="0.2">
      <c r="A8450" s="64" t="s">
        <v>1380</v>
      </c>
      <c r="B8450" s="65" t="s">
        <v>1379</v>
      </c>
      <c r="C8450" s="65">
        <v>488847</v>
      </c>
      <c r="D8450" s="66">
        <f>VLOOKUP(A8450,'2.1 Termination Charges'!$B$4:$F$904,5,0)</f>
        <v>2.206E-2</v>
      </c>
      <c r="G8450" s="67"/>
      <c r="H8450" s="67"/>
      <c r="J8450" s="67"/>
      <c r="P8450" s="68"/>
      <c r="Q8450" s="69"/>
      <c r="R8450" s="69"/>
      <c r="Z8450" s="70"/>
      <c r="AA8450" s="71"/>
      <c r="AB8450" s="70"/>
      <c r="AC8450" s="70"/>
      <c r="AD8450" s="53"/>
      <c r="AE8450" s="53"/>
      <c r="AF8450" s="72"/>
      <c r="AG8450" s="70"/>
      <c r="AH8450" s="70"/>
      <c r="AI8450" s="70"/>
    </row>
    <row r="8451" spans="1:35" ht="12.75" customHeight="1" x14ac:dyDescent="0.2">
      <c r="A8451" s="64" t="s">
        <v>1380</v>
      </c>
      <c r="B8451" s="65" t="s">
        <v>1379</v>
      </c>
      <c r="C8451" s="65">
        <v>488848</v>
      </c>
      <c r="D8451" s="66">
        <f>VLOOKUP(A8451,'2.1 Termination Charges'!$B$4:$F$904,5,0)</f>
        <v>2.206E-2</v>
      </c>
      <c r="G8451" s="67"/>
      <c r="H8451" s="67"/>
      <c r="J8451" s="67"/>
      <c r="P8451" s="68"/>
      <c r="Q8451" s="69"/>
      <c r="R8451" s="69"/>
      <c r="Z8451" s="70"/>
      <c r="AA8451" s="71"/>
      <c r="AB8451" s="70"/>
      <c r="AC8451" s="70"/>
      <c r="AD8451" s="53"/>
      <c r="AE8451" s="53"/>
      <c r="AF8451" s="72"/>
      <c r="AG8451" s="70"/>
      <c r="AH8451" s="70"/>
      <c r="AI8451" s="70"/>
    </row>
    <row r="8452" spans="1:35" ht="12.75" customHeight="1" x14ac:dyDescent="0.2">
      <c r="A8452" s="64" t="s">
        <v>1380</v>
      </c>
      <c r="B8452" s="65" t="s">
        <v>1379</v>
      </c>
      <c r="C8452" s="65">
        <v>488849</v>
      </c>
      <c r="D8452" s="66">
        <f>VLOOKUP(A8452,'2.1 Termination Charges'!$B$4:$F$904,5,0)</f>
        <v>2.206E-2</v>
      </c>
      <c r="G8452" s="67"/>
      <c r="H8452" s="67"/>
      <c r="J8452" s="67"/>
      <c r="P8452" s="68"/>
      <c r="Q8452" s="69"/>
      <c r="R8452" s="69"/>
      <c r="Z8452" s="70"/>
      <c r="AA8452" s="71"/>
      <c r="AB8452" s="70"/>
      <c r="AC8452" s="70"/>
      <c r="AD8452" s="53"/>
      <c r="AE8452" s="53"/>
      <c r="AF8452" s="72"/>
      <c r="AG8452" s="70"/>
      <c r="AH8452" s="70"/>
      <c r="AI8452" s="70"/>
    </row>
    <row r="8453" spans="1:35" ht="12.75" customHeight="1" x14ac:dyDescent="0.2">
      <c r="A8453" s="64" t="s">
        <v>1382</v>
      </c>
      <c r="B8453" s="65" t="s">
        <v>1381</v>
      </c>
      <c r="C8453" s="65">
        <v>4845958</v>
      </c>
      <c r="D8453" s="66">
        <f>VLOOKUP(A8453,'2.1 Termination Charges'!$B$4:$F$904,5,0)</f>
        <v>2.206E-2</v>
      </c>
      <c r="G8453" s="67"/>
      <c r="H8453" s="67"/>
      <c r="J8453" s="67"/>
      <c r="P8453" s="68"/>
      <c r="Q8453" s="69"/>
      <c r="R8453" s="69"/>
      <c r="Z8453" s="70"/>
      <c r="AA8453" s="71"/>
      <c r="AB8453" s="70"/>
      <c r="AC8453" s="70"/>
      <c r="AD8453" s="53"/>
      <c r="AE8453" s="53"/>
      <c r="AF8453" s="72"/>
      <c r="AG8453" s="70"/>
      <c r="AH8453" s="70"/>
      <c r="AI8453" s="70"/>
    </row>
    <row r="8454" spans="1:35" ht="12.75" customHeight="1" x14ac:dyDescent="0.2">
      <c r="A8454" s="64" t="s">
        <v>1382</v>
      </c>
      <c r="B8454" s="65" t="s">
        <v>1381</v>
      </c>
      <c r="C8454" s="65">
        <v>4845959</v>
      </c>
      <c r="D8454" s="66">
        <f>VLOOKUP(A8454,'2.1 Termination Charges'!$B$4:$F$904,5,0)</f>
        <v>2.206E-2</v>
      </c>
      <c r="G8454" s="67"/>
      <c r="H8454" s="67"/>
      <c r="J8454" s="67"/>
      <c r="P8454" s="68"/>
      <c r="Q8454" s="69"/>
      <c r="R8454" s="69"/>
      <c r="Z8454" s="70"/>
      <c r="AA8454" s="71"/>
      <c r="AB8454" s="70"/>
      <c r="AC8454" s="70"/>
      <c r="AD8454" s="53"/>
      <c r="AE8454" s="53"/>
      <c r="AF8454" s="72"/>
      <c r="AG8454" s="70"/>
      <c r="AH8454" s="70"/>
      <c r="AI8454" s="70"/>
    </row>
    <row r="8455" spans="1:35" ht="12.75" customHeight="1" x14ac:dyDescent="0.2">
      <c r="A8455" s="64" t="s">
        <v>1382</v>
      </c>
      <c r="B8455" s="65" t="s">
        <v>1381</v>
      </c>
      <c r="C8455" s="65">
        <v>485366</v>
      </c>
      <c r="D8455" s="66">
        <f>VLOOKUP(A8455,'2.1 Termination Charges'!$B$4:$F$904,5,0)</f>
        <v>2.206E-2</v>
      </c>
      <c r="G8455" s="67"/>
      <c r="H8455" s="67"/>
      <c r="J8455" s="67"/>
      <c r="P8455" s="68"/>
      <c r="Q8455" s="69"/>
      <c r="R8455" s="69"/>
      <c r="Z8455" s="70"/>
      <c r="AA8455" s="71"/>
      <c r="AB8455" s="70"/>
      <c r="AC8455" s="70"/>
      <c r="AD8455" s="53"/>
      <c r="AE8455" s="53"/>
      <c r="AF8455" s="72"/>
      <c r="AG8455" s="70"/>
      <c r="AH8455" s="70"/>
      <c r="AI8455" s="70"/>
    </row>
    <row r="8456" spans="1:35" ht="12.75" customHeight="1" x14ac:dyDescent="0.2">
      <c r="A8456" s="64" t="s">
        <v>1382</v>
      </c>
      <c r="B8456" s="65" t="s">
        <v>1381</v>
      </c>
      <c r="C8456" s="65">
        <v>4857350</v>
      </c>
      <c r="D8456" s="66">
        <f>VLOOKUP(A8456,'2.1 Termination Charges'!$B$4:$F$904,5,0)</f>
        <v>2.206E-2</v>
      </c>
      <c r="G8456" s="67"/>
      <c r="H8456" s="67"/>
      <c r="J8456" s="67"/>
      <c r="P8456" s="68"/>
      <c r="Q8456" s="69"/>
      <c r="R8456" s="69"/>
      <c r="Z8456" s="70"/>
      <c r="AA8456" s="71"/>
      <c r="AB8456" s="70"/>
      <c r="AC8456" s="70"/>
      <c r="AD8456" s="53"/>
      <c r="AE8456" s="53"/>
      <c r="AF8456" s="72"/>
      <c r="AG8456" s="70"/>
      <c r="AH8456" s="70"/>
      <c r="AI8456" s="70"/>
    </row>
    <row r="8457" spans="1:35" ht="12.75" customHeight="1" x14ac:dyDescent="0.2">
      <c r="A8457" s="64" t="s">
        <v>1382</v>
      </c>
      <c r="B8457" s="65" t="s">
        <v>1381</v>
      </c>
      <c r="C8457" s="65">
        <v>485791</v>
      </c>
      <c r="D8457" s="66">
        <f>VLOOKUP(A8457,'2.1 Termination Charges'!$B$4:$F$904,5,0)</f>
        <v>2.206E-2</v>
      </c>
      <c r="G8457" s="67"/>
      <c r="H8457" s="67"/>
      <c r="J8457" s="67"/>
      <c r="P8457" s="68"/>
      <c r="Q8457" s="69"/>
      <c r="R8457" s="69"/>
      <c r="Z8457" s="70"/>
      <c r="AA8457" s="71"/>
      <c r="AB8457" s="70"/>
      <c r="AC8457" s="70"/>
      <c r="AD8457" s="53"/>
      <c r="AE8457" s="53"/>
      <c r="AF8457" s="72"/>
      <c r="AG8457" s="70"/>
      <c r="AH8457" s="70"/>
      <c r="AI8457" s="70"/>
    </row>
    <row r="8458" spans="1:35" ht="12.75" customHeight="1" x14ac:dyDescent="0.2">
      <c r="A8458" s="64" t="s">
        <v>1382</v>
      </c>
      <c r="B8458" s="65" t="s">
        <v>1381</v>
      </c>
      <c r="C8458" s="65">
        <v>485792</v>
      </c>
      <c r="D8458" s="66">
        <f>VLOOKUP(A8458,'2.1 Termination Charges'!$B$4:$F$904,5,0)</f>
        <v>2.206E-2</v>
      </c>
      <c r="G8458" s="67"/>
      <c r="H8458" s="67"/>
      <c r="J8458" s="67"/>
      <c r="P8458" s="68"/>
      <c r="Q8458" s="69"/>
      <c r="R8458" s="69"/>
      <c r="Z8458" s="70"/>
      <c r="AA8458" s="71"/>
      <c r="AB8458" s="70"/>
      <c r="AC8458" s="70"/>
      <c r="AD8458" s="53"/>
      <c r="AE8458" s="53"/>
      <c r="AF8458" s="72"/>
      <c r="AG8458" s="70"/>
      <c r="AH8458" s="70"/>
      <c r="AI8458" s="70"/>
    </row>
    <row r="8459" spans="1:35" ht="12.75" customHeight="1" x14ac:dyDescent="0.2">
      <c r="A8459" s="64" t="s">
        <v>1382</v>
      </c>
      <c r="B8459" s="65" t="s">
        <v>1381</v>
      </c>
      <c r="C8459" s="65">
        <v>485793</v>
      </c>
      <c r="D8459" s="66">
        <f>VLOOKUP(A8459,'2.1 Termination Charges'!$B$4:$F$904,5,0)</f>
        <v>2.206E-2</v>
      </c>
      <c r="G8459" s="67"/>
      <c r="H8459" s="67"/>
      <c r="J8459" s="67"/>
      <c r="P8459" s="68"/>
      <c r="Q8459" s="69"/>
      <c r="R8459" s="69"/>
      <c r="Z8459" s="70"/>
      <c r="AA8459" s="71"/>
      <c r="AB8459" s="70"/>
      <c r="AC8459" s="70"/>
      <c r="AD8459" s="53"/>
      <c r="AE8459" s="53"/>
      <c r="AF8459" s="72"/>
      <c r="AG8459" s="70"/>
      <c r="AH8459" s="70"/>
      <c r="AI8459" s="70"/>
    </row>
    <row r="8460" spans="1:35" ht="12.75" customHeight="1" x14ac:dyDescent="0.2">
      <c r="A8460" s="64" t="s">
        <v>1382</v>
      </c>
      <c r="B8460" s="65" t="s">
        <v>1381</v>
      </c>
      <c r="C8460" s="65">
        <v>4857946</v>
      </c>
      <c r="D8460" s="66">
        <f>VLOOKUP(A8460,'2.1 Termination Charges'!$B$4:$F$904,5,0)</f>
        <v>2.206E-2</v>
      </c>
      <c r="G8460" s="67"/>
      <c r="H8460" s="67"/>
      <c r="J8460" s="67"/>
      <c r="P8460" s="68"/>
      <c r="Q8460" s="69"/>
      <c r="R8460" s="69"/>
      <c r="Z8460" s="70"/>
      <c r="AA8460" s="71"/>
      <c r="AB8460" s="70"/>
      <c r="AC8460" s="70"/>
      <c r="AD8460" s="53"/>
      <c r="AE8460" s="53"/>
      <c r="AF8460" s="72"/>
      <c r="AG8460" s="70"/>
      <c r="AH8460" s="70"/>
      <c r="AI8460" s="70"/>
    </row>
    <row r="8461" spans="1:35" ht="12.75" customHeight="1" x14ac:dyDescent="0.2">
      <c r="A8461" s="64" t="s">
        <v>1382</v>
      </c>
      <c r="B8461" s="65" t="s">
        <v>1381</v>
      </c>
      <c r="C8461" s="65">
        <v>4857947</v>
      </c>
      <c r="D8461" s="66">
        <f>VLOOKUP(A8461,'2.1 Termination Charges'!$B$4:$F$904,5,0)</f>
        <v>2.206E-2</v>
      </c>
      <c r="G8461" s="67"/>
      <c r="H8461" s="67"/>
      <c r="J8461" s="67"/>
      <c r="P8461" s="68"/>
      <c r="Q8461" s="69"/>
      <c r="R8461" s="69"/>
      <c r="Z8461" s="70"/>
      <c r="AA8461" s="71"/>
      <c r="AB8461" s="70"/>
      <c r="AC8461" s="70"/>
      <c r="AD8461" s="53"/>
      <c r="AE8461" s="53"/>
      <c r="AF8461" s="72"/>
      <c r="AG8461" s="70"/>
      <c r="AH8461" s="70"/>
      <c r="AI8461" s="70"/>
    </row>
    <row r="8462" spans="1:35" ht="12.75" customHeight="1" x14ac:dyDescent="0.2">
      <c r="A8462" s="64" t="s">
        <v>1382</v>
      </c>
      <c r="B8462" s="65" t="s">
        <v>1381</v>
      </c>
      <c r="C8462" s="65">
        <v>4857949</v>
      </c>
      <c r="D8462" s="66">
        <f>VLOOKUP(A8462,'2.1 Termination Charges'!$B$4:$F$904,5,0)</f>
        <v>2.206E-2</v>
      </c>
      <c r="G8462" s="67"/>
      <c r="H8462" s="67"/>
      <c r="J8462" s="67"/>
      <c r="P8462" s="68"/>
      <c r="Q8462" s="69"/>
      <c r="R8462" s="69"/>
      <c r="Z8462" s="70"/>
      <c r="AA8462" s="71"/>
      <c r="AB8462" s="70"/>
      <c r="AC8462" s="70"/>
      <c r="AD8462" s="53"/>
      <c r="AE8462" s="53"/>
      <c r="AF8462" s="72"/>
      <c r="AG8462" s="70"/>
      <c r="AH8462" s="70"/>
      <c r="AI8462" s="70"/>
    </row>
    <row r="8463" spans="1:35" ht="12.75" customHeight="1" x14ac:dyDescent="0.2">
      <c r="A8463" s="64" t="s">
        <v>1382</v>
      </c>
      <c r="B8463" s="65" t="s">
        <v>1381</v>
      </c>
      <c r="C8463" s="65">
        <v>4857950</v>
      </c>
      <c r="D8463" s="66">
        <f>VLOOKUP(A8463,'2.1 Termination Charges'!$B$4:$F$904,5,0)</f>
        <v>2.206E-2</v>
      </c>
      <c r="G8463" s="67"/>
      <c r="H8463" s="67"/>
      <c r="J8463" s="67"/>
      <c r="P8463" s="68"/>
      <c r="Q8463" s="69"/>
      <c r="R8463" s="69"/>
      <c r="Z8463" s="70"/>
      <c r="AA8463" s="71"/>
      <c r="AB8463" s="70"/>
      <c r="AC8463" s="70"/>
      <c r="AD8463" s="53"/>
      <c r="AE8463" s="53"/>
      <c r="AF8463" s="72"/>
      <c r="AG8463" s="70"/>
      <c r="AH8463" s="70"/>
      <c r="AI8463" s="70"/>
    </row>
    <row r="8464" spans="1:35" ht="12.75" customHeight="1" x14ac:dyDescent="0.2">
      <c r="A8464" s="64" t="s">
        <v>1382</v>
      </c>
      <c r="B8464" s="65" t="s">
        <v>1381</v>
      </c>
      <c r="C8464" s="65">
        <v>4857978</v>
      </c>
      <c r="D8464" s="66">
        <f>VLOOKUP(A8464,'2.1 Termination Charges'!$B$4:$F$904,5,0)</f>
        <v>2.206E-2</v>
      </c>
      <c r="G8464" s="67"/>
      <c r="H8464" s="67"/>
      <c r="J8464" s="67"/>
      <c r="P8464" s="68"/>
      <c r="Q8464" s="69"/>
      <c r="R8464" s="69"/>
      <c r="Z8464" s="70"/>
      <c r="AA8464" s="71"/>
      <c r="AB8464" s="70"/>
      <c r="AC8464" s="70"/>
      <c r="AD8464" s="53"/>
      <c r="AE8464" s="53"/>
      <c r="AF8464" s="72"/>
      <c r="AG8464" s="70"/>
      <c r="AH8464" s="70"/>
      <c r="AI8464" s="70"/>
    </row>
    <row r="8465" spans="1:35" ht="12.75" customHeight="1" x14ac:dyDescent="0.2">
      <c r="A8465" s="64" t="s">
        <v>1382</v>
      </c>
      <c r="B8465" s="65" t="s">
        <v>1381</v>
      </c>
      <c r="C8465" s="65">
        <v>4857979</v>
      </c>
      <c r="D8465" s="66">
        <f>VLOOKUP(A8465,'2.1 Termination Charges'!$B$4:$F$904,5,0)</f>
        <v>2.206E-2</v>
      </c>
      <c r="G8465" s="67"/>
      <c r="H8465" s="67"/>
      <c r="J8465" s="67"/>
      <c r="P8465" s="68"/>
      <c r="Q8465" s="69"/>
      <c r="R8465" s="69"/>
      <c r="Z8465" s="70"/>
      <c r="AA8465" s="71"/>
      <c r="AB8465" s="70"/>
      <c r="AC8465" s="70"/>
      <c r="AD8465" s="53"/>
      <c r="AE8465" s="53"/>
      <c r="AF8465" s="72"/>
      <c r="AG8465" s="70"/>
      <c r="AH8465" s="70"/>
      <c r="AI8465" s="70"/>
    </row>
    <row r="8466" spans="1:35" ht="12.75" customHeight="1" x14ac:dyDescent="0.2">
      <c r="A8466" s="64" t="s">
        <v>1382</v>
      </c>
      <c r="B8466" s="65" t="s">
        <v>1381</v>
      </c>
      <c r="C8466" s="65">
        <v>48601</v>
      </c>
      <c r="D8466" s="66">
        <f>VLOOKUP(A8466,'2.1 Termination Charges'!$B$4:$F$904,5,0)</f>
        <v>2.206E-2</v>
      </c>
      <c r="G8466" s="67"/>
      <c r="H8466" s="67"/>
      <c r="J8466" s="67"/>
      <c r="P8466" s="68"/>
      <c r="Q8466" s="69"/>
      <c r="R8466" s="69"/>
      <c r="Z8466" s="70"/>
      <c r="AA8466" s="71"/>
      <c r="AB8466" s="70"/>
      <c r="AC8466" s="70"/>
      <c r="AD8466" s="53"/>
      <c r="AE8466" s="53"/>
      <c r="AF8466" s="72"/>
      <c r="AG8466" s="70"/>
      <c r="AH8466" s="70"/>
      <c r="AI8466" s="70"/>
    </row>
    <row r="8467" spans="1:35" ht="12.75" customHeight="1" x14ac:dyDescent="0.2">
      <c r="A8467" s="64" t="s">
        <v>1382</v>
      </c>
      <c r="B8467" s="65" t="s">
        <v>1381</v>
      </c>
      <c r="C8467" s="65">
        <v>48603</v>
      </c>
      <c r="D8467" s="66">
        <f>VLOOKUP(A8467,'2.1 Termination Charges'!$B$4:$F$904,5,0)</f>
        <v>2.206E-2</v>
      </c>
      <c r="G8467" s="67"/>
      <c r="H8467" s="67"/>
      <c r="J8467" s="67"/>
      <c r="P8467" s="68"/>
      <c r="Q8467" s="69"/>
      <c r="R8467" s="69"/>
      <c r="Z8467" s="70"/>
      <c r="AA8467" s="71"/>
      <c r="AB8467" s="70"/>
      <c r="AC8467" s="70"/>
      <c r="AD8467" s="53"/>
      <c r="AE8467" s="53"/>
      <c r="AF8467" s="72"/>
      <c r="AG8467" s="70"/>
      <c r="AH8467" s="70"/>
      <c r="AI8467" s="70"/>
    </row>
    <row r="8468" spans="1:35" ht="12.75" customHeight="1" x14ac:dyDescent="0.2">
      <c r="A8468" s="64" t="s">
        <v>1382</v>
      </c>
      <c r="B8468" s="65" t="s">
        <v>1381</v>
      </c>
      <c r="C8468" s="65">
        <v>48605</v>
      </c>
      <c r="D8468" s="66">
        <f>VLOOKUP(A8468,'2.1 Termination Charges'!$B$4:$F$904,5,0)</f>
        <v>2.206E-2</v>
      </c>
      <c r="G8468" s="67"/>
      <c r="H8468" s="67"/>
      <c r="J8468" s="67"/>
      <c r="P8468" s="68"/>
      <c r="Q8468" s="69"/>
      <c r="R8468" s="69"/>
      <c r="Z8468" s="70"/>
      <c r="AA8468" s="71"/>
      <c r="AB8468" s="70"/>
      <c r="AC8468" s="70"/>
      <c r="AD8468" s="53"/>
      <c r="AE8468" s="53"/>
      <c r="AF8468" s="72"/>
      <c r="AG8468" s="70"/>
      <c r="AH8468" s="70"/>
      <c r="AI8468" s="70"/>
    </row>
    <row r="8469" spans="1:35" ht="12.75" customHeight="1" x14ac:dyDescent="0.2">
      <c r="A8469" s="64" t="s">
        <v>1382</v>
      </c>
      <c r="B8469" s="65" t="s">
        <v>1381</v>
      </c>
      <c r="C8469" s="65">
        <v>48607</v>
      </c>
      <c r="D8469" s="66">
        <f>VLOOKUP(A8469,'2.1 Termination Charges'!$B$4:$F$904,5,0)</f>
        <v>2.206E-2</v>
      </c>
      <c r="G8469" s="67"/>
      <c r="H8469" s="67"/>
      <c r="J8469" s="67"/>
      <c r="P8469" s="68"/>
      <c r="Q8469" s="69"/>
      <c r="R8469" s="69"/>
      <c r="Z8469" s="70"/>
      <c r="AA8469" s="71"/>
      <c r="AB8469" s="70"/>
      <c r="AC8469" s="70"/>
      <c r="AD8469" s="53"/>
      <c r="AE8469" s="53"/>
      <c r="AF8469" s="72"/>
      <c r="AG8469" s="70"/>
      <c r="AH8469" s="70"/>
      <c r="AI8469" s="70"/>
    </row>
    <row r="8470" spans="1:35" ht="12.75" customHeight="1" x14ac:dyDescent="0.2">
      <c r="A8470" s="64" t="s">
        <v>1382</v>
      </c>
      <c r="B8470" s="65" t="s">
        <v>1381</v>
      </c>
      <c r="C8470" s="65">
        <v>48609</v>
      </c>
      <c r="D8470" s="66">
        <f>VLOOKUP(A8470,'2.1 Termination Charges'!$B$4:$F$904,5,0)</f>
        <v>2.206E-2</v>
      </c>
      <c r="G8470" s="67"/>
      <c r="H8470" s="67"/>
      <c r="J8470" s="67"/>
      <c r="P8470" s="68"/>
      <c r="Q8470" s="69"/>
      <c r="R8470" s="69"/>
      <c r="Z8470" s="70"/>
      <c r="AA8470" s="71"/>
      <c r="AB8470" s="70"/>
      <c r="AC8470" s="70"/>
      <c r="AD8470" s="53"/>
      <c r="AE8470" s="53"/>
      <c r="AF8470" s="72"/>
      <c r="AG8470" s="70"/>
      <c r="AH8470" s="70"/>
      <c r="AI8470" s="70"/>
    </row>
    <row r="8471" spans="1:35" ht="12.75" customHeight="1" x14ac:dyDescent="0.2">
      <c r="A8471" s="64" t="s">
        <v>1382</v>
      </c>
      <c r="B8471" s="65" t="s">
        <v>1381</v>
      </c>
      <c r="C8471" s="65">
        <v>48661</v>
      </c>
      <c r="D8471" s="66">
        <f>VLOOKUP(A8471,'2.1 Termination Charges'!$B$4:$F$904,5,0)</f>
        <v>2.206E-2</v>
      </c>
      <c r="G8471" s="67"/>
      <c r="H8471" s="67"/>
      <c r="J8471" s="67"/>
      <c r="P8471" s="68"/>
      <c r="Q8471" s="69"/>
      <c r="R8471" s="69"/>
      <c r="Z8471" s="70"/>
      <c r="AA8471" s="71"/>
      <c r="AB8471" s="70"/>
      <c r="AC8471" s="70"/>
      <c r="AD8471" s="53"/>
      <c r="AE8471" s="53"/>
      <c r="AF8471" s="72"/>
      <c r="AG8471" s="70"/>
      <c r="AH8471" s="70"/>
      <c r="AI8471" s="70"/>
    </row>
    <row r="8472" spans="1:35" ht="12.75" customHeight="1" x14ac:dyDescent="0.2">
      <c r="A8472" s="64" t="s">
        <v>1382</v>
      </c>
      <c r="B8472" s="65" t="s">
        <v>1381</v>
      </c>
      <c r="C8472" s="65">
        <v>48663</v>
      </c>
      <c r="D8472" s="66">
        <f>VLOOKUP(A8472,'2.1 Termination Charges'!$B$4:$F$904,5,0)</f>
        <v>2.206E-2</v>
      </c>
      <c r="G8472" s="67"/>
      <c r="H8472" s="67"/>
      <c r="J8472" s="67"/>
      <c r="P8472" s="68"/>
      <c r="Q8472" s="69"/>
      <c r="R8472" s="69"/>
      <c r="Z8472" s="70"/>
      <c r="AA8472" s="71"/>
      <c r="AB8472" s="70"/>
      <c r="AC8472" s="70"/>
      <c r="AD8472" s="53"/>
      <c r="AE8472" s="53"/>
      <c r="AF8472" s="72"/>
      <c r="AG8472" s="70"/>
      <c r="AH8472" s="70"/>
      <c r="AI8472" s="70"/>
    </row>
    <row r="8473" spans="1:35" ht="12.75" customHeight="1" x14ac:dyDescent="0.2">
      <c r="A8473" s="64" t="s">
        <v>1382</v>
      </c>
      <c r="B8473" s="65" t="s">
        <v>1381</v>
      </c>
      <c r="C8473" s="65">
        <v>48665</v>
      </c>
      <c r="D8473" s="66">
        <f>VLOOKUP(A8473,'2.1 Termination Charges'!$B$4:$F$904,5,0)</f>
        <v>2.206E-2</v>
      </c>
      <c r="G8473" s="67"/>
      <c r="H8473" s="67"/>
      <c r="J8473" s="67"/>
      <c r="P8473" s="68"/>
      <c r="Q8473" s="69"/>
      <c r="R8473" s="69"/>
      <c r="Z8473" s="70"/>
      <c r="AA8473" s="71"/>
      <c r="AB8473" s="70"/>
      <c r="AC8473" s="70"/>
      <c r="AD8473" s="53"/>
      <c r="AE8473" s="53"/>
      <c r="AF8473" s="72"/>
      <c r="AG8473" s="70"/>
      <c r="AH8473" s="70"/>
      <c r="AI8473" s="70"/>
    </row>
    <row r="8474" spans="1:35" ht="12.75" customHeight="1" x14ac:dyDescent="0.2">
      <c r="A8474" s="64" t="s">
        <v>1382</v>
      </c>
      <c r="B8474" s="65" t="s">
        <v>1381</v>
      </c>
      <c r="C8474" s="65">
        <v>48667</v>
      </c>
      <c r="D8474" s="66">
        <f>VLOOKUP(A8474,'2.1 Termination Charges'!$B$4:$F$904,5,0)</f>
        <v>2.206E-2</v>
      </c>
      <c r="G8474" s="67"/>
      <c r="H8474" s="67"/>
      <c r="J8474" s="67"/>
      <c r="P8474" s="68"/>
      <c r="Q8474" s="69"/>
      <c r="R8474" s="69"/>
      <c r="Z8474" s="70"/>
      <c r="AA8474" s="71"/>
      <c r="AB8474" s="70"/>
      <c r="AC8474" s="70"/>
      <c r="AD8474" s="53"/>
      <c r="AE8474" s="53"/>
      <c r="AF8474" s="72"/>
      <c r="AG8474" s="70"/>
      <c r="AH8474" s="70"/>
      <c r="AI8474" s="70"/>
    </row>
    <row r="8475" spans="1:35" ht="12.75" customHeight="1" x14ac:dyDescent="0.2">
      <c r="A8475" s="64" t="s">
        <v>1382</v>
      </c>
      <c r="B8475" s="65" t="s">
        <v>1381</v>
      </c>
      <c r="C8475" s="65">
        <v>48669</v>
      </c>
      <c r="D8475" s="66">
        <f>VLOOKUP(A8475,'2.1 Termination Charges'!$B$4:$F$904,5,0)</f>
        <v>2.206E-2</v>
      </c>
      <c r="G8475" s="67"/>
      <c r="H8475" s="67"/>
      <c r="J8475" s="67"/>
      <c r="P8475" s="68"/>
      <c r="Q8475" s="69"/>
      <c r="R8475" s="69"/>
      <c r="Z8475" s="70"/>
      <c r="AA8475" s="71"/>
      <c r="AB8475" s="70"/>
      <c r="AC8475" s="70"/>
      <c r="AD8475" s="53"/>
      <c r="AE8475" s="53"/>
      <c r="AF8475" s="72"/>
      <c r="AG8475" s="70"/>
      <c r="AH8475" s="70"/>
      <c r="AI8475" s="70"/>
    </row>
    <row r="8476" spans="1:35" ht="12.75" customHeight="1" x14ac:dyDescent="0.2">
      <c r="A8476" s="64" t="s">
        <v>1382</v>
      </c>
      <c r="B8476" s="65" t="s">
        <v>1381</v>
      </c>
      <c r="C8476" s="65">
        <v>48691</v>
      </c>
      <c r="D8476" s="66">
        <f>VLOOKUP(A8476,'2.1 Termination Charges'!$B$4:$F$904,5,0)</f>
        <v>2.206E-2</v>
      </c>
      <c r="G8476" s="67"/>
      <c r="H8476" s="67"/>
      <c r="J8476" s="67"/>
      <c r="P8476" s="68"/>
      <c r="Q8476" s="69"/>
      <c r="R8476" s="69"/>
      <c r="Z8476" s="70"/>
      <c r="AA8476" s="71"/>
      <c r="AB8476" s="70"/>
      <c r="AC8476" s="70"/>
      <c r="AD8476" s="53"/>
      <c r="AE8476" s="53"/>
      <c r="AF8476" s="72"/>
      <c r="AG8476" s="70"/>
      <c r="AH8476" s="70"/>
      <c r="AI8476" s="70"/>
    </row>
    <row r="8477" spans="1:35" ht="12.75" customHeight="1" x14ac:dyDescent="0.2">
      <c r="A8477" s="64" t="s">
        <v>1382</v>
      </c>
      <c r="B8477" s="65" t="s">
        <v>1381</v>
      </c>
      <c r="C8477" s="65">
        <v>48693</v>
      </c>
      <c r="D8477" s="66">
        <f>VLOOKUP(A8477,'2.1 Termination Charges'!$B$4:$F$904,5,0)</f>
        <v>2.206E-2</v>
      </c>
      <c r="G8477" s="67"/>
      <c r="H8477" s="67"/>
      <c r="J8477" s="67"/>
      <c r="P8477" s="68"/>
      <c r="Q8477" s="69"/>
      <c r="R8477" s="69"/>
      <c r="Z8477" s="70"/>
      <c r="AA8477" s="71"/>
      <c r="AB8477" s="70"/>
      <c r="AC8477" s="70"/>
      <c r="AD8477" s="53"/>
      <c r="AE8477" s="53"/>
      <c r="AF8477" s="72"/>
      <c r="AG8477" s="70"/>
      <c r="AH8477" s="70"/>
      <c r="AI8477" s="70"/>
    </row>
    <row r="8478" spans="1:35" ht="12.75" customHeight="1" x14ac:dyDescent="0.2">
      <c r="A8478" s="64" t="s">
        <v>1382</v>
      </c>
      <c r="B8478" s="65" t="s">
        <v>1381</v>
      </c>
      <c r="C8478" s="65">
        <v>48695</v>
      </c>
      <c r="D8478" s="66">
        <f>VLOOKUP(A8478,'2.1 Termination Charges'!$B$4:$F$904,5,0)</f>
        <v>2.206E-2</v>
      </c>
      <c r="G8478" s="67"/>
      <c r="H8478" s="67"/>
      <c r="J8478" s="67"/>
      <c r="P8478" s="68"/>
      <c r="Q8478" s="69"/>
      <c r="R8478" s="69"/>
      <c r="Z8478" s="70"/>
      <c r="AA8478" s="71"/>
      <c r="AB8478" s="70"/>
      <c r="AC8478" s="70"/>
      <c r="AD8478" s="53"/>
      <c r="AE8478" s="53"/>
      <c r="AF8478" s="72"/>
      <c r="AG8478" s="70"/>
      <c r="AH8478" s="70"/>
      <c r="AI8478" s="70"/>
    </row>
    <row r="8479" spans="1:35" ht="12.75" customHeight="1" x14ac:dyDescent="0.2">
      <c r="A8479" s="64" t="s">
        <v>1382</v>
      </c>
      <c r="B8479" s="65" t="s">
        <v>1381</v>
      </c>
      <c r="C8479" s="65">
        <v>48697</v>
      </c>
      <c r="D8479" s="66">
        <f>VLOOKUP(A8479,'2.1 Termination Charges'!$B$4:$F$904,5,0)</f>
        <v>2.206E-2</v>
      </c>
      <c r="G8479" s="67"/>
      <c r="H8479" s="67"/>
      <c r="J8479" s="67"/>
      <c r="P8479" s="68"/>
      <c r="Q8479" s="69"/>
      <c r="R8479" s="69"/>
      <c r="Z8479" s="70"/>
      <c r="AA8479" s="71"/>
      <c r="AB8479" s="70"/>
      <c r="AC8479" s="70"/>
      <c r="AD8479" s="53"/>
      <c r="AE8479" s="53"/>
      <c r="AF8479" s="72"/>
      <c r="AG8479" s="70"/>
      <c r="AH8479" s="70"/>
      <c r="AI8479" s="70"/>
    </row>
    <row r="8480" spans="1:35" ht="12.75" customHeight="1" x14ac:dyDescent="0.2">
      <c r="A8480" s="64" t="s">
        <v>1382</v>
      </c>
      <c r="B8480" s="65" t="s">
        <v>1381</v>
      </c>
      <c r="C8480" s="65">
        <v>48721</v>
      </c>
      <c r="D8480" s="66">
        <f>VLOOKUP(A8480,'2.1 Termination Charges'!$B$4:$F$904,5,0)</f>
        <v>2.206E-2</v>
      </c>
      <c r="G8480" s="67"/>
      <c r="H8480" s="67"/>
      <c r="J8480" s="67"/>
      <c r="P8480" s="68"/>
      <c r="Q8480" s="69"/>
      <c r="R8480" s="69"/>
      <c r="Z8480" s="70"/>
      <c r="AA8480" s="71"/>
      <c r="AB8480" s="70"/>
      <c r="AC8480" s="70"/>
      <c r="AD8480" s="53"/>
      <c r="AE8480" s="53"/>
      <c r="AF8480" s="72"/>
      <c r="AG8480" s="70"/>
      <c r="AH8480" s="70"/>
      <c r="AI8480" s="70"/>
    </row>
    <row r="8481" spans="1:35" ht="12.75" customHeight="1" x14ac:dyDescent="0.2">
      <c r="A8481" s="64" t="s">
        <v>1382</v>
      </c>
      <c r="B8481" s="65" t="s">
        <v>1381</v>
      </c>
      <c r="C8481" s="65">
        <v>48722</v>
      </c>
      <c r="D8481" s="66">
        <f>VLOOKUP(A8481,'2.1 Termination Charges'!$B$4:$F$904,5,0)</f>
        <v>2.206E-2</v>
      </c>
      <c r="G8481" s="67"/>
      <c r="H8481" s="67"/>
      <c r="J8481" s="67"/>
      <c r="P8481" s="68"/>
      <c r="Q8481" s="69"/>
      <c r="R8481" s="69"/>
      <c r="Z8481" s="70"/>
      <c r="AA8481" s="71"/>
      <c r="AB8481" s="70"/>
      <c r="AC8481" s="70"/>
      <c r="AD8481" s="53"/>
      <c r="AE8481" s="53"/>
      <c r="AF8481" s="72"/>
      <c r="AG8481" s="70"/>
      <c r="AH8481" s="70"/>
      <c r="AI8481" s="70"/>
    </row>
    <row r="8482" spans="1:35" ht="12.75" customHeight="1" x14ac:dyDescent="0.2">
      <c r="A8482" s="64" t="s">
        <v>1382</v>
      </c>
      <c r="B8482" s="65" t="s">
        <v>1381</v>
      </c>
      <c r="C8482" s="65">
        <v>48723</v>
      </c>
      <c r="D8482" s="66">
        <f>VLOOKUP(A8482,'2.1 Termination Charges'!$B$4:$F$904,5,0)</f>
        <v>2.206E-2</v>
      </c>
      <c r="G8482" s="67"/>
      <c r="H8482" s="67"/>
      <c r="J8482" s="67"/>
      <c r="P8482" s="68"/>
      <c r="Q8482" s="69"/>
      <c r="R8482" s="69"/>
      <c r="Z8482" s="70"/>
      <c r="AA8482" s="71"/>
      <c r="AB8482" s="70"/>
      <c r="AC8482" s="70"/>
      <c r="AD8482" s="53"/>
      <c r="AE8482" s="53"/>
      <c r="AF8482" s="72"/>
      <c r="AG8482" s="70"/>
      <c r="AH8482" s="70"/>
      <c r="AI8482" s="70"/>
    </row>
    <row r="8483" spans="1:35" ht="12.75" customHeight="1" x14ac:dyDescent="0.2">
      <c r="A8483" s="64" t="s">
        <v>1382</v>
      </c>
      <c r="B8483" s="65" t="s">
        <v>1381</v>
      </c>
      <c r="C8483" s="65">
        <v>48724</v>
      </c>
      <c r="D8483" s="66">
        <f>VLOOKUP(A8483,'2.1 Termination Charges'!$B$4:$F$904,5,0)</f>
        <v>2.206E-2</v>
      </c>
      <c r="G8483" s="67"/>
      <c r="H8483" s="67"/>
      <c r="J8483" s="67"/>
      <c r="P8483" s="68"/>
      <c r="Q8483" s="69"/>
      <c r="R8483" s="69"/>
      <c r="Z8483" s="70"/>
      <c r="AA8483" s="71"/>
      <c r="AB8483" s="70"/>
      <c r="AC8483" s="70"/>
      <c r="AD8483" s="53"/>
      <c r="AE8483" s="53"/>
      <c r="AF8483" s="72"/>
      <c r="AG8483" s="70"/>
      <c r="AH8483" s="70"/>
      <c r="AI8483" s="70"/>
    </row>
    <row r="8484" spans="1:35" ht="12.75" customHeight="1" x14ac:dyDescent="0.2">
      <c r="A8484" s="64" t="s">
        <v>1382</v>
      </c>
      <c r="B8484" s="65" t="s">
        <v>1381</v>
      </c>
      <c r="C8484" s="65">
        <v>48725</v>
      </c>
      <c r="D8484" s="66">
        <f>VLOOKUP(A8484,'2.1 Termination Charges'!$B$4:$F$904,5,0)</f>
        <v>2.206E-2</v>
      </c>
      <c r="G8484" s="67"/>
      <c r="H8484" s="67"/>
      <c r="J8484" s="67"/>
      <c r="P8484" s="68"/>
      <c r="Q8484" s="69"/>
      <c r="R8484" s="69"/>
      <c r="Z8484" s="70"/>
      <c r="AA8484" s="71"/>
      <c r="AB8484" s="70"/>
      <c r="AC8484" s="70"/>
      <c r="AD8484" s="53"/>
      <c r="AE8484" s="53"/>
      <c r="AF8484" s="72"/>
      <c r="AG8484" s="70"/>
      <c r="AH8484" s="70"/>
      <c r="AI8484" s="70"/>
    </row>
    <row r="8485" spans="1:35" ht="12.75" customHeight="1" x14ac:dyDescent="0.2">
      <c r="A8485" s="64" t="s">
        <v>1382</v>
      </c>
      <c r="B8485" s="65" t="s">
        <v>1381</v>
      </c>
      <c r="C8485" s="65">
        <v>48726</v>
      </c>
      <c r="D8485" s="66">
        <f>VLOOKUP(A8485,'2.1 Termination Charges'!$B$4:$F$904,5,0)</f>
        <v>2.206E-2</v>
      </c>
      <c r="G8485" s="67"/>
      <c r="H8485" s="67"/>
      <c r="J8485" s="67"/>
      <c r="P8485" s="68"/>
      <c r="Q8485" s="69"/>
      <c r="R8485" s="69"/>
      <c r="Z8485" s="70"/>
      <c r="AA8485" s="71"/>
      <c r="AB8485" s="70"/>
      <c r="AC8485" s="70"/>
      <c r="AD8485" s="53"/>
      <c r="AE8485" s="53"/>
      <c r="AF8485" s="72"/>
      <c r="AG8485" s="70"/>
      <c r="AH8485" s="70"/>
      <c r="AI8485" s="70"/>
    </row>
    <row r="8486" spans="1:35" ht="12.75" customHeight="1" x14ac:dyDescent="0.2">
      <c r="A8486" s="64" t="s">
        <v>1382</v>
      </c>
      <c r="B8486" s="65" t="s">
        <v>1381</v>
      </c>
      <c r="C8486" s="65">
        <v>487270</v>
      </c>
      <c r="D8486" s="66">
        <f>VLOOKUP(A8486,'2.1 Termination Charges'!$B$4:$F$904,5,0)</f>
        <v>2.206E-2</v>
      </c>
      <c r="G8486" s="67"/>
      <c r="H8486" s="67"/>
      <c r="J8486" s="67"/>
      <c r="P8486" s="68"/>
      <c r="Q8486" s="69"/>
      <c r="R8486" s="69"/>
      <c r="Z8486" s="70"/>
      <c r="AA8486" s="71"/>
      <c r="AB8486" s="70"/>
      <c r="AC8486" s="70"/>
      <c r="AD8486" s="53"/>
      <c r="AE8486" s="53"/>
      <c r="AF8486" s="72"/>
      <c r="AG8486" s="70"/>
      <c r="AH8486" s="70"/>
      <c r="AI8486" s="70"/>
    </row>
    <row r="8487" spans="1:35" ht="12.75" customHeight="1" x14ac:dyDescent="0.2">
      <c r="A8487" s="64" t="s">
        <v>1382</v>
      </c>
      <c r="B8487" s="65" t="s">
        <v>1381</v>
      </c>
      <c r="C8487" s="65">
        <v>487274</v>
      </c>
      <c r="D8487" s="66">
        <f>VLOOKUP(A8487,'2.1 Termination Charges'!$B$4:$F$904,5,0)</f>
        <v>2.206E-2</v>
      </c>
      <c r="G8487" s="67"/>
      <c r="H8487" s="67"/>
      <c r="J8487" s="67"/>
      <c r="P8487" s="68"/>
      <c r="Q8487" s="69"/>
      <c r="R8487" s="69"/>
      <c r="Z8487" s="70"/>
      <c r="AA8487" s="71"/>
      <c r="AB8487" s="70"/>
      <c r="AC8487" s="70"/>
      <c r="AD8487" s="53"/>
      <c r="AE8487" s="53"/>
      <c r="AF8487" s="72"/>
      <c r="AG8487" s="70"/>
      <c r="AH8487" s="70"/>
      <c r="AI8487" s="70"/>
    </row>
    <row r="8488" spans="1:35" ht="12.75" customHeight="1" x14ac:dyDescent="0.2">
      <c r="A8488" s="64" t="s">
        <v>1382</v>
      </c>
      <c r="B8488" s="65" t="s">
        <v>1381</v>
      </c>
      <c r="C8488" s="65">
        <v>487275</v>
      </c>
      <c r="D8488" s="66">
        <f>VLOOKUP(A8488,'2.1 Termination Charges'!$B$4:$F$904,5,0)</f>
        <v>2.206E-2</v>
      </c>
      <c r="G8488" s="67"/>
      <c r="H8488" s="67"/>
      <c r="J8488" s="67"/>
      <c r="P8488" s="68"/>
      <c r="Q8488" s="69"/>
      <c r="R8488" s="69"/>
      <c r="Z8488" s="70"/>
      <c r="AA8488" s="71"/>
      <c r="AB8488" s="70"/>
      <c r="AC8488" s="70"/>
      <c r="AD8488" s="53"/>
      <c r="AE8488" s="53"/>
      <c r="AF8488" s="72"/>
      <c r="AG8488" s="70"/>
      <c r="AH8488" s="70"/>
      <c r="AI8488" s="70"/>
    </row>
    <row r="8489" spans="1:35" ht="12.75" customHeight="1" x14ac:dyDescent="0.2">
      <c r="A8489" s="64" t="s">
        <v>1382</v>
      </c>
      <c r="B8489" s="65" t="s">
        <v>1381</v>
      </c>
      <c r="C8489" s="65">
        <v>487276</v>
      </c>
      <c r="D8489" s="66">
        <f>VLOOKUP(A8489,'2.1 Termination Charges'!$B$4:$F$904,5,0)</f>
        <v>2.206E-2</v>
      </c>
      <c r="G8489" s="67"/>
      <c r="H8489" s="67"/>
      <c r="J8489" s="67"/>
      <c r="P8489" s="68"/>
      <c r="Q8489" s="69"/>
      <c r="R8489" s="69"/>
      <c r="Z8489" s="70"/>
      <c r="AA8489" s="71"/>
      <c r="AB8489" s="70"/>
      <c r="AC8489" s="70"/>
      <c r="AD8489" s="53"/>
      <c r="AE8489" s="53"/>
      <c r="AF8489" s="72"/>
      <c r="AG8489" s="70"/>
      <c r="AH8489" s="70"/>
      <c r="AI8489" s="70"/>
    </row>
    <row r="8490" spans="1:35" ht="12.75" customHeight="1" x14ac:dyDescent="0.2">
      <c r="A8490" s="64" t="s">
        <v>1382</v>
      </c>
      <c r="B8490" s="65" t="s">
        <v>1381</v>
      </c>
      <c r="C8490" s="65">
        <v>487277</v>
      </c>
      <c r="D8490" s="66">
        <f>VLOOKUP(A8490,'2.1 Termination Charges'!$B$4:$F$904,5,0)</f>
        <v>2.206E-2</v>
      </c>
      <c r="G8490" s="67"/>
      <c r="H8490" s="67"/>
      <c r="J8490" s="67"/>
      <c r="P8490" s="68"/>
      <c r="Q8490" s="69"/>
      <c r="R8490" s="69"/>
      <c r="Z8490" s="70"/>
      <c r="AA8490" s="71"/>
      <c r="AB8490" s="70"/>
      <c r="AC8490" s="70"/>
      <c r="AD8490" s="53"/>
      <c r="AE8490" s="53"/>
      <c r="AF8490" s="72"/>
      <c r="AG8490" s="70"/>
      <c r="AH8490" s="70"/>
      <c r="AI8490" s="70"/>
    </row>
    <row r="8491" spans="1:35" ht="12.75" customHeight="1" x14ac:dyDescent="0.2">
      <c r="A8491" s="64" t="s">
        <v>1382</v>
      </c>
      <c r="B8491" s="65" t="s">
        <v>1381</v>
      </c>
      <c r="C8491" s="65">
        <v>487278</v>
      </c>
      <c r="D8491" s="66">
        <f>VLOOKUP(A8491,'2.1 Termination Charges'!$B$4:$F$904,5,0)</f>
        <v>2.206E-2</v>
      </c>
      <c r="G8491" s="67"/>
      <c r="H8491" s="67"/>
      <c r="J8491" s="67"/>
      <c r="P8491" s="68"/>
      <c r="Q8491" s="69"/>
      <c r="R8491" s="69"/>
      <c r="Z8491" s="70"/>
      <c r="AA8491" s="71"/>
      <c r="AB8491" s="70"/>
      <c r="AC8491" s="70"/>
      <c r="AD8491" s="53"/>
      <c r="AE8491" s="53"/>
      <c r="AF8491" s="72"/>
      <c r="AG8491" s="70"/>
      <c r="AH8491" s="70"/>
      <c r="AI8491" s="70"/>
    </row>
    <row r="8492" spans="1:35" ht="12.75" customHeight="1" x14ac:dyDescent="0.2">
      <c r="A8492" s="64" t="s">
        <v>1382</v>
      </c>
      <c r="B8492" s="65" t="s">
        <v>1381</v>
      </c>
      <c r="C8492" s="65">
        <v>487279</v>
      </c>
      <c r="D8492" s="66">
        <f>VLOOKUP(A8492,'2.1 Termination Charges'!$B$4:$F$904,5,0)</f>
        <v>2.206E-2</v>
      </c>
      <c r="G8492" s="67"/>
      <c r="H8492" s="67"/>
      <c r="J8492" s="67"/>
      <c r="P8492" s="68"/>
      <c r="Q8492" s="69"/>
      <c r="R8492" s="69"/>
      <c r="Z8492" s="70"/>
      <c r="AA8492" s="71"/>
      <c r="AB8492" s="70"/>
      <c r="AC8492" s="70"/>
      <c r="AD8492" s="53"/>
      <c r="AE8492" s="53"/>
      <c r="AF8492" s="72"/>
      <c r="AG8492" s="70"/>
      <c r="AH8492" s="70"/>
      <c r="AI8492" s="70"/>
    </row>
    <row r="8493" spans="1:35" ht="12.75" customHeight="1" x14ac:dyDescent="0.2">
      <c r="A8493" s="64" t="s">
        <v>1382</v>
      </c>
      <c r="B8493" s="65" t="s">
        <v>1381</v>
      </c>
      <c r="C8493" s="65">
        <v>48781</v>
      </c>
      <c r="D8493" s="66">
        <f>VLOOKUP(A8493,'2.1 Termination Charges'!$B$4:$F$904,5,0)</f>
        <v>2.206E-2</v>
      </c>
      <c r="G8493" s="67"/>
      <c r="H8493" s="67"/>
      <c r="J8493" s="67"/>
      <c r="P8493" s="68"/>
      <c r="Q8493" s="69"/>
      <c r="R8493" s="69"/>
      <c r="Z8493" s="70"/>
      <c r="AA8493" s="71"/>
      <c r="AB8493" s="70"/>
      <c r="AC8493" s="70"/>
      <c r="AD8493" s="53"/>
      <c r="AE8493" s="53"/>
      <c r="AF8493" s="72"/>
      <c r="AG8493" s="70"/>
      <c r="AH8493" s="70"/>
      <c r="AI8493" s="70"/>
    </row>
    <row r="8494" spans="1:35" ht="12.75" customHeight="1" x14ac:dyDescent="0.2">
      <c r="A8494" s="64" t="s">
        <v>1382</v>
      </c>
      <c r="B8494" s="65" t="s">
        <v>1381</v>
      </c>
      <c r="C8494" s="65">
        <v>48782</v>
      </c>
      <c r="D8494" s="66">
        <f>VLOOKUP(A8494,'2.1 Termination Charges'!$B$4:$F$904,5,0)</f>
        <v>2.206E-2</v>
      </c>
      <c r="G8494" s="67"/>
      <c r="H8494" s="67"/>
      <c r="J8494" s="67"/>
      <c r="P8494" s="68"/>
      <c r="Q8494" s="69"/>
      <c r="R8494" s="69"/>
      <c r="Z8494" s="70"/>
      <c r="AA8494" s="71"/>
      <c r="AB8494" s="70"/>
      <c r="AC8494" s="70"/>
      <c r="AD8494" s="53"/>
      <c r="AE8494" s="53"/>
      <c r="AF8494" s="72"/>
      <c r="AG8494" s="70"/>
      <c r="AH8494" s="70"/>
      <c r="AI8494" s="70"/>
    </row>
    <row r="8495" spans="1:35" ht="12.75" customHeight="1" x14ac:dyDescent="0.2">
      <c r="A8495" s="64" t="s">
        <v>1382</v>
      </c>
      <c r="B8495" s="65" t="s">
        <v>1381</v>
      </c>
      <c r="C8495" s="65">
        <v>48783</v>
      </c>
      <c r="D8495" s="66">
        <f>VLOOKUP(A8495,'2.1 Termination Charges'!$B$4:$F$904,5,0)</f>
        <v>2.206E-2</v>
      </c>
      <c r="G8495" s="67"/>
      <c r="H8495" s="67"/>
      <c r="J8495" s="67"/>
      <c r="P8495" s="68"/>
      <c r="Q8495" s="69"/>
      <c r="R8495" s="69"/>
      <c r="Z8495" s="70"/>
      <c r="AA8495" s="71"/>
      <c r="AB8495" s="70"/>
      <c r="AC8495" s="70"/>
      <c r="AD8495" s="53"/>
      <c r="AE8495" s="53"/>
      <c r="AF8495" s="72"/>
      <c r="AG8495" s="70"/>
      <c r="AH8495" s="70"/>
      <c r="AI8495" s="70"/>
    </row>
    <row r="8496" spans="1:35" ht="12.75" customHeight="1" x14ac:dyDescent="0.2">
      <c r="A8496" s="64" t="s">
        <v>1382</v>
      </c>
      <c r="B8496" s="65" t="s">
        <v>1381</v>
      </c>
      <c r="C8496" s="65">
        <v>48785</v>
      </c>
      <c r="D8496" s="66">
        <f>VLOOKUP(A8496,'2.1 Termination Charges'!$B$4:$F$904,5,0)</f>
        <v>2.206E-2</v>
      </c>
      <c r="G8496" s="67"/>
      <c r="H8496" s="67"/>
      <c r="J8496" s="67"/>
      <c r="P8496" s="68"/>
      <c r="Q8496" s="69"/>
      <c r="R8496" s="69"/>
      <c r="Z8496" s="70"/>
      <c r="AA8496" s="71"/>
      <c r="AB8496" s="70"/>
      <c r="AC8496" s="70"/>
      <c r="AD8496" s="53"/>
      <c r="AE8496" s="53"/>
      <c r="AF8496" s="72"/>
      <c r="AG8496" s="70"/>
      <c r="AH8496" s="70"/>
      <c r="AI8496" s="70"/>
    </row>
    <row r="8497" spans="1:35" ht="12.75" customHeight="1" x14ac:dyDescent="0.2">
      <c r="A8497" s="64" t="s">
        <v>1382</v>
      </c>
      <c r="B8497" s="65" t="s">
        <v>1381</v>
      </c>
      <c r="C8497" s="65">
        <v>487895</v>
      </c>
      <c r="D8497" s="66">
        <f>VLOOKUP(A8497,'2.1 Termination Charges'!$B$4:$F$904,5,0)</f>
        <v>2.206E-2</v>
      </c>
      <c r="G8497" s="67"/>
      <c r="H8497" s="67"/>
      <c r="J8497" s="67"/>
      <c r="P8497" s="68"/>
      <c r="Q8497" s="69"/>
      <c r="R8497" s="69"/>
      <c r="Z8497" s="70"/>
      <c r="AA8497" s="71"/>
      <c r="AB8497" s="70"/>
      <c r="AC8497" s="70"/>
      <c r="AD8497" s="53"/>
      <c r="AE8497" s="53"/>
      <c r="AF8497" s="72"/>
      <c r="AG8497" s="70"/>
      <c r="AH8497" s="70"/>
      <c r="AI8497" s="70"/>
    </row>
    <row r="8498" spans="1:35" ht="12.75" customHeight="1" x14ac:dyDescent="0.2">
      <c r="A8498" s="64" t="s">
        <v>1382</v>
      </c>
      <c r="B8498" s="65" t="s">
        <v>1381</v>
      </c>
      <c r="C8498" s="65">
        <v>487896</v>
      </c>
      <c r="D8498" s="66">
        <f>VLOOKUP(A8498,'2.1 Termination Charges'!$B$4:$F$904,5,0)</f>
        <v>2.206E-2</v>
      </c>
      <c r="G8498" s="67"/>
      <c r="H8498" s="67"/>
      <c r="J8498" s="67"/>
      <c r="P8498" s="68"/>
      <c r="Q8498" s="69"/>
      <c r="R8498" s="69"/>
      <c r="Z8498" s="70"/>
      <c r="AA8498" s="71"/>
      <c r="AB8498" s="70"/>
      <c r="AC8498" s="70"/>
      <c r="AD8498" s="53"/>
      <c r="AE8498" s="53"/>
      <c r="AF8498" s="72"/>
      <c r="AG8498" s="70"/>
      <c r="AH8498" s="70"/>
      <c r="AI8498" s="70"/>
    </row>
    <row r="8499" spans="1:35" ht="12.75" customHeight="1" x14ac:dyDescent="0.2">
      <c r="A8499" s="64" t="s">
        <v>1382</v>
      </c>
      <c r="B8499" s="65" t="s">
        <v>1381</v>
      </c>
      <c r="C8499" s="65">
        <v>487897</v>
      </c>
      <c r="D8499" s="66">
        <f>VLOOKUP(A8499,'2.1 Termination Charges'!$B$4:$F$904,5,0)</f>
        <v>2.206E-2</v>
      </c>
      <c r="G8499" s="67"/>
      <c r="H8499" s="67"/>
      <c r="J8499" s="67"/>
      <c r="P8499" s="68"/>
      <c r="Q8499" s="69"/>
      <c r="R8499" s="69"/>
      <c r="Z8499" s="70"/>
      <c r="AA8499" s="71"/>
      <c r="AB8499" s="70"/>
      <c r="AC8499" s="70"/>
      <c r="AD8499" s="53"/>
      <c r="AE8499" s="53"/>
      <c r="AF8499" s="72"/>
      <c r="AG8499" s="70"/>
      <c r="AH8499" s="70"/>
      <c r="AI8499" s="70"/>
    </row>
    <row r="8500" spans="1:35" ht="12.75" customHeight="1" x14ac:dyDescent="0.2">
      <c r="A8500" s="64" t="s">
        <v>1382</v>
      </c>
      <c r="B8500" s="65" t="s">
        <v>1381</v>
      </c>
      <c r="C8500" s="65">
        <v>487898</v>
      </c>
      <c r="D8500" s="66">
        <f>VLOOKUP(A8500,'2.1 Termination Charges'!$B$4:$F$904,5,0)</f>
        <v>2.206E-2</v>
      </c>
      <c r="G8500" s="67"/>
      <c r="H8500" s="67"/>
      <c r="J8500" s="67"/>
      <c r="P8500" s="68"/>
      <c r="Q8500" s="69"/>
      <c r="R8500" s="69"/>
      <c r="Z8500" s="70"/>
      <c r="AA8500" s="71"/>
      <c r="AB8500" s="70"/>
      <c r="AC8500" s="70"/>
      <c r="AD8500" s="53"/>
      <c r="AE8500" s="53"/>
      <c r="AF8500" s="72"/>
      <c r="AG8500" s="70"/>
      <c r="AH8500" s="70"/>
      <c r="AI8500" s="70"/>
    </row>
    <row r="8501" spans="1:35" ht="12.75" customHeight="1" x14ac:dyDescent="0.2">
      <c r="A8501" s="64" t="s">
        <v>1382</v>
      </c>
      <c r="B8501" s="65" t="s">
        <v>1381</v>
      </c>
      <c r="C8501" s="65">
        <v>487899</v>
      </c>
      <c r="D8501" s="66">
        <f>VLOOKUP(A8501,'2.1 Termination Charges'!$B$4:$F$904,5,0)</f>
        <v>2.206E-2</v>
      </c>
      <c r="G8501" s="67"/>
      <c r="H8501" s="67"/>
      <c r="J8501" s="67"/>
      <c r="P8501" s="68"/>
      <c r="Q8501" s="69"/>
      <c r="R8501" s="69"/>
      <c r="Z8501" s="70"/>
      <c r="AA8501" s="71"/>
      <c r="AB8501" s="70"/>
      <c r="AC8501" s="70"/>
      <c r="AD8501" s="53"/>
      <c r="AE8501" s="53"/>
      <c r="AF8501" s="72"/>
      <c r="AG8501" s="70"/>
      <c r="AH8501" s="70"/>
      <c r="AI8501" s="70"/>
    </row>
    <row r="8502" spans="1:35" ht="12.75" customHeight="1" x14ac:dyDescent="0.2">
      <c r="A8502" s="64" t="s">
        <v>1382</v>
      </c>
      <c r="B8502" s="65" t="s">
        <v>1381</v>
      </c>
      <c r="C8502" s="65">
        <v>48885</v>
      </c>
      <c r="D8502" s="66">
        <f>VLOOKUP(A8502,'2.1 Termination Charges'!$B$4:$F$904,5,0)</f>
        <v>2.206E-2</v>
      </c>
      <c r="G8502" s="67"/>
      <c r="H8502" s="67"/>
      <c r="J8502" s="67"/>
      <c r="P8502" s="68"/>
      <c r="Q8502" s="69"/>
      <c r="R8502" s="69"/>
      <c r="Z8502" s="70"/>
      <c r="AA8502" s="71"/>
      <c r="AB8502" s="70"/>
      <c r="AC8502" s="70"/>
      <c r="AD8502" s="53"/>
      <c r="AE8502" s="53"/>
      <c r="AF8502" s="72"/>
      <c r="AG8502" s="70"/>
      <c r="AH8502" s="70"/>
      <c r="AI8502" s="70"/>
    </row>
    <row r="8503" spans="1:35" ht="12.75" customHeight="1" x14ac:dyDescent="0.2">
      <c r="A8503" s="64" t="s">
        <v>1382</v>
      </c>
      <c r="B8503" s="65" t="s">
        <v>1381</v>
      </c>
      <c r="C8503" s="65">
        <v>48887</v>
      </c>
      <c r="D8503" s="66">
        <f>VLOOKUP(A8503,'2.1 Termination Charges'!$B$4:$F$904,5,0)</f>
        <v>2.206E-2</v>
      </c>
      <c r="G8503" s="67"/>
      <c r="H8503" s="67"/>
      <c r="J8503" s="67"/>
      <c r="P8503" s="68"/>
      <c r="Q8503" s="69"/>
      <c r="R8503" s="69"/>
      <c r="Z8503" s="70"/>
      <c r="AA8503" s="71"/>
      <c r="AB8503" s="70"/>
      <c r="AC8503" s="70"/>
      <c r="AD8503" s="53"/>
      <c r="AE8503" s="53"/>
      <c r="AF8503" s="72"/>
      <c r="AG8503" s="70"/>
      <c r="AH8503" s="70"/>
      <c r="AI8503" s="70"/>
    </row>
    <row r="8504" spans="1:35" ht="12.75" customHeight="1" x14ac:dyDescent="0.2">
      <c r="A8504" s="64" t="s">
        <v>1384</v>
      </c>
      <c r="B8504" s="65" t="s">
        <v>1383</v>
      </c>
      <c r="C8504" s="65">
        <v>4845</v>
      </c>
      <c r="D8504" s="66">
        <f>VLOOKUP(A8504,'2.1 Termination Charges'!$B$4:$F$904,5,0)</f>
        <v>2.206E-2</v>
      </c>
      <c r="G8504" s="67"/>
      <c r="H8504" s="67"/>
      <c r="J8504" s="67"/>
      <c r="P8504" s="68"/>
      <c r="Q8504" s="69"/>
      <c r="R8504" s="69"/>
      <c r="Z8504" s="70"/>
      <c r="AA8504" s="71"/>
      <c r="AB8504" s="70"/>
      <c r="AC8504" s="70"/>
      <c r="AD8504" s="53"/>
      <c r="AE8504" s="53"/>
      <c r="AF8504" s="72"/>
      <c r="AG8504" s="70"/>
      <c r="AH8504" s="70"/>
      <c r="AI8504" s="70"/>
    </row>
    <row r="8505" spans="1:35" ht="12.75" customHeight="1" x14ac:dyDescent="0.2">
      <c r="A8505" s="64" t="s">
        <v>1384</v>
      </c>
      <c r="B8505" s="65" t="s">
        <v>1383</v>
      </c>
      <c r="C8505" s="65">
        <v>485375</v>
      </c>
      <c r="D8505" s="66">
        <f>VLOOKUP(A8505,'2.1 Termination Charges'!$B$4:$F$904,5,0)</f>
        <v>2.206E-2</v>
      </c>
      <c r="G8505" s="67"/>
      <c r="H8505" s="67"/>
      <c r="J8505" s="67"/>
      <c r="P8505" s="68"/>
      <c r="Q8505" s="69"/>
      <c r="R8505" s="69"/>
      <c r="Z8505" s="70"/>
      <c r="AA8505" s="71"/>
      <c r="AB8505" s="70"/>
      <c r="AC8505" s="70"/>
      <c r="AD8505" s="53"/>
      <c r="AE8505" s="53"/>
      <c r="AF8505" s="72"/>
      <c r="AG8505" s="70"/>
      <c r="AH8505" s="70"/>
      <c r="AI8505" s="70"/>
    </row>
    <row r="8506" spans="1:35" ht="12.75" customHeight="1" x14ac:dyDescent="0.2">
      <c r="A8506" s="64" t="s">
        <v>1384</v>
      </c>
      <c r="B8506" s="65" t="s">
        <v>1383</v>
      </c>
      <c r="C8506" s="65">
        <v>485376</v>
      </c>
      <c r="D8506" s="66">
        <f>VLOOKUP(A8506,'2.1 Termination Charges'!$B$4:$F$904,5,0)</f>
        <v>2.206E-2</v>
      </c>
      <c r="G8506" s="67"/>
      <c r="H8506" s="67"/>
      <c r="J8506" s="67"/>
      <c r="P8506" s="68"/>
      <c r="Q8506" s="69"/>
      <c r="R8506" s="69"/>
      <c r="Z8506" s="70"/>
      <c r="AA8506" s="71"/>
      <c r="AB8506" s="70"/>
      <c r="AC8506" s="70"/>
      <c r="AD8506" s="53"/>
      <c r="AE8506" s="53"/>
      <c r="AF8506" s="72"/>
      <c r="AG8506" s="70"/>
      <c r="AH8506" s="70"/>
      <c r="AI8506" s="70"/>
    </row>
    <row r="8507" spans="1:35" ht="12.75" customHeight="1" x14ac:dyDescent="0.2">
      <c r="A8507" s="64" t="s">
        <v>1384</v>
      </c>
      <c r="B8507" s="65" t="s">
        <v>1383</v>
      </c>
      <c r="C8507" s="65">
        <v>485377</v>
      </c>
      <c r="D8507" s="66">
        <f>VLOOKUP(A8507,'2.1 Termination Charges'!$B$4:$F$904,5,0)</f>
        <v>2.206E-2</v>
      </c>
      <c r="G8507" s="67"/>
      <c r="H8507" s="67"/>
      <c r="J8507" s="67"/>
      <c r="P8507" s="68"/>
      <c r="Q8507" s="69"/>
      <c r="R8507" s="69"/>
      <c r="Z8507" s="70"/>
      <c r="AA8507" s="71"/>
      <c r="AB8507" s="70"/>
      <c r="AC8507" s="70"/>
      <c r="AD8507" s="53"/>
      <c r="AE8507" s="53"/>
      <c r="AF8507" s="72"/>
      <c r="AG8507" s="70"/>
      <c r="AH8507" s="70"/>
      <c r="AI8507" s="70"/>
    </row>
    <row r="8508" spans="1:35" ht="12.75" customHeight="1" x14ac:dyDescent="0.2">
      <c r="A8508" s="64" t="s">
        <v>1384</v>
      </c>
      <c r="B8508" s="65" t="s">
        <v>1383</v>
      </c>
      <c r="C8508" s="65">
        <v>485378</v>
      </c>
      <c r="D8508" s="66">
        <f>VLOOKUP(A8508,'2.1 Termination Charges'!$B$4:$F$904,5,0)</f>
        <v>2.206E-2</v>
      </c>
      <c r="G8508" s="67"/>
      <c r="H8508" s="67"/>
      <c r="J8508" s="67"/>
      <c r="P8508" s="68"/>
      <c r="Q8508" s="69"/>
      <c r="R8508" s="69"/>
      <c r="Z8508" s="70"/>
      <c r="AA8508" s="71"/>
      <c r="AB8508" s="70"/>
      <c r="AC8508" s="70"/>
      <c r="AD8508" s="53"/>
      <c r="AE8508" s="53"/>
      <c r="AF8508" s="72"/>
      <c r="AG8508" s="70"/>
      <c r="AH8508" s="70"/>
      <c r="AI8508" s="70"/>
    </row>
    <row r="8509" spans="1:35" ht="12.75" customHeight="1" x14ac:dyDescent="0.2">
      <c r="A8509" s="64" t="s">
        <v>1384</v>
      </c>
      <c r="B8509" s="65" t="s">
        <v>1383</v>
      </c>
      <c r="C8509" s="65">
        <v>485379</v>
      </c>
      <c r="D8509" s="66">
        <f>VLOOKUP(A8509,'2.1 Termination Charges'!$B$4:$F$904,5,0)</f>
        <v>2.206E-2</v>
      </c>
      <c r="G8509" s="67"/>
      <c r="H8509" s="67"/>
      <c r="J8509" s="67"/>
      <c r="P8509" s="68"/>
      <c r="Q8509" s="69"/>
      <c r="R8509" s="69"/>
      <c r="Z8509" s="70"/>
      <c r="AA8509" s="71"/>
      <c r="AB8509" s="70"/>
      <c r="AC8509" s="70"/>
      <c r="AD8509" s="53"/>
      <c r="AE8509" s="53"/>
      <c r="AF8509" s="72"/>
      <c r="AG8509" s="70"/>
      <c r="AH8509" s="70"/>
      <c r="AI8509" s="70"/>
    </row>
    <row r="8510" spans="1:35" ht="12.75" customHeight="1" x14ac:dyDescent="0.2">
      <c r="A8510" s="64" t="s">
        <v>1384</v>
      </c>
      <c r="B8510" s="65" t="s">
        <v>1383</v>
      </c>
      <c r="C8510" s="65">
        <v>4857</v>
      </c>
      <c r="D8510" s="66">
        <f>VLOOKUP(A8510,'2.1 Termination Charges'!$B$4:$F$904,5,0)</f>
        <v>2.206E-2</v>
      </c>
      <c r="G8510" s="67"/>
      <c r="H8510" s="67"/>
      <c r="J8510" s="67"/>
      <c r="P8510" s="68"/>
      <c r="Q8510" s="69"/>
      <c r="R8510" s="69"/>
      <c r="Z8510" s="70"/>
      <c r="AA8510" s="71"/>
      <c r="AB8510" s="70"/>
      <c r="AC8510" s="70"/>
      <c r="AD8510" s="53"/>
      <c r="AE8510" s="53"/>
      <c r="AF8510" s="72"/>
      <c r="AG8510" s="70"/>
      <c r="AH8510" s="70"/>
      <c r="AI8510" s="70"/>
    </row>
    <row r="8511" spans="1:35" ht="12.75" customHeight="1" x14ac:dyDescent="0.2">
      <c r="A8511" s="64" t="s">
        <v>1384</v>
      </c>
      <c r="B8511" s="65" t="s">
        <v>1383</v>
      </c>
      <c r="C8511" s="65">
        <v>4864</v>
      </c>
      <c r="D8511" s="66">
        <f>VLOOKUP(A8511,'2.1 Termination Charges'!$B$4:$F$904,5,0)</f>
        <v>2.206E-2</v>
      </c>
      <c r="G8511" s="67"/>
      <c r="H8511" s="67"/>
      <c r="J8511" s="67"/>
      <c r="P8511" s="68"/>
      <c r="Q8511" s="69"/>
      <c r="R8511" s="69"/>
      <c r="Z8511" s="70"/>
      <c r="AA8511" s="71"/>
      <c r="AB8511" s="70"/>
      <c r="AC8511" s="70"/>
      <c r="AD8511" s="53"/>
      <c r="AE8511" s="53"/>
      <c r="AF8511" s="72"/>
      <c r="AG8511" s="70"/>
      <c r="AH8511" s="70"/>
      <c r="AI8511" s="70"/>
    </row>
    <row r="8512" spans="1:35" ht="12.75" customHeight="1" x14ac:dyDescent="0.2">
      <c r="A8512" s="64" t="s">
        <v>1384</v>
      </c>
      <c r="B8512" s="65" t="s">
        <v>1383</v>
      </c>
      <c r="C8512" s="65">
        <v>48699</v>
      </c>
      <c r="D8512" s="66">
        <f>VLOOKUP(A8512,'2.1 Termination Charges'!$B$4:$F$904,5,0)</f>
        <v>2.206E-2</v>
      </c>
      <c r="G8512" s="67"/>
      <c r="H8512" s="67"/>
      <c r="J8512" s="67"/>
      <c r="P8512" s="68"/>
      <c r="Q8512" s="69"/>
      <c r="R8512" s="69"/>
      <c r="Z8512" s="70"/>
      <c r="AA8512" s="71"/>
      <c r="AB8512" s="70"/>
      <c r="AC8512" s="70"/>
      <c r="AD8512" s="53"/>
      <c r="AE8512" s="53"/>
      <c r="AF8512" s="72"/>
      <c r="AG8512" s="70"/>
      <c r="AH8512" s="70"/>
      <c r="AI8512" s="70"/>
    </row>
    <row r="8513" spans="1:35" ht="12.75" customHeight="1" x14ac:dyDescent="0.2">
      <c r="A8513" s="64" t="s">
        <v>1384</v>
      </c>
      <c r="B8513" s="65" t="s">
        <v>1383</v>
      </c>
      <c r="C8513" s="65">
        <v>48720</v>
      </c>
      <c r="D8513" s="66">
        <f>VLOOKUP(A8513,'2.1 Termination Charges'!$B$4:$F$904,5,0)</f>
        <v>2.206E-2</v>
      </c>
      <c r="G8513" s="67"/>
      <c r="H8513" s="67"/>
      <c r="J8513" s="67"/>
      <c r="P8513" s="68"/>
      <c r="Q8513" s="69"/>
      <c r="R8513" s="69"/>
      <c r="Z8513" s="70"/>
      <c r="AA8513" s="71"/>
      <c r="AB8513" s="70"/>
      <c r="AC8513" s="70"/>
      <c r="AD8513" s="53"/>
      <c r="AE8513" s="53"/>
      <c r="AF8513" s="72"/>
      <c r="AG8513" s="70"/>
      <c r="AH8513" s="70"/>
      <c r="AI8513" s="70"/>
    </row>
    <row r="8514" spans="1:35" ht="12.75" customHeight="1" x14ac:dyDescent="0.2">
      <c r="A8514" s="64" t="s">
        <v>1384</v>
      </c>
      <c r="B8514" s="65" t="s">
        <v>1383</v>
      </c>
      <c r="C8514" s="65">
        <v>487271</v>
      </c>
      <c r="D8514" s="66">
        <f>VLOOKUP(A8514,'2.1 Termination Charges'!$B$4:$F$904,5,0)</f>
        <v>2.206E-2</v>
      </c>
      <c r="G8514" s="67"/>
      <c r="H8514" s="67"/>
      <c r="J8514" s="67"/>
      <c r="P8514" s="68"/>
      <c r="Q8514" s="69"/>
      <c r="R8514" s="69"/>
      <c r="Z8514" s="70"/>
      <c r="AA8514" s="71"/>
      <c r="AB8514" s="70"/>
      <c r="AC8514" s="70"/>
      <c r="AD8514" s="53"/>
      <c r="AE8514" s="53"/>
      <c r="AF8514" s="72"/>
      <c r="AG8514" s="70"/>
      <c r="AH8514" s="70"/>
      <c r="AI8514" s="70"/>
    </row>
    <row r="8515" spans="1:35" ht="12.75" customHeight="1" x14ac:dyDescent="0.2">
      <c r="A8515" s="64" t="s">
        <v>1384</v>
      </c>
      <c r="B8515" s="65" t="s">
        <v>1383</v>
      </c>
      <c r="C8515" s="65">
        <v>487280</v>
      </c>
      <c r="D8515" s="66">
        <f>VLOOKUP(A8515,'2.1 Termination Charges'!$B$4:$F$904,5,0)</f>
        <v>2.206E-2</v>
      </c>
      <c r="G8515" s="67"/>
      <c r="H8515" s="67"/>
      <c r="J8515" s="67"/>
      <c r="P8515" s="68"/>
      <c r="Q8515" s="69"/>
      <c r="R8515" s="69"/>
      <c r="Z8515" s="70"/>
      <c r="AA8515" s="71"/>
      <c r="AB8515" s="70"/>
      <c r="AC8515" s="70"/>
      <c r="AD8515" s="53"/>
      <c r="AE8515" s="53"/>
      <c r="AF8515" s="72"/>
      <c r="AG8515" s="70"/>
      <c r="AH8515" s="70"/>
      <c r="AI8515" s="70"/>
    </row>
    <row r="8516" spans="1:35" ht="12.75" customHeight="1" x14ac:dyDescent="0.2">
      <c r="A8516" s="64" t="s">
        <v>1384</v>
      </c>
      <c r="B8516" s="65" t="s">
        <v>1383</v>
      </c>
      <c r="C8516" s="65">
        <v>48729</v>
      </c>
      <c r="D8516" s="66">
        <f>VLOOKUP(A8516,'2.1 Termination Charges'!$B$4:$F$904,5,0)</f>
        <v>2.206E-2</v>
      </c>
      <c r="G8516" s="67"/>
      <c r="H8516" s="67"/>
      <c r="J8516" s="67"/>
      <c r="P8516" s="68"/>
      <c r="Q8516" s="69"/>
      <c r="R8516" s="69"/>
      <c r="Z8516" s="70"/>
      <c r="AA8516" s="71"/>
      <c r="AB8516" s="70"/>
      <c r="AC8516" s="70"/>
      <c r="AD8516" s="53"/>
      <c r="AE8516" s="53"/>
      <c r="AF8516" s="72"/>
      <c r="AG8516" s="70"/>
      <c r="AH8516" s="70"/>
      <c r="AI8516" s="70"/>
    </row>
    <row r="8517" spans="1:35" ht="12.75" customHeight="1" x14ac:dyDescent="0.2">
      <c r="A8517" s="64" t="s">
        <v>1384</v>
      </c>
      <c r="B8517" s="65" t="s">
        <v>1383</v>
      </c>
      <c r="C8517" s="65">
        <v>4873</v>
      </c>
      <c r="D8517" s="66">
        <f>VLOOKUP(A8517,'2.1 Termination Charges'!$B$4:$F$904,5,0)</f>
        <v>2.206E-2</v>
      </c>
      <c r="G8517" s="67"/>
      <c r="H8517" s="67"/>
      <c r="J8517" s="67"/>
      <c r="P8517" s="68"/>
      <c r="Q8517" s="69"/>
      <c r="R8517" s="69"/>
      <c r="Z8517" s="70"/>
      <c r="AA8517" s="71"/>
      <c r="AB8517" s="70"/>
      <c r="AC8517" s="70"/>
      <c r="AD8517" s="53"/>
      <c r="AE8517" s="53"/>
      <c r="AF8517" s="72"/>
      <c r="AG8517" s="70"/>
      <c r="AH8517" s="70"/>
      <c r="AI8517" s="70"/>
    </row>
    <row r="8518" spans="1:35" ht="12.75" customHeight="1" x14ac:dyDescent="0.2">
      <c r="A8518" s="64" t="s">
        <v>1384</v>
      </c>
      <c r="B8518" s="65" t="s">
        <v>1383</v>
      </c>
      <c r="C8518" s="65">
        <v>487860</v>
      </c>
      <c r="D8518" s="66">
        <f>VLOOKUP(A8518,'2.1 Termination Charges'!$B$4:$F$904,5,0)</f>
        <v>2.206E-2</v>
      </c>
      <c r="G8518" s="67"/>
      <c r="H8518" s="67"/>
      <c r="J8518" s="67"/>
      <c r="P8518" s="68"/>
      <c r="Q8518" s="69"/>
      <c r="R8518" s="69"/>
      <c r="Z8518" s="70"/>
      <c r="AA8518" s="71"/>
      <c r="AB8518" s="70"/>
      <c r="AC8518" s="70"/>
      <c r="AD8518" s="53"/>
      <c r="AE8518" s="53"/>
      <c r="AF8518" s="72"/>
      <c r="AG8518" s="70"/>
      <c r="AH8518" s="70"/>
      <c r="AI8518" s="70"/>
    </row>
    <row r="8519" spans="1:35" ht="12.75" customHeight="1" x14ac:dyDescent="0.2">
      <c r="A8519" s="64" t="s">
        <v>1384</v>
      </c>
      <c r="B8519" s="65" t="s">
        <v>1383</v>
      </c>
      <c r="C8519" s="65">
        <v>487861</v>
      </c>
      <c r="D8519" s="66">
        <f>VLOOKUP(A8519,'2.1 Termination Charges'!$B$4:$F$904,5,0)</f>
        <v>2.206E-2</v>
      </c>
      <c r="G8519" s="67"/>
      <c r="H8519" s="67"/>
      <c r="J8519" s="67"/>
      <c r="P8519" s="68"/>
      <c r="Q8519" s="69"/>
      <c r="R8519" s="69"/>
      <c r="Z8519" s="70"/>
      <c r="AA8519" s="71"/>
      <c r="AB8519" s="70"/>
      <c r="AC8519" s="70"/>
      <c r="AD8519" s="53"/>
      <c r="AE8519" s="53"/>
      <c r="AF8519" s="72"/>
      <c r="AG8519" s="70"/>
      <c r="AH8519" s="70"/>
      <c r="AI8519" s="70"/>
    </row>
    <row r="8520" spans="1:35" ht="12.75" customHeight="1" x14ac:dyDescent="0.2">
      <c r="A8520" s="64" t="s">
        <v>1384</v>
      </c>
      <c r="B8520" s="65" t="s">
        <v>1383</v>
      </c>
      <c r="C8520" s="65">
        <v>487862</v>
      </c>
      <c r="D8520" s="66">
        <f>VLOOKUP(A8520,'2.1 Termination Charges'!$B$4:$F$904,5,0)</f>
        <v>2.206E-2</v>
      </c>
      <c r="G8520" s="67"/>
      <c r="H8520" s="67"/>
      <c r="J8520" s="67"/>
      <c r="P8520" s="68"/>
      <c r="Q8520" s="69"/>
      <c r="R8520" s="69"/>
      <c r="Z8520" s="70"/>
      <c r="AA8520" s="71"/>
      <c r="AB8520" s="70"/>
      <c r="AC8520" s="70"/>
      <c r="AD8520" s="53"/>
      <c r="AE8520" s="53"/>
      <c r="AF8520" s="72"/>
      <c r="AG8520" s="70"/>
      <c r="AH8520" s="70"/>
      <c r="AI8520" s="70"/>
    </row>
    <row r="8521" spans="1:35" ht="12.75" customHeight="1" x14ac:dyDescent="0.2">
      <c r="A8521" s="64" t="s">
        <v>1384</v>
      </c>
      <c r="B8521" s="65" t="s">
        <v>1383</v>
      </c>
      <c r="C8521" s="65">
        <v>487863</v>
      </c>
      <c r="D8521" s="66">
        <f>VLOOKUP(A8521,'2.1 Termination Charges'!$B$4:$F$904,5,0)</f>
        <v>2.206E-2</v>
      </c>
      <c r="G8521" s="67"/>
      <c r="H8521" s="67"/>
      <c r="J8521" s="67"/>
      <c r="P8521" s="68"/>
      <c r="Q8521" s="69"/>
      <c r="R8521" s="69"/>
      <c r="Z8521" s="70"/>
      <c r="AA8521" s="71"/>
      <c r="AB8521" s="70"/>
      <c r="AC8521" s="70"/>
      <c r="AD8521" s="53"/>
      <c r="AE8521" s="53"/>
      <c r="AF8521" s="72"/>
      <c r="AG8521" s="70"/>
      <c r="AH8521" s="70"/>
      <c r="AI8521" s="70"/>
    </row>
    <row r="8522" spans="1:35" ht="12.75" customHeight="1" x14ac:dyDescent="0.2">
      <c r="A8522" s="64" t="s">
        <v>1384</v>
      </c>
      <c r="B8522" s="65" t="s">
        <v>1383</v>
      </c>
      <c r="C8522" s="65">
        <v>487864</v>
      </c>
      <c r="D8522" s="66">
        <f>VLOOKUP(A8522,'2.1 Termination Charges'!$B$4:$F$904,5,0)</f>
        <v>2.206E-2</v>
      </c>
      <c r="G8522" s="67"/>
      <c r="H8522" s="67"/>
      <c r="J8522" s="67"/>
      <c r="P8522" s="68"/>
      <c r="Q8522" s="69"/>
      <c r="R8522" s="69"/>
      <c r="Z8522" s="70"/>
      <c r="AA8522" s="71"/>
      <c r="AB8522" s="70"/>
      <c r="AC8522" s="70"/>
      <c r="AD8522" s="53"/>
      <c r="AE8522" s="53"/>
      <c r="AF8522" s="72"/>
      <c r="AG8522" s="70"/>
      <c r="AH8522" s="70"/>
      <c r="AI8522" s="70"/>
    </row>
    <row r="8523" spans="1:35" ht="12.75" customHeight="1" x14ac:dyDescent="0.2">
      <c r="A8523" s="64" t="s">
        <v>1384</v>
      </c>
      <c r="B8523" s="65" t="s">
        <v>1383</v>
      </c>
      <c r="C8523" s="65">
        <v>488811</v>
      </c>
      <c r="D8523" s="66">
        <f>VLOOKUP(A8523,'2.1 Termination Charges'!$B$4:$F$904,5,0)</f>
        <v>2.206E-2</v>
      </c>
      <c r="G8523" s="67"/>
      <c r="H8523" s="67"/>
      <c r="J8523" s="67"/>
      <c r="P8523" s="68"/>
      <c r="Q8523" s="69"/>
      <c r="R8523" s="69"/>
      <c r="Z8523" s="70"/>
      <c r="AA8523" s="71"/>
      <c r="AB8523" s="70"/>
      <c r="AC8523" s="70"/>
      <c r="AD8523" s="53"/>
      <c r="AE8523" s="53"/>
      <c r="AF8523" s="72"/>
      <c r="AG8523" s="70"/>
      <c r="AH8523" s="70"/>
      <c r="AI8523" s="70"/>
    </row>
    <row r="8524" spans="1:35" ht="12.75" customHeight="1" x14ac:dyDescent="0.2">
      <c r="A8524" s="64" t="s">
        <v>1384</v>
      </c>
      <c r="B8524" s="65" t="s">
        <v>1383</v>
      </c>
      <c r="C8524" s="65">
        <v>488844</v>
      </c>
      <c r="D8524" s="66">
        <f>VLOOKUP(A8524,'2.1 Termination Charges'!$B$4:$F$904,5,0)</f>
        <v>2.206E-2</v>
      </c>
      <c r="G8524" s="67"/>
      <c r="H8524" s="67"/>
      <c r="J8524" s="67"/>
      <c r="P8524" s="68"/>
      <c r="Q8524" s="69"/>
      <c r="R8524" s="69"/>
      <c r="Z8524" s="70"/>
      <c r="AA8524" s="71"/>
      <c r="AB8524" s="70"/>
      <c r="AC8524" s="70"/>
      <c r="AD8524" s="53"/>
      <c r="AE8524" s="53"/>
      <c r="AF8524" s="72"/>
      <c r="AG8524" s="70"/>
      <c r="AH8524" s="70"/>
      <c r="AI8524" s="70"/>
    </row>
    <row r="8525" spans="1:35" ht="12.75" customHeight="1" x14ac:dyDescent="0.2">
      <c r="A8525" s="64" t="s">
        <v>1384</v>
      </c>
      <c r="B8525" s="65" t="s">
        <v>1383</v>
      </c>
      <c r="C8525" s="65">
        <v>488845</v>
      </c>
      <c r="D8525" s="66">
        <f>VLOOKUP(A8525,'2.1 Termination Charges'!$B$4:$F$904,5,0)</f>
        <v>2.206E-2</v>
      </c>
      <c r="G8525" s="67"/>
      <c r="H8525" s="67"/>
      <c r="J8525" s="67"/>
      <c r="P8525" s="68"/>
      <c r="Q8525" s="69"/>
      <c r="R8525" s="69"/>
      <c r="Z8525" s="70"/>
      <c r="AA8525" s="71"/>
      <c r="AB8525" s="70"/>
      <c r="AC8525" s="70"/>
      <c r="AD8525" s="53"/>
      <c r="AE8525" s="53"/>
      <c r="AF8525" s="72"/>
      <c r="AG8525" s="70"/>
      <c r="AH8525" s="70"/>
      <c r="AI8525" s="70"/>
    </row>
    <row r="8526" spans="1:35" ht="12.75" customHeight="1" x14ac:dyDescent="0.2">
      <c r="A8526" s="64" t="s">
        <v>144</v>
      </c>
      <c r="B8526" s="65" t="s">
        <v>25</v>
      </c>
      <c r="C8526" s="65">
        <v>351</v>
      </c>
      <c r="D8526" s="66">
        <f>VLOOKUP(A8526,'2.1 Termination Charges'!$B$4:$F$904,5,0)</f>
        <v>1.01E-3</v>
      </c>
      <c r="G8526" s="67"/>
      <c r="H8526" s="67"/>
      <c r="J8526" s="67"/>
      <c r="P8526" s="68"/>
      <c r="Q8526" s="69"/>
      <c r="R8526" s="69"/>
      <c r="Z8526" s="70"/>
      <c r="AA8526" s="71"/>
      <c r="AB8526" s="70"/>
      <c r="AC8526" s="70"/>
      <c r="AD8526" s="53"/>
      <c r="AE8526" s="53"/>
      <c r="AF8526" s="72"/>
      <c r="AG8526" s="70"/>
      <c r="AH8526" s="70"/>
      <c r="AI8526" s="70"/>
    </row>
    <row r="8527" spans="1:35" ht="12.75" customHeight="1" x14ac:dyDescent="0.2">
      <c r="A8527" s="64" t="s">
        <v>1386</v>
      </c>
      <c r="B8527" s="65" t="s">
        <v>1385</v>
      </c>
      <c r="C8527" s="65">
        <v>3516093</v>
      </c>
      <c r="D8527" s="66">
        <f>VLOOKUP(A8527,'2.1 Termination Charges'!$B$4:$F$904,5,0)</f>
        <v>5.13E-3</v>
      </c>
      <c r="G8527" s="67"/>
      <c r="H8527" s="67"/>
      <c r="J8527" s="67"/>
      <c r="P8527" s="68"/>
      <c r="Q8527" s="69"/>
      <c r="R8527" s="69"/>
      <c r="Z8527" s="70"/>
      <c r="AA8527" s="71"/>
      <c r="AB8527" s="70"/>
      <c r="AC8527" s="70"/>
      <c r="AD8527" s="53"/>
      <c r="AE8527" s="53"/>
      <c r="AF8527" s="72"/>
      <c r="AG8527" s="70"/>
      <c r="AH8527" s="70"/>
      <c r="AI8527" s="70"/>
    </row>
    <row r="8528" spans="1:35" ht="12.75" customHeight="1" x14ac:dyDescent="0.2">
      <c r="A8528" s="64" t="s">
        <v>1386</v>
      </c>
      <c r="B8528" s="65" t="s">
        <v>1385</v>
      </c>
      <c r="C8528" s="65">
        <v>3516693</v>
      </c>
      <c r="D8528" s="66">
        <f>VLOOKUP(A8528,'2.1 Termination Charges'!$B$4:$F$904,5,0)</f>
        <v>5.13E-3</v>
      </c>
      <c r="G8528" s="67"/>
      <c r="H8528" s="67"/>
      <c r="J8528" s="67"/>
      <c r="P8528" s="68"/>
      <c r="Q8528" s="69"/>
      <c r="R8528" s="69"/>
      <c r="Z8528" s="70"/>
      <c r="AA8528" s="71"/>
      <c r="AB8528" s="70"/>
      <c r="AC8528" s="70"/>
      <c r="AD8528" s="53"/>
      <c r="AE8528" s="53"/>
      <c r="AF8528" s="72"/>
      <c r="AG8528" s="70"/>
      <c r="AH8528" s="70"/>
      <c r="AI8528" s="70"/>
    </row>
    <row r="8529" spans="1:35" ht="12.75" customHeight="1" x14ac:dyDescent="0.2">
      <c r="A8529" s="64" t="s">
        <v>1386</v>
      </c>
      <c r="B8529" s="65" t="s">
        <v>1385</v>
      </c>
      <c r="C8529" s="65">
        <v>351929</v>
      </c>
      <c r="D8529" s="66">
        <f>VLOOKUP(A8529,'2.1 Termination Charges'!$B$4:$F$904,5,0)</f>
        <v>5.13E-3</v>
      </c>
      <c r="G8529" s="67"/>
      <c r="H8529" s="67"/>
      <c r="J8529" s="67"/>
      <c r="P8529" s="68"/>
      <c r="Q8529" s="69"/>
      <c r="R8529" s="69"/>
      <c r="Z8529" s="70"/>
      <c r="AA8529" s="71"/>
      <c r="AB8529" s="70"/>
      <c r="AC8529" s="70"/>
      <c r="AD8529" s="53"/>
      <c r="AE8529" s="53"/>
      <c r="AF8529" s="72"/>
      <c r="AG8529" s="70"/>
      <c r="AH8529" s="70"/>
      <c r="AI8529" s="70"/>
    </row>
    <row r="8530" spans="1:35" ht="12.75" customHeight="1" x14ac:dyDescent="0.2">
      <c r="A8530" s="64" t="s">
        <v>1386</v>
      </c>
      <c r="B8530" s="65" t="s">
        <v>1385</v>
      </c>
      <c r="C8530" s="65">
        <v>35193</v>
      </c>
      <c r="D8530" s="66">
        <f>VLOOKUP(A8530,'2.1 Termination Charges'!$B$4:$F$904,5,0)</f>
        <v>5.13E-3</v>
      </c>
      <c r="G8530" s="67"/>
      <c r="H8530" s="67"/>
      <c r="J8530" s="67"/>
      <c r="P8530" s="68"/>
      <c r="Q8530" s="69"/>
      <c r="R8530" s="69"/>
      <c r="Z8530" s="70"/>
      <c r="AA8530" s="71"/>
      <c r="AB8530" s="70"/>
      <c r="AC8530" s="70"/>
      <c r="AD8530" s="53"/>
      <c r="AE8530" s="53"/>
      <c r="AF8530" s="72"/>
      <c r="AG8530" s="70"/>
      <c r="AH8530" s="70"/>
      <c r="AI8530" s="70"/>
    </row>
    <row r="8531" spans="1:35" ht="12.75" customHeight="1" x14ac:dyDescent="0.2">
      <c r="A8531" s="64" t="s">
        <v>1388</v>
      </c>
      <c r="B8531" s="65" t="s">
        <v>1387</v>
      </c>
      <c r="C8531" s="65">
        <v>3516096</v>
      </c>
      <c r="D8531" s="66">
        <f>VLOOKUP(A8531,'2.1 Termination Charges'!$B$4:$F$904,5,0)</f>
        <v>6.5599999999999999E-3</v>
      </c>
      <c r="G8531" s="67"/>
      <c r="H8531" s="67"/>
      <c r="J8531" s="67"/>
      <c r="P8531" s="68"/>
      <c r="Q8531" s="69"/>
      <c r="R8531" s="69"/>
      <c r="Z8531" s="70"/>
      <c r="AA8531" s="71"/>
      <c r="AB8531" s="70"/>
      <c r="AC8531" s="70"/>
      <c r="AD8531" s="53"/>
      <c r="AE8531" s="53"/>
      <c r="AF8531" s="72"/>
      <c r="AG8531" s="70"/>
      <c r="AH8531" s="70"/>
      <c r="AI8531" s="70"/>
    </row>
    <row r="8532" spans="1:35" ht="12.75" customHeight="1" x14ac:dyDescent="0.2">
      <c r="A8532" s="64" t="s">
        <v>1388</v>
      </c>
      <c r="B8532" s="65" t="s">
        <v>1387</v>
      </c>
      <c r="C8532" s="65">
        <v>3516696</v>
      </c>
      <c r="D8532" s="66">
        <f>VLOOKUP(A8532,'2.1 Termination Charges'!$B$4:$F$904,5,0)</f>
        <v>6.5599999999999999E-3</v>
      </c>
      <c r="G8532" s="67"/>
      <c r="H8532" s="67"/>
      <c r="J8532" s="67"/>
      <c r="P8532" s="68"/>
      <c r="Q8532" s="69"/>
      <c r="R8532" s="69"/>
      <c r="Z8532" s="70"/>
      <c r="AA8532" s="71"/>
      <c r="AB8532" s="70"/>
      <c r="AC8532" s="70"/>
      <c r="AD8532" s="53"/>
      <c r="AE8532" s="53"/>
      <c r="AF8532" s="72"/>
      <c r="AG8532" s="70"/>
      <c r="AH8532" s="70"/>
      <c r="AI8532" s="70"/>
    </row>
    <row r="8533" spans="1:35" ht="12.75" customHeight="1" x14ac:dyDescent="0.2">
      <c r="A8533" s="64" t="s">
        <v>1388</v>
      </c>
      <c r="B8533" s="65" t="s">
        <v>1387</v>
      </c>
      <c r="C8533" s="65">
        <v>351924</v>
      </c>
      <c r="D8533" s="66">
        <f>VLOOKUP(A8533,'2.1 Termination Charges'!$B$4:$F$904,5,0)</f>
        <v>6.5599999999999999E-3</v>
      </c>
      <c r="G8533" s="67"/>
      <c r="H8533" s="67"/>
      <c r="J8533" s="67"/>
      <c r="P8533" s="68"/>
      <c r="Q8533" s="69"/>
      <c r="R8533" s="69"/>
      <c r="Z8533" s="70"/>
      <c r="AA8533" s="71"/>
      <c r="AB8533" s="70"/>
      <c r="AC8533" s="70"/>
      <c r="AD8533" s="53"/>
      <c r="AE8533" s="53"/>
      <c r="AF8533" s="72"/>
      <c r="AG8533" s="70"/>
      <c r="AH8533" s="70"/>
      <c r="AI8533" s="70"/>
    </row>
    <row r="8534" spans="1:35" ht="12.75" customHeight="1" x14ac:dyDescent="0.2">
      <c r="A8534" s="64" t="s">
        <v>1388</v>
      </c>
      <c r="B8534" s="65" t="s">
        <v>1387</v>
      </c>
      <c r="C8534" s="65">
        <v>351925</v>
      </c>
      <c r="D8534" s="66">
        <f>VLOOKUP(A8534,'2.1 Termination Charges'!$B$4:$F$904,5,0)</f>
        <v>6.5599999999999999E-3</v>
      </c>
      <c r="G8534" s="67"/>
      <c r="H8534" s="67"/>
      <c r="J8534" s="67"/>
      <c r="P8534" s="68"/>
      <c r="Q8534" s="69"/>
      <c r="R8534" s="69"/>
      <c r="Z8534" s="70"/>
      <c r="AA8534" s="71"/>
      <c r="AB8534" s="70"/>
      <c r="AC8534" s="70"/>
      <c r="AD8534" s="53"/>
      <c r="AE8534" s="53"/>
      <c r="AF8534" s="72"/>
      <c r="AG8534" s="70"/>
      <c r="AH8534" s="70"/>
      <c r="AI8534" s="70"/>
    </row>
    <row r="8535" spans="1:35" ht="12.75" customHeight="1" x14ac:dyDescent="0.2">
      <c r="A8535" s="64" t="s">
        <v>1388</v>
      </c>
      <c r="B8535" s="65" t="s">
        <v>1387</v>
      </c>
      <c r="C8535" s="65">
        <v>351926</v>
      </c>
      <c r="D8535" s="66">
        <f>VLOOKUP(A8535,'2.1 Termination Charges'!$B$4:$F$904,5,0)</f>
        <v>6.5599999999999999E-3</v>
      </c>
      <c r="G8535" s="67"/>
      <c r="H8535" s="67"/>
      <c r="J8535" s="67"/>
      <c r="P8535" s="68"/>
      <c r="Q8535" s="69"/>
      <c r="R8535" s="69"/>
      <c r="Z8535" s="70"/>
      <c r="AA8535" s="71"/>
      <c r="AB8535" s="70"/>
      <c r="AC8535" s="70"/>
      <c r="AD8535" s="53"/>
      <c r="AE8535" s="53"/>
      <c r="AF8535" s="72"/>
      <c r="AG8535" s="70"/>
      <c r="AH8535" s="70"/>
      <c r="AI8535" s="70"/>
    </row>
    <row r="8536" spans="1:35" ht="12.75" customHeight="1" x14ac:dyDescent="0.2">
      <c r="A8536" s="64" t="s">
        <v>1388</v>
      </c>
      <c r="B8536" s="65" t="s">
        <v>1387</v>
      </c>
      <c r="C8536" s="65">
        <v>351927</v>
      </c>
      <c r="D8536" s="66">
        <f>VLOOKUP(A8536,'2.1 Termination Charges'!$B$4:$F$904,5,0)</f>
        <v>6.5599999999999999E-3</v>
      </c>
      <c r="G8536" s="67"/>
      <c r="H8536" s="67"/>
      <c r="J8536" s="67"/>
      <c r="P8536" s="68"/>
      <c r="Q8536" s="69"/>
      <c r="R8536" s="69"/>
      <c r="Z8536" s="70"/>
      <c r="AA8536" s="71"/>
      <c r="AB8536" s="70"/>
      <c r="AC8536" s="70"/>
      <c r="AD8536" s="53"/>
      <c r="AE8536" s="53"/>
      <c r="AF8536" s="72"/>
      <c r="AG8536" s="70"/>
      <c r="AH8536" s="70"/>
      <c r="AI8536" s="70"/>
    </row>
    <row r="8537" spans="1:35" ht="12.75" customHeight="1" x14ac:dyDescent="0.2">
      <c r="A8537" s="64" t="s">
        <v>1388</v>
      </c>
      <c r="B8537" s="65" t="s">
        <v>1387</v>
      </c>
      <c r="C8537" s="65">
        <v>35196</v>
      </c>
      <c r="D8537" s="66">
        <f>VLOOKUP(A8537,'2.1 Termination Charges'!$B$4:$F$904,5,0)</f>
        <v>6.5599999999999999E-3</v>
      </c>
      <c r="G8537" s="67"/>
      <c r="H8537" s="67"/>
      <c r="J8537" s="67"/>
      <c r="P8537" s="68"/>
      <c r="Q8537" s="69"/>
      <c r="R8537" s="69"/>
      <c r="Z8537" s="70"/>
      <c r="AA8537" s="71"/>
      <c r="AB8537" s="70"/>
      <c r="AC8537" s="70"/>
      <c r="AD8537" s="53"/>
      <c r="AE8537" s="53"/>
      <c r="AF8537" s="72"/>
      <c r="AG8537" s="70"/>
      <c r="AH8537" s="70"/>
      <c r="AI8537" s="70"/>
    </row>
    <row r="8538" spans="1:35" ht="12.75" customHeight="1" x14ac:dyDescent="0.2">
      <c r="A8538" s="64" t="s">
        <v>1390</v>
      </c>
      <c r="B8538" s="65" t="s">
        <v>1389</v>
      </c>
      <c r="C8538" s="65">
        <v>3516091</v>
      </c>
      <c r="D8538" s="66">
        <f>VLOOKUP(A8538,'2.1 Termination Charges'!$B$4:$F$904,5,0)</f>
        <v>5.13E-3</v>
      </c>
      <c r="G8538" s="67"/>
      <c r="H8538" s="67"/>
      <c r="J8538" s="67"/>
      <c r="P8538" s="68"/>
      <c r="Q8538" s="69"/>
      <c r="R8538" s="69"/>
      <c r="Z8538" s="70"/>
      <c r="AA8538" s="71"/>
      <c r="AB8538" s="70"/>
      <c r="AC8538" s="70"/>
      <c r="AD8538" s="53"/>
      <c r="AE8538" s="53"/>
      <c r="AF8538" s="72"/>
      <c r="AG8538" s="70"/>
      <c r="AH8538" s="70"/>
      <c r="AI8538" s="70"/>
    </row>
    <row r="8539" spans="1:35" ht="12.75" customHeight="1" x14ac:dyDescent="0.2">
      <c r="A8539" s="64" t="s">
        <v>1390</v>
      </c>
      <c r="B8539" s="65" t="s">
        <v>1389</v>
      </c>
      <c r="C8539" s="65">
        <v>3516691</v>
      </c>
      <c r="D8539" s="66">
        <f>VLOOKUP(A8539,'2.1 Termination Charges'!$B$4:$F$904,5,0)</f>
        <v>5.13E-3</v>
      </c>
      <c r="G8539" s="67"/>
      <c r="H8539" s="67"/>
      <c r="J8539" s="67"/>
      <c r="P8539" s="68"/>
      <c r="Q8539" s="69"/>
      <c r="R8539" s="69"/>
      <c r="Z8539" s="70"/>
      <c r="AA8539" s="71"/>
      <c r="AB8539" s="70"/>
      <c r="AC8539" s="70"/>
      <c r="AD8539" s="53"/>
      <c r="AE8539" s="53"/>
      <c r="AF8539" s="72"/>
      <c r="AG8539" s="70"/>
      <c r="AH8539" s="70"/>
      <c r="AI8539" s="70"/>
    </row>
    <row r="8540" spans="1:35" ht="12.75" customHeight="1" x14ac:dyDescent="0.2">
      <c r="A8540" s="64" t="s">
        <v>1390</v>
      </c>
      <c r="B8540" s="65" t="s">
        <v>1389</v>
      </c>
      <c r="C8540" s="65">
        <v>35191</v>
      </c>
      <c r="D8540" s="66">
        <f>VLOOKUP(A8540,'2.1 Termination Charges'!$B$4:$F$904,5,0)</f>
        <v>5.13E-3</v>
      </c>
      <c r="G8540" s="67"/>
      <c r="H8540" s="67"/>
      <c r="J8540" s="67"/>
      <c r="P8540" s="68"/>
      <c r="Q8540" s="69"/>
      <c r="R8540" s="69"/>
      <c r="Z8540" s="70"/>
      <c r="AA8540" s="71"/>
      <c r="AB8540" s="70"/>
      <c r="AC8540" s="70"/>
      <c r="AD8540" s="53"/>
      <c r="AE8540" s="53"/>
      <c r="AF8540" s="72"/>
      <c r="AG8540" s="70"/>
      <c r="AH8540" s="70"/>
      <c r="AI8540" s="70"/>
    </row>
    <row r="8541" spans="1:35" ht="12.75" customHeight="1" x14ac:dyDescent="0.2">
      <c r="A8541" s="64" t="s">
        <v>1390</v>
      </c>
      <c r="B8541" s="65" t="s">
        <v>1389</v>
      </c>
      <c r="C8541" s="65">
        <v>351921</v>
      </c>
      <c r="D8541" s="66">
        <f>VLOOKUP(A8541,'2.1 Termination Charges'!$B$4:$F$904,5,0)</f>
        <v>5.13E-3</v>
      </c>
      <c r="G8541" s="67"/>
      <c r="H8541" s="67"/>
      <c r="J8541" s="67"/>
      <c r="P8541" s="68"/>
      <c r="Q8541" s="69"/>
      <c r="R8541" s="69"/>
      <c r="Z8541" s="70"/>
      <c r="AA8541" s="71"/>
      <c r="AB8541" s="70"/>
      <c r="AC8541" s="70"/>
      <c r="AD8541" s="53"/>
      <c r="AE8541" s="53"/>
      <c r="AF8541" s="72"/>
      <c r="AG8541" s="70"/>
      <c r="AH8541" s="70"/>
      <c r="AI8541" s="70"/>
    </row>
    <row r="8542" spans="1:35" ht="12.75" customHeight="1" x14ac:dyDescent="0.2">
      <c r="A8542" s="64" t="s">
        <v>1392</v>
      </c>
      <c r="B8542" s="65" t="s">
        <v>1391</v>
      </c>
      <c r="C8542" s="65">
        <v>3519</v>
      </c>
      <c r="D8542" s="66">
        <f>VLOOKUP(A8542,'2.1 Termination Charges'!$B$4:$F$904,5,0)</f>
        <v>6.5599999999999999E-3</v>
      </c>
      <c r="G8542" s="67"/>
      <c r="H8542" s="67"/>
      <c r="J8542" s="67"/>
      <c r="P8542" s="68"/>
      <c r="Q8542" s="69"/>
      <c r="R8542" s="69"/>
      <c r="Z8542" s="70"/>
      <c r="AA8542" s="71"/>
      <c r="AB8542" s="70"/>
      <c r="AC8542" s="70"/>
      <c r="AD8542" s="53"/>
      <c r="AE8542" s="53"/>
      <c r="AF8542" s="72"/>
      <c r="AG8542" s="70"/>
      <c r="AH8542" s="70"/>
      <c r="AI8542" s="70"/>
    </row>
    <row r="8543" spans="1:35" ht="12.75" customHeight="1" x14ac:dyDescent="0.2">
      <c r="A8543" s="64" t="s">
        <v>1396</v>
      </c>
      <c r="B8543" s="65" t="s">
        <v>1395</v>
      </c>
      <c r="C8543" s="65">
        <v>1787</v>
      </c>
      <c r="D8543" s="66">
        <f>VLOOKUP(A8543,'2.1 Termination Charges'!$B$4:$F$904,5,0)</f>
        <v>7.7600000000000004E-3</v>
      </c>
      <c r="G8543" s="67"/>
      <c r="H8543" s="67"/>
      <c r="J8543" s="67"/>
      <c r="P8543" s="68"/>
      <c r="Q8543" s="69"/>
      <c r="R8543" s="69"/>
      <c r="Z8543" s="70"/>
      <c r="AA8543" s="71"/>
      <c r="AB8543" s="70"/>
      <c r="AC8543" s="70"/>
      <c r="AD8543" s="53"/>
      <c r="AE8543" s="53"/>
      <c r="AF8543" s="72"/>
      <c r="AG8543" s="70"/>
      <c r="AH8543" s="70"/>
      <c r="AI8543" s="70"/>
    </row>
    <row r="8544" spans="1:35" ht="12.75" customHeight="1" x14ac:dyDescent="0.2">
      <c r="A8544" s="64" t="s">
        <v>1396</v>
      </c>
      <c r="B8544" s="65" t="s">
        <v>1395</v>
      </c>
      <c r="C8544" s="65">
        <v>1939</v>
      </c>
      <c r="D8544" s="66">
        <f>VLOOKUP(A8544,'2.1 Termination Charges'!$B$4:$F$904,5,0)</f>
        <v>7.7600000000000004E-3</v>
      </c>
      <c r="G8544" s="67"/>
      <c r="H8544" s="67"/>
      <c r="J8544" s="67"/>
      <c r="P8544" s="68"/>
      <c r="Q8544" s="69"/>
      <c r="R8544" s="69"/>
      <c r="Z8544" s="70"/>
      <c r="AA8544" s="71"/>
      <c r="AB8544" s="70"/>
      <c r="AC8544" s="70"/>
      <c r="AD8544" s="53"/>
      <c r="AE8544" s="53"/>
      <c r="AF8544" s="72"/>
      <c r="AG8544" s="70"/>
      <c r="AH8544" s="70"/>
      <c r="AI8544" s="70"/>
    </row>
    <row r="8545" spans="1:35" ht="12.75" customHeight="1" x14ac:dyDescent="0.2">
      <c r="A8545" s="64" t="s">
        <v>1398</v>
      </c>
      <c r="B8545" s="65" t="s">
        <v>1397</v>
      </c>
      <c r="C8545" s="65">
        <v>974</v>
      </c>
      <c r="D8545" s="66">
        <f>VLOOKUP(A8545,'2.1 Termination Charges'!$B$4:$F$904,5,0)</f>
        <v>0.35054000000000002</v>
      </c>
      <c r="G8545" s="67"/>
      <c r="H8545" s="67"/>
      <c r="J8545" s="67"/>
      <c r="P8545" s="68"/>
      <c r="Q8545" s="69"/>
      <c r="R8545" s="69"/>
      <c r="Z8545" s="70"/>
      <c r="AA8545" s="71"/>
      <c r="AB8545" s="70"/>
      <c r="AC8545" s="70"/>
      <c r="AD8545" s="53"/>
      <c r="AE8545" s="53"/>
      <c r="AF8545" s="72"/>
      <c r="AG8545" s="70"/>
      <c r="AH8545" s="70"/>
      <c r="AI8545" s="70"/>
    </row>
    <row r="8546" spans="1:35" ht="12.75" customHeight="1" x14ac:dyDescent="0.2">
      <c r="A8546" s="64" t="s">
        <v>1400</v>
      </c>
      <c r="B8546" s="65" t="s">
        <v>1399</v>
      </c>
      <c r="C8546" s="65">
        <v>97412</v>
      </c>
      <c r="D8546" s="66">
        <f>VLOOKUP(A8546,'2.1 Termination Charges'!$B$4:$F$904,5,0)</f>
        <v>0.35150999999999999</v>
      </c>
      <c r="G8546" s="67"/>
      <c r="H8546" s="67"/>
      <c r="J8546" s="67"/>
      <c r="P8546" s="68"/>
      <c r="Q8546" s="69"/>
      <c r="R8546" s="69"/>
      <c r="Z8546" s="70"/>
      <c r="AA8546" s="71"/>
      <c r="AB8546" s="70"/>
      <c r="AC8546" s="70"/>
      <c r="AD8546" s="53"/>
      <c r="AE8546" s="53"/>
      <c r="AF8546" s="72"/>
      <c r="AG8546" s="70"/>
      <c r="AH8546" s="70"/>
      <c r="AI8546" s="70"/>
    </row>
    <row r="8547" spans="1:35" ht="12.75" customHeight="1" x14ac:dyDescent="0.2">
      <c r="A8547" s="64" t="s">
        <v>1400</v>
      </c>
      <c r="B8547" s="65" t="s">
        <v>1399</v>
      </c>
      <c r="C8547" s="65">
        <v>9742</v>
      </c>
      <c r="D8547" s="66">
        <f>VLOOKUP(A8547,'2.1 Termination Charges'!$B$4:$F$904,5,0)</f>
        <v>0.35150999999999999</v>
      </c>
      <c r="G8547" s="67"/>
      <c r="H8547" s="67"/>
      <c r="J8547" s="67"/>
      <c r="P8547" s="68"/>
      <c r="Q8547" s="69"/>
      <c r="R8547" s="69"/>
      <c r="Z8547" s="70"/>
      <c r="AA8547" s="71"/>
      <c r="AB8547" s="70"/>
      <c r="AC8547" s="70"/>
      <c r="AD8547" s="53"/>
      <c r="AE8547" s="53"/>
      <c r="AF8547" s="72"/>
      <c r="AG8547" s="70"/>
      <c r="AH8547" s="70"/>
      <c r="AI8547" s="70"/>
    </row>
    <row r="8548" spans="1:35" ht="12.75" customHeight="1" x14ac:dyDescent="0.2">
      <c r="A8548" s="64" t="s">
        <v>1400</v>
      </c>
      <c r="B8548" s="65" t="s">
        <v>1399</v>
      </c>
      <c r="C8548" s="65">
        <v>9743</v>
      </c>
      <c r="D8548" s="66">
        <f>VLOOKUP(A8548,'2.1 Termination Charges'!$B$4:$F$904,5,0)</f>
        <v>0.35150999999999999</v>
      </c>
      <c r="G8548" s="67"/>
      <c r="H8548" s="67"/>
      <c r="J8548" s="67"/>
      <c r="P8548" s="68"/>
      <c r="Q8548" s="69"/>
      <c r="R8548" s="69"/>
      <c r="Z8548" s="70"/>
      <c r="AA8548" s="71"/>
      <c r="AB8548" s="70"/>
      <c r="AC8548" s="70"/>
      <c r="AD8548" s="53"/>
      <c r="AE8548" s="53"/>
      <c r="AF8548" s="72"/>
      <c r="AG8548" s="70"/>
      <c r="AH8548" s="70"/>
      <c r="AI8548" s="70"/>
    </row>
    <row r="8549" spans="1:35" ht="12.75" customHeight="1" x14ac:dyDescent="0.2">
      <c r="A8549" s="64" t="s">
        <v>1400</v>
      </c>
      <c r="B8549" s="65" t="s">
        <v>1399</v>
      </c>
      <c r="C8549" s="65">
        <v>9745</v>
      </c>
      <c r="D8549" s="66">
        <f>VLOOKUP(A8549,'2.1 Termination Charges'!$B$4:$F$904,5,0)</f>
        <v>0.35150999999999999</v>
      </c>
      <c r="G8549" s="67"/>
      <c r="H8549" s="67"/>
      <c r="J8549" s="67"/>
      <c r="P8549" s="68"/>
      <c r="Q8549" s="69"/>
      <c r="R8549" s="69"/>
      <c r="Z8549" s="70"/>
      <c r="AA8549" s="71"/>
      <c r="AB8549" s="70"/>
      <c r="AC8549" s="70"/>
      <c r="AD8549" s="53"/>
      <c r="AE8549" s="53"/>
      <c r="AF8549" s="72"/>
      <c r="AG8549" s="70"/>
      <c r="AH8549" s="70"/>
      <c r="AI8549" s="70"/>
    </row>
    <row r="8550" spans="1:35" ht="12.75" customHeight="1" x14ac:dyDescent="0.2">
      <c r="A8550" s="64" t="s">
        <v>1400</v>
      </c>
      <c r="B8550" s="65" t="s">
        <v>1399</v>
      </c>
      <c r="C8550" s="65">
        <v>9746</v>
      </c>
      <c r="D8550" s="66">
        <f>VLOOKUP(A8550,'2.1 Termination Charges'!$B$4:$F$904,5,0)</f>
        <v>0.35150999999999999</v>
      </c>
      <c r="G8550" s="67"/>
      <c r="H8550" s="67"/>
      <c r="J8550" s="67"/>
      <c r="P8550" s="68"/>
      <c r="Q8550" s="69"/>
      <c r="R8550" s="69"/>
      <c r="Z8550" s="70"/>
      <c r="AA8550" s="71"/>
      <c r="AB8550" s="70"/>
      <c r="AC8550" s="70"/>
      <c r="AD8550" s="53"/>
      <c r="AE8550" s="53"/>
      <c r="AF8550" s="72"/>
      <c r="AG8550" s="70"/>
      <c r="AH8550" s="70"/>
      <c r="AI8550" s="70"/>
    </row>
    <row r="8551" spans="1:35" ht="12.75" customHeight="1" x14ac:dyDescent="0.2">
      <c r="A8551" s="64" t="s">
        <v>1400</v>
      </c>
      <c r="B8551" s="65" t="s">
        <v>1399</v>
      </c>
      <c r="C8551" s="65">
        <v>9747</v>
      </c>
      <c r="D8551" s="66">
        <f>VLOOKUP(A8551,'2.1 Termination Charges'!$B$4:$F$904,5,0)</f>
        <v>0.35150999999999999</v>
      </c>
      <c r="G8551" s="67"/>
      <c r="H8551" s="67"/>
      <c r="J8551" s="67"/>
      <c r="P8551" s="68"/>
      <c r="Q8551" s="69"/>
      <c r="R8551" s="69"/>
      <c r="Z8551" s="70"/>
      <c r="AA8551" s="71"/>
      <c r="AB8551" s="70"/>
      <c r="AC8551" s="70"/>
      <c r="AD8551" s="53"/>
      <c r="AE8551" s="53"/>
      <c r="AF8551" s="72"/>
      <c r="AG8551" s="70"/>
      <c r="AH8551" s="70"/>
      <c r="AI8551" s="70"/>
    </row>
    <row r="8552" spans="1:35" ht="12.75" customHeight="1" x14ac:dyDescent="0.2">
      <c r="A8552" s="64" t="s">
        <v>1402</v>
      </c>
      <c r="B8552" s="65" t="s">
        <v>1401</v>
      </c>
      <c r="C8552" s="65">
        <v>262</v>
      </c>
      <c r="D8552" s="66">
        <f>VLOOKUP(A8552,'2.1 Termination Charges'!$B$4:$F$904,5,0)</f>
        <v>2.461E-2</v>
      </c>
      <c r="G8552" s="67"/>
      <c r="H8552" s="67"/>
      <c r="J8552" s="67"/>
      <c r="P8552" s="68"/>
      <c r="Q8552" s="69"/>
      <c r="R8552" s="69"/>
      <c r="Z8552" s="70"/>
      <c r="AA8552" s="71"/>
      <c r="AB8552" s="70"/>
      <c r="AC8552" s="70"/>
      <c r="AD8552" s="53"/>
      <c r="AE8552" s="53"/>
      <c r="AF8552" s="72"/>
      <c r="AG8552" s="70"/>
      <c r="AH8552" s="70"/>
      <c r="AI8552" s="70"/>
    </row>
    <row r="8553" spans="1:35" ht="12.75" customHeight="1" x14ac:dyDescent="0.2">
      <c r="A8553" s="64" t="s">
        <v>1404</v>
      </c>
      <c r="B8553" s="65" t="s">
        <v>1403</v>
      </c>
      <c r="C8553" s="65">
        <v>26263900</v>
      </c>
      <c r="D8553" s="66">
        <f>VLOOKUP(A8553,'2.1 Termination Charges'!$B$4:$F$904,5,0)</f>
        <v>0.83635000000000004</v>
      </c>
      <c r="G8553" s="67"/>
      <c r="H8553" s="67"/>
      <c r="J8553" s="67"/>
      <c r="P8553" s="68"/>
      <c r="Q8553" s="69"/>
      <c r="R8553" s="69"/>
      <c r="Z8553" s="70"/>
      <c r="AA8553" s="71"/>
      <c r="AB8553" s="70"/>
      <c r="AC8553" s="70"/>
      <c r="AD8553" s="53"/>
      <c r="AE8553" s="53"/>
      <c r="AF8553" s="72"/>
      <c r="AG8553" s="70"/>
      <c r="AH8553" s="70"/>
      <c r="AI8553" s="70"/>
    </row>
    <row r="8554" spans="1:35" ht="12.75" customHeight="1" x14ac:dyDescent="0.2">
      <c r="A8554" s="64" t="s">
        <v>1404</v>
      </c>
      <c r="B8554" s="65" t="s">
        <v>1403</v>
      </c>
      <c r="C8554" s="65">
        <v>26263960</v>
      </c>
      <c r="D8554" s="66">
        <f>VLOOKUP(A8554,'2.1 Termination Charges'!$B$4:$F$904,5,0)</f>
        <v>0.83635000000000004</v>
      </c>
      <c r="G8554" s="67"/>
      <c r="H8554" s="67"/>
      <c r="J8554" s="67"/>
      <c r="P8554" s="68"/>
      <c r="Q8554" s="69"/>
      <c r="R8554" s="69"/>
      <c r="Z8554" s="70"/>
      <c r="AA8554" s="71"/>
      <c r="AB8554" s="70"/>
      <c r="AC8554" s="70"/>
      <c r="AD8554" s="53"/>
      <c r="AE8554" s="53"/>
      <c r="AF8554" s="72"/>
      <c r="AG8554" s="70"/>
      <c r="AH8554" s="70"/>
      <c r="AI8554" s="70"/>
    </row>
    <row r="8555" spans="1:35" ht="12.75" customHeight="1" x14ac:dyDescent="0.2">
      <c r="A8555" s="64" t="s">
        <v>1404</v>
      </c>
      <c r="B8555" s="65" t="s">
        <v>1403</v>
      </c>
      <c r="C8555" s="65">
        <v>26263961</v>
      </c>
      <c r="D8555" s="66">
        <f>VLOOKUP(A8555,'2.1 Termination Charges'!$B$4:$F$904,5,0)</f>
        <v>0.83635000000000004</v>
      </c>
      <c r="G8555" s="67"/>
      <c r="H8555" s="67"/>
      <c r="J8555" s="67"/>
      <c r="P8555" s="68"/>
      <c r="Q8555" s="69"/>
      <c r="R8555" s="69"/>
      <c r="Z8555" s="70"/>
      <c r="AA8555" s="71"/>
      <c r="AB8555" s="70"/>
      <c r="AC8555" s="70"/>
      <c r="AD8555" s="53"/>
      <c r="AE8555" s="53"/>
      <c r="AF8555" s="72"/>
      <c r="AG8555" s="70"/>
      <c r="AH8555" s="70"/>
      <c r="AI8555" s="70"/>
    </row>
    <row r="8556" spans="1:35" ht="12.75" customHeight="1" x14ac:dyDescent="0.2">
      <c r="A8556" s="64" t="s">
        <v>1404</v>
      </c>
      <c r="B8556" s="65" t="s">
        <v>1403</v>
      </c>
      <c r="C8556" s="65">
        <v>26269200</v>
      </c>
      <c r="D8556" s="66">
        <f>VLOOKUP(A8556,'2.1 Termination Charges'!$B$4:$F$904,5,0)</f>
        <v>0.83635000000000004</v>
      </c>
      <c r="G8556" s="67"/>
      <c r="H8556" s="67"/>
      <c r="J8556" s="67"/>
      <c r="P8556" s="68"/>
      <c r="Q8556" s="69"/>
      <c r="R8556" s="69"/>
      <c r="Z8556" s="70"/>
      <c r="AA8556" s="71"/>
      <c r="AB8556" s="70"/>
      <c r="AC8556" s="70"/>
      <c r="AD8556" s="53"/>
      <c r="AE8556" s="53"/>
      <c r="AF8556" s="72"/>
      <c r="AG8556" s="70"/>
      <c r="AH8556" s="70"/>
      <c r="AI8556" s="70"/>
    </row>
    <row r="8557" spans="1:35" ht="12.75" customHeight="1" x14ac:dyDescent="0.2">
      <c r="A8557" s="64" t="s">
        <v>1404</v>
      </c>
      <c r="B8557" s="65" t="s">
        <v>1403</v>
      </c>
      <c r="C8557" s="65">
        <v>26269201</v>
      </c>
      <c r="D8557" s="66">
        <f>VLOOKUP(A8557,'2.1 Termination Charges'!$B$4:$F$904,5,0)</f>
        <v>0.83635000000000004</v>
      </c>
      <c r="G8557" s="67"/>
      <c r="H8557" s="67"/>
      <c r="J8557" s="67"/>
      <c r="P8557" s="68"/>
      <c r="Q8557" s="69"/>
      <c r="R8557" s="69"/>
      <c r="Z8557" s="70"/>
      <c r="AA8557" s="71"/>
      <c r="AB8557" s="70"/>
      <c r="AC8557" s="70"/>
      <c r="AD8557" s="53"/>
      <c r="AE8557" s="53"/>
      <c r="AF8557" s="72"/>
      <c r="AG8557" s="70"/>
      <c r="AH8557" s="70"/>
      <c r="AI8557" s="70"/>
    </row>
    <row r="8558" spans="1:35" ht="12.75" customHeight="1" x14ac:dyDescent="0.2">
      <c r="A8558" s="64" t="s">
        <v>1404</v>
      </c>
      <c r="B8558" s="65" t="s">
        <v>1403</v>
      </c>
      <c r="C8558" s="65">
        <v>26269202</v>
      </c>
      <c r="D8558" s="66">
        <f>VLOOKUP(A8558,'2.1 Termination Charges'!$B$4:$F$904,5,0)</f>
        <v>0.83635000000000004</v>
      </c>
      <c r="G8558" s="67"/>
      <c r="H8558" s="67"/>
      <c r="J8558" s="67"/>
      <c r="P8558" s="68"/>
      <c r="Q8558" s="69"/>
      <c r="R8558" s="69"/>
      <c r="Z8558" s="70"/>
      <c r="AA8558" s="71"/>
      <c r="AB8558" s="70"/>
      <c r="AC8558" s="70"/>
      <c r="AD8558" s="53"/>
      <c r="AE8558" s="53"/>
      <c r="AF8558" s="72"/>
      <c r="AG8558" s="70"/>
      <c r="AH8558" s="70"/>
      <c r="AI8558" s="70"/>
    </row>
    <row r="8559" spans="1:35" ht="12.75" customHeight="1" x14ac:dyDescent="0.2">
      <c r="A8559" s="64" t="s">
        <v>1404</v>
      </c>
      <c r="B8559" s="65" t="s">
        <v>1403</v>
      </c>
      <c r="C8559" s="65">
        <v>26269203</v>
      </c>
      <c r="D8559" s="66">
        <f>VLOOKUP(A8559,'2.1 Termination Charges'!$B$4:$F$904,5,0)</f>
        <v>0.83635000000000004</v>
      </c>
      <c r="G8559" s="67"/>
      <c r="H8559" s="67"/>
      <c r="J8559" s="67"/>
      <c r="P8559" s="68"/>
      <c r="Q8559" s="69"/>
      <c r="R8559" s="69"/>
      <c r="Z8559" s="70"/>
      <c r="AA8559" s="71"/>
      <c r="AB8559" s="70"/>
      <c r="AC8559" s="70"/>
      <c r="AD8559" s="53"/>
      <c r="AE8559" s="53"/>
      <c r="AF8559" s="72"/>
      <c r="AG8559" s="70"/>
      <c r="AH8559" s="70"/>
      <c r="AI8559" s="70"/>
    </row>
    <row r="8560" spans="1:35" ht="12.75" customHeight="1" x14ac:dyDescent="0.2">
      <c r="A8560" s="64" t="s">
        <v>1404</v>
      </c>
      <c r="B8560" s="65" t="s">
        <v>1403</v>
      </c>
      <c r="C8560" s="65">
        <v>26269204</v>
      </c>
      <c r="D8560" s="66">
        <f>VLOOKUP(A8560,'2.1 Termination Charges'!$B$4:$F$904,5,0)</f>
        <v>0.83635000000000004</v>
      </c>
      <c r="G8560" s="67"/>
      <c r="H8560" s="67"/>
      <c r="J8560" s="67"/>
      <c r="P8560" s="68"/>
      <c r="Q8560" s="69"/>
      <c r="R8560" s="69"/>
      <c r="Z8560" s="70"/>
      <c r="AA8560" s="71"/>
      <c r="AB8560" s="70"/>
      <c r="AC8560" s="70"/>
      <c r="AD8560" s="53"/>
      <c r="AE8560" s="53"/>
      <c r="AF8560" s="72"/>
      <c r="AG8560" s="70"/>
      <c r="AH8560" s="70"/>
      <c r="AI8560" s="70"/>
    </row>
    <row r="8561" spans="1:35" ht="12.75" customHeight="1" x14ac:dyDescent="0.2">
      <c r="A8561" s="64" t="s">
        <v>1404</v>
      </c>
      <c r="B8561" s="65" t="s">
        <v>1403</v>
      </c>
      <c r="C8561" s="65">
        <v>26269205</v>
      </c>
      <c r="D8561" s="66">
        <f>VLOOKUP(A8561,'2.1 Termination Charges'!$B$4:$F$904,5,0)</f>
        <v>0.83635000000000004</v>
      </c>
      <c r="G8561" s="67"/>
      <c r="H8561" s="67"/>
      <c r="J8561" s="67"/>
      <c r="P8561" s="68"/>
      <c r="Q8561" s="69"/>
      <c r="R8561" s="69"/>
      <c r="Z8561" s="70"/>
      <c r="AA8561" s="71"/>
      <c r="AB8561" s="70"/>
      <c r="AC8561" s="70"/>
      <c r="AD8561" s="53"/>
      <c r="AE8561" s="53"/>
      <c r="AF8561" s="72"/>
      <c r="AG8561" s="70"/>
      <c r="AH8561" s="70"/>
      <c r="AI8561" s="70"/>
    </row>
    <row r="8562" spans="1:35" ht="12.75" customHeight="1" x14ac:dyDescent="0.2">
      <c r="A8562" s="64" t="s">
        <v>1404</v>
      </c>
      <c r="B8562" s="65" t="s">
        <v>1403</v>
      </c>
      <c r="C8562" s="65">
        <v>26269207</v>
      </c>
      <c r="D8562" s="66">
        <f>VLOOKUP(A8562,'2.1 Termination Charges'!$B$4:$F$904,5,0)</f>
        <v>0.83635000000000004</v>
      </c>
      <c r="G8562" s="67"/>
      <c r="H8562" s="67"/>
      <c r="J8562" s="67"/>
      <c r="P8562" s="68"/>
      <c r="Q8562" s="69"/>
      <c r="R8562" s="69"/>
      <c r="Z8562" s="70"/>
      <c r="AA8562" s="71"/>
      <c r="AB8562" s="70"/>
      <c r="AC8562" s="70"/>
      <c r="AD8562" s="53"/>
      <c r="AE8562" s="53"/>
      <c r="AF8562" s="72"/>
      <c r="AG8562" s="70"/>
      <c r="AH8562" s="70"/>
      <c r="AI8562" s="70"/>
    </row>
    <row r="8563" spans="1:35" ht="12.75" customHeight="1" x14ac:dyDescent="0.2">
      <c r="A8563" s="64" t="s">
        <v>1404</v>
      </c>
      <c r="B8563" s="65" t="s">
        <v>1403</v>
      </c>
      <c r="C8563" s="65">
        <v>26269208</v>
      </c>
      <c r="D8563" s="66">
        <f>VLOOKUP(A8563,'2.1 Termination Charges'!$B$4:$F$904,5,0)</f>
        <v>0.83635000000000004</v>
      </c>
      <c r="G8563" s="67"/>
      <c r="H8563" s="67"/>
      <c r="J8563" s="67"/>
      <c r="P8563" s="68"/>
      <c r="Q8563" s="69"/>
      <c r="R8563" s="69"/>
      <c r="Z8563" s="70"/>
      <c r="AA8563" s="71"/>
      <c r="AB8563" s="70"/>
      <c r="AC8563" s="70"/>
      <c r="AD8563" s="53"/>
      <c r="AE8563" s="53"/>
      <c r="AF8563" s="72"/>
      <c r="AG8563" s="70"/>
      <c r="AH8563" s="70"/>
      <c r="AI8563" s="70"/>
    </row>
    <row r="8564" spans="1:35" ht="12.75" customHeight="1" x14ac:dyDescent="0.2">
      <c r="A8564" s="64" t="s">
        <v>1404</v>
      </c>
      <c r="B8564" s="65" t="s">
        <v>1403</v>
      </c>
      <c r="C8564" s="65">
        <v>26269209</v>
      </c>
      <c r="D8564" s="66">
        <f>VLOOKUP(A8564,'2.1 Termination Charges'!$B$4:$F$904,5,0)</f>
        <v>0.83635000000000004</v>
      </c>
      <c r="G8564" s="67"/>
      <c r="H8564" s="67"/>
      <c r="J8564" s="67"/>
      <c r="P8564" s="68"/>
      <c r="Q8564" s="69"/>
      <c r="R8564" s="69"/>
      <c r="Z8564" s="70"/>
      <c r="AA8564" s="71"/>
      <c r="AB8564" s="70"/>
      <c r="AC8564" s="70"/>
      <c r="AD8564" s="53"/>
      <c r="AE8564" s="53"/>
      <c r="AF8564" s="72"/>
      <c r="AG8564" s="70"/>
      <c r="AH8564" s="70"/>
      <c r="AI8564" s="70"/>
    </row>
    <row r="8565" spans="1:35" ht="12.75" customHeight="1" x14ac:dyDescent="0.2">
      <c r="A8565" s="64" t="s">
        <v>1404</v>
      </c>
      <c r="B8565" s="65" t="s">
        <v>1403</v>
      </c>
      <c r="C8565" s="65">
        <v>2626922</v>
      </c>
      <c r="D8565" s="66">
        <f>VLOOKUP(A8565,'2.1 Termination Charges'!$B$4:$F$904,5,0)</f>
        <v>0.83635000000000004</v>
      </c>
      <c r="G8565" s="67"/>
      <c r="H8565" s="67"/>
      <c r="J8565" s="67"/>
      <c r="P8565" s="68"/>
      <c r="Q8565" s="69"/>
      <c r="R8565" s="69"/>
      <c r="Z8565" s="70"/>
      <c r="AA8565" s="71"/>
      <c r="AB8565" s="70"/>
      <c r="AC8565" s="70"/>
      <c r="AD8565" s="53"/>
      <c r="AE8565" s="53"/>
      <c r="AF8565" s="72"/>
      <c r="AG8565" s="70"/>
      <c r="AH8565" s="70"/>
      <c r="AI8565" s="70"/>
    </row>
    <row r="8566" spans="1:35" ht="12.75" customHeight="1" x14ac:dyDescent="0.2">
      <c r="A8566" s="64" t="s">
        <v>1404</v>
      </c>
      <c r="B8566" s="65" t="s">
        <v>1403</v>
      </c>
      <c r="C8566" s="65">
        <v>2626923</v>
      </c>
      <c r="D8566" s="66">
        <f>VLOOKUP(A8566,'2.1 Termination Charges'!$B$4:$F$904,5,0)</f>
        <v>0.83635000000000004</v>
      </c>
      <c r="G8566" s="67"/>
      <c r="H8566" s="67"/>
      <c r="J8566" s="67"/>
      <c r="P8566" s="68"/>
      <c r="Q8566" s="69"/>
      <c r="R8566" s="69"/>
      <c r="Z8566" s="70"/>
      <c r="AA8566" s="71"/>
      <c r="AB8566" s="70"/>
      <c r="AC8566" s="70"/>
      <c r="AD8566" s="53"/>
      <c r="AE8566" s="53"/>
      <c r="AF8566" s="72"/>
      <c r="AG8566" s="70"/>
      <c r="AH8566" s="70"/>
      <c r="AI8566" s="70"/>
    </row>
    <row r="8567" spans="1:35" ht="12.75" customHeight="1" x14ac:dyDescent="0.2">
      <c r="A8567" s="64" t="s">
        <v>1404</v>
      </c>
      <c r="B8567" s="65" t="s">
        <v>1403</v>
      </c>
      <c r="C8567" s="65">
        <v>26269240</v>
      </c>
      <c r="D8567" s="66">
        <f>VLOOKUP(A8567,'2.1 Termination Charges'!$B$4:$F$904,5,0)</f>
        <v>0.83635000000000004</v>
      </c>
      <c r="G8567" s="67"/>
      <c r="H8567" s="67"/>
      <c r="J8567" s="67"/>
      <c r="P8567" s="68"/>
      <c r="Q8567" s="69"/>
      <c r="R8567" s="69"/>
      <c r="Z8567" s="70"/>
      <c r="AA8567" s="71"/>
      <c r="AB8567" s="70"/>
      <c r="AC8567" s="70"/>
      <c r="AD8567" s="53"/>
      <c r="AE8567" s="53"/>
      <c r="AF8567" s="72"/>
      <c r="AG8567" s="70"/>
      <c r="AH8567" s="70"/>
      <c r="AI8567" s="70"/>
    </row>
    <row r="8568" spans="1:35" ht="12.75" customHeight="1" x14ac:dyDescent="0.2">
      <c r="A8568" s="64" t="s">
        <v>1404</v>
      </c>
      <c r="B8568" s="65" t="s">
        <v>1403</v>
      </c>
      <c r="C8568" s="65">
        <v>26269241</v>
      </c>
      <c r="D8568" s="66">
        <f>VLOOKUP(A8568,'2.1 Termination Charges'!$B$4:$F$904,5,0)</f>
        <v>0.83635000000000004</v>
      </c>
      <c r="G8568" s="67"/>
      <c r="H8568" s="67"/>
      <c r="J8568" s="67"/>
      <c r="P8568" s="68"/>
      <c r="Q8568" s="69"/>
      <c r="R8568" s="69"/>
      <c r="Z8568" s="70"/>
      <c r="AA8568" s="71"/>
      <c r="AB8568" s="70"/>
      <c r="AC8568" s="70"/>
      <c r="AD8568" s="53"/>
      <c r="AE8568" s="53"/>
      <c r="AF8568" s="72"/>
      <c r="AG8568" s="70"/>
      <c r="AH8568" s="70"/>
      <c r="AI8568" s="70"/>
    </row>
    <row r="8569" spans="1:35" ht="12.75" customHeight="1" x14ac:dyDescent="0.2">
      <c r="A8569" s="64" t="s">
        <v>1404</v>
      </c>
      <c r="B8569" s="65" t="s">
        <v>1403</v>
      </c>
      <c r="C8569" s="65">
        <v>26269242</v>
      </c>
      <c r="D8569" s="66">
        <f>VLOOKUP(A8569,'2.1 Termination Charges'!$B$4:$F$904,5,0)</f>
        <v>0.83635000000000004</v>
      </c>
      <c r="G8569" s="67"/>
      <c r="H8569" s="67"/>
      <c r="J8569" s="67"/>
      <c r="P8569" s="68"/>
      <c r="Q8569" s="69"/>
      <c r="R8569" s="69"/>
      <c r="Z8569" s="70"/>
      <c r="AA8569" s="71"/>
      <c r="AB8569" s="70"/>
      <c r="AC8569" s="70"/>
      <c r="AD8569" s="53"/>
      <c r="AE8569" s="53"/>
      <c r="AF8569" s="72"/>
      <c r="AG8569" s="70"/>
      <c r="AH8569" s="70"/>
      <c r="AI8569" s="70"/>
    </row>
    <row r="8570" spans="1:35" ht="12.75" customHeight="1" x14ac:dyDescent="0.2">
      <c r="A8570" s="64" t="s">
        <v>1404</v>
      </c>
      <c r="B8570" s="65" t="s">
        <v>1403</v>
      </c>
      <c r="C8570" s="65">
        <v>26269243</v>
      </c>
      <c r="D8570" s="66">
        <f>VLOOKUP(A8570,'2.1 Termination Charges'!$B$4:$F$904,5,0)</f>
        <v>0.83635000000000004</v>
      </c>
      <c r="G8570" s="67"/>
      <c r="H8570" s="67"/>
      <c r="J8570" s="67"/>
      <c r="P8570" s="68"/>
      <c r="Q8570" s="69"/>
      <c r="R8570" s="69"/>
      <c r="Z8570" s="70"/>
      <c r="AA8570" s="71"/>
      <c r="AB8570" s="70"/>
      <c r="AC8570" s="70"/>
      <c r="AD8570" s="53"/>
      <c r="AE8570" s="53"/>
      <c r="AF8570" s="72"/>
      <c r="AG8570" s="70"/>
      <c r="AH8570" s="70"/>
      <c r="AI8570" s="70"/>
    </row>
    <row r="8571" spans="1:35" ht="12.75" customHeight="1" x14ac:dyDescent="0.2">
      <c r="A8571" s="64" t="s">
        <v>1404</v>
      </c>
      <c r="B8571" s="65" t="s">
        <v>1403</v>
      </c>
      <c r="C8571" s="65">
        <v>26269244</v>
      </c>
      <c r="D8571" s="66">
        <f>VLOOKUP(A8571,'2.1 Termination Charges'!$B$4:$F$904,5,0)</f>
        <v>0.83635000000000004</v>
      </c>
      <c r="G8571" s="67"/>
      <c r="H8571" s="67"/>
      <c r="J8571" s="67"/>
      <c r="P8571" s="68"/>
      <c r="Q8571" s="69"/>
      <c r="R8571" s="69"/>
      <c r="Z8571" s="70"/>
      <c r="AA8571" s="71"/>
      <c r="AB8571" s="70"/>
      <c r="AC8571" s="70"/>
      <c r="AD8571" s="53"/>
      <c r="AE8571" s="53"/>
      <c r="AF8571" s="72"/>
      <c r="AG8571" s="70"/>
      <c r="AH8571" s="70"/>
      <c r="AI8571" s="70"/>
    </row>
    <row r="8572" spans="1:35" ht="12.75" customHeight="1" x14ac:dyDescent="0.2">
      <c r="A8572" s="64" t="s">
        <v>1404</v>
      </c>
      <c r="B8572" s="65" t="s">
        <v>1403</v>
      </c>
      <c r="C8572" s="65">
        <v>26269300</v>
      </c>
      <c r="D8572" s="66">
        <f>VLOOKUP(A8572,'2.1 Termination Charges'!$B$4:$F$904,5,0)</f>
        <v>0.83635000000000004</v>
      </c>
      <c r="G8572" s="67"/>
      <c r="H8572" s="67"/>
      <c r="J8572" s="67"/>
      <c r="P8572" s="68"/>
      <c r="Q8572" s="69"/>
      <c r="R8572" s="69"/>
      <c r="Z8572" s="70"/>
      <c r="AA8572" s="71"/>
      <c r="AB8572" s="70"/>
      <c r="AC8572" s="70"/>
      <c r="AD8572" s="53"/>
      <c r="AE8572" s="53"/>
      <c r="AF8572" s="72"/>
      <c r="AG8572" s="70"/>
      <c r="AH8572" s="70"/>
      <c r="AI8572" s="70"/>
    </row>
    <row r="8573" spans="1:35" ht="12.75" customHeight="1" x14ac:dyDescent="0.2">
      <c r="A8573" s="64" t="s">
        <v>1404</v>
      </c>
      <c r="B8573" s="65" t="s">
        <v>1403</v>
      </c>
      <c r="C8573" s="65">
        <v>26269306</v>
      </c>
      <c r="D8573" s="66">
        <f>VLOOKUP(A8573,'2.1 Termination Charges'!$B$4:$F$904,5,0)</f>
        <v>0.83635000000000004</v>
      </c>
      <c r="G8573" s="67"/>
      <c r="H8573" s="67"/>
      <c r="J8573" s="67"/>
      <c r="P8573" s="68"/>
      <c r="Q8573" s="69"/>
      <c r="R8573" s="69"/>
      <c r="Z8573" s="70"/>
      <c r="AA8573" s="71"/>
      <c r="AB8573" s="70"/>
      <c r="AC8573" s="70"/>
      <c r="AD8573" s="53"/>
      <c r="AE8573" s="53"/>
      <c r="AF8573" s="72"/>
      <c r="AG8573" s="70"/>
      <c r="AH8573" s="70"/>
      <c r="AI8573" s="70"/>
    </row>
    <row r="8574" spans="1:35" ht="12.75" customHeight="1" x14ac:dyDescent="0.2">
      <c r="A8574" s="64" t="s">
        <v>1404</v>
      </c>
      <c r="B8574" s="65" t="s">
        <v>1403</v>
      </c>
      <c r="C8574" s="65">
        <v>26269311</v>
      </c>
      <c r="D8574" s="66">
        <f>VLOOKUP(A8574,'2.1 Termination Charges'!$B$4:$F$904,5,0)</f>
        <v>0.83635000000000004</v>
      </c>
      <c r="G8574" s="67"/>
      <c r="H8574" s="67"/>
      <c r="J8574" s="67"/>
      <c r="P8574" s="68"/>
      <c r="Q8574" s="69"/>
      <c r="R8574" s="69"/>
      <c r="Z8574" s="70"/>
      <c r="AA8574" s="71"/>
      <c r="AB8574" s="70"/>
      <c r="AC8574" s="70"/>
      <c r="AD8574" s="53"/>
      <c r="AE8574" s="53"/>
      <c r="AF8574" s="72"/>
      <c r="AG8574" s="70"/>
      <c r="AH8574" s="70"/>
      <c r="AI8574" s="70"/>
    </row>
    <row r="8575" spans="1:35" ht="12.75" customHeight="1" x14ac:dyDescent="0.2">
      <c r="A8575" s="64" t="s">
        <v>1404</v>
      </c>
      <c r="B8575" s="65" t="s">
        <v>1403</v>
      </c>
      <c r="C8575" s="65">
        <v>26269321</v>
      </c>
      <c r="D8575" s="66">
        <f>VLOOKUP(A8575,'2.1 Termination Charges'!$B$4:$F$904,5,0)</f>
        <v>0.83635000000000004</v>
      </c>
      <c r="G8575" s="67"/>
      <c r="H8575" s="67"/>
      <c r="J8575" s="67"/>
      <c r="P8575" s="68"/>
      <c r="Q8575" s="69"/>
      <c r="R8575" s="69"/>
      <c r="Z8575" s="70"/>
      <c r="AA8575" s="71"/>
      <c r="AB8575" s="70"/>
      <c r="AC8575" s="70"/>
      <c r="AD8575" s="53"/>
      <c r="AE8575" s="53"/>
      <c r="AF8575" s="72"/>
      <c r="AG8575" s="70"/>
      <c r="AH8575" s="70"/>
      <c r="AI8575" s="70"/>
    </row>
    <row r="8576" spans="1:35" ht="12.75" customHeight="1" x14ac:dyDescent="0.2">
      <c r="A8576" s="64" t="s">
        <v>1404</v>
      </c>
      <c r="B8576" s="65" t="s">
        <v>1403</v>
      </c>
      <c r="C8576" s="65">
        <v>26269322</v>
      </c>
      <c r="D8576" s="66">
        <f>VLOOKUP(A8576,'2.1 Termination Charges'!$B$4:$F$904,5,0)</f>
        <v>0.83635000000000004</v>
      </c>
      <c r="G8576" s="67"/>
      <c r="H8576" s="67"/>
      <c r="J8576" s="67"/>
      <c r="P8576" s="68"/>
      <c r="Q8576" s="69"/>
      <c r="R8576" s="69"/>
      <c r="Z8576" s="70"/>
      <c r="AA8576" s="71"/>
      <c r="AB8576" s="70"/>
      <c r="AC8576" s="70"/>
      <c r="AD8576" s="53"/>
      <c r="AE8576" s="53"/>
      <c r="AF8576" s="72"/>
      <c r="AG8576" s="70"/>
      <c r="AH8576" s="70"/>
      <c r="AI8576" s="70"/>
    </row>
    <row r="8577" spans="1:35" ht="12.75" customHeight="1" x14ac:dyDescent="0.2">
      <c r="A8577" s="64" t="s">
        <v>1404</v>
      </c>
      <c r="B8577" s="65" t="s">
        <v>1403</v>
      </c>
      <c r="C8577" s="65">
        <v>26269333</v>
      </c>
      <c r="D8577" s="66">
        <f>VLOOKUP(A8577,'2.1 Termination Charges'!$B$4:$F$904,5,0)</f>
        <v>0.83635000000000004</v>
      </c>
      <c r="G8577" s="67"/>
      <c r="H8577" s="67"/>
      <c r="J8577" s="67"/>
      <c r="P8577" s="68"/>
      <c r="Q8577" s="69"/>
      <c r="R8577" s="69"/>
      <c r="Z8577" s="70"/>
      <c r="AA8577" s="71"/>
      <c r="AB8577" s="70"/>
      <c r="AC8577" s="70"/>
      <c r="AD8577" s="53"/>
      <c r="AE8577" s="53"/>
      <c r="AF8577" s="72"/>
      <c r="AG8577" s="70"/>
      <c r="AH8577" s="70"/>
      <c r="AI8577" s="70"/>
    </row>
    <row r="8578" spans="1:35" ht="12.75" customHeight="1" x14ac:dyDescent="0.2">
      <c r="A8578" s="64" t="s">
        <v>1404</v>
      </c>
      <c r="B8578" s="65" t="s">
        <v>1403</v>
      </c>
      <c r="C8578" s="65">
        <v>26269339</v>
      </c>
      <c r="D8578" s="66">
        <f>VLOOKUP(A8578,'2.1 Termination Charges'!$B$4:$F$904,5,0)</f>
        <v>0.83635000000000004</v>
      </c>
      <c r="G8578" s="67"/>
      <c r="H8578" s="67"/>
      <c r="J8578" s="67"/>
      <c r="P8578" s="68"/>
      <c r="Q8578" s="69"/>
      <c r="R8578" s="69"/>
      <c r="Z8578" s="70"/>
      <c r="AA8578" s="71"/>
      <c r="AB8578" s="70"/>
      <c r="AC8578" s="70"/>
      <c r="AD8578" s="53"/>
      <c r="AE8578" s="53"/>
      <c r="AF8578" s="72"/>
      <c r="AG8578" s="70"/>
      <c r="AH8578" s="70"/>
      <c r="AI8578" s="70"/>
    </row>
    <row r="8579" spans="1:35" ht="12.75" customHeight="1" x14ac:dyDescent="0.2">
      <c r="A8579" s="64" t="s">
        <v>1404</v>
      </c>
      <c r="B8579" s="65" t="s">
        <v>1403</v>
      </c>
      <c r="C8579" s="65">
        <v>26269355</v>
      </c>
      <c r="D8579" s="66">
        <f>VLOOKUP(A8579,'2.1 Termination Charges'!$B$4:$F$904,5,0)</f>
        <v>0.83635000000000004</v>
      </c>
      <c r="G8579" s="67"/>
      <c r="H8579" s="67"/>
      <c r="J8579" s="67"/>
      <c r="P8579" s="68"/>
      <c r="Q8579" s="69"/>
      <c r="R8579" s="69"/>
      <c r="Z8579" s="70"/>
      <c r="AA8579" s="71"/>
      <c r="AB8579" s="70"/>
      <c r="AC8579" s="70"/>
      <c r="AD8579" s="53"/>
      <c r="AE8579" s="53"/>
      <c r="AF8579" s="72"/>
      <c r="AG8579" s="70"/>
      <c r="AH8579" s="70"/>
      <c r="AI8579" s="70"/>
    </row>
    <row r="8580" spans="1:35" ht="12.75" customHeight="1" x14ac:dyDescent="0.2">
      <c r="A8580" s="64" t="s">
        <v>1404</v>
      </c>
      <c r="B8580" s="65" t="s">
        <v>1403</v>
      </c>
      <c r="C8580" s="65">
        <v>26269366</v>
      </c>
      <c r="D8580" s="66">
        <f>VLOOKUP(A8580,'2.1 Termination Charges'!$B$4:$F$904,5,0)</f>
        <v>0.83635000000000004</v>
      </c>
      <c r="G8580" s="67"/>
      <c r="H8580" s="67"/>
      <c r="J8580" s="67"/>
      <c r="P8580" s="68"/>
      <c r="Q8580" s="69"/>
      <c r="R8580" s="69"/>
      <c r="Z8580" s="70"/>
      <c r="AA8580" s="71"/>
      <c r="AB8580" s="70"/>
      <c r="AC8580" s="70"/>
      <c r="AD8580" s="53"/>
      <c r="AE8580" s="53"/>
      <c r="AF8580" s="72"/>
      <c r="AG8580" s="70"/>
      <c r="AH8580" s="70"/>
      <c r="AI8580" s="70"/>
    </row>
    <row r="8581" spans="1:35" ht="12.75" customHeight="1" x14ac:dyDescent="0.2">
      <c r="A8581" s="64" t="s">
        <v>1404</v>
      </c>
      <c r="B8581" s="65" t="s">
        <v>1403</v>
      </c>
      <c r="C8581" s="65">
        <v>26269377</v>
      </c>
      <c r="D8581" s="66">
        <f>VLOOKUP(A8581,'2.1 Termination Charges'!$B$4:$F$904,5,0)</f>
        <v>0.83635000000000004</v>
      </c>
      <c r="G8581" s="67"/>
      <c r="H8581" s="67"/>
      <c r="J8581" s="67"/>
      <c r="P8581" s="68"/>
      <c r="Q8581" s="69"/>
      <c r="R8581" s="69"/>
      <c r="Z8581" s="70"/>
      <c r="AA8581" s="71"/>
      <c r="AB8581" s="70"/>
      <c r="AC8581" s="70"/>
      <c r="AD8581" s="53"/>
      <c r="AE8581" s="53"/>
      <c r="AF8581" s="72"/>
      <c r="AG8581" s="70"/>
      <c r="AH8581" s="70"/>
      <c r="AI8581" s="70"/>
    </row>
    <row r="8582" spans="1:35" ht="12.75" customHeight="1" x14ac:dyDescent="0.2">
      <c r="A8582" s="64" t="s">
        <v>1404</v>
      </c>
      <c r="B8582" s="65" t="s">
        <v>1403</v>
      </c>
      <c r="C8582" s="65">
        <v>26269388</v>
      </c>
      <c r="D8582" s="66">
        <f>VLOOKUP(A8582,'2.1 Termination Charges'!$B$4:$F$904,5,0)</f>
        <v>0.83635000000000004</v>
      </c>
      <c r="G8582" s="67"/>
      <c r="H8582" s="67"/>
      <c r="J8582" s="67"/>
      <c r="P8582" s="68"/>
      <c r="Q8582" s="69"/>
      <c r="R8582" s="69"/>
      <c r="Z8582" s="70"/>
      <c r="AA8582" s="71"/>
      <c r="AB8582" s="70"/>
      <c r="AC8582" s="70"/>
      <c r="AD8582" s="53"/>
      <c r="AE8582" s="53"/>
      <c r="AF8582" s="72"/>
      <c r="AG8582" s="70"/>
      <c r="AH8582" s="70"/>
      <c r="AI8582" s="70"/>
    </row>
    <row r="8583" spans="1:35" ht="12.75" customHeight="1" x14ac:dyDescent="0.2">
      <c r="A8583" s="64" t="s">
        <v>1404</v>
      </c>
      <c r="B8583" s="65" t="s">
        <v>1403</v>
      </c>
      <c r="C8583" s="65">
        <v>26269390</v>
      </c>
      <c r="D8583" s="66">
        <f>VLOOKUP(A8583,'2.1 Termination Charges'!$B$4:$F$904,5,0)</f>
        <v>0.83635000000000004</v>
      </c>
      <c r="G8583" s="67"/>
      <c r="H8583" s="67"/>
      <c r="J8583" s="67"/>
      <c r="P8583" s="68"/>
      <c r="Q8583" s="69"/>
      <c r="R8583" s="69"/>
      <c r="Z8583" s="70"/>
      <c r="AA8583" s="71"/>
      <c r="AB8583" s="70"/>
      <c r="AC8583" s="70"/>
      <c r="AD8583" s="53"/>
      <c r="AE8583" s="53"/>
      <c r="AF8583" s="72"/>
      <c r="AG8583" s="70"/>
      <c r="AH8583" s="70"/>
      <c r="AI8583" s="70"/>
    </row>
    <row r="8584" spans="1:35" ht="12.75" customHeight="1" x14ac:dyDescent="0.2">
      <c r="A8584" s="64" t="s">
        <v>1404</v>
      </c>
      <c r="B8584" s="65" t="s">
        <v>1403</v>
      </c>
      <c r="C8584" s="65">
        <v>26269391</v>
      </c>
      <c r="D8584" s="66">
        <f>VLOOKUP(A8584,'2.1 Termination Charges'!$B$4:$F$904,5,0)</f>
        <v>0.83635000000000004</v>
      </c>
      <c r="G8584" s="67"/>
      <c r="H8584" s="67"/>
      <c r="J8584" s="67"/>
      <c r="P8584" s="68"/>
      <c r="Q8584" s="69"/>
      <c r="R8584" s="69"/>
      <c r="Z8584" s="70"/>
      <c r="AA8584" s="71"/>
      <c r="AB8584" s="70"/>
      <c r="AC8584" s="70"/>
      <c r="AD8584" s="53"/>
      <c r="AE8584" s="53"/>
      <c r="AF8584" s="72"/>
      <c r="AG8584" s="70"/>
      <c r="AH8584" s="70"/>
      <c r="AI8584" s="70"/>
    </row>
    <row r="8585" spans="1:35" ht="12.75" customHeight="1" x14ac:dyDescent="0.2">
      <c r="A8585" s="64" t="s">
        <v>1404</v>
      </c>
      <c r="B8585" s="65" t="s">
        <v>1403</v>
      </c>
      <c r="C8585" s="65">
        <v>26269392</v>
      </c>
      <c r="D8585" s="66">
        <f>VLOOKUP(A8585,'2.1 Termination Charges'!$B$4:$F$904,5,0)</f>
        <v>0.83635000000000004</v>
      </c>
      <c r="G8585" s="67"/>
      <c r="H8585" s="67"/>
      <c r="J8585" s="67"/>
      <c r="P8585" s="68"/>
      <c r="Q8585" s="69"/>
      <c r="R8585" s="69"/>
      <c r="Z8585" s="70"/>
      <c r="AA8585" s="71"/>
      <c r="AB8585" s="70"/>
      <c r="AC8585" s="70"/>
      <c r="AD8585" s="53"/>
      <c r="AE8585" s="53"/>
      <c r="AF8585" s="72"/>
      <c r="AG8585" s="70"/>
      <c r="AH8585" s="70"/>
      <c r="AI8585" s="70"/>
    </row>
    <row r="8586" spans="1:35" ht="12.75" customHeight="1" x14ac:dyDescent="0.2">
      <c r="A8586" s="64" t="s">
        <v>1404</v>
      </c>
      <c r="B8586" s="65" t="s">
        <v>1403</v>
      </c>
      <c r="C8586" s="65">
        <v>26269393</v>
      </c>
      <c r="D8586" s="66">
        <f>VLOOKUP(A8586,'2.1 Termination Charges'!$B$4:$F$904,5,0)</f>
        <v>0.83635000000000004</v>
      </c>
      <c r="G8586" s="67"/>
      <c r="H8586" s="67"/>
      <c r="J8586" s="67"/>
      <c r="P8586" s="68"/>
      <c r="Q8586" s="69"/>
      <c r="R8586" s="69"/>
      <c r="Z8586" s="70"/>
      <c r="AA8586" s="71"/>
      <c r="AB8586" s="70"/>
      <c r="AC8586" s="70"/>
      <c r="AD8586" s="53"/>
      <c r="AE8586" s="53"/>
      <c r="AF8586" s="72"/>
      <c r="AG8586" s="70"/>
      <c r="AH8586" s="70"/>
      <c r="AI8586" s="70"/>
    </row>
    <row r="8587" spans="1:35" ht="12.75" customHeight="1" x14ac:dyDescent="0.2">
      <c r="A8587" s="64" t="s">
        <v>1404</v>
      </c>
      <c r="B8587" s="65" t="s">
        <v>1403</v>
      </c>
      <c r="C8587" s="65">
        <v>26269399</v>
      </c>
      <c r="D8587" s="66">
        <f>VLOOKUP(A8587,'2.1 Termination Charges'!$B$4:$F$904,5,0)</f>
        <v>0.83635000000000004</v>
      </c>
      <c r="G8587" s="67"/>
      <c r="H8587" s="67"/>
      <c r="J8587" s="67"/>
      <c r="P8587" s="68"/>
      <c r="Q8587" s="69"/>
      <c r="R8587" s="69"/>
      <c r="Z8587" s="70"/>
      <c r="AA8587" s="71"/>
      <c r="AB8587" s="70"/>
      <c r="AC8587" s="70"/>
      <c r="AD8587" s="53"/>
      <c r="AE8587" s="53"/>
      <c r="AF8587" s="72"/>
      <c r="AG8587" s="70"/>
      <c r="AH8587" s="70"/>
      <c r="AI8587" s="70"/>
    </row>
    <row r="8588" spans="1:35" ht="12.75" customHeight="1" x14ac:dyDescent="0.2">
      <c r="A8588" s="64" t="s">
        <v>1406</v>
      </c>
      <c r="B8588" s="65" t="s">
        <v>1405</v>
      </c>
      <c r="C8588" s="65">
        <v>26269292</v>
      </c>
      <c r="D8588" s="66">
        <f>VLOOKUP(A8588,'2.1 Termination Charges'!$B$4:$F$904,5,0)</f>
        <v>0.81189999999999996</v>
      </c>
      <c r="G8588" s="67"/>
      <c r="H8588" s="67"/>
      <c r="J8588" s="67"/>
      <c r="P8588" s="68"/>
      <c r="Q8588" s="69"/>
      <c r="R8588" s="69"/>
      <c r="Z8588" s="70"/>
      <c r="AA8588" s="71"/>
      <c r="AB8588" s="70"/>
      <c r="AC8588" s="70"/>
      <c r="AD8588" s="53"/>
      <c r="AE8588" s="53"/>
      <c r="AF8588" s="72"/>
      <c r="AG8588" s="70"/>
      <c r="AH8588" s="70"/>
      <c r="AI8588" s="70"/>
    </row>
    <row r="8589" spans="1:35" ht="12.75" customHeight="1" x14ac:dyDescent="0.2">
      <c r="A8589" s="64" t="s">
        <v>1406</v>
      </c>
      <c r="B8589" s="65" t="s">
        <v>1405</v>
      </c>
      <c r="C8589" s="65">
        <v>26269293</v>
      </c>
      <c r="D8589" s="66">
        <f>VLOOKUP(A8589,'2.1 Termination Charges'!$B$4:$F$904,5,0)</f>
        <v>0.81189999999999996</v>
      </c>
      <c r="G8589" s="67"/>
      <c r="H8589" s="67"/>
      <c r="J8589" s="67"/>
      <c r="P8589" s="68"/>
      <c r="Q8589" s="69"/>
      <c r="R8589" s="69"/>
      <c r="Z8589" s="70"/>
      <c r="AA8589" s="71"/>
      <c r="AB8589" s="70"/>
      <c r="AC8589" s="70"/>
      <c r="AD8589" s="53"/>
      <c r="AE8589" s="53"/>
      <c r="AF8589" s="72"/>
      <c r="AG8589" s="70"/>
      <c r="AH8589" s="70"/>
      <c r="AI8589" s="70"/>
    </row>
    <row r="8590" spans="1:35" ht="12.75" customHeight="1" x14ac:dyDescent="0.2">
      <c r="A8590" s="64" t="s">
        <v>1406</v>
      </c>
      <c r="B8590" s="65" t="s">
        <v>1405</v>
      </c>
      <c r="C8590" s="65">
        <v>26269294</v>
      </c>
      <c r="D8590" s="66">
        <f>VLOOKUP(A8590,'2.1 Termination Charges'!$B$4:$F$904,5,0)</f>
        <v>0.81189999999999996</v>
      </c>
      <c r="G8590" s="67"/>
      <c r="H8590" s="67"/>
      <c r="J8590" s="67"/>
      <c r="P8590" s="68"/>
      <c r="Q8590" s="69"/>
      <c r="R8590" s="69"/>
      <c r="Z8590" s="70"/>
      <c r="AA8590" s="71"/>
      <c r="AB8590" s="70"/>
      <c r="AC8590" s="70"/>
      <c r="AD8590" s="53"/>
      <c r="AE8590" s="53"/>
      <c r="AF8590" s="72"/>
      <c r="AG8590" s="70"/>
      <c r="AH8590" s="70"/>
      <c r="AI8590" s="70"/>
    </row>
    <row r="8591" spans="1:35" ht="12.75" customHeight="1" x14ac:dyDescent="0.2">
      <c r="A8591" s="64" t="s">
        <v>1406</v>
      </c>
      <c r="B8591" s="65" t="s">
        <v>1405</v>
      </c>
      <c r="C8591" s="65">
        <v>26269330</v>
      </c>
      <c r="D8591" s="66">
        <f>VLOOKUP(A8591,'2.1 Termination Charges'!$B$4:$F$904,5,0)</f>
        <v>0.81189999999999996</v>
      </c>
      <c r="G8591" s="67"/>
      <c r="H8591" s="67"/>
      <c r="J8591" s="67"/>
      <c r="P8591" s="68"/>
      <c r="Q8591" s="69"/>
      <c r="R8591" s="69"/>
      <c r="Z8591" s="70"/>
      <c r="AA8591" s="71"/>
      <c r="AB8591" s="70"/>
      <c r="AC8591" s="70"/>
      <c r="AD8591" s="53"/>
      <c r="AE8591" s="53"/>
      <c r="AF8591" s="72"/>
      <c r="AG8591" s="70"/>
      <c r="AH8591" s="70"/>
      <c r="AI8591" s="70"/>
    </row>
    <row r="8592" spans="1:35" ht="12.75" customHeight="1" x14ac:dyDescent="0.2">
      <c r="A8592" s="64" t="s">
        <v>1406</v>
      </c>
      <c r="B8592" s="65" t="s">
        <v>1405</v>
      </c>
      <c r="C8592" s="65">
        <v>26269340</v>
      </c>
      <c r="D8592" s="66">
        <f>VLOOKUP(A8592,'2.1 Termination Charges'!$B$4:$F$904,5,0)</f>
        <v>0.81189999999999996</v>
      </c>
      <c r="G8592" s="67"/>
      <c r="H8592" s="67"/>
      <c r="J8592" s="67"/>
      <c r="P8592" s="68"/>
      <c r="Q8592" s="69"/>
      <c r="R8592" s="69"/>
      <c r="Z8592" s="70"/>
      <c r="AA8592" s="71"/>
      <c r="AB8592" s="70"/>
      <c r="AC8592" s="70"/>
      <c r="AD8592" s="53"/>
      <c r="AE8592" s="53"/>
      <c r="AF8592" s="72"/>
      <c r="AG8592" s="70"/>
      <c r="AH8592" s="70"/>
      <c r="AI8592" s="70"/>
    </row>
    <row r="8593" spans="1:35" ht="12.75" customHeight="1" x14ac:dyDescent="0.2">
      <c r="A8593" s="64" t="s">
        <v>1406</v>
      </c>
      <c r="B8593" s="65" t="s">
        <v>1405</v>
      </c>
      <c r="C8593" s="65">
        <v>26269341</v>
      </c>
      <c r="D8593" s="66">
        <f>VLOOKUP(A8593,'2.1 Termination Charges'!$B$4:$F$904,5,0)</f>
        <v>0.81189999999999996</v>
      </c>
      <c r="G8593" s="67"/>
      <c r="H8593" s="67"/>
      <c r="J8593" s="67"/>
      <c r="P8593" s="68"/>
      <c r="Q8593" s="69"/>
      <c r="R8593" s="69"/>
      <c r="Z8593" s="70"/>
      <c r="AA8593" s="71"/>
      <c r="AB8593" s="70"/>
      <c r="AC8593" s="70"/>
      <c r="AD8593" s="53"/>
      <c r="AE8593" s="53"/>
      <c r="AF8593" s="72"/>
      <c r="AG8593" s="70"/>
      <c r="AH8593" s="70"/>
      <c r="AI8593" s="70"/>
    </row>
    <row r="8594" spans="1:35" ht="12.75" customHeight="1" x14ac:dyDescent="0.2">
      <c r="A8594" s="64" t="s">
        <v>1406</v>
      </c>
      <c r="B8594" s="65" t="s">
        <v>1405</v>
      </c>
      <c r="C8594" s="65">
        <v>26269342</v>
      </c>
      <c r="D8594" s="66">
        <f>VLOOKUP(A8594,'2.1 Termination Charges'!$B$4:$F$904,5,0)</f>
        <v>0.81189999999999996</v>
      </c>
      <c r="G8594" s="67"/>
      <c r="H8594" s="67"/>
      <c r="J8594" s="67"/>
      <c r="P8594" s="68"/>
      <c r="Q8594" s="69"/>
      <c r="R8594" s="69"/>
      <c r="Z8594" s="70"/>
      <c r="AA8594" s="71"/>
      <c r="AB8594" s="70"/>
      <c r="AC8594" s="70"/>
      <c r="AD8594" s="53"/>
      <c r="AE8594" s="53"/>
      <c r="AF8594" s="72"/>
      <c r="AG8594" s="70"/>
      <c r="AH8594" s="70"/>
      <c r="AI8594" s="70"/>
    </row>
    <row r="8595" spans="1:35" ht="12.75" customHeight="1" x14ac:dyDescent="0.2">
      <c r="A8595" s="64" t="s">
        <v>1406</v>
      </c>
      <c r="B8595" s="65" t="s">
        <v>1405</v>
      </c>
      <c r="C8595" s="65">
        <v>26269343</v>
      </c>
      <c r="D8595" s="66">
        <f>VLOOKUP(A8595,'2.1 Termination Charges'!$B$4:$F$904,5,0)</f>
        <v>0.81189999999999996</v>
      </c>
      <c r="G8595" s="67"/>
      <c r="H8595" s="67"/>
      <c r="J8595" s="67"/>
      <c r="P8595" s="68"/>
      <c r="Q8595" s="69"/>
      <c r="R8595" s="69"/>
      <c r="Z8595" s="70"/>
      <c r="AA8595" s="71"/>
      <c r="AB8595" s="70"/>
      <c r="AC8595" s="70"/>
      <c r="AD8595" s="53"/>
      <c r="AE8595" s="53"/>
      <c r="AF8595" s="72"/>
      <c r="AG8595" s="70"/>
      <c r="AH8595" s="70"/>
      <c r="AI8595" s="70"/>
    </row>
    <row r="8596" spans="1:35" ht="12.75" customHeight="1" x14ac:dyDescent="0.2">
      <c r="A8596" s="64" t="s">
        <v>1406</v>
      </c>
      <c r="B8596" s="65" t="s">
        <v>1405</v>
      </c>
      <c r="C8596" s="65">
        <v>26269344</v>
      </c>
      <c r="D8596" s="66">
        <f>VLOOKUP(A8596,'2.1 Termination Charges'!$B$4:$F$904,5,0)</f>
        <v>0.81189999999999996</v>
      </c>
      <c r="G8596" s="67"/>
      <c r="H8596" s="67"/>
      <c r="J8596" s="67"/>
      <c r="P8596" s="68"/>
      <c r="Q8596" s="69"/>
      <c r="R8596" s="69"/>
      <c r="Z8596" s="70"/>
      <c r="AA8596" s="71"/>
      <c r="AB8596" s="70"/>
      <c r="AC8596" s="70"/>
      <c r="AD8596" s="53"/>
      <c r="AE8596" s="53"/>
      <c r="AF8596" s="72"/>
      <c r="AG8596" s="70"/>
      <c r="AH8596" s="70"/>
      <c r="AI8596" s="70"/>
    </row>
    <row r="8597" spans="1:35" ht="12.75" customHeight="1" x14ac:dyDescent="0.2">
      <c r="A8597" s="64" t="s">
        <v>1406</v>
      </c>
      <c r="B8597" s="65" t="s">
        <v>1405</v>
      </c>
      <c r="C8597" s="65">
        <v>26269345</v>
      </c>
      <c r="D8597" s="66">
        <f>VLOOKUP(A8597,'2.1 Termination Charges'!$B$4:$F$904,5,0)</f>
        <v>0.81189999999999996</v>
      </c>
      <c r="G8597" s="67"/>
      <c r="H8597" s="67"/>
      <c r="J8597" s="67"/>
      <c r="P8597" s="68"/>
      <c r="Q8597" s="69"/>
      <c r="R8597" s="69"/>
      <c r="Z8597" s="70"/>
      <c r="AA8597" s="71"/>
      <c r="AB8597" s="70"/>
      <c r="AC8597" s="70"/>
      <c r="AD8597" s="53"/>
      <c r="AE8597" s="53"/>
      <c r="AF8597" s="72"/>
      <c r="AG8597" s="70"/>
      <c r="AH8597" s="70"/>
      <c r="AI8597" s="70"/>
    </row>
    <row r="8598" spans="1:35" ht="12.75" customHeight="1" x14ac:dyDescent="0.2">
      <c r="A8598" s="64" t="s">
        <v>1406</v>
      </c>
      <c r="B8598" s="65" t="s">
        <v>1405</v>
      </c>
      <c r="C8598" s="65">
        <v>26269346</v>
      </c>
      <c r="D8598" s="66">
        <f>VLOOKUP(A8598,'2.1 Termination Charges'!$B$4:$F$904,5,0)</f>
        <v>0.81189999999999996</v>
      </c>
      <c r="G8598" s="67"/>
      <c r="H8598" s="67"/>
      <c r="J8598" s="67"/>
      <c r="P8598" s="68"/>
      <c r="Q8598" s="69"/>
      <c r="R8598" s="69"/>
      <c r="Z8598" s="70"/>
      <c r="AA8598" s="71"/>
      <c r="AB8598" s="70"/>
      <c r="AC8598" s="70"/>
      <c r="AD8598" s="53"/>
      <c r="AE8598" s="53"/>
      <c r="AF8598" s="72"/>
      <c r="AG8598" s="70"/>
      <c r="AH8598" s="70"/>
      <c r="AI8598" s="70"/>
    </row>
    <row r="8599" spans="1:35" ht="12.75" customHeight="1" x14ac:dyDescent="0.2">
      <c r="A8599" s="64" t="s">
        <v>1406</v>
      </c>
      <c r="B8599" s="65" t="s">
        <v>1405</v>
      </c>
      <c r="C8599" s="65">
        <v>26269347</v>
      </c>
      <c r="D8599" s="66">
        <f>VLOOKUP(A8599,'2.1 Termination Charges'!$B$4:$F$904,5,0)</f>
        <v>0.81189999999999996</v>
      </c>
      <c r="G8599" s="67"/>
      <c r="H8599" s="67"/>
      <c r="J8599" s="67"/>
      <c r="P8599" s="68"/>
      <c r="Q8599" s="69"/>
      <c r="R8599" s="69"/>
      <c r="Z8599" s="70"/>
      <c r="AA8599" s="71"/>
      <c r="AB8599" s="70"/>
      <c r="AC8599" s="70"/>
      <c r="AD8599" s="53"/>
      <c r="AE8599" s="53"/>
      <c r="AF8599" s="72"/>
      <c r="AG8599" s="70"/>
      <c r="AH8599" s="70"/>
      <c r="AI8599" s="70"/>
    </row>
    <row r="8600" spans="1:35" ht="12.75" customHeight="1" x14ac:dyDescent="0.2">
      <c r="A8600" s="64" t="s">
        <v>1406</v>
      </c>
      <c r="B8600" s="65" t="s">
        <v>1405</v>
      </c>
      <c r="C8600" s="65">
        <v>26269350</v>
      </c>
      <c r="D8600" s="66">
        <f>VLOOKUP(A8600,'2.1 Termination Charges'!$B$4:$F$904,5,0)</f>
        <v>0.81189999999999996</v>
      </c>
      <c r="G8600" s="67"/>
      <c r="H8600" s="67"/>
      <c r="J8600" s="67"/>
      <c r="P8600" s="68"/>
      <c r="Q8600" s="69"/>
      <c r="R8600" s="69"/>
      <c r="Z8600" s="70"/>
      <c r="AA8600" s="71"/>
      <c r="AB8600" s="70"/>
      <c r="AC8600" s="70"/>
      <c r="AD8600" s="53"/>
      <c r="AE8600" s="53"/>
      <c r="AF8600" s="72"/>
      <c r="AG8600" s="70"/>
      <c r="AH8600" s="70"/>
      <c r="AI8600" s="70"/>
    </row>
    <row r="8601" spans="1:35" ht="12.75" customHeight="1" x14ac:dyDescent="0.2">
      <c r="A8601" s="64" t="s">
        <v>1406</v>
      </c>
      <c r="B8601" s="65" t="s">
        <v>1405</v>
      </c>
      <c r="C8601" s="65">
        <v>26269351</v>
      </c>
      <c r="D8601" s="66">
        <f>VLOOKUP(A8601,'2.1 Termination Charges'!$B$4:$F$904,5,0)</f>
        <v>0.81189999999999996</v>
      </c>
      <c r="G8601" s="67"/>
      <c r="H8601" s="67"/>
      <c r="J8601" s="67"/>
      <c r="P8601" s="68"/>
      <c r="Q8601" s="69"/>
      <c r="R8601" s="69"/>
      <c r="Z8601" s="70"/>
      <c r="AA8601" s="71"/>
      <c r="AB8601" s="70"/>
      <c r="AC8601" s="70"/>
      <c r="AD8601" s="53"/>
      <c r="AE8601" s="53"/>
      <c r="AF8601" s="72"/>
      <c r="AG8601" s="70"/>
      <c r="AH8601" s="70"/>
      <c r="AI8601" s="70"/>
    </row>
    <row r="8602" spans="1:35" ht="12.75" customHeight="1" x14ac:dyDescent="0.2">
      <c r="A8602" s="64" t="s">
        <v>1406</v>
      </c>
      <c r="B8602" s="65" t="s">
        <v>1405</v>
      </c>
      <c r="C8602" s="65">
        <v>26269352</v>
      </c>
      <c r="D8602" s="66">
        <f>VLOOKUP(A8602,'2.1 Termination Charges'!$B$4:$F$904,5,0)</f>
        <v>0.81189999999999996</v>
      </c>
      <c r="G8602" s="67"/>
      <c r="H8602" s="67"/>
      <c r="J8602" s="67"/>
      <c r="P8602" s="68"/>
      <c r="Q8602" s="69"/>
      <c r="R8602" s="69"/>
      <c r="Z8602" s="70"/>
      <c r="AA8602" s="71"/>
      <c r="AB8602" s="70"/>
      <c r="AC8602" s="70"/>
      <c r="AD8602" s="53"/>
      <c r="AE8602" s="53"/>
      <c r="AF8602" s="72"/>
      <c r="AG8602" s="70"/>
      <c r="AH8602" s="70"/>
      <c r="AI8602" s="70"/>
    </row>
    <row r="8603" spans="1:35" ht="12.75" customHeight="1" x14ac:dyDescent="0.2">
      <c r="A8603" s="64" t="s">
        <v>1406</v>
      </c>
      <c r="B8603" s="65" t="s">
        <v>1405</v>
      </c>
      <c r="C8603" s="65">
        <v>26269353</v>
      </c>
      <c r="D8603" s="66">
        <f>VLOOKUP(A8603,'2.1 Termination Charges'!$B$4:$F$904,5,0)</f>
        <v>0.81189999999999996</v>
      </c>
      <c r="G8603" s="67"/>
      <c r="H8603" s="67"/>
      <c r="J8603" s="67"/>
      <c r="P8603" s="68"/>
      <c r="Q8603" s="69"/>
      <c r="R8603" s="69"/>
      <c r="Z8603" s="70"/>
      <c r="AA8603" s="71"/>
      <c r="AB8603" s="70"/>
      <c r="AC8603" s="70"/>
      <c r="AD8603" s="53"/>
      <c r="AE8603" s="53"/>
      <c r="AF8603" s="72"/>
      <c r="AG8603" s="70"/>
      <c r="AH8603" s="70"/>
      <c r="AI8603" s="70"/>
    </row>
    <row r="8604" spans="1:35" ht="12.75" customHeight="1" x14ac:dyDescent="0.2">
      <c r="A8604" s="64" t="s">
        <v>1406</v>
      </c>
      <c r="B8604" s="65" t="s">
        <v>1405</v>
      </c>
      <c r="C8604" s="65">
        <v>26269354</v>
      </c>
      <c r="D8604" s="66">
        <f>VLOOKUP(A8604,'2.1 Termination Charges'!$B$4:$F$904,5,0)</f>
        <v>0.81189999999999996</v>
      </c>
      <c r="G8604" s="67"/>
      <c r="H8604" s="67"/>
      <c r="J8604" s="67"/>
      <c r="P8604" s="68"/>
      <c r="Q8604" s="69"/>
      <c r="R8604" s="69"/>
      <c r="Z8604" s="70"/>
      <c r="AA8604" s="71"/>
      <c r="AB8604" s="70"/>
      <c r="AC8604" s="70"/>
      <c r="AD8604" s="53"/>
      <c r="AE8604" s="53"/>
      <c r="AF8604" s="72"/>
      <c r="AG8604" s="70"/>
      <c r="AH8604" s="70"/>
      <c r="AI8604" s="70"/>
    </row>
    <row r="8605" spans="1:35" ht="12.75" customHeight="1" x14ac:dyDescent="0.2">
      <c r="A8605" s="64" t="s">
        <v>1406</v>
      </c>
      <c r="B8605" s="65" t="s">
        <v>1405</v>
      </c>
      <c r="C8605" s="65">
        <v>26269360</v>
      </c>
      <c r="D8605" s="66">
        <f>VLOOKUP(A8605,'2.1 Termination Charges'!$B$4:$F$904,5,0)</f>
        <v>0.81189999999999996</v>
      </c>
      <c r="G8605" s="67"/>
      <c r="H8605" s="67"/>
      <c r="J8605" s="67"/>
      <c r="P8605" s="68"/>
      <c r="Q8605" s="69"/>
      <c r="R8605" s="69"/>
      <c r="Z8605" s="70"/>
      <c r="AA8605" s="71"/>
      <c r="AB8605" s="70"/>
      <c r="AC8605" s="70"/>
      <c r="AD8605" s="53"/>
      <c r="AE8605" s="53"/>
      <c r="AF8605" s="72"/>
      <c r="AG8605" s="70"/>
      <c r="AH8605" s="70"/>
      <c r="AI8605" s="70"/>
    </row>
    <row r="8606" spans="1:35" ht="12.75" customHeight="1" x14ac:dyDescent="0.2">
      <c r="A8606" s="64" t="s">
        <v>1406</v>
      </c>
      <c r="B8606" s="65" t="s">
        <v>1405</v>
      </c>
      <c r="C8606" s="65">
        <v>26269370</v>
      </c>
      <c r="D8606" s="66">
        <f>VLOOKUP(A8606,'2.1 Termination Charges'!$B$4:$F$904,5,0)</f>
        <v>0.81189999999999996</v>
      </c>
      <c r="G8606" s="67"/>
      <c r="H8606" s="67"/>
      <c r="J8606" s="67"/>
      <c r="P8606" s="68"/>
      <c r="Q8606" s="69"/>
      <c r="R8606" s="69"/>
      <c r="Z8606" s="70"/>
      <c r="AA8606" s="71"/>
      <c r="AB8606" s="70"/>
      <c r="AC8606" s="70"/>
      <c r="AD8606" s="53"/>
      <c r="AE8606" s="53"/>
      <c r="AF8606" s="72"/>
      <c r="AG8606" s="70"/>
      <c r="AH8606" s="70"/>
      <c r="AI8606" s="70"/>
    </row>
    <row r="8607" spans="1:35" ht="12.75" customHeight="1" x14ac:dyDescent="0.2">
      <c r="A8607" s="64" t="s">
        <v>1406</v>
      </c>
      <c r="B8607" s="65" t="s">
        <v>1405</v>
      </c>
      <c r="C8607" s="65">
        <v>26269380</v>
      </c>
      <c r="D8607" s="66">
        <f>VLOOKUP(A8607,'2.1 Termination Charges'!$B$4:$F$904,5,0)</f>
        <v>0.81189999999999996</v>
      </c>
      <c r="G8607" s="67"/>
      <c r="H8607" s="67"/>
      <c r="J8607" s="67"/>
      <c r="P8607" s="68"/>
      <c r="Q8607" s="69"/>
      <c r="R8607" s="69"/>
      <c r="Z8607" s="70"/>
      <c r="AA8607" s="71"/>
      <c r="AB8607" s="70"/>
      <c r="AC8607" s="70"/>
      <c r="AD8607" s="53"/>
      <c r="AE8607" s="53"/>
      <c r="AF8607" s="72"/>
      <c r="AG8607" s="70"/>
      <c r="AH8607" s="70"/>
      <c r="AI8607" s="70"/>
    </row>
    <row r="8608" spans="1:35" ht="12.75" customHeight="1" x14ac:dyDescent="0.2">
      <c r="A8608" s="64" t="s">
        <v>1406</v>
      </c>
      <c r="B8608" s="65" t="s">
        <v>1405</v>
      </c>
      <c r="C8608" s="65">
        <v>26269381</v>
      </c>
      <c r="D8608" s="66">
        <f>VLOOKUP(A8608,'2.1 Termination Charges'!$B$4:$F$904,5,0)</f>
        <v>0.81189999999999996</v>
      </c>
      <c r="G8608" s="67"/>
      <c r="H8608" s="67"/>
      <c r="J8608" s="67"/>
      <c r="P8608" s="68"/>
      <c r="Q8608" s="69"/>
      <c r="R8608" s="69"/>
      <c r="Z8608" s="70"/>
      <c r="AA8608" s="71"/>
      <c r="AB8608" s="70"/>
      <c r="AC8608" s="70"/>
      <c r="AD8608" s="53"/>
      <c r="AE8608" s="53"/>
      <c r="AF8608" s="72"/>
      <c r="AG8608" s="70"/>
      <c r="AH8608" s="70"/>
      <c r="AI8608" s="70"/>
    </row>
    <row r="8609" spans="1:35" ht="12.75" customHeight="1" x14ac:dyDescent="0.2">
      <c r="A8609" s="64" t="s">
        <v>1406</v>
      </c>
      <c r="B8609" s="65" t="s">
        <v>1405</v>
      </c>
      <c r="C8609" s="65">
        <v>26269382</v>
      </c>
      <c r="D8609" s="66">
        <f>VLOOKUP(A8609,'2.1 Termination Charges'!$B$4:$F$904,5,0)</f>
        <v>0.81189999999999996</v>
      </c>
      <c r="G8609" s="67"/>
      <c r="H8609" s="67"/>
      <c r="J8609" s="67"/>
      <c r="P8609" s="68"/>
      <c r="Q8609" s="69"/>
      <c r="R8609" s="69"/>
      <c r="Z8609" s="70"/>
      <c r="AA8609" s="71"/>
      <c r="AB8609" s="70"/>
      <c r="AC8609" s="70"/>
      <c r="AD8609" s="53"/>
      <c r="AE8609" s="53"/>
      <c r="AF8609" s="72"/>
      <c r="AG8609" s="70"/>
      <c r="AH8609" s="70"/>
      <c r="AI8609" s="70"/>
    </row>
    <row r="8610" spans="1:35" ht="12.75" customHeight="1" x14ac:dyDescent="0.2">
      <c r="A8610" s="64" t="s">
        <v>1406</v>
      </c>
      <c r="B8610" s="65" t="s">
        <v>1405</v>
      </c>
      <c r="C8610" s="65">
        <v>26269383</v>
      </c>
      <c r="D8610" s="66">
        <f>VLOOKUP(A8610,'2.1 Termination Charges'!$B$4:$F$904,5,0)</f>
        <v>0.81189999999999996</v>
      </c>
      <c r="G8610" s="67"/>
      <c r="H8610" s="67"/>
      <c r="J8610" s="67"/>
      <c r="P8610" s="68"/>
      <c r="Q8610" s="69"/>
      <c r="R8610" s="69"/>
      <c r="Z8610" s="70"/>
      <c r="AA8610" s="71"/>
      <c r="AB8610" s="70"/>
      <c r="AC8610" s="70"/>
      <c r="AD8610" s="53"/>
      <c r="AE8610" s="53"/>
      <c r="AF8610" s="72"/>
      <c r="AG8610" s="70"/>
      <c r="AH8610" s="70"/>
      <c r="AI8610" s="70"/>
    </row>
    <row r="8611" spans="1:35" ht="12.75" customHeight="1" x14ac:dyDescent="0.2">
      <c r="A8611" s="64" t="s">
        <v>1408</v>
      </c>
      <c r="B8611" s="65" t="s">
        <v>1407</v>
      </c>
      <c r="C8611" s="65">
        <v>26269206</v>
      </c>
      <c r="D8611" s="66">
        <f>VLOOKUP(A8611,'2.1 Termination Charges'!$B$4:$F$904,5,0)</f>
        <v>0.81189999999999996</v>
      </c>
      <c r="G8611" s="67"/>
      <c r="H8611" s="67"/>
      <c r="J8611" s="67"/>
      <c r="P8611" s="68"/>
      <c r="Q8611" s="69"/>
      <c r="R8611" s="69"/>
      <c r="Z8611" s="70"/>
      <c r="AA8611" s="71"/>
      <c r="AB8611" s="70"/>
      <c r="AC8611" s="70"/>
      <c r="AD8611" s="53"/>
      <c r="AE8611" s="53"/>
      <c r="AF8611" s="72"/>
      <c r="AG8611" s="70"/>
      <c r="AH8611" s="70"/>
      <c r="AI8611" s="70"/>
    </row>
    <row r="8612" spans="1:35" ht="12.75" customHeight="1" x14ac:dyDescent="0.2">
      <c r="A8612" s="64" t="s">
        <v>1408</v>
      </c>
      <c r="B8612" s="65" t="s">
        <v>1407</v>
      </c>
      <c r="C8612" s="65">
        <v>2626921</v>
      </c>
      <c r="D8612" s="66">
        <f>VLOOKUP(A8612,'2.1 Termination Charges'!$B$4:$F$904,5,0)</f>
        <v>0.81189999999999996</v>
      </c>
      <c r="G8612" s="67"/>
      <c r="H8612" s="67"/>
      <c r="J8612" s="67"/>
      <c r="P8612" s="68"/>
      <c r="Q8612" s="69"/>
      <c r="R8612" s="69"/>
      <c r="Z8612" s="70"/>
      <c r="AA8612" s="71"/>
      <c r="AB8612" s="70"/>
      <c r="AC8612" s="70"/>
      <c r="AD8612" s="53"/>
      <c r="AE8612" s="53"/>
      <c r="AF8612" s="72"/>
      <c r="AG8612" s="70"/>
      <c r="AH8612" s="70"/>
      <c r="AI8612" s="70"/>
    </row>
    <row r="8613" spans="1:35" ht="12.75" customHeight="1" x14ac:dyDescent="0.2">
      <c r="A8613" s="64" t="s">
        <v>1408</v>
      </c>
      <c r="B8613" s="65" t="s">
        <v>1407</v>
      </c>
      <c r="C8613" s="65">
        <v>26269245</v>
      </c>
      <c r="D8613" s="66">
        <f>VLOOKUP(A8613,'2.1 Termination Charges'!$B$4:$F$904,5,0)</f>
        <v>0.81189999999999996</v>
      </c>
      <c r="G8613" s="67"/>
      <c r="H8613" s="67"/>
      <c r="J8613" s="67"/>
      <c r="P8613" s="68"/>
      <c r="Q8613" s="69"/>
      <c r="R8613" s="69"/>
      <c r="Z8613" s="70"/>
      <c r="AA8613" s="71"/>
      <c r="AB8613" s="70"/>
      <c r="AC8613" s="70"/>
      <c r="AD8613" s="53"/>
      <c r="AE8613" s="53"/>
      <c r="AF8613" s="72"/>
      <c r="AG8613" s="70"/>
      <c r="AH8613" s="70"/>
      <c r="AI8613" s="70"/>
    </row>
    <row r="8614" spans="1:35" ht="12.75" customHeight="1" x14ac:dyDescent="0.2">
      <c r="A8614" s="64" t="s">
        <v>1408</v>
      </c>
      <c r="B8614" s="65" t="s">
        <v>1407</v>
      </c>
      <c r="C8614" s="65">
        <v>26269246</v>
      </c>
      <c r="D8614" s="66">
        <f>VLOOKUP(A8614,'2.1 Termination Charges'!$B$4:$F$904,5,0)</f>
        <v>0.81189999999999996</v>
      </c>
      <c r="G8614" s="67"/>
      <c r="H8614" s="67"/>
      <c r="J8614" s="67"/>
      <c r="P8614" s="68"/>
      <c r="Q8614" s="69"/>
      <c r="R8614" s="69"/>
      <c r="Z8614" s="70"/>
      <c r="AA8614" s="71"/>
      <c r="AB8614" s="70"/>
      <c r="AC8614" s="70"/>
      <c r="AD8614" s="53"/>
      <c r="AE8614" s="53"/>
      <c r="AF8614" s="72"/>
      <c r="AG8614" s="70"/>
      <c r="AH8614" s="70"/>
      <c r="AI8614" s="70"/>
    </row>
    <row r="8615" spans="1:35" ht="12.75" customHeight="1" x14ac:dyDescent="0.2">
      <c r="A8615" s="64" t="s">
        <v>1408</v>
      </c>
      <c r="B8615" s="65" t="s">
        <v>1407</v>
      </c>
      <c r="C8615" s="65">
        <v>26269247</v>
      </c>
      <c r="D8615" s="66">
        <f>VLOOKUP(A8615,'2.1 Termination Charges'!$B$4:$F$904,5,0)</f>
        <v>0.81189999999999996</v>
      </c>
      <c r="G8615" s="67"/>
      <c r="H8615" s="67"/>
      <c r="J8615" s="67"/>
      <c r="P8615" s="68"/>
      <c r="Q8615" s="69"/>
      <c r="R8615" s="69"/>
      <c r="Z8615" s="70"/>
      <c r="AA8615" s="71"/>
      <c r="AB8615" s="70"/>
      <c r="AC8615" s="70"/>
      <c r="AD8615" s="53"/>
      <c r="AE8615" s="53"/>
      <c r="AF8615" s="72"/>
      <c r="AG8615" s="70"/>
      <c r="AH8615" s="70"/>
      <c r="AI8615" s="70"/>
    </row>
    <row r="8616" spans="1:35" ht="12.75" customHeight="1" x14ac:dyDescent="0.2">
      <c r="A8616" s="64" t="s">
        <v>1408</v>
      </c>
      <c r="B8616" s="65" t="s">
        <v>1407</v>
      </c>
      <c r="C8616" s="65">
        <v>26269248</v>
      </c>
      <c r="D8616" s="66">
        <f>VLOOKUP(A8616,'2.1 Termination Charges'!$B$4:$F$904,5,0)</f>
        <v>0.81189999999999996</v>
      </c>
      <c r="G8616" s="67"/>
      <c r="H8616" s="67"/>
      <c r="J8616" s="67"/>
      <c r="P8616" s="68"/>
      <c r="Q8616" s="69"/>
      <c r="R8616" s="69"/>
      <c r="Z8616" s="70"/>
      <c r="AA8616" s="71"/>
      <c r="AB8616" s="70"/>
      <c r="AC8616" s="70"/>
      <c r="AD8616" s="53"/>
      <c r="AE8616" s="53"/>
      <c r="AF8616" s="72"/>
      <c r="AG8616" s="70"/>
      <c r="AH8616" s="70"/>
      <c r="AI8616" s="70"/>
    </row>
    <row r="8617" spans="1:35" ht="12.75" customHeight="1" x14ac:dyDescent="0.2">
      <c r="A8617" s="64" t="s">
        <v>1408</v>
      </c>
      <c r="B8617" s="65" t="s">
        <v>1407</v>
      </c>
      <c r="C8617" s="65">
        <v>26269249</v>
      </c>
      <c r="D8617" s="66">
        <f>VLOOKUP(A8617,'2.1 Termination Charges'!$B$4:$F$904,5,0)</f>
        <v>0.81189999999999996</v>
      </c>
      <c r="G8617" s="67"/>
      <c r="H8617" s="67"/>
      <c r="J8617" s="67"/>
      <c r="P8617" s="68"/>
      <c r="Q8617" s="69"/>
      <c r="R8617" s="69"/>
      <c r="Z8617" s="70"/>
      <c r="AA8617" s="71"/>
      <c r="AB8617" s="70"/>
      <c r="AC8617" s="70"/>
      <c r="AD8617" s="53"/>
      <c r="AE8617" s="53"/>
      <c r="AF8617" s="72"/>
      <c r="AG8617" s="70"/>
      <c r="AH8617" s="70"/>
      <c r="AI8617" s="70"/>
    </row>
    <row r="8618" spans="1:35" ht="12.75" customHeight="1" x14ac:dyDescent="0.2">
      <c r="A8618" s="64" t="s">
        <v>1408</v>
      </c>
      <c r="B8618" s="65" t="s">
        <v>1407</v>
      </c>
      <c r="C8618" s="65">
        <v>2626925</v>
      </c>
      <c r="D8618" s="66">
        <f>VLOOKUP(A8618,'2.1 Termination Charges'!$B$4:$F$904,5,0)</f>
        <v>0.81189999999999996</v>
      </c>
      <c r="G8618" s="67"/>
      <c r="H8618" s="67"/>
      <c r="J8618" s="67"/>
      <c r="P8618" s="68"/>
      <c r="Q8618" s="69"/>
      <c r="R8618" s="69"/>
      <c r="Z8618" s="70"/>
      <c r="AA8618" s="71"/>
      <c r="AB8618" s="70"/>
      <c r="AC8618" s="70"/>
      <c r="AD8618" s="53"/>
      <c r="AE8618" s="53"/>
      <c r="AF8618" s="72"/>
      <c r="AG8618" s="70"/>
      <c r="AH8618" s="70"/>
      <c r="AI8618" s="70"/>
    </row>
    <row r="8619" spans="1:35" ht="12.75" customHeight="1" x14ac:dyDescent="0.2">
      <c r="A8619" s="64" t="s">
        <v>1408</v>
      </c>
      <c r="B8619" s="65" t="s">
        <v>1407</v>
      </c>
      <c r="C8619" s="65">
        <v>2626926</v>
      </c>
      <c r="D8619" s="66">
        <f>VLOOKUP(A8619,'2.1 Termination Charges'!$B$4:$F$904,5,0)</f>
        <v>0.81189999999999996</v>
      </c>
      <c r="G8619" s="67"/>
      <c r="H8619" s="67"/>
      <c r="J8619" s="67"/>
      <c r="P8619" s="68"/>
      <c r="Q8619" s="69"/>
      <c r="R8619" s="69"/>
      <c r="Z8619" s="70"/>
      <c r="AA8619" s="71"/>
      <c r="AB8619" s="70"/>
      <c r="AC8619" s="70"/>
      <c r="AD8619" s="53"/>
      <c r="AE8619" s="53"/>
      <c r="AF8619" s="72"/>
      <c r="AG8619" s="70"/>
      <c r="AH8619" s="70"/>
      <c r="AI8619" s="70"/>
    </row>
    <row r="8620" spans="1:35" ht="12.75" customHeight="1" x14ac:dyDescent="0.2">
      <c r="A8620" s="64" t="s">
        <v>1408</v>
      </c>
      <c r="B8620" s="65" t="s">
        <v>1407</v>
      </c>
      <c r="C8620" s="65">
        <v>2626927</v>
      </c>
      <c r="D8620" s="66">
        <f>VLOOKUP(A8620,'2.1 Termination Charges'!$B$4:$F$904,5,0)</f>
        <v>0.81189999999999996</v>
      </c>
      <c r="G8620" s="67"/>
      <c r="H8620" s="67"/>
      <c r="J8620" s="67"/>
      <c r="P8620" s="68"/>
      <c r="Q8620" s="69"/>
      <c r="R8620" s="69"/>
      <c r="Z8620" s="70"/>
      <c r="AA8620" s="71"/>
      <c r="AB8620" s="70"/>
      <c r="AC8620" s="70"/>
      <c r="AD8620" s="53"/>
      <c r="AE8620" s="53"/>
      <c r="AF8620" s="72"/>
      <c r="AG8620" s="70"/>
      <c r="AH8620" s="70"/>
      <c r="AI8620" s="70"/>
    </row>
    <row r="8621" spans="1:35" ht="12.75" customHeight="1" x14ac:dyDescent="0.2">
      <c r="A8621" s="64" t="s">
        <v>1408</v>
      </c>
      <c r="B8621" s="65" t="s">
        <v>1407</v>
      </c>
      <c r="C8621" s="65">
        <v>2626928</v>
      </c>
      <c r="D8621" s="66">
        <f>VLOOKUP(A8621,'2.1 Termination Charges'!$B$4:$F$904,5,0)</f>
        <v>0.81189999999999996</v>
      </c>
      <c r="G8621" s="67"/>
      <c r="H8621" s="67"/>
      <c r="J8621" s="67"/>
      <c r="P8621" s="68"/>
      <c r="Q8621" s="69"/>
      <c r="R8621" s="69"/>
      <c r="Z8621" s="70"/>
      <c r="AA8621" s="71"/>
      <c r="AB8621" s="70"/>
      <c r="AC8621" s="70"/>
      <c r="AD8621" s="53"/>
      <c r="AE8621" s="53"/>
      <c r="AF8621" s="72"/>
      <c r="AG8621" s="70"/>
      <c r="AH8621" s="70"/>
      <c r="AI8621" s="70"/>
    </row>
    <row r="8622" spans="1:35" ht="12.75" customHeight="1" x14ac:dyDescent="0.2">
      <c r="A8622" s="64" t="s">
        <v>1408</v>
      </c>
      <c r="B8622" s="65" t="s">
        <v>1407</v>
      </c>
      <c r="C8622" s="65">
        <v>26269290</v>
      </c>
      <c r="D8622" s="66">
        <f>VLOOKUP(A8622,'2.1 Termination Charges'!$B$4:$F$904,5,0)</f>
        <v>0.81189999999999996</v>
      </c>
      <c r="G8622" s="67"/>
      <c r="H8622" s="67"/>
      <c r="J8622" s="67"/>
      <c r="P8622" s="68"/>
      <c r="Q8622" s="69"/>
      <c r="R8622" s="69"/>
      <c r="Z8622" s="70"/>
      <c r="AA8622" s="71"/>
      <c r="AB8622" s="70"/>
      <c r="AC8622" s="70"/>
      <c r="AD8622" s="53"/>
      <c r="AE8622" s="53"/>
      <c r="AF8622" s="72"/>
      <c r="AG8622" s="70"/>
      <c r="AH8622" s="70"/>
      <c r="AI8622" s="70"/>
    </row>
    <row r="8623" spans="1:35" ht="12.75" customHeight="1" x14ac:dyDescent="0.2">
      <c r="A8623" s="64" t="s">
        <v>1408</v>
      </c>
      <c r="B8623" s="65" t="s">
        <v>1407</v>
      </c>
      <c r="C8623" s="65">
        <v>26269291</v>
      </c>
      <c r="D8623" s="66">
        <f>VLOOKUP(A8623,'2.1 Termination Charges'!$B$4:$F$904,5,0)</f>
        <v>0.81189999999999996</v>
      </c>
      <c r="G8623" s="67"/>
      <c r="H8623" s="67"/>
      <c r="J8623" s="67"/>
      <c r="P8623" s="68"/>
      <c r="Q8623" s="69"/>
      <c r="R8623" s="69"/>
      <c r="Z8623" s="70"/>
      <c r="AA8623" s="71"/>
      <c r="AB8623" s="70"/>
      <c r="AC8623" s="70"/>
      <c r="AD8623" s="53"/>
      <c r="AE8623" s="53"/>
      <c r="AF8623" s="72"/>
      <c r="AG8623" s="70"/>
      <c r="AH8623" s="70"/>
      <c r="AI8623" s="70"/>
    </row>
    <row r="8624" spans="1:35" ht="12.75" customHeight="1" x14ac:dyDescent="0.2">
      <c r="A8624" s="64" t="s">
        <v>1408</v>
      </c>
      <c r="B8624" s="65" t="s">
        <v>1407</v>
      </c>
      <c r="C8624" s="65">
        <v>26269295</v>
      </c>
      <c r="D8624" s="66">
        <f>VLOOKUP(A8624,'2.1 Termination Charges'!$B$4:$F$904,5,0)</f>
        <v>0.81189999999999996</v>
      </c>
      <c r="G8624" s="67"/>
      <c r="H8624" s="67"/>
      <c r="J8624" s="67"/>
      <c r="P8624" s="68"/>
      <c r="Q8624" s="69"/>
      <c r="R8624" s="69"/>
      <c r="Z8624" s="70"/>
      <c r="AA8624" s="71"/>
      <c r="AB8624" s="70"/>
      <c r="AC8624" s="70"/>
      <c r="AD8624" s="53"/>
      <c r="AE8624" s="53"/>
      <c r="AF8624" s="72"/>
      <c r="AG8624" s="70"/>
      <c r="AH8624" s="70"/>
      <c r="AI8624" s="70"/>
    </row>
    <row r="8625" spans="1:35" ht="12.75" customHeight="1" x14ac:dyDescent="0.2">
      <c r="A8625" s="64" t="s">
        <v>1408</v>
      </c>
      <c r="B8625" s="65" t="s">
        <v>1407</v>
      </c>
      <c r="C8625" s="65">
        <v>26269296</v>
      </c>
      <c r="D8625" s="66">
        <f>VLOOKUP(A8625,'2.1 Termination Charges'!$B$4:$F$904,5,0)</f>
        <v>0.81189999999999996</v>
      </c>
      <c r="G8625" s="67"/>
      <c r="H8625" s="67"/>
      <c r="J8625" s="67"/>
      <c r="P8625" s="68"/>
      <c r="Q8625" s="69"/>
      <c r="R8625" s="69"/>
      <c r="Z8625" s="70"/>
      <c r="AA8625" s="71"/>
      <c r="AB8625" s="70"/>
      <c r="AC8625" s="70"/>
      <c r="AD8625" s="53"/>
      <c r="AE8625" s="53"/>
      <c r="AF8625" s="72"/>
      <c r="AG8625" s="70"/>
      <c r="AH8625" s="70"/>
      <c r="AI8625" s="70"/>
    </row>
    <row r="8626" spans="1:35" ht="12.75" customHeight="1" x14ac:dyDescent="0.2">
      <c r="A8626" s="64" t="s">
        <v>1408</v>
      </c>
      <c r="B8626" s="65" t="s">
        <v>1407</v>
      </c>
      <c r="C8626" s="65">
        <v>26269297</v>
      </c>
      <c r="D8626" s="66">
        <f>VLOOKUP(A8626,'2.1 Termination Charges'!$B$4:$F$904,5,0)</f>
        <v>0.81189999999999996</v>
      </c>
      <c r="G8626" s="67"/>
      <c r="H8626" s="67"/>
      <c r="J8626" s="67"/>
      <c r="P8626" s="68"/>
      <c r="Q8626" s="69"/>
      <c r="R8626" s="69"/>
      <c r="Z8626" s="70"/>
      <c r="AA8626" s="71"/>
      <c r="AB8626" s="70"/>
      <c r="AC8626" s="70"/>
      <c r="AD8626" s="53"/>
      <c r="AE8626" s="53"/>
      <c r="AF8626" s="72"/>
      <c r="AG8626" s="70"/>
      <c r="AH8626" s="70"/>
      <c r="AI8626" s="70"/>
    </row>
    <row r="8627" spans="1:35" ht="12.75" customHeight="1" x14ac:dyDescent="0.2">
      <c r="A8627" s="64" t="s">
        <v>1408</v>
      </c>
      <c r="B8627" s="65" t="s">
        <v>1407</v>
      </c>
      <c r="C8627" s="65">
        <v>26269298</v>
      </c>
      <c r="D8627" s="66">
        <f>VLOOKUP(A8627,'2.1 Termination Charges'!$B$4:$F$904,5,0)</f>
        <v>0.81189999999999996</v>
      </c>
      <c r="G8627" s="67"/>
      <c r="H8627" s="67"/>
      <c r="J8627" s="67"/>
      <c r="P8627" s="68"/>
      <c r="Q8627" s="69"/>
      <c r="R8627" s="69"/>
      <c r="Z8627" s="70"/>
      <c r="AA8627" s="71"/>
      <c r="AB8627" s="70"/>
      <c r="AC8627" s="70"/>
      <c r="AD8627" s="53"/>
      <c r="AE8627" s="53"/>
      <c r="AF8627" s="72"/>
      <c r="AG8627" s="70"/>
      <c r="AH8627" s="70"/>
      <c r="AI8627" s="70"/>
    </row>
    <row r="8628" spans="1:35" ht="12.75" customHeight="1" x14ac:dyDescent="0.2">
      <c r="A8628" s="64" t="s">
        <v>1408</v>
      </c>
      <c r="B8628" s="65" t="s">
        <v>1407</v>
      </c>
      <c r="C8628" s="65">
        <v>26269299</v>
      </c>
      <c r="D8628" s="66">
        <f>VLOOKUP(A8628,'2.1 Termination Charges'!$B$4:$F$904,5,0)</f>
        <v>0.81189999999999996</v>
      </c>
      <c r="G8628" s="67"/>
      <c r="H8628" s="67"/>
      <c r="J8628" s="67"/>
      <c r="P8628" s="68"/>
      <c r="Q8628" s="69"/>
      <c r="R8628" s="69"/>
      <c r="Z8628" s="70"/>
      <c r="AA8628" s="71"/>
      <c r="AB8628" s="70"/>
      <c r="AC8628" s="70"/>
      <c r="AD8628" s="53"/>
      <c r="AE8628" s="53"/>
      <c r="AF8628" s="72"/>
      <c r="AG8628" s="70"/>
      <c r="AH8628" s="70"/>
      <c r="AI8628" s="70"/>
    </row>
    <row r="8629" spans="1:35" ht="12.75" customHeight="1" x14ac:dyDescent="0.2">
      <c r="A8629" s="64" t="s">
        <v>1408</v>
      </c>
      <c r="B8629" s="65" t="s">
        <v>1407</v>
      </c>
      <c r="C8629" s="65">
        <v>26269301</v>
      </c>
      <c r="D8629" s="66">
        <f>VLOOKUP(A8629,'2.1 Termination Charges'!$B$4:$F$904,5,0)</f>
        <v>0.81189999999999996</v>
      </c>
      <c r="G8629" s="67"/>
      <c r="H8629" s="67"/>
      <c r="J8629" s="67"/>
      <c r="P8629" s="68"/>
      <c r="Q8629" s="69"/>
      <c r="R8629" s="69"/>
      <c r="Z8629" s="70"/>
      <c r="AA8629" s="71"/>
      <c r="AB8629" s="70"/>
      <c r="AC8629" s="70"/>
      <c r="AD8629" s="53"/>
      <c r="AE8629" s="53"/>
      <c r="AF8629" s="72"/>
      <c r="AG8629" s="70"/>
      <c r="AH8629" s="70"/>
      <c r="AI8629" s="70"/>
    </row>
    <row r="8630" spans="1:35" ht="12.75" customHeight="1" x14ac:dyDescent="0.2">
      <c r="A8630" s="64" t="s">
        <v>1408</v>
      </c>
      <c r="B8630" s="65" t="s">
        <v>1407</v>
      </c>
      <c r="C8630" s="65">
        <v>26269302</v>
      </c>
      <c r="D8630" s="66">
        <f>VLOOKUP(A8630,'2.1 Termination Charges'!$B$4:$F$904,5,0)</f>
        <v>0.81189999999999996</v>
      </c>
      <c r="G8630" s="67"/>
      <c r="H8630" s="67"/>
      <c r="J8630" s="67"/>
      <c r="P8630" s="68"/>
      <c r="Q8630" s="69"/>
      <c r="R8630" s="69"/>
      <c r="Z8630" s="70"/>
      <c r="AA8630" s="71"/>
      <c r="AB8630" s="70"/>
      <c r="AC8630" s="70"/>
      <c r="AD8630" s="53"/>
      <c r="AE8630" s="53"/>
      <c r="AF8630" s="72"/>
      <c r="AG8630" s="70"/>
      <c r="AH8630" s="70"/>
      <c r="AI8630" s="70"/>
    </row>
    <row r="8631" spans="1:35" ht="12.75" customHeight="1" x14ac:dyDescent="0.2">
      <c r="A8631" s="64" t="s">
        <v>1408</v>
      </c>
      <c r="B8631" s="65" t="s">
        <v>1407</v>
      </c>
      <c r="C8631" s="65">
        <v>26269303</v>
      </c>
      <c r="D8631" s="66">
        <f>VLOOKUP(A8631,'2.1 Termination Charges'!$B$4:$F$904,5,0)</f>
        <v>0.81189999999999996</v>
      </c>
      <c r="G8631" s="67"/>
      <c r="H8631" s="67"/>
      <c r="J8631" s="67"/>
      <c r="P8631" s="68"/>
      <c r="Q8631" s="69"/>
      <c r="R8631" s="69"/>
      <c r="Z8631" s="70"/>
      <c r="AA8631" s="71"/>
      <c r="AB8631" s="70"/>
      <c r="AC8631" s="70"/>
      <c r="AD8631" s="53"/>
      <c r="AE8631" s="53"/>
      <c r="AF8631" s="72"/>
      <c r="AG8631" s="70"/>
      <c r="AH8631" s="70"/>
      <c r="AI8631" s="70"/>
    </row>
    <row r="8632" spans="1:35" ht="12.75" customHeight="1" x14ac:dyDescent="0.2">
      <c r="A8632" s="64" t="s">
        <v>1408</v>
      </c>
      <c r="B8632" s="65" t="s">
        <v>1407</v>
      </c>
      <c r="C8632" s="65">
        <v>26269304</v>
      </c>
      <c r="D8632" s="66">
        <f>VLOOKUP(A8632,'2.1 Termination Charges'!$B$4:$F$904,5,0)</f>
        <v>0.81189999999999996</v>
      </c>
      <c r="G8632" s="67"/>
      <c r="H8632" s="67"/>
      <c r="J8632" s="67"/>
      <c r="P8632" s="68"/>
      <c r="Q8632" s="69"/>
      <c r="R8632" s="69"/>
      <c r="Z8632" s="70"/>
      <c r="AA8632" s="71"/>
      <c r="AB8632" s="70"/>
      <c r="AC8632" s="70"/>
      <c r="AD8632" s="53"/>
      <c r="AE8632" s="53"/>
      <c r="AF8632" s="72"/>
      <c r="AG8632" s="70"/>
      <c r="AH8632" s="70"/>
      <c r="AI8632" s="70"/>
    </row>
    <row r="8633" spans="1:35" ht="12.75" customHeight="1" x14ac:dyDescent="0.2">
      <c r="A8633" s="64" t="s">
        <v>1408</v>
      </c>
      <c r="B8633" s="65" t="s">
        <v>1407</v>
      </c>
      <c r="C8633" s="65">
        <v>26269310</v>
      </c>
      <c r="D8633" s="66">
        <f>VLOOKUP(A8633,'2.1 Termination Charges'!$B$4:$F$904,5,0)</f>
        <v>0.81189999999999996</v>
      </c>
      <c r="G8633" s="67"/>
      <c r="H8633" s="67"/>
      <c r="J8633" s="67"/>
      <c r="P8633" s="68"/>
      <c r="Q8633" s="69"/>
      <c r="R8633" s="69"/>
      <c r="Z8633" s="70"/>
      <c r="AA8633" s="71"/>
      <c r="AB8633" s="70"/>
      <c r="AC8633" s="70"/>
      <c r="AD8633" s="53"/>
      <c r="AE8633" s="53"/>
      <c r="AF8633" s="72"/>
      <c r="AG8633" s="70"/>
      <c r="AH8633" s="70"/>
      <c r="AI8633" s="70"/>
    </row>
    <row r="8634" spans="1:35" ht="12.75" customHeight="1" x14ac:dyDescent="0.2">
      <c r="A8634" s="64" t="s">
        <v>1408</v>
      </c>
      <c r="B8634" s="65" t="s">
        <v>1407</v>
      </c>
      <c r="C8634" s="65">
        <v>26269313</v>
      </c>
      <c r="D8634" s="66">
        <f>VLOOKUP(A8634,'2.1 Termination Charges'!$B$4:$F$904,5,0)</f>
        <v>0.81189999999999996</v>
      </c>
      <c r="G8634" s="67"/>
      <c r="H8634" s="67"/>
      <c r="J8634" s="67"/>
      <c r="P8634" s="68"/>
      <c r="Q8634" s="69"/>
      <c r="R8634" s="69"/>
      <c r="Z8634" s="70"/>
      <c r="AA8634" s="71"/>
      <c r="AB8634" s="70"/>
      <c r="AC8634" s="70"/>
      <c r="AD8634" s="53"/>
      <c r="AE8634" s="53"/>
      <c r="AF8634" s="72"/>
      <c r="AG8634" s="70"/>
      <c r="AH8634" s="70"/>
      <c r="AI8634" s="70"/>
    </row>
    <row r="8635" spans="1:35" ht="12.75" customHeight="1" x14ac:dyDescent="0.2">
      <c r="A8635" s="64" t="s">
        <v>1408</v>
      </c>
      <c r="B8635" s="65" t="s">
        <v>1407</v>
      </c>
      <c r="C8635" s="65">
        <v>26269320</v>
      </c>
      <c r="D8635" s="66">
        <f>VLOOKUP(A8635,'2.1 Termination Charges'!$B$4:$F$904,5,0)</f>
        <v>0.81189999999999996</v>
      </c>
      <c r="G8635" s="67"/>
      <c r="H8635" s="67"/>
      <c r="J8635" s="67"/>
      <c r="P8635" s="68"/>
      <c r="Q8635" s="69"/>
      <c r="R8635" s="69"/>
      <c r="Z8635" s="70"/>
      <c r="AA8635" s="71"/>
      <c r="AB8635" s="70"/>
      <c r="AC8635" s="70"/>
      <c r="AD8635" s="53"/>
      <c r="AE8635" s="53"/>
      <c r="AF8635" s="72"/>
      <c r="AG8635" s="70"/>
      <c r="AH8635" s="70"/>
      <c r="AI8635" s="70"/>
    </row>
    <row r="8636" spans="1:35" ht="12.75" customHeight="1" x14ac:dyDescent="0.2">
      <c r="A8636" s="64" t="s">
        <v>1408</v>
      </c>
      <c r="B8636" s="65" t="s">
        <v>1407</v>
      </c>
      <c r="C8636" s="65">
        <v>26269394</v>
      </c>
      <c r="D8636" s="66">
        <f>VLOOKUP(A8636,'2.1 Termination Charges'!$B$4:$F$904,5,0)</f>
        <v>0.81189999999999996</v>
      </c>
      <c r="G8636" s="67"/>
      <c r="H8636" s="67"/>
      <c r="J8636" s="67"/>
      <c r="P8636" s="68"/>
      <c r="Q8636" s="69"/>
      <c r="R8636" s="69"/>
      <c r="Z8636" s="70"/>
      <c r="AA8636" s="71"/>
      <c r="AB8636" s="70"/>
      <c r="AC8636" s="70"/>
      <c r="AD8636" s="53"/>
      <c r="AE8636" s="53"/>
      <c r="AF8636" s="72"/>
      <c r="AG8636" s="70"/>
      <c r="AH8636" s="70"/>
      <c r="AI8636" s="70"/>
    </row>
    <row r="8637" spans="1:35" ht="12.75" customHeight="1" x14ac:dyDescent="0.2">
      <c r="A8637" s="64" t="s">
        <v>1408</v>
      </c>
      <c r="B8637" s="65" t="s">
        <v>1407</v>
      </c>
      <c r="C8637" s="65">
        <v>26269397</v>
      </c>
      <c r="D8637" s="66">
        <f>VLOOKUP(A8637,'2.1 Termination Charges'!$B$4:$F$904,5,0)</f>
        <v>0.81189999999999996</v>
      </c>
      <c r="G8637" s="67"/>
      <c r="H8637" s="67"/>
      <c r="J8637" s="67"/>
      <c r="P8637" s="68"/>
      <c r="Q8637" s="69"/>
      <c r="R8637" s="69"/>
      <c r="Z8637" s="70"/>
      <c r="AA8637" s="71"/>
      <c r="AB8637" s="70"/>
      <c r="AC8637" s="70"/>
      <c r="AD8637" s="53"/>
      <c r="AE8637" s="53"/>
      <c r="AF8637" s="72"/>
      <c r="AG8637" s="70"/>
      <c r="AH8637" s="70"/>
      <c r="AI8637" s="70"/>
    </row>
    <row r="8638" spans="1:35" ht="12.75" customHeight="1" x14ac:dyDescent="0.2">
      <c r="A8638" s="64" t="s">
        <v>1410</v>
      </c>
      <c r="B8638" s="65" t="s">
        <v>1409</v>
      </c>
      <c r="C8638" s="65">
        <v>262692</v>
      </c>
      <c r="D8638" s="66">
        <f>VLOOKUP(A8638,'2.1 Termination Charges'!$B$4:$F$904,5,0)</f>
        <v>0.81189999999999996</v>
      </c>
      <c r="G8638" s="67"/>
      <c r="H8638" s="67"/>
      <c r="J8638" s="67"/>
      <c r="P8638" s="68"/>
      <c r="Q8638" s="69"/>
      <c r="R8638" s="69"/>
      <c r="Z8638" s="70"/>
      <c r="AA8638" s="71"/>
      <c r="AB8638" s="70"/>
      <c r="AC8638" s="70"/>
      <c r="AD8638" s="53"/>
      <c r="AE8638" s="53"/>
      <c r="AF8638" s="72"/>
      <c r="AG8638" s="70"/>
      <c r="AH8638" s="70"/>
      <c r="AI8638" s="70"/>
    </row>
    <row r="8639" spans="1:35" ht="12.75" customHeight="1" x14ac:dyDescent="0.2">
      <c r="A8639" s="64" t="s">
        <v>1410</v>
      </c>
      <c r="B8639" s="65" t="s">
        <v>1409</v>
      </c>
      <c r="C8639" s="65">
        <v>262693</v>
      </c>
      <c r="D8639" s="66">
        <f>VLOOKUP(A8639,'2.1 Termination Charges'!$B$4:$F$904,5,0)</f>
        <v>0.81189999999999996</v>
      </c>
      <c r="G8639" s="67"/>
      <c r="H8639" s="67"/>
      <c r="J8639" s="67"/>
      <c r="P8639" s="68"/>
      <c r="Q8639" s="69"/>
      <c r="R8639" s="69"/>
      <c r="Z8639" s="70"/>
      <c r="AA8639" s="71"/>
      <c r="AB8639" s="70"/>
      <c r="AC8639" s="70"/>
      <c r="AD8639" s="53"/>
      <c r="AE8639" s="53"/>
      <c r="AF8639" s="72"/>
      <c r="AG8639" s="70"/>
      <c r="AH8639" s="70"/>
      <c r="AI8639" s="70"/>
    </row>
    <row r="8640" spans="1:35" ht="12.75" customHeight="1" x14ac:dyDescent="0.2">
      <c r="A8640" s="64" t="s">
        <v>1412</v>
      </c>
      <c r="B8640" s="65" t="s">
        <v>1411</v>
      </c>
      <c r="C8640" s="65">
        <v>40</v>
      </c>
      <c r="D8640" s="66">
        <f>VLOOKUP(A8640,'2.1 Termination Charges'!$B$4:$F$904,5,0)</f>
        <v>4.6100000000000004E-3</v>
      </c>
      <c r="G8640" s="67"/>
      <c r="H8640" s="67"/>
      <c r="J8640" s="67"/>
      <c r="P8640" s="68"/>
      <c r="Q8640" s="69"/>
      <c r="R8640" s="69"/>
      <c r="Z8640" s="70"/>
      <c r="AA8640" s="71"/>
      <c r="AB8640" s="70"/>
      <c r="AC8640" s="70"/>
      <c r="AD8640" s="53"/>
      <c r="AE8640" s="53"/>
      <c r="AF8640" s="72"/>
      <c r="AG8640" s="70"/>
      <c r="AH8640" s="70"/>
      <c r="AI8640" s="70"/>
    </row>
    <row r="8641" spans="1:35" ht="12.75" customHeight="1" x14ac:dyDescent="0.2">
      <c r="A8641" s="64" t="s">
        <v>1414</v>
      </c>
      <c r="B8641" s="65" t="s">
        <v>1413</v>
      </c>
      <c r="C8641" s="65">
        <v>403</v>
      </c>
      <c r="D8641" s="66">
        <f>VLOOKUP(A8641,'2.1 Termination Charges'!$B$4:$F$904,5,0)</f>
        <v>4.8500000000000001E-3</v>
      </c>
      <c r="G8641" s="67"/>
      <c r="H8641" s="67"/>
      <c r="J8641" s="67"/>
      <c r="P8641" s="68"/>
      <c r="Q8641" s="69"/>
      <c r="R8641" s="69"/>
      <c r="Z8641" s="70"/>
      <c r="AA8641" s="71"/>
      <c r="AB8641" s="70"/>
      <c r="AC8641" s="70"/>
      <c r="AD8641" s="53"/>
      <c r="AE8641" s="53"/>
      <c r="AF8641" s="72"/>
      <c r="AG8641" s="70"/>
      <c r="AH8641" s="70"/>
      <c r="AI8641" s="70"/>
    </row>
    <row r="8642" spans="1:35" ht="12.75" customHeight="1" x14ac:dyDescent="0.2">
      <c r="A8642" s="64" t="s">
        <v>1416</v>
      </c>
      <c r="B8642" s="65" t="s">
        <v>1415</v>
      </c>
      <c r="C8642" s="65">
        <v>4076</v>
      </c>
      <c r="D8642" s="66">
        <f>VLOOKUP(A8642,'2.1 Termination Charges'!$B$4:$F$904,5,0)</f>
        <v>2.521E-2</v>
      </c>
      <c r="G8642" s="67"/>
      <c r="H8642" s="67"/>
      <c r="J8642" s="67"/>
      <c r="P8642" s="68"/>
      <c r="Q8642" s="69"/>
      <c r="R8642" s="69"/>
      <c r="Z8642" s="70"/>
      <c r="AA8642" s="71"/>
      <c r="AB8642" s="70"/>
      <c r="AC8642" s="70"/>
      <c r="AD8642" s="53"/>
      <c r="AE8642" s="53"/>
      <c r="AF8642" s="72"/>
      <c r="AG8642" s="70"/>
      <c r="AH8642" s="70"/>
      <c r="AI8642" s="70"/>
    </row>
    <row r="8643" spans="1:35" ht="12.75" customHeight="1" x14ac:dyDescent="0.2">
      <c r="A8643" s="64" t="s">
        <v>1416</v>
      </c>
      <c r="B8643" s="65" t="s">
        <v>1415</v>
      </c>
      <c r="C8643" s="65">
        <v>40784</v>
      </c>
      <c r="D8643" s="66">
        <f>VLOOKUP(A8643,'2.1 Termination Charges'!$B$4:$F$904,5,0)</f>
        <v>2.521E-2</v>
      </c>
      <c r="G8643" s="67"/>
      <c r="H8643" s="67"/>
      <c r="J8643" s="67"/>
      <c r="P8643" s="68"/>
      <c r="Q8643" s="69"/>
      <c r="R8643" s="69"/>
      <c r="Z8643" s="70"/>
      <c r="AA8643" s="71"/>
      <c r="AB8643" s="70"/>
      <c r="AC8643" s="70"/>
      <c r="AD8643" s="53"/>
      <c r="AE8643" s="53"/>
      <c r="AF8643" s="72"/>
      <c r="AG8643" s="70"/>
      <c r="AH8643" s="70"/>
      <c r="AI8643" s="70"/>
    </row>
    <row r="8644" spans="1:35" ht="12.75" customHeight="1" x14ac:dyDescent="0.2">
      <c r="A8644" s="64" t="s">
        <v>1416</v>
      </c>
      <c r="B8644" s="65" t="s">
        <v>1415</v>
      </c>
      <c r="C8644" s="65">
        <v>40785</v>
      </c>
      <c r="D8644" s="66">
        <f>VLOOKUP(A8644,'2.1 Termination Charges'!$B$4:$F$904,5,0)</f>
        <v>2.521E-2</v>
      </c>
      <c r="G8644" s="67"/>
      <c r="H8644" s="67"/>
      <c r="J8644" s="67"/>
      <c r="P8644" s="68"/>
      <c r="Q8644" s="69"/>
      <c r="R8644" s="69"/>
      <c r="Z8644" s="70"/>
      <c r="AA8644" s="71"/>
      <c r="AB8644" s="70"/>
      <c r="AC8644" s="70"/>
      <c r="AD8644" s="53"/>
      <c r="AE8644" s="53"/>
      <c r="AF8644" s="72"/>
      <c r="AG8644" s="70"/>
      <c r="AH8644" s="70"/>
      <c r="AI8644" s="70"/>
    </row>
    <row r="8645" spans="1:35" ht="12.75" customHeight="1" x14ac:dyDescent="0.2">
      <c r="A8645" s="64" t="s">
        <v>1416</v>
      </c>
      <c r="B8645" s="65" t="s">
        <v>1415</v>
      </c>
      <c r="C8645" s="65">
        <v>40786</v>
      </c>
      <c r="D8645" s="66">
        <f>VLOOKUP(A8645,'2.1 Termination Charges'!$B$4:$F$904,5,0)</f>
        <v>2.521E-2</v>
      </c>
      <c r="G8645" s="67"/>
      <c r="H8645" s="67"/>
      <c r="J8645" s="67"/>
      <c r="P8645" s="68"/>
      <c r="Q8645" s="69"/>
      <c r="R8645" s="69"/>
      <c r="Z8645" s="70"/>
      <c r="AA8645" s="71"/>
      <c r="AB8645" s="70"/>
      <c r="AC8645" s="70"/>
      <c r="AD8645" s="53"/>
      <c r="AE8645" s="53"/>
      <c r="AF8645" s="72"/>
      <c r="AG8645" s="70"/>
      <c r="AH8645" s="70"/>
      <c r="AI8645" s="70"/>
    </row>
    <row r="8646" spans="1:35" ht="12.75" customHeight="1" x14ac:dyDescent="0.2">
      <c r="A8646" s="64" t="s">
        <v>1418</v>
      </c>
      <c r="B8646" s="65" t="s">
        <v>1417</v>
      </c>
      <c r="C8646" s="65">
        <v>4072</v>
      </c>
      <c r="D8646" s="66">
        <f>VLOOKUP(A8646,'2.1 Termination Charges'!$B$4:$F$904,5,0)</f>
        <v>2.4119999999999999E-2</v>
      </c>
      <c r="G8646" s="67"/>
      <c r="H8646" s="67"/>
      <c r="J8646" s="67"/>
      <c r="P8646" s="68"/>
      <c r="Q8646" s="69"/>
      <c r="R8646" s="69"/>
      <c r="Z8646" s="70"/>
      <c r="AA8646" s="71"/>
      <c r="AB8646" s="70"/>
      <c r="AC8646" s="70"/>
      <c r="AD8646" s="53"/>
      <c r="AE8646" s="53"/>
      <c r="AF8646" s="72"/>
      <c r="AG8646" s="70"/>
      <c r="AH8646" s="70"/>
      <c r="AI8646" s="70"/>
    </row>
    <row r="8647" spans="1:35" ht="12.75" customHeight="1" x14ac:dyDescent="0.2">
      <c r="A8647" s="64" t="s">
        <v>1418</v>
      </c>
      <c r="B8647" s="65" t="s">
        <v>1417</v>
      </c>
      <c r="C8647" s="65">
        <v>4073</v>
      </c>
      <c r="D8647" s="66">
        <f>VLOOKUP(A8647,'2.1 Termination Charges'!$B$4:$F$904,5,0)</f>
        <v>2.4119999999999999E-2</v>
      </c>
      <c r="G8647" s="67"/>
      <c r="H8647" s="67"/>
      <c r="J8647" s="67"/>
      <c r="P8647" s="68"/>
      <c r="Q8647" s="69"/>
      <c r="R8647" s="69"/>
      <c r="Z8647" s="70"/>
      <c r="AA8647" s="71"/>
      <c r="AB8647" s="70"/>
      <c r="AC8647" s="70"/>
      <c r="AD8647" s="53"/>
      <c r="AE8647" s="53"/>
      <c r="AF8647" s="72"/>
      <c r="AG8647" s="70"/>
      <c r="AH8647" s="70"/>
      <c r="AI8647" s="70"/>
    </row>
    <row r="8648" spans="1:35" ht="12.75" customHeight="1" x14ac:dyDescent="0.2">
      <c r="A8648" s="64" t="s">
        <v>1418</v>
      </c>
      <c r="B8648" s="65" t="s">
        <v>1417</v>
      </c>
      <c r="C8648" s="65">
        <v>40799</v>
      </c>
      <c r="D8648" s="66">
        <f>VLOOKUP(A8648,'2.1 Termination Charges'!$B$4:$F$904,5,0)</f>
        <v>2.4119999999999999E-2</v>
      </c>
      <c r="G8648" s="67"/>
      <c r="H8648" s="67"/>
      <c r="J8648" s="67"/>
      <c r="P8648" s="68"/>
      <c r="Q8648" s="69"/>
      <c r="R8648" s="69"/>
      <c r="Z8648" s="70"/>
      <c r="AA8648" s="71"/>
      <c r="AB8648" s="70"/>
      <c r="AC8648" s="70"/>
      <c r="AD8648" s="53"/>
      <c r="AE8648" s="53"/>
      <c r="AF8648" s="72"/>
      <c r="AG8648" s="70"/>
      <c r="AH8648" s="70"/>
      <c r="AI8648" s="70"/>
    </row>
    <row r="8649" spans="1:35" ht="12.75" customHeight="1" x14ac:dyDescent="0.2">
      <c r="A8649" s="64" t="s">
        <v>1420</v>
      </c>
      <c r="B8649" s="65" t="s">
        <v>1419</v>
      </c>
      <c r="C8649" s="65">
        <v>4074</v>
      </c>
      <c r="D8649" s="66">
        <f>VLOOKUP(A8649,'2.1 Termination Charges'!$B$4:$F$904,5,0)</f>
        <v>2.4240000000000001E-2</v>
      </c>
      <c r="G8649" s="67"/>
      <c r="H8649" s="67"/>
      <c r="J8649" s="67"/>
      <c r="P8649" s="68"/>
      <c r="Q8649" s="69"/>
      <c r="R8649" s="69"/>
      <c r="Z8649" s="70"/>
      <c r="AA8649" s="71"/>
      <c r="AB8649" s="70"/>
      <c r="AC8649" s="70"/>
      <c r="AD8649" s="53"/>
      <c r="AE8649" s="53"/>
      <c r="AF8649" s="72"/>
      <c r="AG8649" s="70"/>
      <c r="AH8649" s="70"/>
      <c r="AI8649" s="70"/>
    </row>
    <row r="8650" spans="1:35" ht="12.75" customHeight="1" x14ac:dyDescent="0.2">
      <c r="A8650" s="64" t="s">
        <v>1420</v>
      </c>
      <c r="B8650" s="65" t="s">
        <v>1419</v>
      </c>
      <c r="C8650" s="65">
        <v>4075</v>
      </c>
      <c r="D8650" s="66">
        <f>VLOOKUP(A8650,'2.1 Termination Charges'!$B$4:$F$904,5,0)</f>
        <v>2.4240000000000001E-2</v>
      </c>
      <c r="G8650" s="67"/>
      <c r="H8650" s="67"/>
      <c r="J8650" s="67"/>
      <c r="P8650" s="68"/>
      <c r="Q8650" s="69"/>
      <c r="R8650" s="69"/>
      <c r="Z8650" s="70"/>
      <c r="AA8650" s="71"/>
      <c r="AB8650" s="70"/>
      <c r="AC8650" s="70"/>
      <c r="AD8650" s="53"/>
      <c r="AE8650" s="53"/>
      <c r="AF8650" s="72"/>
      <c r="AG8650" s="70"/>
      <c r="AH8650" s="70"/>
      <c r="AI8650" s="70"/>
    </row>
    <row r="8651" spans="1:35" ht="12.75" customHeight="1" x14ac:dyDescent="0.2">
      <c r="A8651" s="64" t="s">
        <v>1422</v>
      </c>
      <c r="B8651" s="65" t="s">
        <v>1421</v>
      </c>
      <c r="C8651" s="65">
        <v>4078</v>
      </c>
      <c r="D8651" s="66">
        <f>VLOOKUP(A8651,'2.1 Termination Charges'!$B$4:$F$904,5,0)</f>
        <v>2.3029999999999998E-2</v>
      </c>
      <c r="G8651" s="67"/>
      <c r="H8651" s="67"/>
      <c r="J8651" s="67"/>
      <c r="P8651" s="68"/>
      <c r="Q8651" s="69"/>
      <c r="R8651" s="69"/>
      <c r="Z8651" s="70"/>
      <c r="AA8651" s="71"/>
      <c r="AB8651" s="70"/>
      <c r="AC8651" s="70"/>
      <c r="AD8651" s="53"/>
      <c r="AE8651" s="53"/>
      <c r="AF8651" s="72"/>
      <c r="AG8651" s="70"/>
      <c r="AH8651" s="70"/>
      <c r="AI8651" s="70"/>
    </row>
    <row r="8652" spans="1:35" ht="12.75" customHeight="1" x14ac:dyDescent="0.2">
      <c r="A8652" s="64" t="s">
        <v>1424</v>
      </c>
      <c r="B8652" s="65" t="s">
        <v>1423</v>
      </c>
      <c r="C8652" s="65">
        <v>407</v>
      </c>
      <c r="D8652" s="66">
        <f>VLOOKUP(A8652,'2.1 Termination Charges'!$B$4:$F$904,5,0)</f>
        <v>2.4240000000000001E-2</v>
      </c>
      <c r="G8652" s="67"/>
      <c r="H8652" s="67"/>
      <c r="J8652" s="67"/>
      <c r="P8652" s="68"/>
      <c r="Q8652" s="69"/>
      <c r="R8652" s="69"/>
      <c r="Z8652" s="70"/>
      <c r="AA8652" s="71"/>
      <c r="AB8652" s="70"/>
      <c r="AC8652" s="70"/>
      <c r="AD8652" s="53"/>
      <c r="AE8652" s="53"/>
      <c r="AF8652" s="72"/>
      <c r="AG8652" s="70"/>
      <c r="AH8652" s="70"/>
      <c r="AI8652" s="70"/>
    </row>
    <row r="8653" spans="1:35" ht="12.75" customHeight="1" x14ac:dyDescent="0.2">
      <c r="A8653" s="64" t="s">
        <v>1426</v>
      </c>
      <c r="B8653" s="65" t="s">
        <v>1425</v>
      </c>
      <c r="C8653" s="65">
        <v>7</v>
      </c>
      <c r="D8653" s="66">
        <f>VLOOKUP(A8653,'2.1 Termination Charges'!$B$4:$F$904,5,0)</f>
        <v>4.1209999999999997E-2</v>
      </c>
      <c r="G8653" s="67"/>
      <c r="H8653" s="67"/>
      <c r="J8653" s="67"/>
      <c r="P8653" s="68"/>
      <c r="Q8653" s="69"/>
      <c r="R8653" s="69"/>
      <c r="Z8653" s="70"/>
      <c r="AA8653" s="71"/>
      <c r="AB8653" s="70"/>
      <c r="AC8653" s="70"/>
      <c r="AD8653" s="53"/>
      <c r="AE8653" s="53"/>
      <c r="AF8653" s="72"/>
      <c r="AG8653" s="70"/>
      <c r="AH8653" s="70"/>
      <c r="AI8653" s="70"/>
    </row>
    <row r="8654" spans="1:35" ht="12.75" customHeight="1" x14ac:dyDescent="0.2">
      <c r="A8654" s="64" t="s">
        <v>1428</v>
      </c>
      <c r="B8654" s="65" t="s">
        <v>1427</v>
      </c>
      <c r="C8654" s="65">
        <v>7495</v>
      </c>
      <c r="D8654" s="66">
        <f>VLOOKUP(A8654,'2.1 Termination Charges'!$B$4:$F$904,5,0)</f>
        <v>1.891E-2</v>
      </c>
      <c r="G8654" s="67"/>
      <c r="H8654" s="67"/>
      <c r="J8654" s="67"/>
      <c r="P8654" s="68"/>
      <c r="Q8654" s="69"/>
      <c r="R8654" s="69"/>
      <c r="Z8654" s="70"/>
      <c r="AA8654" s="71"/>
      <c r="AB8654" s="70"/>
      <c r="AC8654" s="70"/>
      <c r="AD8654" s="53"/>
      <c r="AE8654" s="53"/>
      <c r="AF8654" s="72"/>
      <c r="AG8654" s="70"/>
      <c r="AH8654" s="70"/>
      <c r="AI8654" s="70"/>
    </row>
    <row r="8655" spans="1:35" ht="12.75" customHeight="1" x14ac:dyDescent="0.2">
      <c r="A8655" s="64" t="s">
        <v>1428</v>
      </c>
      <c r="B8655" s="65" t="s">
        <v>1427</v>
      </c>
      <c r="C8655" s="65">
        <v>7499</v>
      </c>
      <c r="D8655" s="66">
        <f>VLOOKUP(A8655,'2.1 Termination Charges'!$B$4:$F$904,5,0)</f>
        <v>1.891E-2</v>
      </c>
      <c r="G8655" s="67"/>
      <c r="H8655" s="67"/>
      <c r="J8655" s="67"/>
      <c r="P8655" s="68"/>
      <c r="Q8655" s="69"/>
      <c r="R8655" s="69"/>
      <c r="Z8655" s="70"/>
      <c r="AA8655" s="71"/>
      <c r="AB8655" s="70"/>
      <c r="AC8655" s="70"/>
      <c r="AD8655" s="53"/>
      <c r="AE8655" s="53"/>
      <c r="AF8655" s="72"/>
      <c r="AG8655" s="70"/>
      <c r="AH8655" s="70"/>
      <c r="AI8655" s="70"/>
    </row>
    <row r="8656" spans="1:35" ht="12.75" customHeight="1" x14ac:dyDescent="0.2">
      <c r="A8656" s="64" t="s">
        <v>1430</v>
      </c>
      <c r="B8656" s="65" t="s">
        <v>1429</v>
      </c>
      <c r="C8656" s="65">
        <v>7812</v>
      </c>
      <c r="D8656" s="66">
        <f>VLOOKUP(A8656,'2.1 Termination Charges'!$B$4:$F$904,5,0)</f>
        <v>1.8180000000000002E-2</v>
      </c>
      <c r="G8656" s="67"/>
      <c r="H8656" s="67"/>
      <c r="J8656" s="67"/>
      <c r="P8656" s="68"/>
      <c r="Q8656" s="69"/>
      <c r="R8656" s="69"/>
      <c r="Z8656" s="70"/>
      <c r="AA8656" s="71"/>
      <c r="AB8656" s="70"/>
      <c r="AC8656" s="70"/>
      <c r="AD8656" s="53"/>
      <c r="AE8656" s="53"/>
      <c r="AF8656" s="72"/>
      <c r="AG8656" s="70"/>
      <c r="AH8656" s="70"/>
      <c r="AI8656" s="70"/>
    </row>
    <row r="8657" spans="1:35" ht="12.75" customHeight="1" x14ac:dyDescent="0.2">
      <c r="A8657" s="64" t="s">
        <v>1432</v>
      </c>
      <c r="B8657" s="65" t="s">
        <v>1431</v>
      </c>
      <c r="C8657" s="65">
        <v>7336</v>
      </c>
      <c r="D8657" s="66">
        <f>VLOOKUP(A8657,'2.1 Termination Charges'!$B$4:$F$904,5,0)</f>
        <v>2.4240000000000001E-2</v>
      </c>
      <c r="G8657" s="67"/>
      <c r="H8657" s="67"/>
      <c r="J8657" s="67"/>
      <c r="P8657" s="68"/>
      <c r="Q8657" s="69"/>
      <c r="R8657" s="69"/>
      <c r="Z8657" s="70"/>
      <c r="AA8657" s="71"/>
      <c r="AB8657" s="70"/>
      <c r="AC8657" s="70"/>
      <c r="AD8657" s="53"/>
      <c r="AE8657" s="53"/>
      <c r="AF8657" s="72"/>
      <c r="AG8657" s="70"/>
      <c r="AH8657" s="70"/>
      <c r="AI8657" s="70"/>
    </row>
    <row r="8658" spans="1:35" ht="12.75" customHeight="1" x14ac:dyDescent="0.2">
      <c r="A8658" s="64" t="s">
        <v>1432</v>
      </c>
      <c r="B8658" s="65" t="s">
        <v>1431</v>
      </c>
      <c r="C8658" s="65">
        <v>73412</v>
      </c>
      <c r="D8658" s="66">
        <f>VLOOKUP(A8658,'2.1 Termination Charges'!$B$4:$F$904,5,0)</f>
        <v>2.4240000000000001E-2</v>
      </c>
      <c r="G8658" s="67"/>
      <c r="H8658" s="67"/>
      <c r="J8658" s="67"/>
      <c r="P8658" s="68"/>
      <c r="Q8658" s="69"/>
      <c r="R8658" s="69"/>
      <c r="Z8658" s="70"/>
      <c r="AA8658" s="71"/>
      <c r="AB8658" s="70"/>
      <c r="AC8658" s="70"/>
      <c r="AD8658" s="53"/>
      <c r="AE8658" s="53"/>
      <c r="AF8658" s="72"/>
      <c r="AG8658" s="70"/>
      <c r="AH8658" s="70"/>
      <c r="AI8658" s="70"/>
    </row>
    <row r="8659" spans="1:35" ht="12.75" customHeight="1" x14ac:dyDescent="0.2">
      <c r="A8659" s="64" t="s">
        <v>1432</v>
      </c>
      <c r="B8659" s="65" t="s">
        <v>1431</v>
      </c>
      <c r="C8659" s="65">
        <v>73422</v>
      </c>
      <c r="D8659" s="66">
        <f>VLOOKUP(A8659,'2.1 Termination Charges'!$B$4:$F$904,5,0)</f>
        <v>2.4240000000000001E-2</v>
      </c>
      <c r="G8659" s="67"/>
      <c r="H8659" s="67"/>
      <c r="J8659" s="67"/>
      <c r="P8659" s="68"/>
      <c r="Q8659" s="69"/>
      <c r="R8659" s="69"/>
      <c r="Z8659" s="70"/>
      <c r="AA8659" s="71"/>
      <c r="AB8659" s="70"/>
      <c r="AC8659" s="70"/>
      <c r="AD8659" s="53"/>
      <c r="AE8659" s="53"/>
      <c r="AF8659" s="72"/>
      <c r="AG8659" s="70"/>
      <c r="AH8659" s="70"/>
      <c r="AI8659" s="70"/>
    </row>
    <row r="8660" spans="1:35" ht="12.75" customHeight="1" x14ac:dyDescent="0.2">
      <c r="A8660" s="64" t="s">
        <v>1432</v>
      </c>
      <c r="B8660" s="65" t="s">
        <v>1431</v>
      </c>
      <c r="C8660" s="65">
        <v>73432</v>
      </c>
      <c r="D8660" s="66">
        <f>VLOOKUP(A8660,'2.1 Termination Charges'!$B$4:$F$904,5,0)</f>
        <v>2.4240000000000001E-2</v>
      </c>
      <c r="G8660" s="67"/>
      <c r="H8660" s="67"/>
      <c r="J8660" s="67"/>
      <c r="P8660" s="68"/>
      <c r="Q8660" s="69"/>
      <c r="R8660" s="69"/>
      <c r="Z8660" s="70"/>
      <c r="AA8660" s="71"/>
      <c r="AB8660" s="70"/>
      <c r="AC8660" s="70"/>
      <c r="AD8660" s="53"/>
      <c r="AE8660" s="53"/>
      <c r="AF8660" s="72"/>
      <c r="AG8660" s="70"/>
      <c r="AH8660" s="70"/>
      <c r="AI8660" s="70"/>
    </row>
    <row r="8661" spans="1:35" ht="12.75" customHeight="1" x14ac:dyDescent="0.2">
      <c r="A8661" s="64" t="s">
        <v>1432</v>
      </c>
      <c r="B8661" s="65" t="s">
        <v>1431</v>
      </c>
      <c r="C8661" s="65">
        <v>73433</v>
      </c>
      <c r="D8661" s="66">
        <f>VLOOKUP(A8661,'2.1 Termination Charges'!$B$4:$F$904,5,0)</f>
        <v>2.4240000000000001E-2</v>
      </c>
      <c r="G8661" s="67"/>
      <c r="H8661" s="67"/>
      <c r="J8661" s="67"/>
      <c r="P8661" s="68"/>
      <c r="Q8661" s="69"/>
      <c r="R8661" s="69"/>
      <c r="Z8661" s="70"/>
      <c r="AA8661" s="71"/>
      <c r="AB8661" s="70"/>
      <c r="AC8661" s="70"/>
      <c r="AD8661" s="53"/>
      <c r="AE8661" s="53"/>
      <c r="AF8661" s="72"/>
      <c r="AG8661" s="70"/>
      <c r="AH8661" s="70"/>
      <c r="AI8661" s="70"/>
    </row>
    <row r="8662" spans="1:35" ht="12.75" customHeight="1" x14ac:dyDescent="0.2">
      <c r="A8662" s="64" t="s">
        <v>1432</v>
      </c>
      <c r="B8662" s="65" t="s">
        <v>1431</v>
      </c>
      <c r="C8662" s="65">
        <v>73452</v>
      </c>
      <c r="D8662" s="66">
        <f>VLOOKUP(A8662,'2.1 Termination Charges'!$B$4:$F$904,5,0)</f>
        <v>2.4240000000000001E-2</v>
      </c>
      <c r="G8662" s="67"/>
      <c r="H8662" s="67"/>
      <c r="J8662" s="67"/>
      <c r="P8662" s="68"/>
      <c r="Q8662" s="69"/>
      <c r="R8662" s="69"/>
      <c r="Z8662" s="70"/>
      <c r="AA8662" s="71"/>
      <c r="AB8662" s="70"/>
      <c r="AC8662" s="70"/>
      <c r="AD8662" s="53"/>
      <c r="AE8662" s="53"/>
      <c r="AF8662" s="72"/>
      <c r="AG8662" s="70"/>
      <c r="AH8662" s="70"/>
      <c r="AI8662" s="70"/>
    </row>
    <row r="8663" spans="1:35" ht="12.75" customHeight="1" x14ac:dyDescent="0.2">
      <c r="A8663" s="64" t="s">
        <v>1432</v>
      </c>
      <c r="B8663" s="65" t="s">
        <v>1431</v>
      </c>
      <c r="C8663" s="65">
        <v>73462</v>
      </c>
      <c r="D8663" s="66">
        <f>VLOOKUP(A8663,'2.1 Termination Charges'!$B$4:$F$904,5,0)</f>
        <v>2.4240000000000001E-2</v>
      </c>
      <c r="G8663" s="67"/>
      <c r="H8663" s="67"/>
      <c r="J8663" s="67"/>
      <c r="P8663" s="68"/>
      <c r="Q8663" s="69"/>
      <c r="R8663" s="69"/>
      <c r="Z8663" s="70"/>
      <c r="AA8663" s="71"/>
      <c r="AB8663" s="70"/>
      <c r="AC8663" s="70"/>
      <c r="AD8663" s="53"/>
      <c r="AE8663" s="53"/>
      <c r="AF8663" s="72"/>
      <c r="AG8663" s="70"/>
      <c r="AH8663" s="70"/>
      <c r="AI8663" s="70"/>
    </row>
    <row r="8664" spans="1:35" ht="12.75" customHeight="1" x14ac:dyDescent="0.2">
      <c r="A8664" s="64" t="s">
        <v>1432</v>
      </c>
      <c r="B8664" s="65" t="s">
        <v>1431</v>
      </c>
      <c r="C8664" s="65">
        <v>73492</v>
      </c>
      <c r="D8664" s="66">
        <f>VLOOKUP(A8664,'2.1 Termination Charges'!$B$4:$F$904,5,0)</f>
        <v>2.4240000000000001E-2</v>
      </c>
      <c r="G8664" s="67"/>
      <c r="H8664" s="67"/>
      <c r="J8664" s="67"/>
      <c r="P8664" s="68"/>
      <c r="Q8664" s="69"/>
      <c r="R8664" s="69"/>
      <c r="Z8664" s="70"/>
      <c r="AA8664" s="71"/>
      <c r="AB8664" s="70"/>
      <c r="AC8664" s="70"/>
      <c r="AD8664" s="53"/>
      <c r="AE8664" s="53"/>
      <c r="AF8664" s="72"/>
      <c r="AG8664" s="70"/>
      <c r="AH8664" s="70"/>
      <c r="AI8664" s="70"/>
    </row>
    <row r="8665" spans="1:35" ht="12.75" customHeight="1" x14ac:dyDescent="0.2">
      <c r="A8665" s="64" t="s">
        <v>1432</v>
      </c>
      <c r="B8665" s="65" t="s">
        <v>1431</v>
      </c>
      <c r="C8665" s="65">
        <v>73512</v>
      </c>
      <c r="D8665" s="66">
        <f>VLOOKUP(A8665,'2.1 Termination Charges'!$B$4:$F$904,5,0)</f>
        <v>2.4240000000000001E-2</v>
      </c>
      <c r="G8665" s="67"/>
      <c r="H8665" s="67"/>
      <c r="J8665" s="67"/>
      <c r="P8665" s="68"/>
      <c r="Q8665" s="69"/>
      <c r="R8665" s="69"/>
      <c r="Z8665" s="70"/>
      <c r="AA8665" s="71"/>
      <c r="AB8665" s="70"/>
      <c r="AC8665" s="70"/>
      <c r="AD8665" s="53"/>
      <c r="AE8665" s="53"/>
      <c r="AF8665" s="72"/>
      <c r="AG8665" s="70"/>
      <c r="AH8665" s="70"/>
      <c r="AI8665" s="70"/>
    </row>
    <row r="8666" spans="1:35" ht="12.75" customHeight="1" x14ac:dyDescent="0.2">
      <c r="A8666" s="64" t="s">
        <v>1432</v>
      </c>
      <c r="B8666" s="65" t="s">
        <v>1431</v>
      </c>
      <c r="C8666" s="65">
        <v>73522</v>
      </c>
      <c r="D8666" s="66">
        <f>VLOOKUP(A8666,'2.1 Termination Charges'!$B$4:$F$904,5,0)</f>
        <v>2.4240000000000001E-2</v>
      </c>
      <c r="G8666" s="67"/>
      <c r="H8666" s="67"/>
      <c r="J8666" s="67"/>
      <c r="P8666" s="68"/>
      <c r="Q8666" s="69"/>
      <c r="R8666" s="69"/>
      <c r="Z8666" s="70"/>
      <c r="AA8666" s="71"/>
      <c r="AB8666" s="70"/>
      <c r="AC8666" s="70"/>
      <c r="AD8666" s="53"/>
      <c r="AE8666" s="53"/>
      <c r="AF8666" s="72"/>
      <c r="AG8666" s="70"/>
      <c r="AH8666" s="70"/>
      <c r="AI8666" s="70"/>
    </row>
    <row r="8667" spans="1:35" ht="12.75" customHeight="1" x14ac:dyDescent="0.2">
      <c r="A8667" s="64" t="s">
        <v>1432</v>
      </c>
      <c r="B8667" s="65" t="s">
        <v>1431</v>
      </c>
      <c r="C8667" s="65">
        <v>73532</v>
      </c>
      <c r="D8667" s="66">
        <f>VLOOKUP(A8667,'2.1 Termination Charges'!$B$4:$F$904,5,0)</f>
        <v>2.4240000000000001E-2</v>
      </c>
      <c r="G8667" s="67"/>
      <c r="H8667" s="67"/>
      <c r="J8667" s="67"/>
      <c r="P8667" s="68"/>
      <c r="Q8667" s="69"/>
      <c r="R8667" s="69"/>
      <c r="Z8667" s="70"/>
      <c r="AA8667" s="71"/>
      <c r="AB8667" s="70"/>
      <c r="AC8667" s="70"/>
      <c r="AD8667" s="53"/>
      <c r="AE8667" s="53"/>
      <c r="AF8667" s="72"/>
      <c r="AG8667" s="70"/>
      <c r="AH8667" s="70"/>
      <c r="AI8667" s="70"/>
    </row>
    <row r="8668" spans="1:35" ht="12.75" customHeight="1" x14ac:dyDescent="0.2">
      <c r="A8668" s="64" t="s">
        <v>1432</v>
      </c>
      <c r="B8668" s="65" t="s">
        <v>1431</v>
      </c>
      <c r="C8668" s="65">
        <v>73812</v>
      </c>
      <c r="D8668" s="66">
        <f>VLOOKUP(A8668,'2.1 Termination Charges'!$B$4:$F$904,5,0)</f>
        <v>2.4240000000000001E-2</v>
      </c>
      <c r="G8668" s="67"/>
      <c r="H8668" s="67"/>
      <c r="J8668" s="67"/>
      <c r="P8668" s="68"/>
      <c r="Q8668" s="69"/>
      <c r="R8668" s="69"/>
      <c r="Z8668" s="70"/>
      <c r="AA8668" s="71"/>
      <c r="AB8668" s="70"/>
      <c r="AC8668" s="70"/>
      <c r="AD8668" s="53"/>
      <c r="AE8668" s="53"/>
      <c r="AF8668" s="72"/>
      <c r="AG8668" s="70"/>
      <c r="AH8668" s="70"/>
      <c r="AI8668" s="70"/>
    </row>
    <row r="8669" spans="1:35" ht="12.75" customHeight="1" x14ac:dyDescent="0.2">
      <c r="A8669" s="64" t="s">
        <v>1432</v>
      </c>
      <c r="B8669" s="65" t="s">
        <v>1431</v>
      </c>
      <c r="C8669" s="65">
        <v>73832</v>
      </c>
      <c r="D8669" s="66">
        <f>VLOOKUP(A8669,'2.1 Termination Charges'!$B$4:$F$904,5,0)</f>
        <v>2.4240000000000001E-2</v>
      </c>
      <c r="G8669" s="67"/>
      <c r="H8669" s="67"/>
      <c r="J8669" s="67"/>
      <c r="P8669" s="68"/>
      <c r="Q8669" s="69"/>
      <c r="R8669" s="69"/>
      <c r="Z8669" s="70"/>
      <c r="AA8669" s="71"/>
      <c r="AB8669" s="70"/>
      <c r="AC8669" s="70"/>
      <c r="AD8669" s="53"/>
      <c r="AE8669" s="53"/>
      <c r="AF8669" s="72"/>
      <c r="AG8669" s="70"/>
      <c r="AH8669" s="70"/>
      <c r="AI8669" s="70"/>
    </row>
    <row r="8670" spans="1:35" ht="12.75" customHeight="1" x14ac:dyDescent="0.2">
      <c r="A8670" s="64" t="s">
        <v>1432</v>
      </c>
      <c r="B8670" s="65" t="s">
        <v>1431</v>
      </c>
      <c r="C8670" s="65">
        <v>73842</v>
      </c>
      <c r="D8670" s="66">
        <f>VLOOKUP(A8670,'2.1 Termination Charges'!$B$4:$F$904,5,0)</f>
        <v>2.4240000000000001E-2</v>
      </c>
      <c r="G8670" s="67"/>
      <c r="H8670" s="67"/>
      <c r="J8670" s="67"/>
      <c r="P8670" s="68"/>
      <c r="Q8670" s="69"/>
      <c r="R8670" s="69"/>
      <c r="Z8670" s="70"/>
      <c r="AA8670" s="71"/>
      <c r="AB8670" s="70"/>
      <c r="AC8670" s="70"/>
      <c r="AD8670" s="53"/>
      <c r="AE8670" s="53"/>
      <c r="AF8670" s="72"/>
      <c r="AG8670" s="70"/>
      <c r="AH8670" s="70"/>
      <c r="AI8670" s="70"/>
    </row>
    <row r="8671" spans="1:35" ht="12.75" customHeight="1" x14ac:dyDescent="0.2">
      <c r="A8671" s="64" t="s">
        <v>1432</v>
      </c>
      <c r="B8671" s="65" t="s">
        <v>1431</v>
      </c>
      <c r="C8671" s="65">
        <v>73852</v>
      </c>
      <c r="D8671" s="66">
        <f>VLOOKUP(A8671,'2.1 Termination Charges'!$B$4:$F$904,5,0)</f>
        <v>2.4240000000000001E-2</v>
      </c>
      <c r="G8671" s="67"/>
      <c r="H8671" s="67"/>
      <c r="J8671" s="67"/>
      <c r="P8671" s="68"/>
      <c r="Q8671" s="69"/>
      <c r="R8671" s="69"/>
      <c r="Z8671" s="70"/>
      <c r="AA8671" s="71"/>
      <c r="AB8671" s="70"/>
      <c r="AC8671" s="70"/>
      <c r="AD8671" s="53"/>
      <c r="AE8671" s="53"/>
      <c r="AF8671" s="72"/>
      <c r="AG8671" s="70"/>
      <c r="AH8671" s="70"/>
      <c r="AI8671" s="70"/>
    </row>
    <row r="8672" spans="1:35" ht="12.75" customHeight="1" x14ac:dyDescent="0.2">
      <c r="A8672" s="64" t="s">
        <v>1432</v>
      </c>
      <c r="B8672" s="65" t="s">
        <v>1431</v>
      </c>
      <c r="C8672" s="65">
        <v>73882</v>
      </c>
      <c r="D8672" s="66">
        <f>VLOOKUP(A8672,'2.1 Termination Charges'!$B$4:$F$904,5,0)</f>
        <v>2.4240000000000001E-2</v>
      </c>
      <c r="G8672" s="67"/>
      <c r="H8672" s="67"/>
      <c r="J8672" s="67"/>
      <c r="P8672" s="68"/>
      <c r="Q8672" s="69"/>
      <c r="R8672" s="69"/>
      <c r="Z8672" s="70"/>
      <c r="AA8672" s="71"/>
      <c r="AB8672" s="70"/>
      <c r="AC8672" s="70"/>
      <c r="AD8672" s="53"/>
      <c r="AE8672" s="53"/>
      <c r="AF8672" s="72"/>
      <c r="AG8672" s="70"/>
      <c r="AH8672" s="70"/>
      <c r="AI8672" s="70"/>
    </row>
    <row r="8673" spans="1:35" ht="12.75" customHeight="1" x14ac:dyDescent="0.2">
      <c r="A8673" s="64" t="s">
        <v>1432</v>
      </c>
      <c r="B8673" s="65" t="s">
        <v>1431</v>
      </c>
      <c r="C8673" s="65">
        <v>7401</v>
      </c>
      <c r="D8673" s="66">
        <f>VLOOKUP(A8673,'2.1 Termination Charges'!$B$4:$F$904,5,0)</f>
        <v>2.4240000000000001E-2</v>
      </c>
      <c r="G8673" s="67"/>
      <c r="H8673" s="67"/>
      <c r="J8673" s="67"/>
      <c r="P8673" s="68"/>
      <c r="Q8673" s="69"/>
      <c r="R8673" s="69"/>
      <c r="Z8673" s="70"/>
      <c r="AA8673" s="71"/>
      <c r="AB8673" s="70"/>
      <c r="AC8673" s="70"/>
      <c r="AD8673" s="53"/>
      <c r="AE8673" s="53"/>
      <c r="AF8673" s="72"/>
      <c r="AG8673" s="70"/>
      <c r="AH8673" s="70"/>
      <c r="AI8673" s="70"/>
    </row>
    <row r="8674" spans="1:35" ht="12.75" customHeight="1" x14ac:dyDescent="0.2">
      <c r="A8674" s="64" t="s">
        <v>1432</v>
      </c>
      <c r="B8674" s="65" t="s">
        <v>1431</v>
      </c>
      <c r="C8674" s="65">
        <v>74712</v>
      </c>
      <c r="D8674" s="66">
        <f>VLOOKUP(A8674,'2.1 Termination Charges'!$B$4:$F$904,5,0)</f>
        <v>2.4240000000000001E-2</v>
      </c>
      <c r="G8674" s="67"/>
      <c r="H8674" s="67"/>
      <c r="J8674" s="67"/>
      <c r="P8674" s="68"/>
      <c r="Q8674" s="69"/>
      <c r="R8674" s="69"/>
      <c r="Z8674" s="70"/>
      <c r="AA8674" s="71"/>
      <c r="AB8674" s="70"/>
      <c r="AC8674" s="70"/>
      <c r="AD8674" s="53"/>
      <c r="AE8674" s="53"/>
      <c r="AF8674" s="72"/>
      <c r="AG8674" s="70"/>
      <c r="AH8674" s="70"/>
      <c r="AI8674" s="70"/>
    </row>
    <row r="8675" spans="1:35" ht="12.75" customHeight="1" x14ac:dyDescent="0.2">
      <c r="A8675" s="64" t="s">
        <v>1432</v>
      </c>
      <c r="B8675" s="65" t="s">
        <v>1431</v>
      </c>
      <c r="C8675" s="65">
        <v>74722</v>
      </c>
      <c r="D8675" s="66">
        <f>VLOOKUP(A8675,'2.1 Termination Charges'!$B$4:$F$904,5,0)</f>
        <v>2.4240000000000001E-2</v>
      </c>
      <c r="G8675" s="67"/>
      <c r="H8675" s="67"/>
      <c r="J8675" s="67"/>
      <c r="P8675" s="68"/>
      <c r="Q8675" s="69"/>
      <c r="R8675" s="69"/>
      <c r="Z8675" s="70"/>
      <c r="AA8675" s="71"/>
      <c r="AB8675" s="70"/>
      <c r="AC8675" s="70"/>
      <c r="AD8675" s="53"/>
      <c r="AE8675" s="53"/>
      <c r="AF8675" s="72"/>
      <c r="AG8675" s="70"/>
      <c r="AH8675" s="70"/>
      <c r="AI8675" s="70"/>
    </row>
    <row r="8676" spans="1:35" ht="12.75" customHeight="1" x14ac:dyDescent="0.2">
      <c r="A8676" s="64" t="s">
        <v>1432</v>
      </c>
      <c r="B8676" s="65" t="s">
        <v>1431</v>
      </c>
      <c r="C8676" s="65">
        <v>74732</v>
      </c>
      <c r="D8676" s="66">
        <f>VLOOKUP(A8676,'2.1 Termination Charges'!$B$4:$F$904,5,0)</f>
        <v>2.4240000000000001E-2</v>
      </c>
      <c r="G8676" s="67"/>
      <c r="H8676" s="67"/>
      <c r="J8676" s="67"/>
      <c r="P8676" s="68"/>
      <c r="Q8676" s="69"/>
      <c r="R8676" s="69"/>
      <c r="Z8676" s="70"/>
      <c r="AA8676" s="71"/>
      <c r="AB8676" s="70"/>
      <c r="AC8676" s="70"/>
      <c r="AD8676" s="53"/>
      <c r="AE8676" s="53"/>
      <c r="AF8676" s="72"/>
      <c r="AG8676" s="70"/>
      <c r="AH8676" s="70"/>
      <c r="AI8676" s="70"/>
    </row>
    <row r="8677" spans="1:35" ht="12.75" customHeight="1" x14ac:dyDescent="0.2">
      <c r="A8677" s="64" t="s">
        <v>1432</v>
      </c>
      <c r="B8677" s="65" t="s">
        <v>1431</v>
      </c>
      <c r="C8677" s="65">
        <v>74742</v>
      </c>
      <c r="D8677" s="66">
        <f>VLOOKUP(A8677,'2.1 Termination Charges'!$B$4:$F$904,5,0)</f>
        <v>2.4240000000000001E-2</v>
      </c>
      <c r="G8677" s="67"/>
      <c r="H8677" s="67"/>
      <c r="J8677" s="67"/>
      <c r="P8677" s="68"/>
      <c r="Q8677" s="69"/>
      <c r="R8677" s="69"/>
      <c r="Z8677" s="70"/>
      <c r="AA8677" s="71"/>
      <c r="AB8677" s="70"/>
      <c r="AC8677" s="70"/>
      <c r="AD8677" s="53"/>
      <c r="AE8677" s="53"/>
      <c r="AF8677" s="72"/>
      <c r="AG8677" s="70"/>
      <c r="AH8677" s="70"/>
      <c r="AI8677" s="70"/>
    </row>
    <row r="8678" spans="1:35" ht="12.75" customHeight="1" x14ac:dyDescent="0.2">
      <c r="A8678" s="64" t="s">
        <v>1432</v>
      </c>
      <c r="B8678" s="65" t="s">
        <v>1431</v>
      </c>
      <c r="C8678" s="65">
        <v>74752</v>
      </c>
      <c r="D8678" s="66">
        <f>VLOOKUP(A8678,'2.1 Termination Charges'!$B$4:$F$904,5,0)</f>
        <v>2.4240000000000001E-2</v>
      </c>
      <c r="G8678" s="67"/>
      <c r="H8678" s="67"/>
      <c r="J8678" s="67"/>
      <c r="P8678" s="68"/>
      <c r="Q8678" s="69"/>
      <c r="R8678" s="69"/>
      <c r="Z8678" s="70"/>
      <c r="AA8678" s="71"/>
      <c r="AB8678" s="70"/>
      <c r="AC8678" s="70"/>
      <c r="AD8678" s="53"/>
      <c r="AE8678" s="53"/>
      <c r="AF8678" s="72"/>
      <c r="AG8678" s="70"/>
      <c r="AH8678" s="70"/>
      <c r="AI8678" s="70"/>
    </row>
    <row r="8679" spans="1:35" ht="12.75" customHeight="1" x14ac:dyDescent="0.2">
      <c r="A8679" s="64" t="s">
        <v>1432</v>
      </c>
      <c r="B8679" s="65" t="s">
        <v>1431</v>
      </c>
      <c r="C8679" s="65">
        <v>7477</v>
      </c>
      <c r="D8679" s="66">
        <f>VLOOKUP(A8679,'2.1 Termination Charges'!$B$4:$F$904,5,0)</f>
        <v>2.4240000000000001E-2</v>
      </c>
      <c r="G8679" s="67"/>
      <c r="H8679" s="67"/>
      <c r="J8679" s="67"/>
      <c r="P8679" s="68"/>
      <c r="Q8679" s="69"/>
      <c r="R8679" s="69"/>
      <c r="Z8679" s="70"/>
      <c r="AA8679" s="71"/>
      <c r="AB8679" s="70"/>
      <c r="AC8679" s="70"/>
      <c r="AD8679" s="53"/>
      <c r="AE8679" s="53"/>
      <c r="AF8679" s="72"/>
      <c r="AG8679" s="70"/>
      <c r="AH8679" s="70"/>
      <c r="AI8679" s="70"/>
    </row>
    <row r="8680" spans="1:35" ht="12.75" customHeight="1" x14ac:dyDescent="0.2">
      <c r="A8680" s="64" t="s">
        <v>1432</v>
      </c>
      <c r="B8680" s="65" t="s">
        <v>1431</v>
      </c>
      <c r="C8680" s="65">
        <v>74812</v>
      </c>
      <c r="D8680" s="66">
        <f>VLOOKUP(A8680,'2.1 Termination Charges'!$B$4:$F$904,5,0)</f>
        <v>2.4240000000000001E-2</v>
      </c>
      <c r="G8680" s="67"/>
      <c r="H8680" s="67"/>
      <c r="J8680" s="67"/>
      <c r="P8680" s="68"/>
      <c r="Q8680" s="69"/>
      <c r="R8680" s="69"/>
      <c r="Z8680" s="70"/>
      <c r="AA8680" s="71"/>
      <c r="AB8680" s="70"/>
      <c r="AC8680" s="70"/>
      <c r="AD8680" s="53"/>
      <c r="AE8680" s="53"/>
      <c r="AF8680" s="72"/>
      <c r="AG8680" s="70"/>
      <c r="AH8680" s="70"/>
      <c r="AI8680" s="70"/>
    </row>
    <row r="8681" spans="1:35" ht="12.75" customHeight="1" x14ac:dyDescent="0.2">
      <c r="A8681" s="64" t="s">
        <v>1432</v>
      </c>
      <c r="B8681" s="65" t="s">
        <v>1431</v>
      </c>
      <c r="C8681" s="65">
        <v>74822</v>
      </c>
      <c r="D8681" s="66">
        <f>VLOOKUP(A8681,'2.1 Termination Charges'!$B$4:$F$904,5,0)</f>
        <v>2.4240000000000001E-2</v>
      </c>
      <c r="G8681" s="67"/>
      <c r="H8681" s="67"/>
      <c r="J8681" s="67"/>
      <c r="P8681" s="68"/>
      <c r="Q8681" s="69"/>
      <c r="R8681" s="69"/>
      <c r="Z8681" s="70"/>
      <c r="AA8681" s="71"/>
      <c r="AB8681" s="70"/>
      <c r="AC8681" s="70"/>
      <c r="AD8681" s="53"/>
      <c r="AE8681" s="53"/>
      <c r="AF8681" s="72"/>
      <c r="AG8681" s="70"/>
      <c r="AH8681" s="70"/>
      <c r="AI8681" s="70"/>
    </row>
    <row r="8682" spans="1:35" ht="12.75" customHeight="1" x14ac:dyDescent="0.2">
      <c r="A8682" s="64" t="s">
        <v>1432</v>
      </c>
      <c r="B8682" s="65" t="s">
        <v>1431</v>
      </c>
      <c r="C8682" s="65">
        <v>74832</v>
      </c>
      <c r="D8682" s="66">
        <f>VLOOKUP(A8682,'2.1 Termination Charges'!$B$4:$F$904,5,0)</f>
        <v>2.4240000000000001E-2</v>
      </c>
      <c r="G8682" s="67"/>
      <c r="H8682" s="67"/>
      <c r="J8682" s="67"/>
      <c r="P8682" s="68"/>
      <c r="Q8682" s="69"/>
      <c r="R8682" s="69"/>
      <c r="Z8682" s="70"/>
      <c r="AA8682" s="71"/>
      <c r="AB8682" s="70"/>
      <c r="AC8682" s="70"/>
      <c r="AD8682" s="53"/>
      <c r="AE8682" s="53"/>
      <c r="AF8682" s="72"/>
      <c r="AG8682" s="70"/>
      <c r="AH8682" s="70"/>
      <c r="AI8682" s="70"/>
    </row>
    <row r="8683" spans="1:35" ht="12.75" customHeight="1" x14ac:dyDescent="0.2">
      <c r="A8683" s="64" t="s">
        <v>1432</v>
      </c>
      <c r="B8683" s="65" t="s">
        <v>1431</v>
      </c>
      <c r="C8683" s="65">
        <v>74842</v>
      </c>
      <c r="D8683" s="66">
        <f>VLOOKUP(A8683,'2.1 Termination Charges'!$B$4:$F$904,5,0)</f>
        <v>2.4240000000000001E-2</v>
      </c>
      <c r="G8683" s="67"/>
      <c r="H8683" s="67"/>
      <c r="J8683" s="67"/>
      <c r="P8683" s="68"/>
      <c r="Q8683" s="69"/>
      <c r="R8683" s="69"/>
      <c r="Z8683" s="70"/>
      <c r="AA8683" s="71"/>
      <c r="AB8683" s="70"/>
      <c r="AC8683" s="70"/>
      <c r="AD8683" s="53"/>
      <c r="AE8683" s="53"/>
      <c r="AF8683" s="72"/>
      <c r="AG8683" s="70"/>
      <c r="AH8683" s="70"/>
      <c r="AI8683" s="70"/>
    </row>
    <row r="8684" spans="1:35" ht="12.75" customHeight="1" x14ac:dyDescent="0.2">
      <c r="A8684" s="64" t="s">
        <v>1432</v>
      </c>
      <c r="B8684" s="65" t="s">
        <v>1431</v>
      </c>
      <c r="C8684" s="65">
        <v>74852</v>
      </c>
      <c r="D8684" s="66">
        <f>VLOOKUP(A8684,'2.1 Termination Charges'!$B$4:$F$904,5,0)</f>
        <v>2.4240000000000001E-2</v>
      </c>
      <c r="G8684" s="67"/>
      <c r="H8684" s="67"/>
      <c r="J8684" s="67"/>
      <c r="P8684" s="68"/>
      <c r="Q8684" s="69"/>
      <c r="R8684" s="69"/>
      <c r="Z8684" s="70"/>
      <c r="AA8684" s="71"/>
      <c r="AB8684" s="70"/>
      <c r="AC8684" s="70"/>
      <c r="AD8684" s="53"/>
      <c r="AE8684" s="53"/>
      <c r="AF8684" s="72"/>
      <c r="AG8684" s="70"/>
      <c r="AH8684" s="70"/>
      <c r="AI8684" s="70"/>
    </row>
    <row r="8685" spans="1:35" ht="12.75" customHeight="1" x14ac:dyDescent="0.2">
      <c r="A8685" s="64" t="s">
        <v>1432</v>
      </c>
      <c r="B8685" s="65" t="s">
        <v>1431</v>
      </c>
      <c r="C8685" s="65">
        <v>74862</v>
      </c>
      <c r="D8685" s="66">
        <f>VLOOKUP(A8685,'2.1 Termination Charges'!$B$4:$F$904,5,0)</f>
        <v>2.4240000000000001E-2</v>
      </c>
      <c r="G8685" s="67"/>
      <c r="H8685" s="67"/>
      <c r="J8685" s="67"/>
      <c r="P8685" s="68"/>
      <c r="Q8685" s="69"/>
      <c r="R8685" s="69"/>
      <c r="Z8685" s="70"/>
      <c r="AA8685" s="71"/>
      <c r="AB8685" s="70"/>
      <c r="AC8685" s="70"/>
      <c r="AD8685" s="53"/>
      <c r="AE8685" s="53"/>
      <c r="AF8685" s="72"/>
      <c r="AG8685" s="70"/>
      <c r="AH8685" s="70"/>
      <c r="AI8685" s="70"/>
    </row>
    <row r="8686" spans="1:35" ht="12.75" customHeight="1" x14ac:dyDescent="0.2">
      <c r="A8686" s="64" t="s">
        <v>1432</v>
      </c>
      <c r="B8686" s="65" t="s">
        <v>1431</v>
      </c>
      <c r="C8686" s="65">
        <v>74872</v>
      </c>
      <c r="D8686" s="66">
        <f>VLOOKUP(A8686,'2.1 Termination Charges'!$B$4:$F$904,5,0)</f>
        <v>2.4240000000000001E-2</v>
      </c>
      <c r="G8686" s="67"/>
      <c r="H8686" s="67"/>
      <c r="J8686" s="67"/>
      <c r="P8686" s="68"/>
      <c r="Q8686" s="69"/>
      <c r="R8686" s="69"/>
      <c r="Z8686" s="70"/>
      <c r="AA8686" s="71"/>
      <c r="AB8686" s="70"/>
      <c r="AC8686" s="70"/>
      <c r="AD8686" s="53"/>
      <c r="AE8686" s="53"/>
      <c r="AF8686" s="72"/>
      <c r="AG8686" s="70"/>
      <c r="AH8686" s="70"/>
      <c r="AI8686" s="70"/>
    </row>
    <row r="8687" spans="1:35" ht="12.75" customHeight="1" x14ac:dyDescent="0.2">
      <c r="A8687" s="64" t="s">
        <v>1432</v>
      </c>
      <c r="B8687" s="65" t="s">
        <v>1431</v>
      </c>
      <c r="C8687" s="65">
        <v>74912</v>
      </c>
      <c r="D8687" s="66">
        <f>VLOOKUP(A8687,'2.1 Termination Charges'!$B$4:$F$904,5,0)</f>
        <v>2.4240000000000001E-2</v>
      </c>
      <c r="G8687" s="67"/>
      <c r="H8687" s="67"/>
      <c r="J8687" s="67"/>
      <c r="P8687" s="68"/>
      <c r="Q8687" s="69"/>
      <c r="R8687" s="69"/>
      <c r="Z8687" s="70"/>
      <c r="AA8687" s="71"/>
      <c r="AB8687" s="70"/>
      <c r="AC8687" s="70"/>
      <c r="AD8687" s="53"/>
      <c r="AE8687" s="53"/>
      <c r="AF8687" s="72"/>
      <c r="AG8687" s="70"/>
      <c r="AH8687" s="70"/>
      <c r="AI8687" s="70"/>
    </row>
    <row r="8688" spans="1:35" ht="12.75" customHeight="1" x14ac:dyDescent="0.2">
      <c r="A8688" s="64" t="s">
        <v>1432</v>
      </c>
      <c r="B8688" s="65" t="s">
        <v>1431</v>
      </c>
      <c r="C8688" s="65">
        <v>74922</v>
      </c>
      <c r="D8688" s="66">
        <f>VLOOKUP(A8688,'2.1 Termination Charges'!$B$4:$F$904,5,0)</f>
        <v>2.4240000000000001E-2</v>
      </c>
      <c r="G8688" s="67"/>
      <c r="H8688" s="67"/>
      <c r="J8688" s="67"/>
      <c r="P8688" s="68"/>
      <c r="Q8688" s="69"/>
      <c r="R8688" s="69"/>
      <c r="Z8688" s="70"/>
      <c r="AA8688" s="71"/>
      <c r="AB8688" s="70"/>
      <c r="AC8688" s="70"/>
      <c r="AD8688" s="53"/>
      <c r="AE8688" s="53"/>
      <c r="AF8688" s="72"/>
      <c r="AG8688" s="70"/>
      <c r="AH8688" s="70"/>
      <c r="AI8688" s="70"/>
    </row>
    <row r="8689" spans="1:35" ht="12.75" customHeight="1" x14ac:dyDescent="0.2">
      <c r="A8689" s="64" t="s">
        <v>1432</v>
      </c>
      <c r="B8689" s="65" t="s">
        <v>1431</v>
      </c>
      <c r="C8689" s="65">
        <v>74932</v>
      </c>
      <c r="D8689" s="66">
        <f>VLOOKUP(A8689,'2.1 Termination Charges'!$B$4:$F$904,5,0)</f>
        <v>2.4240000000000001E-2</v>
      </c>
      <c r="G8689" s="67"/>
      <c r="H8689" s="67"/>
      <c r="J8689" s="67"/>
      <c r="P8689" s="68"/>
      <c r="Q8689" s="69"/>
      <c r="R8689" s="69"/>
      <c r="Z8689" s="70"/>
      <c r="AA8689" s="71"/>
      <c r="AB8689" s="70"/>
      <c r="AC8689" s="70"/>
      <c r="AD8689" s="53"/>
      <c r="AE8689" s="53"/>
      <c r="AF8689" s="72"/>
      <c r="AG8689" s="70"/>
      <c r="AH8689" s="70"/>
      <c r="AI8689" s="70"/>
    </row>
    <row r="8690" spans="1:35" ht="12.75" customHeight="1" x14ac:dyDescent="0.2">
      <c r="A8690" s="64" t="s">
        <v>1432</v>
      </c>
      <c r="B8690" s="65" t="s">
        <v>1431</v>
      </c>
      <c r="C8690" s="65">
        <v>74942</v>
      </c>
      <c r="D8690" s="66">
        <f>VLOOKUP(A8690,'2.1 Termination Charges'!$B$4:$F$904,5,0)</f>
        <v>2.4240000000000001E-2</v>
      </c>
      <c r="G8690" s="67"/>
      <c r="H8690" s="67"/>
      <c r="J8690" s="67"/>
      <c r="P8690" s="68"/>
      <c r="Q8690" s="69"/>
      <c r="R8690" s="69"/>
      <c r="Z8690" s="70"/>
      <c r="AA8690" s="71"/>
      <c r="AB8690" s="70"/>
      <c r="AC8690" s="70"/>
      <c r="AD8690" s="53"/>
      <c r="AE8690" s="53"/>
      <c r="AF8690" s="72"/>
      <c r="AG8690" s="70"/>
      <c r="AH8690" s="70"/>
      <c r="AI8690" s="70"/>
    </row>
    <row r="8691" spans="1:35" ht="12.75" customHeight="1" x14ac:dyDescent="0.2">
      <c r="A8691" s="64" t="s">
        <v>1432</v>
      </c>
      <c r="B8691" s="65" t="s">
        <v>1431</v>
      </c>
      <c r="C8691" s="65">
        <v>7811</v>
      </c>
      <c r="D8691" s="66">
        <f>VLOOKUP(A8691,'2.1 Termination Charges'!$B$4:$F$904,5,0)</f>
        <v>2.4240000000000001E-2</v>
      </c>
      <c r="G8691" s="67"/>
      <c r="H8691" s="67"/>
      <c r="J8691" s="67"/>
      <c r="P8691" s="68"/>
      <c r="Q8691" s="69"/>
      <c r="R8691" s="69"/>
      <c r="Z8691" s="70"/>
      <c r="AA8691" s="71"/>
      <c r="AB8691" s="70"/>
      <c r="AC8691" s="70"/>
      <c r="AD8691" s="53"/>
      <c r="AE8691" s="53"/>
      <c r="AF8691" s="72"/>
      <c r="AG8691" s="70"/>
      <c r="AH8691" s="70"/>
      <c r="AI8691" s="70"/>
    </row>
    <row r="8692" spans="1:35" ht="12.75" customHeight="1" x14ac:dyDescent="0.2">
      <c r="A8692" s="64" t="s">
        <v>1432</v>
      </c>
      <c r="B8692" s="65" t="s">
        <v>1431</v>
      </c>
      <c r="C8692" s="65">
        <v>7813</v>
      </c>
      <c r="D8692" s="66">
        <f>VLOOKUP(A8692,'2.1 Termination Charges'!$B$4:$F$904,5,0)</f>
        <v>2.4240000000000001E-2</v>
      </c>
      <c r="G8692" s="67"/>
      <c r="H8692" s="67"/>
      <c r="J8692" s="67"/>
      <c r="P8692" s="68"/>
      <c r="Q8692" s="69"/>
      <c r="R8692" s="69"/>
      <c r="Z8692" s="70"/>
      <c r="AA8692" s="71"/>
      <c r="AB8692" s="70"/>
      <c r="AC8692" s="70"/>
      <c r="AD8692" s="53"/>
      <c r="AE8692" s="53"/>
      <c r="AF8692" s="72"/>
      <c r="AG8692" s="70"/>
      <c r="AH8692" s="70"/>
      <c r="AI8692" s="70"/>
    </row>
    <row r="8693" spans="1:35" ht="12.75" customHeight="1" x14ac:dyDescent="0.2">
      <c r="A8693" s="64" t="s">
        <v>1432</v>
      </c>
      <c r="B8693" s="65" t="s">
        <v>1431</v>
      </c>
      <c r="C8693" s="65">
        <v>7816</v>
      </c>
      <c r="D8693" s="66">
        <f>VLOOKUP(A8693,'2.1 Termination Charges'!$B$4:$F$904,5,0)</f>
        <v>2.4240000000000001E-2</v>
      </c>
      <c r="G8693" s="67"/>
      <c r="H8693" s="67"/>
      <c r="J8693" s="67"/>
      <c r="P8693" s="68"/>
      <c r="Q8693" s="69"/>
      <c r="R8693" s="69"/>
      <c r="Z8693" s="70"/>
      <c r="AA8693" s="71"/>
      <c r="AB8693" s="70"/>
      <c r="AC8693" s="70"/>
      <c r="AD8693" s="53"/>
      <c r="AE8693" s="53"/>
      <c r="AF8693" s="72"/>
      <c r="AG8693" s="70"/>
      <c r="AH8693" s="70"/>
      <c r="AI8693" s="70"/>
    </row>
    <row r="8694" spans="1:35" ht="12.75" customHeight="1" x14ac:dyDescent="0.2">
      <c r="A8694" s="64" t="s">
        <v>1432</v>
      </c>
      <c r="B8694" s="65" t="s">
        <v>1431</v>
      </c>
      <c r="C8694" s="65">
        <v>7817</v>
      </c>
      <c r="D8694" s="66">
        <f>VLOOKUP(A8694,'2.1 Termination Charges'!$B$4:$F$904,5,0)</f>
        <v>2.4240000000000001E-2</v>
      </c>
      <c r="G8694" s="67"/>
      <c r="H8694" s="67"/>
      <c r="J8694" s="67"/>
      <c r="P8694" s="68"/>
      <c r="Q8694" s="69"/>
      <c r="R8694" s="69"/>
      <c r="Z8694" s="70"/>
      <c r="AA8694" s="71"/>
      <c r="AB8694" s="70"/>
      <c r="AC8694" s="70"/>
      <c r="AD8694" s="53"/>
      <c r="AE8694" s="53"/>
      <c r="AF8694" s="72"/>
      <c r="AG8694" s="70"/>
      <c r="AH8694" s="70"/>
      <c r="AI8694" s="70"/>
    </row>
    <row r="8695" spans="1:35" ht="12.75" customHeight="1" x14ac:dyDescent="0.2">
      <c r="A8695" s="64" t="s">
        <v>1432</v>
      </c>
      <c r="B8695" s="65" t="s">
        <v>1431</v>
      </c>
      <c r="C8695" s="65">
        <v>7820</v>
      </c>
      <c r="D8695" s="66">
        <f>VLOOKUP(A8695,'2.1 Termination Charges'!$B$4:$F$904,5,0)</f>
        <v>2.4240000000000001E-2</v>
      </c>
      <c r="G8695" s="67"/>
      <c r="H8695" s="67"/>
      <c r="J8695" s="67"/>
      <c r="P8695" s="68"/>
      <c r="Q8695" s="69"/>
      <c r="R8695" s="69"/>
      <c r="Z8695" s="70"/>
      <c r="AA8695" s="71"/>
      <c r="AB8695" s="70"/>
      <c r="AC8695" s="70"/>
      <c r="AD8695" s="53"/>
      <c r="AE8695" s="53"/>
      <c r="AF8695" s="72"/>
      <c r="AG8695" s="70"/>
      <c r="AH8695" s="70"/>
      <c r="AI8695" s="70"/>
    </row>
    <row r="8696" spans="1:35" ht="12.75" customHeight="1" x14ac:dyDescent="0.2">
      <c r="A8696" s="64" t="s">
        <v>1432</v>
      </c>
      <c r="B8696" s="65" t="s">
        <v>1431</v>
      </c>
      <c r="C8696" s="65">
        <v>78312</v>
      </c>
      <c r="D8696" s="66">
        <f>VLOOKUP(A8696,'2.1 Termination Charges'!$B$4:$F$904,5,0)</f>
        <v>2.4240000000000001E-2</v>
      </c>
      <c r="G8696" s="67"/>
      <c r="H8696" s="67"/>
      <c r="J8696" s="67"/>
      <c r="P8696" s="68"/>
      <c r="Q8696" s="69"/>
      <c r="R8696" s="69"/>
      <c r="Z8696" s="70"/>
      <c r="AA8696" s="71"/>
      <c r="AB8696" s="70"/>
      <c r="AC8696" s="70"/>
      <c r="AD8696" s="53"/>
      <c r="AE8696" s="53"/>
      <c r="AF8696" s="72"/>
      <c r="AG8696" s="70"/>
      <c r="AH8696" s="70"/>
      <c r="AI8696" s="70"/>
    </row>
    <row r="8697" spans="1:35" ht="12.75" customHeight="1" x14ac:dyDescent="0.2">
      <c r="A8697" s="64" t="s">
        <v>1432</v>
      </c>
      <c r="B8697" s="65" t="s">
        <v>1431</v>
      </c>
      <c r="C8697" s="65">
        <v>78332</v>
      </c>
      <c r="D8697" s="66">
        <f>VLOOKUP(A8697,'2.1 Termination Charges'!$B$4:$F$904,5,0)</f>
        <v>2.4240000000000001E-2</v>
      </c>
      <c r="G8697" s="67"/>
      <c r="H8697" s="67"/>
      <c r="J8697" s="67"/>
      <c r="P8697" s="68"/>
      <c r="Q8697" s="69"/>
      <c r="R8697" s="69"/>
      <c r="Z8697" s="70"/>
      <c r="AA8697" s="71"/>
      <c r="AB8697" s="70"/>
      <c r="AC8697" s="70"/>
      <c r="AD8697" s="53"/>
      <c r="AE8697" s="53"/>
      <c r="AF8697" s="72"/>
      <c r="AG8697" s="70"/>
      <c r="AH8697" s="70"/>
      <c r="AI8697" s="70"/>
    </row>
    <row r="8698" spans="1:35" ht="12.75" customHeight="1" x14ac:dyDescent="0.2">
      <c r="A8698" s="64" t="s">
        <v>1432</v>
      </c>
      <c r="B8698" s="65" t="s">
        <v>1431</v>
      </c>
      <c r="C8698" s="65">
        <v>78342</v>
      </c>
      <c r="D8698" s="66">
        <f>VLOOKUP(A8698,'2.1 Termination Charges'!$B$4:$F$904,5,0)</f>
        <v>2.4240000000000001E-2</v>
      </c>
      <c r="G8698" s="67"/>
      <c r="H8698" s="67"/>
      <c r="J8698" s="67"/>
      <c r="P8698" s="68"/>
      <c r="Q8698" s="69"/>
      <c r="R8698" s="69"/>
      <c r="Z8698" s="70"/>
      <c r="AA8698" s="71"/>
      <c r="AB8698" s="70"/>
      <c r="AC8698" s="70"/>
      <c r="AD8698" s="53"/>
      <c r="AE8698" s="53"/>
      <c r="AF8698" s="72"/>
      <c r="AG8698" s="70"/>
      <c r="AH8698" s="70"/>
      <c r="AI8698" s="70"/>
    </row>
    <row r="8699" spans="1:35" ht="12.75" customHeight="1" x14ac:dyDescent="0.2">
      <c r="A8699" s="64" t="s">
        <v>1432</v>
      </c>
      <c r="B8699" s="65" t="s">
        <v>1431</v>
      </c>
      <c r="C8699" s="65">
        <v>78352</v>
      </c>
      <c r="D8699" s="66">
        <f>VLOOKUP(A8699,'2.1 Termination Charges'!$B$4:$F$904,5,0)</f>
        <v>2.4240000000000001E-2</v>
      </c>
      <c r="G8699" s="67"/>
      <c r="H8699" s="67"/>
      <c r="J8699" s="67"/>
      <c r="P8699" s="68"/>
      <c r="Q8699" s="69"/>
      <c r="R8699" s="69"/>
      <c r="Z8699" s="70"/>
      <c r="AA8699" s="71"/>
      <c r="AB8699" s="70"/>
      <c r="AC8699" s="70"/>
      <c r="AD8699" s="53"/>
      <c r="AE8699" s="53"/>
      <c r="AF8699" s="72"/>
      <c r="AG8699" s="70"/>
      <c r="AH8699" s="70"/>
      <c r="AI8699" s="70"/>
    </row>
    <row r="8700" spans="1:35" ht="12.75" customHeight="1" x14ac:dyDescent="0.2">
      <c r="A8700" s="64" t="s">
        <v>1432</v>
      </c>
      <c r="B8700" s="65" t="s">
        <v>1431</v>
      </c>
      <c r="C8700" s="65">
        <v>78362</v>
      </c>
      <c r="D8700" s="66">
        <f>VLOOKUP(A8700,'2.1 Termination Charges'!$B$4:$F$904,5,0)</f>
        <v>2.4240000000000001E-2</v>
      </c>
      <c r="G8700" s="67"/>
      <c r="H8700" s="67"/>
      <c r="J8700" s="67"/>
      <c r="P8700" s="68"/>
      <c r="Q8700" s="69"/>
      <c r="R8700" s="69"/>
      <c r="Z8700" s="70"/>
      <c r="AA8700" s="71"/>
      <c r="AB8700" s="70"/>
      <c r="AC8700" s="70"/>
      <c r="AD8700" s="53"/>
      <c r="AE8700" s="53"/>
      <c r="AF8700" s="72"/>
      <c r="AG8700" s="70"/>
      <c r="AH8700" s="70"/>
      <c r="AI8700" s="70"/>
    </row>
    <row r="8701" spans="1:35" ht="12.75" customHeight="1" x14ac:dyDescent="0.2">
      <c r="A8701" s="64" t="s">
        <v>1432</v>
      </c>
      <c r="B8701" s="65" t="s">
        <v>1431</v>
      </c>
      <c r="C8701" s="65">
        <v>78412</v>
      </c>
      <c r="D8701" s="66">
        <f>VLOOKUP(A8701,'2.1 Termination Charges'!$B$4:$F$904,5,0)</f>
        <v>2.4240000000000001E-2</v>
      </c>
      <c r="G8701" s="67"/>
      <c r="H8701" s="67"/>
      <c r="J8701" s="67"/>
      <c r="P8701" s="68"/>
      <c r="Q8701" s="69"/>
      <c r="R8701" s="69"/>
      <c r="Z8701" s="70"/>
      <c r="AA8701" s="71"/>
      <c r="AB8701" s="70"/>
      <c r="AC8701" s="70"/>
      <c r="AD8701" s="53"/>
      <c r="AE8701" s="53"/>
      <c r="AF8701" s="72"/>
      <c r="AG8701" s="70"/>
      <c r="AH8701" s="70"/>
      <c r="AI8701" s="70"/>
    </row>
    <row r="8702" spans="1:35" ht="12.75" customHeight="1" x14ac:dyDescent="0.2">
      <c r="A8702" s="64" t="s">
        <v>1432</v>
      </c>
      <c r="B8702" s="65" t="s">
        <v>1431</v>
      </c>
      <c r="C8702" s="65">
        <v>78422</v>
      </c>
      <c r="D8702" s="66">
        <f>VLOOKUP(A8702,'2.1 Termination Charges'!$B$4:$F$904,5,0)</f>
        <v>2.4240000000000001E-2</v>
      </c>
      <c r="G8702" s="67"/>
      <c r="H8702" s="67"/>
      <c r="J8702" s="67"/>
      <c r="P8702" s="68"/>
      <c r="Q8702" s="69"/>
      <c r="R8702" s="69"/>
      <c r="Z8702" s="70"/>
      <c r="AA8702" s="71"/>
      <c r="AB8702" s="70"/>
      <c r="AC8702" s="70"/>
      <c r="AD8702" s="53"/>
      <c r="AE8702" s="53"/>
      <c r="AF8702" s="72"/>
      <c r="AG8702" s="70"/>
      <c r="AH8702" s="70"/>
      <c r="AI8702" s="70"/>
    </row>
    <row r="8703" spans="1:35" ht="12.75" customHeight="1" x14ac:dyDescent="0.2">
      <c r="A8703" s="64" t="s">
        <v>1432</v>
      </c>
      <c r="B8703" s="65" t="s">
        <v>1431</v>
      </c>
      <c r="C8703" s="65">
        <v>7844</v>
      </c>
      <c r="D8703" s="66">
        <f>VLOOKUP(A8703,'2.1 Termination Charges'!$B$4:$F$904,5,0)</f>
        <v>2.4240000000000001E-2</v>
      </c>
      <c r="G8703" s="67"/>
      <c r="H8703" s="67"/>
      <c r="J8703" s="67"/>
      <c r="P8703" s="68"/>
      <c r="Q8703" s="69"/>
      <c r="R8703" s="69"/>
      <c r="Z8703" s="70"/>
      <c r="AA8703" s="71"/>
      <c r="AB8703" s="70"/>
      <c r="AC8703" s="70"/>
      <c r="AD8703" s="53"/>
      <c r="AE8703" s="53"/>
      <c r="AF8703" s="72"/>
      <c r="AG8703" s="70"/>
      <c r="AH8703" s="70"/>
      <c r="AI8703" s="70"/>
    </row>
    <row r="8704" spans="1:35" ht="12.75" customHeight="1" x14ac:dyDescent="0.2">
      <c r="A8704" s="64" t="s">
        <v>1432</v>
      </c>
      <c r="B8704" s="65" t="s">
        <v>1431</v>
      </c>
      <c r="C8704" s="65">
        <v>78452</v>
      </c>
      <c r="D8704" s="66">
        <f>VLOOKUP(A8704,'2.1 Termination Charges'!$B$4:$F$904,5,0)</f>
        <v>2.4240000000000001E-2</v>
      </c>
      <c r="G8704" s="67"/>
      <c r="H8704" s="67"/>
      <c r="J8704" s="67"/>
      <c r="P8704" s="68"/>
      <c r="Q8704" s="69"/>
      <c r="R8704" s="69"/>
      <c r="Z8704" s="70"/>
      <c r="AA8704" s="71"/>
      <c r="AB8704" s="70"/>
      <c r="AC8704" s="70"/>
      <c r="AD8704" s="53"/>
      <c r="AE8704" s="53"/>
      <c r="AF8704" s="72"/>
      <c r="AG8704" s="70"/>
      <c r="AH8704" s="70"/>
      <c r="AI8704" s="70"/>
    </row>
    <row r="8705" spans="1:35" ht="12.75" customHeight="1" x14ac:dyDescent="0.2">
      <c r="A8705" s="64" t="s">
        <v>1432</v>
      </c>
      <c r="B8705" s="65" t="s">
        <v>1431</v>
      </c>
      <c r="C8705" s="65">
        <v>78462</v>
      </c>
      <c r="D8705" s="66">
        <f>VLOOKUP(A8705,'2.1 Termination Charges'!$B$4:$F$904,5,0)</f>
        <v>2.4240000000000001E-2</v>
      </c>
      <c r="G8705" s="67"/>
      <c r="H8705" s="67"/>
      <c r="J8705" s="67"/>
      <c r="P8705" s="68"/>
      <c r="Q8705" s="69"/>
      <c r="R8705" s="69"/>
      <c r="Z8705" s="70"/>
      <c r="AA8705" s="71"/>
      <c r="AB8705" s="70"/>
      <c r="AC8705" s="70"/>
      <c r="AD8705" s="53"/>
      <c r="AE8705" s="53"/>
      <c r="AF8705" s="72"/>
      <c r="AG8705" s="70"/>
      <c r="AH8705" s="70"/>
      <c r="AI8705" s="70"/>
    </row>
    <row r="8706" spans="1:35" ht="12.75" customHeight="1" x14ac:dyDescent="0.2">
      <c r="A8706" s="64" t="s">
        <v>1432</v>
      </c>
      <c r="B8706" s="65" t="s">
        <v>1431</v>
      </c>
      <c r="C8706" s="65">
        <v>7847</v>
      </c>
      <c r="D8706" s="66">
        <f>VLOOKUP(A8706,'2.1 Termination Charges'!$B$4:$F$904,5,0)</f>
        <v>2.4240000000000001E-2</v>
      </c>
      <c r="G8706" s="67"/>
      <c r="H8706" s="67"/>
      <c r="J8706" s="67"/>
      <c r="P8706" s="68"/>
      <c r="Q8706" s="69"/>
      <c r="R8706" s="69"/>
      <c r="Z8706" s="70"/>
      <c r="AA8706" s="71"/>
      <c r="AB8706" s="70"/>
      <c r="AC8706" s="70"/>
      <c r="AD8706" s="53"/>
      <c r="AE8706" s="53"/>
      <c r="AF8706" s="72"/>
      <c r="AG8706" s="70"/>
      <c r="AH8706" s="70"/>
      <c r="AI8706" s="70"/>
    </row>
    <row r="8707" spans="1:35" ht="12.75" customHeight="1" x14ac:dyDescent="0.2">
      <c r="A8707" s="64" t="s">
        <v>1432</v>
      </c>
      <c r="B8707" s="65" t="s">
        <v>1431</v>
      </c>
      <c r="C8707" s="65">
        <v>7851</v>
      </c>
      <c r="D8707" s="66">
        <f>VLOOKUP(A8707,'2.1 Termination Charges'!$B$4:$F$904,5,0)</f>
        <v>2.4240000000000001E-2</v>
      </c>
      <c r="G8707" s="67"/>
      <c r="H8707" s="67"/>
      <c r="J8707" s="67"/>
      <c r="P8707" s="68"/>
      <c r="Q8707" s="69"/>
      <c r="R8707" s="69"/>
      <c r="Z8707" s="70"/>
      <c r="AA8707" s="71"/>
      <c r="AB8707" s="70"/>
      <c r="AC8707" s="70"/>
      <c r="AD8707" s="53"/>
      <c r="AE8707" s="53"/>
      <c r="AF8707" s="72"/>
      <c r="AG8707" s="70"/>
      <c r="AH8707" s="70"/>
      <c r="AI8707" s="70"/>
    </row>
    <row r="8708" spans="1:35" ht="12.75" customHeight="1" x14ac:dyDescent="0.2">
      <c r="A8708" s="64" t="s">
        <v>1432</v>
      </c>
      <c r="B8708" s="65" t="s">
        <v>1431</v>
      </c>
      <c r="C8708" s="65">
        <v>7861</v>
      </c>
      <c r="D8708" s="66">
        <f>VLOOKUP(A8708,'2.1 Termination Charges'!$B$4:$F$904,5,0)</f>
        <v>2.4240000000000001E-2</v>
      </c>
      <c r="G8708" s="67"/>
      <c r="H8708" s="67"/>
      <c r="J8708" s="67"/>
      <c r="P8708" s="68"/>
      <c r="Q8708" s="69"/>
      <c r="R8708" s="69"/>
      <c r="Z8708" s="70"/>
      <c r="AA8708" s="71"/>
      <c r="AB8708" s="70"/>
      <c r="AC8708" s="70"/>
      <c r="AD8708" s="53"/>
      <c r="AE8708" s="53"/>
      <c r="AF8708" s="72"/>
      <c r="AG8708" s="70"/>
      <c r="AH8708" s="70"/>
      <c r="AI8708" s="70"/>
    </row>
    <row r="8709" spans="1:35" ht="12.75" customHeight="1" x14ac:dyDescent="0.2">
      <c r="A8709" s="64" t="s">
        <v>1432</v>
      </c>
      <c r="B8709" s="65" t="s">
        <v>1431</v>
      </c>
      <c r="C8709" s="65">
        <v>7862</v>
      </c>
      <c r="D8709" s="66">
        <f>VLOOKUP(A8709,'2.1 Termination Charges'!$B$4:$F$904,5,0)</f>
        <v>2.4240000000000001E-2</v>
      </c>
      <c r="G8709" s="67"/>
      <c r="H8709" s="67"/>
      <c r="J8709" s="67"/>
      <c r="P8709" s="68"/>
      <c r="Q8709" s="69"/>
      <c r="R8709" s="69"/>
      <c r="Z8709" s="70"/>
      <c r="AA8709" s="71"/>
      <c r="AB8709" s="70"/>
      <c r="AC8709" s="70"/>
      <c r="AD8709" s="53"/>
      <c r="AE8709" s="53"/>
      <c r="AF8709" s="72"/>
      <c r="AG8709" s="70"/>
      <c r="AH8709" s="70"/>
      <c r="AI8709" s="70"/>
    </row>
    <row r="8710" spans="1:35" ht="12.75" customHeight="1" x14ac:dyDescent="0.2">
      <c r="A8710" s="64" t="s">
        <v>1432</v>
      </c>
      <c r="B8710" s="65" t="s">
        <v>1431</v>
      </c>
      <c r="C8710" s="65">
        <v>7863</v>
      </c>
      <c r="D8710" s="66">
        <f>VLOOKUP(A8710,'2.1 Termination Charges'!$B$4:$F$904,5,0)</f>
        <v>2.4240000000000001E-2</v>
      </c>
      <c r="G8710" s="67"/>
      <c r="H8710" s="67"/>
      <c r="J8710" s="67"/>
      <c r="P8710" s="68"/>
      <c r="Q8710" s="69"/>
      <c r="R8710" s="69"/>
      <c r="Z8710" s="70"/>
      <c r="AA8710" s="71"/>
      <c r="AB8710" s="70"/>
      <c r="AC8710" s="70"/>
      <c r="AD8710" s="53"/>
      <c r="AE8710" s="53"/>
      <c r="AF8710" s="72"/>
      <c r="AG8710" s="70"/>
      <c r="AH8710" s="70"/>
      <c r="AI8710" s="70"/>
    </row>
    <row r="8711" spans="1:35" ht="12.75" customHeight="1" x14ac:dyDescent="0.2">
      <c r="A8711" s="64" t="s">
        <v>1432</v>
      </c>
      <c r="B8711" s="65" t="s">
        <v>1431</v>
      </c>
      <c r="C8711" s="65">
        <v>7865</v>
      </c>
      <c r="D8711" s="66">
        <f>VLOOKUP(A8711,'2.1 Termination Charges'!$B$4:$F$904,5,0)</f>
        <v>2.4240000000000001E-2</v>
      </c>
      <c r="G8711" s="67"/>
      <c r="H8711" s="67"/>
      <c r="J8711" s="67"/>
      <c r="P8711" s="68"/>
      <c r="Q8711" s="69"/>
      <c r="R8711" s="69"/>
      <c r="Z8711" s="70"/>
      <c r="AA8711" s="71"/>
      <c r="AB8711" s="70"/>
      <c r="AC8711" s="70"/>
      <c r="AD8711" s="53"/>
      <c r="AE8711" s="53"/>
      <c r="AF8711" s="72"/>
      <c r="AG8711" s="70"/>
      <c r="AH8711" s="70"/>
      <c r="AI8711" s="70"/>
    </row>
    <row r="8712" spans="1:35" ht="12.75" customHeight="1" x14ac:dyDescent="0.2">
      <c r="A8712" s="64" t="s">
        <v>1432</v>
      </c>
      <c r="B8712" s="65" t="s">
        <v>1431</v>
      </c>
      <c r="C8712" s="65">
        <v>7866</v>
      </c>
      <c r="D8712" s="66">
        <f>VLOOKUP(A8712,'2.1 Termination Charges'!$B$4:$F$904,5,0)</f>
        <v>2.4240000000000001E-2</v>
      </c>
      <c r="G8712" s="67"/>
      <c r="H8712" s="67"/>
      <c r="J8712" s="67"/>
      <c r="P8712" s="68"/>
      <c r="Q8712" s="69"/>
      <c r="R8712" s="69"/>
      <c r="Z8712" s="70"/>
      <c r="AA8712" s="71"/>
      <c r="AB8712" s="70"/>
      <c r="AC8712" s="70"/>
      <c r="AD8712" s="53"/>
      <c r="AE8712" s="53"/>
      <c r="AF8712" s="72"/>
      <c r="AG8712" s="70"/>
      <c r="AH8712" s="70"/>
      <c r="AI8712" s="70"/>
    </row>
    <row r="8713" spans="1:35" ht="12.75" customHeight="1" x14ac:dyDescent="0.2">
      <c r="A8713" s="64" t="s">
        <v>1432</v>
      </c>
      <c r="B8713" s="65" t="s">
        <v>1431</v>
      </c>
      <c r="C8713" s="65">
        <v>7867</v>
      </c>
      <c r="D8713" s="66">
        <f>VLOOKUP(A8713,'2.1 Termination Charges'!$B$4:$F$904,5,0)</f>
        <v>2.4240000000000001E-2</v>
      </c>
      <c r="G8713" s="67"/>
      <c r="H8713" s="67"/>
      <c r="J8713" s="67"/>
      <c r="P8713" s="68"/>
      <c r="Q8713" s="69"/>
      <c r="R8713" s="69"/>
      <c r="Z8713" s="70"/>
      <c r="AA8713" s="71"/>
      <c r="AB8713" s="70"/>
      <c r="AC8713" s="70"/>
      <c r="AD8713" s="53"/>
      <c r="AE8713" s="53"/>
      <c r="AF8713" s="72"/>
      <c r="AG8713" s="70"/>
      <c r="AH8713" s="70"/>
      <c r="AI8713" s="70"/>
    </row>
    <row r="8714" spans="1:35" ht="12.75" customHeight="1" x14ac:dyDescent="0.2">
      <c r="A8714" s="64" t="s">
        <v>1432</v>
      </c>
      <c r="B8714" s="65" t="s">
        <v>1431</v>
      </c>
      <c r="C8714" s="65">
        <v>7872</v>
      </c>
      <c r="D8714" s="66">
        <f>VLOOKUP(A8714,'2.1 Termination Charges'!$B$4:$F$904,5,0)</f>
        <v>2.4240000000000001E-2</v>
      </c>
      <c r="G8714" s="67"/>
      <c r="H8714" s="67"/>
      <c r="J8714" s="67"/>
      <c r="P8714" s="68"/>
      <c r="Q8714" s="69"/>
      <c r="R8714" s="69"/>
      <c r="Z8714" s="70"/>
      <c r="AA8714" s="71"/>
      <c r="AB8714" s="70"/>
      <c r="AC8714" s="70"/>
      <c r="AD8714" s="53"/>
      <c r="AE8714" s="53"/>
      <c r="AF8714" s="72"/>
      <c r="AG8714" s="70"/>
      <c r="AH8714" s="70"/>
      <c r="AI8714" s="70"/>
    </row>
    <row r="8715" spans="1:35" ht="12.75" customHeight="1" x14ac:dyDescent="0.2">
      <c r="A8715" s="64" t="s">
        <v>1432</v>
      </c>
      <c r="B8715" s="65" t="s">
        <v>1431</v>
      </c>
      <c r="C8715" s="65">
        <v>7877</v>
      </c>
      <c r="D8715" s="66">
        <f>VLOOKUP(A8715,'2.1 Termination Charges'!$B$4:$F$904,5,0)</f>
        <v>2.4240000000000001E-2</v>
      </c>
      <c r="G8715" s="67"/>
      <c r="H8715" s="67"/>
      <c r="J8715" s="67"/>
      <c r="P8715" s="68"/>
      <c r="Q8715" s="69"/>
      <c r="R8715" s="69"/>
      <c r="Z8715" s="70"/>
      <c r="AA8715" s="71"/>
      <c r="AB8715" s="70"/>
      <c r="AC8715" s="70"/>
      <c r="AD8715" s="53"/>
      <c r="AE8715" s="53"/>
      <c r="AF8715" s="72"/>
      <c r="AG8715" s="70"/>
      <c r="AH8715" s="70"/>
      <c r="AI8715" s="70"/>
    </row>
    <row r="8716" spans="1:35" ht="12.75" customHeight="1" x14ac:dyDescent="0.2">
      <c r="A8716" s="64" t="s">
        <v>1432</v>
      </c>
      <c r="B8716" s="65" t="s">
        <v>1431</v>
      </c>
      <c r="C8716" s="65">
        <v>7878</v>
      </c>
      <c r="D8716" s="66">
        <f>VLOOKUP(A8716,'2.1 Termination Charges'!$B$4:$F$904,5,0)</f>
        <v>2.4240000000000001E-2</v>
      </c>
      <c r="G8716" s="67"/>
      <c r="H8716" s="67"/>
      <c r="J8716" s="67"/>
      <c r="P8716" s="68"/>
      <c r="Q8716" s="69"/>
      <c r="R8716" s="69"/>
      <c r="Z8716" s="70"/>
      <c r="AA8716" s="71"/>
      <c r="AB8716" s="70"/>
      <c r="AC8716" s="70"/>
      <c r="AD8716" s="53"/>
      <c r="AE8716" s="53"/>
      <c r="AF8716" s="72"/>
      <c r="AG8716" s="70"/>
      <c r="AH8716" s="70"/>
      <c r="AI8716" s="70"/>
    </row>
    <row r="8717" spans="1:35" ht="12.75" customHeight="1" x14ac:dyDescent="0.2">
      <c r="A8717" s="64" t="s">
        <v>1432</v>
      </c>
      <c r="B8717" s="65" t="s">
        <v>1431</v>
      </c>
      <c r="C8717" s="65">
        <v>7879</v>
      </c>
      <c r="D8717" s="66">
        <f>VLOOKUP(A8717,'2.1 Termination Charges'!$B$4:$F$904,5,0)</f>
        <v>2.4240000000000001E-2</v>
      </c>
      <c r="G8717" s="67"/>
      <c r="H8717" s="67"/>
      <c r="J8717" s="67"/>
      <c r="P8717" s="68"/>
      <c r="Q8717" s="69"/>
      <c r="R8717" s="69"/>
      <c r="Z8717" s="70"/>
      <c r="AA8717" s="71"/>
      <c r="AB8717" s="70"/>
      <c r="AC8717" s="70"/>
      <c r="AD8717" s="53"/>
      <c r="AE8717" s="53"/>
      <c r="AF8717" s="72"/>
      <c r="AG8717" s="70"/>
      <c r="AH8717" s="70"/>
      <c r="AI8717" s="70"/>
    </row>
    <row r="8718" spans="1:35" ht="12.75" customHeight="1" x14ac:dyDescent="0.2">
      <c r="A8718" s="64" t="s">
        <v>1434</v>
      </c>
      <c r="B8718" s="65" t="s">
        <v>1433</v>
      </c>
      <c r="C8718" s="65">
        <v>73410</v>
      </c>
      <c r="D8718" s="66">
        <f>VLOOKUP(A8718,'2.1 Termination Charges'!$B$4:$F$904,5,0)</f>
        <v>2.4240000000000001E-2</v>
      </c>
      <c r="G8718" s="67"/>
      <c r="H8718" s="67"/>
      <c r="J8718" s="67"/>
      <c r="P8718" s="68"/>
      <c r="Q8718" s="69"/>
      <c r="R8718" s="69"/>
      <c r="Z8718" s="70"/>
      <c r="AA8718" s="71"/>
      <c r="AB8718" s="70"/>
      <c r="AC8718" s="70"/>
      <c r="AD8718" s="53"/>
      <c r="AE8718" s="53"/>
      <c r="AF8718" s="72"/>
      <c r="AG8718" s="70"/>
      <c r="AH8718" s="70"/>
      <c r="AI8718" s="70"/>
    </row>
    <row r="8719" spans="1:35" ht="12.75" customHeight="1" x14ac:dyDescent="0.2">
      <c r="A8719" s="64" t="s">
        <v>1434</v>
      </c>
      <c r="B8719" s="65" t="s">
        <v>1433</v>
      </c>
      <c r="C8719" s="65">
        <v>73411</v>
      </c>
      <c r="D8719" s="66">
        <f>VLOOKUP(A8719,'2.1 Termination Charges'!$B$4:$F$904,5,0)</f>
        <v>2.4240000000000001E-2</v>
      </c>
      <c r="G8719" s="67"/>
      <c r="H8719" s="67"/>
      <c r="J8719" s="67"/>
      <c r="P8719" s="68"/>
      <c r="Q8719" s="69"/>
      <c r="R8719" s="69"/>
      <c r="Z8719" s="70"/>
      <c r="AA8719" s="71"/>
      <c r="AB8719" s="70"/>
      <c r="AC8719" s="70"/>
      <c r="AD8719" s="53"/>
      <c r="AE8719" s="53"/>
      <c r="AF8719" s="72"/>
      <c r="AG8719" s="70"/>
      <c r="AH8719" s="70"/>
      <c r="AI8719" s="70"/>
    </row>
    <row r="8720" spans="1:35" ht="12.75" customHeight="1" x14ac:dyDescent="0.2">
      <c r="A8720" s="64" t="s">
        <v>1434</v>
      </c>
      <c r="B8720" s="65" t="s">
        <v>1433</v>
      </c>
      <c r="C8720" s="65">
        <v>73413</v>
      </c>
      <c r="D8720" s="66">
        <f>VLOOKUP(A8720,'2.1 Termination Charges'!$B$4:$F$904,5,0)</f>
        <v>2.4240000000000001E-2</v>
      </c>
      <c r="G8720" s="67"/>
      <c r="H8720" s="67"/>
      <c r="J8720" s="67"/>
      <c r="P8720" s="68"/>
      <c r="Q8720" s="69"/>
      <c r="R8720" s="69"/>
      <c r="Z8720" s="70"/>
      <c r="AA8720" s="71"/>
      <c r="AB8720" s="70"/>
      <c r="AC8720" s="70"/>
      <c r="AD8720" s="53"/>
      <c r="AE8720" s="53"/>
      <c r="AF8720" s="72"/>
      <c r="AG8720" s="70"/>
      <c r="AH8720" s="70"/>
      <c r="AI8720" s="70"/>
    </row>
    <row r="8721" spans="1:35" ht="12.75" customHeight="1" x14ac:dyDescent="0.2">
      <c r="A8721" s="64" t="s">
        <v>1434</v>
      </c>
      <c r="B8721" s="65" t="s">
        <v>1433</v>
      </c>
      <c r="C8721" s="65">
        <v>73414</v>
      </c>
      <c r="D8721" s="66">
        <f>VLOOKUP(A8721,'2.1 Termination Charges'!$B$4:$F$904,5,0)</f>
        <v>2.4240000000000001E-2</v>
      </c>
      <c r="G8721" s="67"/>
      <c r="H8721" s="67"/>
      <c r="J8721" s="67"/>
      <c r="P8721" s="68"/>
      <c r="Q8721" s="69"/>
      <c r="R8721" s="69"/>
      <c r="Z8721" s="70"/>
      <c r="AA8721" s="71"/>
      <c r="AB8721" s="70"/>
      <c r="AC8721" s="70"/>
      <c r="AD8721" s="53"/>
      <c r="AE8721" s="53"/>
      <c r="AF8721" s="72"/>
      <c r="AG8721" s="70"/>
      <c r="AH8721" s="70"/>
      <c r="AI8721" s="70"/>
    </row>
    <row r="8722" spans="1:35" ht="12.75" customHeight="1" x14ac:dyDescent="0.2">
      <c r="A8722" s="64" t="s">
        <v>1434</v>
      </c>
      <c r="B8722" s="65" t="s">
        <v>1433</v>
      </c>
      <c r="C8722" s="65">
        <v>73415</v>
      </c>
      <c r="D8722" s="66">
        <f>VLOOKUP(A8722,'2.1 Termination Charges'!$B$4:$F$904,5,0)</f>
        <v>2.4240000000000001E-2</v>
      </c>
      <c r="G8722" s="67"/>
      <c r="H8722" s="67"/>
      <c r="J8722" s="67"/>
      <c r="P8722" s="68"/>
      <c r="Q8722" s="69"/>
      <c r="R8722" s="69"/>
      <c r="Z8722" s="70"/>
      <c r="AA8722" s="71"/>
      <c r="AB8722" s="70"/>
      <c r="AC8722" s="70"/>
      <c r="AD8722" s="53"/>
      <c r="AE8722" s="53"/>
      <c r="AF8722" s="72"/>
      <c r="AG8722" s="70"/>
      <c r="AH8722" s="70"/>
      <c r="AI8722" s="70"/>
    </row>
    <row r="8723" spans="1:35" ht="12.75" customHeight="1" x14ac:dyDescent="0.2">
      <c r="A8723" s="64" t="s">
        <v>1434</v>
      </c>
      <c r="B8723" s="65" t="s">
        <v>1433</v>
      </c>
      <c r="C8723" s="65">
        <v>73416</v>
      </c>
      <c r="D8723" s="66">
        <f>VLOOKUP(A8723,'2.1 Termination Charges'!$B$4:$F$904,5,0)</f>
        <v>2.4240000000000001E-2</v>
      </c>
      <c r="G8723" s="67"/>
      <c r="H8723" s="67"/>
      <c r="J8723" s="67"/>
      <c r="P8723" s="68"/>
      <c r="Q8723" s="69"/>
      <c r="R8723" s="69"/>
      <c r="Z8723" s="70"/>
      <c r="AA8723" s="71"/>
      <c r="AB8723" s="70"/>
      <c r="AC8723" s="70"/>
      <c r="AD8723" s="53"/>
      <c r="AE8723" s="53"/>
      <c r="AF8723" s="72"/>
      <c r="AG8723" s="70"/>
      <c r="AH8723" s="70"/>
      <c r="AI8723" s="70"/>
    </row>
    <row r="8724" spans="1:35" ht="12.75" customHeight="1" x14ac:dyDescent="0.2">
      <c r="A8724" s="64" t="s">
        <v>1434</v>
      </c>
      <c r="B8724" s="65" t="s">
        <v>1433</v>
      </c>
      <c r="C8724" s="65">
        <v>73417</v>
      </c>
      <c r="D8724" s="66">
        <f>VLOOKUP(A8724,'2.1 Termination Charges'!$B$4:$F$904,5,0)</f>
        <v>2.4240000000000001E-2</v>
      </c>
      <c r="G8724" s="67"/>
      <c r="H8724" s="67"/>
      <c r="J8724" s="67"/>
      <c r="P8724" s="68"/>
      <c r="Q8724" s="69"/>
      <c r="R8724" s="69"/>
      <c r="Z8724" s="70"/>
      <c r="AA8724" s="71"/>
      <c r="AB8724" s="70"/>
      <c r="AC8724" s="70"/>
      <c r="AD8724" s="53"/>
      <c r="AE8724" s="53"/>
      <c r="AF8724" s="72"/>
      <c r="AG8724" s="70"/>
      <c r="AH8724" s="70"/>
      <c r="AI8724" s="70"/>
    </row>
    <row r="8725" spans="1:35" ht="12.75" customHeight="1" x14ac:dyDescent="0.2">
      <c r="A8725" s="64" t="s">
        <v>1434</v>
      </c>
      <c r="B8725" s="65" t="s">
        <v>1433</v>
      </c>
      <c r="C8725" s="65">
        <v>73418</v>
      </c>
      <c r="D8725" s="66">
        <f>VLOOKUP(A8725,'2.1 Termination Charges'!$B$4:$F$904,5,0)</f>
        <v>2.4240000000000001E-2</v>
      </c>
      <c r="G8725" s="67"/>
      <c r="H8725" s="67"/>
      <c r="J8725" s="67"/>
      <c r="P8725" s="68"/>
      <c r="Q8725" s="69"/>
      <c r="R8725" s="69"/>
      <c r="Z8725" s="70"/>
      <c r="AA8725" s="71"/>
      <c r="AB8725" s="70"/>
      <c r="AC8725" s="70"/>
      <c r="AD8725" s="53"/>
      <c r="AE8725" s="53"/>
      <c r="AF8725" s="72"/>
      <c r="AG8725" s="70"/>
      <c r="AH8725" s="70"/>
      <c r="AI8725" s="70"/>
    </row>
    <row r="8726" spans="1:35" ht="12.75" customHeight="1" x14ac:dyDescent="0.2">
      <c r="A8726" s="64" t="s">
        <v>1434</v>
      </c>
      <c r="B8726" s="65" t="s">
        <v>1433</v>
      </c>
      <c r="C8726" s="65">
        <v>73419</v>
      </c>
      <c r="D8726" s="66">
        <f>VLOOKUP(A8726,'2.1 Termination Charges'!$B$4:$F$904,5,0)</f>
        <v>2.4240000000000001E-2</v>
      </c>
      <c r="G8726" s="67"/>
      <c r="H8726" s="67"/>
      <c r="J8726" s="67"/>
      <c r="P8726" s="68"/>
      <c r="Q8726" s="69"/>
      <c r="R8726" s="69"/>
      <c r="Z8726" s="70"/>
      <c r="AA8726" s="71"/>
      <c r="AB8726" s="70"/>
      <c r="AC8726" s="70"/>
      <c r="AD8726" s="53"/>
      <c r="AE8726" s="53"/>
      <c r="AF8726" s="72"/>
      <c r="AG8726" s="70"/>
      <c r="AH8726" s="70"/>
      <c r="AI8726" s="70"/>
    </row>
    <row r="8727" spans="1:35" ht="12.75" customHeight="1" x14ac:dyDescent="0.2">
      <c r="A8727" s="64" t="s">
        <v>1434</v>
      </c>
      <c r="B8727" s="65" t="s">
        <v>1433</v>
      </c>
      <c r="C8727" s="65">
        <v>73530</v>
      </c>
      <c r="D8727" s="66">
        <f>VLOOKUP(A8727,'2.1 Termination Charges'!$B$4:$F$904,5,0)</f>
        <v>2.4240000000000001E-2</v>
      </c>
      <c r="G8727" s="67"/>
      <c r="H8727" s="67"/>
      <c r="J8727" s="67"/>
      <c r="P8727" s="68"/>
      <c r="Q8727" s="69"/>
      <c r="R8727" s="69"/>
      <c r="Z8727" s="70"/>
      <c r="AA8727" s="71"/>
      <c r="AB8727" s="70"/>
      <c r="AC8727" s="70"/>
      <c r="AD8727" s="53"/>
      <c r="AE8727" s="53"/>
      <c r="AF8727" s="72"/>
      <c r="AG8727" s="70"/>
      <c r="AH8727" s="70"/>
      <c r="AI8727" s="70"/>
    </row>
    <row r="8728" spans="1:35" ht="12.75" customHeight="1" x14ac:dyDescent="0.2">
      <c r="A8728" s="64" t="s">
        <v>1434</v>
      </c>
      <c r="B8728" s="65" t="s">
        <v>1433</v>
      </c>
      <c r="C8728" s="65">
        <v>73531</v>
      </c>
      <c r="D8728" s="66">
        <f>VLOOKUP(A8728,'2.1 Termination Charges'!$B$4:$F$904,5,0)</f>
        <v>2.4240000000000001E-2</v>
      </c>
      <c r="G8728" s="67"/>
      <c r="H8728" s="67"/>
      <c r="J8728" s="67"/>
      <c r="P8728" s="68"/>
      <c r="Q8728" s="69"/>
      <c r="R8728" s="69"/>
      <c r="Z8728" s="70"/>
      <c r="AA8728" s="71"/>
      <c r="AB8728" s="70"/>
      <c r="AC8728" s="70"/>
      <c r="AD8728" s="53"/>
      <c r="AE8728" s="53"/>
      <c r="AF8728" s="72"/>
      <c r="AG8728" s="70"/>
      <c r="AH8728" s="70"/>
      <c r="AI8728" s="70"/>
    </row>
    <row r="8729" spans="1:35" ht="12.75" customHeight="1" x14ac:dyDescent="0.2">
      <c r="A8729" s="64" t="s">
        <v>1434</v>
      </c>
      <c r="B8729" s="65" t="s">
        <v>1433</v>
      </c>
      <c r="C8729" s="65">
        <v>73533</v>
      </c>
      <c r="D8729" s="66">
        <f>VLOOKUP(A8729,'2.1 Termination Charges'!$B$4:$F$904,5,0)</f>
        <v>2.4240000000000001E-2</v>
      </c>
      <c r="G8729" s="67"/>
      <c r="H8729" s="67"/>
      <c r="J8729" s="67"/>
      <c r="P8729" s="68"/>
      <c r="Q8729" s="69"/>
      <c r="R8729" s="69"/>
      <c r="Z8729" s="70"/>
      <c r="AA8729" s="71"/>
      <c r="AB8729" s="70"/>
      <c r="AC8729" s="70"/>
      <c r="AD8729" s="53"/>
      <c r="AE8729" s="53"/>
      <c r="AF8729" s="72"/>
      <c r="AG8729" s="70"/>
      <c r="AH8729" s="70"/>
      <c r="AI8729" s="70"/>
    </row>
    <row r="8730" spans="1:35" ht="12.75" customHeight="1" x14ac:dyDescent="0.2">
      <c r="A8730" s="64" t="s">
        <v>1434</v>
      </c>
      <c r="B8730" s="65" t="s">
        <v>1433</v>
      </c>
      <c r="C8730" s="65">
        <v>73534</v>
      </c>
      <c r="D8730" s="66">
        <f>VLOOKUP(A8730,'2.1 Termination Charges'!$B$4:$F$904,5,0)</f>
        <v>2.4240000000000001E-2</v>
      </c>
      <c r="G8730" s="67"/>
      <c r="H8730" s="67"/>
      <c r="J8730" s="67"/>
      <c r="P8730" s="68"/>
      <c r="Q8730" s="69"/>
      <c r="R8730" s="69"/>
      <c r="Z8730" s="70"/>
      <c r="AA8730" s="71"/>
      <c r="AB8730" s="70"/>
      <c r="AC8730" s="70"/>
      <c r="AD8730" s="53"/>
      <c r="AE8730" s="53"/>
      <c r="AF8730" s="72"/>
      <c r="AG8730" s="70"/>
      <c r="AH8730" s="70"/>
      <c r="AI8730" s="70"/>
    </row>
    <row r="8731" spans="1:35" ht="12.75" customHeight="1" x14ac:dyDescent="0.2">
      <c r="A8731" s="64" t="s">
        <v>1434</v>
      </c>
      <c r="B8731" s="65" t="s">
        <v>1433</v>
      </c>
      <c r="C8731" s="65">
        <v>73535</v>
      </c>
      <c r="D8731" s="66">
        <f>VLOOKUP(A8731,'2.1 Termination Charges'!$B$4:$F$904,5,0)</f>
        <v>2.4240000000000001E-2</v>
      </c>
      <c r="G8731" s="67"/>
      <c r="H8731" s="67"/>
      <c r="J8731" s="67"/>
      <c r="P8731" s="68"/>
      <c r="Q8731" s="69"/>
      <c r="R8731" s="69"/>
      <c r="Z8731" s="70"/>
      <c r="AA8731" s="71"/>
      <c r="AB8731" s="70"/>
      <c r="AC8731" s="70"/>
      <c r="AD8731" s="53"/>
      <c r="AE8731" s="53"/>
      <c r="AF8731" s="72"/>
      <c r="AG8731" s="70"/>
      <c r="AH8731" s="70"/>
      <c r="AI8731" s="70"/>
    </row>
    <row r="8732" spans="1:35" ht="12.75" customHeight="1" x14ac:dyDescent="0.2">
      <c r="A8732" s="64" t="s">
        <v>1434</v>
      </c>
      <c r="B8732" s="65" t="s">
        <v>1433</v>
      </c>
      <c r="C8732" s="65">
        <v>73536</v>
      </c>
      <c r="D8732" s="66">
        <f>VLOOKUP(A8732,'2.1 Termination Charges'!$B$4:$F$904,5,0)</f>
        <v>2.4240000000000001E-2</v>
      </c>
      <c r="G8732" s="67"/>
      <c r="H8732" s="67"/>
      <c r="J8732" s="67"/>
      <c r="P8732" s="68"/>
      <c r="Q8732" s="69"/>
      <c r="R8732" s="69"/>
      <c r="Z8732" s="70"/>
      <c r="AA8732" s="71"/>
      <c r="AB8732" s="70"/>
      <c r="AC8732" s="70"/>
      <c r="AD8732" s="53"/>
      <c r="AE8732" s="53"/>
      <c r="AF8732" s="72"/>
      <c r="AG8732" s="70"/>
      <c r="AH8732" s="70"/>
      <c r="AI8732" s="70"/>
    </row>
    <row r="8733" spans="1:35" ht="12.75" customHeight="1" x14ac:dyDescent="0.2">
      <c r="A8733" s="64" t="s">
        <v>1434</v>
      </c>
      <c r="B8733" s="65" t="s">
        <v>1433</v>
      </c>
      <c r="C8733" s="65">
        <v>73537</v>
      </c>
      <c r="D8733" s="66">
        <f>VLOOKUP(A8733,'2.1 Termination Charges'!$B$4:$F$904,5,0)</f>
        <v>2.4240000000000001E-2</v>
      </c>
      <c r="G8733" s="67"/>
      <c r="H8733" s="67"/>
      <c r="J8733" s="67"/>
      <c r="P8733" s="68"/>
      <c r="Q8733" s="69"/>
      <c r="R8733" s="69"/>
      <c r="Z8733" s="70"/>
      <c r="AA8733" s="71"/>
      <c r="AB8733" s="70"/>
      <c r="AC8733" s="70"/>
      <c r="AD8733" s="53"/>
      <c r="AE8733" s="53"/>
      <c r="AF8733" s="72"/>
      <c r="AG8733" s="70"/>
      <c r="AH8733" s="70"/>
      <c r="AI8733" s="70"/>
    </row>
    <row r="8734" spans="1:35" ht="12.75" customHeight="1" x14ac:dyDescent="0.2">
      <c r="A8734" s="64" t="s">
        <v>1434</v>
      </c>
      <c r="B8734" s="65" t="s">
        <v>1433</v>
      </c>
      <c r="C8734" s="65">
        <v>73538</v>
      </c>
      <c r="D8734" s="66">
        <f>VLOOKUP(A8734,'2.1 Termination Charges'!$B$4:$F$904,5,0)</f>
        <v>2.4240000000000001E-2</v>
      </c>
      <c r="G8734" s="67"/>
      <c r="H8734" s="67"/>
      <c r="J8734" s="67"/>
      <c r="P8734" s="68"/>
      <c r="Q8734" s="69"/>
      <c r="R8734" s="69"/>
      <c r="Z8734" s="70"/>
      <c r="AA8734" s="71"/>
      <c r="AB8734" s="70"/>
      <c r="AC8734" s="70"/>
      <c r="AD8734" s="53"/>
      <c r="AE8734" s="53"/>
      <c r="AF8734" s="72"/>
      <c r="AG8734" s="70"/>
      <c r="AH8734" s="70"/>
      <c r="AI8734" s="70"/>
    </row>
    <row r="8735" spans="1:35" ht="12.75" customHeight="1" x14ac:dyDescent="0.2">
      <c r="A8735" s="64" t="s">
        <v>1434</v>
      </c>
      <c r="B8735" s="65" t="s">
        <v>1433</v>
      </c>
      <c r="C8735" s="65">
        <v>73539</v>
      </c>
      <c r="D8735" s="66">
        <f>VLOOKUP(A8735,'2.1 Termination Charges'!$B$4:$F$904,5,0)</f>
        <v>2.4240000000000001E-2</v>
      </c>
      <c r="G8735" s="67"/>
      <c r="H8735" s="67"/>
      <c r="J8735" s="67"/>
      <c r="P8735" s="68"/>
      <c r="Q8735" s="69"/>
      <c r="R8735" s="69"/>
      <c r="Z8735" s="70"/>
      <c r="AA8735" s="71"/>
      <c r="AB8735" s="70"/>
      <c r="AC8735" s="70"/>
      <c r="AD8735" s="53"/>
      <c r="AE8735" s="53"/>
      <c r="AF8735" s="72"/>
      <c r="AG8735" s="70"/>
      <c r="AH8735" s="70"/>
      <c r="AI8735" s="70"/>
    </row>
    <row r="8736" spans="1:35" ht="12.75" customHeight="1" x14ac:dyDescent="0.2">
      <c r="A8736" s="64" t="s">
        <v>1434</v>
      </c>
      <c r="B8736" s="65" t="s">
        <v>1433</v>
      </c>
      <c r="C8736" s="65">
        <v>74710</v>
      </c>
      <c r="D8736" s="66">
        <f>VLOOKUP(A8736,'2.1 Termination Charges'!$B$4:$F$904,5,0)</f>
        <v>2.4240000000000001E-2</v>
      </c>
      <c r="G8736" s="67"/>
      <c r="H8736" s="67"/>
      <c r="J8736" s="67"/>
      <c r="P8736" s="68"/>
      <c r="Q8736" s="69"/>
      <c r="R8736" s="69"/>
      <c r="Z8736" s="70"/>
      <c r="AA8736" s="71"/>
      <c r="AB8736" s="70"/>
      <c r="AC8736" s="70"/>
      <c r="AD8736" s="53"/>
      <c r="AE8736" s="53"/>
      <c r="AF8736" s="72"/>
      <c r="AG8736" s="70"/>
      <c r="AH8736" s="70"/>
      <c r="AI8736" s="70"/>
    </row>
    <row r="8737" spans="1:35" ht="12.75" customHeight="1" x14ac:dyDescent="0.2">
      <c r="A8737" s="64" t="s">
        <v>1434</v>
      </c>
      <c r="B8737" s="65" t="s">
        <v>1433</v>
      </c>
      <c r="C8737" s="65">
        <v>74711</v>
      </c>
      <c r="D8737" s="66">
        <f>VLOOKUP(A8737,'2.1 Termination Charges'!$B$4:$F$904,5,0)</f>
        <v>2.4240000000000001E-2</v>
      </c>
      <c r="G8737" s="67"/>
      <c r="H8737" s="67"/>
      <c r="J8737" s="67"/>
      <c r="P8737" s="68"/>
      <c r="Q8737" s="69"/>
      <c r="R8737" s="69"/>
      <c r="Z8737" s="70"/>
      <c r="AA8737" s="71"/>
      <c r="AB8737" s="70"/>
      <c r="AC8737" s="70"/>
      <c r="AD8737" s="53"/>
      <c r="AE8737" s="53"/>
      <c r="AF8737" s="72"/>
      <c r="AG8737" s="70"/>
      <c r="AH8737" s="70"/>
      <c r="AI8737" s="70"/>
    </row>
    <row r="8738" spans="1:35" ht="12.75" customHeight="1" x14ac:dyDescent="0.2">
      <c r="A8738" s="64" t="s">
        <v>1434</v>
      </c>
      <c r="B8738" s="65" t="s">
        <v>1433</v>
      </c>
      <c r="C8738" s="65">
        <v>74713</v>
      </c>
      <c r="D8738" s="66">
        <f>VLOOKUP(A8738,'2.1 Termination Charges'!$B$4:$F$904,5,0)</f>
        <v>2.4240000000000001E-2</v>
      </c>
      <c r="G8738" s="67"/>
      <c r="H8738" s="67"/>
      <c r="J8738" s="67"/>
      <c r="P8738" s="68"/>
      <c r="Q8738" s="69"/>
      <c r="R8738" s="69"/>
      <c r="Z8738" s="70"/>
      <c r="AA8738" s="71"/>
      <c r="AB8738" s="70"/>
      <c r="AC8738" s="70"/>
      <c r="AD8738" s="53"/>
      <c r="AE8738" s="53"/>
      <c r="AF8738" s="72"/>
      <c r="AG8738" s="70"/>
      <c r="AH8738" s="70"/>
      <c r="AI8738" s="70"/>
    </row>
    <row r="8739" spans="1:35" ht="12.75" customHeight="1" x14ac:dyDescent="0.2">
      <c r="A8739" s="64" t="s">
        <v>1434</v>
      </c>
      <c r="B8739" s="65" t="s">
        <v>1433</v>
      </c>
      <c r="C8739" s="65">
        <v>74714</v>
      </c>
      <c r="D8739" s="66">
        <f>VLOOKUP(A8739,'2.1 Termination Charges'!$B$4:$F$904,5,0)</f>
        <v>2.4240000000000001E-2</v>
      </c>
      <c r="G8739" s="67"/>
      <c r="H8739" s="67"/>
      <c r="J8739" s="67"/>
      <c r="P8739" s="68"/>
      <c r="Q8739" s="69"/>
      <c r="R8739" s="69"/>
      <c r="Z8739" s="70"/>
      <c r="AA8739" s="71"/>
      <c r="AB8739" s="70"/>
      <c r="AC8739" s="70"/>
      <c r="AD8739" s="53"/>
      <c r="AE8739" s="53"/>
      <c r="AF8739" s="72"/>
      <c r="AG8739" s="70"/>
      <c r="AH8739" s="70"/>
      <c r="AI8739" s="70"/>
    </row>
    <row r="8740" spans="1:35" ht="12.75" customHeight="1" x14ac:dyDescent="0.2">
      <c r="A8740" s="64" t="s">
        <v>1434</v>
      </c>
      <c r="B8740" s="65" t="s">
        <v>1433</v>
      </c>
      <c r="C8740" s="65">
        <v>74715</v>
      </c>
      <c r="D8740" s="66">
        <f>VLOOKUP(A8740,'2.1 Termination Charges'!$B$4:$F$904,5,0)</f>
        <v>2.4240000000000001E-2</v>
      </c>
      <c r="G8740" s="67"/>
      <c r="H8740" s="67"/>
      <c r="J8740" s="67"/>
      <c r="P8740" s="68"/>
      <c r="Q8740" s="69"/>
      <c r="R8740" s="69"/>
      <c r="Z8740" s="70"/>
      <c r="AA8740" s="71"/>
      <c r="AB8740" s="70"/>
      <c r="AC8740" s="70"/>
      <c r="AD8740" s="53"/>
      <c r="AE8740" s="53"/>
      <c r="AF8740" s="72"/>
      <c r="AG8740" s="70"/>
      <c r="AH8740" s="70"/>
      <c r="AI8740" s="70"/>
    </row>
    <row r="8741" spans="1:35" ht="12.75" customHeight="1" x14ac:dyDescent="0.2">
      <c r="A8741" s="64" t="s">
        <v>1434</v>
      </c>
      <c r="B8741" s="65" t="s">
        <v>1433</v>
      </c>
      <c r="C8741" s="65">
        <v>74716</v>
      </c>
      <c r="D8741" s="66">
        <f>VLOOKUP(A8741,'2.1 Termination Charges'!$B$4:$F$904,5,0)</f>
        <v>2.4240000000000001E-2</v>
      </c>
      <c r="G8741" s="67"/>
      <c r="H8741" s="67"/>
      <c r="J8741" s="67"/>
      <c r="P8741" s="68"/>
      <c r="Q8741" s="69"/>
      <c r="R8741" s="69"/>
      <c r="Z8741" s="70"/>
      <c r="AA8741" s="71"/>
      <c r="AB8741" s="70"/>
      <c r="AC8741" s="70"/>
      <c r="AD8741" s="53"/>
      <c r="AE8741" s="53"/>
      <c r="AF8741" s="72"/>
      <c r="AG8741" s="70"/>
      <c r="AH8741" s="70"/>
      <c r="AI8741" s="70"/>
    </row>
    <row r="8742" spans="1:35" ht="12.75" customHeight="1" x14ac:dyDescent="0.2">
      <c r="A8742" s="64" t="s">
        <v>1434</v>
      </c>
      <c r="B8742" s="65" t="s">
        <v>1433</v>
      </c>
      <c r="C8742" s="65">
        <v>74717</v>
      </c>
      <c r="D8742" s="66">
        <f>VLOOKUP(A8742,'2.1 Termination Charges'!$B$4:$F$904,5,0)</f>
        <v>2.4240000000000001E-2</v>
      </c>
      <c r="G8742" s="67"/>
      <c r="H8742" s="67"/>
      <c r="J8742" s="67"/>
      <c r="P8742" s="68"/>
      <c r="Q8742" s="69"/>
      <c r="R8742" s="69"/>
      <c r="Z8742" s="70"/>
      <c r="AA8742" s="71"/>
      <c r="AB8742" s="70"/>
      <c r="AC8742" s="70"/>
      <c r="AD8742" s="53"/>
      <c r="AE8742" s="53"/>
      <c r="AF8742" s="72"/>
      <c r="AG8742" s="70"/>
      <c r="AH8742" s="70"/>
      <c r="AI8742" s="70"/>
    </row>
    <row r="8743" spans="1:35" ht="12.75" customHeight="1" x14ac:dyDescent="0.2">
      <c r="A8743" s="64" t="s">
        <v>1434</v>
      </c>
      <c r="B8743" s="65" t="s">
        <v>1433</v>
      </c>
      <c r="C8743" s="65">
        <v>74718</v>
      </c>
      <c r="D8743" s="66">
        <f>VLOOKUP(A8743,'2.1 Termination Charges'!$B$4:$F$904,5,0)</f>
        <v>2.4240000000000001E-2</v>
      </c>
      <c r="G8743" s="67"/>
      <c r="H8743" s="67"/>
      <c r="J8743" s="67"/>
      <c r="P8743" s="68"/>
      <c r="Q8743" s="69"/>
      <c r="R8743" s="69"/>
      <c r="Z8743" s="70"/>
      <c r="AA8743" s="71"/>
      <c r="AB8743" s="70"/>
      <c r="AC8743" s="70"/>
      <c r="AD8743" s="53"/>
      <c r="AE8743" s="53"/>
      <c r="AF8743" s="72"/>
      <c r="AG8743" s="70"/>
      <c r="AH8743" s="70"/>
      <c r="AI8743" s="70"/>
    </row>
    <row r="8744" spans="1:35" ht="12.75" customHeight="1" x14ac:dyDescent="0.2">
      <c r="A8744" s="64" t="s">
        <v>1434</v>
      </c>
      <c r="B8744" s="65" t="s">
        <v>1433</v>
      </c>
      <c r="C8744" s="65">
        <v>74719</v>
      </c>
      <c r="D8744" s="66">
        <f>VLOOKUP(A8744,'2.1 Termination Charges'!$B$4:$F$904,5,0)</f>
        <v>2.4240000000000001E-2</v>
      </c>
      <c r="G8744" s="67"/>
      <c r="H8744" s="67"/>
      <c r="J8744" s="67"/>
      <c r="P8744" s="68"/>
      <c r="Q8744" s="69"/>
      <c r="R8744" s="69"/>
      <c r="Z8744" s="70"/>
      <c r="AA8744" s="71"/>
      <c r="AB8744" s="70"/>
      <c r="AC8744" s="70"/>
      <c r="AD8744" s="53"/>
      <c r="AE8744" s="53"/>
      <c r="AF8744" s="72"/>
      <c r="AG8744" s="70"/>
      <c r="AH8744" s="70"/>
      <c r="AI8744" s="70"/>
    </row>
    <row r="8745" spans="1:35" ht="12.75" customHeight="1" x14ac:dyDescent="0.2">
      <c r="A8745" s="64" t="s">
        <v>1434</v>
      </c>
      <c r="B8745" s="65" t="s">
        <v>1433</v>
      </c>
      <c r="C8745" s="65">
        <v>74720</v>
      </c>
      <c r="D8745" s="66">
        <f>VLOOKUP(A8745,'2.1 Termination Charges'!$B$4:$F$904,5,0)</f>
        <v>2.4240000000000001E-2</v>
      </c>
      <c r="G8745" s="67"/>
      <c r="H8745" s="67"/>
      <c r="J8745" s="67"/>
      <c r="P8745" s="68"/>
      <c r="Q8745" s="69"/>
      <c r="R8745" s="69"/>
      <c r="Z8745" s="70"/>
      <c r="AA8745" s="71"/>
      <c r="AB8745" s="70"/>
      <c r="AC8745" s="70"/>
      <c r="AD8745" s="53"/>
      <c r="AE8745" s="53"/>
      <c r="AF8745" s="72"/>
      <c r="AG8745" s="70"/>
      <c r="AH8745" s="70"/>
      <c r="AI8745" s="70"/>
    </row>
    <row r="8746" spans="1:35" ht="12.75" customHeight="1" x14ac:dyDescent="0.2">
      <c r="A8746" s="64" t="s">
        <v>1434</v>
      </c>
      <c r="B8746" s="65" t="s">
        <v>1433</v>
      </c>
      <c r="C8746" s="65">
        <v>74721</v>
      </c>
      <c r="D8746" s="66">
        <f>VLOOKUP(A8746,'2.1 Termination Charges'!$B$4:$F$904,5,0)</f>
        <v>2.4240000000000001E-2</v>
      </c>
      <c r="G8746" s="67"/>
      <c r="H8746" s="67"/>
      <c r="J8746" s="67"/>
      <c r="P8746" s="68"/>
      <c r="Q8746" s="69"/>
      <c r="R8746" s="69"/>
      <c r="Z8746" s="70"/>
      <c r="AA8746" s="71"/>
      <c r="AB8746" s="70"/>
      <c r="AC8746" s="70"/>
      <c r="AD8746" s="53"/>
      <c r="AE8746" s="53"/>
      <c r="AF8746" s="72"/>
      <c r="AG8746" s="70"/>
      <c r="AH8746" s="70"/>
      <c r="AI8746" s="70"/>
    </row>
    <row r="8747" spans="1:35" ht="12.75" customHeight="1" x14ac:dyDescent="0.2">
      <c r="A8747" s="64" t="s">
        <v>1434</v>
      </c>
      <c r="B8747" s="65" t="s">
        <v>1433</v>
      </c>
      <c r="C8747" s="65">
        <v>74723</v>
      </c>
      <c r="D8747" s="66">
        <f>VLOOKUP(A8747,'2.1 Termination Charges'!$B$4:$F$904,5,0)</f>
        <v>2.4240000000000001E-2</v>
      </c>
      <c r="G8747" s="67"/>
      <c r="H8747" s="67"/>
      <c r="J8747" s="67"/>
      <c r="P8747" s="68"/>
      <c r="Q8747" s="69"/>
      <c r="R8747" s="69"/>
      <c r="Z8747" s="70"/>
      <c r="AA8747" s="71"/>
      <c r="AB8747" s="70"/>
      <c r="AC8747" s="70"/>
      <c r="AD8747" s="53"/>
      <c r="AE8747" s="53"/>
      <c r="AF8747" s="72"/>
      <c r="AG8747" s="70"/>
      <c r="AH8747" s="70"/>
      <c r="AI8747" s="70"/>
    </row>
    <row r="8748" spans="1:35" ht="12.75" customHeight="1" x14ac:dyDescent="0.2">
      <c r="A8748" s="64" t="s">
        <v>1434</v>
      </c>
      <c r="B8748" s="65" t="s">
        <v>1433</v>
      </c>
      <c r="C8748" s="65">
        <v>74724</v>
      </c>
      <c r="D8748" s="66">
        <f>VLOOKUP(A8748,'2.1 Termination Charges'!$B$4:$F$904,5,0)</f>
        <v>2.4240000000000001E-2</v>
      </c>
      <c r="G8748" s="67"/>
      <c r="H8748" s="67"/>
      <c r="J8748" s="67"/>
      <c r="P8748" s="68"/>
      <c r="Q8748" s="69"/>
      <c r="R8748" s="69"/>
      <c r="Z8748" s="70"/>
      <c r="AA8748" s="71"/>
      <c r="AB8748" s="70"/>
      <c r="AC8748" s="70"/>
      <c r="AD8748" s="53"/>
      <c r="AE8748" s="53"/>
      <c r="AF8748" s="72"/>
      <c r="AG8748" s="70"/>
      <c r="AH8748" s="70"/>
      <c r="AI8748" s="70"/>
    </row>
    <row r="8749" spans="1:35" ht="12.75" customHeight="1" x14ac:dyDescent="0.2">
      <c r="A8749" s="64" t="s">
        <v>1434</v>
      </c>
      <c r="B8749" s="65" t="s">
        <v>1433</v>
      </c>
      <c r="C8749" s="65">
        <v>74725</v>
      </c>
      <c r="D8749" s="66">
        <f>VLOOKUP(A8749,'2.1 Termination Charges'!$B$4:$F$904,5,0)</f>
        <v>2.4240000000000001E-2</v>
      </c>
      <c r="G8749" s="67"/>
      <c r="H8749" s="67"/>
      <c r="J8749" s="67"/>
      <c r="P8749" s="68"/>
      <c r="Q8749" s="69"/>
      <c r="R8749" s="69"/>
      <c r="Z8749" s="70"/>
      <c r="AA8749" s="71"/>
      <c r="AB8749" s="70"/>
      <c r="AC8749" s="70"/>
      <c r="AD8749" s="53"/>
      <c r="AE8749" s="53"/>
      <c r="AF8749" s="72"/>
      <c r="AG8749" s="70"/>
      <c r="AH8749" s="70"/>
      <c r="AI8749" s="70"/>
    </row>
    <row r="8750" spans="1:35" ht="12.75" customHeight="1" x14ac:dyDescent="0.2">
      <c r="A8750" s="64" t="s">
        <v>1434</v>
      </c>
      <c r="B8750" s="65" t="s">
        <v>1433</v>
      </c>
      <c r="C8750" s="65">
        <v>74726</v>
      </c>
      <c r="D8750" s="66">
        <f>VLOOKUP(A8750,'2.1 Termination Charges'!$B$4:$F$904,5,0)</f>
        <v>2.4240000000000001E-2</v>
      </c>
      <c r="G8750" s="67"/>
      <c r="H8750" s="67"/>
      <c r="J8750" s="67"/>
      <c r="P8750" s="68"/>
      <c r="Q8750" s="69"/>
      <c r="R8750" s="69"/>
      <c r="Z8750" s="70"/>
      <c r="AA8750" s="71"/>
      <c r="AB8750" s="70"/>
      <c r="AC8750" s="70"/>
      <c r="AD8750" s="53"/>
      <c r="AE8750" s="53"/>
      <c r="AF8750" s="72"/>
      <c r="AG8750" s="70"/>
      <c r="AH8750" s="70"/>
      <c r="AI8750" s="70"/>
    </row>
    <row r="8751" spans="1:35" ht="12.75" customHeight="1" x14ac:dyDescent="0.2">
      <c r="A8751" s="64" t="s">
        <v>1434</v>
      </c>
      <c r="B8751" s="65" t="s">
        <v>1433</v>
      </c>
      <c r="C8751" s="65">
        <v>74727</v>
      </c>
      <c r="D8751" s="66">
        <f>VLOOKUP(A8751,'2.1 Termination Charges'!$B$4:$F$904,5,0)</f>
        <v>2.4240000000000001E-2</v>
      </c>
      <c r="G8751" s="67"/>
      <c r="H8751" s="67"/>
      <c r="J8751" s="67"/>
      <c r="P8751" s="68"/>
      <c r="Q8751" s="69"/>
      <c r="R8751" s="69"/>
      <c r="Z8751" s="70"/>
      <c r="AA8751" s="71"/>
      <c r="AB8751" s="70"/>
      <c r="AC8751" s="70"/>
      <c r="AD8751" s="53"/>
      <c r="AE8751" s="53"/>
      <c r="AF8751" s="72"/>
      <c r="AG8751" s="70"/>
      <c r="AH8751" s="70"/>
      <c r="AI8751" s="70"/>
    </row>
    <row r="8752" spans="1:35" ht="12.75" customHeight="1" x14ac:dyDescent="0.2">
      <c r="A8752" s="64" t="s">
        <v>1434</v>
      </c>
      <c r="B8752" s="65" t="s">
        <v>1433</v>
      </c>
      <c r="C8752" s="65">
        <v>74728</v>
      </c>
      <c r="D8752" s="66">
        <f>VLOOKUP(A8752,'2.1 Termination Charges'!$B$4:$F$904,5,0)</f>
        <v>2.4240000000000001E-2</v>
      </c>
      <c r="G8752" s="67"/>
      <c r="H8752" s="67"/>
      <c r="J8752" s="67"/>
      <c r="P8752" s="68"/>
      <c r="Q8752" s="69"/>
      <c r="R8752" s="69"/>
      <c r="Z8752" s="70"/>
      <c r="AA8752" s="71"/>
      <c r="AB8752" s="70"/>
      <c r="AC8752" s="70"/>
      <c r="AD8752" s="53"/>
      <c r="AE8752" s="53"/>
      <c r="AF8752" s="72"/>
      <c r="AG8752" s="70"/>
      <c r="AH8752" s="70"/>
      <c r="AI8752" s="70"/>
    </row>
    <row r="8753" spans="1:35" ht="12.75" customHeight="1" x14ac:dyDescent="0.2">
      <c r="A8753" s="64" t="s">
        <v>1434</v>
      </c>
      <c r="B8753" s="65" t="s">
        <v>1433</v>
      </c>
      <c r="C8753" s="65">
        <v>74729</v>
      </c>
      <c r="D8753" s="66">
        <f>VLOOKUP(A8753,'2.1 Termination Charges'!$B$4:$F$904,5,0)</f>
        <v>2.4240000000000001E-2</v>
      </c>
      <c r="G8753" s="67"/>
      <c r="H8753" s="67"/>
      <c r="J8753" s="67"/>
      <c r="P8753" s="68"/>
      <c r="Q8753" s="69"/>
      <c r="R8753" s="69"/>
      <c r="Z8753" s="70"/>
      <c r="AA8753" s="71"/>
      <c r="AB8753" s="70"/>
      <c r="AC8753" s="70"/>
      <c r="AD8753" s="53"/>
      <c r="AE8753" s="53"/>
      <c r="AF8753" s="72"/>
      <c r="AG8753" s="70"/>
      <c r="AH8753" s="70"/>
      <c r="AI8753" s="70"/>
    </row>
    <row r="8754" spans="1:35" ht="12.75" customHeight="1" x14ac:dyDescent="0.2">
      <c r="A8754" s="64" t="s">
        <v>1434</v>
      </c>
      <c r="B8754" s="65" t="s">
        <v>1433</v>
      </c>
      <c r="C8754" s="65">
        <v>74730</v>
      </c>
      <c r="D8754" s="66">
        <f>VLOOKUP(A8754,'2.1 Termination Charges'!$B$4:$F$904,5,0)</f>
        <v>2.4240000000000001E-2</v>
      </c>
      <c r="G8754" s="67"/>
      <c r="H8754" s="67"/>
      <c r="J8754" s="67"/>
      <c r="P8754" s="68"/>
      <c r="Q8754" s="69"/>
      <c r="R8754" s="69"/>
      <c r="Z8754" s="70"/>
      <c r="AA8754" s="71"/>
      <c r="AB8754" s="70"/>
      <c r="AC8754" s="70"/>
      <c r="AD8754" s="53"/>
      <c r="AE8754" s="53"/>
      <c r="AF8754" s="72"/>
      <c r="AG8754" s="70"/>
      <c r="AH8754" s="70"/>
      <c r="AI8754" s="70"/>
    </row>
    <row r="8755" spans="1:35" ht="12.75" customHeight="1" x14ac:dyDescent="0.2">
      <c r="A8755" s="64" t="s">
        <v>1434</v>
      </c>
      <c r="B8755" s="65" t="s">
        <v>1433</v>
      </c>
      <c r="C8755" s="65">
        <v>74731</v>
      </c>
      <c r="D8755" s="66">
        <f>VLOOKUP(A8755,'2.1 Termination Charges'!$B$4:$F$904,5,0)</f>
        <v>2.4240000000000001E-2</v>
      </c>
      <c r="G8755" s="67"/>
      <c r="H8755" s="67"/>
      <c r="J8755" s="67"/>
      <c r="P8755" s="68"/>
      <c r="Q8755" s="69"/>
      <c r="R8755" s="69"/>
      <c r="Z8755" s="70"/>
      <c r="AA8755" s="71"/>
      <c r="AB8755" s="70"/>
      <c r="AC8755" s="70"/>
      <c r="AD8755" s="53"/>
      <c r="AE8755" s="53"/>
      <c r="AF8755" s="72"/>
      <c r="AG8755" s="70"/>
      <c r="AH8755" s="70"/>
      <c r="AI8755" s="70"/>
    </row>
    <row r="8756" spans="1:35" ht="12.75" customHeight="1" x14ac:dyDescent="0.2">
      <c r="A8756" s="64" t="s">
        <v>1434</v>
      </c>
      <c r="B8756" s="65" t="s">
        <v>1433</v>
      </c>
      <c r="C8756" s="65">
        <v>74733</v>
      </c>
      <c r="D8756" s="66">
        <f>VLOOKUP(A8756,'2.1 Termination Charges'!$B$4:$F$904,5,0)</f>
        <v>2.4240000000000001E-2</v>
      </c>
      <c r="G8756" s="67"/>
      <c r="H8756" s="67"/>
      <c r="J8756" s="67"/>
      <c r="P8756" s="68"/>
      <c r="Q8756" s="69"/>
      <c r="R8756" s="69"/>
      <c r="Z8756" s="70"/>
      <c r="AA8756" s="71"/>
      <c r="AB8756" s="70"/>
      <c r="AC8756" s="70"/>
      <c r="AD8756" s="53"/>
      <c r="AE8756" s="53"/>
      <c r="AF8756" s="72"/>
      <c r="AG8756" s="70"/>
      <c r="AH8756" s="70"/>
      <c r="AI8756" s="70"/>
    </row>
    <row r="8757" spans="1:35" ht="12.75" customHeight="1" x14ac:dyDescent="0.2">
      <c r="A8757" s="64" t="s">
        <v>1434</v>
      </c>
      <c r="B8757" s="65" t="s">
        <v>1433</v>
      </c>
      <c r="C8757" s="65">
        <v>74734</v>
      </c>
      <c r="D8757" s="66">
        <f>VLOOKUP(A8757,'2.1 Termination Charges'!$B$4:$F$904,5,0)</f>
        <v>2.4240000000000001E-2</v>
      </c>
      <c r="G8757" s="67"/>
      <c r="H8757" s="67"/>
      <c r="J8757" s="67"/>
      <c r="P8757" s="68"/>
      <c r="Q8757" s="69"/>
      <c r="R8757" s="69"/>
      <c r="Z8757" s="70"/>
      <c r="AA8757" s="71"/>
      <c r="AB8757" s="70"/>
      <c r="AC8757" s="70"/>
      <c r="AD8757" s="53"/>
      <c r="AE8757" s="53"/>
      <c r="AF8757" s="72"/>
      <c r="AG8757" s="70"/>
      <c r="AH8757" s="70"/>
      <c r="AI8757" s="70"/>
    </row>
    <row r="8758" spans="1:35" ht="12.75" customHeight="1" x14ac:dyDescent="0.2">
      <c r="A8758" s="64" t="s">
        <v>1434</v>
      </c>
      <c r="B8758" s="65" t="s">
        <v>1433</v>
      </c>
      <c r="C8758" s="65">
        <v>74735</v>
      </c>
      <c r="D8758" s="66">
        <f>VLOOKUP(A8758,'2.1 Termination Charges'!$B$4:$F$904,5,0)</f>
        <v>2.4240000000000001E-2</v>
      </c>
      <c r="G8758" s="67"/>
      <c r="H8758" s="67"/>
      <c r="J8758" s="67"/>
      <c r="P8758" s="68"/>
      <c r="Q8758" s="69"/>
      <c r="R8758" s="69"/>
      <c r="Z8758" s="70"/>
      <c r="AA8758" s="71"/>
      <c r="AB8758" s="70"/>
      <c r="AC8758" s="70"/>
      <c r="AD8758" s="53"/>
      <c r="AE8758" s="53"/>
      <c r="AF8758" s="72"/>
      <c r="AG8758" s="70"/>
      <c r="AH8758" s="70"/>
      <c r="AI8758" s="70"/>
    </row>
    <row r="8759" spans="1:35" ht="12.75" customHeight="1" x14ac:dyDescent="0.2">
      <c r="A8759" s="64" t="s">
        <v>1434</v>
      </c>
      <c r="B8759" s="65" t="s">
        <v>1433</v>
      </c>
      <c r="C8759" s="65">
        <v>74736</v>
      </c>
      <c r="D8759" s="66">
        <f>VLOOKUP(A8759,'2.1 Termination Charges'!$B$4:$F$904,5,0)</f>
        <v>2.4240000000000001E-2</v>
      </c>
      <c r="G8759" s="67"/>
      <c r="H8759" s="67"/>
      <c r="J8759" s="67"/>
      <c r="P8759" s="68"/>
      <c r="Q8759" s="69"/>
      <c r="R8759" s="69"/>
      <c r="Z8759" s="70"/>
      <c r="AA8759" s="71"/>
      <c r="AB8759" s="70"/>
      <c r="AC8759" s="70"/>
      <c r="AD8759" s="53"/>
      <c r="AE8759" s="53"/>
      <c r="AF8759" s="72"/>
      <c r="AG8759" s="70"/>
      <c r="AH8759" s="70"/>
      <c r="AI8759" s="70"/>
    </row>
    <row r="8760" spans="1:35" ht="12.75" customHeight="1" x14ac:dyDescent="0.2">
      <c r="A8760" s="64" t="s">
        <v>1434</v>
      </c>
      <c r="B8760" s="65" t="s">
        <v>1433</v>
      </c>
      <c r="C8760" s="65">
        <v>74737</v>
      </c>
      <c r="D8760" s="66">
        <f>VLOOKUP(A8760,'2.1 Termination Charges'!$B$4:$F$904,5,0)</f>
        <v>2.4240000000000001E-2</v>
      </c>
      <c r="G8760" s="67"/>
      <c r="H8760" s="67"/>
      <c r="J8760" s="67"/>
      <c r="P8760" s="68"/>
      <c r="Q8760" s="69"/>
      <c r="R8760" s="69"/>
      <c r="Z8760" s="70"/>
      <c r="AA8760" s="71"/>
      <c r="AB8760" s="70"/>
      <c r="AC8760" s="70"/>
      <c r="AD8760" s="53"/>
      <c r="AE8760" s="53"/>
      <c r="AF8760" s="72"/>
      <c r="AG8760" s="70"/>
      <c r="AH8760" s="70"/>
      <c r="AI8760" s="70"/>
    </row>
    <row r="8761" spans="1:35" ht="12.75" customHeight="1" x14ac:dyDescent="0.2">
      <c r="A8761" s="64" t="s">
        <v>1434</v>
      </c>
      <c r="B8761" s="65" t="s">
        <v>1433</v>
      </c>
      <c r="C8761" s="65">
        <v>74738</v>
      </c>
      <c r="D8761" s="66">
        <f>VLOOKUP(A8761,'2.1 Termination Charges'!$B$4:$F$904,5,0)</f>
        <v>2.4240000000000001E-2</v>
      </c>
      <c r="G8761" s="67"/>
      <c r="H8761" s="67"/>
      <c r="J8761" s="67"/>
      <c r="P8761" s="68"/>
      <c r="Q8761" s="69"/>
      <c r="R8761" s="69"/>
      <c r="Z8761" s="70"/>
      <c r="AA8761" s="71"/>
      <c r="AB8761" s="70"/>
      <c r="AC8761" s="70"/>
      <c r="AD8761" s="53"/>
      <c r="AE8761" s="53"/>
      <c r="AF8761" s="72"/>
      <c r="AG8761" s="70"/>
      <c r="AH8761" s="70"/>
      <c r="AI8761" s="70"/>
    </row>
    <row r="8762" spans="1:35" ht="12.75" customHeight="1" x14ac:dyDescent="0.2">
      <c r="A8762" s="64" t="s">
        <v>1434</v>
      </c>
      <c r="B8762" s="65" t="s">
        <v>1433</v>
      </c>
      <c r="C8762" s="65">
        <v>74739</v>
      </c>
      <c r="D8762" s="66">
        <f>VLOOKUP(A8762,'2.1 Termination Charges'!$B$4:$F$904,5,0)</f>
        <v>2.4240000000000001E-2</v>
      </c>
      <c r="G8762" s="67"/>
      <c r="H8762" s="67"/>
      <c r="J8762" s="67"/>
      <c r="P8762" s="68"/>
      <c r="Q8762" s="69"/>
      <c r="R8762" s="69"/>
      <c r="Z8762" s="70"/>
      <c r="AA8762" s="71"/>
      <c r="AB8762" s="70"/>
      <c r="AC8762" s="70"/>
      <c r="AD8762" s="53"/>
      <c r="AE8762" s="53"/>
      <c r="AF8762" s="72"/>
      <c r="AG8762" s="70"/>
      <c r="AH8762" s="70"/>
      <c r="AI8762" s="70"/>
    </row>
    <row r="8763" spans="1:35" ht="12.75" customHeight="1" x14ac:dyDescent="0.2">
      <c r="A8763" s="64" t="s">
        <v>1434</v>
      </c>
      <c r="B8763" s="65" t="s">
        <v>1433</v>
      </c>
      <c r="C8763" s="65">
        <v>74740</v>
      </c>
      <c r="D8763" s="66">
        <f>VLOOKUP(A8763,'2.1 Termination Charges'!$B$4:$F$904,5,0)</f>
        <v>2.4240000000000001E-2</v>
      </c>
      <c r="G8763" s="67"/>
      <c r="H8763" s="67"/>
      <c r="J8763" s="67"/>
      <c r="P8763" s="68"/>
      <c r="Q8763" s="69"/>
      <c r="R8763" s="69"/>
      <c r="Z8763" s="70"/>
      <c r="AA8763" s="71"/>
      <c r="AB8763" s="70"/>
      <c r="AC8763" s="70"/>
      <c r="AD8763" s="53"/>
      <c r="AE8763" s="53"/>
      <c r="AF8763" s="72"/>
      <c r="AG8763" s="70"/>
      <c r="AH8763" s="70"/>
      <c r="AI8763" s="70"/>
    </row>
    <row r="8764" spans="1:35" ht="12.75" customHeight="1" x14ac:dyDescent="0.2">
      <c r="A8764" s="64" t="s">
        <v>1434</v>
      </c>
      <c r="B8764" s="65" t="s">
        <v>1433</v>
      </c>
      <c r="C8764" s="65">
        <v>74741</v>
      </c>
      <c r="D8764" s="66">
        <f>VLOOKUP(A8764,'2.1 Termination Charges'!$B$4:$F$904,5,0)</f>
        <v>2.4240000000000001E-2</v>
      </c>
      <c r="G8764" s="67"/>
      <c r="H8764" s="67"/>
      <c r="J8764" s="67"/>
      <c r="P8764" s="68"/>
      <c r="Q8764" s="69"/>
      <c r="R8764" s="69"/>
      <c r="Z8764" s="70"/>
      <c r="AA8764" s="71"/>
      <c r="AB8764" s="70"/>
      <c r="AC8764" s="70"/>
      <c r="AD8764" s="53"/>
      <c r="AE8764" s="53"/>
      <c r="AF8764" s="72"/>
      <c r="AG8764" s="70"/>
      <c r="AH8764" s="70"/>
      <c r="AI8764" s="70"/>
    </row>
    <row r="8765" spans="1:35" ht="12.75" customHeight="1" x14ac:dyDescent="0.2">
      <c r="A8765" s="64" t="s">
        <v>1434</v>
      </c>
      <c r="B8765" s="65" t="s">
        <v>1433</v>
      </c>
      <c r="C8765" s="65">
        <v>74743</v>
      </c>
      <c r="D8765" s="66">
        <f>VLOOKUP(A8765,'2.1 Termination Charges'!$B$4:$F$904,5,0)</f>
        <v>2.4240000000000001E-2</v>
      </c>
      <c r="G8765" s="67"/>
      <c r="H8765" s="67"/>
      <c r="J8765" s="67"/>
      <c r="P8765" s="68"/>
      <c r="Q8765" s="69"/>
      <c r="R8765" s="69"/>
      <c r="Z8765" s="70"/>
      <c r="AA8765" s="71"/>
      <c r="AB8765" s="70"/>
      <c r="AC8765" s="70"/>
      <c r="AD8765" s="53"/>
      <c r="AE8765" s="53"/>
      <c r="AF8765" s="72"/>
      <c r="AG8765" s="70"/>
      <c r="AH8765" s="70"/>
      <c r="AI8765" s="70"/>
    </row>
    <row r="8766" spans="1:35" ht="12.75" customHeight="1" x14ac:dyDescent="0.2">
      <c r="A8766" s="64" t="s">
        <v>1434</v>
      </c>
      <c r="B8766" s="65" t="s">
        <v>1433</v>
      </c>
      <c r="C8766" s="65">
        <v>74744</v>
      </c>
      <c r="D8766" s="66">
        <f>VLOOKUP(A8766,'2.1 Termination Charges'!$B$4:$F$904,5,0)</f>
        <v>2.4240000000000001E-2</v>
      </c>
      <c r="G8766" s="67"/>
      <c r="H8766" s="67"/>
      <c r="J8766" s="67"/>
      <c r="P8766" s="68"/>
      <c r="Q8766" s="69"/>
      <c r="R8766" s="69"/>
      <c r="Z8766" s="70"/>
      <c r="AA8766" s="71"/>
      <c r="AB8766" s="70"/>
      <c r="AC8766" s="70"/>
      <c r="AD8766" s="53"/>
      <c r="AE8766" s="53"/>
      <c r="AF8766" s="72"/>
      <c r="AG8766" s="70"/>
      <c r="AH8766" s="70"/>
      <c r="AI8766" s="70"/>
    </row>
    <row r="8767" spans="1:35" ht="12.75" customHeight="1" x14ac:dyDescent="0.2">
      <c r="A8767" s="64" t="s">
        <v>1434</v>
      </c>
      <c r="B8767" s="65" t="s">
        <v>1433</v>
      </c>
      <c r="C8767" s="65">
        <v>74745</v>
      </c>
      <c r="D8767" s="66">
        <f>VLOOKUP(A8767,'2.1 Termination Charges'!$B$4:$F$904,5,0)</f>
        <v>2.4240000000000001E-2</v>
      </c>
      <c r="G8767" s="67"/>
      <c r="H8767" s="67"/>
      <c r="J8767" s="67"/>
      <c r="P8767" s="68"/>
      <c r="Q8767" s="69"/>
      <c r="R8767" s="69"/>
      <c r="Z8767" s="70"/>
      <c r="AA8767" s="71"/>
      <c r="AB8767" s="70"/>
      <c r="AC8767" s="70"/>
      <c r="AD8767" s="53"/>
      <c r="AE8767" s="53"/>
      <c r="AF8767" s="72"/>
      <c r="AG8767" s="70"/>
      <c r="AH8767" s="70"/>
      <c r="AI8767" s="70"/>
    </row>
    <row r="8768" spans="1:35" ht="12.75" customHeight="1" x14ac:dyDescent="0.2">
      <c r="A8768" s="64" t="s">
        <v>1434</v>
      </c>
      <c r="B8768" s="65" t="s">
        <v>1433</v>
      </c>
      <c r="C8768" s="65">
        <v>74746</v>
      </c>
      <c r="D8768" s="66">
        <f>VLOOKUP(A8768,'2.1 Termination Charges'!$B$4:$F$904,5,0)</f>
        <v>2.4240000000000001E-2</v>
      </c>
      <c r="G8768" s="67"/>
      <c r="H8768" s="67"/>
      <c r="J8768" s="67"/>
      <c r="P8768" s="68"/>
      <c r="Q8768" s="69"/>
      <c r="R8768" s="69"/>
      <c r="Z8768" s="70"/>
      <c r="AA8768" s="71"/>
      <c r="AB8768" s="70"/>
      <c r="AC8768" s="70"/>
      <c r="AD8768" s="53"/>
      <c r="AE8768" s="53"/>
      <c r="AF8768" s="72"/>
      <c r="AG8768" s="70"/>
      <c r="AH8768" s="70"/>
      <c r="AI8768" s="70"/>
    </row>
    <row r="8769" spans="1:35" ht="12.75" customHeight="1" x14ac:dyDescent="0.2">
      <c r="A8769" s="64" t="s">
        <v>1434</v>
      </c>
      <c r="B8769" s="65" t="s">
        <v>1433</v>
      </c>
      <c r="C8769" s="65">
        <v>74747</v>
      </c>
      <c r="D8769" s="66">
        <f>VLOOKUP(A8769,'2.1 Termination Charges'!$B$4:$F$904,5,0)</f>
        <v>2.4240000000000001E-2</v>
      </c>
      <c r="G8769" s="67"/>
      <c r="H8769" s="67"/>
      <c r="J8769" s="67"/>
      <c r="P8769" s="68"/>
      <c r="Q8769" s="69"/>
      <c r="R8769" s="69"/>
      <c r="Z8769" s="70"/>
      <c r="AA8769" s="71"/>
      <c r="AB8769" s="70"/>
      <c r="AC8769" s="70"/>
      <c r="AD8769" s="53"/>
      <c r="AE8769" s="53"/>
      <c r="AF8769" s="72"/>
      <c r="AG8769" s="70"/>
      <c r="AH8769" s="70"/>
      <c r="AI8769" s="70"/>
    </row>
    <row r="8770" spans="1:35" ht="12.75" customHeight="1" x14ac:dyDescent="0.2">
      <c r="A8770" s="64" t="s">
        <v>1434</v>
      </c>
      <c r="B8770" s="65" t="s">
        <v>1433</v>
      </c>
      <c r="C8770" s="65">
        <v>74748</v>
      </c>
      <c r="D8770" s="66">
        <f>VLOOKUP(A8770,'2.1 Termination Charges'!$B$4:$F$904,5,0)</f>
        <v>2.4240000000000001E-2</v>
      </c>
      <c r="G8770" s="67"/>
      <c r="H8770" s="67"/>
      <c r="J8770" s="67"/>
      <c r="P8770" s="68"/>
      <c r="Q8770" s="69"/>
      <c r="R8770" s="69"/>
      <c r="Z8770" s="70"/>
      <c r="AA8770" s="71"/>
      <c r="AB8770" s="70"/>
      <c r="AC8770" s="70"/>
      <c r="AD8770" s="53"/>
      <c r="AE8770" s="53"/>
      <c r="AF8770" s="72"/>
      <c r="AG8770" s="70"/>
      <c r="AH8770" s="70"/>
      <c r="AI8770" s="70"/>
    </row>
    <row r="8771" spans="1:35" ht="12.75" customHeight="1" x14ac:dyDescent="0.2">
      <c r="A8771" s="64" t="s">
        <v>1434</v>
      </c>
      <c r="B8771" s="65" t="s">
        <v>1433</v>
      </c>
      <c r="C8771" s="65">
        <v>74749</v>
      </c>
      <c r="D8771" s="66">
        <f>VLOOKUP(A8771,'2.1 Termination Charges'!$B$4:$F$904,5,0)</f>
        <v>2.4240000000000001E-2</v>
      </c>
      <c r="G8771" s="67"/>
      <c r="H8771" s="67"/>
      <c r="J8771" s="67"/>
      <c r="P8771" s="68"/>
      <c r="Q8771" s="69"/>
      <c r="R8771" s="69"/>
      <c r="Z8771" s="70"/>
      <c r="AA8771" s="71"/>
      <c r="AB8771" s="70"/>
      <c r="AC8771" s="70"/>
      <c r="AD8771" s="53"/>
      <c r="AE8771" s="53"/>
      <c r="AF8771" s="72"/>
      <c r="AG8771" s="70"/>
      <c r="AH8771" s="70"/>
      <c r="AI8771" s="70"/>
    </row>
    <row r="8772" spans="1:35" ht="12.75" customHeight="1" x14ac:dyDescent="0.2">
      <c r="A8772" s="64" t="s">
        <v>1434</v>
      </c>
      <c r="B8772" s="65" t="s">
        <v>1433</v>
      </c>
      <c r="C8772" s="65">
        <v>74750</v>
      </c>
      <c r="D8772" s="66">
        <f>VLOOKUP(A8772,'2.1 Termination Charges'!$B$4:$F$904,5,0)</f>
        <v>2.4240000000000001E-2</v>
      </c>
      <c r="G8772" s="67"/>
      <c r="H8772" s="67"/>
      <c r="J8772" s="67"/>
      <c r="P8772" s="68"/>
      <c r="Q8772" s="69"/>
      <c r="R8772" s="69"/>
      <c r="Z8772" s="70"/>
      <c r="AA8772" s="71"/>
      <c r="AB8772" s="70"/>
      <c r="AC8772" s="70"/>
      <c r="AD8772" s="53"/>
      <c r="AE8772" s="53"/>
      <c r="AF8772" s="72"/>
      <c r="AG8772" s="70"/>
      <c r="AH8772" s="70"/>
      <c r="AI8772" s="70"/>
    </row>
    <row r="8773" spans="1:35" ht="12.75" customHeight="1" x14ac:dyDescent="0.2">
      <c r="A8773" s="64" t="s">
        <v>1434</v>
      </c>
      <c r="B8773" s="65" t="s">
        <v>1433</v>
      </c>
      <c r="C8773" s="65">
        <v>74751</v>
      </c>
      <c r="D8773" s="66">
        <f>VLOOKUP(A8773,'2.1 Termination Charges'!$B$4:$F$904,5,0)</f>
        <v>2.4240000000000001E-2</v>
      </c>
      <c r="G8773" s="67"/>
      <c r="H8773" s="67"/>
      <c r="J8773" s="67"/>
      <c r="P8773" s="68"/>
      <c r="Q8773" s="69"/>
      <c r="R8773" s="69"/>
      <c r="Z8773" s="70"/>
      <c r="AA8773" s="71"/>
      <c r="AB8773" s="70"/>
      <c r="AC8773" s="70"/>
      <c r="AD8773" s="53"/>
      <c r="AE8773" s="53"/>
      <c r="AF8773" s="72"/>
      <c r="AG8773" s="70"/>
      <c r="AH8773" s="70"/>
      <c r="AI8773" s="70"/>
    </row>
    <row r="8774" spans="1:35" ht="12.75" customHeight="1" x14ac:dyDescent="0.2">
      <c r="A8774" s="64" t="s">
        <v>1434</v>
      </c>
      <c r="B8774" s="65" t="s">
        <v>1433</v>
      </c>
      <c r="C8774" s="65">
        <v>74753</v>
      </c>
      <c r="D8774" s="66">
        <f>VLOOKUP(A8774,'2.1 Termination Charges'!$B$4:$F$904,5,0)</f>
        <v>2.4240000000000001E-2</v>
      </c>
      <c r="G8774" s="67"/>
      <c r="H8774" s="67"/>
      <c r="J8774" s="67"/>
      <c r="P8774" s="68"/>
      <c r="Q8774" s="69"/>
      <c r="R8774" s="69"/>
      <c r="Z8774" s="70"/>
      <c r="AA8774" s="71"/>
      <c r="AB8774" s="70"/>
      <c r="AC8774" s="70"/>
      <c r="AD8774" s="53"/>
      <c r="AE8774" s="53"/>
      <c r="AF8774" s="72"/>
      <c r="AG8774" s="70"/>
      <c r="AH8774" s="70"/>
      <c r="AI8774" s="70"/>
    </row>
    <row r="8775" spans="1:35" ht="12.75" customHeight="1" x14ac:dyDescent="0.2">
      <c r="A8775" s="64" t="s">
        <v>1434</v>
      </c>
      <c r="B8775" s="65" t="s">
        <v>1433</v>
      </c>
      <c r="C8775" s="65">
        <v>74754</v>
      </c>
      <c r="D8775" s="66">
        <f>VLOOKUP(A8775,'2.1 Termination Charges'!$B$4:$F$904,5,0)</f>
        <v>2.4240000000000001E-2</v>
      </c>
      <c r="G8775" s="67"/>
      <c r="H8775" s="67"/>
      <c r="J8775" s="67"/>
      <c r="P8775" s="68"/>
      <c r="Q8775" s="69"/>
      <c r="R8775" s="69"/>
      <c r="Z8775" s="70"/>
      <c r="AA8775" s="71"/>
      <c r="AB8775" s="70"/>
      <c r="AC8775" s="70"/>
      <c r="AD8775" s="53"/>
      <c r="AE8775" s="53"/>
      <c r="AF8775" s="72"/>
      <c r="AG8775" s="70"/>
      <c r="AH8775" s="70"/>
      <c r="AI8775" s="70"/>
    </row>
    <row r="8776" spans="1:35" ht="12.75" customHeight="1" x14ac:dyDescent="0.2">
      <c r="A8776" s="64" t="s">
        <v>1434</v>
      </c>
      <c r="B8776" s="65" t="s">
        <v>1433</v>
      </c>
      <c r="C8776" s="65">
        <v>74755</v>
      </c>
      <c r="D8776" s="66">
        <f>VLOOKUP(A8776,'2.1 Termination Charges'!$B$4:$F$904,5,0)</f>
        <v>2.4240000000000001E-2</v>
      </c>
      <c r="G8776" s="67"/>
      <c r="H8776" s="67"/>
      <c r="J8776" s="67"/>
      <c r="P8776" s="68"/>
      <c r="Q8776" s="69"/>
      <c r="R8776" s="69"/>
      <c r="Z8776" s="70"/>
      <c r="AA8776" s="71"/>
      <c r="AB8776" s="70"/>
      <c r="AC8776" s="70"/>
      <c r="AD8776" s="53"/>
      <c r="AE8776" s="53"/>
      <c r="AF8776" s="72"/>
      <c r="AG8776" s="70"/>
      <c r="AH8776" s="70"/>
      <c r="AI8776" s="70"/>
    </row>
    <row r="8777" spans="1:35" ht="12.75" customHeight="1" x14ac:dyDescent="0.2">
      <c r="A8777" s="64" t="s">
        <v>1434</v>
      </c>
      <c r="B8777" s="65" t="s">
        <v>1433</v>
      </c>
      <c r="C8777" s="65">
        <v>74756</v>
      </c>
      <c r="D8777" s="66">
        <f>VLOOKUP(A8777,'2.1 Termination Charges'!$B$4:$F$904,5,0)</f>
        <v>2.4240000000000001E-2</v>
      </c>
      <c r="G8777" s="67"/>
      <c r="H8777" s="67"/>
      <c r="J8777" s="67"/>
      <c r="P8777" s="68"/>
      <c r="Q8777" s="69"/>
      <c r="R8777" s="69"/>
      <c r="Z8777" s="70"/>
      <c r="AA8777" s="71"/>
      <c r="AB8777" s="70"/>
      <c r="AC8777" s="70"/>
      <c r="AD8777" s="53"/>
      <c r="AE8777" s="53"/>
      <c r="AF8777" s="72"/>
      <c r="AG8777" s="70"/>
      <c r="AH8777" s="70"/>
      <c r="AI8777" s="70"/>
    </row>
    <row r="8778" spans="1:35" ht="12.75" customHeight="1" x14ac:dyDescent="0.2">
      <c r="A8778" s="64" t="s">
        <v>1434</v>
      </c>
      <c r="B8778" s="65" t="s">
        <v>1433</v>
      </c>
      <c r="C8778" s="65">
        <v>74757</v>
      </c>
      <c r="D8778" s="66">
        <f>VLOOKUP(A8778,'2.1 Termination Charges'!$B$4:$F$904,5,0)</f>
        <v>2.4240000000000001E-2</v>
      </c>
      <c r="G8778" s="67"/>
      <c r="H8778" s="67"/>
      <c r="J8778" s="67"/>
      <c r="P8778" s="68"/>
      <c r="Q8778" s="69"/>
      <c r="R8778" s="69"/>
      <c r="Z8778" s="70"/>
      <c r="AA8778" s="71"/>
      <c r="AB8778" s="70"/>
      <c r="AC8778" s="70"/>
      <c r="AD8778" s="53"/>
      <c r="AE8778" s="53"/>
      <c r="AF8778" s="72"/>
      <c r="AG8778" s="70"/>
      <c r="AH8778" s="70"/>
      <c r="AI8778" s="70"/>
    </row>
    <row r="8779" spans="1:35" ht="12.75" customHeight="1" x14ac:dyDescent="0.2">
      <c r="A8779" s="64" t="s">
        <v>1434</v>
      </c>
      <c r="B8779" s="65" t="s">
        <v>1433</v>
      </c>
      <c r="C8779" s="65">
        <v>74758</v>
      </c>
      <c r="D8779" s="66">
        <f>VLOOKUP(A8779,'2.1 Termination Charges'!$B$4:$F$904,5,0)</f>
        <v>2.4240000000000001E-2</v>
      </c>
      <c r="G8779" s="67"/>
      <c r="H8779" s="67"/>
      <c r="J8779" s="67"/>
      <c r="P8779" s="68"/>
      <c r="Q8779" s="69"/>
      <c r="R8779" s="69"/>
      <c r="Z8779" s="70"/>
      <c r="AA8779" s="71"/>
      <c r="AB8779" s="70"/>
      <c r="AC8779" s="70"/>
      <c r="AD8779" s="53"/>
      <c r="AE8779" s="53"/>
      <c r="AF8779" s="72"/>
      <c r="AG8779" s="70"/>
      <c r="AH8779" s="70"/>
      <c r="AI8779" s="70"/>
    </row>
    <row r="8780" spans="1:35" ht="12.75" customHeight="1" x14ac:dyDescent="0.2">
      <c r="A8780" s="64" t="s">
        <v>1434</v>
      </c>
      <c r="B8780" s="65" t="s">
        <v>1433</v>
      </c>
      <c r="C8780" s="65">
        <v>74759</v>
      </c>
      <c r="D8780" s="66">
        <f>VLOOKUP(A8780,'2.1 Termination Charges'!$B$4:$F$904,5,0)</f>
        <v>2.4240000000000001E-2</v>
      </c>
      <c r="G8780" s="67"/>
      <c r="H8780" s="67"/>
      <c r="J8780" s="67"/>
      <c r="P8780" s="68"/>
      <c r="Q8780" s="69"/>
      <c r="R8780" s="69"/>
      <c r="Z8780" s="70"/>
      <c r="AA8780" s="71"/>
      <c r="AB8780" s="70"/>
      <c r="AC8780" s="70"/>
      <c r="AD8780" s="53"/>
      <c r="AE8780" s="53"/>
      <c r="AF8780" s="72"/>
      <c r="AG8780" s="70"/>
      <c r="AH8780" s="70"/>
      <c r="AI8780" s="70"/>
    </row>
    <row r="8781" spans="1:35" ht="12.75" customHeight="1" x14ac:dyDescent="0.2">
      <c r="A8781" s="64" t="s">
        <v>1434</v>
      </c>
      <c r="B8781" s="65" t="s">
        <v>1433</v>
      </c>
      <c r="C8781" s="65">
        <v>74810</v>
      </c>
      <c r="D8781" s="66">
        <f>VLOOKUP(A8781,'2.1 Termination Charges'!$B$4:$F$904,5,0)</f>
        <v>2.4240000000000001E-2</v>
      </c>
      <c r="G8781" s="67"/>
      <c r="H8781" s="67"/>
      <c r="J8781" s="67"/>
      <c r="P8781" s="68"/>
      <c r="Q8781" s="69"/>
      <c r="R8781" s="69"/>
      <c r="Z8781" s="70"/>
      <c r="AA8781" s="71"/>
      <c r="AB8781" s="70"/>
      <c r="AC8781" s="70"/>
      <c r="AD8781" s="53"/>
      <c r="AE8781" s="53"/>
      <c r="AF8781" s="72"/>
      <c r="AG8781" s="70"/>
      <c r="AH8781" s="70"/>
      <c r="AI8781" s="70"/>
    </row>
    <row r="8782" spans="1:35" ht="12.75" customHeight="1" x14ac:dyDescent="0.2">
      <c r="A8782" s="64" t="s">
        <v>1434</v>
      </c>
      <c r="B8782" s="65" t="s">
        <v>1433</v>
      </c>
      <c r="C8782" s="65">
        <v>74811</v>
      </c>
      <c r="D8782" s="66">
        <f>VLOOKUP(A8782,'2.1 Termination Charges'!$B$4:$F$904,5,0)</f>
        <v>2.4240000000000001E-2</v>
      </c>
      <c r="G8782" s="67"/>
      <c r="H8782" s="67"/>
      <c r="J8782" s="67"/>
      <c r="P8782" s="68"/>
      <c r="Q8782" s="69"/>
      <c r="R8782" s="69"/>
      <c r="Z8782" s="70"/>
      <c r="AA8782" s="71"/>
      <c r="AB8782" s="70"/>
      <c r="AC8782" s="70"/>
      <c r="AD8782" s="53"/>
      <c r="AE8782" s="53"/>
      <c r="AF8782" s="72"/>
      <c r="AG8782" s="70"/>
      <c r="AH8782" s="70"/>
      <c r="AI8782" s="70"/>
    </row>
    <row r="8783" spans="1:35" ht="12.75" customHeight="1" x14ac:dyDescent="0.2">
      <c r="A8783" s="64" t="s">
        <v>1434</v>
      </c>
      <c r="B8783" s="65" t="s">
        <v>1433</v>
      </c>
      <c r="C8783" s="65">
        <v>74813</v>
      </c>
      <c r="D8783" s="66">
        <f>VLOOKUP(A8783,'2.1 Termination Charges'!$B$4:$F$904,5,0)</f>
        <v>2.4240000000000001E-2</v>
      </c>
      <c r="G8783" s="67"/>
      <c r="H8783" s="67"/>
      <c r="J8783" s="67"/>
      <c r="P8783" s="68"/>
      <c r="Q8783" s="69"/>
      <c r="R8783" s="69"/>
      <c r="Z8783" s="70"/>
      <c r="AA8783" s="71"/>
      <c r="AB8783" s="70"/>
      <c r="AC8783" s="70"/>
      <c r="AD8783" s="53"/>
      <c r="AE8783" s="53"/>
      <c r="AF8783" s="72"/>
      <c r="AG8783" s="70"/>
      <c r="AH8783" s="70"/>
      <c r="AI8783" s="70"/>
    </row>
    <row r="8784" spans="1:35" ht="12.75" customHeight="1" x14ac:dyDescent="0.2">
      <c r="A8784" s="64" t="s">
        <v>1434</v>
      </c>
      <c r="B8784" s="65" t="s">
        <v>1433</v>
      </c>
      <c r="C8784" s="65">
        <v>74814</v>
      </c>
      <c r="D8784" s="66">
        <f>VLOOKUP(A8784,'2.1 Termination Charges'!$B$4:$F$904,5,0)</f>
        <v>2.4240000000000001E-2</v>
      </c>
      <c r="G8784" s="67"/>
      <c r="H8784" s="67"/>
      <c r="J8784" s="67"/>
      <c r="P8784" s="68"/>
      <c r="Q8784" s="69"/>
      <c r="R8784" s="69"/>
      <c r="Z8784" s="70"/>
      <c r="AA8784" s="71"/>
      <c r="AB8784" s="70"/>
      <c r="AC8784" s="70"/>
      <c r="AD8784" s="53"/>
      <c r="AE8784" s="53"/>
      <c r="AF8784" s="72"/>
      <c r="AG8784" s="70"/>
      <c r="AH8784" s="70"/>
      <c r="AI8784" s="70"/>
    </row>
    <row r="8785" spans="1:35" ht="12.75" customHeight="1" x14ac:dyDescent="0.2">
      <c r="A8785" s="64" t="s">
        <v>1434</v>
      </c>
      <c r="B8785" s="65" t="s">
        <v>1433</v>
      </c>
      <c r="C8785" s="65">
        <v>74815</v>
      </c>
      <c r="D8785" s="66">
        <f>VLOOKUP(A8785,'2.1 Termination Charges'!$B$4:$F$904,5,0)</f>
        <v>2.4240000000000001E-2</v>
      </c>
      <c r="G8785" s="67"/>
      <c r="H8785" s="67"/>
      <c r="J8785" s="67"/>
      <c r="P8785" s="68"/>
      <c r="Q8785" s="69"/>
      <c r="R8785" s="69"/>
      <c r="Z8785" s="70"/>
      <c r="AA8785" s="71"/>
      <c r="AB8785" s="70"/>
      <c r="AC8785" s="70"/>
      <c r="AD8785" s="53"/>
      <c r="AE8785" s="53"/>
      <c r="AF8785" s="72"/>
      <c r="AG8785" s="70"/>
      <c r="AH8785" s="70"/>
      <c r="AI8785" s="70"/>
    </row>
    <row r="8786" spans="1:35" ht="12.75" customHeight="1" x14ac:dyDescent="0.2">
      <c r="A8786" s="64" t="s">
        <v>1434</v>
      </c>
      <c r="B8786" s="65" t="s">
        <v>1433</v>
      </c>
      <c r="C8786" s="65">
        <v>74816</v>
      </c>
      <c r="D8786" s="66">
        <f>VLOOKUP(A8786,'2.1 Termination Charges'!$B$4:$F$904,5,0)</f>
        <v>2.4240000000000001E-2</v>
      </c>
      <c r="G8786" s="67"/>
      <c r="H8786" s="67"/>
      <c r="J8786" s="67"/>
      <c r="P8786" s="68"/>
      <c r="Q8786" s="69"/>
      <c r="R8786" s="69"/>
      <c r="Z8786" s="70"/>
      <c r="AA8786" s="71"/>
      <c r="AB8786" s="70"/>
      <c r="AC8786" s="70"/>
      <c r="AD8786" s="53"/>
      <c r="AE8786" s="53"/>
      <c r="AF8786" s="72"/>
      <c r="AG8786" s="70"/>
      <c r="AH8786" s="70"/>
      <c r="AI8786" s="70"/>
    </row>
    <row r="8787" spans="1:35" ht="12.75" customHeight="1" x14ac:dyDescent="0.2">
      <c r="A8787" s="64" t="s">
        <v>1434</v>
      </c>
      <c r="B8787" s="65" t="s">
        <v>1433</v>
      </c>
      <c r="C8787" s="65">
        <v>74817</v>
      </c>
      <c r="D8787" s="66">
        <f>VLOOKUP(A8787,'2.1 Termination Charges'!$B$4:$F$904,5,0)</f>
        <v>2.4240000000000001E-2</v>
      </c>
      <c r="G8787" s="67"/>
      <c r="H8787" s="67"/>
      <c r="J8787" s="67"/>
      <c r="P8787" s="68"/>
      <c r="Q8787" s="69"/>
      <c r="R8787" s="69"/>
      <c r="Z8787" s="70"/>
      <c r="AA8787" s="71"/>
      <c r="AB8787" s="70"/>
      <c r="AC8787" s="70"/>
      <c r="AD8787" s="53"/>
      <c r="AE8787" s="53"/>
      <c r="AF8787" s="72"/>
      <c r="AG8787" s="70"/>
      <c r="AH8787" s="70"/>
      <c r="AI8787" s="70"/>
    </row>
    <row r="8788" spans="1:35" ht="12.75" customHeight="1" x14ac:dyDescent="0.2">
      <c r="A8788" s="64" t="s">
        <v>1434</v>
      </c>
      <c r="B8788" s="65" t="s">
        <v>1433</v>
      </c>
      <c r="C8788" s="65">
        <v>74818</v>
      </c>
      <c r="D8788" s="66">
        <f>VLOOKUP(A8788,'2.1 Termination Charges'!$B$4:$F$904,5,0)</f>
        <v>2.4240000000000001E-2</v>
      </c>
      <c r="G8788" s="67"/>
      <c r="H8788" s="67"/>
      <c r="J8788" s="67"/>
      <c r="P8788" s="68"/>
      <c r="Q8788" s="69"/>
      <c r="R8788" s="69"/>
      <c r="Z8788" s="70"/>
      <c r="AA8788" s="71"/>
      <c r="AB8788" s="70"/>
      <c r="AC8788" s="70"/>
      <c r="AD8788" s="53"/>
      <c r="AE8788" s="53"/>
      <c r="AF8788" s="72"/>
      <c r="AG8788" s="70"/>
      <c r="AH8788" s="70"/>
      <c r="AI8788" s="70"/>
    </row>
    <row r="8789" spans="1:35" ht="12.75" customHeight="1" x14ac:dyDescent="0.2">
      <c r="A8789" s="64" t="s">
        <v>1434</v>
      </c>
      <c r="B8789" s="65" t="s">
        <v>1433</v>
      </c>
      <c r="C8789" s="65">
        <v>74819</v>
      </c>
      <c r="D8789" s="66">
        <f>VLOOKUP(A8789,'2.1 Termination Charges'!$B$4:$F$904,5,0)</f>
        <v>2.4240000000000001E-2</v>
      </c>
      <c r="G8789" s="67"/>
      <c r="H8789" s="67"/>
      <c r="J8789" s="67"/>
      <c r="P8789" s="68"/>
      <c r="Q8789" s="69"/>
      <c r="R8789" s="69"/>
      <c r="Z8789" s="70"/>
      <c r="AA8789" s="71"/>
      <c r="AB8789" s="70"/>
      <c r="AC8789" s="70"/>
      <c r="AD8789" s="53"/>
      <c r="AE8789" s="53"/>
      <c r="AF8789" s="72"/>
      <c r="AG8789" s="70"/>
      <c r="AH8789" s="70"/>
      <c r="AI8789" s="70"/>
    </row>
    <row r="8790" spans="1:35" ht="12.75" customHeight="1" x14ac:dyDescent="0.2">
      <c r="A8790" s="64" t="s">
        <v>1434</v>
      </c>
      <c r="B8790" s="65" t="s">
        <v>1433</v>
      </c>
      <c r="C8790" s="65">
        <v>74820</v>
      </c>
      <c r="D8790" s="66">
        <f>VLOOKUP(A8790,'2.1 Termination Charges'!$B$4:$F$904,5,0)</f>
        <v>2.4240000000000001E-2</v>
      </c>
      <c r="G8790" s="67"/>
      <c r="H8790" s="67"/>
      <c r="J8790" s="67"/>
      <c r="P8790" s="68"/>
      <c r="Q8790" s="69"/>
      <c r="R8790" s="69"/>
      <c r="Z8790" s="70"/>
      <c r="AA8790" s="71"/>
      <c r="AB8790" s="70"/>
      <c r="AC8790" s="70"/>
      <c r="AD8790" s="53"/>
      <c r="AE8790" s="53"/>
      <c r="AF8790" s="72"/>
      <c r="AG8790" s="70"/>
      <c r="AH8790" s="70"/>
      <c r="AI8790" s="70"/>
    </row>
    <row r="8791" spans="1:35" ht="12.75" customHeight="1" x14ac:dyDescent="0.2">
      <c r="A8791" s="64" t="s">
        <v>1434</v>
      </c>
      <c r="B8791" s="65" t="s">
        <v>1433</v>
      </c>
      <c r="C8791" s="65">
        <v>74821</v>
      </c>
      <c r="D8791" s="66">
        <f>VLOOKUP(A8791,'2.1 Termination Charges'!$B$4:$F$904,5,0)</f>
        <v>2.4240000000000001E-2</v>
      </c>
      <c r="G8791" s="67"/>
      <c r="H8791" s="67"/>
      <c r="J8791" s="67"/>
      <c r="P8791" s="68"/>
      <c r="Q8791" s="69"/>
      <c r="R8791" s="69"/>
      <c r="Z8791" s="70"/>
      <c r="AA8791" s="71"/>
      <c r="AB8791" s="70"/>
      <c r="AC8791" s="70"/>
      <c r="AD8791" s="53"/>
      <c r="AE8791" s="53"/>
      <c r="AF8791" s="72"/>
      <c r="AG8791" s="70"/>
      <c r="AH8791" s="70"/>
      <c r="AI8791" s="70"/>
    </row>
    <row r="8792" spans="1:35" ht="12.75" customHeight="1" x14ac:dyDescent="0.2">
      <c r="A8792" s="64" t="s">
        <v>1434</v>
      </c>
      <c r="B8792" s="65" t="s">
        <v>1433</v>
      </c>
      <c r="C8792" s="65">
        <v>74823</v>
      </c>
      <c r="D8792" s="66">
        <f>VLOOKUP(A8792,'2.1 Termination Charges'!$B$4:$F$904,5,0)</f>
        <v>2.4240000000000001E-2</v>
      </c>
      <c r="G8792" s="67"/>
      <c r="H8792" s="67"/>
      <c r="J8792" s="67"/>
      <c r="P8792" s="68"/>
      <c r="Q8792" s="69"/>
      <c r="R8792" s="69"/>
      <c r="Z8792" s="70"/>
      <c r="AA8792" s="71"/>
      <c r="AB8792" s="70"/>
      <c r="AC8792" s="70"/>
      <c r="AD8792" s="53"/>
      <c r="AE8792" s="53"/>
      <c r="AF8792" s="72"/>
      <c r="AG8792" s="70"/>
      <c r="AH8792" s="70"/>
      <c r="AI8792" s="70"/>
    </row>
    <row r="8793" spans="1:35" ht="12.75" customHeight="1" x14ac:dyDescent="0.2">
      <c r="A8793" s="64" t="s">
        <v>1434</v>
      </c>
      <c r="B8793" s="65" t="s">
        <v>1433</v>
      </c>
      <c r="C8793" s="65">
        <v>74824</v>
      </c>
      <c r="D8793" s="66">
        <f>VLOOKUP(A8793,'2.1 Termination Charges'!$B$4:$F$904,5,0)</f>
        <v>2.4240000000000001E-2</v>
      </c>
      <c r="G8793" s="67"/>
      <c r="H8793" s="67"/>
      <c r="J8793" s="67"/>
      <c r="P8793" s="68"/>
      <c r="Q8793" s="69"/>
      <c r="R8793" s="69"/>
      <c r="Z8793" s="70"/>
      <c r="AA8793" s="71"/>
      <c r="AB8793" s="70"/>
      <c r="AC8793" s="70"/>
      <c r="AD8793" s="53"/>
      <c r="AE8793" s="53"/>
      <c r="AF8793" s="72"/>
      <c r="AG8793" s="70"/>
      <c r="AH8793" s="70"/>
      <c r="AI8793" s="70"/>
    </row>
    <row r="8794" spans="1:35" ht="12.75" customHeight="1" x14ac:dyDescent="0.2">
      <c r="A8794" s="64" t="s">
        <v>1434</v>
      </c>
      <c r="B8794" s="65" t="s">
        <v>1433</v>
      </c>
      <c r="C8794" s="65">
        <v>74825</v>
      </c>
      <c r="D8794" s="66">
        <f>VLOOKUP(A8794,'2.1 Termination Charges'!$B$4:$F$904,5,0)</f>
        <v>2.4240000000000001E-2</v>
      </c>
      <c r="G8794" s="67"/>
      <c r="H8794" s="67"/>
      <c r="J8794" s="67"/>
      <c r="P8794" s="68"/>
      <c r="Q8794" s="69"/>
      <c r="R8794" s="69"/>
      <c r="Z8794" s="70"/>
      <c r="AA8794" s="71"/>
      <c r="AB8794" s="70"/>
      <c r="AC8794" s="70"/>
      <c r="AD8794" s="53"/>
      <c r="AE8794" s="53"/>
      <c r="AF8794" s="72"/>
      <c r="AG8794" s="70"/>
      <c r="AH8794" s="70"/>
      <c r="AI8794" s="70"/>
    </row>
    <row r="8795" spans="1:35" ht="12.75" customHeight="1" x14ac:dyDescent="0.2">
      <c r="A8795" s="64" t="s">
        <v>1434</v>
      </c>
      <c r="B8795" s="65" t="s">
        <v>1433</v>
      </c>
      <c r="C8795" s="65">
        <v>74826</v>
      </c>
      <c r="D8795" s="66">
        <f>VLOOKUP(A8795,'2.1 Termination Charges'!$B$4:$F$904,5,0)</f>
        <v>2.4240000000000001E-2</v>
      </c>
      <c r="G8795" s="67"/>
      <c r="H8795" s="67"/>
      <c r="J8795" s="67"/>
      <c r="P8795" s="68"/>
      <c r="Q8795" s="69"/>
      <c r="R8795" s="69"/>
      <c r="Z8795" s="70"/>
      <c r="AA8795" s="71"/>
      <c r="AB8795" s="70"/>
      <c r="AC8795" s="70"/>
      <c r="AD8795" s="53"/>
      <c r="AE8795" s="53"/>
      <c r="AF8795" s="72"/>
      <c r="AG8795" s="70"/>
      <c r="AH8795" s="70"/>
      <c r="AI8795" s="70"/>
    </row>
    <row r="8796" spans="1:35" ht="12.75" customHeight="1" x14ac:dyDescent="0.2">
      <c r="A8796" s="64" t="s">
        <v>1434</v>
      </c>
      <c r="B8796" s="65" t="s">
        <v>1433</v>
      </c>
      <c r="C8796" s="65">
        <v>74827</v>
      </c>
      <c r="D8796" s="66">
        <f>VLOOKUP(A8796,'2.1 Termination Charges'!$B$4:$F$904,5,0)</f>
        <v>2.4240000000000001E-2</v>
      </c>
      <c r="G8796" s="67"/>
      <c r="H8796" s="67"/>
      <c r="J8796" s="67"/>
      <c r="P8796" s="68"/>
      <c r="Q8796" s="69"/>
      <c r="R8796" s="69"/>
      <c r="Z8796" s="70"/>
      <c r="AA8796" s="71"/>
      <c r="AB8796" s="70"/>
      <c r="AC8796" s="70"/>
      <c r="AD8796" s="53"/>
      <c r="AE8796" s="53"/>
      <c r="AF8796" s="72"/>
      <c r="AG8796" s="70"/>
      <c r="AH8796" s="70"/>
      <c r="AI8796" s="70"/>
    </row>
    <row r="8797" spans="1:35" ht="12.75" customHeight="1" x14ac:dyDescent="0.2">
      <c r="A8797" s="64" t="s">
        <v>1434</v>
      </c>
      <c r="B8797" s="65" t="s">
        <v>1433</v>
      </c>
      <c r="C8797" s="65">
        <v>74828</v>
      </c>
      <c r="D8797" s="66">
        <f>VLOOKUP(A8797,'2.1 Termination Charges'!$B$4:$F$904,5,0)</f>
        <v>2.4240000000000001E-2</v>
      </c>
      <c r="G8797" s="67"/>
      <c r="H8797" s="67"/>
      <c r="J8797" s="67"/>
      <c r="P8797" s="68"/>
      <c r="Q8797" s="69"/>
      <c r="R8797" s="69"/>
      <c r="Z8797" s="70"/>
      <c r="AA8797" s="71"/>
      <c r="AB8797" s="70"/>
      <c r="AC8797" s="70"/>
      <c r="AD8797" s="53"/>
      <c r="AE8797" s="53"/>
      <c r="AF8797" s="72"/>
      <c r="AG8797" s="70"/>
      <c r="AH8797" s="70"/>
      <c r="AI8797" s="70"/>
    </row>
    <row r="8798" spans="1:35" ht="12.75" customHeight="1" x14ac:dyDescent="0.2">
      <c r="A8798" s="64" t="s">
        <v>1434</v>
      </c>
      <c r="B8798" s="65" t="s">
        <v>1433</v>
      </c>
      <c r="C8798" s="65">
        <v>74829</v>
      </c>
      <c r="D8798" s="66">
        <f>VLOOKUP(A8798,'2.1 Termination Charges'!$B$4:$F$904,5,0)</f>
        <v>2.4240000000000001E-2</v>
      </c>
      <c r="G8798" s="67"/>
      <c r="H8798" s="67"/>
      <c r="J8798" s="67"/>
      <c r="P8798" s="68"/>
      <c r="Q8798" s="69"/>
      <c r="R8798" s="69"/>
      <c r="Z8798" s="70"/>
      <c r="AA8798" s="71"/>
      <c r="AB8798" s="70"/>
      <c r="AC8798" s="70"/>
      <c r="AD8798" s="53"/>
      <c r="AE8798" s="53"/>
      <c r="AF8798" s="72"/>
      <c r="AG8798" s="70"/>
      <c r="AH8798" s="70"/>
      <c r="AI8798" s="70"/>
    </row>
    <row r="8799" spans="1:35" ht="12.75" customHeight="1" x14ac:dyDescent="0.2">
      <c r="A8799" s="64" t="s">
        <v>1434</v>
      </c>
      <c r="B8799" s="65" t="s">
        <v>1433</v>
      </c>
      <c r="C8799" s="65">
        <v>74830</v>
      </c>
      <c r="D8799" s="66">
        <f>VLOOKUP(A8799,'2.1 Termination Charges'!$B$4:$F$904,5,0)</f>
        <v>2.4240000000000001E-2</v>
      </c>
      <c r="G8799" s="67"/>
      <c r="H8799" s="67"/>
      <c r="J8799" s="67"/>
      <c r="P8799" s="68"/>
      <c r="Q8799" s="69"/>
      <c r="R8799" s="69"/>
      <c r="Z8799" s="70"/>
      <c r="AA8799" s="71"/>
      <c r="AB8799" s="70"/>
      <c r="AC8799" s="70"/>
      <c r="AD8799" s="53"/>
      <c r="AE8799" s="53"/>
      <c r="AF8799" s="72"/>
      <c r="AG8799" s="70"/>
      <c r="AH8799" s="70"/>
      <c r="AI8799" s="70"/>
    </row>
    <row r="8800" spans="1:35" ht="12.75" customHeight="1" x14ac:dyDescent="0.2">
      <c r="A8800" s="64" t="s">
        <v>1434</v>
      </c>
      <c r="B8800" s="65" t="s">
        <v>1433</v>
      </c>
      <c r="C8800" s="65">
        <v>74831</v>
      </c>
      <c r="D8800" s="66">
        <f>VLOOKUP(A8800,'2.1 Termination Charges'!$B$4:$F$904,5,0)</f>
        <v>2.4240000000000001E-2</v>
      </c>
      <c r="G8800" s="67"/>
      <c r="H8800" s="67"/>
      <c r="J8800" s="67"/>
      <c r="P8800" s="68"/>
      <c r="Q8800" s="69"/>
      <c r="R8800" s="69"/>
      <c r="Z8800" s="70"/>
      <c r="AA8800" s="71"/>
      <c r="AB8800" s="70"/>
      <c r="AC8800" s="70"/>
      <c r="AD8800" s="53"/>
      <c r="AE8800" s="53"/>
      <c r="AF8800" s="72"/>
      <c r="AG8800" s="70"/>
      <c r="AH8800" s="70"/>
      <c r="AI8800" s="70"/>
    </row>
    <row r="8801" spans="1:35" ht="12.75" customHeight="1" x14ac:dyDescent="0.2">
      <c r="A8801" s="64" t="s">
        <v>1434</v>
      </c>
      <c r="B8801" s="65" t="s">
        <v>1433</v>
      </c>
      <c r="C8801" s="65">
        <v>74833</v>
      </c>
      <c r="D8801" s="66">
        <f>VLOOKUP(A8801,'2.1 Termination Charges'!$B$4:$F$904,5,0)</f>
        <v>2.4240000000000001E-2</v>
      </c>
      <c r="G8801" s="67"/>
      <c r="H8801" s="67"/>
      <c r="J8801" s="67"/>
      <c r="P8801" s="68"/>
      <c r="Q8801" s="69"/>
      <c r="R8801" s="69"/>
      <c r="Z8801" s="70"/>
      <c r="AA8801" s="71"/>
      <c r="AB8801" s="70"/>
      <c r="AC8801" s="70"/>
      <c r="AD8801" s="53"/>
      <c r="AE8801" s="53"/>
      <c r="AF8801" s="72"/>
      <c r="AG8801" s="70"/>
      <c r="AH8801" s="70"/>
      <c r="AI8801" s="70"/>
    </row>
    <row r="8802" spans="1:35" ht="12.75" customHeight="1" x14ac:dyDescent="0.2">
      <c r="A8802" s="64" t="s">
        <v>1434</v>
      </c>
      <c r="B8802" s="65" t="s">
        <v>1433</v>
      </c>
      <c r="C8802" s="65">
        <v>74834</v>
      </c>
      <c r="D8802" s="66">
        <f>VLOOKUP(A8802,'2.1 Termination Charges'!$B$4:$F$904,5,0)</f>
        <v>2.4240000000000001E-2</v>
      </c>
      <c r="G8802" s="67"/>
      <c r="H8802" s="67"/>
      <c r="J8802" s="67"/>
      <c r="P8802" s="68"/>
      <c r="Q8802" s="69"/>
      <c r="R8802" s="69"/>
      <c r="Z8802" s="70"/>
      <c r="AA8802" s="71"/>
      <c r="AB8802" s="70"/>
      <c r="AC8802" s="70"/>
      <c r="AD8802" s="53"/>
      <c r="AE8802" s="53"/>
      <c r="AF8802" s="72"/>
      <c r="AG8802" s="70"/>
      <c r="AH8802" s="70"/>
      <c r="AI8802" s="70"/>
    </row>
    <row r="8803" spans="1:35" ht="12.75" customHeight="1" x14ac:dyDescent="0.2">
      <c r="A8803" s="64" t="s">
        <v>1434</v>
      </c>
      <c r="B8803" s="65" t="s">
        <v>1433</v>
      </c>
      <c r="C8803" s="65">
        <v>74835</v>
      </c>
      <c r="D8803" s="66">
        <f>VLOOKUP(A8803,'2.1 Termination Charges'!$B$4:$F$904,5,0)</f>
        <v>2.4240000000000001E-2</v>
      </c>
      <c r="G8803" s="67"/>
      <c r="H8803" s="67"/>
      <c r="J8803" s="67"/>
      <c r="P8803" s="68"/>
      <c r="Q8803" s="69"/>
      <c r="R8803" s="69"/>
      <c r="Z8803" s="70"/>
      <c r="AA8803" s="71"/>
      <c r="AB8803" s="70"/>
      <c r="AC8803" s="70"/>
      <c r="AD8803" s="53"/>
      <c r="AE8803" s="53"/>
      <c r="AF8803" s="72"/>
      <c r="AG8803" s="70"/>
      <c r="AH8803" s="70"/>
      <c r="AI8803" s="70"/>
    </row>
    <row r="8804" spans="1:35" ht="12.75" customHeight="1" x14ac:dyDescent="0.2">
      <c r="A8804" s="64" t="s">
        <v>1434</v>
      </c>
      <c r="B8804" s="65" t="s">
        <v>1433</v>
      </c>
      <c r="C8804" s="65">
        <v>74836</v>
      </c>
      <c r="D8804" s="66">
        <f>VLOOKUP(A8804,'2.1 Termination Charges'!$B$4:$F$904,5,0)</f>
        <v>2.4240000000000001E-2</v>
      </c>
      <c r="G8804" s="67"/>
      <c r="H8804" s="67"/>
      <c r="J8804" s="67"/>
      <c r="P8804" s="68"/>
      <c r="Q8804" s="69"/>
      <c r="R8804" s="69"/>
      <c r="Z8804" s="70"/>
      <c r="AA8804" s="71"/>
      <c r="AB8804" s="70"/>
      <c r="AC8804" s="70"/>
      <c r="AD8804" s="53"/>
      <c r="AE8804" s="53"/>
      <c r="AF8804" s="72"/>
      <c r="AG8804" s="70"/>
      <c r="AH8804" s="70"/>
      <c r="AI8804" s="70"/>
    </row>
    <row r="8805" spans="1:35" ht="12.75" customHeight="1" x14ac:dyDescent="0.2">
      <c r="A8805" s="64" t="s">
        <v>1434</v>
      </c>
      <c r="B8805" s="65" t="s">
        <v>1433</v>
      </c>
      <c r="C8805" s="65">
        <v>74837</v>
      </c>
      <c r="D8805" s="66">
        <f>VLOOKUP(A8805,'2.1 Termination Charges'!$B$4:$F$904,5,0)</f>
        <v>2.4240000000000001E-2</v>
      </c>
      <c r="G8805" s="67"/>
      <c r="H8805" s="67"/>
      <c r="J8805" s="67"/>
      <c r="P8805" s="68"/>
      <c r="Q8805" s="69"/>
      <c r="R8805" s="69"/>
      <c r="Z8805" s="70"/>
      <c r="AA8805" s="71"/>
      <c r="AB8805" s="70"/>
      <c r="AC8805" s="70"/>
      <c r="AD8805" s="53"/>
      <c r="AE8805" s="53"/>
      <c r="AF8805" s="72"/>
      <c r="AG8805" s="70"/>
      <c r="AH8805" s="70"/>
      <c r="AI8805" s="70"/>
    </row>
    <row r="8806" spans="1:35" ht="12.75" customHeight="1" x14ac:dyDescent="0.2">
      <c r="A8806" s="64" t="s">
        <v>1434</v>
      </c>
      <c r="B8806" s="65" t="s">
        <v>1433</v>
      </c>
      <c r="C8806" s="65">
        <v>74838</v>
      </c>
      <c r="D8806" s="66">
        <f>VLOOKUP(A8806,'2.1 Termination Charges'!$B$4:$F$904,5,0)</f>
        <v>2.4240000000000001E-2</v>
      </c>
      <c r="G8806" s="67"/>
      <c r="H8806" s="67"/>
      <c r="J8806" s="67"/>
      <c r="P8806" s="68"/>
      <c r="Q8806" s="69"/>
      <c r="R8806" s="69"/>
      <c r="Z8806" s="70"/>
      <c r="AA8806" s="71"/>
      <c r="AB8806" s="70"/>
      <c r="AC8806" s="70"/>
      <c r="AD8806" s="53"/>
      <c r="AE8806" s="53"/>
      <c r="AF8806" s="72"/>
      <c r="AG8806" s="70"/>
      <c r="AH8806" s="70"/>
      <c r="AI8806" s="70"/>
    </row>
    <row r="8807" spans="1:35" ht="12.75" customHeight="1" x14ac:dyDescent="0.2">
      <c r="A8807" s="64" t="s">
        <v>1434</v>
      </c>
      <c r="B8807" s="65" t="s">
        <v>1433</v>
      </c>
      <c r="C8807" s="65">
        <v>74839</v>
      </c>
      <c r="D8807" s="66">
        <f>VLOOKUP(A8807,'2.1 Termination Charges'!$B$4:$F$904,5,0)</f>
        <v>2.4240000000000001E-2</v>
      </c>
      <c r="G8807" s="67"/>
      <c r="H8807" s="67"/>
      <c r="J8807" s="67"/>
      <c r="P8807" s="68"/>
      <c r="Q8807" s="69"/>
      <c r="R8807" s="69"/>
      <c r="Z8807" s="70"/>
      <c r="AA8807" s="71"/>
      <c r="AB8807" s="70"/>
      <c r="AC8807" s="70"/>
      <c r="AD8807" s="53"/>
      <c r="AE8807" s="53"/>
      <c r="AF8807" s="72"/>
      <c r="AG8807" s="70"/>
      <c r="AH8807" s="70"/>
      <c r="AI8807" s="70"/>
    </row>
    <row r="8808" spans="1:35" ht="12.75" customHeight="1" x14ac:dyDescent="0.2">
      <c r="A8808" s="64" t="s">
        <v>1434</v>
      </c>
      <c r="B8808" s="65" t="s">
        <v>1433</v>
      </c>
      <c r="C8808" s="65">
        <v>74840</v>
      </c>
      <c r="D8808" s="66">
        <f>VLOOKUP(A8808,'2.1 Termination Charges'!$B$4:$F$904,5,0)</f>
        <v>2.4240000000000001E-2</v>
      </c>
      <c r="G8808" s="67"/>
      <c r="H8808" s="67"/>
      <c r="J8808" s="67"/>
      <c r="P8808" s="68"/>
      <c r="Q8808" s="69"/>
      <c r="R8808" s="69"/>
      <c r="Z8808" s="70"/>
      <c r="AA8808" s="71"/>
      <c r="AB8808" s="70"/>
      <c r="AC8808" s="70"/>
      <c r="AD8808" s="53"/>
      <c r="AE8808" s="53"/>
      <c r="AF8808" s="72"/>
      <c r="AG8808" s="70"/>
      <c r="AH8808" s="70"/>
      <c r="AI8808" s="70"/>
    </row>
    <row r="8809" spans="1:35" ht="12.75" customHeight="1" x14ac:dyDescent="0.2">
      <c r="A8809" s="64" t="s">
        <v>1434</v>
      </c>
      <c r="B8809" s="65" t="s">
        <v>1433</v>
      </c>
      <c r="C8809" s="65">
        <v>74841</v>
      </c>
      <c r="D8809" s="66">
        <f>VLOOKUP(A8809,'2.1 Termination Charges'!$B$4:$F$904,5,0)</f>
        <v>2.4240000000000001E-2</v>
      </c>
      <c r="G8809" s="67"/>
      <c r="H8809" s="67"/>
      <c r="J8809" s="67"/>
      <c r="P8809" s="68"/>
      <c r="Q8809" s="69"/>
      <c r="R8809" s="69"/>
      <c r="Z8809" s="70"/>
      <c r="AA8809" s="71"/>
      <c r="AB8809" s="70"/>
      <c r="AC8809" s="70"/>
      <c r="AD8809" s="53"/>
      <c r="AE8809" s="53"/>
      <c r="AF8809" s="72"/>
      <c r="AG8809" s="70"/>
      <c r="AH8809" s="70"/>
      <c r="AI8809" s="70"/>
    </row>
    <row r="8810" spans="1:35" ht="12.75" customHeight="1" x14ac:dyDescent="0.2">
      <c r="A8810" s="64" t="s">
        <v>1434</v>
      </c>
      <c r="B8810" s="65" t="s">
        <v>1433</v>
      </c>
      <c r="C8810" s="65">
        <v>74843</v>
      </c>
      <c r="D8810" s="66">
        <f>VLOOKUP(A8810,'2.1 Termination Charges'!$B$4:$F$904,5,0)</f>
        <v>2.4240000000000001E-2</v>
      </c>
      <c r="G8810" s="67"/>
      <c r="H8810" s="67"/>
      <c r="J8810" s="67"/>
      <c r="P8810" s="68"/>
      <c r="Q8810" s="69"/>
      <c r="R8810" s="69"/>
      <c r="Z8810" s="70"/>
      <c r="AA8810" s="71"/>
      <c r="AB8810" s="70"/>
      <c r="AC8810" s="70"/>
      <c r="AD8810" s="53"/>
      <c r="AE8810" s="53"/>
      <c r="AF8810" s="72"/>
      <c r="AG8810" s="70"/>
      <c r="AH8810" s="70"/>
      <c r="AI8810" s="70"/>
    </row>
    <row r="8811" spans="1:35" ht="12.75" customHeight="1" x14ac:dyDescent="0.2">
      <c r="A8811" s="64" t="s">
        <v>1434</v>
      </c>
      <c r="B8811" s="65" t="s">
        <v>1433</v>
      </c>
      <c r="C8811" s="65">
        <v>74844</v>
      </c>
      <c r="D8811" s="66">
        <f>VLOOKUP(A8811,'2.1 Termination Charges'!$B$4:$F$904,5,0)</f>
        <v>2.4240000000000001E-2</v>
      </c>
      <c r="G8811" s="67"/>
      <c r="H8811" s="67"/>
      <c r="J8811" s="67"/>
      <c r="P8811" s="68"/>
      <c r="Q8811" s="69"/>
      <c r="R8811" s="69"/>
      <c r="Z8811" s="70"/>
      <c r="AA8811" s="71"/>
      <c r="AB8811" s="70"/>
      <c r="AC8811" s="70"/>
      <c r="AD8811" s="53"/>
      <c r="AE8811" s="53"/>
      <c r="AF8811" s="72"/>
      <c r="AG8811" s="70"/>
      <c r="AH8811" s="70"/>
      <c r="AI8811" s="70"/>
    </row>
    <row r="8812" spans="1:35" ht="12.75" customHeight="1" x14ac:dyDescent="0.2">
      <c r="A8812" s="64" t="s">
        <v>1434</v>
      </c>
      <c r="B8812" s="65" t="s">
        <v>1433</v>
      </c>
      <c r="C8812" s="65">
        <v>74845</v>
      </c>
      <c r="D8812" s="66">
        <f>VLOOKUP(A8812,'2.1 Termination Charges'!$B$4:$F$904,5,0)</f>
        <v>2.4240000000000001E-2</v>
      </c>
      <c r="G8812" s="67"/>
      <c r="H8812" s="67"/>
      <c r="J8812" s="67"/>
      <c r="P8812" s="68"/>
      <c r="Q8812" s="69"/>
      <c r="R8812" s="69"/>
      <c r="Z8812" s="70"/>
      <c r="AA8812" s="71"/>
      <c r="AB8812" s="70"/>
      <c r="AC8812" s="70"/>
      <c r="AD8812" s="53"/>
      <c r="AE8812" s="53"/>
      <c r="AF8812" s="72"/>
      <c r="AG8812" s="70"/>
      <c r="AH8812" s="70"/>
      <c r="AI8812" s="70"/>
    </row>
    <row r="8813" spans="1:35" ht="12.75" customHeight="1" x14ac:dyDescent="0.2">
      <c r="A8813" s="64" t="s">
        <v>1434</v>
      </c>
      <c r="B8813" s="65" t="s">
        <v>1433</v>
      </c>
      <c r="C8813" s="65">
        <v>74846</v>
      </c>
      <c r="D8813" s="66">
        <f>VLOOKUP(A8813,'2.1 Termination Charges'!$B$4:$F$904,5,0)</f>
        <v>2.4240000000000001E-2</v>
      </c>
      <c r="G8813" s="67"/>
      <c r="H8813" s="67"/>
      <c r="J8813" s="67"/>
      <c r="P8813" s="68"/>
      <c r="Q8813" s="69"/>
      <c r="R8813" s="69"/>
      <c r="Z8813" s="70"/>
      <c r="AA8813" s="71"/>
      <c r="AB8813" s="70"/>
      <c r="AC8813" s="70"/>
      <c r="AD8813" s="53"/>
      <c r="AE8813" s="53"/>
      <c r="AF8813" s="72"/>
      <c r="AG8813" s="70"/>
      <c r="AH8813" s="70"/>
      <c r="AI8813" s="70"/>
    </row>
    <row r="8814" spans="1:35" ht="12.75" customHeight="1" x14ac:dyDescent="0.2">
      <c r="A8814" s="64" t="s">
        <v>1434</v>
      </c>
      <c r="B8814" s="65" t="s">
        <v>1433</v>
      </c>
      <c r="C8814" s="65">
        <v>74847</v>
      </c>
      <c r="D8814" s="66">
        <f>VLOOKUP(A8814,'2.1 Termination Charges'!$B$4:$F$904,5,0)</f>
        <v>2.4240000000000001E-2</v>
      </c>
      <c r="G8814" s="67"/>
      <c r="H8814" s="67"/>
      <c r="J8814" s="67"/>
      <c r="P8814" s="68"/>
      <c r="Q8814" s="69"/>
      <c r="R8814" s="69"/>
      <c r="Z8814" s="70"/>
      <c r="AA8814" s="71"/>
      <c r="AB8814" s="70"/>
      <c r="AC8814" s="70"/>
      <c r="AD8814" s="53"/>
      <c r="AE8814" s="53"/>
      <c r="AF8814" s="72"/>
      <c r="AG8814" s="70"/>
      <c r="AH8814" s="70"/>
      <c r="AI8814" s="70"/>
    </row>
    <row r="8815" spans="1:35" ht="12.75" customHeight="1" x14ac:dyDescent="0.2">
      <c r="A8815" s="64" t="s">
        <v>1434</v>
      </c>
      <c r="B8815" s="65" t="s">
        <v>1433</v>
      </c>
      <c r="C8815" s="65">
        <v>74848</v>
      </c>
      <c r="D8815" s="66">
        <f>VLOOKUP(A8815,'2.1 Termination Charges'!$B$4:$F$904,5,0)</f>
        <v>2.4240000000000001E-2</v>
      </c>
      <c r="G8815" s="67"/>
      <c r="H8815" s="67"/>
      <c r="J8815" s="67"/>
      <c r="P8815" s="68"/>
      <c r="Q8815" s="69"/>
      <c r="R8815" s="69"/>
      <c r="Z8815" s="70"/>
      <c r="AA8815" s="71"/>
      <c r="AB8815" s="70"/>
      <c r="AC8815" s="70"/>
      <c r="AD8815" s="53"/>
      <c r="AE8815" s="53"/>
      <c r="AF8815" s="72"/>
      <c r="AG8815" s="70"/>
      <c r="AH8815" s="70"/>
      <c r="AI8815" s="70"/>
    </row>
    <row r="8816" spans="1:35" ht="12.75" customHeight="1" x14ac:dyDescent="0.2">
      <c r="A8816" s="64" t="s">
        <v>1434</v>
      </c>
      <c r="B8816" s="65" t="s">
        <v>1433</v>
      </c>
      <c r="C8816" s="65">
        <v>74849</v>
      </c>
      <c r="D8816" s="66">
        <f>VLOOKUP(A8816,'2.1 Termination Charges'!$B$4:$F$904,5,0)</f>
        <v>2.4240000000000001E-2</v>
      </c>
      <c r="G8816" s="67"/>
      <c r="H8816" s="67"/>
      <c r="J8816" s="67"/>
      <c r="P8816" s="68"/>
      <c r="Q8816" s="69"/>
      <c r="R8816" s="69"/>
      <c r="Z8816" s="70"/>
      <c r="AA8816" s="71"/>
      <c r="AB8816" s="70"/>
      <c r="AC8816" s="70"/>
      <c r="AD8816" s="53"/>
      <c r="AE8816" s="53"/>
      <c r="AF8816" s="72"/>
      <c r="AG8816" s="70"/>
      <c r="AH8816" s="70"/>
      <c r="AI8816" s="70"/>
    </row>
    <row r="8817" spans="1:35" ht="12.75" customHeight="1" x14ac:dyDescent="0.2">
      <c r="A8817" s="64" t="s">
        <v>1434</v>
      </c>
      <c r="B8817" s="65" t="s">
        <v>1433</v>
      </c>
      <c r="C8817" s="65">
        <v>74850</v>
      </c>
      <c r="D8817" s="66">
        <f>VLOOKUP(A8817,'2.1 Termination Charges'!$B$4:$F$904,5,0)</f>
        <v>2.4240000000000001E-2</v>
      </c>
      <c r="G8817" s="67"/>
      <c r="H8817" s="67"/>
      <c r="J8817" s="67"/>
      <c r="P8817" s="68"/>
      <c r="Q8817" s="69"/>
      <c r="R8817" s="69"/>
      <c r="Z8817" s="70"/>
      <c r="AA8817" s="71"/>
      <c r="AB8817" s="70"/>
      <c r="AC8817" s="70"/>
      <c r="AD8817" s="53"/>
      <c r="AE8817" s="53"/>
      <c r="AF8817" s="72"/>
      <c r="AG8817" s="70"/>
      <c r="AH8817" s="70"/>
      <c r="AI8817" s="70"/>
    </row>
    <row r="8818" spans="1:35" ht="12.75" customHeight="1" x14ac:dyDescent="0.2">
      <c r="A8818" s="64" t="s">
        <v>1434</v>
      </c>
      <c r="B8818" s="65" t="s">
        <v>1433</v>
      </c>
      <c r="C8818" s="65">
        <v>74851</v>
      </c>
      <c r="D8818" s="66">
        <f>VLOOKUP(A8818,'2.1 Termination Charges'!$B$4:$F$904,5,0)</f>
        <v>2.4240000000000001E-2</v>
      </c>
      <c r="G8818" s="67"/>
      <c r="H8818" s="67"/>
      <c r="J8818" s="67"/>
      <c r="P8818" s="68"/>
      <c r="Q8818" s="69"/>
      <c r="R8818" s="69"/>
      <c r="Z8818" s="70"/>
      <c r="AA8818" s="71"/>
      <c r="AB8818" s="70"/>
      <c r="AC8818" s="70"/>
      <c r="AD8818" s="53"/>
      <c r="AE8818" s="53"/>
      <c r="AF8818" s="72"/>
      <c r="AG8818" s="70"/>
      <c r="AH8818" s="70"/>
      <c r="AI8818" s="70"/>
    </row>
    <row r="8819" spans="1:35" ht="12.75" customHeight="1" x14ac:dyDescent="0.2">
      <c r="A8819" s="64" t="s">
        <v>1434</v>
      </c>
      <c r="B8819" s="65" t="s">
        <v>1433</v>
      </c>
      <c r="C8819" s="65">
        <v>74853</v>
      </c>
      <c r="D8819" s="66">
        <f>VLOOKUP(A8819,'2.1 Termination Charges'!$B$4:$F$904,5,0)</f>
        <v>2.4240000000000001E-2</v>
      </c>
      <c r="G8819" s="67"/>
      <c r="H8819" s="67"/>
      <c r="J8819" s="67"/>
      <c r="P8819" s="68"/>
      <c r="Q8819" s="69"/>
      <c r="R8819" s="69"/>
      <c r="Z8819" s="70"/>
      <c r="AA8819" s="71"/>
      <c r="AB8819" s="70"/>
      <c r="AC8819" s="70"/>
      <c r="AD8819" s="53"/>
      <c r="AE8819" s="53"/>
      <c r="AF8819" s="72"/>
      <c r="AG8819" s="70"/>
      <c r="AH8819" s="70"/>
      <c r="AI8819" s="70"/>
    </row>
    <row r="8820" spans="1:35" ht="12.75" customHeight="1" x14ac:dyDescent="0.2">
      <c r="A8820" s="64" t="s">
        <v>1434</v>
      </c>
      <c r="B8820" s="65" t="s">
        <v>1433</v>
      </c>
      <c r="C8820" s="65">
        <v>74854</v>
      </c>
      <c r="D8820" s="66">
        <f>VLOOKUP(A8820,'2.1 Termination Charges'!$B$4:$F$904,5,0)</f>
        <v>2.4240000000000001E-2</v>
      </c>
      <c r="G8820" s="67"/>
      <c r="H8820" s="67"/>
      <c r="J8820" s="67"/>
      <c r="P8820" s="68"/>
      <c r="Q8820" s="69"/>
      <c r="R8820" s="69"/>
      <c r="Z8820" s="70"/>
      <c r="AA8820" s="71"/>
      <c r="AB8820" s="70"/>
      <c r="AC8820" s="70"/>
      <c r="AD8820" s="53"/>
      <c r="AE8820" s="53"/>
      <c r="AF8820" s="72"/>
      <c r="AG8820" s="70"/>
      <c r="AH8820" s="70"/>
      <c r="AI8820" s="70"/>
    </row>
    <row r="8821" spans="1:35" ht="12.75" customHeight="1" x14ac:dyDescent="0.2">
      <c r="A8821" s="64" t="s">
        <v>1434</v>
      </c>
      <c r="B8821" s="65" t="s">
        <v>1433</v>
      </c>
      <c r="C8821" s="65">
        <v>74855</v>
      </c>
      <c r="D8821" s="66">
        <f>VLOOKUP(A8821,'2.1 Termination Charges'!$B$4:$F$904,5,0)</f>
        <v>2.4240000000000001E-2</v>
      </c>
      <c r="G8821" s="67"/>
      <c r="H8821" s="67"/>
      <c r="J8821" s="67"/>
      <c r="P8821" s="68"/>
      <c r="Q8821" s="69"/>
      <c r="R8821" s="69"/>
      <c r="Z8821" s="70"/>
      <c r="AA8821" s="71"/>
      <c r="AB8821" s="70"/>
      <c r="AC8821" s="70"/>
      <c r="AD8821" s="53"/>
      <c r="AE8821" s="53"/>
      <c r="AF8821" s="72"/>
      <c r="AG8821" s="70"/>
      <c r="AH8821" s="70"/>
      <c r="AI8821" s="70"/>
    </row>
    <row r="8822" spans="1:35" ht="12.75" customHeight="1" x14ac:dyDescent="0.2">
      <c r="A8822" s="64" t="s">
        <v>1434</v>
      </c>
      <c r="B8822" s="65" t="s">
        <v>1433</v>
      </c>
      <c r="C8822" s="65">
        <v>74856</v>
      </c>
      <c r="D8822" s="66">
        <f>VLOOKUP(A8822,'2.1 Termination Charges'!$B$4:$F$904,5,0)</f>
        <v>2.4240000000000001E-2</v>
      </c>
      <c r="G8822" s="67"/>
      <c r="H8822" s="67"/>
      <c r="J8822" s="67"/>
      <c r="P8822" s="68"/>
      <c r="Q8822" s="69"/>
      <c r="R8822" s="69"/>
      <c r="Z8822" s="70"/>
      <c r="AA8822" s="71"/>
      <c r="AB8822" s="70"/>
      <c r="AC8822" s="70"/>
      <c r="AD8822" s="53"/>
      <c r="AE8822" s="53"/>
      <c r="AF8822" s="72"/>
      <c r="AG8822" s="70"/>
      <c r="AH8822" s="70"/>
      <c r="AI8822" s="70"/>
    </row>
    <row r="8823" spans="1:35" ht="12.75" customHeight="1" x14ac:dyDescent="0.2">
      <c r="A8823" s="64" t="s">
        <v>1434</v>
      </c>
      <c r="B8823" s="65" t="s">
        <v>1433</v>
      </c>
      <c r="C8823" s="65">
        <v>74857</v>
      </c>
      <c r="D8823" s="66">
        <f>VLOOKUP(A8823,'2.1 Termination Charges'!$B$4:$F$904,5,0)</f>
        <v>2.4240000000000001E-2</v>
      </c>
      <c r="G8823" s="67"/>
      <c r="H8823" s="67"/>
      <c r="J8823" s="67"/>
      <c r="P8823" s="68"/>
      <c r="Q8823" s="69"/>
      <c r="R8823" s="69"/>
      <c r="Z8823" s="70"/>
      <c r="AA8823" s="71"/>
      <c r="AB8823" s="70"/>
      <c r="AC8823" s="70"/>
      <c r="AD8823" s="53"/>
      <c r="AE8823" s="53"/>
      <c r="AF8823" s="72"/>
      <c r="AG8823" s="70"/>
      <c r="AH8823" s="70"/>
      <c r="AI8823" s="70"/>
    </row>
    <row r="8824" spans="1:35" ht="12.75" customHeight="1" x14ac:dyDescent="0.2">
      <c r="A8824" s="64" t="s">
        <v>1434</v>
      </c>
      <c r="B8824" s="65" t="s">
        <v>1433</v>
      </c>
      <c r="C8824" s="65">
        <v>74858</v>
      </c>
      <c r="D8824" s="66">
        <f>VLOOKUP(A8824,'2.1 Termination Charges'!$B$4:$F$904,5,0)</f>
        <v>2.4240000000000001E-2</v>
      </c>
      <c r="G8824" s="67"/>
      <c r="H8824" s="67"/>
      <c r="J8824" s="67"/>
      <c r="P8824" s="68"/>
      <c r="Q8824" s="69"/>
      <c r="R8824" s="69"/>
      <c r="Z8824" s="70"/>
      <c r="AA8824" s="71"/>
      <c r="AB8824" s="70"/>
      <c r="AC8824" s="70"/>
      <c r="AD8824" s="53"/>
      <c r="AE8824" s="53"/>
      <c r="AF8824" s="72"/>
      <c r="AG8824" s="70"/>
      <c r="AH8824" s="70"/>
      <c r="AI8824" s="70"/>
    </row>
    <row r="8825" spans="1:35" ht="12.75" customHeight="1" x14ac:dyDescent="0.2">
      <c r="A8825" s="64" t="s">
        <v>1434</v>
      </c>
      <c r="B8825" s="65" t="s">
        <v>1433</v>
      </c>
      <c r="C8825" s="65">
        <v>74859</v>
      </c>
      <c r="D8825" s="66">
        <f>VLOOKUP(A8825,'2.1 Termination Charges'!$B$4:$F$904,5,0)</f>
        <v>2.4240000000000001E-2</v>
      </c>
      <c r="G8825" s="67"/>
      <c r="H8825" s="67"/>
      <c r="J8825" s="67"/>
      <c r="P8825" s="68"/>
      <c r="Q8825" s="69"/>
      <c r="R8825" s="69"/>
      <c r="Z8825" s="70"/>
      <c r="AA8825" s="71"/>
      <c r="AB8825" s="70"/>
      <c r="AC8825" s="70"/>
      <c r="AD8825" s="53"/>
      <c r="AE8825" s="53"/>
      <c r="AF8825" s="72"/>
      <c r="AG8825" s="70"/>
      <c r="AH8825" s="70"/>
      <c r="AI8825" s="70"/>
    </row>
    <row r="8826" spans="1:35" ht="12.75" customHeight="1" x14ac:dyDescent="0.2">
      <c r="A8826" s="64" t="s">
        <v>1434</v>
      </c>
      <c r="B8826" s="65" t="s">
        <v>1433</v>
      </c>
      <c r="C8826" s="65">
        <v>74860</v>
      </c>
      <c r="D8826" s="66">
        <f>VLOOKUP(A8826,'2.1 Termination Charges'!$B$4:$F$904,5,0)</f>
        <v>2.4240000000000001E-2</v>
      </c>
      <c r="G8826" s="67"/>
      <c r="H8826" s="67"/>
      <c r="J8826" s="67"/>
      <c r="P8826" s="68"/>
      <c r="Q8826" s="69"/>
      <c r="R8826" s="69"/>
      <c r="Z8826" s="70"/>
      <c r="AA8826" s="71"/>
      <c r="AB8826" s="70"/>
      <c r="AC8826" s="70"/>
      <c r="AD8826" s="53"/>
      <c r="AE8826" s="53"/>
      <c r="AF8826" s="72"/>
      <c r="AG8826" s="70"/>
      <c r="AH8826" s="70"/>
      <c r="AI8826" s="70"/>
    </row>
    <row r="8827" spans="1:35" ht="12.75" customHeight="1" x14ac:dyDescent="0.2">
      <c r="A8827" s="64" t="s">
        <v>1434</v>
      </c>
      <c r="B8827" s="65" t="s">
        <v>1433</v>
      </c>
      <c r="C8827" s="65">
        <v>74861</v>
      </c>
      <c r="D8827" s="66">
        <f>VLOOKUP(A8827,'2.1 Termination Charges'!$B$4:$F$904,5,0)</f>
        <v>2.4240000000000001E-2</v>
      </c>
      <c r="G8827" s="67"/>
      <c r="H8827" s="67"/>
      <c r="J8827" s="67"/>
      <c r="P8827" s="68"/>
      <c r="Q8827" s="69"/>
      <c r="R8827" s="69"/>
      <c r="Z8827" s="70"/>
      <c r="AA8827" s="71"/>
      <c r="AB8827" s="70"/>
      <c r="AC8827" s="70"/>
      <c r="AD8827" s="53"/>
      <c r="AE8827" s="53"/>
      <c r="AF8827" s="72"/>
      <c r="AG8827" s="70"/>
      <c r="AH8827" s="70"/>
      <c r="AI8827" s="70"/>
    </row>
    <row r="8828" spans="1:35" ht="12.75" customHeight="1" x14ac:dyDescent="0.2">
      <c r="A8828" s="64" t="s">
        <v>1434</v>
      </c>
      <c r="B8828" s="65" t="s">
        <v>1433</v>
      </c>
      <c r="C8828" s="65">
        <v>74863</v>
      </c>
      <c r="D8828" s="66">
        <f>VLOOKUP(A8828,'2.1 Termination Charges'!$B$4:$F$904,5,0)</f>
        <v>2.4240000000000001E-2</v>
      </c>
      <c r="G8828" s="67"/>
      <c r="H8828" s="67"/>
      <c r="J8828" s="67"/>
      <c r="P8828" s="68"/>
      <c r="Q8828" s="69"/>
      <c r="R8828" s="69"/>
      <c r="Z8828" s="70"/>
      <c r="AA8828" s="71"/>
      <c r="AB8828" s="70"/>
      <c r="AC8828" s="70"/>
      <c r="AD8828" s="53"/>
      <c r="AE8828" s="53"/>
      <c r="AF8828" s="72"/>
      <c r="AG8828" s="70"/>
      <c r="AH8828" s="70"/>
      <c r="AI8828" s="70"/>
    </row>
    <row r="8829" spans="1:35" ht="12.75" customHeight="1" x14ac:dyDescent="0.2">
      <c r="A8829" s="64" t="s">
        <v>1434</v>
      </c>
      <c r="B8829" s="65" t="s">
        <v>1433</v>
      </c>
      <c r="C8829" s="65">
        <v>74864</v>
      </c>
      <c r="D8829" s="66">
        <f>VLOOKUP(A8829,'2.1 Termination Charges'!$B$4:$F$904,5,0)</f>
        <v>2.4240000000000001E-2</v>
      </c>
      <c r="G8829" s="67"/>
      <c r="H8829" s="67"/>
      <c r="J8829" s="67"/>
      <c r="P8829" s="68"/>
      <c r="Q8829" s="69"/>
      <c r="R8829" s="69"/>
      <c r="Z8829" s="70"/>
      <c r="AA8829" s="71"/>
      <c r="AB8829" s="70"/>
      <c r="AC8829" s="70"/>
      <c r="AD8829" s="53"/>
      <c r="AE8829" s="53"/>
      <c r="AF8829" s="72"/>
      <c r="AG8829" s="70"/>
      <c r="AH8829" s="70"/>
      <c r="AI8829" s="70"/>
    </row>
    <row r="8830" spans="1:35" ht="12.75" customHeight="1" x14ac:dyDescent="0.2">
      <c r="A8830" s="64" t="s">
        <v>1434</v>
      </c>
      <c r="B8830" s="65" t="s">
        <v>1433</v>
      </c>
      <c r="C8830" s="65">
        <v>74865</v>
      </c>
      <c r="D8830" s="66">
        <f>VLOOKUP(A8830,'2.1 Termination Charges'!$B$4:$F$904,5,0)</f>
        <v>2.4240000000000001E-2</v>
      </c>
      <c r="G8830" s="67"/>
      <c r="H8830" s="67"/>
      <c r="J8830" s="67"/>
      <c r="P8830" s="68"/>
      <c r="Q8830" s="69"/>
      <c r="R8830" s="69"/>
      <c r="Z8830" s="70"/>
      <c r="AA8830" s="71"/>
      <c r="AB8830" s="70"/>
      <c r="AC8830" s="70"/>
      <c r="AD8830" s="53"/>
      <c r="AE8830" s="53"/>
      <c r="AF8830" s="72"/>
      <c r="AG8830" s="70"/>
      <c r="AH8830" s="70"/>
      <c r="AI8830" s="70"/>
    </row>
    <row r="8831" spans="1:35" ht="12.75" customHeight="1" x14ac:dyDescent="0.2">
      <c r="A8831" s="64" t="s">
        <v>1434</v>
      </c>
      <c r="B8831" s="65" t="s">
        <v>1433</v>
      </c>
      <c r="C8831" s="65">
        <v>74866</v>
      </c>
      <c r="D8831" s="66">
        <f>VLOOKUP(A8831,'2.1 Termination Charges'!$B$4:$F$904,5,0)</f>
        <v>2.4240000000000001E-2</v>
      </c>
      <c r="G8831" s="67"/>
      <c r="H8831" s="67"/>
      <c r="J8831" s="67"/>
      <c r="P8831" s="68"/>
      <c r="Q8831" s="69"/>
      <c r="R8831" s="69"/>
      <c r="Z8831" s="70"/>
      <c r="AA8831" s="71"/>
      <c r="AB8831" s="70"/>
      <c r="AC8831" s="70"/>
      <c r="AD8831" s="53"/>
      <c r="AE8831" s="53"/>
      <c r="AF8831" s="72"/>
      <c r="AG8831" s="70"/>
      <c r="AH8831" s="70"/>
      <c r="AI8831" s="70"/>
    </row>
    <row r="8832" spans="1:35" ht="12.75" customHeight="1" x14ac:dyDescent="0.2">
      <c r="A8832" s="64" t="s">
        <v>1434</v>
      </c>
      <c r="B8832" s="65" t="s">
        <v>1433</v>
      </c>
      <c r="C8832" s="65">
        <v>74867</v>
      </c>
      <c r="D8832" s="66">
        <f>VLOOKUP(A8832,'2.1 Termination Charges'!$B$4:$F$904,5,0)</f>
        <v>2.4240000000000001E-2</v>
      </c>
      <c r="G8832" s="67"/>
      <c r="H8832" s="67"/>
      <c r="J8832" s="67"/>
      <c r="P8832" s="68"/>
      <c r="Q8832" s="69"/>
      <c r="R8832" s="69"/>
      <c r="Z8832" s="70"/>
      <c r="AA8832" s="71"/>
      <c r="AB8832" s="70"/>
      <c r="AC8832" s="70"/>
      <c r="AD8832" s="53"/>
      <c r="AE8832" s="53"/>
      <c r="AF8832" s="72"/>
      <c r="AG8832" s="70"/>
      <c r="AH8832" s="70"/>
      <c r="AI8832" s="70"/>
    </row>
    <row r="8833" spans="1:35" ht="12.75" customHeight="1" x14ac:dyDescent="0.2">
      <c r="A8833" s="64" t="s">
        <v>1434</v>
      </c>
      <c r="B8833" s="65" t="s">
        <v>1433</v>
      </c>
      <c r="C8833" s="65">
        <v>74868</v>
      </c>
      <c r="D8833" s="66">
        <f>VLOOKUP(A8833,'2.1 Termination Charges'!$B$4:$F$904,5,0)</f>
        <v>2.4240000000000001E-2</v>
      </c>
      <c r="G8833" s="67"/>
      <c r="H8833" s="67"/>
      <c r="J8833" s="67"/>
      <c r="P8833" s="68"/>
      <c r="Q8833" s="69"/>
      <c r="R8833" s="69"/>
      <c r="Z8833" s="70"/>
      <c r="AA8833" s="71"/>
      <c r="AB8833" s="70"/>
      <c r="AC8833" s="70"/>
      <c r="AD8833" s="53"/>
      <c r="AE8833" s="53"/>
      <c r="AF8833" s="72"/>
      <c r="AG8833" s="70"/>
      <c r="AH8833" s="70"/>
      <c r="AI8833" s="70"/>
    </row>
    <row r="8834" spans="1:35" ht="12.75" customHeight="1" x14ac:dyDescent="0.2">
      <c r="A8834" s="64" t="s">
        <v>1434</v>
      </c>
      <c r="B8834" s="65" t="s">
        <v>1433</v>
      </c>
      <c r="C8834" s="65">
        <v>74869</v>
      </c>
      <c r="D8834" s="66">
        <f>VLOOKUP(A8834,'2.1 Termination Charges'!$B$4:$F$904,5,0)</f>
        <v>2.4240000000000001E-2</v>
      </c>
      <c r="G8834" s="67"/>
      <c r="H8834" s="67"/>
      <c r="J8834" s="67"/>
      <c r="P8834" s="68"/>
      <c r="Q8834" s="69"/>
      <c r="R8834" s="69"/>
      <c r="Z8834" s="70"/>
      <c r="AA8834" s="71"/>
      <c r="AB8834" s="70"/>
      <c r="AC8834" s="70"/>
      <c r="AD8834" s="53"/>
      <c r="AE8834" s="53"/>
      <c r="AF8834" s="72"/>
      <c r="AG8834" s="70"/>
      <c r="AH8834" s="70"/>
      <c r="AI8834" s="70"/>
    </row>
    <row r="8835" spans="1:35" ht="12.75" customHeight="1" x14ac:dyDescent="0.2">
      <c r="A8835" s="64" t="s">
        <v>1434</v>
      </c>
      <c r="B8835" s="65" t="s">
        <v>1433</v>
      </c>
      <c r="C8835" s="65">
        <v>74870</v>
      </c>
      <c r="D8835" s="66">
        <f>VLOOKUP(A8835,'2.1 Termination Charges'!$B$4:$F$904,5,0)</f>
        <v>2.4240000000000001E-2</v>
      </c>
      <c r="G8835" s="67"/>
      <c r="H8835" s="67"/>
      <c r="J8835" s="67"/>
      <c r="P8835" s="68"/>
      <c r="Q8835" s="69"/>
      <c r="R8835" s="69"/>
      <c r="Z8835" s="70"/>
      <c r="AA8835" s="71"/>
      <c r="AB8835" s="70"/>
      <c r="AC8835" s="70"/>
      <c r="AD8835" s="53"/>
      <c r="AE8835" s="53"/>
      <c r="AF8835" s="72"/>
      <c r="AG8835" s="70"/>
      <c r="AH8835" s="70"/>
      <c r="AI8835" s="70"/>
    </row>
    <row r="8836" spans="1:35" ht="12.75" customHeight="1" x14ac:dyDescent="0.2">
      <c r="A8836" s="64" t="s">
        <v>1434</v>
      </c>
      <c r="B8836" s="65" t="s">
        <v>1433</v>
      </c>
      <c r="C8836" s="65">
        <v>74871</v>
      </c>
      <c r="D8836" s="66">
        <f>VLOOKUP(A8836,'2.1 Termination Charges'!$B$4:$F$904,5,0)</f>
        <v>2.4240000000000001E-2</v>
      </c>
      <c r="G8836" s="67"/>
      <c r="H8836" s="67"/>
      <c r="J8836" s="67"/>
      <c r="P8836" s="68"/>
      <c r="Q8836" s="69"/>
      <c r="R8836" s="69"/>
      <c r="Z8836" s="70"/>
      <c r="AA8836" s="71"/>
      <c r="AB8836" s="70"/>
      <c r="AC8836" s="70"/>
      <c r="AD8836" s="53"/>
      <c r="AE8836" s="53"/>
      <c r="AF8836" s="72"/>
      <c r="AG8836" s="70"/>
      <c r="AH8836" s="70"/>
      <c r="AI8836" s="70"/>
    </row>
    <row r="8837" spans="1:35" ht="12.75" customHeight="1" x14ac:dyDescent="0.2">
      <c r="A8837" s="64" t="s">
        <v>1434</v>
      </c>
      <c r="B8837" s="65" t="s">
        <v>1433</v>
      </c>
      <c r="C8837" s="65">
        <v>74873</v>
      </c>
      <c r="D8837" s="66">
        <f>VLOOKUP(A8837,'2.1 Termination Charges'!$B$4:$F$904,5,0)</f>
        <v>2.4240000000000001E-2</v>
      </c>
      <c r="G8837" s="67"/>
      <c r="H8837" s="67"/>
      <c r="J8837" s="67"/>
      <c r="P8837" s="68"/>
      <c r="Q8837" s="69"/>
      <c r="R8837" s="69"/>
      <c r="Z8837" s="70"/>
      <c r="AA8837" s="71"/>
      <c r="AB8837" s="70"/>
      <c r="AC8837" s="70"/>
      <c r="AD8837" s="53"/>
      <c r="AE8837" s="53"/>
      <c r="AF8837" s="72"/>
      <c r="AG8837" s="70"/>
      <c r="AH8837" s="70"/>
      <c r="AI8837" s="70"/>
    </row>
    <row r="8838" spans="1:35" ht="12.75" customHeight="1" x14ac:dyDescent="0.2">
      <c r="A8838" s="64" t="s">
        <v>1434</v>
      </c>
      <c r="B8838" s="65" t="s">
        <v>1433</v>
      </c>
      <c r="C8838" s="65">
        <v>74874</v>
      </c>
      <c r="D8838" s="66">
        <f>VLOOKUP(A8838,'2.1 Termination Charges'!$B$4:$F$904,5,0)</f>
        <v>2.4240000000000001E-2</v>
      </c>
      <c r="G8838" s="67"/>
      <c r="H8838" s="67"/>
      <c r="J8838" s="67"/>
      <c r="P8838" s="68"/>
      <c r="Q8838" s="69"/>
      <c r="R8838" s="69"/>
      <c r="Z8838" s="70"/>
      <c r="AA8838" s="71"/>
      <c r="AB8838" s="70"/>
      <c r="AC8838" s="70"/>
      <c r="AD8838" s="53"/>
      <c r="AE8838" s="53"/>
      <c r="AF8838" s="72"/>
      <c r="AG8838" s="70"/>
      <c r="AH8838" s="70"/>
      <c r="AI8838" s="70"/>
    </row>
    <row r="8839" spans="1:35" ht="12.75" customHeight="1" x14ac:dyDescent="0.2">
      <c r="A8839" s="64" t="s">
        <v>1434</v>
      </c>
      <c r="B8839" s="65" t="s">
        <v>1433</v>
      </c>
      <c r="C8839" s="65">
        <v>74875</v>
      </c>
      <c r="D8839" s="66">
        <f>VLOOKUP(A8839,'2.1 Termination Charges'!$B$4:$F$904,5,0)</f>
        <v>2.4240000000000001E-2</v>
      </c>
      <c r="G8839" s="67"/>
      <c r="H8839" s="67"/>
      <c r="J8839" s="67"/>
      <c r="P8839" s="68"/>
      <c r="Q8839" s="69"/>
      <c r="R8839" s="69"/>
      <c r="Z8839" s="70"/>
      <c r="AA8839" s="71"/>
      <c r="AB8839" s="70"/>
      <c r="AC8839" s="70"/>
      <c r="AD8839" s="53"/>
      <c r="AE8839" s="53"/>
      <c r="AF8839" s="72"/>
      <c r="AG8839" s="70"/>
      <c r="AH8839" s="70"/>
      <c r="AI8839" s="70"/>
    </row>
    <row r="8840" spans="1:35" ht="12.75" customHeight="1" x14ac:dyDescent="0.2">
      <c r="A8840" s="64" t="s">
        <v>1434</v>
      </c>
      <c r="B8840" s="65" t="s">
        <v>1433</v>
      </c>
      <c r="C8840" s="65">
        <v>74876</v>
      </c>
      <c r="D8840" s="66">
        <f>VLOOKUP(A8840,'2.1 Termination Charges'!$B$4:$F$904,5,0)</f>
        <v>2.4240000000000001E-2</v>
      </c>
      <c r="G8840" s="67"/>
      <c r="H8840" s="67"/>
      <c r="J8840" s="67"/>
      <c r="P8840" s="68"/>
      <c r="Q8840" s="69"/>
      <c r="R8840" s="69"/>
      <c r="Z8840" s="70"/>
      <c r="AA8840" s="71"/>
      <c r="AB8840" s="70"/>
      <c r="AC8840" s="70"/>
      <c r="AD8840" s="53"/>
      <c r="AE8840" s="53"/>
      <c r="AF8840" s="72"/>
      <c r="AG8840" s="70"/>
      <c r="AH8840" s="70"/>
      <c r="AI8840" s="70"/>
    </row>
    <row r="8841" spans="1:35" ht="12.75" customHeight="1" x14ac:dyDescent="0.2">
      <c r="A8841" s="64" t="s">
        <v>1434</v>
      </c>
      <c r="B8841" s="65" t="s">
        <v>1433</v>
      </c>
      <c r="C8841" s="65">
        <v>74877</v>
      </c>
      <c r="D8841" s="66">
        <f>VLOOKUP(A8841,'2.1 Termination Charges'!$B$4:$F$904,5,0)</f>
        <v>2.4240000000000001E-2</v>
      </c>
      <c r="G8841" s="67"/>
      <c r="H8841" s="67"/>
      <c r="J8841" s="67"/>
      <c r="P8841" s="68"/>
      <c r="Q8841" s="69"/>
      <c r="R8841" s="69"/>
      <c r="Z8841" s="70"/>
      <c r="AA8841" s="71"/>
      <c r="AB8841" s="70"/>
      <c r="AC8841" s="70"/>
      <c r="AD8841" s="53"/>
      <c r="AE8841" s="53"/>
      <c r="AF8841" s="72"/>
      <c r="AG8841" s="70"/>
      <c r="AH8841" s="70"/>
      <c r="AI8841" s="70"/>
    </row>
    <row r="8842" spans="1:35" ht="12.75" customHeight="1" x14ac:dyDescent="0.2">
      <c r="A8842" s="64" t="s">
        <v>1434</v>
      </c>
      <c r="B8842" s="65" t="s">
        <v>1433</v>
      </c>
      <c r="C8842" s="65">
        <v>74878</v>
      </c>
      <c r="D8842" s="66">
        <f>VLOOKUP(A8842,'2.1 Termination Charges'!$B$4:$F$904,5,0)</f>
        <v>2.4240000000000001E-2</v>
      </c>
      <c r="G8842" s="67"/>
      <c r="H8842" s="67"/>
      <c r="J8842" s="67"/>
      <c r="P8842" s="68"/>
      <c r="Q8842" s="69"/>
      <c r="R8842" s="69"/>
      <c r="Z8842" s="70"/>
      <c r="AA8842" s="71"/>
      <c r="AB8842" s="70"/>
      <c r="AC8842" s="70"/>
      <c r="AD8842" s="53"/>
      <c r="AE8842" s="53"/>
      <c r="AF8842" s="72"/>
      <c r="AG8842" s="70"/>
      <c r="AH8842" s="70"/>
      <c r="AI8842" s="70"/>
    </row>
    <row r="8843" spans="1:35" ht="12.75" customHeight="1" x14ac:dyDescent="0.2">
      <c r="A8843" s="64" t="s">
        <v>1434</v>
      </c>
      <c r="B8843" s="65" t="s">
        <v>1433</v>
      </c>
      <c r="C8843" s="65">
        <v>74879</v>
      </c>
      <c r="D8843" s="66">
        <f>VLOOKUP(A8843,'2.1 Termination Charges'!$B$4:$F$904,5,0)</f>
        <v>2.4240000000000001E-2</v>
      </c>
      <c r="G8843" s="67"/>
      <c r="H8843" s="67"/>
      <c r="J8843" s="67"/>
      <c r="P8843" s="68"/>
      <c r="Q8843" s="69"/>
      <c r="R8843" s="69"/>
      <c r="Z8843" s="70"/>
      <c r="AA8843" s="71"/>
      <c r="AB8843" s="70"/>
      <c r="AC8843" s="70"/>
      <c r="AD8843" s="53"/>
      <c r="AE8843" s="53"/>
      <c r="AF8843" s="72"/>
      <c r="AG8843" s="70"/>
      <c r="AH8843" s="70"/>
      <c r="AI8843" s="70"/>
    </row>
    <row r="8844" spans="1:35" ht="12.75" customHeight="1" x14ac:dyDescent="0.2">
      <c r="A8844" s="64" t="s">
        <v>1434</v>
      </c>
      <c r="B8844" s="65" t="s">
        <v>1433</v>
      </c>
      <c r="C8844" s="65">
        <v>74910</v>
      </c>
      <c r="D8844" s="66">
        <f>VLOOKUP(A8844,'2.1 Termination Charges'!$B$4:$F$904,5,0)</f>
        <v>2.4240000000000001E-2</v>
      </c>
      <c r="G8844" s="67"/>
      <c r="H8844" s="67"/>
      <c r="J8844" s="67"/>
      <c r="P8844" s="68"/>
      <c r="Q8844" s="69"/>
      <c r="R8844" s="69"/>
      <c r="Z8844" s="70"/>
      <c r="AA8844" s="71"/>
      <c r="AB8844" s="70"/>
      <c r="AC8844" s="70"/>
      <c r="AD8844" s="53"/>
      <c r="AE8844" s="53"/>
      <c r="AF8844" s="72"/>
      <c r="AG8844" s="70"/>
      <c r="AH8844" s="70"/>
      <c r="AI8844" s="70"/>
    </row>
    <row r="8845" spans="1:35" ht="12.75" customHeight="1" x14ac:dyDescent="0.2">
      <c r="A8845" s="64" t="s">
        <v>1434</v>
      </c>
      <c r="B8845" s="65" t="s">
        <v>1433</v>
      </c>
      <c r="C8845" s="65">
        <v>74911</v>
      </c>
      <c r="D8845" s="66">
        <f>VLOOKUP(A8845,'2.1 Termination Charges'!$B$4:$F$904,5,0)</f>
        <v>2.4240000000000001E-2</v>
      </c>
      <c r="G8845" s="67"/>
      <c r="H8845" s="67"/>
      <c r="J8845" s="67"/>
      <c r="P8845" s="68"/>
      <c r="Q8845" s="69"/>
      <c r="R8845" s="69"/>
      <c r="Z8845" s="70"/>
      <c r="AA8845" s="71"/>
      <c r="AB8845" s="70"/>
      <c r="AC8845" s="70"/>
      <c r="AD8845" s="53"/>
      <c r="AE8845" s="53"/>
      <c r="AF8845" s="72"/>
      <c r="AG8845" s="70"/>
      <c r="AH8845" s="70"/>
      <c r="AI8845" s="70"/>
    </row>
    <row r="8846" spans="1:35" ht="12.75" customHeight="1" x14ac:dyDescent="0.2">
      <c r="A8846" s="64" t="s">
        <v>1434</v>
      </c>
      <c r="B8846" s="65" t="s">
        <v>1433</v>
      </c>
      <c r="C8846" s="65">
        <v>74913</v>
      </c>
      <c r="D8846" s="66">
        <f>VLOOKUP(A8846,'2.1 Termination Charges'!$B$4:$F$904,5,0)</f>
        <v>2.4240000000000001E-2</v>
      </c>
      <c r="G8846" s="67"/>
      <c r="H8846" s="67"/>
      <c r="J8846" s="67"/>
      <c r="P8846" s="68"/>
      <c r="Q8846" s="69"/>
      <c r="R8846" s="69"/>
      <c r="Z8846" s="70"/>
      <c r="AA8846" s="71"/>
      <c r="AB8846" s="70"/>
      <c r="AC8846" s="70"/>
      <c r="AD8846" s="53"/>
      <c r="AE8846" s="53"/>
      <c r="AF8846" s="72"/>
      <c r="AG8846" s="70"/>
      <c r="AH8846" s="70"/>
      <c r="AI8846" s="70"/>
    </row>
    <row r="8847" spans="1:35" ht="12.75" customHeight="1" x14ac:dyDescent="0.2">
      <c r="A8847" s="64" t="s">
        <v>1434</v>
      </c>
      <c r="B8847" s="65" t="s">
        <v>1433</v>
      </c>
      <c r="C8847" s="65">
        <v>74914</v>
      </c>
      <c r="D8847" s="66">
        <f>VLOOKUP(A8847,'2.1 Termination Charges'!$B$4:$F$904,5,0)</f>
        <v>2.4240000000000001E-2</v>
      </c>
      <c r="G8847" s="67"/>
      <c r="H8847" s="67"/>
      <c r="J8847" s="67"/>
      <c r="P8847" s="68"/>
      <c r="Q8847" s="69"/>
      <c r="R8847" s="69"/>
      <c r="Z8847" s="70"/>
      <c r="AA8847" s="71"/>
      <c r="AB8847" s="70"/>
      <c r="AC8847" s="70"/>
      <c r="AD8847" s="53"/>
      <c r="AE8847" s="53"/>
      <c r="AF8847" s="72"/>
      <c r="AG8847" s="70"/>
      <c r="AH8847" s="70"/>
      <c r="AI8847" s="70"/>
    </row>
    <row r="8848" spans="1:35" ht="12.75" customHeight="1" x14ac:dyDescent="0.2">
      <c r="A8848" s="64" t="s">
        <v>1434</v>
      </c>
      <c r="B8848" s="65" t="s">
        <v>1433</v>
      </c>
      <c r="C8848" s="65">
        <v>74915</v>
      </c>
      <c r="D8848" s="66">
        <f>VLOOKUP(A8848,'2.1 Termination Charges'!$B$4:$F$904,5,0)</f>
        <v>2.4240000000000001E-2</v>
      </c>
      <c r="G8848" s="67"/>
      <c r="H8848" s="67"/>
      <c r="J8848" s="67"/>
      <c r="P8848" s="68"/>
      <c r="Q8848" s="69"/>
      <c r="R8848" s="69"/>
      <c r="Z8848" s="70"/>
      <c r="AA8848" s="71"/>
      <c r="AB8848" s="70"/>
      <c r="AC8848" s="70"/>
      <c r="AD8848" s="53"/>
      <c r="AE8848" s="53"/>
      <c r="AF8848" s="72"/>
      <c r="AG8848" s="70"/>
      <c r="AH8848" s="70"/>
      <c r="AI8848" s="70"/>
    </row>
    <row r="8849" spans="1:35" ht="12.75" customHeight="1" x14ac:dyDescent="0.2">
      <c r="A8849" s="64" t="s">
        <v>1434</v>
      </c>
      <c r="B8849" s="65" t="s">
        <v>1433</v>
      </c>
      <c r="C8849" s="65">
        <v>74916</v>
      </c>
      <c r="D8849" s="66">
        <f>VLOOKUP(A8849,'2.1 Termination Charges'!$B$4:$F$904,5,0)</f>
        <v>2.4240000000000001E-2</v>
      </c>
      <c r="G8849" s="67"/>
      <c r="H8849" s="67"/>
      <c r="J8849" s="67"/>
      <c r="P8849" s="68"/>
      <c r="Q8849" s="69"/>
      <c r="R8849" s="69"/>
      <c r="Z8849" s="70"/>
      <c r="AA8849" s="71"/>
      <c r="AB8849" s="70"/>
      <c r="AC8849" s="70"/>
      <c r="AD8849" s="53"/>
      <c r="AE8849" s="53"/>
      <c r="AF8849" s="72"/>
      <c r="AG8849" s="70"/>
      <c r="AH8849" s="70"/>
      <c r="AI8849" s="70"/>
    </row>
    <row r="8850" spans="1:35" ht="12.75" customHeight="1" x14ac:dyDescent="0.2">
      <c r="A8850" s="64" t="s">
        <v>1434</v>
      </c>
      <c r="B8850" s="65" t="s">
        <v>1433</v>
      </c>
      <c r="C8850" s="65">
        <v>74917</v>
      </c>
      <c r="D8850" s="66">
        <f>VLOOKUP(A8850,'2.1 Termination Charges'!$B$4:$F$904,5,0)</f>
        <v>2.4240000000000001E-2</v>
      </c>
      <c r="G8850" s="67"/>
      <c r="H8850" s="67"/>
      <c r="J8850" s="67"/>
      <c r="P8850" s="68"/>
      <c r="Q8850" s="69"/>
      <c r="R8850" s="69"/>
      <c r="Z8850" s="70"/>
      <c r="AA8850" s="71"/>
      <c r="AB8850" s="70"/>
      <c r="AC8850" s="70"/>
      <c r="AD8850" s="53"/>
      <c r="AE8850" s="53"/>
      <c r="AF8850" s="72"/>
      <c r="AG8850" s="70"/>
      <c r="AH8850" s="70"/>
      <c r="AI8850" s="70"/>
    </row>
    <row r="8851" spans="1:35" ht="12.75" customHeight="1" x14ac:dyDescent="0.2">
      <c r="A8851" s="64" t="s">
        <v>1434</v>
      </c>
      <c r="B8851" s="65" t="s">
        <v>1433</v>
      </c>
      <c r="C8851" s="65">
        <v>74918</v>
      </c>
      <c r="D8851" s="66">
        <f>VLOOKUP(A8851,'2.1 Termination Charges'!$B$4:$F$904,5,0)</f>
        <v>2.4240000000000001E-2</v>
      </c>
      <c r="G8851" s="67"/>
      <c r="H8851" s="67"/>
      <c r="J8851" s="67"/>
      <c r="P8851" s="68"/>
      <c r="Q8851" s="69"/>
      <c r="R8851" s="69"/>
      <c r="Z8851" s="70"/>
      <c r="AA8851" s="71"/>
      <c r="AB8851" s="70"/>
      <c r="AC8851" s="70"/>
      <c r="AD8851" s="53"/>
      <c r="AE8851" s="53"/>
      <c r="AF8851" s="72"/>
      <c r="AG8851" s="70"/>
      <c r="AH8851" s="70"/>
      <c r="AI8851" s="70"/>
    </row>
    <row r="8852" spans="1:35" ht="12.75" customHeight="1" x14ac:dyDescent="0.2">
      <c r="A8852" s="64" t="s">
        <v>1434</v>
      </c>
      <c r="B8852" s="65" t="s">
        <v>1433</v>
      </c>
      <c r="C8852" s="65">
        <v>74919</v>
      </c>
      <c r="D8852" s="66">
        <f>VLOOKUP(A8852,'2.1 Termination Charges'!$B$4:$F$904,5,0)</f>
        <v>2.4240000000000001E-2</v>
      </c>
      <c r="G8852" s="67"/>
      <c r="H8852" s="67"/>
      <c r="J8852" s="67"/>
      <c r="P8852" s="68"/>
      <c r="Q8852" s="69"/>
      <c r="R8852" s="69"/>
      <c r="Z8852" s="70"/>
      <c r="AA8852" s="71"/>
      <c r="AB8852" s="70"/>
      <c r="AC8852" s="70"/>
      <c r="AD8852" s="53"/>
      <c r="AE8852" s="53"/>
      <c r="AF8852" s="72"/>
      <c r="AG8852" s="70"/>
      <c r="AH8852" s="70"/>
      <c r="AI8852" s="70"/>
    </row>
    <row r="8853" spans="1:35" ht="12.75" customHeight="1" x14ac:dyDescent="0.2">
      <c r="A8853" s="64" t="s">
        <v>1434</v>
      </c>
      <c r="B8853" s="65" t="s">
        <v>1433</v>
      </c>
      <c r="C8853" s="65">
        <v>74920</v>
      </c>
      <c r="D8853" s="66">
        <f>VLOOKUP(A8853,'2.1 Termination Charges'!$B$4:$F$904,5,0)</f>
        <v>2.4240000000000001E-2</v>
      </c>
      <c r="G8853" s="67"/>
      <c r="H8853" s="67"/>
      <c r="J8853" s="67"/>
      <c r="P8853" s="68"/>
      <c r="Q8853" s="69"/>
      <c r="R8853" s="69"/>
      <c r="Z8853" s="70"/>
      <c r="AA8853" s="71"/>
      <c r="AB8853" s="70"/>
      <c r="AC8853" s="70"/>
      <c r="AD8853" s="53"/>
      <c r="AE8853" s="53"/>
      <c r="AF8853" s="72"/>
      <c r="AG8853" s="70"/>
      <c r="AH8853" s="70"/>
      <c r="AI8853" s="70"/>
    </row>
    <row r="8854" spans="1:35" ht="12.75" customHeight="1" x14ac:dyDescent="0.2">
      <c r="A8854" s="64" t="s">
        <v>1434</v>
      </c>
      <c r="B8854" s="65" t="s">
        <v>1433</v>
      </c>
      <c r="C8854" s="65">
        <v>74921</v>
      </c>
      <c r="D8854" s="66">
        <f>VLOOKUP(A8854,'2.1 Termination Charges'!$B$4:$F$904,5,0)</f>
        <v>2.4240000000000001E-2</v>
      </c>
      <c r="G8854" s="67"/>
      <c r="H8854" s="67"/>
      <c r="J8854" s="67"/>
      <c r="P8854" s="68"/>
      <c r="Q8854" s="69"/>
      <c r="R8854" s="69"/>
      <c r="Z8854" s="70"/>
      <c r="AA8854" s="71"/>
      <c r="AB8854" s="70"/>
      <c r="AC8854" s="70"/>
      <c r="AD8854" s="53"/>
      <c r="AE8854" s="53"/>
      <c r="AF8854" s="72"/>
      <c r="AG8854" s="70"/>
      <c r="AH8854" s="70"/>
      <c r="AI8854" s="70"/>
    </row>
    <row r="8855" spans="1:35" ht="12.75" customHeight="1" x14ac:dyDescent="0.2">
      <c r="A8855" s="64" t="s">
        <v>1434</v>
      </c>
      <c r="B8855" s="65" t="s">
        <v>1433</v>
      </c>
      <c r="C8855" s="65">
        <v>74923</v>
      </c>
      <c r="D8855" s="66">
        <f>VLOOKUP(A8855,'2.1 Termination Charges'!$B$4:$F$904,5,0)</f>
        <v>2.4240000000000001E-2</v>
      </c>
      <c r="G8855" s="67"/>
      <c r="H8855" s="67"/>
      <c r="J8855" s="67"/>
      <c r="P8855" s="68"/>
      <c r="Q8855" s="69"/>
      <c r="R8855" s="69"/>
      <c r="Z8855" s="70"/>
      <c r="AA8855" s="71"/>
      <c r="AB8855" s="70"/>
      <c r="AC8855" s="70"/>
      <c r="AD8855" s="53"/>
      <c r="AE8855" s="53"/>
      <c r="AF8855" s="72"/>
      <c r="AG8855" s="70"/>
      <c r="AH8855" s="70"/>
      <c r="AI8855" s="70"/>
    </row>
    <row r="8856" spans="1:35" ht="12.75" customHeight="1" x14ac:dyDescent="0.2">
      <c r="A8856" s="64" t="s">
        <v>1434</v>
      </c>
      <c r="B8856" s="65" t="s">
        <v>1433</v>
      </c>
      <c r="C8856" s="65">
        <v>74924</v>
      </c>
      <c r="D8856" s="66">
        <f>VLOOKUP(A8856,'2.1 Termination Charges'!$B$4:$F$904,5,0)</f>
        <v>2.4240000000000001E-2</v>
      </c>
      <c r="G8856" s="67"/>
      <c r="H8856" s="67"/>
      <c r="J8856" s="67"/>
      <c r="P8856" s="68"/>
      <c r="Q8856" s="69"/>
      <c r="R8856" s="69"/>
      <c r="Z8856" s="70"/>
      <c r="AA8856" s="71"/>
      <c r="AB8856" s="70"/>
      <c r="AC8856" s="70"/>
      <c r="AD8856" s="53"/>
      <c r="AE8856" s="53"/>
      <c r="AF8856" s="72"/>
      <c r="AG8856" s="70"/>
      <c r="AH8856" s="70"/>
      <c r="AI8856" s="70"/>
    </row>
    <row r="8857" spans="1:35" ht="12.75" customHeight="1" x14ac:dyDescent="0.2">
      <c r="A8857" s="64" t="s">
        <v>1434</v>
      </c>
      <c r="B8857" s="65" t="s">
        <v>1433</v>
      </c>
      <c r="C8857" s="65">
        <v>74925</v>
      </c>
      <c r="D8857" s="66">
        <f>VLOOKUP(A8857,'2.1 Termination Charges'!$B$4:$F$904,5,0)</f>
        <v>2.4240000000000001E-2</v>
      </c>
      <c r="G8857" s="67"/>
      <c r="H8857" s="67"/>
      <c r="J8857" s="67"/>
      <c r="P8857" s="68"/>
      <c r="Q8857" s="69"/>
      <c r="R8857" s="69"/>
      <c r="Z8857" s="70"/>
      <c r="AA8857" s="71"/>
      <c r="AB8857" s="70"/>
      <c r="AC8857" s="70"/>
      <c r="AD8857" s="53"/>
      <c r="AE8857" s="53"/>
      <c r="AF8857" s="72"/>
      <c r="AG8857" s="70"/>
      <c r="AH8857" s="70"/>
      <c r="AI8857" s="70"/>
    </row>
    <row r="8858" spans="1:35" ht="12.75" customHeight="1" x14ac:dyDescent="0.2">
      <c r="A8858" s="64" t="s">
        <v>1434</v>
      </c>
      <c r="B8858" s="65" t="s">
        <v>1433</v>
      </c>
      <c r="C8858" s="65">
        <v>74926</v>
      </c>
      <c r="D8858" s="66">
        <f>VLOOKUP(A8858,'2.1 Termination Charges'!$B$4:$F$904,5,0)</f>
        <v>2.4240000000000001E-2</v>
      </c>
      <c r="G8858" s="67"/>
      <c r="H8858" s="67"/>
      <c r="J8858" s="67"/>
      <c r="P8858" s="68"/>
      <c r="Q8858" s="69"/>
      <c r="R8858" s="69"/>
      <c r="Z8858" s="70"/>
      <c r="AA8858" s="71"/>
      <c r="AB8858" s="70"/>
      <c r="AC8858" s="70"/>
      <c r="AD8858" s="53"/>
      <c r="AE8858" s="53"/>
      <c r="AF8858" s="72"/>
      <c r="AG8858" s="70"/>
      <c r="AH8858" s="70"/>
      <c r="AI8858" s="70"/>
    </row>
    <row r="8859" spans="1:35" ht="12.75" customHeight="1" x14ac:dyDescent="0.2">
      <c r="A8859" s="64" t="s">
        <v>1434</v>
      </c>
      <c r="B8859" s="65" t="s">
        <v>1433</v>
      </c>
      <c r="C8859" s="65">
        <v>74927</v>
      </c>
      <c r="D8859" s="66">
        <f>VLOOKUP(A8859,'2.1 Termination Charges'!$B$4:$F$904,5,0)</f>
        <v>2.4240000000000001E-2</v>
      </c>
      <c r="G8859" s="67"/>
      <c r="H8859" s="67"/>
      <c r="J8859" s="67"/>
      <c r="P8859" s="68"/>
      <c r="Q8859" s="69"/>
      <c r="R8859" s="69"/>
      <c r="Z8859" s="70"/>
      <c r="AA8859" s="71"/>
      <c r="AB8859" s="70"/>
      <c r="AC8859" s="70"/>
      <c r="AD8859" s="53"/>
      <c r="AE8859" s="53"/>
      <c r="AF8859" s="72"/>
      <c r="AG8859" s="70"/>
      <c r="AH8859" s="70"/>
      <c r="AI8859" s="70"/>
    </row>
    <row r="8860" spans="1:35" ht="12.75" customHeight="1" x14ac:dyDescent="0.2">
      <c r="A8860" s="64" t="s">
        <v>1434</v>
      </c>
      <c r="B8860" s="65" t="s">
        <v>1433</v>
      </c>
      <c r="C8860" s="65">
        <v>74928</v>
      </c>
      <c r="D8860" s="66">
        <f>VLOOKUP(A8860,'2.1 Termination Charges'!$B$4:$F$904,5,0)</f>
        <v>2.4240000000000001E-2</v>
      </c>
      <c r="G8860" s="67"/>
      <c r="H8860" s="67"/>
      <c r="J8860" s="67"/>
      <c r="P8860" s="68"/>
      <c r="Q8860" s="69"/>
      <c r="R8860" s="69"/>
      <c r="Z8860" s="70"/>
      <c r="AA8860" s="71"/>
      <c r="AB8860" s="70"/>
      <c r="AC8860" s="70"/>
      <c r="AD8860" s="53"/>
      <c r="AE8860" s="53"/>
      <c r="AF8860" s="72"/>
      <c r="AG8860" s="70"/>
      <c r="AH8860" s="70"/>
      <c r="AI8860" s="70"/>
    </row>
    <row r="8861" spans="1:35" ht="12.75" customHeight="1" x14ac:dyDescent="0.2">
      <c r="A8861" s="64" t="s">
        <v>1434</v>
      </c>
      <c r="B8861" s="65" t="s">
        <v>1433</v>
      </c>
      <c r="C8861" s="65">
        <v>74929</v>
      </c>
      <c r="D8861" s="66">
        <f>VLOOKUP(A8861,'2.1 Termination Charges'!$B$4:$F$904,5,0)</f>
        <v>2.4240000000000001E-2</v>
      </c>
      <c r="G8861" s="67"/>
      <c r="H8861" s="67"/>
      <c r="J8861" s="67"/>
      <c r="P8861" s="68"/>
      <c r="Q8861" s="69"/>
      <c r="R8861" s="69"/>
      <c r="Z8861" s="70"/>
      <c r="AA8861" s="71"/>
      <c r="AB8861" s="70"/>
      <c r="AC8861" s="70"/>
      <c r="AD8861" s="53"/>
      <c r="AE8861" s="53"/>
      <c r="AF8861" s="72"/>
      <c r="AG8861" s="70"/>
      <c r="AH8861" s="70"/>
      <c r="AI8861" s="70"/>
    </row>
    <row r="8862" spans="1:35" ht="12.75" customHeight="1" x14ac:dyDescent="0.2">
      <c r="A8862" s="64" t="s">
        <v>1434</v>
      </c>
      <c r="B8862" s="65" t="s">
        <v>1433</v>
      </c>
      <c r="C8862" s="65">
        <v>74930</v>
      </c>
      <c r="D8862" s="66">
        <f>VLOOKUP(A8862,'2.1 Termination Charges'!$B$4:$F$904,5,0)</f>
        <v>2.4240000000000001E-2</v>
      </c>
      <c r="G8862" s="67"/>
      <c r="H8862" s="67"/>
      <c r="J8862" s="67"/>
      <c r="P8862" s="68"/>
      <c r="Q8862" s="69"/>
      <c r="R8862" s="69"/>
      <c r="Z8862" s="70"/>
      <c r="AA8862" s="71"/>
      <c r="AB8862" s="70"/>
      <c r="AC8862" s="70"/>
      <c r="AD8862" s="53"/>
      <c r="AE8862" s="53"/>
      <c r="AF8862" s="72"/>
      <c r="AG8862" s="70"/>
      <c r="AH8862" s="70"/>
      <c r="AI8862" s="70"/>
    </row>
    <row r="8863" spans="1:35" ht="12.75" customHeight="1" x14ac:dyDescent="0.2">
      <c r="A8863" s="64" t="s">
        <v>1434</v>
      </c>
      <c r="B8863" s="65" t="s">
        <v>1433</v>
      </c>
      <c r="C8863" s="65">
        <v>74931</v>
      </c>
      <c r="D8863" s="66">
        <f>VLOOKUP(A8863,'2.1 Termination Charges'!$B$4:$F$904,5,0)</f>
        <v>2.4240000000000001E-2</v>
      </c>
      <c r="G8863" s="67"/>
      <c r="H8863" s="67"/>
      <c r="J8863" s="67"/>
      <c r="P8863" s="68"/>
      <c r="Q8863" s="69"/>
      <c r="R8863" s="69"/>
      <c r="Z8863" s="70"/>
      <c r="AA8863" s="71"/>
      <c r="AB8863" s="70"/>
      <c r="AC8863" s="70"/>
      <c r="AD8863" s="53"/>
      <c r="AE8863" s="53"/>
      <c r="AF8863" s="72"/>
      <c r="AG8863" s="70"/>
      <c r="AH8863" s="70"/>
      <c r="AI8863" s="70"/>
    </row>
    <row r="8864" spans="1:35" ht="12.75" customHeight="1" x14ac:dyDescent="0.2">
      <c r="A8864" s="64" t="s">
        <v>1434</v>
      </c>
      <c r="B8864" s="65" t="s">
        <v>1433</v>
      </c>
      <c r="C8864" s="65">
        <v>74933</v>
      </c>
      <c r="D8864" s="66">
        <f>VLOOKUP(A8864,'2.1 Termination Charges'!$B$4:$F$904,5,0)</f>
        <v>2.4240000000000001E-2</v>
      </c>
      <c r="G8864" s="67"/>
      <c r="H8864" s="67"/>
      <c r="J8864" s="67"/>
      <c r="P8864" s="68"/>
      <c r="Q8864" s="69"/>
      <c r="R8864" s="69"/>
      <c r="Z8864" s="70"/>
      <c r="AA8864" s="71"/>
      <c r="AB8864" s="70"/>
      <c r="AC8864" s="70"/>
      <c r="AD8864" s="53"/>
      <c r="AE8864" s="53"/>
      <c r="AF8864" s="72"/>
      <c r="AG8864" s="70"/>
      <c r="AH8864" s="70"/>
      <c r="AI8864" s="70"/>
    </row>
    <row r="8865" spans="1:35" ht="12.75" customHeight="1" x14ac:dyDescent="0.2">
      <c r="A8865" s="64" t="s">
        <v>1434</v>
      </c>
      <c r="B8865" s="65" t="s">
        <v>1433</v>
      </c>
      <c r="C8865" s="65">
        <v>74934</v>
      </c>
      <c r="D8865" s="66">
        <f>VLOOKUP(A8865,'2.1 Termination Charges'!$B$4:$F$904,5,0)</f>
        <v>2.4240000000000001E-2</v>
      </c>
      <c r="G8865" s="67"/>
      <c r="H8865" s="67"/>
      <c r="J8865" s="67"/>
      <c r="P8865" s="68"/>
      <c r="Q8865" s="69"/>
      <c r="R8865" s="69"/>
      <c r="Z8865" s="70"/>
      <c r="AA8865" s="71"/>
      <c r="AB8865" s="70"/>
      <c r="AC8865" s="70"/>
      <c r="AD8865" s="53"/>
      <c r="AE8865" s="53"/>
      <c r="AF8865" s="72"/>
      <c r="AG8865" s="70"/>
      <c r="AH8865" s="70"/>
      <c r="AI8865" s="70"/>
    </row>
    <row r="8866" spans="1:35" ht="12.75" customHeight="1" x14ac:dyDescent="0.2">
      <c r="A8866" s="64" t="s">
        <v>1434</v>
      </c>
      <c r="B8866" s="65" t="s">
        <v>1433</v>
      </c>
      <c r="C8866" s="65">
        <v>74935</v>
      </c>
      <c r="D8866" s="66">
        <f>VLOOKUP(A8866,'2.1 Termination Charges'!$B$4:$F$904,5,0)</f>
        <v>2.4240000000000001E-2</v>
      </c>
      <c r="G8866" s="67"/>
      <c r="H8866" s="67"/>
      <c r="J8866" s="67"/>
      <c r="P8866" s="68"/>
      <c r="Q8866" s="69"/>
      <c r="R8866" s="69"/>
      <c r="Z8866" s="70"/>
      <c r="AA8866" s="71"/>
      <c r="AB8866" s="70"/>
      <c r="AC8866" s="70"/>
      <c r="AD8866" s="53"/>
      <c r="AE8866" s="53"/>
      <c r="AF8866" s="72"/>
      <c r="AG8866" s="70"/>
      <c r="AH8866" s="70"/>
      <c r="AI8866" s="70"/>
    </row>
    <row r="8867" spans="1:35" ht="12.75" customHeight="1" x14ac:dyDescent="0.2">
      <c r="A8867" s="64" t="s">
        <v>1434</v>
      </c>
      <c r="B8867" s="65" t="s">
        <v>1433</v>
      </c>
      <c r="C8867" s="65">
        <v>74936</v>
      </c>
      <c r="D8867" s="66">
        <f>VLOOKUP(A8867,'2.1 Termination Charges'!$B$4:$F$904,5,0)</f>
        <v>2.4240000000000001E-2</v>
      </c>
      <c r="G8867" s="67"/>
      <c r="H8867" s="67"/>
      <c r="J8867" s="67"/>
      <c r="P8867" s="68"/>
      <c r="Q8867" s="69"/>
      <c r="R8867" s="69"/>
      <c r="Z8867" s="70"/>
      <c r="AA8867" s="71"/>
      <c r="AB8867" s="70"/>
      <c r="AC8867" s="70"/>
      <c r="AD8867" s="53"/>
      <c r="AE8867" s="53"/>
      <c r="AF8867" s="72"/>
      <c r="AG8867" s="70"/>
      <c r="AH8867" s="70"/>
      <c r="AI8867" s="70"/>
    </row>
    <row r="8868" spans="1:35" ht="12.75" customHeight="1" x14ac:dyDescent="0.2">
      <c r="A8868" s="64" t="s">
        <v>1434</v>
      </c>
      <c r="B8868" s="65" t="s">
        <v>1433</v>
      </c>
      <c r="C8868" s="65">
        <v>74937</v>
      </c>
      <c r="D8868" s="66">
        <f>VLOOKUP(A8868,'2.1 Termination Charges'!$B$4:$F$904,5,0)</f>
        <v>2.4240000000000001E-2</v>
      </c>
      <c r="G8868" s="67"/>
      <c r="H8868" s="67"/>
      <c r="J8868" s="67"/>
      <c r="P8868" s="68"/>
      <c r="Q8868" s="69"/>
      <c r="R8868" s="69"/>
      <c r="Z8868" s="70"/>
      <c r="AA8868" s="71"/>
      <c r="AB8868" s="70"/>
      <c r="AC8868" s="70"/>
      <c r="AD8868" s="53"/>
      <c r="AE8868" s="53"/>
      <c r="AF8868" s="72"/>
      <c r="AG8868" s="70"/>
      <c r="AH8868" s="70"/>
      <c r="AI8868" s="70"/>
    </row>
    <row r="8869" spans="1:35" ht="12.75" customHeight="1" x14ac:dyDescent="0.2">
      <c r="A8869" s="64" t="s">
        <v>1434</v>
      </c>
      <c r="B8869" s="65" t="s">
        <v>1433</v>
      </c>
      <c r="C8869" s="65">
        <v>74938</v>
      </c>
      <c r="D8869" s="66">
        <f>VLOOKUP(A8869,'2.1 Termination Charges'!$B$4:$F$904,5,0)</f>
        <v>2.4240000000000001E-2</v>
      </c>
      <c r="G8869" s="67"/>
      <c r="H8869" s="67"/>
      <c r="J8869" s="67"/>
      <c r="P8869" s="68"/>
      <c r="Q8869" s="69"/>
      <c r="R8869" s="69"/>
      <c r="Z8869" s="70"/>
      <c r="AA8869" s="71"/>
      <c r="AB8869" s="70"/>
      <c r="AC8869" s="70"/>
      <c r="AD8869" s="53"/>
      <c r="AE8869" s="53"/>
      <c r="AF8869" s="72"/>
      <c r="AG8869" s="70"/>
      <c r="AH8869" s="70"/>
      <c r="AI8869" s="70"/>
    </row>
    <row r="8870" spans="1:35" ht="12.75" customHeight="1" x14ac:dyDescent="0.2">
      <c r="A8870" s="64" t="s">
        <v>1434</v>
      </c>
      <c r="B8870" s="65" t="s">
        <v>1433</v>
      </c>
      <c r="C8870" s="65">
        <v>74939</v>
      </c>
      <c r="D8870" s="66">
        <f>VLOOKUP(A8870,'2.1 Termination Charges'!$B$4:$F$904,5,0)</f>
        <v>2.4240000000000001E-2</v>
      </c>
      <c r="G8870" s="67"/>
      <c r="H8870" s="67"/>
      <c r="J8870" s="67"/>
      <c r="P8870" s="68"/>
      <c r="Q8870" s="69"/>
      <c r="R8870" s="69"/>
      <c r="Z8870" s="70"/>
      <c r="AA8870" s="71"/>
      <c r="AB8870" s="70"/>
      <c r="AC8870" s="70"/>
      <c r="AD8870" s="53"/>
      <c r="AE8870" s="53"/>
      <c r="AF8870" s="72"/>
      <c r="AG8870" s="70"/>
      <c r="AH8870" s="70"/>
      <c r="AI8870" s="70"/>
    </row>
    <row r="8871" spans="1:35" ht="12.75" customHeight="1" x14ac:dyDescent="0.2">
      <c r="A8871" s="64" t="s">
        <v>1434</v>
      </c>
      <c r="B8871" s="65" t="s">
        <v>1433</v>
      </c>
      <c r="C8871" s="65">
        <v>74940</v>
      </c>
      <c r="D8871" s="66">
        <f>VLOOKUP(A8871,'2.1 Termination Charges'!$B$4:$F$904,5,0)</f>
        <v>2.4240000000000001E-2</v>
      </c>
      <c r="G8871" s="67"/>
      <c r="H8871" s="67"/>
      <c r="J8871" s="67"/>
      <c r="P8871" s="68"/>
      <c r="Q8871" s="69"/>
      <c r="R8871" s="69"/>
      <c r="Z8871" s="70"/>
      <c r="AA8871" s="71"/>
      <c r="AB8871" s="70"/>
      <c r="AC8871" s="70"/>
      <c r="AD8871" s="53"/>
      <c r="AE8871" s="53"/>
      <c r="AF8871" s="72"/>
      <c r="AG8871" s="70"/>
      <c r="AH8871" s="70"/>
      <c r="AI8871" s="70"/>
    </row>
    <row r="8872" spans="1:35" ht="12.75" customHeight="1" x14ac:dyDescent="0.2">
      <c r="A8872" s="64" t="s">
        <v>1434</v>
      </c>
      <c r="B8872" s="65" t="s">
        <v>1433</v>
      </c>
      <c r="C8872" s="65">
        <v>74941</v>
      </c>
      <c r="D8872" s="66">
        <f>VLOOKUP(A8872,'2.1 Termination Charges'!$B$4:$F$904,5,0)</f>
        <v>2.4240000000000001E-2</v>
      </c>
      <c r="G8872" s="67"/>
      <c r="H8872" s="67"/>
      <c r="J8872" s="67"/>
      <c r="P8872" s="68"/>
      <c r="Q8872" s="69"/>
      <c r="R8872" s="69"/>
      <c r="Z8872" s="70"/>
      <c r="AA8872" s="71"/>
      <c r="AB8872" s="70"/>
      <c r="AC8872" s="70"/>
      <c r="AD8872" s="53"/>
      <c r="AE8872" s="53"/>
      <c r="AF8872" s="72"/>
      <c r="AG8872" s="70"/>
      <c r="AH8872" s="70"/>
      <c r="AI8872" s="70"/>
    </row>
    <row r="8873" spans="1:35" ht="12.75" customHeight="1" x14ac:dyDescent="0.2">
      <c r="A8873" s="64" t="s">
        <v>1434</v>
      </c>
      <c r="B8873" s="65" t="s">
        <v>1433</v>
      </c>
      <c r="C8873" s="65">
        <v>74943</v>
      </c>
      <c r="D8873" s="66">
        <f>VLOOKUP(A8873,'2.1 Termination Charges'!$B$4:$F$904,5,0)</f>
        <v>2.4240000000000001E-2</v>
      </c>
      <c r="G8873" s="67"/>
      <c r="H8873" s="67"/>
      <c r="J8873" s="67"/>
      <c r="P8873" s="68"/>
      <c r="Q8873" s="69"/>
      <c r="R8873" s="69"/>
      <c r="Z8873" s="70"/>
      <c r="AA8873" s="71"/>
      <c r="AB8873" s="70"/>
      <c r="AC8873" s="70"/>
      <c r="AD8873" s="53"/>
      <c r="AE8873" s="53"/>
      <c r="AF8873" s="72"/>
      <c r="AG8873" s="70"/>
      <c r="AH8873" s="70"/>
      <c r="AI8873" s="70"/>
    </row>
    <row r="8874" spans="1:35" ht="12.75" customHeight="1" x14ac:dyDescent="0.2">
      <c r="A8874" s="64" t="s">
        <v>1434</v>
      </c>
      <c r="B8874" s="65" t="s">
        <v>1433</v>
      </c>
      <c r="C8874" s="65">
        <v>74944</v>
      </c>
      <c r="D8874" s="66">
        <f>VLOOKUP(A8874,'2.1 Termination Charges'!$B$4:$F$904,5,0)</f>
        <v>2.4240000000000001E-2</v>
      </c>
      <c r="G8874" s="67"/>
      <c r="H8874" s="67"/>
      <c r="J8874" s="67"/>
      <c r="P8874" s="68"/>
      <c r="Q8874" s="69"/>
      <c r="R8874" s="69"/>
      <c r="Z8874" s="70"/>
      <c r="AA8874" s="71"/>
      <c r="AB8874" s="70"/>
      <c r="AC8874" s="70"/>
      <c r="AD8874" s="53"/>
      <c r="AE8874" s="53"/>
      <c r="AF8874" s="72"/>
      <c r="AG8874" s="70"/>
      <c r="AH8874" s="70"/>
      <c r="AI8874" s="70"/>
    </row>
    <row r="8875" spans="1:35" ht="12.75" customHeight="1" x14ac:dyDescent="0.2">
      <c r="A8875" s="64" t="s">
        <v>1434</v>
      </c>
      <c r="B8875" s="65" t="s">
        <v>1433</v>
      </c>
      <c r="C8875" s="65">
        <v>74945</v>
      </c>
      <c r="D8875" s="66">
        <f>VLOOKUP(A8875,'2.1 Termination Charges'!$B$4:$F$904,5,0)</f>
        <v>2.4240000000000001E-2</v>
      </c>
      <c r="G8875" s="67"/>
      <c r="H8875" s="67"/>
      <c r="J8875" s="67"/>
      <c r="P8875" s="68"/>
      <c r="Q8875" s="69"/>
      <c r="R8875" s="69"/>
      <c r="Z8875" s="70"/>
      <c r="AA8875" s="71"/>
      <c r="AB8875" s="70"/>
      <c r="AC8875" s="70"/>
      <c r="AD8875" s="53"/>
      <c r="AE8875" s="53"/>
      <c r="AF8875" s="72"/>
      <c r="AG8875" s="70"/>
      <c r="AH8875" s="70"/>
      <c r="AI8875" s="70"/>
    </row>
    <row r="8876" spans="1:35" ht="12.75" customHeight="1" x14ac:dyDescent="0.2">
      <c r="A8876" s="64" t="s">
        <v>1434</v>
      </c>
      <c r="B8876" s="65" t="s">
        <v>1433</v>
      </c>
      <c r="C8876" s="65">
        <v>74946</v>
      </c>
      <c r="D8876" s="66">
        <f>VLOOKUP(A8876,'2.1 Termination Charges'!$B$4:$F$904,5,0)</f>
        <v>2.4240000000000001E-2</v>
      </c>
      <c r="G8876" s="67"/>
      <c r="H8876" s="67"/>
      <c r="J8876" s="67"/>
      <c r="P8876" s="68"/>
      <c r="Q8876" s="69"/>
      <c r="R8876" s="69"/>
      <c r="Z8876" s="70"/>
      <c r="AA8876" s="71"/>
      <c r="AB8876" s="70"/>
      <c r="AC8876" s="70"/>
      <c r="AD8876" s="53"/>
      <c r="AE8876" s="53"/>
      <c r="AF8876" s="72"/>
      <c r="AG8876" s="70"/>
      <c r="AH8876" s="70"/>
      <c r="AI8876" s="70"/>
    </row>
    <row r="8877" spans="1:35" ht="12.75" customHeight="1" x14ac:dyDescent="0.2">
      <c r="A8877" s="64" t="s">
        <v>1434</v>
      </c>
      <c r="B8877" s="65" t="s">
        <v>1433</v>
      </c>
      <c r="C8877" s="65">
        <v>74947</v>
      </c>
      <c r="D8877" s="66">
        <f>VLOOKUP(A8877,'2.1 Termination Charges'!$B$4:$F$904,5,0)</f>
        <v>2.4240000000000001E-2</v>
      </c>
      <c r="G8877" s="67"/>
      <c r="H8877" s="67"/>
      <c r="J8877" s="67"/>
      <c r="P8877" s="68"/>
      <c r="Q8877" s="69"/>
      <c r="R8877" s="69"/>
      <c r="Z8877" s="70"/>
      <c r="AA8877" s="71"/>
      <c r="AB8877" s="70"/>
      <c r="AC8877" s="70"/>
      <c r="AD8877" s="53"/>
      <c r="AE8877" s="53"/>
      <c r="AF8877" s="72"/>
      <c r="AG8877" s="70"/>
      <c r="AH8877" s="70"/>
      <c r="AI8877" s="70"/>
    </row>
    <row r="8878" spans="1:35" ht="12.75" customHeight="1" x14ac:dyDescent="0.2">
      <c r="A8878" s="64" t="s">
        <v>1434</v>
      </c>
      <c r="B8878" s="65" t="s">
        <v>1433</v>
      </c>
      <c r="C8878" s="65">
        <v>74948</v>
      </c>
      <c r="D8878" s="66">
        <f>VLOOKUP(A8878,'2.1 Termination Charges'!$B$4:$F$904,5,0)</f>
        <v>2.4240000000000001E-2</v>
      </c>
      <c r="G8878" s="67"/>
      <c r="H8878" s="67"/>
      <c r="J8878" s="67"/>
      <c r="P8878" s="68"/>
      <c r="Q8878" s="69"/>
      <c r="R8878" s="69"/>
      <c r="Z8878" s="70"/>
      <c r="AA8878" s="71"/>
      <c r="AB8878" s="70"/>
      <c r="AC8878" s="70"/>
      <c r="AD8878" s="53"/>
      <c r="AE8878" s="53"/>
      <c r="AF8878" s="72"/>
      <c r="AG8878" s="70"/>
      <c r="AH8878" s="70"/>
      <c r="AI8878" s="70"/>
    </row>
    <row r="8879" spans="1:35" ht="12.75" customHeight="1" x14ac:dyDescent="0.2">
      <c r="A8879" s="64" t="s">
        <v>1434</v>
      </c>
      <c r="B8879" s="65" t="s">
        <v>1433</v>
      </c>
      <c r="C8879" s="65">
        <v>74949</v>
      </c>
      <c r="D8879" s="66">
        <f>VLOOKUP(A8879,'2.1 Termination Charges'!$B$4:$F$904,5,0)</f>
        <v>2.4240000000000001E-2</v>
      </c>
      <c r="G8879" s="67"/>
      <c r="H8879" s="67"/>
      <c r="J8879" s="67"/>
      <c r="P8879" s="68"/>
      <c r="Q8879" s="69"/>
      <c r="R8879" s="69"/>
      <c r="Z8879" s="70"/>
      <c r="AA8879" s="71"/>
      <c r="AB8879" s="70"/>
      <c r="AC8879" s="70"/>
      <c r="AD8879" s="53"/>
      <c r="AE8879" s="53"/>
      <c r="AF8879" s="72"/>
      <c r="AG8879" s="70"/>
      <c r="AH8879" s="70"/>
      <c r="AI8879" s="70"/>
    </row>
    <row r="8880" spans="1:35" ht="12.75" customHeight="1" x14ac:dyDescent="0.2">
      <c r="A8880" s="64" t="s">
        <v>1434</v>
      </c>
      <c r="B8880" s="65" t="s">
        <v>1433</v>
      </c>
      <c r="C8880" s="65">
        <v>7496</v>
      </c>
      <c r="D8880" s="66">
        <f>VLOOKUP(A8880,'2.1 Termination Charges'!$B$4:$F$904,5,0)</f>
        <v>2.4240000000000001E-2</v>
      </c>
      <c r="G8880" s="67"/>
      <c r="H8880" s="67"/>
      <c r="J8880" s="67"/>
      <c r="P8880" s="68"/>
      <c r="Q8880" s="69"/>
      <c r="R8880" s="69"/>
      <c r="Z8880" s="70"/>
      <c r="AA8880" s="71"/>
      <c r="AB8880" s="70"/>
      <c r="AC8880" s="70"/>
      <c r="AD8880" s="53"/>
      <c r="AE8880" s="53"/>
      <c r="AF8880" s="72"/>
      <c r="AG8880" s="70"/>
      <c r="AH8880" s="70"/>
      <c r="AI8880" s="70"/>
    </row>
    <row r="8881" spans="1:35" ht="12.75" customHeight="1" x14ac:dyDescent="0.2">
      <c r="A8881" s="64" t="s">
        <v>1434</v>
      </c>
      <c r="B8881" s="65" t="s">
        <v>1433</v>
      </c>
      <c r="C8881" s="65">
        <v>7498</v>
      </c>
      <c r="D8881" s="66">
        <f>VLOOKUP(A8881,'2.1 Termination Charges'!$B$4:$F$904,5,0)</f>
        <v>2.4240000000000001E-2</v>
      </c>
      <c r="G8881" s="67"/>
      <c r="H8881" s="67"/>
      <c r="J8881" s="67"/>
      <c r="P8881" s="68"/>
      <c r="Q8881" s="69"/>
      <c r="R8881" s="69"/>
      <c r="Z8881" s="70"/>
      <c r="AA8881" s="71"/>
      <c r="AB8881" s="70"/>
      <c r="AC8881" s="70"/>
      <c r="AD8881" s="53"/>
      <c r="AE8881" s="53"/>
      <c r="AF8881" s="72"/>
      <c r="AG8881" s="70"/>
      <c r="AH8881" s="70"/>
      <c r="AI8881" s="70"/>
    </row>
    <row r="8882" spans="1:35" ht="12.75" customHeight="1" x14ac:dyDescent="0.2">
      <c r="A8882" s="64" t="s">
        <v>1434</v>
      </c>
      <c r="B8882" s="65" t="s">
        <v>1433</v>
      </c>
      <c r="C8882" s="65">
        <v>78310</v>
      </c>
      <c r="D8882" s="66">
        <f>VLOOKUP(A8882,'2.1 Termination Charges'!$B$4:$F$904,5,0)</f>
        <v>2.4240000000000001E-2</v>
      </c>
      <c r="G8882" s="67"/>
      <c r="H8882" s="67"/>
      <c r="J8882" s="67"/>
      <c r="P8882" s="68"/>
      <c r="Q8882" s="69"/>
      <c r="R8882" s="69"/>
      <c r="Z8882" s="70"/>
      <c r="AA8882" s="71"/>
      <c r="AB8882" s="70"/>
      <c r="AC8882" s="70"/>
      <c r="AD8882" s="53"/>
      <c r="AE8882" s="53"/>
      <c r="AF8882" s="72"/>
      <c r="AG8882" s="70"/>
      <c r="AH8882" s="70"/>
      <c r="AI8882" s="70"/>
    </row>
    <row r="8883" spans="1:35" ht="12.75" customHeight="1" x14ac:dyDescent="0.2">
      <c r="A8883" s="64" t="s">
        <v>1434</v>
      </c>
      <c r="B8883" s="65" t="s">
        <v>1433</v>
      </c>
      <c r="C8883" s="65">
        <v>78311</v>
      </c>
      <c r="D8883" s="66">
        <f>VLOOKUP(A8883,'2.1 Termination Charges'!$B$4:$F$904,5,0)</f>
        <v>2.4240000000000001E-2</v>
      </c>
      <c r="G8883" s="67"/>
      <c r="H8883" s="67"/>
      <c r="J8883" s="67"/>
      <c r="P8883" s="68"/>
      <c r="Q8883" s="69"/>
      <c r="R8883" s="69"/>
      <c r="Z8883" s="70"/>
      <c r="AA8883" s="71"/>
      <c r="AB8883" s="70"/>
      <c r="AC8883" s="70"/>
      <c r="AD8883" s="53"/>
      <c r="AE8883" s="53"/>
      <c r="AF8883" s="72"/>
      <c r="AG8883" s="70"/>
      <c r="AH8883" s="70"/>
      <c r="AI8883" s="70"/>
    </row>
    <row r="8884" spans="1:35" ht="12.75" customHeight="1" x14ac:dyDescent="0.2">
      <c r="A8884" s="64" t="s">
        <v>1434</v>
      </c>
      <c r="B8884" s="65" t="s">
        <v>1433</v>
      </c>
      <c r="C8884" s="65">
        <v>78313</v>
      </c>
      <c r="D8884" s="66">
        <f>VLOOKUP(A8884,'2.1 Termination Charges'!$B$4:$F$904,5,0)</f>
        <v>2.4240000000000001E-2</v>
      </c>
      <c r="G8884" s="67"/>
      <c r="H8884" s="67"/>
      <c r="J8884" s="67"/>
      <c r="P8884" s="68"/>
      <c r="Q8884" s="69"/>
      <c r="R8884" s="69"/>
      <c r="Z8884" s="70"/>
      <c r="AA8884" s="71"/>
      <c r="AB8884" s="70"/>
      <c r="AC8884" s="70"/>
      <c r="AD8884" s="53"/>
      <c r="AE8884" s="53"/>
      <c r="AF8884" s="72"/>
      <c r="AG8884" s="70"/>
      <c r="AH8884" s="70"/>
      <c r="AI8884" s="70"/>
    </row>
    <row r="8885" spans="1:35" ht="12.75" customHeight="1" x14ac:dyDescent="0.2">
      <c r="A8885" s="64" t="s">
        <v>1434</v>
      </c>
      <c r="B8885" s="65" t="s">
        <v>1433</v>
      </c>
      <c r="C8885" s="65">
        <v>78314</v>
      </c>
      <c r="D8885" s="66">
        <f>VLOOKUP(A8885,'2.1 Termination Charges'!$B$4:$F$904,5,0)</f>
        <v>2.4240000000000001E-2</v>
      </c>
      <c r="G8885" s="67"/>
      <c r="H8885" s="67"/>
      <c r="J8885" s="67"/>
      <c r="P8885" s="68"/>
      <c r="Q8885" s="69"/>
      <c r="R8885" s="69"/>
      <c r="Z8885" s="70"/>
      <c r="AA8885" s="71"/>
      <c r="AB8885" s="70"/>
      <c r="AC8885" s="70"/>
      <c r="AD8885" s="53"/>
      <c r="AE8885" s="53"/>
      <c r="AF8885" s="72"/>
      <c r="AG8885" s="70"/>
      <c r="AH8885" s="70"/>
      <c r="AI8885" s="70"/>
    </row>
    <row r="8886" spans="1:35" ht="12.75" customHeight="1" x14ac:dyDescent="0.2">
      <c r="A8886" s="64" t="s">
        <v>1434</v>
      </c>
      <c r="B8886" s="65" t="s">
        <v>1433</v>
      </c>
      <c r="C8886" s="65">
        <v>78315</v>
      </c>
      <c r="D8886" s="66">
        <f>VLOOKUP(A8886,'2.1 Termination Charges'!$B$4:$F$904,5,0)</f>
        <v>2.4240000000000001E-2</v>
      </c>
      <c r="G8886" s="67"/>
      <c r="H8886" s="67"/>
      <c r="J8886" s="67"/>
      <c r="P8886" s="68"/>
      <c r="Q8886" s="69"/>
      <c r="R8886" s="69"/>
      <c r="Z8886" s="70"/>
      <c r="AA8886" s="71"/>
      <c r="AB8886" s="70"/>
      <c r="AC8886" s="70"/>
      <c r="AD8886" s="53"/>
      <c r="AE8886" s="53"/>
      <c r="AF8886" s="72"/>
      <c r="AG8886" s="70"/>
      <c r="AH8886" s="70"/>
      <c r="AI8886" s="70"/>
    </row>
    <row r="8887" spans="1:35" ht="12.75" customHeight="1" x14ac:dyDescent="0.2">
      <c r="A8887" s="64" t="s">
        <v>1434</v>
      </c>
      <c r="B8887" s="65" t="s">
        <v>1433</v>
      </c>
      <c r="C8887" s="65">
        <v>78316</v>
      </c>
      <c r="D8887" s="66">
        <f>VLOOKUP(A8887,'2.1 Termination Charges'!$B$4:$F$904,5,0)</f>
        <v>2.4240000000000001E-2</v>
      </c>
      <c r="G8887" s="67"/>
      <c r="H8887" s="67"/>
      <c r="J8887" s="67"/>
      <c r="P8887" s="68"/>
      <c r="Q8887" s="69"/>
      <c r="R8887" s="69"/>
      <c r="Z8887" s="70"/>
      <c r="AA8887" s="71"/>
      <c r="AB8887" s="70"/>
      <c r="AC8887" s="70"/>
      <c r="AD8887" s="53"/>
      <c r="AE8887" s="53"/>
      <c r="AF8887" s="72"/>
      <c r="AG8887" s="70"/>
      <c r="AH8887" s="70"/>
      <c r="AI8887" s="70"/>
    </row>
    <row r="8888" spans="1:35" ht="12.75" customHeight="1" x14ac:dyDescent="0.2">
      <c r="A8888" s="64" t="s">
        <v>1434</v>
      </c>
      <c r="B8888" s="65" t="s">
        <v>1433</v>
      </c>
      <c r="C8888" s="65">
        <v>78317</v>
      </c>
      <c r="D8888" s="66">
        <f>VLOOKUP(A8888,'2.1 Termination Charges'!$B$4:$F$904,5,0)</f>
        <v>2.4240000000000001E-2</v>
      </c>
      <c r="G8888" s="67"/>
      <c r="H8888" s="67"/>
      <c r="J8888" s="67"/>
      <c r="P8888" s="68"/>
      <c r="Q8888" s="69"/>
      <c r="R8888" s="69"/>
      <c r="Z8888" s="70"/>
      <c r="AA8888" s="71"/>
      <c r="AB8888" s="70"/>
      <c r="AC8888" s="70"/>
      <c r="AD8888" s="53"/>
      <c r="AE8888" s="53"/>
      <c r="AF8888" s="72"/>
      <c r="AG8888" s="70"/>
      <c r="AH8888" s="70"/>
      <c r="AI8888" s="70"/>
    </row>
    <row r="8889" spans="1:35" ht="12.75" customHeight="1" x14ac:dyDescent="0.2">
      <c r="A8889" s="64" t="s">
        <v>1434</v>
      </c>
      <c r="B8889" s="65" t="s">
        <v>1433</v>
      </c>
      <c r="C8889" s="65">
        <v>78318</v>
      </c>
      <c r="D8889" s="66">
        <f>VLOOKUP(A8889,'2.1 Termination Charges'!$B$4:$F$904,5,0)</f>
        <v>2.4240000000000001E-2</v>
      </c>
      <c r="G8889" s="67"/>
      <c r="H8889" s="67"/>
      <c r="J8889" s="67"/>
      <c r="P8889" s="68"/>
      <c r="Q8889" s="69"/>
      <c r="R8889" s="69"/>
      <c r="Z8889" s="70"/>
      <c r="AA8889" s="71"/>
      <c r="AB8889" s="70"/>
      <c r="AC8889" s="70"/>
      <c r="AD8889" s="53"/>
      <c r="AE8889" s="53"/>
      <c r="AF8889" s="72"/>
      <c r="AG8889" s="70"/>
      <c r="AH8889" s="70"/>
      <c r="AI8889" s="70"/>
    </row>
    <row r="8890" spans="1:35" ht="12.75" customHeight="1" x14ac:dyDescent="0.2">
      <c r="A8890" s="64" t="s">
        <v>1434</v>
      </c>
      <c r="B8890" s="65" t="s">
        <v>1433</v>
      </c>
      <c r="C8890" s="65">
        <v>78319</v>
      </c>
      <c r="D8890" s="66">
        <f>VLOOKUP(A8890,'2.1 Termination Charges'!$B$4:$F$904,5,0)</f>
        <v>2.4240000000000001E-2</v>
      </c>
      <c r="G8890" s="67"/>
      <c r="H8890" s="67"/>
      <c r="J8890" s="67"/>
      <c r="P8890" s="68"/>
      <c r="Q8890" s="69"/>
      <c r="R8890" s="69"/>
      <c r="Z8890" s="70"/>
      <c r="AA8890" s="71"/>
      <c r="AB8890" s="70"/>
      <c r="AC8890" s="70"/>
      <c r="AD8890" s="53"/>
      <c r="AE8890" s="53"/>
      <c r="AF8890" s="72"/>
      <c r="AG8890" s="70"/>
      <c r="AH8890" s="70"/>
      <c r="AI8890" s="70"/>
    </row>
    <row r="8891" spans="1:35" ht="12.75" customHeight="1" x14ac:dyDescent="0.2">
      <c r="A8891" s="64" t="s">
        <v>1434</v>
      </c>
      <c r="B8891" s="65" t="s">
        <v>1433</v>
      </c>
      <c r="C8891" s="65">
        <v>78330</v>
      </c>
      <c r="D8891" s="66">
        <f>VLOOKUP(A8891,'2.1 Termination Charges'!$B$4:$F$904,5,0)</f>
        <v>2.4240000000000001E-2</v>
      </c>
      <c r="G8891" s="67"/>
      <c r="H8891" s="67"/>
      <c r="J8891" s="67"/>
      <c r="P8891" s="68"/>
      <c r="Q8891" s="69"/>
      <c r="R8891" s="69"/>
      <c r="Z8891" s="70"/>
      <c r="AA8891" s="71"/>
      <c r="AB8891" s="70"/>
      <c r="AC8891" s="70"/>
      <c r="AD8891" s="53"/>
      <c r="AE8891" s="53"/>
      <c r="AF8891" s="72"/>
      <c r="AG8891" s="70"/>
      <c r="AH8891" s="70"/>
      <c r="AI8891" s="70"/>
    </row>
    <row r="8892" spans="1:35" ht="12.75" customHeight="1" x14ac:dyDescent="0.2">
      <c r="A8892" s="64" t="s">
        <v>1434</v>
      </c>
      <c r="B8892" s="65" t="s">
        <v>1433</v>
      </c>
      <c r="C8892" s="65">
        <v>78331</v>
      </c>
      <c r="D8892" s="66">
        <f>VLOOKUP(A8892,'2.1 Termination Charges'!$B$4:$F$904,5,0)</f>
        <v>2.4240000000000001E-2</v>
      </c>
      <c r="G8892" s="67"/>
      <c r="H8892" s="67"/>
      <c r="J8892" s="67"/>
      <c r="P8892" s="68"/>
      <c r="Q8892" s="69"/>
      <c r="R8892" s="69"/>
      <c r="Z8892" s="70"/>
      <c r="AA8892" s="71"/>
      <c r="AB8892" s="70"/>
      <c r="AC8892" s="70"/>
      <c r="AD8892" s="53"/>
      <c r="AE8892" s="53"/>
      <c r="AF8892" s="72"/>
      <c r="AG8892" s="70"/>
      <c r="AH8892" s="70"/>
      <c r="AI8892" s="70"/>
    </row>
    <row r="8893" spans="1:35" ht="12.75" customHeight="1" x14ac:dyDescent="0.2">
      <c r="A8893" s="64" t="s">
        <v>1434</v>
      </c>
      <c r="B8893" s="65" t="s">
        <v>1433</v>
      </c>
      <c r="C8893" s="65">
        <v>78333</v>
      </c>
      <c r="D8893" s="66">
        <f>VLOOKUP(A8893,'2.1 Termination Charges'!$B$4:$F$904,5,0)</f>
        <v>2.4240000000000001E-2</v>
      </c>
      <c r="G8893" s="67"/>
      <c r="H8893" s="67"/>
      <c r="J8893" s="67"/>
      <c r="P8893" s="68"/>
      <c r="Q8893" s="69"/>
      <c r="R8893" s="69"/>
      <c r="Z8893" s="70"/>
      <c r="AA8893" s="71"/>
      <c r="AB8893" s="70"/>
      <c r="AC8893" s="70"/>
      <c r="AD8893" s="53"/>
      <c r="AE8893" s="53"/>
      <c r="AF8893" s="72"/>
      <c r="AG8893" s="70"/>
      <c r="AH8893" s="70"/>
      <c r="AI8893" s="70"/>
    </row>
    <row r="8894" spans="1:35" ht="12.75" customHeight="1" x14ac:dyDescent="0.2">
      <c r="A8894" s="64" t="s">
        <v>1434</v>
      </c>
      <c r="B8894" s="65" t="s">
        <v>1433</v>
      </c>
      <c r="C8894" s="65">
        <v>78334</v>
      </c>
      <c r="D8894" s="66">
        <f>VLOOKUP(A8894,'2.1 Termination Charges'!$B$4:$F$904,5,0)</f>
        <v>2.4240000000000001E-2</v>
      </c>
      <c r="G8894" s="67"/>
      <c r="H8894" s="67"/>
      <c r="J8894" s="67"/>
      <c r="P8894" s="68"/>
      <c r="Q8894" s="69"/>
      <c r="R8894" s="69"/>
      <c r="Z8894" s="70"/>
      <c r="AA8894" s="71"/>
      <c r="AB8894" s="70"/>
      <c r="AC8894" s="70"/>
      <c r="AD8894" s="53"/>
      <c r="AE8894" s="53"/>
      <c r="AF8894" s="72"/>
      <c r="AG8894" s="70"/>
      <c r="AH8894" s="70"/>
      <c r="AI8894" s="70"/>
    </row>
    <row r="8895" spans="1:35" ht="12.75" customHeight="1" x14ac:dyDescent="0.2">
      <c r="A8895" s="64" t="s">
        <v>1434</v>
      </c>
      <c r="B8895" s="65" t="s">
        <v>1433</v>
      </c>
      <c r="C8895" s="65">
        <v>78335</v>
      </c>
      <c r="D8895" s="66">
        <f>VLOOKUP(A8895,'2.1 Termination Charges'!$B$4:$F$904,5,0)</f>
        <v>2.4240000000000001E-2</v>
      </c>
      <c r="G8895" s="67"/>
      <c r="H8895" s="67"/>
      <c r="J8895" s="67"/>
      <c r="P8895" s="68"/>
      <c r="Q8895" s="69"/>
      <c r="R8895" s="69"/>
      <c r="Z8895" s="70"/>
      <c r="AA8895" s="71"/>
      <c r="AB8895" s="70"/>
      <c r="AC8895" s="70"/>
      <c r="AD8895" s="53"/>
      <c r="AE8895" s="53"/>
      <c r="AF8895" s="72"/>
      <c r="AG8895" s="70"/>
      <c r="AH8895" s="70"/>
      <c r="AI8895" s="70"/>
    </row>
    <row r="8896" spans="1:35" ht="12.75" customHeight="1" x14ac:dyDescent="0.2">
      <c r="A8896" s="64" t="s">
        <v>1434</v>
      </c>
      <c r="B8896" s="65" t="s">
        <v>1433</v>
      </c>
      <c r="C8896" s="65">
        <v>78336</v>
      </c>
      <c r="D8896" s="66">
        <f>VLOOKUP(A8896,'2.1 Termination Charges'!$B$4:$F$904,5,0)</f>
        <v>2.4240000000000001E-2</v>
      </c>
      <c r="G8896" s="67"/>
      <c r="H8896" s="67"/>
      <c r="J8896" s="67"/>
      <c r="P8896" s="68"/>
      <c r="Q8896" s="69"/>
      <c r="R8896" s="69"/>
      <c r="Z8896" s="70"/>
      <c r="AA8896" s="71"/>
      <c r="AB8896" s="70"/>
      <c r="AC8896" s="70"/>
      <c r="AD8896" s="53"/>
      <c r="AE8896" s="53"/>
      <c r="AF8896" s="72"/>
      <c r="AG8896" s="70"/>
      <c r="AH8896" s="70"/>
      <c r="AI8896" s="70"/>
    </row>
    <row r="8897" spans="1:35" ht="12.75" customHeight="1" x14ac:dyDescent="0.2">
      <c r="A8897" s="64" t="s">
        <v>1434</v>
      </c>
      <c r="B8897" s="65" t="s">
        <v>1433</v>
      </c>
      <c r="C8897" s="65">
        <v>78337</v>
      </c>
      <c r="D8897" s="66">
        <f>VLOOKUP(A8897,'2.1 Termination Charges'!$B$4:$F$904,5,0)</f>
        <v>2.4240000000000001E-2</v>
      </c>
      <c r="G8897" s="67"/>
      <c r="H8897" s="67"/>
      <c r="J8897" s="67"/>
      <c r="P8897" s="68"/>
      <c r="Q8897" s="69"/>
      <c r="R8897" s="69"/>
      <c r="Z8897" s="70"/>
      <c r="AA8897" s="71"/>
      <c r="AB8897" s="70"/>
      <c r="AC8897" s="70"/>
      <c r="AD8897" s="53"/>
      <c r="AE8897" s="53"/>
      <c r="AF8897" s="72"/>
      <c r="AG8897" s="70"/>
      <c r="AH8897" s="70"/>
      <c r="AI8897" s="70"/>
    </row>
    <row r="8898" spans="1:35" ht="12.75" customHeight="1" x14ac:dyDescent="0.2">
      <c r="A8898" s="64" t="s">
        <v>1434</v>
      </c>
      <c r="B8898" s="65" t="s">
        <v>1433</v>
      </c>
      <c r="C8898" s="65">
        <v>78338</v>
      </c>
      <c r="D8898" s="66">
        <f>VLOOKUP(A8898,'2.1 Termination Charges'!$B$4:$F$904,5,0)</f>
        <v>2.4240000000000001E-2</v>
      </c>
      <c r="G8898" s="67"/>
      <c r="H8898" s="67"/>
      <c r="J8898" s="67"/>
      <c r="P8898" s="68"/>
      <c r="Q8898" s="69"/>
      <c r="R8898" s="69"/>
      <c r="Z8898" s="70"/>
      <c r="AA8898" s="71"/>
      <c r="AB8898" s="70"/>
      <c r="AC8898" s="70"/>
      <c r="AD8898" s="53"/>
      <c r="AE8898" s="53"/>
      <c r="AF8898" s="72"/>
      <c r="AG8898" s="70"/>
      <c r="AH8898" s="70"/>
      <c r="AI8898" s="70"/>
    </row>
    <row r="8899" spans="1:35" ht="12.75" customHeight="1" x14ac:dyDescent="0.2">
      <c r="A8899" s="64" t="s">
        <v>1434</v>
      </c>
      <c r="B8899" s="65" t="s">
        <v>1433</v>
      </c>
      <c r="C8899" s="65">
        <v>78339</v>
      </c>
      <c r="D8899" s="66">
        <f>VLOOKUP(A8899,'2.1 Termination Charges'!$B$4:$F$904,5,0)</f>
        <v>2.4240000000000001E-2</v>
      </c>
      <c r="G8899" s="67"/>
      <c r="H8899" s="67"/>
      <c r="J8899" s="67"/>
      <c r="P8899" s="68"/>
      <c r="Q8899" s="69"/>
      <c r="R8899" s="69"/>
      <c r="Z8899" s="70"/>
      <c r="AA8899" s="71"/>
      <c r="AB8899" s="70"/>
      <c r="AC8899" s="70"/>
      <c r="AD8899" s="53"/>
      <c r="AE8899" s="53"/>
      <c r="AF8899" s="72"/>
      <c r="AG8899" s="70"/>
      <c r="AH8899" s="70"/>
      <c r="AI8899" s="70"/>
    </row>
    <row r="8900" spans="1:35" ht="12.75" customHeight="1" x14ac:dyDescent="0.2">
      <c r="A8900" s="64" t="s">
        <v>1434</v>
      </c>
      <c r="B8900" s="65" t="s">
        <v>1433</v>
      </c>
      <c r="C8900" s="65">
        <v>78340</v>
      </c>
      <c r="D8900" s="66">
        <f>VLOOKUP(A8900,'2.1 Termination Charges'!$B$4:$F$904,5,0)</f>
        <v>2.4240000000000001E-2</v>
      </c>
      <c r="G8900" s="67"/>
      <c r="H8900" s="67"/>
      <c r="J8900" s="67"/>
      <c r="P8900" s="68"/>
      <c r="Q8900" s="69"/>
      <c r="R8900" s="69"/>
      <c r="Z8900" s="70"/>
      <c r="AA8900" s="71"/>
      <c r="AB8900" s="70"/>
      <c r="AC8900" s="70"/>
      <c r="AD8900" s="53"/>
      <c r="AE8900" s="53"/>
      <c r="AF8900" s="72"/>
      <c r="AG8900" s="70"/>
      <c r="AH8900" s="70"/>
      <c r="AI8900" s="70"/>
    </row>
    <row r="8901" spans="1:35" ht="12.75" customHeight="1" x14ac:dyDescent="0.2">
      <c r="A8901" s="64" t="s">
        <v>1434</v>
      </c>
      <c r="B8901" s="65" t="s">
        <v>1433</v>
      </c>
      <c r="C8901" s="65">
        <v>78341</v>
      </c>
      <c r="D8901" s="66">
        <f>VLOOKUP(A8901,'2.1 Termination Charges'!$B$4:$F$904,5,0)</f>
        <v>2.4240000000000001E-2</v>
      </c>
      <c r="G8901" s="67"/>
      <c r="H8901" s="67"/>
      <c r="J8901" s="67"/>
      <c r="P8901" s="68"/>
      <c r="Q8901" s="69"/>
      <c r="R8901" s="69"/>
      <c r="Z8901" s="70"/>
      <c r="AA8901" s="71"/>
      <c r="AB8901" s="70"/>
      <c r="AC8901" s="70"/>
      <c r="AD8901" s="53"/>
      <c r="AE8901" s="53"/>
      <c r="AF8901" s="72"/>
      <c r="AG8901" s="70"/>
      <c r="AH8901" s="70"/>
      <c r="AI8901" s="70"/>
    </row>
    <row r="8902" spans="1:35" ht="12.75" customHeight="1" x14ac:dyDescent="0.2">
      <c r="A8902" s="64" t="s">
        <v>1434</v>
      </c>
      <c r="B8902" s="65" t="s">
        <v>1433</v>
      </c>
      <c r="C8902" s="65">
        <v>78343</v>
      </c>
      <c r="D8902" s="66">
        <f>VLOOKUP(A8902,'2.1 Termination Charges'!$B$4:$F$904,5,0)</f>
        <v>2.4240000000000001E-2</v>
      </c>
      <c r="G8902" s="67"/>
      <c r="H8902" s="67"/>
      <c r="J8902" s="67"/>
      <c r="P8902" s="68"/>
      <c r="Q8902" s="69"/>
      <c r="R8902" s="69"/>
      <c r="Z8902" s="70"/>
      <c r="AA8902" s="71"/>
      <c r="AB8902" s="70"/>
      <c r="AC8902" s="70"/>
      <c r="AD8902" s="53"/>
      <c r="AE8902" s="53"/>
      <c r="AF8902" s="72"/>
      <c r="AG8902" s="70"/>
      <c r="AH8902" s="70"/>
      <c r="AI8902" s="70"/>
    </row>
    <row r="8903" spans="1:35" ht="12.75" customHeight="1" x14ac:dyDescent="0.2">
      <c r="A8903" s="64" t="s">
        <v>1434</v>
      </c>
      <c r="B8903" s="65" t="s">
        <v>1433</v>
      </c>
      <c r="C8903" s="65">
        <v>78344</v>
      </c>
      <c r="D8903" s="66">
        <f>VLOOKUP(A8903,'2.1 Termination Charges'!$B$4:$F$904,5,0)</f>
        <v>2.4240000000000001E-2</v>
      </c>
      <c r="G8903" s="67"/>
      <c r="H8903" s="67"/>
      <c r="J8903" s="67"/>
      <c r="P8903" s="68"/>
      <c r="Q8903" s="69"/>
      <c r="R8903" s="69"/>
      <c r="Z8903" s="70"/>
      <c r="AA8903" s="71"/>
      <c r="AB8903" s="70"/>
      <c r="AC8903" s="70"/>
      <c r="AD8903" s="53"/>
      <c r="AE8903" s="53"/>
      <c r="AF8903" s="72"/>
      <c r="AG8903" s="70"/>
      <c r="AH8903" s="70"/>
      <c r="AI8903" s="70"/>
    </row>
    <row r="8904" spans="1:35" ht="12.75" customHeight="1" x14ac:dyDescent="0.2">
      <c r="A8904" s="64" t="s">
        <v>1434</v>
      </c>
      <c r="B8904" s="65" t="s">
        <v>1433</v>
      </c>
      <c r="C8904" s="65">
        <v>78345</v>
      </c>
      <c r="D8904" s="66">
        <f>VLOOKUP(A8904,'2.1 Termination Charges'!$B$4:$F$904,5,0)</f>
        <v>2.4240000000000001E-2</v>
      </c>
      <c r="G8904" s="67"/>
      <c r="H8904" s="67"/>
      <c r="J8904" s="67"/>
      <c r="P8904" s="68"/>
      <c r="Q8904" s="69"/>
      <c r="R8904" s="69"/>
      <c r="Z8904" s="70"/>
      <c r="AA8904" s="71"/>
      <c r="AB8904" s="70"/>
      <c r="AC8904" s="70"/>
      <c r="AD8904" s="53"/>
      <c r="AE8904" s="53"/>
      <c r="AF8904" s="72"/>
      <c r="AG8904" s="70"/>
      <c r="AH8904" s="70"/>
      <c r="AI8904" s="70"/>
    </row>
    <row r="8905" spans="1:35" ht="12.75" customHeight="1" x14ac:dyDescent="0.2">
      <c r="A8905" s="64" t="s">
        <v>1434</v>
      </c>
      <c r="B8905" s="65" t="s">
        <v>1433</v>
      </c>
      <c r="C8905" s="65">
        <v>78346</v>
      </c>
      <c r="D8905" s="66">
        <f>VLOOKUP(A8905,'2.1 Termination Charges'!$B$4:$F$904,5,0)</f>
        <v>2.4240000000000001E-2</v>
      </c>
      <c r="G8905" s="67"/>
      <c r="H8905" s="67"/>
      <c r="J8905" s="67"/>
      <c r="P8905" s="68"/>
      <c r="Q8905" s="69"/>
      <c r="R8905" s="69"/>
      <c r="Z8905" s="70"/>
      <c r="AA8905" s="71"/>
      <c r="AB8905" s="70"/>
      <c r="AC8905" s="70"/>
      <c r="AD8905" s="53"/>
      <c r="AE8905" s="53"/>
      <c r="AF8905" s="72"/>
      <c r="AG8905" s="70"/>
      <c r="AH8905" s="70"/>
      <c r="AI8905" s="70"/>
    </row>
    <row r="8906" spans="1:35" ht="12.75" customHeight="1" x14ac:dyDescent="0.2">
      <c r="A8906" s="64" t="s">
        <v>1434</v>
      </c>
      <c r="B8906" s="65" t="s">
        <v>1433</v>
      </c>
      <c r="C8906" s="65">
        <v>78347</v>
      </c>
      <c r="D8906" s="66">
        <f>VLOOKUP(A8906,'2.1 Termination Charges'!$B$4:$F$904,5,0)</f>
        <v>2.4240000000000001E-2</v>
      </c>
      <c r="G8906" s="67"/>
      <c r="H8906" s="67"/>
      <c r="J8906" s="67"/>
      <c r="P8906" s="68"/>
      <c r="Q8906" s="69"/>
      <c r="R8906" s="69"/>
      <c r="Z8906" s="70"/>
      <c r="AA8906" s="71"/>
      <c r="AB8906" s="70"/>
      <c r="AC8906" s="70"/>
      <c r="AD8906" s="53"/>
      <c r="AE8906" s="53"/>
      <c r="AF8906" s="72"/>
      <c r="AG8906" s="70"/>
      <c r="AH8906" s="70"/>
      <c r="AI8906" s="70"/>
    </row>
    <row r="8907" spans="1:35" ht="12.75" customHeight="1" x14ac:dyDescent="0.2">
      <c r="A8907" s="64" t="s">
        <v>1434</v>
      </c>
      <c r="B8907" s="65" t="s">
        <v>1433</v>
      </c>
      <c r="C8907" s="65">
        <v>78348</v>
      </c>
      <c r="D8907" s="66">
        <f>VLOOKUP(A8907,'2.1 Termination Charges'!$B$4:$F$904,5,0)</f>
        <v>2.4240000000000001E-2</v>
      </c>
      <c r="G8907" s="67"/>
      <c r="H8907" s="67"/>
      <c r="J8907" s="67"/>
      <c r="P8907" s="68"/>
      <c r="Q8907" s="69"/>
      <c r="R8907" s="69"/>
      <c r="Z8907" s="70"/>
      <c r="AA8907" s="71"/>
      <c r="AB8907" s="70"/>
      <c r="AC8907" s="70"/>
      <c r="AD8907" s="53"/>
      <c r="AE8907" s="53"/>
      <c r="AF8907" s="72"/>
      <c r="AG8907" s="70"/>
      <c r="AH8907" s="70"/>
      <c r="AI8907" s="70"/>
    </row>
    <row r="8908" spans="1:35" ht="12.75" customHeight="1" x14ac:dyDescent="0.2">
      <c r="A8908" s="64" t="s">
        <v>1434</v>
      </c>
      <c r="B8908" s="65" t="s">
        <v>1433</v>
      </c>
      <c r="C8908" s="65">
        <v>78349</v>
      </c>
      <c r="D8908" s="66">
        <f>VLOOKUP(A8908,'2.1 Termination Charges'!$B$4:$F$904,5,0)</f>
        <v>2.4240000000000001E-2</v>
      </c>
      <c r="G8908" s="67"/>
      <c r="H8908" s="67"/>
      <c r="J8908" s="67"/>
      <c r="P8908" s="68"/>
      <c r="Q8908" s="69"/>
      <c r="R8908" s="69"/>
      <c r="Z8908" s="70"/>
      <c r="AA8908" s="71"/>
      <c r="AB8908" s="70"/>
      <c r="AC8908" s="70"/>
      <c r="AD8908" s="53"/>
      <c r="AE8908" s="53"/>
      <c r="AF8908" s="72"/>
      <c r="AG8908" s="70"/>
      <c r="AH8908" s="70"/>
      <c r="AI8908" s="70"/>
    </row>
    <row r="8909" spans="1:35" ht="12.75" customHeight="1" x14ac:dyDescent="0.2">
      <c r="A8909" s="64" t="s">
        <v>1434</v>
      </c>
      <c r="B8909" s="65" t="s">
        <v>1433</v>
      </c>
      <c r="C8909" s="65">
        <v>78350</v>
      </c>
      <c r="D8909" s="66">
        <f>VLOOKUP(A8909,'2.1 Termination Charges'!$B$4:$F$904,5,0)</f>
        <v>2.4240000000000001E-2</v>
      </c>
      <c r="G8909" s="67"/>
      <c r="H8909" s="67"/>
      <c r="J8909" s="67"/>
      <c r="P8909" s="68"/>
      <c r="Q8909" s="69"/>
      <c r="R8909" s="69"/>
      <c r="Z8909" s="70"/>
      <c r="AA8909" s="71"/>
      <c r="AB8909" s="70"/>
      <c r="AC8909" s="70"/>
      <c r="AD8909" s="53"/>
      <c r="AE8909" s="53"/>
      <c r="AF8909" s="72"/>
      <c r="AG8909" s="70"/>
      <c r="AH8909" s="70"/>
      <c r="AI8909" s="70"/>
    </row>
    <row r="8910" spans="1:35" ht="12.75" customHeight="1" x14ac:dyDescent="0.2">
      <c r="A8910" s="64" t="s">
        <v>1434</v>
      </c>
      <c r="B8910" s="65" t="s">
        <v>1433</v>
      </c>
      <c r="C8910" s="65">
        <v>78351</v>
      </c>
      <c r="D8910" s="66">
        <f>VLOOKUP(A8910,'2.1 Termination Charges'!$B$4:$F$904,5,0)</f>
        <v>2.4240000000000001E-2</v>
      </c>
      <c r="G8910" s="67"/>
      <c r="H8910" s="67"/>
      <c r="J8910" s="67"/>
      <c r="P8910" s="68"/>
      <c r="Q8910" s="69"/>
      <c r="R8910" s="69"/>
      <c r="Z8910" s="70"/>
      <c r="AA8910" s="71"/>
      <c r="AB8910" s="70"/>
      <c r="AC8910" s="70"/>
      <c r="AD8910" s="53"/>
      <c r="AE8910" s="53"/>
      <c r="AF8910" s="72"/>
      <c r="AG8910" s="70"/>
      <c r="AH8910" s="70"/>
      <c r="AI8910" s="70"/>
    </row>
    <row r="8911" spans="1:35" ht="12.75" customHeight="1" x14ac:dyDescent="0.2">
      <c r="A8911" s="64" t="s">
        <v>1434</v>
      </c>
      <c r="B8911" s="65" t="s">
        <v>1433</v>
      </c>
      <c r="C8911" s="65">
        <v>78353</v>
      </c>
      <c r="D8911" s="66">
        <f>VLOOKUP(A8911,'2.1 Termination Charges'!$B$4:$F$904,5,0)</f>
        <v>2.4240000000000001E-2</v>
      </c>
      <c r="G8911" s="67"/>
      <c r="H8911" s="67"/>
      <c r="J8911" s="67"/>
      <c r="P8911" s="68"/>
      <c r="Q8911" s="69"/>
      <c r="R8911" s="69"/>
      <c r="Z8911" s="70"/>
      <c r="AA8911" s="71"/>
      <c r="AB8911" s="70"/>
      <c r="AC8911" s="70"/>
      <c r="AD8911" s="53"/>
      <c r="AE8911" s="53"/>
      <c r="AF8911" s="72"/>
      <c r="AG8911" s="70"/>
      <c r="AH8911" s="70"/>
      <c r="AI8911" s="70"/>
    </row>
    <row r="8912" spans="1:35" ht="12.75" customHeight="1" x14ac:dyDescent="0.2">
      <c r="A8912" s="64" t="s">
        <v>1434</v>
      </c>
      <c r="B8912" s="65" t="s">
        <v>1433</v>
      </c>
      <c r="C8912" s="65">
        <v>78354</v>
      </c>
      <c r="D8912" s="66">
        <f>VLOOKUP(A8912,'2.1 Termination Charges'!$B$4:$F$904,5,0)</f>
        <v>2.4240000000000001E-2</v>
      </c>
      <c r="G8912" s="67"/>
      <c r="H8912" s="67"/>
      <c r="J8912" s="67"/>
      <c r="P8912" s="68"/>
      <c r="Q8912" s="69"/>
      <c r="R8912" s="69"/>
      <c r="Z8912" s="70"/>
      <c r="AA8912" s="71"/>
      <c r="AB8912" s="70"/>
      <c r="AC8912" s="70"/>
      <c r="AD8912" s="53"/>
      <c r="AE8912" s="53"/>
      <c r="AF8912" s="72"/>
      <c r="AG8912" s="70"/>
      <c r="AH8912" s="70"/>
      <c r="AI8912" s="70"/>
    </row>
    <row r="8913" spans="1:35" ht="12.75" customHeight="1" x14ac:dyDescent="0.2">
      <c r="A8913" s="64" t="s">
        <v>1434</v>
      </c>
      <c r="B8913" s="65" t="s">
        <v>1433</v>
      </c>
      <c r="C8913" s="65">
        <v>78355</v>
      </c>
      <c r="D8913" s="66">
        <f>VLOOKUP(A8913,'2.1 Termination Charges'!$B$4:$F$904,5,0)</f>
        <v>2.4240000000000001E-2</v>
      </c>
      <c r="G8913" s="67"/>
      <c r="H8913" s="67"/>
      <c r="J8913" s="67"/>
      <c r="P8913" s="68"/>
      <c r="Q8913" s="69"/>
      <c r="R8913" s="69"/>
      <c r="Z8913" s="70"/>
      <c r="AA8913" s="71"/>
      <c r="AB8913" s="70"/>
      <c r="AC8913" s="70"/>
      <c r="AD8913" s="53"/>
      <c r="AE8913" s="53"/>
      <c r="AF8913" s="72"/>
      <c r="AG8913" s="70"/>
      <c r="AH8913" s="70"/>
      <c r="AI8913" s="70"/>
    </row>
    <row r="8914" spans="1:35" ht="12.75" customHeight="1" x14ac:dyDescent="0.2">
      <c r="A8914" s="64" t="s">
        <v>1434</v>
      </c>
      <c r="B8914" s="65" t="s">
        <v>1433</v>
      </c>
      <c r="C8914" s="65">
        <v>78356</v>
      </c>
      <c r="D8914" s="66">
        <f>VLOOKUP(A8914,'2.1 Termination Charges'!$B$4:$F$904,5,0)</f>
        <v>2.4240000000000001E-2</v>
      </c>
      <c r="G8914" s="67"/>
      <c r="H8914" s="67"/>
      <c r="J8914" s="67"/>
      <c r="P8914" s="68"/>
      <c r="Q8914" s="69"/>
      <c r="R8914" s="69"/>
      <c r="Z8914" s="70"/>
      <c r="AA8914" s="71"/>
      <c r="AB8914" s="70"/>
      <c r="AC8914" s="70"/>
      <c r="AD8914" s="53"/>
      <c r="AE8914" s="53"/>
      <c r="AF8914" s="72"/>
      <c r="AG8914" s="70"/>
      <c r="AH8914" s="70"/>
      <c r="AI8914" s="70"/>
    </row>
    <row r="8915" spans="1:35" ht="12.75" customHeight="1" x14ac:dyDescent="0.2">
      <c r="A8915" s="64" t="s">
        <v>1434</v>
      </c>
      <c r="B8915" s="65" t="s">
        <v>1433</v>
      </c>
      <c r="C8915" s="65">
        <v>78357</v>
      </c>
      <c r="D8915" s="66">
        <f>VLOOKUP(A8915,'2.1 Termination Charges'!$B$4:$F$904,5,0)</f>
        <v>2.4240000000000001E-2</v>
      </c>
      <c r="G8915" s="67"/>
      <c r="H8915" s="67"/>
      <c r="J8915" s="67"/>
      <c r="P8915" s="68"/>
      <c r="Q8915" s="69"/>
      <c r="R8915" s="69"/>
      <c r="Z8915" s="70"/>
      <c r="AA8915" s="71"/>
      <c r="AB8915" s="70"/>
      <c r="AC8915" s="70"/>
      <c r="AD8915" s="53"/>
      <c r="AE8915" s="53"/>
      <c r="AF8915" s="72"/>
      <c r="AG8915" s="70"/>
      <c r="AH8915" s="70"/>
      <c r="AI8915" s="70"/>
    </row>
    <row r="8916" spans="1:35" ht="12.75" customHeight="1" x14ac:dyDescent="0.2">
      <c r="A8916" s="64" t="s">
        <v>1434</v>
      </c>
      <c r="B8916" s="65" t="s">
        <v>1433</v>
      </c>
      <c r="C8916" s="65">
        <v>78358</v>
      </c>
      <c r="D8916" s="66">
        <f>VLOOKUP(A8916,'2.1 Termination Charges'!$B$4:$F$904,5,0)</f>
        <v>2.4240000000000001E-2</v>
      </c>
      <c r="G8916" s="67"/>
      <c r="H8916" s="67"/>
      <c r="J8916" s="67"/>
      <c r="P8916" s="68"/>
      <c r="Q8916" s="69"/>
      <c r="R8916" s="69"/>
      <c r="Z8916" s="70"/>
      <c r="AA8916" s="71"/>
      <c r="AB8916" s="70"/>
      <c r="AC8916" s="70"/>
      <c r="AD8916" s="53"/>
      <c r="AE8916" s="53"/>
      <c r="AF8916" s="72"/>
      <c r="AG8916" s="70"/>
      <c r="AH8916" s="70"/>
      <c r="AI8916" s="70"/>
    </row>
    <row r="8917" spans="1:35" ht="12.75" customHeight="1" x14ac:dyDescent="0.2">
      <c r="A8917" s="64" t="s">
        <v>1434</v>
      </c>
      <c r="B8917" s="65" t="s">
        <v>1433</v>
      </c>
      <c r="C8917" s="65">
        <v>78359</v>
      </c>
      <c r="D8917" s="66">
        <f>VLOOKUP(A8917,'2.1 Termination Charges'!$B$4:$F$904,5,0)</f>
        <v>2.4240000000000001E-2</v>
      </c>
      <c r="G8917" s="67"/>
      <c r="H8917" s="67"/>
      <c r="J8917" s="67"/>
      <c r="P8917" s="68"/>
      <c r="Q8917" s="69"/>
      <c r="R8917" s="69"/>
      <c r="Z8917" s="70"/>
      <c r="AA8917" s="71"/>
      <c r="AB8917" s="70"/>
      <c r="AC8917" s="70"/>
      <c r="AD8917" s="53"/>
      <c r="AE8917" s="53"/>
      <c r="AF8917" s="72"/>
      <c r="AG8917" s="70"/>
      <c r="AH8917" s="70"/>
      <c r="AI8917" s="70"/>
    </row>
    <row r="8918" spans="1:35" ht="12.75" customHeight="1" x14ac:dyDescent="0.2">
      <c r="A8918" s="64" t="s">
        <v>1434</v>
      </c>
      <c r="B8918" s="65" t="s">
        <v>1433</v>
      </c>
      <c r="C8918" s="65">
        <v>78360</v>
      </c>
      <c r="D8918" s="66">
        <f>VLOOKUP(A8918,'2.1 Termination Charges'!$B$4:$F$904,5,0)</f>
        <v>2.4240000000000001E-2</v>
      </c>
      <c r="G8918" s="67"/>
      <c r="H8918" s="67"/>
      <c r="J8918" s="67"/>
      <c r="P8918" s="68"/>
      <c r="Q8918" s="69"/>
      <c r="R8918" s="69"/>
      <c r="Z8918" s="70"/>
      <c r="AA8918" s="71"/>
      <c r="AB8918" s="70"/>
      <c r="AC8918" s="70"/>
      <c r="AD8918" s="53"/>
      <c r="AE8918" s="53"/>
      <c r="AF8918" s="72"/>
      <c r="AG8918" s="70"/>
      <c r="AH8918" s="70"/>
      <c r="AI8918" s="70"/>
    </row>
    <row r="8919" spans="1:35" ht="12.75" customHeight="1" x14ac:dyDescent="0.2">
      <c r="A8919" s="64" t="s">
        <v>1434</v>
      </c>
      <c r="B8919" s="65" t="s">
        <v>1433</v>
      </c>
      <c r="C8919" s="65">
        <v>78361</v>
      </c>
      <c r="D8919" s="66">
        <f>VLOOKUP(A8919,'2.1 Termination Charges'!$B$4:$F$904,5,0)</f>
        <v>2.4240000000000001E-2</v>
      </c>
      <c r="G8919" s="67"/>
      <c r="H8919" s="67"/>
      <c r="J8919" s="67"/>
      <c r="P8919" s="68"/>
      <c r="Q8919" s="69"/>
      <c r="R8919" s="69"/>
      <c r="Z8919" s="70"/>
      <c r="AA8919" s="71"/>
      <c r="AB8919" s="70"/>
      <c r="AC8919" s="70"/>
      <c r="AD8919" s="53"/>
      <c r="AE8919" s="53"/>
      <c r="AF8919" s="72"/>
      <c r="AG8919" s="70"/>
      <c r="AH8919" s="70"/>
      <c r="AI8919" s="70"/>
    </row>
    <row r="8920" spans="1:35" ht="12.75" customHeight="1" x14ac:dyDescent="0.2">
      <c r="A8920" s="64" t="s">
        <v>1434</v>
      </c>
      <c r="B8920" s="65" t="s">
        <v>1433</v>
      </c>
      <c r="C8920" s="65">
        <v>78363</v>
      </c>
      <c r="D8920" s="66">
        <f>VLOOKUP(A8920,'2.1 Termination Charges'!$B$4:$F$904,5,0)</f>
        <v>2.4240000000000001E-2</v>
      </c>
      <c r="G8920" s="67"/>
      <c r="H8920" s="67"/>
      <c r="J8920" s="67"/>
      <c r="P8920" s="68"/>
      <c r="Q8920" s="69"/>
      <c r="R8920" s="69"/>
      <c r="Z8920" s="70"/>
      <c r="AA8920" s="71"/>
      <c r="AB8920" s="70"/>
      <c r="AC8920" s="70"/>
      <c r="AD8920" s="53"/>
      <c r="AE8920" s="53"/>
      <c r="AF8920" s="72"/>
      <c r="AG8920" s="70"/>
      <c r="AH8920" s="70"/>
      <c r="AI8920" s="70"/>
    </row>
    <row r="8921" spans="1:35" ht="12.75" customHeight="1" x14ac:dyDescent="0.2">
      <c r="A8921" s="64" t="s">
        <v>1434</v>
      </c>
      <c r="B8921" s="65" t="s">
        <v>1433</v>
      </c>
      <c r="C8921" s="65">
        <v>78364</v>
      </c>
      <c r="D8921" s="66">
        <f>VLOOKUP(A8921,'2.1 Termination Charges'!$B$4:$F$904,5,0)</f>
        <v>2.4240000000000001E-2</v>
      </c>
      <c r="G8921" s="67"/>
      <c r="H8921" s="67"/>
      <c r="J8921" s="67"/>
      <c r="P8921" s="68"/>
      <c r="Q8921" s="69"/>
      <c r="R8921" s="69"/>
      <c r="Z8921" s="70"/>
      <c r="AA8921" s="71"/>
      <c r="AB8921" s="70"/>
      <c r="AC8921" s="70"/>
      <c r="AD8921" s="53"/>
      <c r="AE8921" s="53"/>
      <c r="AF8921" s="72"/>
      <c r="AG8921" s="70"/>
      <c r="AH8921" s="70"/>
      <c r="AI8921" s="70"/>
    </row>
    <row r="8922" spans="1:35" ht="12.75" customHeight="1" x14ac:dyDescent="0.2">
      <c r="A8922" s="64" t="s">
        <v>1434</v>
      </c>
      <c r="B8922" s="65" t="s">
        <v>1433</v>
      </c>
      <c r="C8922" s="65">
        <v>78365</v>
      </c>
      <c r="D8922" s="66">
        <f>VLOOKUP(A8922,'2.1 Termination Charges'!$B$4:$F$904,5,0)</f>
        <v>2.4240000000000001E-2</v>
      </c>
      <c r="G8922" s="67"/>
      <c r="H8922" s="67"/>
      <c r="J8922" s="67"/>
      <c r="P8922" s="68"/>
      <c r="Q8922" s="69"/>
      <c r="R8922" s="69"/>
      <c r="Z8922" s="70"/>
      <c r="AA8922" s="71"/>
      <c r="AB8922" s="70"/>
      <c r="AC8922" s="70"/>
      <c r="AD8922" s="53"/>
      <c r="AE8922" s="53"/>
      <c r="AF8922" s="72"/>
      <c r="AG8922" s="70"/>
      <c r="AH8922" s="70"/>
      <c r="AI8922" s="70"/>
    </row>
    <row r="8923" spans="1:35" ht="12.75" customHeight="1" x14ac:dyDescent="0.2">
      <c r="A8923" s="64" t="s">
        <v>1434</v>
      </c>
      <c r="B8923" s="65" t="s">
        <v>1433</v>
      </c>
      <c r="C8923" s="65">
        <v>78366</v>
      </c>
      <c r="D8923" s="66">
        <f>VLOOKUP(A8923,'2.1 Termination Charges'!$B$4:$F$904,5,0)</f>
        <v>2.4240000000000001E-2</v>
      </c>
      <c r="G8923" s="67"/>
      <c r="H8923" s="67"/>
      <c r="J8923" s="67"/>
      <c r="P8923" s="68"/>
      <c r="Q8923" s="69"/>
      <c r="R8923" s="69"/>
      <c r="Z8923" s="70"/>
      <c r="AA8923" s="71"/>
      <c r="AB8923" s="70"/>
      <c r="AC8923" s="70"/>
      <c r="AD8923" s="53"/>
      <c r="AE8923" s="53"/>
      <c r="AF8923" s="72"/>
      <c r="AG8923" s="70"/>
      <c r="AH8923" s="70"/>
      <c r="AI8923" s="70"/>
    </row>
    <row r="8924" spans="1:35" ht="12.75" customHeight="1" x14ac:dyDescent="0.2">
      <c r="A8924" s="64" t="s">
        <v>1434</v>
      </c>
      <c r="B8924" s="65" t="s">
        <v>1433</v>
      </c>
      <c r="C8924" s="65">
        <v>78367</v>
      </c>
      <c r="D8924" s="66">
        <f>VLOOKUP(A8924,'2.1 Termination Charges'!$B$4:$F$904,5,0)</f>
        <v>2.4240000000000001E-2</v>
      </c>
      <c r="G8924" s="67"/>
      <c r="H8924" s="67"/>
      <c r="J8924" s="67"/>
      <c r="P8924" s="68"/>
      <c r="Q8924" s="69"/>
      <c r="R8924" s="69"/>
      <c r="Z8924" s="70"/>
      <c r="AA8924" s="71"/>
      <c r="AB8924" s="70"/>
      <c r="AC8924" s="70"/>
      <c r="AD8924" s="53"/>
      <c r="AE8924" s="53"/>
      <c r="AF8924" s="72"/>
      <c r="AG8924" s="70"/>
      <c r="AH8924" s="70"/>
      <c r="AI8924" s="70"/>
    </row>
    <row r="8925" spans="1:35" ht="12.75" customHeight="1" x14ac:dyDescent="0.2">
      <c r="A8925" s="64" t="s">
        <v>1434</v>
      </c>
      <c r="B8925" s="65" t="s">
        <v>1433</v>
      </c>
      <c r="C8925" s="65">
        <v>78368</v>
      </c>
      <c r="D8925" s="66">
        <f>VLOOKUP(A8925,'2.1 Termination Charges'!$B$4:$F$904,5,0)</f>
        <v>2.4240000000000001E-2</v>
      </c>
      <c r="G8925" s="67"/>
      <c r="H8925" s="67"/>
      <c r="J8925" s="67"/>
      <c r="P8925" s="68"/>
      <c r="Q8925" s="69"/>
      <c r="R8925" s="69"/>
      <c r="Z8925" s="70"/>
      <c r="AA8925" s="71"/>
      <c r="AB8925" s="70"/>
      <c r="AC8925" s="70"/>
      <c r="AD8925" s="53"/>
      <c r="AE8925" s="53"/>
      <c r="AF8925" s="72"/>
      <c r="AG8925" s="70"/>
      <c r="AH8925" s="70"/>
      <c r="AI8925" s="70"/>
    </row>
    <row r="8926" spans="1:35" ht="12.75" customHeight="1" x14ac:dyDescent="0.2">
      <c r="A8926" s="64" t="s">
        <v>1434</v>
      </c>
      <c r="B8926" s="65" t="s">
        <v>1433</v>
      </c>
      <c r="C8926" s="65">
        <v>78369</v>
      </c>
      <c r="D8926" s="66">
        <f>VLOOKUP(A8926,'2.1 Termination Charges'!$B$4:$F$904,5,0)</f>
        <v>2.4240000000000001E-2</v>
      </c>
      <c r="G8926" s="67"/>
      <c r="H8926" s="67"/>
      <c r="J8926" s="67"/>
      <c r="P8926" s="68"/>
      <c r="Q8926" s="69"/>
      <c r="R8926" s="69"/>
      <c r="Z8926" s="70"/>
      <c r="AA8926" s="71"/>
      <c r="AB8926" s="70"/>
      <c r="AC8926" s="70"/>
      <c r="AD8926" s="53"/>
      <c r="AE8926" s="53"/>
      <c r="AF8926" s="72"/>
      <c r="AG8926" s="70"/>
      <c r="AH8926" s="70"/>
      <c r="AI8926" s="70"/>
    </row>
    <row r="8927" spans="1:35" ht="12.75" customHeight="1" x14ac:dyDescent="0.2">
      <c r="A8927" s="64" t="s">
        <v>1434</v>
      </c>
      <c r="B8927" s="65" t="s">
        <v>1433</v>
      </c>
      <c r="C8927" s="65">
        <v>78410</v>
      </c>
      <c r="D8927" s="66">
        <f>VLOOKUP(A8927,'2.1 Termination Charges'!$B$4:$F$904,5,0)</f>
        <v>2.4240000000000001E-2</v>
      </c>
      <c r="G8927" s="67"/>
      <c r="H8927" s="67"/>
      <c r="J8927" s="67"/>
      <c r="P8927" s="68"/>
      <c r="Q8927" s="69"/>
      <c r="R8927" s="69"/>
      <c r="Z8927" s="70"/>
      <c r="AA8927" s="71"/>
      <c r="AB8927" s="70"/>
      <c r="AC8927" s="70"/>
      <c r="AD8927" s="53"/>
      <c r="AE8927" s="53"/>
      <c r="AF8927" s="72"/>
      <c r="AG8927" s="70"/>
      <c r="AH8927" s="70"/>
      <c r="AI8927" s="70"/>
    </row>
    <row r="8928" spans="1:35" ht="12.75" customHeight="1" x14ac:dyDescent="0.2">
      <c r="A8928" s="64" t="s">
        <v>1434</v>
      </c>
      <c r="B8928" s="65" t="s">
        <v>1433</v>
      </c>
      <c r="C8928" s="65">
        <v>78411</v>
      </c>
      <c r="D8928" s="66">
        <f>VLOOKUP(A8928,'2.1 Termination Charges'!$B$4:$F$904,5,0)</f>
        <v>2.4240000000000001E-2</v>
      </c>
      <c r="G8928" s="67"/>
      <c r="H8928" s="67"/>
      <c r="J8928" s="67"/>
      <c r="P8928" s="68"/>
      <c r="Q8928" s="69"/>
      <c r="R8928" s="69"/>
      <c r="Z8928" s="70"/>
      <c r="AA8928" s="71"/>
      <c r="AB8928" s="70"/>
      <c r="AC8928" s="70"/>
      <c r="AD8928" s="53"/>
      <c r="AE8928" s="53"/>
      <c r="AF8928" s="72"/>
      <c r="AG8928" s="70"/>
      <c r="AH8928" s="70"/>
      <c r="AI8928" s="70"/>
    </row>
    <row r="8929" spans="1:35" ht="12.75" customHeight="1" x14ac:dyDescent="0.2">
      <c r="A8929" s="64" t="s">
        <v>1434</v>
      </c>
      <c r="B8929" s="65" t="s">
        <v>1433</v>
      </c>
      <c r="C8929" s="65">
        <v>78413</v>
      </c>
      <c r="D8929" s="66">
        <f>VLOOKUP(A8929,'2.1 Termination Charges'!$B$4:$F$904,5,0)</f>
        <v>2.4240000000000001E-2</v>
      </c>
      <c r="G8929" s="67"/>
      <c r="H8929" s="67"/>
      <c r="J8929" s="67"/>
      <c r="P8929" s="68"/>
      <c r="Q8929" s="69"/>
      <c r="R8929" s="69"/>
      <c r="Z8929" s="70"/>
      <c r="AA8929" s="71"/>
      <c r="AB8929" s="70"/>
      <c r="AC8929" s="70"/>
      <c r="AD8929" s="53"/>
      <c r="AE8929" s="53"/>
      <c r="AF8929" s="72"/>
      <c r="AG8929" s="70"/>
      <c r="AH8929" s="70"/>
      <c r="AI8929" s="70"/>
    </row>
    <row r="8930" spans="1:35" ht="12.75" customHeight="1" x14ac:dyDescent="0.2">
      <c r="A8930" s="64" t="s">
        <v>1434</v>
      </c>
      <c r="B8930" s="65" t="s">
        <v>1433</v>
      </c>
      <c r="C8930" s="65">
        <v>78414</v>
      </c>
      <c r="D8930" s="66">
        <f>VLOOKUP(A8930,'2.1 Termination Charges'!$B$4:$F$904,5,0)</f>
        <v>2.4240000000000001E-2</v>
      </c>
      <c r="G8930" s="67"/>
      <c r="H8930" s="67"/>
      <c r="J8930" s="67"/>
      <c r="P8930" s="68"/>
      <c r="Q8930" s="69"/>
      <c r="R8930" s="69"/>
      <c r="Z8930" s="70"/>
      <c r="AA8930" s="71"/>
      <c r="AB8930" s="70"/>
      <c r="AC8930" s="70"/>
      <c r="AD8930" s="53"/>
      <c r="AE8930" s="53"/>
      <c r="AF8930" s="72"/>
      <c r="AG8930" s="70"/>
      <c r="AH8930" s="70"/>
      <c r="AI8930" s="70"/>
    </row>
    <row r="8931" spans="1:35" ht="12.75" customHeight="1" x14ac:dyDescent="0.2">
      <c r="A8931" s="64" t="s">
        <v>1434</v>
      </c>
      <c r="B8931" s="65" t="s">
        <v>1433</v>
      </c>
      <c r="C8931" s="65">
        <v>78415</v>
      </c>
      <c r="D8931" s="66">
        <f>VLOOKUP(A8931,'2.1 Termination Charges'!$B$4:$F$904,5,0)</f>
        <v>2.4240000000000001E-2</v>
      </c>
      <c r="G8931" s="67"/>
      <c r="H8931" s="67"/>
      <c r="J8931" s="67"/>
      <c r="P8931" s="68"/>
      <c r="Q8931" s="69"/>
      <c r="R8931" s="69"/>
      <c r="Z8931" s="70"/>
      <c r="AA8931" s="71"/>
      <c r="AB8931" s="70"/>
      <c r="AC8931" s="70"/>
      <c r="AD8931" s="53"/>
      <c r="AE8931" s="53"/>
      <c r="AF8931" s="72"/>
      <c r="AG8931" s="70"/>
      <c r="AH8931" s="70"/>
      <c r="AI8931" s="70"/>
    </row>
    <row r="8932" spans="1:35" ht="12.75" customHeight="1" x14ac:dyDescent="0.2">
      <c r="A8932" s="64" t="s">
        <v>1434</v>
      </c>
      <c r="B8932" s="65" t="s">
        <v>1433</v>
      </c>
      <c r="C8932" s="65">
        <v>78416</v>
      </c>
      <c r="D8932" s="66">
        <f>VLOOKUP(A8932,'2.1 Termination Charges'!$B$4:$F$904,5,0)</f>
        <v>2.4240000000000001E-2</v>
      </c>
      <c r="G8932" s="67"/>
      <c r="H8932" s="67"/>
      <c r="J8932" s="67"/>
      <c r="P8932" s="68"/>
      <c r="Q8932" s="69"/>
      <c r="R8932" s="69"/>
      <c r="Z8932" s="70"/>
      <c r="AA8932" s="71"/>
      <c r="AB8932" s="70"/>
      <c r="AC8932" s="70"/>
      <c r="AD8932" s="53"/>
      <c r="AE8932" s="53"/>
      <c r="AF8932" s="72"/>
      <c r="AG8932" s="70"/>
      <c r="AH8932" s="70"/>
      <c r="AI8932" s="70"/>
    </row>
    <row r="8933" spans="1:35" ht="12.75" customHeight="1" x14ac:dyDescent="0.2">
      <c r="A8933" s="64" t="s">
        <v>1434</v>
      </c>
      <c r="B8933" s="65" t="s">
        <v>1433</v>
      </c>
      <c r="C8933" s="65">
        <v>78417</v>
      </c>
      <c r="D8933" s="66">
        <f>VLOOKUP(A8933,'2.1 Termination Charges'!$B$4:$F$904,5,0)</f>
        <v>2.4240000000000001E-2</v>
      </c>
      <c r="G8933" s="67"/>
      <c r="H8933" s="67"/>
      <c r="J8933" s="67"/>
      <c r="P8933" s="68"/>
      <c r="Q8933" s="69"/>
      <c r="R8933" s="69"/>
      <c r="Z8933" s="70"/>
      <c r="AA8933" s="71"/>
      <c r="AB8933" s="70"/>
      <c r="AC8933" s="70"/>
      <c r="AD8933" s="53"/>
      <c r="AE8933" s="53"/>
      <c r="AF8933" s="72"/>
      <c r="AG8933" s="70"/>
      <c r="AH8933" s="70"/>
      <c r="AI8933" s="70"/>
    </row>
    <row r="8934" spans="1:35" ht="12.75" customHeight="1" x14ac:dyDescent="0.2">
      <c r="A8934" s="64" t="s">
        <v>1434</v>
      </c>
      <c r="B8934" s="65" t="s">
        <v>1433</v>
      </c>
      <c r="C8934" s="65">
        <v>78418</v>
      </c>
      <c r="D8934" s="66">
        <f>VLOOKUP(A8934,'2.1 Termination Charges'!$B$4:$F$904,5,0)</f>
        <v>2.4240000000000001E-2</v>
      </c>
      <c r="G8934" s="67"/>
      <c r="H8934" s="67"/>
      <c r="J8934" s="67"/>
      <c r="P8934" s="68"/>
      <c r="Q8934" s="69"/>
      <c r="R8934" s="69"/>
      <c r="Z8934" s="70"/>
      <c r="AA8934" s="71"/>
      <c r="AB8934" s="70"/>
      <c r="AC8934" s="70"/>
      <c r="AD8934" s="53"/>
      <c r="AE8934" s="53"/>
      <c r="AF8934" s="72"/>
      <c r="AG8934" s="70"/>
      <c r="AH8934" s="70"/>
      <c r="AI8934" s="70"/>
    </row>
    <row r="8935" spans="1:35" ht="12.75" customHeight="1" x14ac:dyDescent="0.2">
      <c r="A8935" s="64" t="s">
        <v>1434</v>
      </c>
      <c r="B8935" s="65" t="s">
        <v>1433</v>
      </c>
      <c r="C8935" s="65">
        <v>78419</v>
      </c>
      <c r="D8935" s="66">
        <f>VLOOKUP(A8935,'2.1 Termination Charges'!$B$4:$F$904,5,0)</f>
        <v>2.4240000000000001E-2</v>
      </c>
      <c r="G8935" s="67"/>
      <c r="H8935" s="67"/>
      <c r="J8935" s="67"/>
      <c r="P8935" s="68"/>
      <c r="Q8935" s="69"/>
      <c r="R8935" s="69"/>
      <c r="Z8935" s="70"/>
      <c r="AA8935" s="71"/>
      <c r="AB8935" s="70"/>
      <c r="AC8935" s="70"/>
      <c r="AD8935" s="53"/>
      <c r="AE8935" s="53"/>
      <c r="AF8935" s="72"/>
      <c r="AG8935" s="70"/>
      <c r="AH8935" s="70"/>
      <c r="AI8935" s="70"/>
    </row>
    <row r="8936" spans="1:35" ht="12.75" customHeight="1" x14ac:dyDescent="0.2">
      <c r="A8936" s="64" t="s">
        <v>1434</v>
      </c>
      <c r="B8936" s="65" t="s">
        <v>1433</v>
      </c>
      <c r="C8936" s="65">
        <v>78420</v>
      </c>
      <c r="D8936" s="66">
        <f>VLOOKUP(A8936,'2.1 Termination Charges'!$B$4:$F$904,5,0)</f>
        <v>2.4240000000000001E-2</v>
      </c>
      <c r="G8936" s="67"/>
      <c r="H8936" s="67"/>
      <c r="J8936" s="67"/>
      <c r="P8936" s="68"/>
      <c r="Q8936" s="69"/>
      <c r="R8936" s="69"/>
      <c r="Z8936" s="70"/>
      <c r="AA8936" s="71"/>
      <c r="AB8936" s="70"/>
      <c r="AC8936" s="70"/>
      <c r="AD8936" s="53"/>
      <c r="AE8936" s="53"/>
      <c r="AF8936" s="72"/>
      <c r="AG8936" s="70"/>
      <c r="AH8936" s="70"/>
      <c r="AI8936" s="70"/>
    </row>
    <row r="8937" spans="1:35" ht="12.75" customHeight="1" x14ac:dyDescent="0.2">
      <c r="A8937" s="64" t="s">
        <v>1434</v>
      </c>
      <c r="B8937" s="65" t="s">
        <v>1433</v>
      </c>
      <c r="C8937" s="65">
        <v>78421</v>
      </c>
      <c r="D8937" s="66">
        <f>VLOOKUP(A8937,'2.1 Termination Charges'!$B$4:$F$904,5,0)</f>
        <v>2.4240000000000001E-2</v>
      </c>
      <c r="G8937" s="67"/>
      <c r="H8937" s="67"/>
      <c r="J8937" s="67"/>
      <c r="P8937" s="68"/>
      <c r="Q8937" s="69"/>
      <c r="R8937" s="69"/>
      <c r="Z8937" s="70"/>
      <c r="AA8937" s="71"/>
      <c r="AB8937" s="70"/>
      <c r="AC8937" s="70"/>
      <c r="AD8937" s="53"/>
      <c r="AE8937" s="53"/>
      <c r="AF8937" s="72"/>
      <c r="AG8937" s="70"/>
      <c r="AH8937" s="70"/>
      <c r="AI8937" s="70"/>
    </row>
    <row r="8938" spans="1:35" ht="12.75" customHeight="1" x14ac:dyDescent="0.2">
      <c r="A8938" s="64" t="s">
        <v>1434</v>
      </c>
      <c r="B8938" s="65" t="s">
        <v>1433</v>
      </c>
      <c r="C8938" s="65">
        <v>78423</v>
      </c>
      <c r="D8938" s="66">
        <f>VLOOKUP(A8938,'2.1 Termination Charges'!$B$4:$F$904,5,0)</f>
        <v>2.4240000000000001E-2</v>
      </c>
      <c r="G8938" s="67"/>
      <c r="H8938" s="67"/>
      <c r="J8938" s="67"/>
      <c r="P8938" s="68"/>
      <c r="Q8938" s="69"/>
      <c r="R8938" s="69"/>
      <c r="Z8938" s="70"/>
      <c r="AA8938" s="71"/>
      <c r="AB8938" s="70"/>
      <c r="AC8938" s="70"/>
      <c r="AD8938" s="53"/>
      <c r="AE8938" s="53"/>
      <c r="AF8938" s="72"/>
      <c r="AG8938" s="70"/>
      <c r="AH8938" s="70"/>
      <c r="AI8938" s="70"/>
    </row>
    <row r="8939" spans="1:35" ht="12.75" customHeight="1" x14ac:dyDescent="0.2">
      <c r="A8939" s="64" t="s">
        <v>1434</v>
      </c>
      <c r="B8939" s="65" t="s">
        <v>1433</v>
      </c>
      <c r="C8939" s="65">
        <v>78424</v>
      </c>
      <c r="D8939" s="66">
        <f>VLOOKUP(A8939,'2.1 Termination Charges'!$B$4:$F$904,5,0)</f>
        <v>2.4240000000000001E-2</v>
      </c>
      <c r="G8939" s="67"/>
      <c r="H8939" s="67"/>
      <c r="J8939" s="67"/>
      <c r="P8939" s="68"/>
      <c r="Q8939" s="69"/>
      <c r="R8939" s="69"/>
      <c r="Z8939" s="70"/>
      <c r="AA8939" s="71"/>
      <c r="AB8939" s="70"/>
      <c r="AC8939" s="70"/>
      <c r="AD8939" s="53"/>
      <c r="AE8939" s="53"/>
      <c r="AF8939" s="72"/>
      <c r="AG8939" s="70"/>
      <c r="AH8939" s="70"/>
      <c r="AI8939" s="70"/>
    </row>
    <row r="8940" spans="1:35" ht="12.75" customHeight="1" x14ac:dyDescent="0.2">
      <c r="A8940" s="64" t="s">
        <v>1434</v>
      </c>
      <c r="B8940" s="65" t="s">
        <v>1433</v>
      </c>
      <c r="C8940" s="65">
        <v>78425</v>
      </c>
      <c r="D8940" s="66">
        <f>VLOOKUP(A8940,'2.1 Termination Charges'!$B$4:$F$904,5,0)</f>
        <v>2.4240000000000001E-2</v>
      </c>
      <c r="G8940" s="67"/>
      <c r="H8940" s="67"/>
      <c r="J8940" s="67"/>
      <c r="P8940" s="68"/>
      <c r="Q8940" s="69"/>
      <c r="R8940" s="69"/>
      <c r="Z8940" s="70"/>
      <c r="AA8940" s="71"/>
      <c r="AB8940" s="70"/>
      <c r="AC8940" s="70"/>
      <c r="AD8940" s="53"/>
      <c r="AE8940" s="53"/>
      <c r="AF8940" s="72"/>
      <c r="AG8940" s="70"/>
      <c r="AH8940" s="70"/>
      <c r="AI8940" s="70"/>
    </row>
    <row r="8941" spans="1:35" ht="12.75" customHeight="1" x14ac:dyDescent="0.2">
      <c r="A8941" s="64" t="s">
        <v>1434</v>
      </c>
      <c r="B8941" s="65" t="s">
        <v>1433</v>
      </c>
      <c r="C8941" s="65">
        <v>78426</v>
      </c>
      <c r="D8941" s="66">
        <f>VLOOKUP(A8941,'2.1 Termination Charges'!$B$4:$F$904,5,0)</f>
        <v>2.4240000000000001E-2</v>
      </c>
      <c r="G8941" s="67"/>
      <c r="H8941" s="67"/>
      <c r="J8941" s="67"/>
      <c r="P8941" s="68"/>
      <c r="Q8941" s="69"/>
      <c r="R8941" s="69"/>
      <c r="Z8941" s="70"/>
      <c r="AA8941" s="71"/>
      <c r="AB8941" s="70"/>
      <c r="AC8941" s="70"/>
      <c r="AD8941" s="53"/>
      <c r="AE8941" s="53"/>
      <c r="AF8941" s="72"/>
      <c r="AG8941" s="70"/>
      <c r="AH8941" s="70"/>
      <c r="AI8941" s="70"/>
    </row>
    <row r="8942" spans="1:35" ht="12.75" customHeight="1" x14ac:dyDescent="0.2">
      <c r="A8942" s="64" t="s">
        <v>1434</v>
      </c>
      <c r="B8942" s="65" t="s">
        <v>1433</v>
      </c>
      <c r="C8942" s="65">
        <v>78427</v>
      </c>
      <c r="D8942" s="66">
        <f>VLOOKUP(A8942,'2.1 Termination Charges'!$B$4:$F$904,5,0)</f>
        <v>2.4240000000000001E-2</v>
      </c>
      <c r="G8942" s="67"/>
      <c r="H8942" s="67"/>
      <c r="J8942" s="67"/>
      <c r="P8942" s="68"/>
      <c r="Q8942" s="69"/>
      <c r="R8942" s="69"/>
      <c r="Z8942" s="70"/>
      <c r="AA8942" s="71"/>
      <c r="AB8942" s="70"/>
      <c r="AC8942" s="70"/>
      <c r="AD8942" s="53"/>
      <c r="AE8942" s="53"/>
      <c r="AF8942" s="72"/>
      <c r="AG8942" s="70"/>
      <c r="AH8942" s="70"/>
      <c r="AI8942" s="70"/>
    </row>
    <row r="8943" spans="1:35" ht="12.75" customHeight="1" x14ac:dyDescent="0.2">
      <c r="A8943" s="64" t="s">
        <v>1434</v>
      </c>
      <c r="B8943" s="65" t="s">
        <v>1433</v>
      </c>
      <c r="C8943" s="65">
        <v>78428</v>
      </c>
      <c r="D8943" s="66">
        <f>VLOOKUP(A8943,'2.1 Termination Charges'!$B$4:$F$904,5,0)</f>
        <v>2.4240000000000001E-2</v>
      </c>
      <c r="G8943" s="67"/>
      <c r="H8943" s="67"/>
      <c r="J8943" s="67"/>
      <c r="P8943" s="68"/>
      <c r="Q8943" s="69"/>
      <c r="R8943" s="69"/>
      <c r="Z8943" s="70"/>
      <c r="AA8943" s="71"/>
      <c r="AB8943" s="70"/>
      <c r="AC8943" s="70"/>
      <c r="AD8943" s="53"/>
      <c r="AE8943" s="53"/>
      <c r="AF8943" s="72"/>
      <c r="AG8943" s="70"/>
      <c r="AH8943" s="70"/>
      <c r="AI8943" s="70"/>
    </row>
    <row r="8944" spans="1:35" ht="12.75" customHeight="1" x14ac:dyDescent="0.2">
      <c r="A8944" s="64" t="s">
        <v>1434</v>
      </c>
      <c r="B8944" s="65" t="s">
        <v>1433</v>
      </c>
      <c r="C8944" s="65">
        <v>78429</v>
      </c>
      <c r="D8944" s="66">
        <f>VLOOKUP(A8944,'2.1 Termination Charges'!$B$4:$F$904,5,0)</f>
        <v>2.4240000000000001E-2</v>
      </c>
      <c r="G8944" s="67"/>
      <c r="H8944" s="67"/>
      <c r="J8944" s="67"/>
      <c r="P8944" s="68"/>
      <c r="Q8944" s="69"/>
      <c r="R8944" s="69"/>
      <c r="Z8944" s="70"/>
      <c r="AA8944" s="71"/>
      <c r="AB8944" s="70"/>
      <c r="AC8944" s="70"/>
      <c r="AD8944" s="53"/>
      <c r="AE8944" s="53"/>
      <c r="AF8944" s="72"/>
      <c r="AG8944" s="70"/>
      <c r="AH8944" s="70"/>
      <c r="AI8944" s="70"/>
    </row>
    <row r="8945" spans="1:35" ht="12.75" customHeight="1" x14ac:dyDescent="0.2">
      <c r="A8945" s="64" t="s">
        <v>1434</v>
      </c>
      <c r="B8945" s="65" t="s">
        <v>1433</v>
      </c>
      <c r="C8945" s="65">
        <v>78450</v>
      </c>
      <c r="D8945" s="66">
        <f>VLOOKUP(A8945,'2.1 Termination Charges'!$B$4:$F$904,5,0)</f>
        <v>2.4240000000000001E-2</v>
      </c>
      <c r="G8945" s="67"/>
      <c r="H8945" s="67"/>
      <c r="J8945" s="67"/>
      <c r="P8945" s="68"/>
      <c r="Q8945" s="69"/>
      <c r="R8945" s="69"/>
      <c r="Z8945" s="70"/>
      <c r="AA8945" s="71"/>
      <c r="AB8945" s="70"/>
      <c r="AC8945" s="70"/>
      <c r="AD8945" s="53"/>
      <c r="AE8945" s="53"/>
      <c r="AF8945" s="72"/>
      <c r="AG8945" s="70"/>
      <c r="AH8945" s="70"/>
      <c r="AI8945" s="70"/>
    </row>
    <row r="8946" spans="1:35" ht="12.75" customHeight="1" x14ac:dyDescent="0.2">
      <c r="A8946" s="64" t="s">
        <v>1434</v>
      </c>
      <c r="B8946" s="65" t="s">
        <v>1433</v>
      </c>
      <c r="C8946" s="65">
        <v>78451</v>
      </c>
      <c r="D8946" s="66">
        <f>VLOOKUP(A8946,'2.1 Termination Charges'!$B$4:$F$904,5,0)</f>
        <v>2.4240000000000001E-2</v>
      </c>
      <c r="G8946" s="67"/>
      <c r="H8946" s="67"/>
      <c r="J8946" s="67"/>
      <c r="P8946" s="68"/>
      <c r="Q8946" s="69"/>
      <c r="R8946" s="69"/>
      <c r="Z8946" s="70"/>
      <c r="AA8946" s="71"/>
      <c r="AB8946" s="70"/>
      <c r="AC8946" s="70"/>
      <c r="AD8946" s="53"/>
      <c r="AE8946" s="53"/>
      <c r="AF8946" s="72"/>
      <c r="AG8946" s="70"/>
      <c r="AH8946" s="70"/>
      <c r="AI8946" s="70"/>
    </row>
    <row r="8947" spans="1:35" ht="12.75" customHeight="1" x14ac:dyDescent="0.2">
      <c r="A8947" s="64" t="s">
        <v>1434</v>
      </c>
      <c r="B8947" s="65" t="s">
        <v>1433</v>
      </c>
      <c r="C8947" s="65">
        <v>78453</v>
      </c>
      <c r="D8947" s="66">
        <f>VLOOKUP(A8947,'2.1 Termination Charges'!$B$4:$F$904,5,0)</f>
        <v>2.4240000000000001E-2</v>
      </c>
      <c r="G8947" s="67"/>
      <c r="H8947" s="67"/>
      <c r="J8947" s="67"/>
      <c r="P8947" s="68"/>
      <c r="Q8947" s="69"/>
      <c r="R8947" s="69"/>
      <c r="Z8947" s="70"/>
      <c r="AA8947" s="71"/>
      <c r="AB8947" s="70"/>
      <c r="AC8947" s="70"/>
      <c r="AD8947" s="53"/>
      <c r="AE8947" s="53"/>
      <c r="AF8947" s="72"/>
      <c r="AG8947" s="70"/>
      <c r="AH8947" s="70"/>
      <c r="AI8947" s="70"/>
    </row>
    <row r="8948" spans="1:35" ht="12.75" customHeight="1" x14ac:dyDescent="0.2">
      <c r="A8948" s="64" t="s">
        <v>1434</v>
      </c>
      <c r="B8948" s="65" t="s">
        <v>1433</v>
      </c>
      <c r="C8948" s="65">
        <v>78454</v>
      </c>
      <c r="D8948" s="66">
        <f>VLOOKUP(A8948,'2.1 Termination Charges'!$B$4:$F$904,5,0)</f>
        <v>2.4240000000000001E-2</v>
      </c>
      <c r="G8948" s="67"/>
      <c r="H8948" s="67"/>
      <c r="J8948" s="67"/>
      <c r="P8948" s="68"/>
      <c r="Q8948" s="69"/>
      <c r="R8948" s="69"/>
      <c r="Z8948" s="70"/>
      <c r="AA8948" s="71"/>
      <c r="AB8948" s="70"/>
      <c r="AC8948" s="70"/>
      <c r="AD8948" s="53"/>
      <c r="AE8948" s="53"/>
      <c r="AF8948" s="72"/>
      <c r="AG8948" s="70"/>
      <c r="AH8948" s="70"/>
      <c r="AI8948" s="70"/>
    </row>
    <row r="8949" spans="1:35" ht="12.75" customHeight="1" x14ac:dyDescent="0.2">
      <c r="A8949" s="64" t="s">
        <v>1434</v>
      </c>
      <c r="B8949" s="65" t="s">
        <v>1433</v>
      </c>
      <c r="C8949" s="65">
        <v>78455</v>
      </c>
      <c r="D8949" s="66">
        <f>VLOOKUP(A8949,'2.1 Termination Charges'!$B$4:$F$904,5,0)</f>
        <v>2.4240000000000001E-2</v>
      </c>
      <c r="G8949" s="67"/>
      <c r="H8949" s="67"/>
      <c r="J8949" s="67"/>
      <c r="P8949" s="68"/>
      <c r="Q8949" s="69"/>
      <c r="R8949" s="69"/>
      <c r="Z8949" s="70"/>
      <c r="AA8949" s="71"/>
      <c r="AB8949" s="70"/>
      <c r="AC8949" s="70"/>
      <c r="AD8949" s="53"/>
      <c r="AE8949" s="53"/>
      <c r="AF8949" s="72"/>
      <c r="AG8949" s="70"/>
      <c r="AH8949" s="70"/>
      <c r="AI8949" s="70"/>
    </row>
    <row r="8950" spans="1:35" ht="12.75" customHeight="1" x14ac:dyDescent="0.2">
      <c r="A8950" s="64" t="s">
        <v>1434</v>
      </c>
      <c r="B8950" s="65" t="s">
        <v>1433</v>
      </c>
      <c r="C8950" s="65">
        <v>78456</v>
      </c>
      <c r="D8950" s="66">
        <f>VLOOKUP(A8950,'2.1 Termination Charges'!$B$4:$F$904,5,0)</f>
        <v>2.4240000000000001E-2</v>
      </c>
      <c r="G8950" s="67"/>
      <c r="H8950" s="67"/>
      <c r="J8950" s="67"/>
      <c r="P8950" s="68"/>
      <c r="Q8950" s="69"/>
      <c r="R8950" s="69"/>
      <c r="Z8950" s="70"/>
      <c r="AA8950" s="71"/>
      <c r="AB8950" s="70"/>
      <c r="AC8950" s="70"/>
      <c r="AD8950" s="53"/>
      <c r="AE8950" s="53"/>
      <c r="AF8950" s="72"/>
      <c r="AG8950" s="70"/>
      <c r="AH8950" s="70"/>
      <c r="AI8950" s="70"/>
    </row>
    <row r="8951" spans="1:35" ht="12.75" customHeight="1" x14ac:dyDescent="0.2">
      <c r="A8951" s="64" t="s">
        <v>1434</v>
      </c>
      <c r="B8951" s="65" t="s">
        <v>1433</v>
      </c>
      <c r="C8951" s="65">
        <v>78457</v>
      </c>
      <c r="D8951" s="66">
        <f>VLOOKUP(A8951,'2.1 Termination Charges'!$B$4:$F$904,5,0)</f>
        <v>2.4240000000000001E-2</v>
      </c>
      <c r="G8951" s="67"/>
      <c r="H8951" s="67"/>
      <c r="J8951" s="67"/>
      <c r="P8951" s="68"/>
      <c r="Q8951" s="69"/>
      <c r="R8951" s="69"/>
      <c r="Z8951" s="70"/>
      <c r="AA8951" s="71"/>
      <c r="AB8951" s="70"/>
      <c r="AC8951" s="70"/>
      <c r="AD8951" s="53"/>
      <c r="AE8951" s="53"/>
      <c r="AF8951" s="72"/>
      <c r="AG8951" s="70"/>
      <c r="AH8951" s="70"/>
      <c r="AI8951" s="70"/>
    </row>
    <row r="8952" spans="1:35" ht="12.75" customHeight="1" x14ac:dyDescent="0.2">
      <c r="A8952" s="64" t="s">
        <v>1434</v>
      </c>
      <c r="B8952" s="65" t="s">
        <v>1433</v>
      </c>
      <c r="C8952" s="65">
        <v>78458</v>
      </c>
      <c r="D8952" s="66">
        <f>VLOOKUP(A8952,'2.1 Termination Charges'!$B$4:$F$904,5,0)</f>
        <v>2.4240000000000001E-2</v>
      </c>
      <c r="G8952" s="67"/>
      <c r="H8952" s="67"/>
      <c r="J8952" s="67"/>
      <c r="P8952" s="68"/>
      <c r="Q8952" s="69"/>
      <c r="R8952" s="69"/>
      <c r="Z8952" s="70"/>
      <c r="AA8952" s="71"/>
      <c r="AB8952" s="70"/>
      <c r="AC8952" s="70"/>
      <c r="AD8952" s="53"/>
      <c r="AE8952" s="53"/>
      <c r="AF8952" s="72"/>
      <c r="AG8952" s="70"/>
      <c r="AH8952" s="70"/>
      <c r="AI8952" s="70"/>
    </row>
    <row r="8953" spans="1:35" ht="12.75" customHeight="1" x14ac:dyDescent="0.2">
      <c r="A8953" s="64" t="s">
        <v>1434</v>
      </c>
      <c r="B8953" s="65" t="s">
        <v>1433</v>
      </c>
      <c r="C8953" s="65">
        <v>78459</v>
      </c>
      <c r="D8953" s="66">
        <f>VLOOKUP(A8953,'2.1 Termination Charges'!$B$4:$F$904,5,0)</f>
        <v>2.4240000000000001E-2</v>
      </c>
      <c r="G8953" s="67"/>
      <c r="H8953" s="67"/>
      <c r="J8953" s="67"/>
      <c r="P8953" s="68"/>
      <c r="Q8953" s="69"/>
      <c r="R8953" s="69"/>
      <c r="Z8953" s="70"/>
      <c r="AA8953" s="71"/>
      <c r="AB8953" s="70"/>
      <c r="AC8953" s="70"/>
      <c r="AD8953" s="53"/>
      <c r="AE8953" s="53"/>
      <c r="AF8953" s="72"/>
      <c r="AG8953" s="70"/>
      <c r="AH8953" s="70"/>
      <c r="AI8953" s="70"/>
    </row>
    <row r="8954" spans="1:35" ht="12.75" customHeight="1" x14ac:dyDescent="0.2">
      <c r="A8954" s="64" t="s">
        <v>1434</v>
      </c>
      <c r="B8954" s="65" t="s">
        <v>1433</v>
      </c>
      <c r="C8954" s="65">
        <v>78460</v>
      </c>
      <c r="D8954" s="66">
        <f>VLOOKUP(A8954,'2.1 Termination Charges'!$B$4:$F$904,5,0)</f>
        <v>2.4240000000000001E-2</v>
      </c>
      <c r="G8954" s="67"/>
      <c r="H8954" s="67"/>
      <c r="J8954" s="67"/>
      <c r="P8954" s="68"/>
      <c r="Q8954" s="69"/>
      <c r="R8954" s="69"/>
      <c r="Z8954" s="70"/>
      <c r="AA8954" s="71"/>
      <c r="AB8954" s="70"/>
      <c r="AC8954" s="70"/>
      <c r="AD8954" s="53"/>
      <c r="AE8954" s="53"/>
      <c r="AF8954" s="72"/>
      <c r="AG8954" s="70"/>
      <c r="AH8954" s="70"/>
      <c r="AI8954" s="70"/>
    </row>
    <row r="8955" spans="1:35" ht="12.75" customHeight="1" x14ac:dyDescent="0.2">
      <c r="A8955" s="64" t="s">
        <v>1434</v>
      </c>
      <c r="B8955" s="65" t="s">
        <v>1433</v>
      </c>
      <c r="C8955" s="65">
        <v>78461</v>
      </c>
      <c r="D8955" s="66">
        <f>VLOOKUP(A8955,'2.1 Termination Charges'!$B$4:$F$904,5,0)</f>
        <v>2.4240000000000001E-2</v>
      </c>
      <c r="G8955" s="67"/>
      <c r="H8955" s="67"/>
      <c r="J8955" s="67"/>
      <c r="P8955" s="68"/>
      <c r="Q8955" s="69"/>
      <c r="R8955" s="69"/>
      <c r="Z8955" s="70"/>
      <c r="AA8955" s="71"/>
      <c r="AB8955" s="70"/>
      <c r="AC8955" s="70"/>
      <c r="AD8955" s="53"/>
      <c r="AE8955" s="53"/>
      <c r="AF8955" s="72"/>
      <c r="AG8955" s="70"/>
      <c r="AH8955" s="70"/>
      <c r="AI8955" s="70"/>
    </row>
    <row r="8956" spans="1:35" ht="12.75" customHeight="1" x14ac:dyDescent="0.2">
      <c r="A8956" s="64" t="s">
        <v>1434</v>
      </c>
      <c r="B8956" s="65" t="s">
        <v>1433</v>
      </c>
      <c r="C8956" s="65">
        <v>78463</v>
      </c>
      <c r="D8956" s="66">
        <f>VLOOKUP(A8956,'2.1 Termination Charges'!$B$4:$F$904,5,0)</f>
        <v>2.4240000000000001E-2</v>
      </c>
      <c r="G8956" s="67"/>
      <c r="H8956" s="67"/>
      <c r="J8956" s="67"/>
      <c r="P8956" s="68"/>
      <c r="Q8956" s="69"/>
      <c r="R8956" s="69"/>
      <c r="Z8956" s="70"/>
      <c r="AA8956" s="71"/>
      <c r="AB8956" s="70"/>
      <c r="AC8956" s="70"/>
      <c r="AD8956" s="53"/>
      <c r="AE8956" s="53"/>
      <c r="AF8956" s="72"/>
      <c r="AG8956" s="70"/>
      <c r="AH8956" s="70"/>
      <c r="AI8956" s="70"/>
    </row>
    <row r="8957" spans="1:35" ht="12.75" customHeight="1" x14ac:dyDescent="0.2">
      <c r="A8957" s="64" t="s">
        <v>1434</v>
      </c>
      <c r="B8957" s="65" t="s">
        <v>1433</v>
      </c>
      <c r="C8957" s="65">
        <v>78464</v>
      </c>
      <c r="D8957" s="66">
        <f>VLOOKUP(A8957,'2.1 Termination Charges'!$B$4:$F$904,5,0)</f>
        <v>2.4240000000000001E-2</v>
      </c>
      <c r="G8957" s="67"/>
      <c r="H8957" s="67"/>
      <c r="J8957" s="67"/>
      <c r="P8957" s="68"/>
      <c r="Q8957" s="69"/>
      <c r="R8957" s="69"/>
      <c r="Z8957" s="70"/>
      <c r="AA8957" s="71"/>
      <c r="AB8957" s="70"/>
      <c r="AC8957" s="70"/>
      <c r="AD8957" s="53"/>
      <c r="AE8957" s="53"/>
      <c r="AF8957" s="72"/>
      <c r="AG8957" s="70"/>
      <c r="AH8957" s="70"/>
      <c r="AI8957" s="70"/>
    </row>
    <row r="8958" spans="1:35" ht="12.75" customHeight="1" x14ac:dyDescent="0.2">
      <c r="A8958" s="64" t="s">
        <v>1434</v>
      </c>
      <c r="B8958" s="65" t="s">
        <v>1433</v>
      </c>
      <c r="C8958" s="65">
        <v>78465</v>
      </c>
      <c r="D8958" s="66">
        <f>VLOOKUP(A8958,'2.1 Termination Charges'!$B$4:$F$904,5,0)</f>
        <v>2.4240000000000001E-2</v>
      </c>
      <c r="G8958" s="67"/>
      <c r="H8958" s="67"/>
      <c r="J8958" s="67"/>
      <c r="P8958" s="68"/>
      <c r="Q8958" s="69"/>
      <c r="R8958" s="69"/>
      <c r="Z8958" s="70"/>
      <c r="AA8958" s="71"/>
      <c r="AB8958" s="70"/>
      <c r="AC8958" s="70"/>
      <c r="AD8958" s="53"/>
      <c r="AE8958" s="53"/>
      <c r="AF8958" s="72"/>
      <c r="AG8958" s="70"/>
      <c r="AH8958" s="70"/>
      <c r="AI8958" s="70"/>
    </row>
    <row r="8959" spans="1:35" ht="12.75" customHeight="1" x14ac:dyDescent="0.2">
      <c r="A8959" s="64" t="s">
        <v>1434</v>
      </c>
      <c r="B8959" s="65" t="s">
        <v>1433</v>
      </c>
      <c r="C8959" s="65">
        <v>78466</v>
      </c>
      <c r="D8959" s="66">
        <f>VLOOKUP(A8959,'2.1 Termination Charges'!$B$4:$F$904,5,0)</f>
        <v>2.4240000000000001E-2</v>
      </c>
      <c r="G8959" s="67"/>
      <c r="H8959" s="67"/>
      <c r="J8959" s="67"/>
      <c r="P8959" s="68"/>
      <c r="Q8959" s="69"/>
      <c r="R8959" s="69"/>
      <c r="Z8959" s="70"/>
      <c r="AA8959" s="71"/>
      <c r="AB8959" s="70"/>
      <c r="AC8959" s="70"/>
      <c r="AD8959" s="53"/>
      <c r="AE8959" s="53"/>
      <c r="AF8959" s="72"/>
      <c r="AG8959" s="70"/>
      <c r="AH8959" s="70"/>
      <c r="AI8959" s="70"/>
    </row>
    <row r="8960" spans="1:35" ht="12.75" customHeight="1" x14ac:dyDescent="0.2">
      <c r="A8960" s="64" t="s">
        <v>1434</v>
      </c>
      <c r="B8960" s="65" t="s">
        <v>1433</v>
      </c>
      <c r="C8960" s="65">
        <v>78467</v>
      </c>
      <c r="D8960" s="66">
        <f>VLOOKUP(A8960,'2.1 Termination Charges'!$B$4:$F$904,5,0)</f>
        <v>2.4240000000000001E-2</v>
      </c>
      <c r="G8960" s="67"/>
      <c r="H8960" s="67"/>
      <c r="J8960" s="67"/>
      <c r="P8960" s="68"/>
      <c r="Q8960" s="69"/>
      <c r="R8960" s="69"/>
      <c r="Z8960" s="70"/>
      <c r="AA8960" s="71"/>
      <c r="AB8960" s="70"/>
      <c r="AC8960" s="70"/>
      <c r="AD8960" s="53"/>
      <c r="AE8960" s="53"/>
      <c r="AF8960" s="72"/>
      <c r="AG8960" s="70"/>
      <c r="AH8960" s="70"/>
      <c r="AI8960" s="70"/>
    </row>
    <row r="8961" spans="1:35" ht="12.75" customHeight="1" x14ac:dyDescent="0.2">
      <c r="A8961" s="64" t="s">
        <v>1434</v>
      </c>
      <c r="B8961" s="65" t="s">
        <v>1433</v>
      </c>
      <c r="C8961" s="65">
        <v>78468</v>
      </c>
      <c r="D8961" s="66">
        <f>VLOOKUP(A8961,'2.1 Termination Charges'!$B$4:$F$904,5,0)</f>
        <v>2.4240000000000001E-2</v>
      </c>
      <c r="G8961" s="67"/>
      <c r="H8961" s="67"/>
      <c r="J8961" s="67"/>
      <c r="P8961" s="68"/>
      <c r="Q8961" s="69"/>
      <c r="R8961" s="69"/>
      <c r="Z8961" s="70"/>
      <c r="AA8961" s="71"/>
      <c r="AB8961" s="70"/>
      <c r="AC8961" s="70"/>
      <c r="AD8961" s="53"/>
      <c r="AE8961" s="53"/>
      <c r="AF8961" s="72"/>
      <c r="AG8961" s="70"/>
      <c r="AH8961" s="70"/>
      <c r="AI8961" s="70"/>
    </row>
    <row r="8962" spans="1:35" ht="12.75" customHeight="1" x14ac:dyDescent="0.2">
      <c r="A8962" s="64" t="s">
        <v>1434</v>
      </c>
      <c r="B8962" s="65" t="s">
        <v>1433</v>
      </c>
      <c r="C8962" s="65">
        <v>78469</v>
      </c>
      <c r="D8962" s="66">
        <f>VLOOKUP(A8962,'2.1 Termination Charges'!$B$4:$F$904,5,0)</f>
        <v>2.4240000000000001E-2</v>
      </c>
      <c r="G8962" s="67"/>
      <c r="H8962" s="67"/>
      <c r="J8962" s="67"/>
      <c r="P8962" s="68"/>
      <c r="Q8962" s="69"/>
      <c r="R8962" s="69"/>
      <c r="Z8962" s="70"/>
      <c r="AA8962" s="71"/>
      <c r="AB8962" s="70"/>
      <c r="AC8962" s="70"/>
      <c r="AD8962" s="53"/>
      <c r="AE8962" s="53"/>
      <c r="AF8962" s="72"/>
      <c r="AG8962" s="70"/>
      <c r="AH8962" s="70"/>
      <c r="AI8962" s="70"/>
    </row>
    <row r="8963" spans="1:35" ht="12.75" customHeight="1" x14ac:dyDescent="0.2">
      <c r="A8963" s="64" t="s">
        <v>1434</v>
      </c>
      <c r="B8963" s="65" t="s">
        <v>1433</v>
      </c>
      <c r="C8963" s="65">
        <v>7848</v>
      </c>
      <c r="D8963" s="66">
        <f>VLOOKUP(A8963,'2.1 Termination Charges'!$B$4:$F$904,5,0)</f>
        <v>2.4240000000000001E-2</v>
      </c>
      <c r="G8963" s="67"/>
      <c r="H8963" s="67"/>
      <c r="J8963" s="67"/>
      <c r="P8963" s="68"/>
      <c r="Q8963" s="69"/>
      <c r="R8963" s="69"/>
      <c r="Z8963" s="70"/>
      <c r="AA8963" s="71"/>
      <c r="AB8963" s="70"/>
      <c r="AC8963" s="70"/>
      <c r="AD8963" s="53"/>
      <c r="AE8963" s="53"/>
      <c r="AF8963" s="72"/>
      <c r="AG8963" s="70"/>
      <c r="AH8963" s="70"/>
      <c r="AI8963" s="70"/>
    </row>
    <row r="8964" spans="1:35" ht="12.75" customHeight="1" x14ac:dyDescent="0.2">
      <c r="A8964" s="64" t="s">
        <v>1436</v>
      </c>
      <c r="B8964" s="65" t="s">
        <v>1435</v>
      </c>
      <c r="C8964" s="65">
        <v>7301</v>
      </c>
      <c r="D8964" s="66">
        <f>VLOOKUP(A8964,'2.1 Termination Charges'!$B$4:$F$904,5,0)</f>
        <v>2.4240000000000001E-2</v>
      </c>
      <c r="G8964" s="67"/>
      <c r="H8964" s="67"/>
      <c r="J8964" s="67"/>
      <c r="P8964" s="68"/>
      <c r="Q8964" s="69"/>
      <c r="R8964" s="69"/>
      <c r="Z8964" s="70"/>
      <c r="AA8964" s="71"/>
      <c r="AB8964" s="70"/>
      <c r="AC8964" s="70"/>
      <c r="AD8964" s="53"/>
      <c r="AE8964" s="53"/>
      <c r="AF8964" s="72"/>
      <c r="AG8964" s="70"/>
      <c r="AH8964" s="70"/>
      <c r="AI8964" s="70"/>
    </row>
    <row r="8965" spans="1:35" ht="12.75" customHeight="1" x14ac:dyDescent="0.2">
      <c r="A8965" s="64" t="s">
        <v>1436</v>
      </c>
      <c r="B8965" s="65" t="s">
        <v>1435</v>
      </c>
      <c r="C8965" s="65">
        <v>7302</v>
      </c>
      <c r="D8965" s="66">
        <f>VLOOKUP(A8965,'2.1 Termination Charges'!$B$4:$F$904,5,0)</f>
        <v>2.4240000000000001E-2</v>
      </c>
      <c r="G8965" s="67"/>
      <c r="H8965" s="67"/>
      <c r="J8965" s="67"/>
      <c r="P8965" s="68"/>
      <c r="Q8965" s="69"/>
      <c r="R8965" s="69"/>
      <c r="Z8965" s="70"/>
      <c r="AA8965" s="71"/>
      <c r="AB8965" s="70"/>
      <c r="AC8965" s="70"/>
      <c r="AD8965" s="53"/>
      <c r="AE8965" s="53"/>
      <c r="AF8965" s="72"/>
      <c r="AG8965" s="70"/>
      <c r="AH8965" s="70"/>
      <c r="AI8965" s="70"/>
    </row>
    <row r="8966" spans="1:35" ht="12.75" customHeight="1" x14ac:dyDescent="0.2">
      <c r="A8966" s="64" t="s">
        <v>1436</v>
      </c>
      <c r="B8966" s="65" t="s">
        <v>1435</v>
      </c>
      <c r="C8966" s="65">
        <v>73420</v>
      </c>
      <c r="D8966" s="66">
        <f>VLOOKUP(A8966,'2.1 Termination Charges'!$B$4:$F$904,5,0)</f>
        <v>2.4240000000000001E-2</v>
      </c>
      <c r="G8966" s="67"/>
      <c r="H8966" s="67"/>
      <c r="J8966" s="67"/>
      <c r="P8966" s="68"/>
      <c r="Q8966" s="69"/>
      <c r="R8966" s="69"/>
      <c r="Z8966" s="70"/>
      <c r="AA8966" s="71"/>
      <c r="AB8966" s="70"/>
      <c r="AC8966" s="70"/>
      <c r="AD8966" s="53"/>
      <c r="AE8966" s="53"/>
      <c r="AF8966" s="72"/>
      <c r="AG8966" s="70"/>
      <c r="AH8966" s="70"/>
      <c r="AI8966" s="70"/>
    </row>
    <row r="8967" spans="1:35" ht="12.75" customHeight="1" x14ac:dyDescent="0.2">
      <c r="A8967" s="64" t="s">
        <v>1436</v>
      </c>
      <c r="B8967" s="65" t="s">
        <v>1435</v>
      </c>
      <c r="C8967" s="65">
        <v>73421</v>
      </c>
      <c r="D8967" s="66">
        <f>VLOOKUP(A8967,'2.1 Termination Charges'!$B$4:$F$904,5,0)</f>
        <v>2.4240000000000001E-2</v>
      </c>
      <c r="G8967" s="67"/>
      <c r="H8967" s="67"/>
      <c r="J8967" s="67"/>
      <c r="P8967" s="68"/>
      <c r="Q8967" s="69"/>
      <c r="R8967" s="69"/>
      <c r="Z8967" s="70"/>
      <c r="AA8967" s="71"/>
      <c r="AB8967" s="70"/>
      <c r="AC8967" s="70"/>
      <c r="AD8967" s="53"/>
      <c r="AE8967" s="53"/>
      <c r="AF8967" s="72"/>
      <c r="AG8967" s="70"/>
      <c r="AH8967" s="70"/>
      <c r="AI8967" s="70"/>
    </row>
    <row r="8968" spans="1:35" ht="12.75" customHeight="1" x14ac:dyDescent="0.2">
      <c r="A8968" s="64" t="s">
        <v>1436</v>
      </c>
      <c r="B8968" s="65" t="s">
        <v>1435</v>
      </c>
      <c r="C8968" s="65">
        <v>73423</v>
      </c>
      <c r="D8968" s="66">
        <f>VLOOKUP(A8968,'2.1 Termination Charges'!$B$4:$F$904,5,0)</f>
        <v>2.4240000000000001E-2</v>
      </c>
      <c r="G8968" s="67"/>
      <c r="H8968" s="67"/>
      <c r="J8968" s="67"/>
      <c r="P8968" s="68"/>
      <c r="Q8968" s="69"/>
      <c r="R8968" s="69"/>
      <c r="Z8968" s="70"/>
      <c r="AA8968" s="71"/>
      <c r="AB8968" s="70"/>
      <c r="AC8968" s="70"/>
      <c r="AD8968" s="53"/>
      <c r="AE8968" s="53"/>
      <c r="AF8968" s="72"/>
      <c r="AG8968" s="70"/>
      <c r="AH8968" s="70"/>
      <c r="AI8968" s="70"/>
    </row>
    <row r="8969" spans="1:35" ht="12.75" customHeight="1" x14ac:dyDescent="0.2">
      <c r="A8969" s="64" t="s">
        <v>1436</v>
      </c>
      <c r="B8969" s="65" t="s">
        <v>1435</v>
      </c>
      <c r="C8969" s="65">
        <v>73424</v>
      </c>
      <c r="D8969" s="66">
        <f>VLOOKUP(A8969,'2.1 Termination Charges'!$B$4:$F$904,5,0)</f>
        <v>2.4240000000000001E-2</v>
      </c>
      <c r="G8969" s="67"/>
      <c r="H8969" s="67"/>
      <c r="J8969" s="67"/>
      <c r="P8969" s="68"/>
      <c r="Q8969" s="69"/>
      <c r="R8969" s="69"/>
      <c r="Z8969" s="70"/>
      <c r="AA8969" s="71"/>
      <c r="AB8969" s="70"/>
      <c r="AC8969" s="70"/>
      <c r="AD8969" s="53"/>
      <c r="AE8969" s="53"/>
      <c r="AF8969" s="72"/>
      <c r="AG8969" s="70"/>
      <c r="AH8969" s="70"/>
      <c r="AI8969" s="70"/>
    </row>
    <row r="8970" spans="1:35" ht="12.75" customHeight="1" x14ac:dyDescent="0.2">
      <c r="A8970" s="64" t="s">
        <v>1436</v>
      </c>
      <c r="B8970" s="65" t="s">
        <v>1435</v>
      </c>
      <c r="C8970" s="65">
        <v>73425</v>
      </c>
      <c r="D8970" s="66">
        <f>VLOOKUP(A8970,'2.1 Termination Charges'!$B$4:$F$904,5,0)</f>
        <v>2.4240000000000001E-2</v>
      </c>
      <c r="G8970" s="67"/>
      <c r="H8970" s="67"/>
      <c r="J8970" s="67"/>
      <c r="P8970" s="68"/>
      <c r="Q8970" s="69"/>
      <c r="R8970" s="69"/>
      <c r="Z8970" s="70"/>
      <c r="AA8970" s="71"/>
      <c r="AB8970" s="70"/>
      <c r="AC8970" s="70"/>
      <c r="AD8970" s="53"/>
      <c r="AE8970" s="53"/>
      <c r="AF8970" s="72"/>
      <c r="AG8970" s="70"/>
      <c r="AH8970" s="70"/>
      <c r="AI8970" s="70"/>
    </row>
    <row r="8971" spans="1:35" ht="12.75" customHeight="1" x14ac:dyDescent="0.2">
      <c r="A8971" s="64" t="s">
        <v>1436</v>
      </c>
      <c r="B8971" s="65" t="s">
        <v>1435</v>
      </c>
      <c r="C8971" s="65">
        <v>73426</v>
      </c>
      <c r="D8971" s="66">
        <f>VLOOKUP(A8971,'2.1 Termination Charges'!$B$4:$F$904,5,0)</f>
        <v>2.4240000000000001E-2</v>
      </c>
      <c r="G8971" s="67"/>
      <c r="H8971" s="67"/>
      <c r="J8971" s="67"/>
      <c r="P8971" s="68"/>
      <c r="Q8971" s="69"/>
      <c r="R8971" s="69"/>
      <c r="Z8971" s="70"/>
      <c r="AA8971" s="71"/>
      <c r="AB8971" s="70"/>
      <c r="AC8971" s="70"/>
      <c r="AD8971" s="53"/>
      <c r="AE8971" s="53"/>
      <c r="AF8971" s="72"/>
      <c r="AG8971" s="70"/>
      <c r="AH8971" s="70"/>
      <c r="AI8971" s="70"/>
    </row>
    <row r="8972" spans="1:35" ht="12.75" customHeight="1" x14ac:dyDescent="0.2">
      <c r="A8972" s="64" t="s">
        <v>1436</v>
      </c>
      <c r="B8972" s="65" t="s">
        <v>1435</v>
      </c>
      <c r="C8972" s="65">
        <v>73427</v>
      </c>
      <c r="D8972" s="66">
        <f>VLOOKUP(A8972,'2.1 Termination Charges'!$B$4:$F$904,5,0)</f>
        <v>2.4240000000000001E-2</v>
      </c>
      <c r="G8972" s="67"/>
      <c r="H8972" s="67"/>
      <c r="J8972" s="67"/>
      <c r="P8972" s="68"/>
      <c r="Q8972" s="69"/>
      <c r="R8972" s="69"/>
      <c r="Z8972" s="70"/>
      <c r="AA8972" s="71"/>
      <c r="AB8972" s="70"/>
      <c r="AC8972" s="70"/>
      <c r="AD8972" s="53"/>
      <c r="AE8972" s="53"/>
      <c r="AF8972" s="72"/>
      <c r="AG8972" s="70"/>
      <c r="AH8972" s="70"/>
      <c r="AI8972" s="70"/>
    </row>
    <row r="8973" spans="1:35" ht="12.75" customHeight="1" x14ac:dyDescent="0.2">
      <c r="A8973" s="64" t="s">
        <v>1436</v>
      </c>
      <c r="B8973" s="65" t="s">
        <v>1435</v>
      </c>
      <c r="C8973" s="65">
        <v>73428</v>
      </c>
      <c r="D8973" s="66">
        <f>VLOOKUP(A8973,'2.1 Termination Charges'!$B$4:$F$904,5,0)</f>
        <v>2.4240000000000001E-2</v>
      </c>
      <c r="G8973" s="67"/>
      <c r="H8973" s="67"/>
      <c r="J8973" s="67"/>
      <c r="P8973" s="68"/>
      <c r="Q8973" s="69"/>
      <c r="R8973" s="69"/>
      <c r="Z8973" s="70"/>
      <c r="AA8973" s="71"/>
      <c r="AB8973" s="70"/>
      <c r="AC8973" s="70"/>
      <c r="AD8973" s="53"/>
      <c r="AE8973" s="53"/>
      <c r="AF8973" s="72"/>
      <c r="AG8973" s="70"/>
      <c r="AH8973" s="70"/>
      <c r="AI8973" s="70"/>
    </row>
    <row r="8974" spans="1:35" ht="12.75" customHeight="1" x14ac:dyDescent="0.2">
      <c r="A8974" s="64" t="s">
        <v>1436</v>
      </c>
      <c r="B8974" s="65" t="s">
        <v>1435</v>
      </c>
      <c r="C8974" s="65">
        <v>73429</v>
      </c>
      <c r="D8974" s="66">
        <f>VLOOKUP(A8974,'2.1 Termination Charges'!$B$4:$F$904,5,0)</f>
        <v>2.4240000000000001E-2</v>
      </c>
      <c r="G8974" s="67"/>
      <c r="H8974" s="67"/>
      <c r="J8974" s="67"/>
      <c r="P8974" s="68"/>
      <c r="Q8974" s="69"/>
      <c r="R8974" s="69"/>
      <c r="Z8974" s="70"/>
      <c r="AA8974" s="71"/>
      <c r="AB8974" s="70"/>
      <c r="AC8974" s="70"/>
      <c r="AD8974" s="53"/>
      <c r="AE8974" s="53"/>
      <c r="AF8974" s="72"/>
      <c r="AG8974" s="70"/>
      <c r="AH8974" s="70"/>
      <c r="AI8974" s="70"/>
    </row>
    <row r="8975" spans="1:35" ht="12.75" customHeight="1" x14ac:dyDescent="0.2">
      <c r="A8975" s="64" t="s">
        <v>1436</v>
      </c>
      <c r="B8975" s="65" t="s">
        <v>1435</v>
      </c>
      <c r="C8975" s="65">
        <v>73430</v>
      </c>
      <c r="D8975" s="66">
        <f>VLOOKUP(A8975,'2.1 Termination Charges'!$B$4:$F$904,5,0)</f>
        <v>2.4240000000000001E-2</v>
      </c>
      <c r="G8975" s="67"/>
      <c r="H8975" s="67"/>
      <c r="J8975" s="67"/>
      <c r="P8975" s="68"/>
      <c r="Q8975" s="69"/>
      <c r="R8975" s="69"/>
      <c r="Z8975" s="70"/>
      <c r="AA8975" s="71"/>
      <c r="AB8975" s="70"/>
      <c r="AC8975" s="70"/>
      <c r="AD8975" s="53"/>
      <c r="AE8975" s="53"/>
      <c r="AF8975" s="72"/>
      <c r="AG8975" s="70"/>
      <c r="AH8975" s="70"/>
      <c r="AI8975" s="70"/>
    </row>
    <row r="8976" spans="1:35" ht="12.75" customHeight="1" x14ac:dyDescent="0.2">
      <c r="A8976" s="64" t="s">
        <v>1436</v>
      </c>
      <c r="B8976" s="65" t="s">
        <v>1435</v>
      </c>
      <c r="C8976" s="65">
        <v>73431</v>
      </c>
      <c r="D8976" s="66">
        <f>VLOOKUP(A8976,'2.1 Termination Charges'!$B$4:$F$904,5,0)</f>
        <v>2.4240000000000001E-2</v>
      </c>
      <c r="G8976" s="67"/>
      <c r="H8976" s="67"/>
      <c r="J8976" s="67"/>
      <c r="P8976" s="68"/>
      <c r="Q8976" s="69"/>
      <c r="R8976" s="69"/>
      <c r="Z8976" s="70"/>
      <c r="AA8976" s="71"/>
      <c r="AB8976" s="70"/>
      <c r="AC8976" s="70"/>
      <c r="AD8976" s="53"/>
      <c r="AE8976" s="53"/>
      <c r="AF8976" s="72"/>
      <c r="AG8976" s="70"/>
      <c r="AH8976" s="70"/>
      <c r="AI8976" s="70"/>
    </row>
    <row r="8977" spans="1:35" ht="12.75" customHeight="1" x14ac:dyDescent="0.2">
      <c r="A8977" s="64" t="s">
        <v>1436</v>
      </c>
      <c r="B8977" s="65" t="s">
        <v>1435</v>
      </c>
      <c r="C8977" s="65">
        <v>73434</v>
      </c>
      <c r="D8977" s="66">
        <f>VLOOKUP(A8977,'2.1 Termination Charges'!$B$4:$F$904,5,0)</f>
        <v>2.4240000000000001E-2</v>
      </c>
      <c r="G8977" s="67"/>
      <c r="H8977" s="67"/>
      <c r="J8977" s="67"/>
      <c r="P8977" s="68"/>
      <c r="Q8977" s="69"/>
      <c r="R8977" s="69"/>
      <c r="Z8977" s="70"/>
      <c r="AA8977" s="71"/>
      <c r="AB8977" s="70"/>
      <c r="AC8977" s="70"/>
      <c r="AD8977" s="53"/>
      <c r="AE8977" s="53"/>
      <c r="AF8977" s="72"/>
      <c r="AG8977" s="70"/>
      <c r="AH8977" s="70"/>
      <c r="AI8977" s="70"/>
    </row>
    <row r="8978" spans="1:35" ht="12.75" customHeight="1" x14ac:dyDescent="0.2">
      <c r="A8978" s="64" t="s">
        <v>1436</v>
      </c>
      <c r="B8978" s="65" t="s">
        <v>1435</v>
      </c>
      <c r="C8978" s="65">
        <v>73435</v>
      </c>
      <c r="D8978" s="66">
        <f>VLOOKUP(A8978,'2.1 Termination Charges'!$B$4:$F$904,5,0)</f>
        <v>2.4240000000000001E-2</v>
      </c>
      <c r="G8978" s="67"/>
      <c r="H8978" s="67"/>
      <c r="J8978" s="67"/>
      <c r="P8978" s="68"/>
      <c r="Q8978" s="69"/>
      <c r="R8978" s="69"/>
      <c r="Z8978" s="70"/>
      <c r="AA8978" s="71"/>
      <c r="AB8978" s="70"/>
      <c r="AC8978" s="70"/>
      <c r="AD8978" s="53"/>
      <c r="AE8978" s="53"/>
      <c r="AF8978" s="72"/>
      <c r="AG8978" s="70"/>
      <c r="AH8978" s="70"/>
      <c r="AI8978" s="70"/>
    </row>
    <row r="8979" spans="1:35" ht="12.75" customHeight="1" x14ac:dyDescent="0.2">
      <c r="A8979" s="64" t="s">
        <v>1436</v>
      </c>
      <c r="B8979" s="65" t="s">
        <v>1435</v>
      </c>
      <c r="C8979" s="65">
        <v>73436</v>
      </c>
      <c r="D8979" s="66">
        <f>VLOOKUP(A8979,'2.1 Termination Charges'!$B$4:$F$904,5,0)</f>
        <v>2.4240000000000001E-2</v>
      </c>
      <c r="G8979" s="67"/>
      <c r="H8979" s="67"/>
      <c r="J8979" s="67"/>
      <c r="P8979" s="68"/>
      <c r="Q8979" s="69"/>
      <c r="R8979" s="69"/>
      <c r="Z8979" s="70"/>
      <c r="AA8979" s="71"/>
      <c r="AB8979" s="70"/>
      <c r="AC8979" s="70"/>
      <c r="AD8979" s="53"/>
      <c r="AE8979" s="53"/>
      <c r="AF8979" s="72"/>
      <c r="AG8979" s="70"/>
      <c r="AH8979" s="70"/>
      <c r="AI8979" s="70"/>
    </row>
    <row r="8980" spans="1:35" ht="12.75" customHeight="1" x14ac:dyDescent="0.2">
      <c r="A8980" s="64" t="s">
        <v>1436</v>
      </c>
      <c r="B8980" s="65" t="s">
        <v>1435</v>
      </c>
      <c r="C8980" s="65">
        <v>73437</v>
      </c>
      <c r="D8980" s="66">
        <f>VLOOKUP(A8980,'2.1 Termination Charges'!$B$4:$F$904,5,0)</f>
        <v>2.4240000000000001E-2</v>
      </c>
      <c r="G8980" s="67"/>
      <c r="H8980" s="67"/>
      <c r="J8980" s="67"/>
      <c r="P8980" s="68"/>
      <c r="Q8980" s="69"/>
      <c r="R8980" s="69"/>
      <c r="Z8980" s="70"/>
      <c r="AA8980" s="71"/>
      <c r="AB8980" s="70"/>
      <c r="AC8980" s="70"/>
      <c r="AD8980" s="53"/>
      <c r="AE8980" s="53"/>
      <c r="AF8980" s="72"/>
      <c r="AG8980" s="70"/>
      <c r="AH8980" s="70"/>
      <c r="AI8980" s="70"/>
    </row>
    <row r="8981" spans="1:35" ht="12.75" customHeight="1" x14ac:dyDescent="0.2">
      <c r="A8981" s="64" t="s">
        <v>1436</v>
      </c>
      <c r="B8981" s="65" t="s">
        <v>1435</v>
      </c>
      <c r="C8981" s="65">
        <v>73438</v>
      </c>
      <c r="D8981" s="66">
        <f>VLOOKUP(A8981,'2.1 Termination Charges'!$B$4:$F$904,5,0)</f>
        <v>2.4240000000000001E-2</v>
      </c>
      <c r="G8981" s="67"/>
      <c r="H8981" s="67"/>
      <c r="J8981" s="67"/>
      <c r="P8981" s="68"/>
      <c r="Q8981" s="69"/>
      <c r="R8981" s="69"/>
      <c r="Z8981" s="70"/>
      <c r="AA8981" s="71"/>
      <c r="AB8981" s="70"/>
      <c r="AC8981" s="70"/>
      <c r="AD8981" s="53"/>
      <c r="AE8981" s="53"/>
      <c r="AF8981" s="72"/>
      <c r="AG8981" s="70"/>
      <c r="AH8981" s="70"/>
      <c r="AI8981" s="70"/>
    </row>
    <row r="8982" spans="1:35" ht="12.75" customHeight="1" x14ac:dyDescent="0.2">
      <c r="A8982" s="64" t="s">
        <v>1436</v>
      </c>
      <c r="B8982" s="65" t="s">
        <v>1435</v>
      </c>
      <c r="C8982" s="65">
        <v>73439</v>
      </c>
      <c r="D8982" s="66">
        <f>VLOOKUP(A8982,'2.1 Termination Charges'!$B$4:$F$904,5,0)</f>
        <v>2.4240000000000001E-2</v>
      </c>
      <c r="G8982" s="67"/>
      <c r="H8982" s="67"/>
      <c r="J8982" s="67"/>
      <c r="P8982" s="68"/>
      <c r="Q8982" s="69"/>
      <c r="R8982" s="69"/>
      <c r="Z8982" s="70"/>
      <c r="AA8982" s="71"/>
      <c r="AB8982" s="70"/>
      <c r="AC8982" s="70"/>
      <c r="AD8982" s="53"/>
      <c r="AE8982" s="53"/>
      <c r="AF8982" s="72"/>
      <c r="AG8982" s="70"/>
      <c r="AH8982" s="70"/>
      <c r="AI8982" s="70"/>
    </row>
    <row r="8983" spans="1:35" ht="12.75" customHeight="1" x14ac:dyDescent="0.2">
      <c r="A8983" s="64" t="s">
        <v>1436</v>
      </c>
      <c r="B8983" s="65" t="s">
        <v>1435</v>
      </c>
      <c r="C8983" s="65">
        <v>73450</v>
      </c>
      <c r="D8983" s="66">
        <f>VLOOKUP(A8983,'2.1 Termination Charges'!$B$4:$F$904,5,0)</f>
        <v>2.4240000000000001E-2</v>
      </c>
      <c r="G8983" s="67"/>
      <c r="H8983" s="67"/>
      <c r="J8983" s="67"/>
      <c r="P8983" s="68"/>
      <c r="Q8983" s="69"/>
      <c r="R8983" s="69"/>
      <c r="Z8983" s="70"/>
      <c r="AA8983" s="71"/>
      <c r="AB8983" s="70"/>
      <c r="AC8983" s="70"/>
      <c r="AD8983" s="53"/>
      <c r="AE8983" s="53"/>
      <c r="AF8983" s="72"/>
      <c r="AG8983" s="70"/>
      <c r="AH8983" s="70"/>
      <c r="AI8983" s="70"/>
    </row>
    <row r="8984" spans="1:35" ht="12.75" customHeight="1" x14ac:dyDescent="0.2">
      <c r="A8984" s="64" t="s">
        <v>1436</v>
      </c>
      <c r="B8984" s="65" t="s">
        <v>1435</v>
      </c>
      <c r="C8984" s="65">
        <v>73451</v>
      </c>
      <c r="D8984" s="66">
        <f>VLOOKUP(A8984,'2.1 Termination Charges'!$B$4:$F$904,5,0)</f>
        <v>2.4240000000000001E-2</v>
      </c>
      <c r="G8984" s="67"/>
      <c r="H8984" s="67"/>
      <c r="J8984" s="67"/>
      <c r="P8984" s="68"/>
      <c r="Q8984" s="69"/>
      <c r="R8984" s="69"/>
      <c r="Z8984" s="70"/>
      <c r="AA8984" s="71"/>
      <c r="AB8984" s="70"/>
      <c r="AC8984" s="70"/>
      <c r="AD8984" s="53"/>
      <c r="AE8984" s="53"/>
      <c r="AF8984" s="72"/>
      <c r="AG8984" s="70"/>
      <c r="AH8984" s="70"/>
      <c r="AI8984" s="70"/>
    </row>
    <row r="8985" spans="1:35" ht="12.75" customHeight="1" x14ac:dyDescent="0.2">
      <c r="A8985" s="64" t="s">
        <v>1436</v>
      </c>
      <c r="B8985" s="65" t="s">
        <v>1435</v>
      </c>
      <c r="C8985" s="65">
        <v>73453</v>
      </c>
      <c r="D8985" s="66">
        <f>VLOOKUP(A8985,'2.1 Termination Charges'!$B$4:$F$904,5,0)</f>
        <v>2.4240000000000001E-2</v>
      </c>
      <c r="G8985" s="67"/>
      <c r="H8985" s="67"/>
      <c r="J8985" s="67"/>
      <c r="P8985" s="68"/>
      <c r="Q8985" s="69"/>
      <c r="R8985" s="69"/>
      <c r="Z8985" s="70"/>
      <c r="AA8985" s="71"/>
      <c r="AB8985" s="70"/>
      <c r="AC8985" s="70"/>
      <c r="AD8985" s="53"/>
      <c r="AE8985" s="53"/>
      <c r="AF8985" s="72"/>
      <c r="AG8985" s="70"/>
      <c r="AH8985" s="70"/>
      <c r="AI8985" s="70"/>
    </row>
    <row r="8986" spans="1:35" ht="12.75" customHeight="1" x14ac:dyDescent="0.2">
      <c r="A8986" s="64" t="s">
        <v>1436</v>
      </c>
      <c r="B8986" s="65" t="s">
        <v>1435</v>
      </c>
      <c r="C8986" s="65">
        <v>73454</v>
      </c>
      <c r="D8986" s="66">
        <f>VLOOKUP(A8986,'2.1 Termination Charges'!$B$4:$F$904,5,0)</f>
        <v>2.4240000000000001E-2</v>
      </c>
      <c r="G8986" s="67"/>
      <c r="H8986" s="67"/>
      <c r="J8986" s="67"/>
      <c r="P8986" s="68"/>
      <c r="Q8986" s="69"/>
      <c r="R8986" s="69"/>
      <c r="Z8986" s="70"/>
      <c r="AA8986" s="71"/>
      <c r="AB8986" s="70"/>
      <c r="AC8986" s="70"/>
      <c r="AD8986" s="53"/>
      <c r="AE8986" s="53"/>
      <c r="AF8986" s="72"/>
      <c r="AG8986" s="70"/>
      <c r="AH8986" s="70"/>
      <c r="AI8986" s="70"/>
    </row>
    <row r="8987" spans="1:35" ht="12.75" customHeight="1" x14ac:dyDescent="0.2">
      <c r="A8987" s="64" t="s">
        <v>1436</v>
      </c>
      <c r="B8987" s="65" t="s">
        <v>1435</v>
      </c>
      <c r="C8987" s="65">
        <v>73455</v>
      </c>
      <c r="D8987" s="66">
        <f>VLOOKUP(A8987,'2.1 Termination Charges'!$B$4:$F$904,5,0)</f>
        <v>2.4240000000000001E-2</v>
      </c>
      <c r="G8987" s="67"/>
      <c r="H8987" s="67"/>
      <c r="J8987" s="67"/>
      <c r="P8987" s="68"/>
      <c r="Q8987" s="69"/>
      <c r="R8987" s="69"/>
      <c r="Z8987" s="70"/>
      <c r="AA8987" s="71"/>
      <c r="AB8987" s="70"/>
      <c r="AC8987" s="70"/>
      <c r="AD8987" s="53"/>
      <c r="AE8987" s="53"/>
      <c r="AF8987" s="72"/>
      <c r="AG8987" s="70"/>
      <c r="AH8987" s="70"/>
      <c r="AI8987" s="70"/>
    </row>
    <row r="8988" spans="1:35" ht="12.75" customHeight="1" x14ac:dyDescent="0.2">
      <c r="A8988" s="64" t="s">
        <v>1436</v>
      </c>
      <c r="B8988" s="65" t="s">
        <v>1435</v>
      </c>
      <c r="C8988" s="65">
        <v>73456</v>
      </c>
      <c r="D8988" s="66">
        <f>VLOOKUP(A8988,'2.1 Termination Charges'!$B$4:$F$904,5,0)</f>
        <v>2.4240000000000001E-2</v>
      </c>
      <c r="G8988" s="67"/>
      <c r="H8988" s="67"/>
      <c r="J8988" s="67"/>
      <c r="P8988" s="68"/>
      <c r="Q8988" s="69"/>
      <c r="R8988" s="69"/>
      <c r="Z8988" s="70"/>
      <c r="AA8988" s="71"/>
      <c r="AB8988" s="70"/>
      <c r="AC8988" s="70"/>
      <c r="AD8988" s="53"/>
      <c r="AE8988" s="53"/>
      <c r="AF8988" s="72"/>
      <c r="AG8988" s="70"/>
      <c r="AH8988" s="70"/>
      <c r="AI8988" s="70"/>
    </row>
    <row r="8989" spans="1:35" ht="12.75" customHeight="1" x14ac:dyDescent="0.2">
      <c r="A8989" s="64" t="s">
        <v>1436</v>
      </c>
      <c r="B8989" s="65" t="s">
        <v>1435</v>
      </c>
      <c r="C8989" s="65">
        <v>73457</v>
      </c>
      <c r="D8989" s="66">
        <f>VLOOKUP(A8989,'2.1 Termination Charges'!$B$4:$F$904,5,0)</f>
        <v>2.4240000000000001E-2</v>
      </c>
      <c r="G8989" s="67"/>
      <c r="H8989" s="67"/>
      <c r="J8989" s="67"/>
      <c r="P8989" s="68"/>
      <c r="Q8989" s="69"/>
      <c r="R8989" s="69"/>
      <c r="Z8989" s="70"/>
      <c r="AA8989" s="71"/>
      <c r="AB8989" s="70"/>
      <c r="AC8989" s="70"/>
      <c r="AD8989" s="53"/>
      <c r="AE8989" s="53"/>
      <c r="AF8989" s="72"/>
      <c r="AG8989" s="70"/>
      <c r="AH8989" s="70"/>
      <c r="AI8989" s="70"/>
    </row>
    <row r="8990" spans="1:35" ht="12.75" customHeight="1" x14ac:dyDescent="0.2">
      <c r="A8990" s="64" t="s">
        <v>1436</v>
      </c>
      <c r="B8990" s="65" t="s">
        <v>1435</v>
      </c>
      <c r="C8990" s="65">
        <v>73458</v>
      </c>
      <c r="D8990" s="66">
        <f>VLOOKUP(A8990,'2.1 Termination Charges'!$B$4:$F$904,5,0)</f>
        <v>2.4240000000000001E-2</v>
      </c>
      <c r="G8990" s="67"/>
      <c r="H8990" s="67"/>
      <c r="J8990" s="67"/>
      <c r="P8990" s="68"/>
      <c r="Q8990" s="69"/>
      <c r="R8990" s="69"/>
      <c r="Z8990" s="70"/>
      <c r="AA8990" s="71"/>
      <c r="AB8990" s="70"/>
      <c r="AC8990" s="70"/>
      <c r="AD8990" s="53"/>
      <c r="AE8990" s="53"/>
      <c r="AF8990" s="72"/>
      <c r="AG8990" s="70"/>
      <c r="AH8990" s="70"/>
      <c r="AI8990" s="70"/>
    </row>
    <row r="8991" spans="1:35" ht="12.75" customHeight="1" x14ac:dyDescent="0.2">
      <c r="A8991" s="64" t="s">
        <v>1436</v>
      </c>
      <c r="B8991" s="65" t="s">
        <v>1435</v>
      </c>
      <c r="C8991" s="65">
        <v>73459</v>
      </c>
      <c r="D8991" s="66">
        <f>VLOOKUP(A8991,'2.1 Termination Charges'!$B$4:$F$904,5,0)</f>
        <v>2.4240000000000001E-2</v>
      </c>
      <c r="G8991" s="67"/>
      <c r="H8991" s="67"/>
      <c r="J8991" s="67"/>
      <c r="P8991" s="68"/>
      <c r="Q8991" s="69"/>
      <c r="R8991" s="69"/>
      <c r="Z8991" s="70"/>
      <c r="AA8991" s="71"/>
      <c r="AB8991" s="70"/>
      <c r="AC8991" s="70"/>
      <c r="AD8991" s="53"/>
      <c r="AE8991" s="53"/>
      <c r="AF8991" s="72"/>
      <c r="AG8991" s="70"/>
      <c r="AH8991" s="70"/>
      <c r="AI8991" s="70"/>
    </row>
    <row r="8992" spans="1:35" ht="12.75" customHeight="1" x14ac:dyDescent="0.2">
      <c r="A8992" s="64" t="s">
        <v>1436</v>
      </c>
      <c r="B8992" s="65" t="s">
        <v>1435</v>
      </c>
      <c r="C8992" s="65">
        <v>73460</v>
      </c>
      <c r="D8992" s="66">
        <f>VLOOKUP(A8992,'2.1 Termination Charges'!$B$4:$F$904,5,0)</f>
        <v>2.4240000000000001E-2</v>
      </c>
      <c r="G8992" s="67"/>
      <c r="H8992" s="67"/>
      <c r="J8992" s="67"/>
      <c r="P8992" s="68"/>
      <c r="Q8992" s="69"/>
      <c r="R8992" s="69"/>
      <c r="Z8992" s="70"/>
      <c r="AA8992" s="71"/>
      <c r="AB8992" s="70"/>
      <c r="AC8992" s="70"/>
      <c r="AD8992" s="53"/>
      <c r="AE8992" s="53"/>
      <c r="AF8992" s="72"/>
      <c r="AG8992" s="70"/>
      <c r="AH8992" s="70"/>
      <c r="AI8992" s="70"/>
    </row>
    <row r="8993" spans="1:35" ht="12.75" customHeight="1" x14ac:dyDescent="0.2">
      <c r="A8993" s="64" t="s">
        <v>1436</v>
      </c>
      <c r="B8993" s="65" t="s">
        <v>1435</v>
      </c>
      <c r="C8993" s="65">
        <v>73461</v>
      </c>
      <c r="D8993" s="66">
        <f>VLOOKUP(A8993,'2.1 Termination Charges'!$B$4:$F$904,5,0)</f>
        <v>2.4240000000000001E-2</v>
      </c>
      <c r="G8993" s="67"/>
      <c r="H8993" s="67"/>
      <c r="J8993" s="67"/>
      <c r="P8993" s="68"/>
      <c r="Q8993" s="69"/>
      <c r="R8993" s="69"/>
      <c r="Z8993" s="70"/>
      <c r="AA8993" s="71"/>
      <c r="AB8993" s="70"/>
      <c r="AC8993" s="70"/>
      <c r="AD8993" s="53"/>
      <c r="AE8993" s="53"/>
      <c r="AF8993" s="72"/>
      <c r="AG8993" s="70"/>
      <c r="AH8993" s="70"/>
      <c r="AI8993" s="70"/>
    </row>
    <row r="8994" spans="1:35" ht="12.75" customHeight="1" x14ac:dyDescent="0.2">
      <c r="A8994" s="64" t="s">
        <v>1436</v>
      </c>
      <c r="B8994" s="65" t="s">
        <v>1435</v>
      </c>
      <c r="C8994" s="65">
        <v>73463</v>
      </c>
      <c r="D8994" s="66">
        <f>VLOOKUP(A8994,'2.1 Termination Charges'!$B$4:$F$904,5,0)</f>
        <v>2.4240000000000001E-2</v>
      </c>
      <c r="G8994" s="67"/>
      <c r="H8994" s="67"/>
      <c r="J8994" s="67"/>
      <c r="P8994" s="68"/>
      <c r="Q8994" s="69"/>
      <c r="R8994" s="69"/>
      <c r="Z8994" s="70"/>
      <c r="AA8994" s="71"/>
      <c r="AB8994" s="70"/>
      <c r="AC8994" s="70"/>
      <c r="AD8994" s="53"/>
      <c r="AE8994" s="53"/>
      <c r="AF8994" s="72"/>
      <c r="AG8994" s="70"/>
      <c r="AH8994" s="70"/>
      <c r="AI8994" s="70"/>
    </row>
    <row r="8995" spans="1:35" ht="12.75" customHeight="1" x14ac:dyDescent="0.2">
      <c r="A8995" s="64" t="s">
        <v>1436</v>
      </c>
      <c r="B8995" s="65" t="s">
        <v>1435</v>
      </c>
      <c r="C8995" s="65">
        <v>73464</v>
      </c>
      <c r="D8995" s="66">
        <f>VLOOKUP(A8995,'2.1 Termination Charges'!$B$4:$F$904,5,0)</f>
        <v>2.4240000000000001E-2</v>
      </c>
      <c r="G8995" s="67"/>
      <c r="H8995" s="67"/>
      <c r="J8995" s="67"/>
      <c r="P8995" s="68"/>
      <c r="Q8995" s="69"/>
      <c r="R8995" s="69"/>
      <c r="Z8995" s="70"/>
      <c r="AA8995" s="71"/>
      <c r="AB8995" s="70"/>
      <c r="AC8995" s="70"/>
      <c r="AD8995" s="53"/>
      <c r="AE8995" s="53"/>
      <c r="AF8995" s="72"/>
      <c r="AG8995" s="70"/>
      <c r="AH8995" s="70"/>
      <c r="AI8995" s="70"/>
    </row>
    <row r="8996" spans="1:35" ht="12.75" customHeight="1" x14ac:dyDescent="0.2">
      <c r="A8996" s="64" t="s">
        <v>1436</v>
      </c>
      <c r="B8996" s="65" t="s">
        <v>1435</v>
      </c>
      <c r="C8996" s="65">
        <v>73465</v>
      </c>
      <c r="D8996" s="66">
        <f>VLOOKUP(A8996,'2.1 Termination Charges'!$B$4:$F$904,5,0)</f>
        <v>2.4240000000000001E-2</v>
      </c>
      <c r="G8996" s="67"/>
      <c r="H8996" s="67"/>
      <c r="J8996" s="67"/>
      <c r="P8996" s="68"/>
      <c r="Q8996" s="69"/>
      <c r="R8996" s="69"/>
      <c r="Z8996" s="70"/>
      <c r="AA8996" s="71"/>
      <c r="AB8996" s="70"/>
      <c r="AC8996" s="70"/>
      <c r="AD8996" s="53"/>
      <c r="AE8996" s="53"/>
      <c r="AF8996" s="72"/>
      <c r="AG8996" s="70"/>
      <c r="AH8996" s="70"/>
      <c r="AI8996" s="70"/>
    </row>
    <row r="8997" spans="1:35" ht="12.75" customHeight="1" x14ac:dyDescent="0.2">
      <c r="A8997" s="64" t="s">
        <v>1436</v>
      </c>
      <c r="B8997" s="65" t="s">
        <v>1435</v>
      </c>
      <c r="C8997" s="65">
        <v>73466</v>
      </c>
      <c r="D8997" s="66">
        <f>VLOOKUP(A8997,'2.1 Termination Charges'!$B$4:$F$904,5,0)</f>
        <v>2.4240000000000001E-2</v>
      </c>
      <c r="G8997" s="67"/>
      <c r="H8997" s="67"/>
      <c r="J8997" s="67"/>
      <c r="P8997" s="68"/>
      <c r="Q8997" s="69"/>
      <c r="R8997" s="69"/>
      <c r="Z8997" s="70"/>
      <c r="AA8997" s="71"/>
      <c r="AB8997" s="70"/>
      <c r="AC8997" s="70"/>
      <c r="AD8997" s="53"/>
      <c r="AE8997" s="53"/>
      <c r="AF8997" s="72"/>
      <c r="AG8997" s="70"/>
      <c r="AH8997" s="70"/>
      <c r="AI8997" s="70"/>
    </row>
    <row r="8998" spans="1:35" ht="12.75" customHeight="1" x14ac:dyDescent="0.2">
      <c r="A8998" s="64" t="s">
        <v>1436</v>
      </c>
      <c r="B8998" s="65" t="s">
        <v>1435</v>
      </c>
      <c r="C8998" s="65">
        <v>73467</v>
      </c>
      <c r="D8998" s="66">
        <f>VLOOKUP(A8998,'2.1 Termination Charges'!$B$4:$F$904,5,0)</f>
        <v>2.4240000000000001E-2</v>
      </c>
      <c r="G8998" s="67"/>
      <c r="H8998" s="67"/>
      <c r="J8998" s="67"/>
      <c r="P8998" s="68"/>
      <c r="Q8998" s="69"/>
      <c r="R8998" s="69"/>
      <c r="Z8998" s="70"/>
      <c r="AA8998" s="71"/>
      <c r="AB8998" s="70"/>
      <c r="AC8998" s="70"/>
      <c r="AD8998" s="53"/>
      <c r="AE8998" s="53"/>
      <c r="AF8998" s="72"/>
      <c r="AG8998" s="70"/>
      <c r="AH8998" s="70"/>
      <c r="AI8998" s="70"/>
    </row>
    <row r="8999" spans="1:35" ht="12.75" customHeight="1" x14ac:dyDescent="0.2">
      <c r="A8999" s="64" t="s">
        <v>1436</v>
      </c>
      <c r="B8999" s="65" t="s">
        <v>1435</v>
      </c>
      <c r="C8999" s="65">
        <v>73468</v>
      </c>
      <c r="D8999" s="66">
        <f>VLOOKUP(A8999,'2.1 Termination Charges'!$B$4:$F$904,5,0)</f>
        <v>2.4240000000000001E-2</v>
      </c>
      <c r="G8999" s="67"/>
      <c r="H8999" s="67"/>
      <c r="J8999" s="67"/>
      <c r="P8999" s="68"/>
      <c r="Q8999" s="69"/>
      <c r="R8999" s="69"/>
      <c r="Z8999" s="70"/>
      <c r="AA8999" s="71"/>
      <c r="AB8999" s="70"/>
      <c r="AC8999" s="70"/>
      <c r="AD8999" s="53"/>
      <c r="AE8999" s="53"/>
      <c r="AF8999" s="72"/>
      <c r="AG8999" s="70"/>
      <c r="AH8999" s="70"/>
      <c r="AI8999" s="70"/>
    </row>
    <row r="9000" spans="1:35" ht="12.75" customHeight="1" x14ac:dyDescent="0.2">
      <c r="A9000" s="64" t="s">
        <v>1436</v>
      </c>
      <c r="B9000" s="65" t="s">
        <v>1435</v>
      </c>
      <c r="C9000" s="65">
        <v>73469</v>
      </c>
      <c r="D9000" s="66">
        <f>VLOOKUP(A9000,'2.1 Termination Charges'!$B$4:$F$904,5,0)</f>
        <v>2.4240000000000001E-2</v>
      </c>
      <c r="G9000" s="67"/>
      <c r="H9000" s="67"/>
      <c r="J9000" s="67"/>
      <c r="P9000" s="68"/>
      <c r="Q9000" s="69"/>
      <c r="R9000" s="69"/>
      <c r="Z9000" s="70"/>
      <c r="AA9000" s="71"/>
      <c r="AB9000" s="70"/>
      <c r="AC9000" s="70"/>
      <c r="AD9000" s="53"/>
      <c r="AE9000" s="53"/>
      <c r="AF9000" s="72"/>
      <c r="AG9000" s="70"/>
      <c r="AH9000" s="70"/>
      <c r="AI9000" s="70"/>
    </row>
    <row r="9001" spans="1:35" ht="12.75" customHeight="1" x14ac:dyDescent="0.2">
      <c r="A9001" s="64" t="s">
        <v>1436</v>
      </c>
      <c r="B9001" s="65" t="s">
        <v>1435</v>
      </c>
      <c r="C9001" s="65">
        <v>73490</v>
      </c>
      <c r="D9001" s="66">
        <f>VLOOKUP(A9001,'2.1 Termination Charges'!$B$4:$F$904,5,0)</f>
        <v>2.4240000000000001E-2</v>
      </c>
      <c r="G9001" s="67"/>
      <c r="H9001" s="67"/>
      <c r="J9001" s="67"/>
      <c r="P9001" s="68"/>
      <c r="Q9001" s="69"/>
      <c r="R9001" s="69"/>
      <c r="Z9001" s="70"/>
      <c r="AA9001" s="71"/>
      <c r="AB9001" s="70"/>
      <c r="AC9001" s="70"/>
      <c r="AD9001" s="53"/>
      <c r="AE9001" s="53"/>
      <c r="AF9001" s="72"/>
      <c r="AG9001" s="70"/>
      <c r="AH9001" s="70"/>
      <c r="AI9001" s="70"/>
    </row>
    <row r="9002" spans="1:35" ht="12.75" customHeight="1" x14ac:dyDescent="0.2">
      <c r="A9002" s="64" t="s">
        <v>1436</v>
      </c>
      <c r="B9002" s="65" t="s">
        <v>1435</v>
      </c>
      <c r="C9002" s="65">
        <v>73491</v>
      </c>
      <c r="D9002" s="66">
        <f>VLOOKUP(A9002,'2.1 Termination Charges'!$B$4:$F$904,5,0)</f>
        <v>2.4240000000000001E-2</v>
      </c>
      <c r="G9002" s="67"/>
      <c r="H9002" s="67"/>
      <c r="J9002" s="67"/>
      <c r="P9002" s="68"/>
      <c r="Q9002" s="69"/>
      <c r="R9002" s="69"/>
      <c r="Z9002" s="70"/>
      <c r="AA9002" s="71"/>
      <c r="AB9002" s="70"/>
      <c r="AC9002" s="70"/>
      <c r="AD9002" s="53"/>
      <c r="AE9002" s="53"/>
      <c r="AF9002" s="72"/>
      <c r="AG9002" s="70"/>
      <c r="AH9002" s="70"/>
      <c r="AI9002" s="70"/>
    </row>
    <row r="9003" spans="1:35" ht="12.75" customHeight="1" x14ac:dyDescent="0.2">
      <c r="A9003" s="64" t="s">
        <v>1436</v>
      </c>
      <c r="B9003" s="65" t="s">
        <v>1435</v>
      </c>
      <c r="C9003" s="65">
        <v>73493</v>
      </c>
      <c r="D9003" s="66">
        <f>VLOOKUP(A9003,'2.1 Termination Charges'!$B$4:$F$904,5,0)</f>
        <v>2.4240000000000001E-2</v>
      </c>
      <c r="G9003" s="67"/>
      <c r="H9003" s="67"/>
      <c r="J9003" s="67"/>
      <c r="P9003" s="68"/>
      <c r="Q9003" s="69"/>
      <c r="R9003" s="69"/>
      <c r="Z9003" s="70"/>
      <c r="AA9003" s="71"/>
      <c r="AB9003" s="70"/>
      <c r="AC9003" s="70"/>
      <c r="AD9003" s="53"/>
      <c r="AE9003" s="53"/>
      <c r="AF9003" s="72"/>
      <c r="AG9003" s="70"/>
      <c r="AH9003" s="70"/>
      <c r="AI9003" s="70"/>
    </row>
    <row r="9004" spans="1:35" ht="12.75" customHeight="1" x14ac:dyDescent="0.2">
      <c r="A9004" s="64" t="s">
        <v>1436</v>
      </c>
      <c r="B9004" s="65" t="s">
        <v>1435</v>
      </c>
      <c r="C9004" s="65">
        <v>73494</v>
      </c>
      <c r="D9004" s="66">
        <f>VLOOKUP(A9004,'2.1 Termination Charges'!$B$4:$F$904,5,0)</f>
        <v>2.4240000000000001E-2</v>
      </c>
      <c r="G9004" s="67"/>
      <c r="H9004" s="67"/>
      <c r="J9004" s="67"/>
      <c r="P9004" s="68"/>
      <c r="Q9004" s="69"/>
      <c r="R9004" s="69"/>
      <c r="Z9004" s="70"/>
      <c r="AA9004" s="71"/>
      <c r="AB9004" s="70"/>
      <c r="AC9004" s="70"/>
      <c r="AD9004" s="53"/>
      <c r="AE9004" s="53"/>
      <c r="AF9004" s="72"/>
      <c r="AG9004" s="70"/>
      <c r="AH9004" s="70"/>
      <c r="AI9004" s="70"/>
    </row>
    <row r="9005" spans="1:35" ht="12.75" customHeight="1" x14ac:dyDescent="0.2">
      <c r="A9005" s="64" t="s">
        <v>1436</v>
      </c>
      <c r="B9005" s="65" t="s">
        <v>1435</v>
      </c>
      <c r="C9005" s="65">
        <v>73495</v>
      </c>
      <c r="D9005" s="66">
        <f>VLOOKUP(A9005,'2.1 Termination Charges'!$B$4:$F$904,5,0)</f>
        <v>2.4240000000000001E-2</v>
      </c>
      <c r="G9005" s="67"/>
      <c r="H9005" s="67"/>
      <c r="J9005" s="67"/>
      <c r="P9005" s="68"/>
      <c r="Q9005" s="69"/>
      <c r="R9005" s="69"/>
      <c r="Z9005" s="70"/>
      <c r="AA9005" s="71"/>
      <c r="AB9005" s="70"/>
      <c r="AC9005" s="70"/>
      <c r="AD9005" s="53"/>
      <c r="AE9005" s="53"/>
      <c r="AF9005" s="72"/>
      <c r="AG9005" s="70"/>
      <c r="AH9005" s="70"/>
      <c r="AI9005" s="70"/>
    </row>
    <row r="9006" spans="1:35" ht="12.75" customHeight="1" x14ac:dyDescent="0.2">
      <c r="A9006" s="64" t="s">
        <v>1436</v>
      </c>
      <c r="B9006" s="65" t="s">
        <v>1435</v>
      </c>
      <c r="C9006" s="65">
        <v>73496</v>
      </c>
      <c r="D9006" s="66">
        <f>VLOOKUP(A9006,'2.1 Termination Charges'!$B$4:$F$904,5,0)</f>
        <v>2.4240000000000001E-2</v>
      </c>
      <c r="G9006" s="67"/>
      <c r="H9006" s="67"/>
      <c r="J9006" s="67"/>
      <c r="P9006" s="68"/>
      <c r="Q9006" s="69"/>
      <c r="R9006" s="69"/>
      <c r="Z9006" s="70"/>
      <c r="AA9006" s="71"/>
      <c r="AB9006" s="70"/>
      <c r="AC9006" s="70"/>
      <c r="AD9006" s="53"/>
      <c r="AE9006" s="53"/>
      <c r="AF9006" s="72"/>
      <c r="AG9006" s="70"/>
      <c r="AH9006" s="70"/>
      <c r="AI9006" s="70"/>
    </row>
    <row r="9007" spans="1:35" ht="12.75" customHeight="1" x14ac:dyDescent="0.2">
      <c r="A9007" s="64" t="s">
        <v>1436</v>
      </c>
      <c r="B9007" s="65" t="s">
        <v>1435</v>
      </c>
      <c r="C9007" s="65">
        <v>73497</v>
      </c>
      <c r="D9007" s="66">
        <f>VLOOKUP(A9007,'2.1 Termination Charges'!$B$4:$F$904,5,0)</f>
        <v>2.4240000000000001E-2</v>
      </c>
      <c r="G9007" s="67"/>
      <c r="H9007" s="67"/>
      <c r="J9007" s="67"/>
      <c r="P9007" s="68"/>
      <c r="Q9007" s="69"/>
      <c r="R9007" s="69"/>
      <c r="Z9007" s="70"/>
      <c r="AA9007" s="71"/>
      <c r="AB9007" s="70"/>
      <c r="AC9007" s="70"/>
      <c r="AD9007" s="53"/>
      <c r="AE9007" s="53"/>
      <c r="AF9007" s="72"/>
      <c r="AG9007" s="70"/>
      <c r="AH9007" s="70"/>
      <c r="AI9007" s="70"/>
    </row>
    <row r="9008" spans="1:35" ht="12.75" customHeight="1" x14ac:dyDescent="0.2">
      <c r="A9008" s="64" t="s">
        <v>1436</v>
      </c>
      <c r="B9008" s="65" t="s">
        <v>1435</v>
      </c>
      <c r="C9008" s="65">
        <v>73498</v>
      </c>
      <c r="D9008" s="66">
        <f>VLOOKUP(A9008,'2.1 Termination Charges'!$B$4:$F$904,5,0)</f>
        <v>2.4240000000000001E-2</v>
      </c>
      <c r="G9008" s="67"/>
      <c r="H9008" s="67"/>
      <c r="J9008" s="67"/>
      <c r="P9008" s="68"/>
      <c r="Q9008" s="69"/>
      <c r="R9008" s="69"/>
      <c r="Z9008" s="70"/>
      <c r="AA9008" s="71"/>
      <c r="AB9008" s="70"/>
      <c r="AC9008" s="70"/>
      <c r="AD9008" s="53"/>
      <c r="AE9008" s="53"/>
      <c r="AF9008" s="72"/>
      <c r="AG9008" s="70"/>
      <c r="AH9008" s="70"/>
      <c r="AI9008" s="70"/>
    </row>
    <row r="9009" spans="1:35" ht="12.75" customHeight="1" x14ac:dyDescent="0.2">
      <c r="A9009" s="64" t="s">
        <v>1436</v>
      </c>
      <c r="B9009" s="65" t="s">
        <v>1435</v>
      </c>
      <c r="C9009" s="65">
        <v>73499</v>
      </c>
      <c r="D9009" s="66">
        <f>VLOOKUP(A9009,'2.1 Termination Charges'!$B$4:$F$904,5,0)</f>
        <v>2.4240000000000001E-2</v>
      </c>
      <c r="G9009" s="67"/>
      <c r="H9009" s="67"/>
      <c r="J9009" s="67"/>
      <c r="P9009" s="68"/>
      <c r="Q9009" s="69"/>
      <c r="R9009" s="69"/>
      <c r="Z9009" s="70"/>
      <c r="AA9009" s="71"/>
      <c r="AB9009" s="70"/>
      <c r="AC9009" s="70"/>
      <c r="AD9009" s="53"/>
      <c r="AE9009" s="53"/>
      <c r="AF9009" s="72"/>
      <c r="AG9009" s="70"/>
      <c r="AH9009" s="70"/>
      <c r="AI9009" s="70"/>
    </row>
    <row r="9010" spans="1:35" ht="12.75" customHeight="1" x14ac:dyDescent="0.2">
      <c r="A9010" s="64" t="s">
        <v>1436</v>
      </c>
      <c r="B9010" s="65" t="s">
        <v>1435</v>
      </c>
      <c r="C9010" s="65">
        <v>73510</v>
      </c>
      <c r="D9010" s="66">
        <f>VLOOKUP(A9010,'2.1 Termination Charges'!$B$4:$F$904,5,0)</f>
        <v>2.4240000000000001E-2</v>
      </c>
      <c r="G9010" s="67"/>
      <c r="H9010" s="67"/>
      <c r="J9010" s="67"/>
      <c r="P9010" s="68"/>
      <c r="Q9010" s="69"/>
      <c r="R9010" s="69"/>
      <c r="Z9010" s="70"/>
      <c r="AA9010" s="71"/>
      <c r="AB9010" s="70"/>
      <c r="AC9010" s="70"/>
      <c r="AD9010" s="53"/>
      <c r="AE9010" s="53"/>
      <c r="AF9010" s="72"/>
      <c r="AG9010" s="70"/>
      <c r="AH9010" s="70"/>
      <c r="AI9010" s="70"/>
    </row>
    <row r="9011" spans="1:35" ht="12.75" customHeight="1" x14ac:dyDescent="0.2">
      <c r="A9011" s="64" t="s">
        <v>1436</v>
      </c>
      <c r="B9011" s="65" t="s">
        <v>1435</v>
      </c>
      <c r="C9011" s="65">
        <v>73511</v>
      </c>
      <c r="D9011" s="66">
        <f>VLOOKUP(A9011,'2.1 Termination Charges'!$B$4:$F$904,5,0)</f>
        <v>2.4240000000000001E-2</v>
      </c>
      <c r="G9011" s="67"/>
      <c r="H9011" s="67"/>
      <c r="J9011" s="67"/>
      <c r="P9011" s="68"/>
      <c r="Q9011" s="69"/>
      <c r="R9011" s="69"/>
      <c r="Z9011" s="70"/>
      <c r="AA9011" s="71"/>
      <c r="AB9011" s="70"/>
      <c r="AC9011" s="70"/>
      <c r="AD9011" s="53"/>
      <c r="AE9011" s="53"/>
      <c r="AF9011" s="72"/>
      <c r="AG9011" s="70"/>
      <c r="AH9011" s="70"/>
      <c r="AI9011" s="70"/>
    </row>
    <row r="9012" spans="1:35" ht="12.75" customHeight="1" x14ac:dyDescent="0.2">
      <c r="A9012" s="64" t="s">
        <v>1436</v>
      </c>
      <c r="B9012" s="65" t="s">
        <v>1435</v>
      </c>
      <c r="C9012" s="65">
        <v>73513</v>
      </c>
      <c r="D9012" s="66">
        <f>VLOOKUP(A9012,'2.1 Termination Charges'!$B$4:$F$904,5,0)</f>
        <v>2.4240000000000001E-2</v>
      </c>
      <c r="G9012" s="67"/>
      <c r="H9012" s="67"/>
      <c r="J9012" s="67"/>
      <c r="P9012" s="68"/>
      <c r="Q9012" s="69"/>
      <c r="R9012" s="69"/>
      <c r="Z9012" s="70"/>
      <c r="AA9012" s="71"/>
      <c r="AB9012" s="70"/>
      <c r="AC9012" s="70"/>
      <c r="AD9012" s="53"/>
      <c r="AE9012" s="53"/>
      <c r="AF9012" s="72"/>
      <c r="AG9012" s="70"/>
      <c r="AH9012" s="70"/>
      <c r="AI9012" s="70"/>
    </row>
    <row r="9013" spans="1:35" ht="12.75" customHeight="1" x14ac:dyDescent="0.2">
      <c r="A9013" s="64" t="s">
        <v>1436</v>
      </c>
      <c r="B9013" s="65" t="s">
        <v>1435</v>
      </c>
      <c r="C9013" s="65">
        <v>73514</v>
      </c>
      <c r="D9013" s="66">
        <f>VLOOKUP(A9013,'2.1 Termination Charges'!$B$4:$F$904,5,0)</f>
        <v>2.4240000000000001E-2</v>
      </c>
      <c r="G9013" s="67"/>
      <c r="H9013" s="67"/>
      <c r="J9013" s="67"/>
      <c r="P9013" s="68"/>
      <c r="Q9013" s="69"/>
      <c r="R9013" s="69"/>
      <c r="Z9013" s="70"/>
      <c r="AA9013" s="71"/>
      <c r="AB9013" s="70"/>
      <c r="AC9013" s="70"/>
      <c r="AD9013" s="53"/>
      <c r="AE9013" s="53"/>
      <c r="AF9013" s="72"/>
      <c r="AG9013" s="70"/>
      <c r="AH9013" s="70"/>
      <c r="AI9013" s="70"/>
    </row>
    <row r="9014" spans="1:35" ht="12.75" customHeight="1" x14ac:dyDescent="0.2">
      <c r="A9014" s="64" t="s">
        <v>1436</v>
      </c>
      <c r="B9014" s="65" t="s">
        <v>1435</v>
      </c>
      <c r="C9014" s="65">
        <v>73515</v>
      </c>
      <c r="D9014" s="66">
        <f>VLOOKUP(A9014,'2.1 Termination Charges'!$B$4:$F$904,5,0)</f>
        <v>2.4240000000000001E-2</v>
      </c>
      <c r="G9014" s="67"/>
      <c r="H9014" s="67"/>
      <c r="J9014" s="67"/>
      <c r="P9014" s="68"/>
      <c r="Q9014" s="69"/>
      <c r="R9014" s="69"/>
      <c r="Z9014" s="70"/>
      <c r="AA9014" s="71"/>
      <c r="AB9014" s="70"/>
      <c r="AC9014" s="70"/>
      <c r="AD9014" s="53"/>
      <c r="AE9014" s="53"/>
      <c r="AF9014" s="72"/>
      <c r="AG9014" s="70"/>
      <c r="AH9014" s="70"/>
      <c r="AI9014" s="70"/>
    </row>
    <row r="9015" spans="1:35" ht="12.75" customHeight="1" x14ac:dyDescent="0.2">
      <c r="A9015" s="64" t="s">
        <v>1436</v>
      </c>
      <c r="B9015" s="65" t="s">
        <v>1435</v>
      </c>
      <c r="C9015" s="65">
        <v>73516</v>
      </c>
      <c r="D9015" s="66">
        <f>VLOOKUP(A9015,'2.1 Termination Charges'!$B$4:$F$904,5,0)</f>
        <v>2.4240000000000001E-2</v>
      </c>
      <c r="G9015" s="67"/>
      <c r="H9015" s="67"/>
      <c r="J9015" s="67"/>
      <c r="P9015" s="68"/>
      <c r="Q9015" s="69"/>
      <c r="R9015" s="69"/>
      <c r="Z9015" s="70"/>
      <c r="AA9015" s="71"/>
      <c r="AB9015" s="70"/>
      <c r="AC9015" s="70"/>
      <c r="AD9015" s="53"/>
      <c r="AE9015" s="53"/>
      <c r="AF9015" s="72"/>
      <c r="AG9015" s="70"/>
      <c r="AH9015" s="70"/>
      <c r="AI9015" s="70"/>
    </row>
    <row r="9016" spans="1:35" ht="12.75" customHeight="1" x14ac:dyDescent="0.2">
      <c r="A9016" s="64" t="s">
        <v>1436</v>
      </c>
      <c r="B9016" s="65" t="s">
        <v>1435</v>
      </c>
      <c r="C9016" s="65">
        <v>73517</v>
      </c>
      <c r="D9016" s="66">
        <f>VLOOKUP(A9016,'2.1 Termination Charges'!$B$4:$F$904,5,0)</f>
        <v>2.4240000000000001E-2</v>
      </c>
      <c r="G9016" s="67"/>
      <c r="H9016" s="67"/>
      <c r="J9016" s="67"/>
      <c r="P9016" s="68"/>
      <c r="Q9016" s="69"/>
      <c r="R9016" s="69"/>
      <c r="Z9016" s="70"/>
      <c r="AA9016" s="71"/>
      <c r="AB9016" s="70"/>
      <c r="AC9016" s="70"/>
      <c r="AD9016" s="53"/>
      <c r="AE9016" s="53"/>
      <c r="AF9016" s="72"/>
      <c r="AG9016" s="70"/>
      <c r="AH9016" s="70"/>
      <c r="AI9016" s="70"/>
    </row>
    <row r="9017" spans="1:35" ht="12.75" customHeight="1" x14ac:dyDescent="0.2">
      <c r="A9017" s="64" t="s">
        <v>1436</v>
      </c>
      <c r="B9017" s="65" t="s">
        <v>1435</v>
      </c>
      <c r="C9017" s="65">
        <v>73518</v>
      </c>
      <c r="D9017" s="66">
        <f>VLOOKUP(A9017,'2.1 Termination Charges'!$B$4:$F$904,5,0)</f>
        <v>2.4240000000000001E-2</v>
      </c>
      <c r="G9017" s="67"/>
      <c r="H9017" s="67"/>
      <c r="J9017" s="67"/>
      <c r="P9017" s="68"/>
      <c r="Q9017" s="69"/>
      <c r="R9017" s="69"/>
      <c r="Z9017" s="70"/>
      <c r="AA9017" s="71"/>
      <c r="AB9017" s="70"/>
      <c r="AC9017" s="70"/>
      <c r="AD9017" s="53"/>
      <c r="AE9017" s="53"/>
      <c r="AF9017" s="72"/>
      <c r="AG9017" s="70"/>
      <c r="AH9017" s="70"/>
      <c r="AI9017" s="70"/>
    </row>
    <row r="9018" spans="1:35" ht="12.75" customHeight="1" x14ac:dyDescent="0.2">
      <c r="A9018" s="64" t="s">
        <v>1436</v>
      </c>
      <c r="B9018" s="65" t="s">
        <v>1435</v>
      </c>
      <c r="C9018" s="65">
        <v>73519</v>
      </c>
      <c r="D9018" s="66">
        <f>VLOOKUP(A9018,'2.1 Termination Charges'!$B$4:$F$904,5,0)</f>
        <v>2.4240000000000001E-2</v>
      </c>
      <c r="G9018" s="67"/>
      <c r="H9018" s="67"/>
      <c r="J9018" s="67"/>
      <c r="P9018" s="68"/>
      <c r="Q9018" s="69"/>
      <c r="R9018" s="69"/>
      <c r="Z9018" s="70"/>
      <c r="AA9018" s="71"/>
      <c r="AB9018" s="70"/>
      <c r="AC9018" s="70"/>
      <c r="AD9018" s="53"/>
      <c r="AE9018" s="53"/>
      <c r="AF9018" s="72"/>
      <c r="AG9018" s="70"/>
      <c r="AH9018" s="70"/>
      <c r="AI9018" s="70"/>
    </row>
    <row r="9019" spans="1:35" ht="12.75" customHeight="1" x14ac:dyDescent="0.2">
      <c r="A9019" s="64" t="s">
        <v>1436</v>
      </c>
      <c r="B9019" s="65" t="s">
        <v>1435</v>
      </c>
      <c r="C9019" s="65">
        <v>73520</v>
      </c>
      <c r="D9019" s="66">
        <f>VLOOKUP(A9019,'2.1 Termination Charges'!$B$4:$F$904,5,0)</f>
        <v>2.4240000000000001E-2</v>
      </c>
      <c r="G9019" s="67"/>
      <c r="H9019" s="67"/>
      <c r="J9019" s="67"/>
      <c r="P9019" s="68"/>
      <c r="Q9019" s="69"/>
      <c r="R9019" s="69"/>
      <c r="Z9019" s="70"/>
      <c r="AA9019" s="71"/>
      <c r="AB9019" s="70"/>
      <c r="AC9019" s="70"/>
      <c r="AD9019" s="53"/>
      <c r="AE9019" s="53"/>
      <c r="AF9019" s="72"/>
      <c r="AG9019" s="70"/>
      <c r="AH9019" s="70"/>
      <c r="AI9019" s="70"/>
    </row>
    <row r="9020" spans="1:35" ht="12.75" customHeight="1" x14ac:dyDescent="0.2">
      <c r="A9020" s="64" t="s">
        <v>1436</v>
      </c>
      <c r="B9020" s="65" t="s">
        <v>1435</v>
      </c>
      <c r="C9020" s="65">
        <v>73521</v>
      </c>
      <c r="D9020" s="66">
        <f>VLOOKUP(A9020,'2.1 Termination Charges'!$B$4:$F$904,5,0)</f>
        <v>2.4240000000000001E-2</v>
      </c>
      <c r="G9020" s="67"/>
      <c r="H9020" s="67"/>
      <c r="J9020" s="67"/>
      <c r="P9020" s="68"/>
      <c r="Q9020" s="69"/>
      <c r="R9020" s="69"/>
      <c r="Z9020" s="70"/>
      <c r="AA9020" s="71"/>
      <c r="AB9020" s="70"/>
      <c r="AC9020" s="70"/>
      <c r="AD9020" s="53"/>
      <c r="AE9020" s="53"/>
      <c r="AF9020" s="72"/>
      <c r="AG9020" s="70"/>
      <c r="AH9020" s="70"/>
      <c r="AI9020" s="70"/>
    </row>
    <row r="9021" spans="1:35" ht="12.75" customHeight="1" x14ac:dyDescent="0.2">
      <c r="A9021" s="64" t="s">
        <v>1436</v>
      </c>
      <c r="B9021" s="65" t="s">
        <v>1435</v>
      </c>
      <c r="C9021" s="65">
        <v>73523</v>
      </c>
      <c r="D9021" s="66">
        <f>VLOOKUP(A9021,'2.1 Termination Charges'!$B$4:$F$904,5,0)</f>
        <v>2.4240000000000001E-2</v>
      </c>
      <c r="G9021" s="67"/>
      <c r="H9021" s="67"/>
      <c r="J9021" s="67"/>
      <c r="P9021" s="68"/>
      <c r="Q9021" s="69"/>
      <c r="R9021" s="69"/>
      <c r="Z9021" s="70"/>
      <c r="AA9021" s="71"/>
      <c r="AB9021" s="70"/>
      <c r="AC9021" s="70"/>
      <c r="AD9021" s="53"/>
      <c r="AE9021" s="53"/>
      <c r="AF9021" s="72"/>
      <c r="AG9021" s="70"/>
      <c r="AH9021" s="70"/>
      <c r="AI9021" s="70"/>
    </row>
    <row r="9022" spans="1:35" ht="12.75" customHeight="1" x14ac:dyDescent="0.2">
      <c r="A9022" s="64" t="s">
        <v>1436</v>
      </c>
      <c r="B9022" s="65" t="s">
        <v>1435</v>
      </c>
      <c r="C9022" s="65">
        <v>73524</v>
      </c>
      <c r="D9022" s="66">
        <f>VLOOKUP(A9022,'2.1 Termination Charges'!$B$4:$F$904,5,0)</f>
        <v>2.4240000000000001E-2</v>
      </c>
      <c r="G9022" s="67"/>
      <c r="H9022" s="67"/>
      <c r="J9022" s="67"/>
      <c r="P9022" s="68"/>
      <c r="Q9022" s="69"/>
      <c r="R9022" s="69"/>
      <c r="Z9022" s="70"/>
      <c r="AA9022" s="71"/>
      <c r="AB9022" s="70"/>
      <c r="AC9022" s="70"/>
      <c r="AD9022" s="53"/>
      <c r="AE9022" s="53"/>
      <c r="AF9022" s="72"/>
      <c r="AG9022" s="70"/>
      <c r="AH9022" s="70"/>
      <c r="AI9022" s="70"/>
    </row>
    <row r="9023" spans="1:35" ht="12.75" customHeight="1" x14ac:dyDescent="0.2">
      <c r="A9023" s="64" t="s">
        <v>1436</v>
      </c>
      <c r="B9023" s="65" t="s">
        <v>1435</v>
      </c>
      <c r="C9023" s="65">
        <v>73525</v>
      </c>
      <c r="D9023" s="66">
        <f>VLOOKUP(A9023,'2.1 Termination Charges'!$B$4:$F$904,5,0)</f>
        <v>2.4240000000000001E-2</v>
      </c>
      <c r="G9023" s="67"/>
      <c r="H9023" s="67"/>
      <c r="J9023" s="67"/>
      <c r="P9023" s="68"/>
      <c r="Q9023" s="69"/>
      <c r="R9023" s="69"/>
      <c r="Z9023" s="70"/>
      <c r="AA9023" s="71"/>
      <c r="AB9023" s="70"/>
      <c r="AC9023" s="70"/>
      <c r="AD9023" s="53"/>
      <c r="AE9023" s="53"/>
      <c r="AF9023" s="72"/>
      <c r="AG9023" s="70"/>
      <c r="AH9023" s="70"/>
      <c r="AI9023" s="70"/>
    </row>
    <row r="9024" spans="1:35" ht="12.75" customHeight="1" x14ac:dyDescent="0.2">
      <c r="A9024" s="64" t="s">
        <v>1436</v>
      </c>
      <c r="B9024" s="65" t="s">
        <v>1435</v>
      </c>
      <c r="C9024" s="65">
        <v>73526</v>
      </c>
      <c r="D9024" s="66">
        <f>VLOOKUP(A9024,'2.1 Termination Charges'!$B$4:$F$904,5,0)</f>
        <v>2.4240000000000001E-2</v>
      </c>
      <c r="G9024" s="67"/>
      <c r="H9024" s="67"/>
      <c r="J9024" s="67"/>
      <c r="P9024" s="68"/>
      <c r="Q9024" s="69"/>
      <c r="R9024" s="69"/>
      <c r="Z9024" s="70"/>
      <c r="AA9024" s="71"/>
      <c r="AB9024" s="70"/>
      <c r="AC9024" s="70"/>
      <c r="AD9024" s="53"/>
      <c r="AE9024" s="53"/>
      <c r="AF9024" s="72"/>
      <c r="AG9024" s="70"/>
      <c r="AH9024" s="70"/>
      <c r="AI9024" s="70"/>
    </row>
    <row r="9025" spans="1:35" ht="12.75" customHeight="1" x14ac:dyDescent="0.2">
      <c r="A9025" s="64" t="s">
        <v>1436</v>
      </c>
      <c r="B9025" s="65" t="s">
        <v>1435</v>
      </c>
      <c r="C9025" s="65">
        <v>73527</v>
      </c>
      <c r="D9025" s="66">
        <f>VLOOKUP(A9025,'2.1 Termination Charges'!$B$4:$F$904,5,0)</f>
        <v>2.4240000000000001E-2</v>
      </c>
      <c r="G9025" s="67"/>
      <c r="H9025" s="67"/>
      <c r="J9025" s="67"/>
      <c r="P9025" s="68"/>
      <c r="Q9025" s="69"/>
      <c r="R9025" s="69"/>
      <c r="Z9025" s="70"/>
      <c r="AA9025" s="71"/>
      <c r="AB9025" s="70"/>
      <c r="AC9025" s="70"/>
      <c r="AD9025" s="53"/>
      <c r="AE9025" s="53"/>
      <c r="AF9025" s="72"/>
      <c r="AG9025" s="70"/>
      <c r="AH9025" s="70"/>
      <c r="AI9025" s="70"/>
    </row>
    <row r="9026" spans="1:35" ht="12.75" customHeight="1" x14ac:dyDescent="0.2">
      <c r="A9026" s="64" t="s">
        <v>1436</v>
      </c>
      <c r="B9026" s="65" t="s">
        <v>1435</v>
      </c>
      <c r="C9026" s="65">
        <v>73528</v>
      </c>
      <c r="D9026" s="66">
        <f>VLOOKUP(A9026,'2.1 Termination Charges'!$B$4:$F$904,5,0)</f>
        <v>2.4240000000000001E-2</v>
      </c>
      <c r="G9026" s="67"/>
      <c r="H9026" s="67"/>
      <c r="J9026" s="67"/>
      <c r="P9026" s="68"/>
      <c r="Q9026" s="69"/>
      <c r="R9026" s="69"/>
      <c r="Z9026" s="70"/>
      <c r="AA9026" s="71"/>
      <c r="AB9026" s="70"/>
      <c r="AC9026" s="70"/>
      <c r="AD9026" s="53"/>
      <c r="AE9026" s="53"/>
      <c r="AF9026" s="72"/>
      <c r="AG9026" s="70"/>
      <c r="AH9026" s="70"/>
      <c r="AI9026" s="70"/>
    </row>
    <row r="9027" spans="1:35" ht="12.75" customHeight="1" x14ac:dyDescent="0.2">
      <c r="A9027" s="64" t="s">
        <v>1436</v>
      </c>
      <c r="B9027" s="65" t="s">
        <v>1435</v>
      </c>
      <c r="C9027" s="65">
        <v>73529</v>
      </c>
      <c r="D9027" s="66">
        <f>VLOOKUP(A9027,'2.1 Termination Charges'!$B$4:$F$904,5,0)</f>
        <v>2.4240000000000001E-2</v>
      </c>
      <c r="G9027" s="67"/>
      <c r="H9027" s="67"/>
      <c r="J9027" s="67"/>
      <c r="P9027" s="68"/>
      <c r="Q9027" s="69"/>
      <c r="R9027" s="69"/>
      <c r="Z9027" s="70"/>
      <c r="AA9027" s="71"/>
      <c r="AB9027" s="70"/>
      <c r="AC9027" s="70"/>
      <c r="AD9027" s="53"/>
      <c r="AE9027" s="53"/>
      <c r="AF9027" s="72"/>
      <c r="AG9027" s="70"/>
      <c r="AH9027" s="70"/>
      <c r="AI9027" s="70"/>
    </row>
    <row r="9028" spans="1:35" ht="12.75" customHeight="1" x14ac:dyDescent="0.2">
      <c r="A9028" s="64" t="s">
        <v>1436</v>
      </c>
      <c r="B9028" s="65" t="s">
        <v>1435</v>
      </c>
      <c r="C9028" s="65">
        <v>73810</v>
      </c>
      <c r="D9028" s="66">
        <f>VLOOKUP(A9028,'2.1 Termination Charges'!$B$4:$F$904,5,0)</f>
        <v>2.4240000000000001E-2</v>
      </c>
      <c r="G9028" s="67"/>
      <c r="H9028" s="67"/>
      <c r="J9028" s="67"/>
      <c r="P9028" s="68"/>
      <c r="Q9028" s="69"/>
      <c r="R9028" s="69"/>
      <c r="Z9028" s="70"/>
      <c r="AA9028" s="71"/>
      <c r="AB9028" s="70"/>
      <c r="AC9028" s="70"/>
      <c r="AD9028" s="53"/>
      <c r="AE9028" s="53"/>
      <c r="AF9028" s="72"/>
      <c r="AG9028" s="70"/>
      <c r="AH9028" s="70"/>
      <c r="AI9028" s="70"/>
    </row>
    <row r="9029" spans="1:35" ht="12.75" customHeight="1" x14ac:dyDescent="0.2">
      <c r="A9029" s="64" t="s">
        <v>1436</v>
      </c>
      <c r="B9029" s="65" t="s">
        <v>1435</v>
      </c>
      <c r="C9029" s="65">
        <v>73811</v>
      </c>
      <c r="D9029" s="66">
        <f>VLOOKUP(A9029,'2.1 Termination Charges'!$B$4:$F$904,5,0)</f>
        <v>2.4240000000000001E-2</v>
      </c>
      <c r="G9029" s="67"/>
      <c r="H9029" s="67"/>
      <c r="J9029" s="67"/>
      <c r="P9029" s="68"/>
      <c r="Q9029" s="69"/>
      <c r="R9029" s="69"/>
      <c r="Z9029" s="70"/>
      <c r="AA9029" s="71"/>
      <c r="AB9029" s="70"/>
      <c r="AC9029" s="70"/>
      <c r="AD9029" s="53"/>
      <c r="AE9029" s="53"/>
      <c r="AF9029" s="72"/>
      <c r="AG9029" s="70"/>
      <c r="AH9029" s="70"/>
      <c r="AI9029" s="70"/>
    </row>
    <row r="9030" spans="1:35" ht="12.75" customHeight="1" x14ac:dyDescent="0.2">
      <c r="A9030" s="64" t="s">
        <v>1436</v>
      </c>
      <c r="B9030" s="65" t="s">
        <v>1435</v>
      </c>
      <c r="C9030" s="65">
        <v>73813</v>
      </c>
      <c r="D9030" s="66">
        <f>VLOOKUP(A9030,'2.1 Termination Charges'!$B$4:$F$904,5,0)</f>
        <v>2.4240000000000001E-2</v>
      </c>
      <c r="G9030" s="67"/>
      <c r="H9030" s="67"/>
      <c r="J9030" s="67"/>
      <c r="P9030" s="68"/>
      <c r="Q9030" s="69"/>
      <c r="R9030" s="69"/>
      <c r="Z9030" s="70"/>
      <c r="AA9030" s="71"/>
      <c r="AB9030" s="70"/>
      <c r="AC9030" s="70"/>
      <c r="AD9030" s="53"/>
      <c r="AE9030" s="53"/>
      <c r="AF9030" s="72"/>
      <c r="AG9030" s="70"/>
      <c r="AH9030" s="70"/>
      <c r="AI9030" s="70"/>
    </row>
    <row r="9031" spans="1:35" ht="12.75" customHeight="1" x14ac:dyDescent="0.2">
      <c r="A9031" s="64" t="s">
        <v>1436</v>
      </c>
      <c r="B9031" s="65" t="s">
        <v>1435</v>
      </c>
      <c r="C9031" s="65">
        <v>73814</v>
      </c>
      <c r="D9031" s="66">
        <f>VLOOKUP(A9031,'2.1 Termination Charges'!$B$4:$F$904,5,0)</f>
        <v>2.4240000000000001E-2</v>
      </c>
      <c r="G9031" s="67"/>
      <c r="H9031" s="67"/>
      <c r="J9031" s="67"/>
      <c r="P9031" s="68"/>
      <c r="Q9031" s="69"/>
      <c r="R9031" s="69"/>
      <c r="Z9031" s="70"/>
      <c r="AA9031" s="71"/>
      <c r="AB9031" s="70"/>
      <c r="AC9031" s="70"/>
      <c r="AD9031" s="53"/>
      <c r="AE9031" s="53"/>
      <c r="AF9031" s="72"/>
      <c r="AG9031" s="70"/>
      <c r="AH9031" s="70"/>
      <c r="AI9031" s="70"/>
    </row>
    <row r="9032" spans="1:35" ht="12.75" customHeight="1" x14ac:dyDescent="0.2">
      <c r="A9032" s="64" t="s">
        <v>1436</v>
      </c>
      <c r="B9032" s="65" t="s">
        <v>1435</v>
      </c>
      <c r="C9032" s="65">
        <v>73815</v>
      </c>
      <c r="D9032" s="66">
        <f>VLOOKUP(A9032,'2.1 Termination Charges'!$B$4:$F$904,5,0)</f>
        <v>2.4240000000000001E-2</v>
      </c>
      <c r="G9032" s="67"/>
      <c r="H9032" s="67"/>
      <c r="J9032" s="67"/>
      <c r="P9032" s="68"/>
      <c r="Q9032" s="69"/>
      <c r="R9032" s="69"/>
      <c r="Z9032" s="70"/>
      <c r="AA9032" s="71"/>
      <c r="AB9032" s="70"/>
      <c r="AC9032" s="70"/>
      <c r="AD9032" s="53"/>
      <c r="AE9032" s="53"/>
      <c r="AF9032" s="72"/>
      <c r="AG9032" s="70"/>
      <c r="AH9032" s="70"/>
      <c r="AI9032" s="70"/>
    </row>
    <row r="9033" spans="1:35" ht="12.75" customHeight="1" x14ac:dyDescent="0.2">
      <c r="A9033" s="64" t="s">
        <v>1436</v>
      </c>
      <c r="B9033" s="65" t="s">
        <v>1435</v>
      </c>
      <c r="C9033" s="65">
        <v>73816</v>
      </c>
      <c r="D9033" s="66">
        <f>VLOOKUP(A9033,'2.1 Termination Charges'!$B$4:$F$904,5,0)</f>
        <v>2.4240000000000001E-2</v>
      </c>
      <c r="G9033" s="67"/>
      <c r="H9033" s="67"/>
      <c r="J9033" s="67"/>
      <c r="P9033" s="68"/>
      <c r="Q9033" s="69"/>
      <c r="R9033" s="69"/>
      <c r="Z9033" s="70"/>
      <c r="AA9033" s="71"/>
      <c r="AB9033" s="70"/>
      <c r="AC9033" s="70"/>
      <c r="AD9033" s="53"/>
      <c r="AE9033" s="53"/>
      <c r="AF9033" s="72"/>
      <c r="AG9033" s="70"/>
      <c r="AH9033" s="70"/>
      <c r="AI9033" s="70"/>
    </row>
    <row r="9034" spans="1:35" ht="12.75" customHeight="1" x14ac:dyDescent="0.2">
      <c r="A9034" s="64" t="s">
        <v>1436</v>
      </c>
      <c r="B9034" s="65" t="s">
        <v>1435</v>
      </c>
      <c r="C9034" s="65">
        <v>73817</v>
      </c>
      <c r="D9034" s="66">
        <f>VLOOKUP(A9034,'2.1 Termination Charges'!$B$4:$F$904,5,0)</f>
        <v>2.4240000000000001E-2</v>
      </c>
      <c r="G9034" s="67"/>
      <c r="H9034" s="67"/>
      <c r="J9034" s="67"/>
      <c r="P9034" s="68"/>
      <c r="Q9034" s="69"/>
      <c r="R9034" s="69"/>
      <c r="Z9034" s="70"/>
      <c r="AA9034" s="71"/>
      <c r="AB9034" s="70"/>
      <c r="AC9034" s="70"/>
      <c r="AD9034" s="53"/>
      <c r="AE9034" s="53"/>
      <c r="AF9034" s="72"/>
      <c r="AG9034" s="70"/>
      <c r="AH9034" s="70"/>
      <c r="AI9034" s="70"/>
    </row>
    <row r="9035" spans="1:35" ht="12.75" customHeight="1" x14ac:dyDescent="0.2">
      <c r="A9035" s="64" t="s">
        <v>1436</v>
      </c>
      <c r="B9035" s="65" t="s">
        <v>1435</v>
      </c>
      <c r="C9035" s="65">
        <v>73818</v>
      </c>
      <c r="D9035" s="66">
        <f>VLOOKUP(A9035,'2.1 Termination Charges'!$B$4:$F$904,5,0)</f>
        <v>2.4240000000000001E-2</v>
      </c>
      <c r="G9035" s="67"/>
      <c r="H9035" s="67"/>
      <c r="J9035" s="67"/>
      <c r="P9035" s="68"/>
      <c r="Q9035" s="69"/>
      <c r="R9035" s="69"/>
      <c r="Z9035" s="70"/>
      <c r="AA9035" s="71"/>
      <c r="AB9035" s="70"/>
      <c r="AC9035" s="70"/>
      <c r="AD9035" s="53"/>
      <c r="AE9035" s="53"/>
      <c r="AF9035" s="72"/>
      <c r="AG9035" s="70"/>
      <c r="AH9035" s="70"/>
      <c r="AI9035" s="70"/>
    </row>
    <row r="9036" spans="1:35" ht="12.75" customHeight="1" x14ac:dyDescent="0.2">
      <c r="A9036" s="64" t="s">
        <v>1436</v>
      </c>
      <c r="B9036" s="65" t="s">
        <v>1435</v>
      </c>
      <c r="C9036" s="65">
        <v>73819</v>
      </c>
      <c r="D9036" s="66">
        <f>VLOOKUP(A9036,'2.1 Termination Charges'!$B$4:$F$904,5,0)</f>
        <v>2.4240000000000001E-2</v>
      </c>
      <c r="G9036" s="67"/>
      <c r="H9036" s="67"/>
      <c r="J9036" s="67"/>
      <c r="P9036" s="68"/>
      <c r="Q9036" s="69"/>
      <c r="R9036" s="69"/>
      <c r="Z9036" s="70"/>
      <c r="AA9036" s="71"/>
      <c r="AB9036" s="70"/>
      <c r="AC9036" s="70"/>
      <c r="AD9036" s="53"/>
      <c r="AE9036" s="53"/>
      <c r="AF9036" s="72"/>
      <c r="AG9036" s="70"/>
      <c r="AH9036" s="70"/>
      <c r="AI9036" s="70"/>
    </row>
    <row r="9037" spans="1:35" ht="12.75" customHeight="1" x14ac:dyDescent="0.2">
      <c r="A9037" s="64" t="s">
        <v>1436</v>
      </c>
      <c r="B9037" s="65" t="s">
        <v>1435</v>
      </c>
      <c r="C9037" s="65">
        <v>7382</v>
      </c>
      <c r="D9037" s="66">
        <f>VLOOKUP(A9037,'2.1 Termination Charges'!$B$4:$F$904,5,0)</f>
        <v>2.4240000000000001E-2</v>
      </c>
      <c r="G9037" s="67"/>
      <c r="H9037" s="67"/>
      <c r="J9037" s="67"/>
      <c r="P9037" s="68"/>
      <c r="Q9037" s="69"/>
      <c r="R9037" s="69"/>
      <c r="Z9037" s="70"/>
      <c r="AA9037" s="71"/>
      <c r="AB9037" s="70"/>
      <c r="AC9037" s="70"/>
      <c r="AD9037" s="53"/>
      <c r="AE9037" s="53"/>
      <c r="AF9037" s="72"/>
      <c r="AG9037" s="70"/>
      <c r="AH9037" s="70"/>
      <c r="AI9037" s="70"/>
    </row>
    <row r="9038" spans="1:35" ht="12.75" customHeight="1" x14ac:dyDescent="0.2">
      <c r="A9038" s="64" t="s">
        <v>1436</v>
      </c>
      <c r="B9038" s="65" t="s">
        <v>1435</v>
      </c>
      <c r="C9038" s="65">
        <v>73830</v>
      </c>
      <c r="D9038" s="66">
        <f>VLOOKUP(A9038,'2.1 Termination Charges'!$B$4:$F$904,5,0)</f>
        <v>2.4240000000000001E-2</v>
      </c>
      <c r="G9038" s="67"/>
      <c r="H9038" s="67"/>
      <c r="J9038" s="67"/>
      <c r="P9038" s="68"/>
      <c r="Q9038" s="69"/>
      <c r="R9038" s="69"/>
      <c r="Z9038" s="70"/>
      <c r="AA9038" s="71"/>
      <c r="AB9038" s="70"/>
      <c r="AC9038" s="70"/>
      <c r="AD9038" s="53"/>
      <c r="AE9038" s="53"/>
      <c r="AF9038" s="72"/>
      <c r="AG9038" s="70"/>
      <c r="AH9038" s="70"/>
      <c r="AI9038" s="70"/>
    </row>
    <row r="9039" spans="1:35" ht="12.75" customHeight="1" x14ac:dyDescent="0.2">
      <c r="A9039" s="64" t="s">
        <v>1436</v>
      </c>
      <c r="B9039" s="65" t="s">
        <v>1435</v>
      </c>
      <c r="C9039" s="65">
        <v>73831</v>
      </c>
      <c r="D9039" s="66">
        <f>VLOOKUP(A9039,'2.1 Termination Charges'!$B$4:$F$904,5,0)</f>
        <v>2.4240000000000001E-2</v>
      </c>
      <c r="G9039" s="67"/>
      <c r="H9039" s="67"/>
      <c r="J9039" s="67"/>
      <c r="P9039" s="68"/>
      <c r="Q9039" s="69"/>
      <c r="R9039" s="69"/>
      <c r="Z9039" s="70"/>
      <c r="AA9039" s="71"/>
      <c r="AB9039" s="70"/>
      <c r="AC9039" s="70"/>
      <c r="AD9039" s="53"/>
      <c r="AE9039" s="53"/>
      <c r="AF9039" s="72"/>
      <c r="AG9039" s="70"/>
      <c r="AH9039" s="70"/>
      <c r="AI9039" s="70"/>
    </row>
    <row r="9040" spans="1:35" ht="12.75" customHeight="1" x14ac:dyDescent="0.2">
      <c r="A9040" s="64" t="s">
        <v>1436</v>
      </c>
      <c r="B9040" s="65" t="s">
        <v>1435</v>
      </c>
      <c r="C9040" s="65">
        <v>73833</v>
      </c>
      <c r="D9040" s="66">
        <f>VLOOKUP(A9040,'2.1 Termination Charges'!$B$4:$F$904,5,0)</f>
        <v>2.4240000000000001E-2</v>
      </c>
      <c r="G9040" s="67"/>
      <c r="H9040" s="67"/>
      <c r="J9040" s="67"/>
      <c r="P9040" s="68"/>
      <c r="Q9040" s="69"/>
      <c r="R9040" s="69"/>
      <c r="Z9040" s="70"/>
      <c r="AA9040" s="71"/>
      <c r="AB9040" s="70"/>
      <c r="AC9040" s="70"/>
      <c r="AD9040" s="53"/>
      <c r="AE9040" s="53"/>
      <c r="AF9040" s="72"/>
      <c r="AG9040" s="70"/>
      <c r="AH9040" s="70"/>
      <c r="AI9040" s="70"/>
    </row>
    <row r="9041" spans="1:35" ht="12.75" customHeight="1" x14ac:dyDescent="0.2">
      <c r="A9041" s="64" t="s">
        <v>1436</v>
      </c>
      <c r="B9041" s="65" t="s">
        <v>1435</v>
      </c>
      <c r="C9041" s="65">
        <v>73834</v>
      </c>
      <c r="D9041" s="66">
        <f>VLOOKUP(A9041,'2.1 Termination Charges'!$B$4:$F$904,5,0)</f>
        <v>2.4240000000000001E-2</v>
      </c>
      <c r="G9041" s="67"/>
      <c r="H9041" s="67"/>
      <c r="J9041" s="67"/>
      <c r="P9041" s="68"/>
      <c r="Q9041" s="69"/>
      <c r="R9041" s="69"/>
      <c r="Z9041" s="70"/>
      <c r="AA9041" s="71"/>
      <c r="AB9041" s="70"/>
      <c r="AC9041" s="70"/>
      <c r="AD9041" s="53"/>
      <c r="AE9041" s="53"/>
      <c r="AF9041" s="72"/>
      <c r="AG9041" s="70"/>
      <c r="AH9041" s="70"/>
      <c r="AI9041" s="70"/>
    </row>
    <row r="9042" spans="1:35" ht="12.75" customHeight="1" x14ac:dyDescent="0.2">
      <c r="A9042" s="64" t="s">
        <v>1436</v>
      </c>
      <c r="B9042" s="65" t="s">
        <v>1435</v>
      </c>
      <c r="C9042" s="65">
        <v>73835</v>
      </c>
      <c r="D9042" s="66">
        <f>VLOOKUP(A9042,'2.1 Termination Charges'!$B$4:$F$904,5,0)</f>
        <v>2.4240000000000001E-2</v>
      </c>
      <c r="G9042" s="67"/>
      <c r="H9042" s="67"/>
      <c r="J9042" s="67"/>
      <c r="P9042" s="68"/>
      <c r="Q9042" s="69"/>
      <c r="R9042" s="69"/>
      <c r="Z9042" s="70"/>
      <c r="AA9042" s="71"/>
      <c r="AB9042" s="70"/>
      <c r="AC9042" s="70"/>
      <c r="AD9042" s="53"/>
      <c r="AE9042" s="53"/>
      <c r="AF9042" s="72"/>
      <c r="AG9042" s="70"/>
      <c r="AH9042" s="70"/>
      <c r="AI9042" s="70"/>
    </row>
    <row r="9043" spans="1:35" ht="12.75" customHeight="1" x14ac:dyDescent="0.2">
      <c r="A9043" s="64" t="s">
        <v>1436</v>
      </c>
      <c r="B9043" s="65" t="s">
        <v>1435</v>
      </c>
      <c r="C9043" s="65">
        <v>73836</v>
      </c>
      <c r="D9043" s="66">
        <f>VLOOKUP(A9043,'2.1 Termination Charges'!$B$4:$F$904,5,0)</f>
        <v>2.4240000000000001E-2</v>
      </c>
      <c r="G9043" s="67"/>
      <c r="H9043" s="67"/>
      <c r="J9043" s="67"/>
      <c r="P9043" s="68"/>
      <c r="Q9043" s="69"/>
      <c r="R9043" s="69"/>
      <c r="Z9043" s="70"/>
      <c r="AA9043" s="71"/>
      <c r="AB9043" s="70"/>
      <c r="AC9043" s="70"/>
      <c r="AD9043" s="53"/>
      <c r="AE9043" s="53"/>
      <c r="AF9043" s="72"/>
      <c r="AG9043" s="70"/>
      <c r="AH9043" s="70"/>
      <c r="AI9043" s="70"/>
    </row>
    <row r="9044" spans="1:35" ht="12.75" customHeight="1" x14ac:dyDescent="0.2">
      <c r="A9044" s="64" t="s">
        <v>1436</v>
      </c>
      <c r="B9044" s="65" t="s">
        <v>1435</v>
      </c>
      <c r="C9044" s="65">
        <v>73837</v>
      </c>
      <c r="D9044" s="66">
        <f>VLOOKUP(A9044,'2.1 Termination Charges'!$B$4:$F$904,5,0)</f>
        <v>2.4240000000000001E-2</v>
      </c>
      <c r="G9044" s="67"/>
      <c r="H9044" s="67"/>
      <c r="J9044" s="67"/>
      <c r="P9044" s="68"/>
      <c r="Q9044" s="69"/>
      <c r="R9044" s="69"/>
      <c r="Z9044" s="70"/>
      <c r="AA9044" s="71"/>
      <c r="AB9044" s="70"/>
      <c r="AC9044" s="70"/>
      <c r="AD9044" s="53"/>
      <c r="AE9044" s="53"/>
      <c r="AF9044" s="72"/>
      <c r="AG9044" s="70"/>
      <c r="AH9044" s="70"/>
      <c r="AI9044" s="70"/>
    </row>
    <row r="9045" spans="1:35" ht="12.75" customHeight="1" x14ac:dyDescent="0.2">
      <c r="A9045" s="64" t="s">
        <v>1436</v>
      </c>
      <c r="B9045" s="65" t="s">
        <v>1435</v>
      </c>
      <c r="C9045" s="65">
        <v>73838</v>
      </c>
      <c r="D9045" s="66">
        <f>VLOOKUP(A9045,'2.1 Termination Charges'!$B$4:$F$904,5,0)</f>
        <v>2.4240000000000001E-2</v>
      </c>
      <c r="G9045" s="67"/>
      <c r="H9045" s="67"/>
      <c r="J9045" s="67"/>
      <c r="P9045" s="68"/>
      <c r="Q9045" s="69"/>
      <c r="R9045" s="69"/>
      <c r="Z9045" s="70"/>
      <c r="AA9045" s="71"/>
      <c r="AB9045" s="70"/>
      <c r="AC9045" s="70"/>
      <c r="AD9045" s="53"/>
      <c r="AE9045" s="53"/>
      <c r="AF9045" s="72"/>
      <c r="AG9045" s="70"/>
      <c r="AH9045" s="70"/>
      <c r="AI9045" s="70"/>
    </row>
    <row r="9046" spans="1:35" ht="12.75" customHeight="1" x14ac:dyDescent="0.2">
      <c r="A9046" s="64" t="s">
        <v>1436</v>
      </c>
      <c r="B9046" s="65" t="s">
        <v>1435</v>
      </c>
      <c r="C9046" s="65">
        <v>73839</v>
      </c>
      <c r="D9046" s="66">
        <f>VLOOKUP(A9046,'2.1 Termination Charges'!$B$4:$F$904,5,0)</f>
        <v>2.4240000000000001E-2</v>
      </c>
      <c r="G9046" s="67"/>
      <c r="H9046" s="67"/>
      <c r="J9046" s="67"/>
      <c r="P9046" s="68"/>
      <c r="Q9046" s="69"/>
      <c r="R9046" s="69"/>
      <c r="Z9046" s="70"/>
      <c r="AA9046" s="71"/>
      <c r="AB9046" s="70"/>
      <c r="AC9046" s="70"/>
      <c r="AD9046" s="53"/>
      <c r="AE9046" s="53"/>
      <c r="AF9046" s="72"/>
      <c r="AG9046" s="70"/>
      <c r="AH9046" s="70"/>
      <c r="AI9046" s="70"/>
    </row>
    <row r="9047" spans="1:35" ht="12.75" customHeight="1" x14ac:dyDescent="0.2">
      <c r="A9047" s="64" t="s">
        <v>1436</v>
      </c>
      <c r="B9047" s="65" t="s">
        <v>1435</v>
      </c>
      <c r="C9047" s="65">
        <v>73840</v>
      </c>
      <c r="D9047" s="66">
        <f>VLOOKUP(A9047,'2.1 Termination Charges'!$B$4:$F$904,5,0)</f>
        <v>2.4240000000000001E-2</v>
      </c>
      <c r="G9047" s="67"/>
      <c r="H9047" s="67"/>
      <c r="J9047" s="67"/>
      <c r="P9047" s="68"/>
      <c r="Q9047" s="69"/>
      <c r="R9047" s="69"/>
      <c r="Z9047" s="70"/>
      <c r="AA9047" s="71"/>
      <c r="AB9047" s="70"/>
      <c r="AC9047" s="70"/>
      <c r="AD9047" s="53"/>
      <c r="AE9047" s="53"/>
      <c r="AF9047" s="72"/>
      <c r="AG9047" s="70"/>
      <c r="AH9047" s="70"/>
      <c r="AI9047" s="70"/>
    </row>
    <row r="9048" spans="1:35" ht="12.75" customHeight="1" x14ac:dyDescent="0.2">
      <c r="A9048" s="64" t="s">
        <v>1436</v>
      </c>
      <c r="B9048" s="65" t="s">
        <v>1435</v>
      </c>
      <c r="C9048" s="65">
        <v>73841</v>
      </c>
      <c r="D9048" s="66">
        <f>VLOOKUP(A9048,'2.1 Termination Charges'!$B$4:$F$904,5,0)</f>
        <v>2.4240000000000001E-2</v>
      </c>
      <c r="G9048" s="67"/>
      <c r="H9048" s="67"/>
      <c r="J9048" s="67"/>
      <c r="P9048" s="68"/>
      <c r="Q9048" s="69"/>
      <c r="R9048" s="69"/>
      <c r="Z9048" s="70"/>
      <c r="AA9048" s="71"/>
      <c r="AB9048" s="70"/>
      <c r="AC9048" s="70"/>
      <c r="AD9048" s="53"/>
      <c r="AE9048" s="53"/>
      <c r="AF9048" s="72"/>
      <c r="AG9048" s="70"/>
      <c r="AH9048" s="70"/>
      <c r="AI9048" s="70"/>
    </row>
    <row r="9049" spans="1:35" ht="12.75" customHeight="1" x14ac:dyDescent="0.2">
      <c r="A9049" s="64" t="s">
        <v>1436</v>
      </c>
      <c r="B9049" s="65" t="s">
        <v>1435</v>
      </c>
      <c r="C9049" s="65">
        <v>73843</v>
      </c>
      <c r="D9049" s="66">
        <f>VLOOKUP(A9049,'2.1 Termination Charges'!$B$4:$F$904,5,0)</f>
        <v>2.4240000000000001E-2</v>
      </c>
      <c r="G9049" s="67"/>
      <c r="H9049" s="67"/>
      <c r="J9049" s="67"/>
      <c r="P9049" s="68"/>
      <c r="Q9049" s="69"/>
      <c r="R9049" s="69"/>
      <c r="Z9049" s="70"/>
      <c r="AA9049" s="71"/>
      <c r="AB9049" s="70"/>
      <c r="AC9049" s="70"/>
      <c r="AD9049" s="53"/>
      <c r="AE9049" s="53"/>
      <c r="AF9049" s="72"/>
      <c r="AG9049" s="70"/>
      <c r="AH9049" s="70"/>
      <c r="AI9049" s="70"/>
    </row>
    <row r="9050" spans="1:35" ht="12.75" customHeight="1" x14ac:dyDescent="0.2">
      <c r="A9050" s="64" t="s">
        <v>1436</v>
      </c>
      <c r="B9050" s="65" t="s">
        <v>1435</v>
      </c>
      <c r="C9050" s="65">
        <v>73844</v>
      </c>
      <c r="D9050" s="66">
        <f>VLOOKUP(A9050,'2.1 Termination Charges'!$B$4:$F$904,5,0)</f>
        <v>2.4240000000000001E-2</v>
      </c>
      <c r="G9050" s="67"/>
      <c r="H9050" s="67"/>
      <c r="J9050" s="67"/>
      <c r="P9050" s="68"/>
      <c r="Q9050" s="69"/>
      <c r="R9050" s="69"/>
      <c r="Z9050" s="70"/>
      <c r="AA9050" s="71"/>
      <c r="AB9050" s="70"/>
      <c r="AC9050" s="70"/>
      <c r="AD9050" s="53"/>
      <c r="AE9050" s="53"/>
      <c r="AF9050" s="72"/>
      <c r="AG9050" s="70"/>
      <c r="AH9050" s="70"/>
      <c r="AI9050" s="70"/>
    </row>
    <row r="9051" spans="1:35" ht="12.75" customHeight="1" x14ac:dyDescent="0.2">
      <c r="A9051" s="64" t="s">
        <v>1436</v>
      </c>
      <c r="B9051" s="65" t="s">
        <v>1435</v>
      </c>
      <c r="C9051" s="65">
        <v>73845</v>
      </c>
      <c r="D9051" s="66">
        <f>VLOOKUP(A9051,'2.1 Termination Charges'!$B$4:$F$904,5,0)</f>
        <v>2.4240000000000001E-2</v>
      </c>
      <c r="G9051" s="67"/>
      <c r="H9051" s="67"/>
      <c r="J9051" s="67"/>
      <c r="P9051" s="68"/>
      <c r="Q9051" s="69"/>
      <c r="R9051" s="69"/>
      <c r="Z9051" s="70"/>
      <c r="AA9051" s="71"/>
      <c r="AB9051" s="70"/>
      <c r="AC9051" s="70"/>
      <c r="AD9051" s="53"/>
      <c r="AE9051" s="53"/>
      <c r="AF9051" s="72"/>
      <c r="AG9051" s="70"/>
      <c r="AH9051" s="70"/>
      <c r="AI9051" s="70"/>
    </row>
    <row r="9052" spans="1:35" ht="12.75" customHeight="1" x14ac:dyDescent="0.2">
      <c r="A9052" s="64" t="s">
        <v>1436</v>
      </c>
      <c r="B9052" s="65" t="s">
        <v>1435</v>
      </c>
      <c r="C9052" s="65">
        <v>73846</v>
      </c>
      <c r="D9052" s="66">
        <f>VLOOKUP(A9052,'2.1 Termination Charges'!$B$4:$F$904,5,0)</f>
        <v>2.4240000000000001E-2</v>
      </c>
      <c r="G9052" s="67"/>
      <c r="H9052" s="67"/>
      <c r="J9052" s="67"/>
      <c r="P9052" s="68"/>
      <c r="Q9052" s="69"/>
      <c r="R9052" s="69"/>
      <c r="Z9052" s="70"/>
      <c r="AA9052" s="71"/>
      <c r="AB9052" s="70"/>
      <c r="AC9052" s="70"/>
      <c r="AD9052" s="53"/>
      <c r="AE9052" s="53"/>
      <c r="AF9052" s="72"/>
      <c r="AG9052" s="70"/>
      <c r="AH9052" s="70"/>
      <c r="AI9052" s="70"/>
    </row>
    <row r="9053" spans="1:35" ht="12.75" customHeight="1" x14ac:dyDescent="0.2">
      <c r="A9053" s="64" t="s">
        <v>1436</v>
      </c>
      <c r="B9053" s="65" t="s">
        <v>1435</v>
      </c>
      <c r="C9053" s="65">
        <v>73847</v>
      </c>
      <c r="D9053" s="66">
        <f>VLOOKUP(A9053,'2.1 Termination Charges'!$B$4:$F$904,5,0)</f>
        <v>2.4240000000000001E-2</v>
      </c>
      <c r="G9053" s="67"/>
      <c r="H9053" s="67"/>
      <c r="J9053" s="67"/>
      <c r="P9053" s="68"/>
      <c r="Q9053" s="69"/>
      <c r="R9053" s="69"/>
      <c r="Z9053" s="70"/>
      <c r="AA9053" s="71"/>
      <c r="AB9053" s="70"/>
      <c r="AC9053" s="70"/>
      <c r="AD9053" s="53"/>
      <c r="AE9053" s="53"/>
      <c r="AF9053" s="72"/>
      <c r="AG9053" s="70"/>
      <c r="AH9053" s="70"/>
      <c r="AI9053" s="70"/>
    </row>
    <row r="9054" spans="1:35" ht="12.75" customHeight="1" x14ac:dyDescent="0.2">
      <c r="A9054" s="64" t="s">
        <v>1436</v>
      </c>
      <c r="B9054" s="65" t="s">
        <v>1435</v>
      </c>
      <c r="C9054" s="65">
        <v>73848</v>
      </c>
      <c r="D9054" s="66">
        <f>VLOOKUP(A9054,'2.1 Termination Charges'!$B$4:$F$904,5,0)</f>
        <v>2.4240000000000001E-2</v>
      </c>
      <c r="G9054" s="67"/>
      <c r="H9054" s="67"/>
      <c r="J9054" s="67"/>
      <c r="P9054" s="68"/>
      <c r="Q9054" s="69"/>
      <c r="R9054" s="69"/>
      <c r="Z9054" s="70"/>
      <c r="AA9054" s="71"/>
      <c r="AB9054" s="70"/>
      <c r="AC9054" s="70"/>
      <c r="AD9054" s="53"/>
      <c r="AE9054" s="53"/>
      <c r="AF9054" s="72"/>
      <c r="AG9054" s="70"/>
      <c r="AH9054" s="70"/>
      <c r="AI9054" s="70"/>
    </row>
    <row r="9055" spans="1:35" ht="12.75" customHeight="1" x14ac:dyDescent="0.2">
      <c r="A9055" s="64" t="s">
        <v>1436</v>
      </c>
      <c r="B9055" s="65" t="s">
        <v>1435</v>
      </c>
      <c r="C9055" s="65">
        <v>73849</v>
      </c>
      <c r="D9055" s="66">
        <f>VLOOKUP(A9055,'2.1 Termination Charges'!$B$4:$F$904,5,0)</f>
        <v>2.4240000000000001E-2</v>
      </c>
      <c r="G9055" s="67"/>
      <c r="H9055" s="67"/>
      <c r="J9055" s="67"/>
      <c r="P9055" s="68"/>
      <c r="Q9055" s="69"/>
      <c r="R9055" s="69"/>
      <c r="Z9055" s="70"/>
      <c r="AA9055" s="71"/>
      <c r="AB9055" s="70"/>
      <c r="AC9055" s="70"/>
      <c r="AD9055" s="53"/>
      <c r="AE9055" s="53"/>
      <c r="AF9055" s="72"/>
      <c r="AG9055" s="70"/>
      <c r="AH9055" s="70"/>
      <c r="AI9055" s="70"/>
    </row>
    <row r="9056" spans="1:35" ht="12.75" customHeight="1" x14ac:dyDescent="0.2">
      <c r="A9056" s="64" t="s">
        <v>1436</v>
      </c>
      <c r="B9056" s="65" t="s">
        <v>1435</v>
      </c>
      <c r="C9056" s="65">
        <v>73850</v>
      </c>
      <c r="D9056" s="66">
        <f>VLOOKUP(A9056,'2.1 Termination Charges'!$B$4:$F$904,5,0)</f>
        <v>2.4240000000000001E-2</v>
      </c>
      <c r="G9056" s="67"/>
      <c r="H9056" s="67"/>
      <c r="J9056" s="67"/>
      <c r="P9056" s="68"/>
      <c r="Q9056" s="69"/>
      <c r="R9056" s="69"/>
      <c r="Z9056" s="70"/>
      <c r="AA9056" s="71"/>
      <c r="AB9056" s="70"/>
      <c r="AC9056" s="70"/>
      <c r="AD9056" s="53"/>
      <c r="AE9056" s="53"/>
      <c r="AF9056" s="72"/>
      <c r="AG9056" s="70"/>
      <c r="AH9056" s="70"/>
      <c r="AI9056" s="70"/>
    </row>
    <row r="9057" spans="1:35" ht="12.75" customHeight="1" x14ac:dyDescent="0.2">
      <c r="A9057" s="64" t="s">
        <v>1436</v>
      </c>
      <c r="B9057" s="65" t="s">
        <v>1435</v>
      </c>
      <c r="C9057" s="65">
        <v>73851</v>
      </c>
      <c r="D9057" s="66">
        <f>VLOOKUP(A9057,'2.1 Termination Charges'!$B$4:$F$904,5,0)</f>
        <v>2.4240000000000001E-2</v>
      </c>
      <c r="G9057" s="67"/>
      <c r="H9057" s="67"/>
      <c r="J9057" s="67"/>
      <c r="P9057" s="68"/>
      <c r="Q9057" s="69"/>
      <c r="R9057" s="69"/>
      <c r="Z9057" s="70"/>
      <c r="AA9057" s="71"/>
      <c r="AB9057" s="70"/>
      <c r="AC9057" s="70"/>
      <c r="AD9057" s="53"/>
      <c r="AE9057" s="53"/>
      <c r="AF9057" s="72"/>
      <c r="AG9057" s="70"/>
      <c r="AH9057" s="70"/>
      <c r="AI9057" s="70"/>
    </row>
    <row r="9058" spans="1:35" ht="12.75" customHeight="1" x14ac:dyDescent="0.2">
      <c r="A9058" s="64" t="s">
        <v>1436</v>
      </c>
      <c r="B9058" s="65" t="s">
        <v>1435</v>
      </c>
      <c r="C9058" s="65">
        <v>73853</v>
      </c>
      <c r="D9058" s="66">
        <f>VLOOKUP(A9058,'2.1 Termination Charges'!$B$4:$F$904,5,0)</f>
        <v>2.4240000000000001E-2</v>
      </c>
      <c r="G9058" s="67"/>
      <c r="H9058" s="67"/>
      <c r="J9058" s="67"/>
      <c r="P9058" s="68"/>
      <c r="Q9058" s="69"/>
      <c r="R9058" s="69"/>
      <c r="Z9058" s="70"/>
      <c r="AA9058" s="71"/>
      <c r="AB9058" s="70"/>
      <c r="AC9058" s="70"/>
      <c r="AD9058" s="53"/>
      <c r="AE9058" s="53"/>
      <c r="AF9058" s="72"/>
      <c r="AG9058" s="70"/>
      <c r="AH9058" s="70"/>
      <c r="AI9058" s="70"/>
    </row>
    <row r="9059" spans="1:35" ht="12.75" customHeight="1" x14ac:dyDescent="0.2">
      <c r="A9059" s="64" t="s">
        <v>1436</v>
      </c>
      <c r="B9059" s="65" t="s">
        <v>1435</v>
      </c>
      <c r="C9059" s="65">
        <v>73854</v>
      </c>
      <c r="D9059" s="66">
        <f>VLOOKUP(A9059,'2.1 Termination Charges'!$B$4:$F$904,5,0)</f>
        <v>2.4240000000000001E-2</v>
      </c>
      <c r="G9059" s="67"/>
      <c r="H9059" s="67"/>
      <c r="J9059" s="67"/>
      <c r="P9059" s="68"/>
      <c r="Q9059" s="69"/>
      <c r="R9059" s="69"/>
      <c r="Z9059" s="70"/>
      <c r="AA9059" s="71"/>
      <c r="AB9059" s="70"/>
      <c r="AC9059" s="70"/>
      <c r="AD9059" s="53"/>
      <c r="AE9059" s="53"/>
      <c r="AF9059" s="72"/>
      <c r="AG9059" s="70"/>
      <c r="AH9059" s="70"/>
      <c r="AI9059" s="70"/>
    </row>
    <row r="9060" spans="1:35" ht="12.75" customHeight="1" x14ac:dyDescent="0.2">
      <c r="A9060" s="64" t="s">
        <v>1436</v>
      </c>
      <c r="B9060" s="65" t="s">
        <v>1435</v>
      </c>
      <c r="C9060" s="65">
        <v>73855</v>
      </c>
      <c r="D9060" s="66">
        <f>VLOOKUP(A9060,'2.1 Termination Charges'!$B$4:$F$904,5,0)</f>
        <v>2.4240000000000001E-2</v>
      </c>
      <c r="G9060" s="67"/>
      <c r="H9060" s="67"/>
      <c r="J9060" s="67"/>
      <c r="P9060" s="68"/>
      <c r="Q9060" s="69"/>
      <c r="R9060" s="69"/>
      <c r="Z9060" s="70"/>
      <c r="AA9060" s="71"/>
      <c r="AB9060" s="70"/>
      <c r="AC9060" s="70"/>
      <c r="AD9060" s="53"/>
      <c r="AE9060" s="53"/>
      <c r="AF9060" s="72"/>
      <c r="AG9060" s="70"/>
      <c r="AH9060" s="70"/>
      <c r="AI9060" s="70"/>
    </row>
    <row r="9061" spans="1:35" ht="12.75" customHeight="1" x14ac:dyDescent="0.2">
      <c r="A9061" s="64" t="s">
        <v>1436</v>
      </c>
      <c r="B9061" s="65" t="s">
        <v>1435</v>
      </c>
      <c r="C9061" s="65">
        <v>73856</v>
      </c>
      <c r="D9061" s="66">
        <f>VLOOKUP(A9061,'2.1 Termination Charges'!$B$4:$F$904,5,0)</f>
        <v>2.4240000000000001E-2</v>
      </c>
      <c r="G9061" s="67"/>
      <c r="H9061" s="67"/>
      <c r="J9061" s="67"/>
      <c r="P9061" s="68"/>
      <c r="Q9061" s="69"/>
      <c r="R9061" s="69"/>
      <c r="Z9061" s="70"/>
      <c r="AA9061" s="71"/>
      <c r="AB9061" s="70"/>
      <c r="AC9061" s="70"/>
      <c r="AD9061" s="53"/>
      <c r="AE9061" s="53"/>
      <c r="AF9061" s="72"/>
      <c r="AG9061" s="70"/>
      <c r="AH9061" s="70"/>
      <c r="AI9061" s="70"/>
    </row>
    <row r="9062" spans="1:35" ht="12.75" customHeight="1" x14ac:dyDescent="0.2">
      <c r="A9062" s="64" t="s">
        <v>1436</v>
      </c>
      <c r="B9062" s="65" t="s">
        <v>1435</v>
      </c>
      <c r="C9062" s="65">
        <v>73857</v>
      </c>
      <c r="D9062" s="66">
        <f>VLOOKUP(A9062,'2.1 Termination Charges'!$B$4:$F$904,5,0)</f>
        <v>2.4240000000000001E-2</v>
      </c>
      <c r="G9062" s="67"/>
      <c r="H9062" s="67"/>
      <c r="J9062" s="67"/>
      <c r="P9062" s="68"/>
      <c r="Q9062" s="69"/>
      <c r="R9062" s="69"/>
      <c r="Z9062" s="70"/>
      <c r="AA9062" s="71"/>
      <c r="AB9062" s="70"/>
      <c r="AC9062" s="70"/>
      <c r="AD9062" s="53"/>
      <c r="AE9062" s="53"/>
      <c r="AF9062" s="72"/>
      <c r="AG9062" s="70"/>
      <c r="AH9062" s="70"/>
      <c r="AI9062" s="70"/>
    </row>
    <row r="9063" spans="1:35" ht="12.75" customHeight="1" x14ac:dyDescent="0.2">
      <c r="A9063" s="64" t="s">
        <v>1436</v>
      </c>
      <c r="B9063" s="65" t="s">
        <v>1435</v>
      </c>
      <c r="C9063" s="65">
        <v>73858</v>
      </c>
      <c r="D9063" s="66">
        <f>VLOOKUP(A9063,'2.1 Termination Charges'!$B$4:$F$904,5,0)</f>
        <v>2.4240000000000001E-2</v>
      </c>
      <c r="G9063" s="67"/>
      <c r="H9063" s="67"/>
      <c r="J9063" s="67"/>
      <c r="P9063" s="68"/>
      <c r="Q9063" s="69"/>
      <c r="R9063" s="69"/>
      <c r="Z9063" s="70"/>
      <c r="AA9063" s="71"/>
      <c r="AB9063" s="70"/>
      <c r="AC9063" s="70"/>
      <c r="AD9063" s="53"/>
      <c r="AE9063" s="53"/>
      <c r="AF9063" s="72"/>
      <c r="AG9063" s="70"/>
      <c r="AH9063" s="70"/>
      <c r="AI9063" s="70"/>
    </row>
    <row r="9064" spans="1:35" ht="12.75" customHeight="1" x14ac:dyDescent="0.2">
      <c r="A9064" s="64" t="s">
        <v>1436</v>
      </c>
      <c r="B9064" s="65" t="s">
        <v>1435</v>
      </c>
      <c r="C9064" s="65">
        <v>73859</v>
      </c>
      <c r="D9064" s="66">
        <f>VLOOKUP(A9064,'2.1 Termination Charges'!$B$4:$F$904,5,0)</f>
        <v>2.4240000000000001E-2</v>
      </c>
      <c r="G9064" s="67"/>
      <c r="H9064" s="67"/>
      <c r="J9064" s="67"/>
      <c r="P9064" s="68"/>
      <c r="Q9064" s="69"/>
      <c r="R9064" s="69"/>
      <c r="Z9064" s="70"/>
      <c r="AA9064" s="71"/>
      <c r="AB9064" s="70"/>
      <c r="AC9064" s="70"/>
      <c r="AD9064" s="53"/>
      <c r="AE9064" s="53"/>
      <c r="AF9064" s="72"/>
      <c r="AG9064" s="70"/>
      <c r="AH9064" s="70"/>
      <c r="AI9064" s="70"/>
    </row>
    <row r="9065" spans="1:35" ht="12.75" customHeight="1" x14ac:dyDescent="0.2">
      <c r="A9065" s="64" t="s">
        <v>1436</v>
      </c>
      <c r="B9065" s="65" t="s">
        <v>1435</v>
      </c>
      <c r="C9065" s="65">
        <v>73880</v>
      </c>
      <c r="D9065" s="66">
        <f>VLOOKUP(A9065,'2.1 Termination Charges'!$B$4:$F$904,5,0)</f>
        <v>2.4240000000000001E-2</v>
      </c>
      <c r="G9065" s="67"/>
      <c r="H9065" s="67"/>
      <c r="J9065" s="67"/>
      <c r="P9065" s="68"/>
      <c r="Q9065" s="69"/>
      <c r="R9065" s="69"/>
      <c r="Z9065" s="70"/>
      <c r="AA9065" s="71"/>
      <c r="AB9065" s="70"/>
      <c r="AC9065" s="70"/>
      <c r="AD9065" s="53"/>
      <c r="AE9065" s="53"/>
      <c r="AF9065" s="72"/>
      <c r="AG9065" s="70"/>
      <c r="AH9065" s="70"/>
      <c r="AI9065" s="70"/>
    </row>
    <row r="9066" spans="1:35" ht="12.75" customHeight="1" x14ac:dyDescent="0.2">
      <c r="A9066" s="64" t="s">
        <v>1436</v>
      </c>
      <c r="B9066" s="65" t="s">
        <v>1435</v>
      </c>
      <c r="C9066" s="65">
        <v>73881</v>
      </c>
      <c r="D9066" s="66">
        <f>VLOOKUP(A9066,'2.1 Termination Charges'!$B$4:$F$904,5,0)</f>
        <v>2.4240000000000001E-2</v>
      </c>
      <c r="G9066" s="67"/>
      <c r="H9066" s="67"/>
      <c r="J9066" s="67"/>
      <c r="P9066" s="68"/>
      <c r="Q9066" s="69"/>
      <c r="R9066" s="69"/>
      <c r="Z9066" s="70"/>
      <c r="AA9066" s="71"/>
      <c r="AB9066" s="70"/>
      <c r="AC9066" s="70"/>
      <c r="AD9066" s="53"/>
      <c r="AE9066" s="53"/>
      <c r="AF9066" s="72"/>
      <c r="AG9066" s="70"/>
      <c r="AH9066" s="70"/>
      <c r="AI9066" s="70"/>
    </row>
    <row r="9067" spans="1:35" ht="12.75" customHeight="1" x14ac:dyDescent="0.2">
      <c r="A9067" s="64" t="s">
        <v>1436</v>
      </c>
      <c r="B9067" s="65" t="s">
        <v>1435</v>
      </c>
      <c r="C9067" s="65">
        <v>73883</v>
      </c>
      <c r="D9067" s="66">
        <f>VLOOKUP(A9067,'2.1 Termination Charges'!$B$4:$F$904,5,0)</f>
        <v>2.4240000000000001E-2</v>
      </c>
      <c r="G9067" s="67"/>
      <c r="H9067" s="67"/>
      <c r="J9067" s="67"/>
      <c r="P9067" s="68"/>
      <c r="Q9067" s="69"/>
      <c r="R9067" s="69"/>
      <c r="Z9067" s="70"/>
      <c r="AA9067" s="71"/>
      <c r="AB9067" s="70"/>
      <c r="AC9067" s="70"/>
      <c r="AD9067" s="53"/>
      <c r="AE9067" s="53"/>
      <c r="AF9067" s="72"/>
      <c r="AG9067" s="70"/>
      <c r="AH9067" s="70"/>
      <c r="AI9067" s="70"/>
    </row>
    <row r="9068" spans="1:35" ht="12.75" customHeight="1" x14ac:dyDescent="0.2">
      <c r="A9068" s="64" t="s">
        <v>1436</v>
      </c>
      <c r="B9068" s="65" t="s">
        <v>1435</v>
      </c>
      <c r="C9068" s="65">
        <v>73884</v>
      </c>
      <c r="D9068" s="66">
        <f>VLOOKUP(A9068,'2.1 Termination Charges'!$B$4:$F$904,5,0)</f>
        <v>2.4240000000000001E-2</v>
      </c>
      <c r="G9068" s="67"/>
      <c r="H9068" s="67"/>
      <c r="J9068" s="67"/>
      <c r="P9068" s="68"/>
      <c r="Q9068" s="69"/>
      <c r="R9068" s="69"/>
      <c r="Z9068" s="70"/>
      <c r="AA9068" s="71"/>
      <c r="AB9068" s="70"/>
      <c r="AC9068" s="70"/>
      <c r="AD9068" s="53"/>
      <c r="AE9068" s="53"/>
      <c r="AF9068" s="72"/>
      <c r="AG9068" s="70"/>
      <c r="AH9068" s="70"/>
      <c r="AI9068" s="70"/>
    </row>
    <row r="9069" spans="1:35" ht="12.75" customHeight="1" x14ac:dyDescent="0.2">
      <c r="A9069" s="64" t="s">
        <v>1436</v>
      </c>
      <c r="B9069" s="65" t="s">
        <v>1435</v>
      </c>
      <c r="C9069" s="65">
        <v>73885</v>
      </c>
      <c r="D9069" s="66">
        <f>VLOOKUP(A9069,'2.1 Termination Charges'!$B$4:$F$904,5,0)</f>
        <v>2.4240000000000001E-2</v>
      </c>
      <c r="G9069" s="67"/>
      <c r="H9069" s="67"/>
      <c r="J9069" s="67"/>
      <c r="P9069" s="68"/>
      <c r="Q9069" s="69"/>
      <c r="R9069" s="69"/>
      <c r="Z9069" s="70"/>
      <c r="AA9069" s="71"/>
      <c r="AB9069" s="70"/>
      <c r="AC9069" s="70"/>
      <c r="AD9069" s="53"/>
      <c r="AE9069" s="53"/>
      <c r="AF9069" s="72"/>
      <c r="AG9069" s="70"/>
      <c r="AH9069" s="70"/>
      <c r="AI9069" s="70"/>
    </row>
    <row r="9070" spans="1:35" ht="12.75" customHeight="1" x14ac:dyDescent="0.2">
      <c r="A9070" s="64" t="s">
        <v>1436</v>
      </c>
      <c r="B9070" s="65" t="s">
        <v>1435</v>
      </c>
      <c r="C9070" s="65">
        <v>73886</v>
      </c>
      <c r="D9070" s="66">
        <f>VLOOKUP(A9070,'2.1 Termination Charges'!$B$4:$F$904,5,0)</f>
        <v>2.4240000000000001E-2</v>
      </c>
      <c r="G9070" s="67"/>
      <c r="H9070" s="67"/>
      <c r="J9070" s="67"/>
      <c r="P9070" s="68"/>
      <c r="Q9070" s="69"/>
      <c r="R9070" s="69"/>
      <c r="Z9070" s="70"/>
      <c r="AA9070" s="71"/>
      <c r="AB9070" s="70"/>
      <c r="AC9070" s="70"/>
      <c r="AD9070" s="53"/>
      <c r="AE9070" s="53"/>
      <c r="AF9070" s="72"/>
      <c r="AG9070" s="70"/>
      <c r="AH9070" s="70"/>
      <c r="AI9070" s="70"/>
    </row>
    <row r="9071" spans="1:35" ht="12.75" customHeight="1" x14ac:dyDescent="0.2">
      <c r="A9071" s="64" t="s">
        <v>1436</v>
      </c>
      <c r="B9071" s="65" t="s">
        <v>1435</v>
      </c>
      <c r="C9071" s="65">
        <v>73887</v>
      </c>
      <c r="D9071" s="66">
        <f>VLOOKUP(A9071,'2.1 Termination Charges'!$B$4:$F$904,5,0)</f>
        <v>2.4240000000000001E-2</v>
      </c>
      <c r="G9071" s="67"/>
      <c r="H9071" s="67"/>
      <c r="J9071" s="67"/>
      <c r="P9071" s="68"/>
      <c r="Q9071" s="69"/>
      <c r="R9071" s="69"/>
      <c r="Z9071" s="70"/>
      <c r="AA9071" s="71"/>
      <c r="AB9071" s="70"/>
      <c r="AC9071" s="70"/>
      <c r="AD9071" s="53"/>
      <c r="AE9071" s="53"/>
      <c r="AF9071" s="72"/>
      <c r="AG9071" s="70"/>
      <c r="AH9071" s="70"/>
      <c r="AI9071" s="70"/>
    </row>
    <row r="9072" spans="1:35" ht="12.75" customHeight="1" x14ac:dyDescent="0.2">
      <c r="A9072" s="64" t="s">
        <v>1436</v>
      </c>
      <c r="B9072" s="65" t="s">
        <v>1435</v>
      </c>
      <c r="C9072" s="65">
        <v>73888</v>
      </c>
      <c r="D9072" s="66">
        <f>VLOOKUP(A9072,'2.1 Termination Charges'!$B$4:$F$904,5,0)</f>
        <v>2.4240000000000001E-2</v>
      </c>
      <c r="G9072" s="67"/>
      <c r="H9072" s="67"/>
      <c r="J9072" s="67"/>
      <c r="P9072" s="68"/>
      <c r="Q9072" s="69"/>
      <c r="R9072" s="69"/>
      <c r="Z9072" s="70"/>
      <c r="AA9072" s="71"/>
      <c r="AB9072" s="70"/>
      <c r="AC9072" s="70"/>
      <c r="AD9072" s="53"/>
      <c r="AE9072" s="53"/>
      <c r="AF9072" s="72"/>
      <c r="AG9072" s="70"/>
      <c r="AH9072" s="70"/>
      <c r="AI9072" s="70"/>
    </row>
    <row r="9073" spans="1:35" ht="12.75" customHeight="1" x14ac:dyDescent="0.2">
      <c r="A9073" s="64" t="s">
        <v>1436</v>
      </c>
      <c r="B9073" s="65" t="s">
        <v>1435</v>
      </c>
      <c r="C9073" s="65">
        <v>73889</v>
      </c>
      <c r="D9073" s="66">
        <f>VLOOKUP(A9073,'2.1 Termination Charges'!$B$4:$F$904,5,0)</f>
        <v>2.4240000000000001E-2</v>
      </c>
      <c r="G9073" s="67"/>
      <c r="H9073" s="67"/>
      <c r="J9073" s="67"/>
      <c r="P9073" s="68"/>
      <c r="Q9073" s="69"/>
      <c r="R9073" s="69"/>
      <c r="Z9073" s="70"/>
      <c r="AA9073" s="71"/>
      <c r="AB9073" s="70"/>
      <c r="AC9073" s="70"/>
      <c r="AD9073" s="53"/>
      <c r="AE9073" s="53"/>
      <c r="AF9073" s="72"/>
      <c r="AG9073" s="70"/>
      <c r="AH9073" s="70"/>
      <c r="AI9073" s="70"/>
    </row>
    <row r="9074" spans="1:35" ht="12.75" customHeight="1" x14ac:dyDescent="0.2">
      <c r="A9074" s="64" t="s">
        <v>1436</v>
      </c>
      <c r="B9074" s="65" t="s">
        <v>1435</v>
      </c>
      <c r="C9074" s="65">
        <v>7390</v>
      </c>
      <c r="D9074" s="66">
        <f>VLOOKUP(A9074,'2.1 Termination Charges'!$B$4:$F$904,5,0)</f>
        <v>2.4240000000000001E-2</v>
      </c>
      <c r="G9074" s="67"/>
      <c r="H9074" s="67"/>
      <c r="J9074" s="67"/>
      <c r="P9074" s="68"/>
      <c r="Q9074" s="69"/>
      <c r="R9074" s="69"/>
      <c r="Z9074" s="70"/>
      <c r="AA9074" s="71"/>
      <c r="AB9074" s="70"/>
      <c r="AC9074" s="70"/>
      <c r="AD9074" s="53"/>
      <c r="AE9074" s="53"/>
      <c r="AF9074" s="72"/>
      <c r="AG9074" s="70"/>
      <c r="AH9074" s="70"/>
      <c r="AI9074" s="70"/>
    </row>
    <row r="9075" spans="1:35" ht="12.75" customHeight="1" x14ac:dyDescent="0.2">
      <c r="A9075" s="64" t="s">
        <v>1436</v>
      </c>
      <c r="B9075" s="65" t="s">
        <v>1435</v>
      </c>
      <c r="C9075" s="65">
        <v>7391</v>
      </c>
      <c r="D9075" s="66">
        <f>VLOOKUP(A9075,'2.1 Termination Charges'!$B$4:$F$904,5,0)</f>
        <v>2.4240000000000001E-2</v>
      </c>
      <c r="G9075" s="67"/>
      <c r="H9075" s="67"/>
      <c r="J9075" s="67"/>
      <c r="P9075" s="68"/>
      <c r="Q9075" s="69"/>
      <c r="R9075" s="69"/>
      <c r="Z9075" s="70"/>
      <c r="AA9075" s="71"/>
      <c r="AB9075" s="70"/>
      <c r="AC9075" s="70"/>
      <c r="AD9075" s="53"/>
      <c r="AE9075" s="53"/>
      <c r="AF9075" s="72"/>
      <c r="AG9075" s="70"/>
      <c r="AH9075" s="70"/>
      <c r="AI9075" s="70"/>
    </row>
    <row r="9076" spans="1:35" ht="12.75" customHeight="1" x14ac:dyDescent="0.2">
      <c r="A9076" s="64" t="s">
        <v>1436</v>
      </c>
      <c r="B9076" s="65" t="s">
        <v>1435</v>
      </c>
      <c r="C9076" s="65">
        <v>7395</v>
      </c>
      <c r="D9076" s="66">
        <f>VLOOKUP(A9076,'2.1 Termination Charges'!$B$4:$F$904,5,0)</f>
        <v>2.4240000000000001E-2</v>
      </c>
      <c r="G9076" s="67"/>
      <c r="H9076" s="67"/>
      <c r="J9076" s="67"/>
      <c r="P9076" s="68"/>
      <c r="Q9076" s="69"/>
      <c r="R9076" s="69"/>
      <c r="Z9076" s="70"/>
      <c r="AA9076" s="71"/>
      <c r="AB9076" s="70"/>
      <c r="AC9076" s="70"/>
      <c r="AD9076" s="53"/>
      <c r="AE9076" s="53"/>
      <c r="AF9076" s="72"/>
      <c r="AG9076" s="70"/>
      <c r="AH9076" s="70"/>
      <c r="AI9076" s="70"/>
    </row>
    <row r="9077" spans="1:35" ht="12.75" customHeight="1" x14ac:dyDescent="0.2">
      <c r="A9077" s="64" t="s">
        <v>1436</v>
      </c>
      <c r="B9077" s="65" t="s">
        <v>1435</v>
      </c>
      <c r="C9077" s="65">
        <v>7415</v>
      </c>
      <c r="D9077" s="66">
        <f>VLOOKUP(A9077,'2.1 Termination Charges'!$B$4:$F$904,5,0)</f>
        <v>2.4240000000000001E-2</v>
      </c>
      <c r="G9077" s="67"/>
      <c r="H9077" s="67"/>
      <c r="J9077" s="67"/>
      <c r="P9077" s="68"/>
      <c r="Q9077" s="69"/>
      <c r="R9077" s="69"/>
      <c r="Z9077" s="70"/>
      <c r="AA9077" s="71"/>
      <c r="AB9077" s="70"/>
      <c r="AC9077" s="70"/>
      <c r="AD9077" s="53"/>
      <c r="AE9077" s="53"/>
      <c r="AF9077" s="72"/>
      <c r="AG9077" s="70"/>
      <c r="AH9077" s="70"/>
      <c r="AI9077" s="70"/>
    </row>
    <row r="9078" spans="1:35" ht="12.75" customHeight="1" x14ac:dyDescent="0.2">
      <c r="A9078" s="64" t="s">
        <v>1436</v>
      </c>
      <c r="B9078" s="65" t="s">
        <v>1435</v>
      </c>
      <c r="C9078" s="65">
        <v>7416</v>
      </c>
      <c r="D9078" s="66">
        <f>VLOOKUP(A9078,'2.1 Termination Charges'!$B$4:$F$904,5,0)</f>
        <v>2.4240000000000001E-2</v>
      </c>
      <c r="G9078" s="67"/>
      <c r="H9078" s="67"/>
      <c r="J9078" s="67"/>
      <c r="P9078" s="68"/>
      <c r="Q9078" s="69"/>
      <c r="R9078" s="69"/>
      <c r="Z9078" s="70"/>
      <c r="AA9078" s="71"/>
      <c r="AB9078" s="70"/>
      <c r="AC9078" s="70"/>
      <c r="AD9078" s="53"/>
      <c r="AE9078" s="53"/>
      <c r="AF9078" s="72"/>
      <c r="AG9078" s="70"/>
      <c r="AH9078" s="70"/>
      <c r="AI9078" s="70"/>
    </row>
    <row r="9079" spans="1:35" ht="12.75" customHeight="1" x14ac:dyDescent="0.2">
      <c r="A9079" s="64" t="s">
        <v>1436</v>
      </c>
      <c r="B9079" s="65" t="s">
        <v>1435</v>
      </c>
      <c r="C9079" s="65">
        <v>7421</v>
      </c>
      <c r="D9079" s="66">
        <f>VLOOKUP(A9079,'2.1 Termination Charges'!$B$4:$F$904,5,0)</f>
        <v>2.4240000000000001E-2</v>
      </c>
      <c r="G9079" s="67"/>
      <c r="H9079" s="67"/>
      <c r="J9079" s="67"/>
      <c r="P9079" s="68"/>
      <c r="Q9079" s="69"/>
      <c r="R9079" s="69"/>
      <c r="Z9079" s="70"/>
      <c r="AA9079" s="71"/>
      <c r="AB9079" s="70"/>
      <c r="AC9079" s="70"/>
      <c r="AD9079" s="53"/>
      <c r="AE9079" s="53"/>
      <c r="AF9079" s="72"/>
      <c r="AG9079" s="70"/>
      <c r="AH9079" s="70"/>
      <c r="AI9079" s="70"/>
    </row>
    <row r="9080" spans="1:35" ht="12.75" customHeight="1" x14ac:dyDescent="0.2">
      <c r="A9080" s="64" t="s">
        <v>1436</v>
      </c>
      <c r="B9080" s="65" t="s">
        <v>1435</v>
      </c>
      <c r="C9080" s="65">
        <v>7423</v>
      </c>
      <c r="D9080" s="66">
        <f>VLOOKUP(A9080,'2.1 Termination Charges'!$B$4:$F$904,5,0)</f>
        <v>2.4240000000000001E-2</v>
      </c>
      <c r="G9080" s="67"/>
      <c r="H9080" s="67"/>
      <c r="J9080" s="67"/>
      <c r="P9080" s="68"/>
      <c r="Q9080" s="69"/>
      <c r="R9080" s="69"/>
      <c r="Z9080" s="70"/>
      <c r="AA9080" s="71"/>
      <c r="AB9080" s="70"/>
      <c r="AC9080" s="70"/>
      <c r="AD9080" s="53"/>
      <c r="AE9080" s="53"/>
      <c r="AF9080" s="72"/>
      <c r="AG9080" s="70"/>
      <c r="AH9080" s="70"/>
      <c r="AI9080" s="70"/>
    </row>
    <row r="9081" spans="1:35" ht="12.75" customHeight="1" x14ac:dyDescent="0.2">
      <c r="A9081" s="64" t="s">
        <v>1436</v>
      </c>
      <c r="B9081" s="65" t="s">
        <v>1435</v>
      </c>
      <c r="C9081" s="65">
        <v>7424</v>
      </c>
      <c r="D9081" s="66">
        <f>VLOOKUP(A9081,'2.1 Termination Charges'!$B$4:$F$904,5,0)</f>
        <v>2.4240000000000001E-2</v>
      </c>
      <c r="G9081" s="67"/>
      <c r="H9081" s="67"/>
      <c r="J9081" s="67"/>
      <c r="P9081" s="68"/>
      <c r="Q9081" s="69"/>
      <c r="R9081" s="69"/>
      <c r="Z9081" s="70"/>
      <c r="AA9081" s="71"/>
      <c r="AB9081" s="70"/>
      <c r="AC9081" s="70"/>
      <c r="AD9081" s="53"/>
      <c r="AE9081" s="53"/>
      <c r="AF9081" s="72"/>
      <c r="AG9081" s="70"/>
      <c r="AH9081" s="70"/>
      <c r="AI9081" s="70"/>
    </row>
    <row r="9082" spans="1:35" ht="12.75" customHeight="1" x14ac:dyDescent="0.2">
      <c r="A9082" s="64" t="s">
        <v>1436</v>
      </c>
      <c r="B9082" s="65" t="s">
        <v>1435</v>
      </c>
      <c r="C9082" s="65">
        <v>7426</v>
      </c>
      <c r="D9082" s="66">
        <f>VLOOKUP(A9082,'2.1 Termination Charges'!$B$4:$F$904,5,0)</f>
        <v>2.4240000000000001E-2</v>
      </c>
      <c r="G9082" s="67"/>
      <c r="H9082" s="67"/>
      <c r="J9082" s="67"/>
      <c r="P9082" s="68"/>
      <c r="Q9082" s="69"/>
      <c r="R9082" s="69"/>
      <c r="Z9082" s="70"/>
      <c r="AA9082" s="71"/>
      <c r="AB9082" s="70"/>
      <c r="AC9082" s="70"/>
      <c r="AD9082" s="53"/>
      <c r="AE9082" s="53"/>
      <c r="AF9082" s="72"/>
      <c r="AG9082" s="70"/>
      <c r="AH9082" s="70"/>
      <c r="AI9082" s="70"/>
    </row>
    <row r="9083" spans="1:35" ht="12.75" customHeight="1" x14ac:dyDescent="0.2">
      <c r="A9083" s="64" t="s">
        <v>1436</v>
      </c>
      <c r="B9083" s="65" t="s">
        <v>1435</v>
      </c>
      <c r="C9083" s="65">
        <v>7814</v>
      </c>
      <c r="D9083" s="66">
        <f>VLOOKUP(A9083,'2.1 Termination Charges'!$B$4:$F$904,5,0)</f>
        <v>2.4240000000000001E-2</v>
      </c>
      <c r="G9083" s="67"/>
      <c r="H9083" s="67"/>
      <c r="J9083" s="67"/>
      <c r="P9083" s="68"/>
      <c r="Q9083" s="69"/>
      <c r="R9083" s="69"/>
      <c r="Z9083" s="70"/>
      <c r="AA9083" s="71"/>
      <c r="AB9083" s="70"/>
      <c r="AC9083" s="70"/>
      <c r="AD9083" s="53"/>
      <c r="AE9083" s="53"/>
      <c r="AF9083" s="72"/>
      <c r="AG9083" s="70"/>
      <c r="AH9083" s="70"/>
      <c r="AI9083" s="70"/>
    </row>
    <row r="9084" spans="1:35" ht="12.75" customHeight="1" x14ac:dyDescent="0.2">
      <c r="A9084" s="64" t="s">
        <v>1436</v>
      </c>
      <c r="B9084" s="65" t="s">
        <v>1435</v>
      </c>
      <c r="C9084" s="65">
        <v>7815</v>
      </c>
      <c r="D9084" s="66">
        <f>VLOOKUP(A9084,'2.1 Termination Charges'!$B$4:$F$904,5,0)</f>
        <v>2.4240000000000001E-2</v>
      </c>
      <c r="G9084" s="67"/>
      <c r="H9084" s="67"/>
      <c r="J9084" s="67"/>
      <c r="P9084" s="68"/>
      <c r="Q9084" s="69"/>
      <c r="R9084" s="69"/>
      <c r="Z9084" s="70"/>
      <c r="AA9084" s="71"/>
      <c r="AB9084" s="70"/>
      <c r="AC9084" s="70"/>
      <c r="AD9084" s="53"/>
      <c r="AE9084" s="53"/>
      <c r="AF9084" s="72"/>
      <c r="AG9084" s="70"/>
      <c r="AH9084" s="70"/>
      <c r="AI9084" s="70"/>
    </row>
    <row r="9085" spans="1:35" ht="12.75" customHeight="1" x14ac:dyDescent="0.2">
      <c r="A9085" s="64" t="s">
        <v>1436</v>
      </c>
      <c r="B9085" s="65" t="s">
        <v>1435</v>
      </c>
      <c r="C9085" s="65">
        <v>7818</v>
      </c>
      <c r="D9085" s="66">
        <f>VLOOKUP(A9085,'2.1 Termination Charges'!$B$4:$F$904,5,0)</f>
        <v>2.4240000000000001E-2</v>
      </c>
      <c r="G9085" s="67"/>
      <c r="H9085" s="67"/>
      <c r="J9085" s="67"/>
      <c r="P9085" s="68"/>
      <c r="Q9085" s="69"/>
      <c r="R9085" s="69"/>
      <c r="Z9085" s="70"/>
      <c r="AA9085" s="71"/>
      <c r="AB9085" s="70"/>
      <c r="AC9085" s="70"/>
      <c r="AD9085" s="53"/>
      <c r="AE9085" s="53"/>
      <c r="AF9085" s="72"/>
      <c r="AG9085" s="70"/>
      <c r="AH9085" s="70"/>
      <c r="AI9085" s="70"/>
    </row>
    <row r="9086" spans="1:35" ht="12.75" customHeight="1" x14ac:dyDescent="0.2">
      <c r="A9086" s="64" t="s">
        <v>1436</v>
      </c>
      <c r="B9086" s="65" t="s">
        <v>1435</v>
      </c>
      <c r="C9086" s="65">
        <v>7821</v>
      </c>
      <c r="D9086" s="66">
        <f>VLOOKUP(A9086,'2.1 Termination Charges'!$B$4:$F$904,5,0)</f>
        <v>2.4240000000000001E-2</v>
      </c>
      <c r="G9086" s="67"/>
      <c r="H9086" s="67"/>
      <c r="J9086" s="67"/>
      <c r="P9086" s="68"/>
      <c r="Q9086" s="69"/>
      <c r="R9086" s="69"/>
      <c r="Z9086" s="70"/>
      <c r="AA9086" s="71"/>
      <c r="AB9086" s="70"/>
      <c r="AC9086" s="70"/>
      <c r="AD9086" s="53"/>
      <c r="AE9086" s="53"/>
      <c r="AF9086" s="72"/>
      <c r="AG9086" s="70"/>
      <c r="AH9086" s="70"/>
      <c r="AI9086" s="70"/>
    </row>
    <row r="9087" spans="1:35" ht="12.75" customHeight="1" x14ac:dyDescent="0.2">
      <c r="A9087" s="64" t="s">
        <v>1438</v>
      </c>
      <c r="B9087" s="65" t="s">
        <v>1437</v>
      </c>
      <c r="C9087" s="65">
        <v>7347</v>
      </c>
      <c r="D9087" s="66">
        <f>VLOOKUP(A9087,'2.1 Termination Charges'!$B$4:$F$904,5,0)</f>
        <v>2.4240000000000001E-2</v>
      </c>
      <c r="G9087" s="67"/>
      <c r="H9087" s="67"/>
      <c r="J9087" s="67"/>
      <c r="P9087" s="68"/>
      <c r="Q9087" s="69"/>
      <c r="R9087" s="69"/>
      <c r="Z9087" s="70"/>
      <c r="AA9087" s="71"/>
      <c r="AB9087" s="70"/>
      <c r="AC9087" s="70"/>
      <c r="AD9087" s="53"/>
      <c r="AE9087" s="53"/>
      <c r="AF9087" s="72"/>
      <c r="AG9087" s="70"/>
      <c r="AH9087" s="70"/>
      <c r="AI9087" s="70"/>
    </row>
    <row r="9088" spans="1:35" ht="12.75" customHeight="1" x14ac:dyDescent="0.2">
      <c r="A9088" s="64" t="s">
        <v>1438</v>
      </c>
      <c r="B9088" s="65" t="s">
        <v>1437</v>
      </c>
      <c r="C9088" s="65">
        <v>7394</v>
      </c>
      <c r="D9088" s="66">
        <f>VLOOKUP(A9088,'2.1 Termination Charges'!$B$4:$F$904,5,0)</f>
        <v>2.4240000000000001E-2</v>
      </c>
      <c r="G9088" s="67"/>
      <c r="H9088" s="67"/>
      <c r="J9088" s="67"/>
      <c r="P9088" s="68"/>
      <c r="Q9088" s="69"/>
      <c r="R9088" s="69"/>
      <c r="Z9088" s="70"/>
      <c r="AA9088" s="71"/>
      <c r="AB9088" s="70"/>
      <c r="AC9088" s="70"/>
      <c r="AD9088" s="53"/>
      <c r="AE9088" s="53"/>
      <c r="AF9088" s="72"/>
      <c r="AG9088" s="70"/>
      <c r="AH9088" s="70"/>
      <c r="AI9088" s="70"/>
    </row>
    <row r="9089" spans="1:35" ht="12.75" customHeight="1" x14ac:dyDescent="0.2">
      <c r="A9089" s="64" t="s">
        <v>1438</v>
      </c>
      <c r="B9089" s="65" t="s">
        <v>1437</v>
      </c>
      <c r="C9089" s="65">
        <v>7411</v>
      </c>
      <c r="D9089" s="66">
        <f>VLOOKUP(A9089,'2.1 Termination Charges'!$B$4:$F$904,5,0)</f>
        <v>2.4240000000000001E-2</v>
      </c>
      <c r="G9089" s="67"/>
      <c r="H9089" s="67"/>
      <c r="J9089" s="67"/>
      <c r="P9089" s="68"/>
      <c r="Q9089" s="69"/>
      <c r="R9089" s="69"/>
      <c r="Z9089" s="70"/>
      <c r="AA9089" s="71"/>
      <c r="AB9089" s="70"/>
      <c r="AC9089" s="70"/>
      <c r="AD9089" s="53"/>
      <c r="AE9089" s="53"/>
      <c r="AF9089" s="72"/>
      <c r="AG9089" s="70"/>
      <c r="AH9089" s="70"/>
      <c r="AI9089" s="70"/>
    </row>
    <row r="9090" spans="1:35" ht="12.75" customHeight="1" x14ac:dyDescent="0.2">
      <c r="A9090" s="64" t="s">
        <v>1438</v>
      </c>
      <c r="B9090" s="65" t="s">
        <v>1437</v>
      </c>
      <c r="C9090" s="65">
        <v>7413</v>
      </c>
      <c r="D9090" s="66">
        <f>VLOOKUP(A9090,'2.1 Termination Charges'!$B$4:$F$904,5,0)</f>
        <v>2.4240000000000001E-2</v>
      </c>
      <c r="G9090" s="67"/>
      <c r="H9090" s="67"/>
      <c r="J9090" s="67"/>
      <c r="P9090" s="68"/>
      <c r="Q9090" s="69"/>
      <c r="R9090" s="69"/>
      <c r="Z9090" s="70"/>
      <c r="AA9090" s="71"/>
      <c r="AB9090" s="70"/>
      <c r="AC9090" s="70"/>
      <c r="AD9090" s="53"/>
      <c r="AE9090" s="53"/>
      <c r="AF9090" s="72"/>
      <c r="AG9090" s="70"/>
      <c r="AH9090" s="70"/>
      <c r="AI9090" s="70"/>
    </row>
    <row r="9091" spans="1:35" ht="12.75" customHeight="1" x14ac:dyDescent="0.2">
      <c r="A9091" s="64" t="s">
        <v>1438</v>
      </c>
      <c r="B9091" s="65" t="s">
        <v>1437</v>
      </c>
      <c r="C9091" s="65">
        <v>7427</v>
      </c>
      <c r="D9091" s="66">
        <f>VLOOKUP(A9091,'2.1 Termination Charges'!$B$4:$F$904,5,0)</f>
        <v>2.4240000000000001E-2</v>
      </c>
      <c r="G9091" s="67"/>
      <c r="H9091" s="67"/>
      <c r="J9091" s="67"/>
      <c r="P9091" s="68"/>
      <c r="Q9091" s="69"/>
      <c r="R9091" s="69"/>
      <c r="Z9091" s="70"/>
      <c r="AA9091" s="71"/>
      <c r="AB9091" s="70"/>
      <c r="AC9091" s="70"/>
      <c r="AD9091" s="53"/>
      <c r="AE9091" s="53"/>
      <c r="AF9091" s="72"/>
      <c r="AG9091" s="70"/>
      <c r="AH9091" s="70"/>
      <c r="AI9091" s="70"/>
    </row>
    <row r="9092" spans="1:35" ht="12.75" customHeight="1" x14ac:dyDescent="0.2">
      <c r="A9092" s="64" t="s">
        <v>1438</v>
      </c>
      <c r="B9092" s="65" t="s">
        <v>1437</v>
      </c>
      <c r="C9092" s="65">
        <v>7871</v>
      </c>
      <c r="D9092" s="66">
        <f>VLOOKUP(A9092,'2.1 Termination Charges'!$B$4:$F$904,5,0)</f>
        <v>2.4240000000000001E-2</v>
      </c>
      <c r="G9092" s="67"/>
      <c r="H9092" s="67"/>
      <c r="J9092" s="67"/>
      <c r="P9092" s="68"/>
      <c r="Q9092" s="69"/>
      <c r="R9092" s="69"/>
      <c r="Z9092" s="70"/>
      <c r="AA9092" s="71"/>
      <c r="AB9092" s="70"/>
      <c r="AC9092" s="70"/>
      <c r="AD9092" s="53"/>
      <c r="AE9092" s="53"/>
      <c r="AF9092" s="72"/>
      <c r="AG9092" s="70"/>
      <c r="AH9092" s="70"/>
      <c r="AI9092" s="70"/>
    </row>
    <row r="9093" spans="1:35" ht="12.75" customHeight="1" x14ac:dyDescent="0.2">
      <c r="A9093" s="64" t="s">
        <v>1438</v>
      </c>
      <c r="B9093" s="65" t="s">
        <v>1437</v>
      </c>
      <c r="C9093" s="65">
        <v>7873</v>
      </c>
      <c r="D9093" s="66">
        <f>VLOOKUP(A9093,'2.1 Termination Charges'!$B$4:$F$904,5,0)</f>
        <v>2.4240000000000001E-2</v>
      </c>
      <c r="G9093" s="67"/>
      <c r="H9093" s="67"/>
      <c r="J9093" s="67"/>
      <c r="P9093" s="68"/>
      <c r="Q9093" s="69"/>
      <c r="R9093" s="69"/>
      <c r="Z9093" s="70"/>
      <c r="AA9093" s="71"/>
      <c r="AB9093" s="70"/>
      <c r="AC9093" s="70"/>
      <c r="AD9093" s="53"/>
      <c r="AE9093" s="53"/>
      <c r="AF9093" s="72"/>
      <c r="AG9093" s="70"/>
      <c r="AH9093" s="70"/>
      <c r="AI9093" s="70"/>
    </row>
    <row r="9094" spans="1:35" ht="12.75" customHeight="1" x14ac:dyDescent="0.2">
      <c r="A9094" s="64" t="s">
        <v>1440</v>
      </c>
      <c r="B9094" s="65" t="s">
        <v>1439</v>
      </c>
      <c r="C9094" s="65">
        <v>71</v>
      </c>
      <c r="D9094" s="66">
        <f>VLOOKUP(A9094,'2.1 Termination Charges'!$B$4:$F$904,5,0)</f>
        <v>4.2419999999999999E-2</v>
      </c>
      <c r="G9094" s="67"/>
      <c r="H9094" s="67"/>
      <c r="J9094" s="67"/>
      <c r="P9094" s="68"/>
      <c r="Q9094" s="69"/>
      <c r="R9094" s="69"/>
      <c r="Z9094" s="70"/>
      <c r="AA9094" s="71"/>
      <c r="AB9094" s="70"/>
      <c r="AC9094" s="70"/>
      <c r="AD9094" s="53"/>
      <c r="AE9094" s="53"/>
      <c r="AF9094" s="72"/>
      <c r="AG9094" s="70"/>
      <c r="AH9094" s="70"/>
      <c r="AI9094" s="70"/>
    </row>
    <row r="9095" spans="1:35" ht="12.75" customHeight="1" x14ac:dyDescent="0.2">
      <c r="A9095" s="64" t="s">
        <v>1440</v>
      </c>
      <c r="B9095" s="65" t="s">
        <v>1439</v>
      </c>
      <c r="C9095" s="65">
        <v>72</v>
      </c>
      <c r="D9095" s="66">
        <f>VLOOKUP(A9095,'2.1 Termination Charges'!$B$4:$F$904,5,0)</f>
        <v>4.2419999999999999E-2</v>
      </c>
      <c r="G9095" s="67"/>
      <c r="H9095" s="67"/>
      <c r="J9095" s="67"/>
      <c r="P9095" s="68"/>
      <c r="Q9095" s="69"/>
      <c r="R9095" s="69"/>
      <c r="Z9095" s="70"/>
      <c r="AA9095" s="71"/>
      <c r="AB9095" s="70"/>
      <c r="AC9095" s="70"/>
      <c r="AD9095" s="53"/>
      <c r="AE9095" s="53"/>
      <c r="AF9095" s="72"/>
      <c r="AG9095" s="70"/>
      <c r="AH9095" s="70"/>
      <c r="AI9095" s="70"/>
    </row>
    <row r="9096" spans="1:35" ht="12.75" customHeight="1" x14ac:dyDescent="0.2">
      <c r="A9096" s="64" t="s">
        <v>1440</v>
      </c>
      <c r="B9096" s="65" t="s">
        <v>1439</v>
      </c>
      <c r="C9096" s="65">
        <v>7303</v>
      </c>
      <c r="D9096" s="66">
        <f>VLOOKUP(A9096,'2.1 Termination Charges'!$B$4:$F$904,5,0)</f>
        <v>4.2419999999999999E-2</v>
      </c>
      <c r="G9096" s="67"/>
      <c r="H9096" s="67"/>
      <c r="J9096" s="67"/>
      <c r="P9096" s="68"/>
      <c r="Q9096" s="69"/>
      <c r="R9096" s="69"/>
      <c r="Z9096" s="70"/>
      <c r="AA9096" s="71"/>
      <c r="AB9096" s="70"/>
      <c r="AC9096" s="70"/>
      <c r="AD9096" s="53"/>
      <c r="AE9096" s="53"/>
      <c r="AF9096" s="72"/>
      <c r="AG9096" s="70"/>
      <c r="AH9096" s="70"/>
      <c r="AI9096" s="70"/>
    </row>
    <row r="9097" spans="1:35" ht="12.75" customHeight="1" x14ac:dyDescent="0.2">
      <c r="A9097" s="64" t="s">
        <v>1440</v>
      </c>
      <c r="B9097" s="65" t="s">
        <v>1439</v>
      </c>
      <c r="C9097" s="65">
        <v>7304</v>
      </c>
      <c r="D9097" s="66">
        <f>VLOOKUP(A9097,'2.1 Termination Charges'!$B$4:$F$904,5,0)</f>
        <v>4.2419999999999999E-2</v>
      </c>
      <c r="G9097" s="67"/>
      <c r="H9097" s="67"/>
      <c r="J9097" s="67"/>
      <c r="P9097" s="68"/>
      <c r="Q9097" s="69"/>
      <c r="R9097" s="69"/>
      <c r="Z9097" s="70"/>
      <c r="AA9097" s="71"/>
      <c r="AB9097" s="70"/>
      <c r="AC9097" s="70"/>
      <c r="AD9097" s="53"/>
      <c r="AE9097" s="53"/>
      <c r="AF9097" s="72"/>
      <c r="AG9097" s="70"/>
      <c r="AH9097" s="70"/>
      <c r="AI9097" s="70"/>
    </row>
    <row r="9098" spans="1:35" ht="12.75" customHeight="1" x14ac:dyDescent="0.2">
      <c r="A9098" s="64" t="s">
        <v>1440</v>
      </c>
      <c r="B9098" s="65" t="s">
        <v>1439</v>
      </c>
      <c r="C9098" s="65">
        <v>7305</v>
      </c>
      <c r="D9098" s="66">
        <f>VLOOKUP(A9098,'2.1 Termination Charges'!$B$4:$F$904,5,0)</f>
        <v>4.2419999999999999E-2</v>
      </c>
      <c r="G9098" s="67"/>
      <c r="H9098" s="67"/>
      <c r="J9098" s="67"/>
      <c r="P9098" s="68"/>
      <c r="Q9098" s="69"/>
      <c r="R9098" s="69"/>
      <c r="Z9098" s="70"/>
      <c r="AA9098" s="71"/>
      <c r="AB9098" s="70"/>
      <c r="AC9098" s="70"/>
      <c r="AD9098" s="53"/>
      <c r="AE9098" s="53"/>
      <c r="AF9098" s="72"/>
      <c r="AG9098" s="70"/>
      <c r="AH9098" s="70"/>
      <c r="AI9098" s="70"/>
    </row>
    <row r="9099" spans="1:35" ht="12.75" customHeight="1" x14ac:dyDescent="0.2">
      <c r="A9099" s="64" t="s">
        <v>1440</v>
      </c>
      <c r="B9099" s="65" t="s">
        <v>1439</v>
      </c>
      <c r="C9099" s="65">
        <v>7306</v>
      </c>
      <c r="D9099" s="66">
        <f>VLOOKUP(A9099,'2.1 Termination Charges'!$B$4:$F$904,5,0)</f>
        <v>4.2419999999999999E-2</v>
      </c>
      <c r="G9099" s="67"/>
      <c r="H9099" s="67"/>
      <c r="J9099" s="67"/>
      <c r="P9099" s="68"/>
      <c r="Q9099" s="69"/>
      <c r="R9099" s="69"/>
      <c r="Z9099" s="70"/>
      <c r="AA9099" s="71"/>
      <c r="AB9099" s="70"/>
      <c r="AC9099" s="70"/>
      <c r="AD9099" s="53"/>
      <c r="AE9099" s="53"/>
      <c r="AF9099" s="72"/>
      <c r="AG9099" s="70"/>
      <c r="AH9099" s="70"/>
      <c r="AI9099" s="70"/>
    </row>
    <row r="9100" spans="1:35" ht="12.75" customHeight="1" x14ac:dyDescent="0.2">
      <c r="A9100" s="64" t="s">
        <v>1440</v>
      </c>
      <c r="B9100" s="65" t="s">
        <v>1439</v>
      </c>
      <c r="C9100" s="65">
        <v>7307</v>
      </c>
      <c r="D9100" s="66">
        <f>VLOOKUP(A9100,'2.1 Termination Charges'!$B$4:$F$904,5,0)</f>
        <v>4.2419999999999999E-2</v>
      </c>
      <c r="G9100" s="67"/>
      <c r="H9100" s="67"/>
      <c r="J9100" s="67"/>
      <c r="P9100" s="68"/>
      <c r="Q9100" s="69"/>
      <c r="R9100" s="69"/>
      <c r="Z9100" s="70"/>
      <c r="AA9100" s="71"/>
      <c r="AB9100" s="70"/>
      <c r="AC9100" s="70"/>
      <c r="AD9100" s="53"/>
      <c r="AE9100" s="53"/>
      <c r="AF9100" s="72"/>
      <c r="AG9100" s="70"/>
      <c r="AH9100" s="70"/>
      <c r="AI9100" s="70"/>
    </row>
    <row r="9101" spans="1:35" ht="12.75" customHeight="1" x14ac:dyDescent="0.2">
      <c r="A9101" s="64" t="s">
        <v>1440</v>
      </c>
      <c r="B9101" s="65" t="s">
        <v>1439</v>
      </c>
      <c r="C9101" s="65">
        <v>7308</v>
      </c>
      <c r="D9101" s="66">
        <f>VLOOKUP(A9101,'2.1 Termination Charges'!$B$4:$F$904,5,0)</f>
        <v>4.2419999999999999E-2</v>
      </c>
      <c r="G9101" s="67"/>
      <c r="H9101" s="67"/>
      <c r="J9101" s="67"/>
      <c r="P9101" s="68"/>
      <c r="Q9101" s="69"/>
      <c r="R9101" s="69"/>
      <c r="Z9101" s="70"/>
      <c r="AA9101" s="71"/>
      <c r="AB9101" s="70"/>
      <c r="AC9101" s="70"/>
      <c r="AD9101" s="53"/>
      <c r="AE9101" s="53"/>
      <c r="AF9101" s="72"/>
      <c r="AG9101" s="70"/>
      <c r="AH9101" s="70"/>
      <c r="AI9101" s="70"/>
    </row>
    <row r="9102" spans="1:35" ht="12.75" customHeight="1" x14ac:dyDescent="0.2">
      <c r="A9102" s="64" t="s">
        <v>1440</v>
      </c>
      <c r="B9102" s="65" t="s">
        <v>1439</v>
      </c>
      <c r="C9102" s="65">
        <v>7309</v>
      </c>
      <c r="D9102" s="66">
        <f>VLOOKUP(A9102,'2.1 Termination Charges'!$B$4:$F$904,5,0)</f>
        <v>4.2419999999999999E-2</v>
      </c>
      <c r="G9102" s="67"/>
      <c r="H9102" s="67"/>
      <c r="J9102" s="67"/>
      <c r="P9102" s="68"/>
      <c r="Q9102" s="69"/>
      <c r="R9102" s="69"/>
      <c r="Z9102" s="70"/>
      <c r="AA9102" s="71"/>
      <c r="AB9102" s="70"/>
      <c r="AC9102" s="70"/>
      <c r="AD9102" s="53"/>
      <c r="AE9102" s="53"/>
      <c r="AF9102" s="72"/>
      <c r="AG9102" s="70"/>
      <c r="AH9102" s="70"/>
      <c r="AI9102" s="70"/>
    </row>
    <row r="9103" spans="1:35" ht="12.75" customHeight="1" x14ac:dyDescent="0.2">
      <c r="A9103" s="64" t="s">
        <v>1440</v>
      </c>
      <c r="B9103" s="65" t="s">
        <v>1439</v>
      </c>
      <c r="C9103" s="65">
        <v>731</v>
      </c>
      <c r="D9103" s="66">
        <f>VLOOKUP(A9103,'2.1 Termination Charges'!$B$4:$F$904,5,0)</f>
        <v>4.2419999999999999E-2</v>
      </c>
      <c r="G9103" s="67"/>
      <c r="H9103" s="67"/>
      <c r="J9103" s="67"/>
      <c r="P9103" s="68"/>
      <c r="Q9103" s="69"/>
      <c r="R9103" s="69"/>
      <c r="Z9103" s="70"/>
      <c r="AA9103" s="71"/>
      <c r="AB9103" s="70"/>
      <c r="AC9103" s="70"/>
      <c r="AD9103" s="53"/>
      <c r="AE9103" s="53"/>
      <c r="AF9103" s="72"/>
      <c r="AG9103" s="70"/>
      <c r="AH9103" s="70"/>
      <c r="AI9103" s="70"/>
    </row>
    <row r="9104" spans="1:35" ht="12.75" customHeight="1" x14ac:dyDescent="0.2">
      <c r="A9104" s="64" t="s">
        <v>1440</v>
      </c>
      <c r="B9104" s="65" t="s">
        <v>1439</v>
      </c>
      <c r="C9104" s="65">
        <v>732</v>
      </c>
      <c r="D9104" s="66">
        <f>VLOOKUP(A9104,'2.1 Termination Charges'!$B$4:$F$904,5,0)</f>
        <v>4.2419999999999999E-2</v>
      </c>
      <c r="G9104" s="67"/>
      <c r="H9104" s="67"/>
      <c r="J9104" s="67"/>
      <c r="P9104" s="68"/>
      <c r="Q9104" s="69"/>
      <c r="R9104" s="69"/>
      <c r="Z9104" s="70"/>
      <c r="AA9104" s="71"/>
      <c r="AB9104" s="70"/>
      <c r="AC9104" s="70"/>
      <c r="AD9104" s="53"/>
      <c r="AE9104" s="53"/>
      <c r="AF9104" s="72"/>
      <c r="AG9104" s="70"/>
      <c r="AH9104" s="70"/>
      <c r="AI9104" s="70"/>
    </row>
    <row r="9105" spans="1:35" ht="12.75" customHeight="1" x14ac:dyDescent="0.2">
      <c r="A9105" s="64" t="s">
        <v>1440</v>
      </c>
      <c r="B9105" s="65" t="s">
        <v>1439</v>
      </c>
      <c r="C9105" s="65">
        <v>7330</v>
      </c>
      <c r="D9105" s="66">
        <f>VLOOKUP(A9105,'2.1 Termination Charges'!$B$4:$F$904,5,0)</f>
        <v>4.2419999999999999E-2</v>
      </c>
      <c r="G9105" s="67"/>
      <c r="H9105" s="67"/>
      <c r="J9105" s="67"/>
      <c r="P9105" s="68"/>
      <c r="Q9105" s="69"/>
      <c r="R9105" s="69"/>
      <c r="Z9105" s="70"/>
      <c r="AA9105" s="71"/>
      <c r="AB9105" s="70"/>
      <c r="AC9105" s="70"/>
      <c r="AD9105" s="53"/>
      <c r="AE9105" s="53"/>
      <c r="AF9105" s="72"/>
      <c r="AG9105" s="70"/>
      <c r="AH9105" s="70"/>
      <c r="AI9105" s="70"/>
    </row>
    <row r="9106" spans="1:35" ht="12.75" customHeight="1" x14ac:dyDescent="0.2">
      <c r="A9106" s="64" t="s">
        <v>1440</v>
      </c>
      <c r="B9106" s="65" t="s">
        <v>1439</v>
      </c>
      <c r="C9106" s="65">
        <v>7331</v>
      </c>
      <c r="D9106" s="66">
        <f>VLOOKUP(A9106,'2.1 Termination Charges'!$B$4:$F$904,5,0)</f>
        <v>4.2419999999999999E-2</v>
      </c>
      <c r="G9106" s="67"/>
      <c r="H9106" s="67"/>
      <c r="J9106" s="67"/>
      <c r="P9106" s="68"/>
      <c r="Q9106" s="69"/>
      <c r="R9106" s="69"/>
      <c r="Z9106" s="70"/>
      <c r="AA9106" s="71"/>
      <c r="AB9106" s="70"/>
      <c r="AC9106" s="70"/>
      <c r="AD9106" s="53"/>
      <c r="AE9106" s="53"/>
      <c r="AF9106" s="72"/>
      <c r="AG9106" s="70"/>
      <c r="AH9106" s="70"/>
      <c r="AI9106" s="70"/>
    </row>
    <row r="9107" spans="1:35" ht="12.75" customHeight="1" x14ac:dyDescent="0.2">
      <c r="A9107" s="64" t="s">
        <v>1440</v>
      </c>
      <c r="B9107" s="65" t="s">
        <v>1439</v>
      </c>
      <c r="C9107" s="65">
        <v>7332</v>
      </c>
      <c r="D9107" s="66">
        <f>VLOOKUP(A9107,'2.1 Termination Charges'!$B$4:$F$904,5,0)</f>
        <v>4.2419999999999999E-2</v>
      </c>
      <c r="G9107" s="67"/>
      <c r="H9107" s="67"/>
      <c r="J9107" s="67"/>
      <c r="P9107" s="68"/>
      <c r="Q9107" s="69"/>
      <c r="R9107" s="69"/>
      <c r="Z9107" s="70"/>
      <c r="AA9107" s="71"/>
      <c r="AB9107" s="70"/>
      <c r="AC9107" s="70"/>
      <c r="AD9107" s="53"/>
      <c r="AE9107" s="53"/>
      <c r="AF9107" s="72"/>
      <c r="AG9107" s="70"/>
      <c r="AH9107" s="70"/>
      <c r="AI9107" s="70"/>
    </row>
    <row r="9108" spans="1:35" ht="12.75" customHeight="1" x14ac:dyDescent="0.2">
      <c r="A9108" s="64" t="s">
        <v>1440</v>
      </c>
      <c r="B9108" s="65" t="s">
        <v>1439</v>
      </c>
      <c r="C9108" s="65">
        <v>7334</v>
      </c>
      <c r="D9108" s="66">
        <f>VLOOKUP(A9108,'2.1 Termination Charges'!$B$4:$F$904,5,0)</f>
        <v>4.2419999999999999E-2</v>
      </c>
      <c r="G9108" s="67"/>
      <c r="H9108" s="67"/>
      <c r="J9108" s="67"/>
      <c r="P9108" s="68"/>
      <c r="Q9108" s="69"/>
      <c r="R9108" s="69"/>
      <c r="Z9108" s="70"/>
      <c r="AA9108" s="71"/>
      <c r="AB9108" s="70"/>
      <c r="AC9108" s="70"/>
      <c r="AD9108" s="53"/>
      <c r="AE9108" s="53"/>
      <c r="AF9108" s="72"/>
      <c r="AG9108" s="70"/>
      <c r="AH9108" s="70"/>
      <c r="AI9108" s="70"/>
    </row>
    <row r="9109" spans="1:35" ht="12.75" customHeight="1" x14ac:dyDescent="0.2">
      <c r="A9109" s="64" t="s">
        <v>1440</v>
      </c>
      <c r="B9109" s="65" t="s">
        <v>1439</v>
      </c>
      <c r="C9109" s="65">
        <v>7335</v>
      </c>
      <c r="D9109" s="66">
        <f>VLOOKUP(A9109,'2.1 Termination Charges'!$B$4:$F$904,5,0)</f>
        <v>4.2419999999999999E-2</v>
      </c>
      <c r="G9109" s="67"/>
      <c r="H9109" s="67"/>
      <c r="J9109" s="67"/>
      <c r="P9109" s="68"/>
      <c r="Q9109" s="69"/>
      <c r="R9109" s="69"/>
      <c r="Z9109" s="70"/>
      <c r="AA9109" s="71"/>
      <c r="AB9109" s="70"/>
      <c r="AC9109" s="70"/>
      <c r="AD9109" s="53"/>
      <c r="AE9109" s="53"/>
      <c r="AF9109" s="72"/>
      <c r="AG9109" s="70"/>
      <c r="AH9109" s="70"/>
      <c r="AI9109" s="70"/>
    </row>
    <row r="9110" spans="1:35" ht="12.75" customHeight="1" x14ac:dyDescent="0.2">
      <c r="A9110" s="64" t="s">
        <v>1440</v>
      </c>
      <c r="B9110" s="65" t="s">
        <v>1439</v>
      </c>
      <c r="C9110" s="65">
        <v>7337</v>
      </c>
      <c r="D9110" s="66">
        <f>VLOOKUP(A9110,'2.1 Termination Charges'!$B$4:$F$904,5,0)</f>
        <v>4.2419999999999999E-2</v>
      </c>
      <c r="G9110" s="67"/>
      <c r="H9110" s="67"/>
      <c r="J9110" s="67"/>
      <c r="P9110" s="68"/>
      <c r="Q9110" s="69"/>
      <c r="R9110" s="69"/>
      <c r="Z9110" s="70"/>
      <c r="AA9110" s="71"/>
      <c r="AB9110" s="70"/>
      <c r="AC9110" s="70"/>
      <c r="AD9110" s="53"/>
      <c r="AE9110" s="53"/>
      <c r="AF9110" s="72"/>
      <c r="AG9110" s="70"/>
      <c r="AH9110" s="70"/>
      <c r="AI9110" s="70"/>
    </row>
    <row r="9111" spans="1:35" ht="12.75" customHeight="1" x14ac:dyDescent="0.2">
      <c r="A9111" s="64" t="s">
        <v>1440</v>
      </c>
      <c r="B9111" s="65" t="s">
        <v>1439</v>
      </c>
      <c r="C9111" s="65">
        <v>7338</v>
      </c>
      <c r="D9111" s="66">
        <f>VLOOKUP(A9111,'2.1 Termination Charges'!$B$4:$F$904,5,0)</f>
        <v>4.2419999999999999E-2</v>
      </c>
      <c r="G9111" s="67"/>
      <c r="H9111" s="67"/>
      <c r="J9111" s="67"/>
      <c r="P9111" s="68"/>
      <c r="Q9111" s="69"/>
      <c r="R9111" s="69"/>
      <c r="Z9111" s="70"/>
      <c r="AA9111" s="71"/>
      <c r="AB9111" s="70"/>
      <c r="AC9111" s="70"/>
      <c r="AD9111" s="53"/>
      <c r="AE9111" s="53"/>
      <c r="AF9111" s="72"/>
      <c r="AG9111" s="70"/>
      <c r="AH9111" s="70"/>
      <c r="AI9111" s="70"/>
    </row>
    <row r="9112" spans="1:35" ht="12.75" customHeight="1" x14ac:dyDescent="0.2">
      <c r="A9112" s="64" t="s">
        <v>1440</v>
      </c>
      <c r="B9112" s="65" t="s">
        <v>1439</v>
      </c>
      <c r="C9112" s="65">
        <v>7339</v>
      </c>
      <c r="D9112" s="66">
        <f>VLOOKUP(A9112,'2.1 Termination Charges'!$B$4:$F$904,5,0)</f>
        <v>4.2419999999999999E-2</v>
      </c>
      <c r="G9112" s="67"/>
      <c r="H9112" s="67"/>
      <c r="J9112" s="67"/>
      <c r="P9112" s="68"/>
      <c r="Q9112" s="69"/>
      <c r="R9112" s="69"/>
      <c r="Z9112" s="70"/>
      <c r="AA9112" s="71"/>
      <c r="AB9112" s="70"/>
      <c r="AC9112" s="70"/>
      <c r="AD9112" s="53"/>
      <c r="AE9112" s="53"/>
      <c r="AF9112" s="72"/>
      <c r="AG9112" s="70"/>
      <c r="AH9112" s="70"/>
      <c r="AI9112" s="70"/>
    </row>
    <row r="9113" spans="1:35" ht="12.75" customHeight="1" x14ac:dyDescent="0.2">
      <c r="A9113" s="64" t="s">
        <v>1440</v>
      </c>
      <c r="B9113" s="65" t="s">
        <v>1439</v>
      </c>
      <c r="C9113" s="65">
        <v>7340</v>
      </c>
      <c r="D9113" s="66">
        <f>VLOOKUP(A9113,'2.1 Termination Charges'!$B$4:$F$904,5,0)</f>
        <v>4.2419999999999999E-2</v>
      </c>
      <c r="G9113" s="67"/>
      <c r="H9113" s="67"/>
      <c r="J9113" s="67"/>
      <c r="P9113" s="68"/>
      <c r="Q9113" s="69"/>
      <c r="R9113" s="69"/>
      <c r="Z9113" s="70"/>
      <c r="AA9113" s="71"/>
      <c r="AB9113" s="70"/>
      <c r="AC9113" s="70"/>
      <c r="AD9113" s="53"/>
      <c r="AE9113" s="53"/>
      <c r="AF9113" s="72"/>
      <c r="AG9113" s="70"/>
      <c r="AH9113" s="70"/>
      <c r="AI9113" s="70"/>
    </row>
    <row r="9114" spans="1:35" ht="12.75" customHeight="1" x14ac:dyDescent="0.2">
      <c r="A9114" s="64" t="s">
        <v>1440</v>
      </c>
      <c r="B9114" s="65" t="s">
        <v>1439</v>
      </c>
      <c r="C9114" s="65">
        <v>7344</v>
      </c>
      <c r="D9114" s="66">
        <f>VLOOKUP(A9114,'2.1 Termination Charges'!$B$4:$F$904,5,0)</f>
        <v>4.2419999999999999E-2</v>
      </c>
      <c r="G9114" s="67"/>
      <c r="H9114" s="67"/>
      <c r="J9114" s="67"/>
      <c r="P9114" s="68"/>
      <c r="Q9114" s="69"/>
      <c r="R9114" s="69"/>
      <c r="Z9114" s="70"/>
      <c r="AA9114" s="71"/>
      <c r="AB9114" s="70"/>
      <c r="AC9114" s="70"/>
      <c r="AD9114" s="53"/>
      <c r="AE9114" s="53"/>
      <c r="AF9114" s="72"/>
      <c r="AG9114" s="70"/>
      <c r="AH9114" s="70"/>
      <c r="AI9114" s="70"/>
    </row>
    <row r="9115" spans="1:35" ht="12.75" customHeight="1" x14ac:dyDescent="0.2">
      <c r="A9115" s="64" t="s">
        <v>1440</v>
      </c>
      <c r="B9115" s="65" t="s">
        <v>1439</v>
      </c>
      <c r="C9115" s="65">
        <v>7348</v>
      </c>
      <c r="D9115" s="66">
        <f>VLOOKUP(A9115,'2.1 Termination Charges'!$B$4:$F$904,5,0)</f>
        <v>4.2419999999999999E-2</v>
      </c>
      <c r="G9115" s="67"/>
      <c r="H9115" s="67"/>
      <c r="J9115" s="67"/>
      <c r="P9115" s="68"/>
      <c r="Q9115" s="69"/>
      <c r="R9115" s="69"/>
      <c r="Z9115" s="70"/>
      <c r="AA9115" s="71"/>
      <c r="AB9115" s="70"/>
      <c r="AC9115" s="70"/>
      <c r="AD9115" s="53"/>
      <c r="AE9115" s="53"/>
      <c r="AF9115" s="72"/>
      <c r="AG9115" s="70"/>
      <c r="AH9115" s="70"/>
      <c r="AI9115" s="70"/>
    </row>
    <row r="9116" spans="1:35" ht="12.75" customHeight="1" x14ac:dyDescent="0.2">
      <c r="A9116" s="64" t="s">
        <v>1440</v>
      </c>
      <c r="B9116" s="65" t="s">
        <v>1439</v>
      </c>
      <c r="C9116" s="65">
        <v>7350</v>
      </c>
      <c r="D9116" s="66">
        <f>VLOOKUP(A9116,'2.1 Termination Charges'!$B$4:$F$904,5,0)</f>
        <v>4.2419999999999999E-2</v>
      </c>
      <c r="G9116" s="67"/>
      <c r="H9116" s="67"/>
      <c r="J9116" s="67"/>
      <c r="P9116" s="68"/>
      <c r="Q9116" s="69"/>
      <c r="R9116" s="69"/>
      <c r="Z9116" s="70"/>
      <c r="AA9116" s="71"/>
      <c r="AB9116" s="70"/>
      <c r="AC9116" s="70"/>
      <c r="AD9116" s="53"/>
      <c r="AE9116" s="53"/>
      <c r="AF9116" s="72"/>
      <c r="AG9116" s="70"/>
      <c r="AH9116" s="70"/>
      <c r="AI9116" s="70"/>
    </row>
    <row r="9117" spans="1:35" ht="12.75" customHeight="1" x14ac:dyDescent="0.2">
      <c r="A9117" s="64" t="s">
        <v>1440</v>
      </c>
      <c r="B9117" s="65" t="s">
        <v>1439</v>
      </c>
      <c r="C9117" s="65">
        <v>7354</v>
      </c>
      <c r="D9117" s="66">
        <f>VLOOKUP(A9117,'2.1 Termination Charges'!$B$4:$F$904,5,0)</f>
        <v>4.2419999999999999E-2</v>
      </c>
      <c r="G9117" s="67"/>
      <c r="H9117" s="67"/>
      <c r="J9117" s="67"/>
      <c r="P9117" s="68"/>
      <c r="Q9117" s="69"/>
      <c r="R9117" s="69"/>
      <c r="Z9117" s="70"/>
      <c r="AA9117" s="71"/>
      <c r="AB9117" s="70"/>
      <c r="AC9117" s="70"/>
      <c r="AD9117" s="53"/>
      <c r="AE9117" s="53"/>
      <c r="AF9117" s="72"/>
      <c r="AG9117" s="70"/>
      <c r="AH9117" s="70"/>
      <c r="AI9117" s="70"/>
    </row>
    <row r="9118" spans="1:35" ht="12.75" customHeight="1" x14ac:dyDescent="0.2">
      <c r="A9118" s="64" t="s">
        <v>1440</v>
      </c>
      <c r="B9118" s="65" t="s">
        <v>1439</v>
      </c>
      <c r="C9118" s="65">
        <v>7355</v>
      </c>
      <c r="D9118" s="66">
        <f>VLOOKUP(A9118,'2.1 Termination Charges'!$B$4:$F$904,5,0)</f>
        <v>4.2419999999999999E-2</v>
      </c>
      <c r="G9118" s="67"/>
      <c r="H9118" s="67"/>
      <c r="J9118" s="67"/>
      <c r="P9118" s="68"/>
      <c r="Q9118" s="69"/>
      <c r="R9118" s="69"/>
      <c r="Z9118" s="70"/>
      <c r="AA9118" s="71"/>
      <c r="AB9118" s="70"/>
      <c r="AC9118" s="70"/>
      <c r="AD9118" s="53"/>
      <c r="AE9118" s="53"/>
      <c r="AF9118" s="72"/>
      <c r="AG9118" s="70"/>
      <c r="AH9118" s="70"/>
      <c r="AI9118" s="70"/>
    </row>
    <row r="9119" spans="1:35" ht="12.75" customHeight="1" x14ac:dyDescent="0.2">
      <c r="A9119" s="64" t="s">
        <v>1440</v>
      </c>
      <c r="B9119" s="65" t="s">
        <v>1439</v>
      </c>
      <c r="C9119" s="65">
        <v>7356</v>
      </c>
      <c r="D9119" s="66">
        <f>VLOOKUP(A9119,'2.1 Termination Charges'!$B$4:$F$904,5,0)</f>
        <v>4.2419999999999999E-2</v>
      </c>
      <c r="G9119" s="67"/>
      <c r="H9119" s="67"/>
      <c r="J9119" s="67"/>
      <c r="P9119" s="68"/>
      <c r="Q9119" s="69"/>
      <c r="R9119" s="69"/>
      <c r="Z9119" s="70"/>
      <c r="AA9119" s="71"/>
      <c r="AB9119" s="70"/>
      <c r="AC9119" s="70"/>
      <c r="AD9119" s="53"/>
      <c r="AE9119" s="53"/>
      <c r="AF9119" s="72"/>
      <c r="AG9119" s="70"/>
      <c r="AH9119" s="70"/>
      <c r="AI9119" s="70"/>
    </row>
    <row r="9120" spans="1:35" ht="12.75" customHeight="1" x14ac:dyDescent="0.2">
      <c r="A9120" s="64" t="s">
        <v>1440</v>
      </c>
      <c r="B9120" s="65" t="s">
        <v>1439</v>
      </c>
      <c r="C9120" s="65">
        <v>7357</v>
      </c>
      <c r="D9120" s="66">
        <f>VLOOKUP(A9120,'2.1 Termination Charges'!$B$4:$F$904,5,0)</f>
        <v>4.2419999999999999E-2</v>
      </c>
      <c r="G9120" s="67"/>
      <c r="H9120" s="67"/>
      <c r="J9120" s="67"/>
      <c r="P9120" s="68"/>
      <c r="Q9120" s="69"/>
      <c r="R9120" s="69"/>
      <c r="Z9120" s="70"/>
      <c r="AA9120" s="71"/>
      <c r="AB9120" s="70"/>
      <c r="AC9120" s="70"/>
      <c r="AD9120" s="53"/>
      <c r="AE9120" s="53"/>
      <c r="AF9120" s="72"/>
      <c r="AG9120" s="70"/>
      <c r="AH9120" s="70"/>
      <c r="AI9120" s="70"/>
    </row>
    <row r="9121" spans="1:35" ht="12.75" customHeight="1" x14ac:dyDescent="0.2">
      <c r="A9121" s="64" t="s">
        <v>1440</v>
      </c>
      <c r="B9121" s="65" t="s">
        <v>1439</v>
      </c>
      <c r="C9121" s="65">
        <v>7358</v>
      </c>
      <c r="D9121" s="66">
        <f>VLOOKUP(A9121,'2.1 Termination Charges'!$B$4:$F$904,5,0)</f>
        <v>4.2419999999999999E-2</v>
      </c>
      <c r="G9121" s="67"/>
      <c r="H9121" s="67"/>
      <c r="J9121" s="67"/>
      <c r="P9121" s="68"/>
      <c r="Q9121" s="69"/>
      <c r="R9121" s="69"/>
      <c r="Z9121" s="70"/>
      <c r="AA9121" s="71"/>
      <c r="AB9121" s="70"/>
      <c r="AC9121" s="70"/>
      <c r="AD9121" s="53"/>
      <c r="AE9121" s="53"/>
      <c r="AF9121" s="72"/>
      <c r="AG9121" s="70"/>
      <c r="AH9121" s="70"/>
      <c r="AI9121" s="70"/>
    </row>
    <row r="9122" spans="1:35" ht="12.75" customHeight="1" x14ac:dyDescent="0.2">
      <c r="A9122" s="64" t="s">
        <v>1440</v>
      </c>
      <c r="B9122" s="65" t="s">
        <v>1439</v>
      </c>
      <c r="C9122" s="65">
        <v>7359</v>
      </c>
      <c r="D9122" s="66">
        <f>VLOOKUP(A9122,'2.1 Termination Charges'!$B$4:$F$904,5,0)</f>
        <v>4.2419999999999999E-2</v>
      </c>
      <c r="G9122" s="67"/>
      <c r="H9122" s="67"/>
      <c r="J9122" s="67"/>
      <c r="P9122" s="68"/>
      <c r="Q9122" s="69"/>
      <c r="R9122" s="69"/>
      <c r="Z9122" s="70"/>
      <c r="AA9122" s="71"/>
      <c r="AB9122" s="70"/>
      <c r="AC9122" s="70"/>
      <c r="AD9122" s="53"/>
      <c r="AE9122" s="53"/>
      <c r="AF9122" s="72"/>
      <c r="AG9122" s="70"/>
      <c r="AH9122" s="70"/>
      <c r="AI9122" s="70"/>
    </row>
    <row r="9123" spans="1:35" ht="12.75" customHeight="1" x14ac:dyDescent="0.2">
      <c r="A9123" s="64" t="s">
        <v>1440</v>
      </c>
      <c r="B9123" s="65" t="s">
        <v>1439</v>
      </c>
      <c r="C9123" s="65">
        <v>736</v>
      </c>
      <c r="D9123" s="66">
        <f>VLOOKUP(A9123,'2.1 Termination Charges'!$B$4:$F$904,5,0)</f>
        <v>4.2419999999999999E-2</v>
      </c>
      <c r="G9123" s="67"/>
      <c r="H9123" s="67"/>
      <c r="J9123" s="67"/>
      <c r="P9123" s="68"/>
      <c r="Q9123" s="69"/>
      <c r="R9123" s="69"/>
      <c r="Z9123" s="70"/>
      <c r="AA9123" s="71"/>
      <c r="AB9123" s="70"/>
      <c r="AC9123" s="70"/>
      <c r="AD9123" s="53"/>
      <c r="AE9123" s="53"/>
      <c r="AF9123" s="72"/>
      <c r="AG9123" s="70"/>
      <c r="AH9123" s="70"/>
      <c r="AI9123" s="70"/>
    </row>
    <row r="9124" spans="1:35" ht="12.75" customHeight="1" x14ac:dyDescent="0.2">
      <c r="A9124" s="64" t="s">
        <v>1440</v>
      </c>
      <c r="B9124" s="65" t="s">
        <v>1439</v>
      </c>
      <c r="C9124" s="65">
        <v>737</v>
      </c>
      <c r="D9124" s="66">
        <f>VLOOKUP(A9124,'2.1 Termination Charges'!$B$4:$F$904,5,0)</f>
        <v>4.2419999999999999E-2</v>
      </c>
      <c r="G9124" s="67"/>
      <c r="H9124" s="67"/>
      <c r="J9124" s="67"/>
      <c r="P9124" s="68"/>
      <c r="Q9124" s="69"/>
      <c r="R9124" s="69"/>
      <c r="Z9124" s="70"/>
      <c r="AA9124" s="71"/>
      <c r="AB9124" s="70"/>
      <c r="AC9124" s="70"/>
      <c r="AD9124" s="53"/>
      <c r="AE9124" s="53"/>
      <c r="AF9124" s="72"/>
      <c r="AG9124" s="70"/>
      <c r="AH9124" s="70"/>
      <c r="AI9124" s="70"/>
    </row>
    <row r="9125" spans="1:35" ht="12.75" customHeight="1" x14ac:dyDescent="0.2">
      <c r="A9125" s="64" t="s">
        <v>1440</v>
      </c>
      <c r="B9125" s="65" t="s">
        <v>1439</v>
      </c>
      <c r="C9125" s="65">
        <v>7380</v>
      </c>
      <c r="D9125" s="66">
        <f>VLOOKUP(A9125,'2.1 Termination Charges'!$B$4:$F$904,5,0)</f>
        <v>4.2419999999999999E-2</v>
      </c>
      <c r="G9125" s="67"/>
      <c r="H9125" s="67"/>
      <c r="J9125" s="67"/>
      <c r="P9125" s="68"/>
      <c r="Q9125" s="69"/>
      <c r="R9125" s="69"/>
      <c r="Z9125" s="70"/>
      <c r="AA9125" s="71"/>
      <c r="AB9125" s="70"/>
      <c r="AC9125" s="70"/>
      <c r="AD9125" s="53"/>
      <c r="AE9125" s="53"/>
      <c r="AF9125" s="72"/>
      <c r="AG9125" s="70"/>
      <c r="AH9125" s="70"/>
      <c r="AI9125" s="70"/>
    </row>
    <row r="9126" spans="1:35" ht="12.75" customHeight="1" x14ac:dyDescent="0.2">
      <c r="A9126" s="64" t="s">
        <v>1440</v>
      </c>
      <c r="B9126" s="65" t="s">
        <v>1439</v>
      </c>
      <c r="C9126" s="65">
        <v>7386</v>
      </c>
      <c r="D9126" s="66">
        <f>VLOOKUP(A9126,'2.1 Termination Charges'!$B$4:$F$904,5,0)</f>
        <v>4.2419999999999999E-2</v>
      </c>
      <c r="G9126" s="67"/>
      <c r="H9126" s="67"/>
      <c r="J9126" s="67"/>
      <c r="P9126" s="68"/>
      <c r="Q9126" s="69"/>
      <c r="R9126" s="69"/>
      <c r="Z9126" s="70"/>
      <c r="AA9126" s="71"/>
      <c r="AB9126" s="70"/>
      <c r="AC9126" s="70"/>
      <c r="AD9126" s="53"/>
      <c r="AE9126" s="53"/>
      <c r="AF9126" s="72"/>
      <c r="AG9126" s="70"/>
      <c r="AH9126" s="70"/>
      <c r="AI9126" s="70"/>
    </row>
    <row r="9127" spans="1:35" ht="12.75" customHeight="1" x14ac:dyDescent="0.2">
      <c r="A9127" s="64" t="s">
        <v>1440</v>
      </c>
      <c r="B9127" s="65" t="s">
        <v>1439</v>
      </c>
      <c r="C9127" s="65">
        <v>7387</v>
      </c>
      <c r="D9127" s="66">
        <f>VLOOKUP(A9127,'2.1 Termination Charges'!$B$4:$F$904,5,0)</f>
        <v>4.2419999999999999E-2</v>
      </c>
      <c r="G9127" s="67"/>
      <c r="H9127" s="67"/>
      <c r="J9127" s="67"/>
      <c r="P9127" s="68"/>
      <c r="Q9127" s="69"/>
      <c r="R9127" s="69"/>
      <c r="Z9127" s="70"/>
      <c r="AA9127" s="71"/>
      <c r="AB9127" s="70"/>
      <c r="AC9127" s="70"/>
      <c r="AD9127" s="53"/>
      <c r="AE9127" s="53"/>
      <c r="AF9127" s="72"/>
      <c r="AG9127" s="70"/>
      <c r="AH9127" s="70"/>
      <c r="AI9127" s="70"/>
    </row>
    <row r="9128" spans="1:35" ht="12.75" customHeight="1" x14ac:dyDescent="0.2">
      <c r="A9128" s="64" t="s">
        <v>1440</v>
      </c>
      <c r="B9128" s="65" t="s">
        <v>1439</v>
      </c>
      <c r="C9128" s="65">
        <v>7389</v>
      </c>
      <c r="D9128" s="66">
        <f>VLOOKUP(A9128,'2.1 Termination Charges'!$B$4:$F$904,5,0)</f>
        <v>4.2419999999999999E-2</v>
      </c>
      <c r="G9128" s="67"/>
      <c r="H9128" s="67"/>
      <c r="J9128" s="67"/>
      <c r="P9128" s="68"/>
      <c r="Q9128" s="69"/>
      <c r="R9128" s="69"/>
      <c r="Z9128" s="70"/>
      <c r="AA9128" s="71"/>
      <c r="AB9128" s="70"/>
      <c r="AC9128" s="70"/>
      <c r="AD9128" s="53"/>
      <c r="AE9128" s="53"/>
      <c r="AF9128" s="72"/>
      <c r="AG9128" s="70"/>
      <c r="AH9128" s="70"/>
      <c r="AI9128" s="70"/>
    </row>
    <row r="9129" spans="1:35" ht="12.75" customHeight="1" x14ac:dyDescent="0.2">
      <c r="A9129" s="64" t="s">
        <v>1440</v>
      </c>
      <c r="B9129" s="65" t="s">
        <v>1439</v>
      </c>
      <c r="C9129" s="65">
        <v>7392</v>
      </c>
      <c r="D9129" s="66">
        <f>VLOOKUP(A9129,'2.1 Termination Charges'!$B$4:$F$904,5,0)</f>
        <v>4.2419999999999999E-2</v>
      </c>
      <c r="G9129" s="67"/>
      <c r="H9129" s="67"/>
      <c r="J9129" s="67"/>
      <c r="P9129" s="68"/>
      <c r="Q9129" s="69"/>
      <c r="R9129" s="69"/>
      <c r="Z9129" s="70"/>
      <c r="AA9129" s="71"/>
      <c r="AB9129" s="70"/>
      <c r="AC9129" s="70"/>
      <c r="AD9129" s="53"/>
      <c r="AE9129" s="53"/>
      <c r="AF9129" s="72"/>
      <c r="AG9129" s="70"/>
      <c r="AH9129" s="70"/>
      <c r="AI9129" s="70"/>
    </row>
    <row r="9130" spans="1:35" ht="12.75" customHeight="1" x14ac:dyDescent="0.2">
      <c r="A9130" s="64" t="s">
        <v>1440</v>
      </c>
      <c r="B9130" s="65" t="s">
        <v>1439</v>
      </c>
      <c r="C9130" s="65">
        <v>7393</v>
      </c>
      <c r="D9130" s="66">
        <f>VLOOKUP(A9130,'2.1 Termination Charges'!$B$4:$F$904,5,0)</f>
        <v>4.2419999999999999E-2</v>
      </c>
      <c r="G9130" s="67"/>
      <c r="H9130" s="67"/>
      <c r="J9130" s="67"/>
      <c r="P9130" s="68"/>
      <c r="Q9130" s="69"/>
      <c r="R9130" s="69"/>
      <c r="Z9130" s="70"/>
      <c r="AA9130" s="71"/>
      <c r="AB9130" s="70"/>
      <c r="AC9130" s="70"/>
      <c r="AD9130" s="53"/>
      <c r="AE9130" s="53"/>
      <c r="AF9130" s="72"/>
      <c r="AG9130" s="70"/>
      <c r="AH9130" s="70"/>
      <c r="AI9130" s="70"/>
    </row>
    <row r="9131" spans="1:35" ht="12.75" customHeight="1" x14ac:dyDescent="0.2">
      <c r="A9131" s="64" t="s">
        <v>1440</v>
      </c>
      <c r="B9131" s="65" t="s">
        <v>1439</v>
      </c>
      <c r="C9131" s="65">
        <v>7396</v>
      </c>
      <c r="D9131" s="66">
        <f>VLOOKUP(A9131,'2.1 Termination Charges'!$B$4:$F$904,5,0)</f>
        <v>4.2419999999999999E-2</v>
      </c>
      <c r="G9131" s="67"/>
      <c r="H9131" s="67"/>
      <c r="J9131" s="67"/>
      <c r="P9131" s="68"/>
      <c r="Q9131" s="69"/>
      <c r="R9131" s="69"/>
      <c r="Z9131" s="70"/>
      <c r="AA9131" s="71"/>
      <c r="AB9131" s="70"/>
      <c r="AC9131" s="70"/>
      <c r="AD9131" s="53"/>
      <c r="AE9131" s="53"/>
      <c r="AF9131" s="72"/>
      <c r="AG9131" s="70"/>
      <c r="AH9131" s="70"/>
      <c r="AI9131" s="70"/>
    </row>
    <row r="9132" spans="1:35" ht="12.75" customHeight="1" x14ac:dyDescent="0.2">
      <c r="A9132" s="64" t="s">
        <v>1440</v>
      </c>
      <c r="B9132" s="65" t="s">
        <v>1439</v>
      </c>
      <c r="C9132" s="65">
        <v>7397</v>
      </c>
      <c r="D9132" s="66">
        <f>VLOOKUP(A9132,'2.1 Termination Charges'!$B$4:$F$904,5,0)</f>
        <v>4.2419999999999999E-2</v>
      </c>
      <c r="G9132" s="67"/>
      <c r="H9132" s="67"/>
      <c r="J9132" s="67"/>
      <c r="P9132" s="68"/>
      <c r="Q9132" s="69"/>
      <c r="R9132" s="69"/>
      <c r="Z9132" s="70"/>
      <c r="AA9132" s="71"/>
      <c r="AB9132" s="70"/>
      <c r="AC9132" s="70"/>
      <c r="AD9132" s="53"/>
      <c r="AE9132" s="53"/>
      <c r="AF9132" s="72"/>
      <c r="AG9132" s="70"/>
      <c r="AH9132" s="70"/>
      <c r="AI9132" s="70"/>
    </row>
    <row r="9133" spans="1:35" ht="12.75" customHeight="1" x14ac:dyDescent="0.2">
      <c r="A9133" s="64" t="s">
        <v>1440</v>
      </c>
      <c r="B9133" s="65" t="s">
        <v>1439</v>
      </c>
      <c r="C9133" s="65">
        <v>7398</v>
      </c>
      <c r="D9133" s="66">
        <f>VLOOKUP(A9133,'2.1 Termination Charges'!$B$4:$F$904,5,0)</f>
        <v>4.2419999999999999E-2</v>
      </c>
      <c r="G9133" s="67"/>
      <c r="H9133" s="67"/>
      <c r="J9133" s="67"/>
      <c r="P9133" s="68"/>
      <c r="Q9133" s="69"/>
      <c r="R9133" s="69"/>
      <c r="Z9133" s="70"/>
      <c r="AA9133" s="71"/>
      <c r="AB9133" s="70"/>
      <c r="AC9133" s="70"/>
      <c r="AD9133" s="53"/>
      <c r="AE9133" s="53"/>
      <c r="AF9133" s="72"/>
      <c r="AG9133" s="70"/>
      <c r="AH9133" s="70"/>
      <c r="AI9133" s="70"/>
    </row>
    <row r="9134" spans="1:35" ht="12.75" customHeight="1" x14ac:dyDescent="0.2">
      <c r="A9134" s="64" t="s">
        <v>1440</v>
      </c>
      <c r="B9134" s="65" t="s">
        <v>1439</v>
      </c>
      <c r="C9134" s="65">
        <v>7399</v>
      </c>
      <c r="D9134" s="66">
        <f>VLOOKUP(A9134,'2.1 Termination Charges'!$B$4:$F$904,5,0)</f>
        <v>4.2419999999999999E-2</v>
      </c>
      <c r="G9134" s="67"/>
      <c r="H9134" s="67"/>
      <c r="J9134" s="67"/>
      <c r="P9134" s="68"/>
      <c r="Q9134" s="69"/>
      <c r="R9134" s="69"/>
      <c r="Z9134" s="70"/>
      <c r="AA9134" s="71"/>
      <c r="AB9134" s="70"/>
      <c r="AC9134" s="70"/>
      <c r="AD9134" s="53"/>
      <c r="AE9134" s="53"/>
      <c r="AF9134" s="72"/>
      <c r="AG9134" s="70"/>
      <c r="AH9134" s="70"/>
      <c r="AI9134" s="70"/>
    </row>
    <row r="9135" spans="1:35" ht="12.75" customHeight="1" x14ac:dyDescent="0.2">
      <c r="A9135" s="64" t="s">
        <v>1440</v>
      </c>
      <c r="B9135" s="65" t="s">
        <v>1439</v>
      </c>
      <c r="C9135" s="65">
        <v>7400</v>
      </c>
      <c r="D9135" s="66">
        <f>VLOOKUP(A9135,'2.1 Termination Charges'!$B$4:$F$904,5,0)</f>
        <v>4.2419999999999999E-2</v>
      </c>
      <c r="G9135" s="67"/>
      <c r="H9135" s="67"/>
      <c r="J9135" s="67"/>
      <c r="P9135" s="68"/>
      <c r="Q9135" s="69"/>
      <c r="R9135" s="69"/>
      <c r="Z9135" s="70"/>
      <c r="AA9135" s="71"/>
      <c r="AB9135" s="70"/>
      <c r="AC9135" s="70"/>
      <c r="AD9135" s="53"/>
      <c r="AE9135" s="53"/>
      <c r="AF9135" s="72"/>
      <c r="AG9135" s="70"/>
      <c r="AH9135" s="70"/>
      <c r="AI9135" s="70"/>
    </row>
    <row r="9136" spans="1:35" ht="12.75" customHeight="1" x14ac:dyDescent="0.2">
      <c r="A9136" s="64" t="s">
        <v>1440</v>
      </c>
      <c r="B9136" s="65" t="s">
        <v>1439</v>
      </c>
      <c r="C9136" s="65">
        <v>7402</v>
      </c>
      <c r="D9136" s="66">
        <f>VLOOKUP(A9136,'2.1 Termination Charges'!$B$4:$F$904,5,0)</f>
        <v>4.2419999999999999E-2</v>
      </c>
      <c r="G9136" s="67"/>
      <c r="H9136" s="67"/>
      <c r="J9136" s="67"/>
      <c r="P9136" s="68"/>
      <c r="Q9136" s="69"/>
      <c r="R9136" s="69"/>
      <c r="Z9136" s="70"/>
      <c r="AA9136" s="71"/>
      <c r="AB9136" s="70"/>
      <c r="AC9136" s="70"/>
      <c r="AD9136" s="53"/>
      <c r="AE9136" s="53"/>
      <c r="AF9136" s="72"/>
      <c r="AG9136" s="70"/>
      <c r="AH9136" s="70"/>
      <c r="AI9136" s="70"/>
    </row>
    <row r="9137" spans="1:35" ht="12.75" customHeight="1" x14ac:dyDescent="0.2">
      <c r="A9137" s="64" t="s">
        <v>1440</v>
      </c>
      <c r="B9137" s="65" t="s">
        <v>1439</v>
      </c>
      <c r="C9137" s="65">
        <v>7403</v>
      </c>
      <c r="D9137" s="66">
        <f>VLOOKUP(A9137,'2.1 Termination Charges'!$B$4:$F$904,5,0)</f>
        <v>4.2419999999999999E-2</v>
      </c>
      <c r="G9137" s="67"/>
      <c r="H9137" s="67"/>
      <c r="J9137" s="67"/>
      <c r="P9137" s="68"/>
      <c r="Q9137" s="69"/>
      <c r="R9137" s="69"/>
      <c r="Z9137" s="70"/>
      <c r="AA9137" s="71"/>
      <c r="AB9137" s="70"/>
      <c r="AC9137" s="70"/>
      <c r="AD9137" s="53"/>
      <c r="AE9137" s="53"/>
      <c r="AF9137" s="72"/>
      <c r="AG9137" s="70"/>
      <c r="AH9137" s="70"/>
      <c r="AI9137" s="70"/>
    </row>
    <row r="9138" spans="1:35" ht="12.75" customHeight="1" x14ac:dyDescent="0.2">
      <c r="A9138" s="64" t="s">
        <v>1440</v>
      </c>
      <c r="B9138" s="65" t="s">
        <v>1439</v>
      </c>
      <c r="C9138" s="65">
        <v>7404</v>
      </c>
      <c r="D9138" s="66">
        <f>VLOOKUP(A9138,'2.1 Termination Charges'!$B$4:$F$904,5,0)</f>
        <v>4.2419999999999999E-2</v>
      </c>
      <c r="G9138" s="67"/>
      <c r="H9138" s="67"/>
      <c r="J9138" s="67"/>
      <c r="P9138" s="68"/>
      <c r="Q9138" s="69"/>
      <c r="R9138" s="69"/>
      <c r="Z9138" s="70"/>
      <c r="AA9138" s="71"/>
      <c r="AB9138" s="70"/>
      <c r="AC9138" s="70"/>
      <c r="AD9138" s="53"/>
      <c r="AE9138" s="53"/>
      <c r="AF9138" s="72"/>
      <c r="AG9138" s="70"/>
      <c r="AH9138" s="70"/>
      <c r="AI9138" s="70"/>
    </row>
    <row r="9139" spans="1:35" ht="12.75" customHeight="1" x14ac:dyDescent="0.2">
      <c r="A9139" s="64" t="s">
        <v>1440</v>
      </c>
      <c r="B9139" s="65" t="s">
        <v>1439</v>
      </c>
      <c r="C9139" s="65">
        <v>7405</v>
      </c>
      <c r="D9139" s="66">
        <f>VLOOKUP(A9139,'2.1 Termination Charges'!$B$4:$F$904,5,0)</f>
        <v>4.2419999999999999E-2</v>
      </c>
      <c r="G9139" s="67"/>
      <c r="H9139" s="67"/>
      <c r="J9139" s="67"/>
      <c r="P9139" s="68"/>
      <c r="Q9139" s="69"/>
      <c r="R9139" s="69"/>
      <c r="Z9139" s="70"/>
      <c r="AA9139" s="71"/>
      <c r="AB9139" s="70"/>
      <c r="AC9139" s="70"/>
      <c r="AD9139" s="53"/>
      <c r="AE9139" s="53"/>
      <c r="AF9139" s="72"/>
      <c r="AG9139" s="70"/>
      <c r="AH9139" s="70"/>
      <c r="AI9139" s="70"/>
    </row>
    <row r="9140" spans="1:35" ht="12.75" customHeight="1" x14ac:dyDescent="0.2">
      <c r="A9140" s="64" t="s">
        <v>1440</v>
      </c>
      <c r="B9140" s="65" t="s">
        <v>1439</v>
      </c>
      <c r="C9140" s="65">
        <v>7406</v>
      </c>
      <c r="D9140" s="66">
        <f>VLOOKUP(A9140,'2.1 Termination Charges'!$B$4:$F$904,5,0)</f>
        <v>4.2419999999999999E-2</v>
      </c>
      <c r="G9140" s="67"/>
      <c r="H9140" s="67"/>
      <c r="J9140" s="67"/>
      <c r="P9140" s="68"/>
      <c r="Q9140" s="69"/>
      <c r="R9140" s="69"/>
      <c r="Z9140" s="70"/>
      <c r="AA9140" s="71"/>
      <c r="AB9140" s="70"/>
      <c r="AC9140" s="70"/>
      <c r="AD9140" s="53"/>
      <c r="AE9140" s="53"/>
      <c r="AF9140" s="72"/>
      <c r="AG9140" s="70"/>
      <c r="AH9140" s="70"/>
      <c r="AI9140" s="70"/>
    </row>
    <row r="9141" spans="1:35" ht="12.75" customHeight="1" x14ac:dyDescent="0.2">
      <c r="A9141" s="64" t="s">
        <v>1440</v>
      </c>
      <c r="B9141" s="65" t="s">
        <v>1439</v>
      </c>
      <c r="C9141" s="65">
        <v>7407</v>
      </c>
      <c r="D9141" s="66">
        <f>VLOOKUP(A9141,'2.1 Termination Charges'!$B$4:$F$904,5,0)</f>
        <v>4.2419999999999999E-2</v>
      </c>
      <c r="G9141" s="67"/>
      <c r="H9141" s="67"/>
      <c r="J9141" s="67"/>
      <c r="P9141" s="68"/>
      <c r="Q9141" s="69"/>
      <c r="R9141" s="69"/>
      <c r="Z9141" s="70"/>
      <c r="AA9141" s="71"/>
      <c r="AB9141" s="70"/>
      <c r="AC9141" s="70"/>
      <c r="AD9141" s="53"/>
      <c r="AE9141" s="53"/>
      <c r="AF9141" s="72"/>
      <c r="AG9141" s="70"/>
      <c r="AH9141" s="70"/>
      <c r="AI9141" s="70"/>
    </row>
    <row r="9142" spans="1:35" ht="12.75" customHeight="1" x14ac:dyDescent="0.2">
      <c r="A9142" s="64" t="s">
        <v>1440</v>
      </c>
      <c r="B9142" s="65" t="s">
        <v>1439</v>
      </c>
      <c r="C9142" s="65">
        <v>7408</v>
      </c>
      <c r="D9142" s="66">
        <f>VLOOKUP(A9142,'2.1 Termination Charges'!$B$4:$F$904,5,0)</f>
        <v>4.2419999999999999E-2</v>
      </c>
      <c r="G9142" s="67"/>
      <c r="H9142" s="67"/>
      <c r="J9142" s="67"/>
      <c r="P9142" s="68"/>
      <c r="Q9142" s="69"/>
      <c r="R9142" s="69"/>
      <c r="Z9142" s="70"/>
      <c r="AA9142" s="71"/>
      <c r="AB9142" s="70"/>
      <c r="AC9142" s="70"/>
      <c r="AD9142" s="53"/>
      <c r="AE9142" s="53"/>
      <c r="AF9142" s="72"/>
      <c r="AG9142" s="70"/>
      <c r="AH9142" s="70"/>
      <c r="AI9142" s="70"/>
    </row>
    <row r="9143" spans="1:35" ht="12.75" customHeight="1" x14ac:dyDescent="0.2">
      <c r="A9143" s="64" t="s">
        <v>1440</v>
      </c>
      <c r="B9143" s="65" t="s">
        <v>1439</v>
      </c>
      <c r="C9143" s="65">
        <v>7409</v>
      </c>
      <c r="D9143" s="66">
        <f>VLOOKUP(A9143,'2.1 Termination Charges'!$B$4:$F$904,5,0)</f>
        <v>4.2419999999999999E-2</v>
      </c>
      <c r="G9143" s="67"/>
      <c r="H9143" s="67"/>
      <c r="J9143" s="67"/>
      <c r="P9143" s="68"/>
      <c r="Q9143" s="69"/>
      <c r="R9143" s="69"/>
      <c r="Z9143" s="70"/>
      <c r="AA9143" s="71"/>
      <c r="AB9143" s="70"/>
      <c r="AC9143" s="70"/>
      <c r="AD9143" s="53"/>
      <c r="AE9143" s="53"/>
      <c r="AF9143" s="72"/>
      <c r="AG9143" s="70"/>
      <c r="AH9143" s="70"/>
      <c r="AI9143" s="70"/>
    </row>
    <row r="9144" spans="1:35" ht="12.75" customHeight="1" x14ac:dyDescent="0.2">
      <c r="A9144" s="64" t="s">
        <v>1440</v>
      </c>
      <c r="B9144" s="65" t="s">
        <v>1439</v>
      </c>
      <c r="C9144" s="65">
        <v>7410</v>
      </c>
      <c r="D9144" s="66">
        <f>VLOOKUP(A9144,'2.1 Termination Charges'!$B$4:$F$904,5,0)</f>
        <v>4.2419999999999999E-2</v>
      </c>
      <c r="G9144" s="67"/>
      <c r="H9144" s="67"/>
      <c r="J9144" s="67"/>
      <c r="P9144" s="68"/>
      <c r="Q9144" s="69"/>
      <c r="R9144" s="69"/>
      <c r="Z9144" s="70"/>
      <c r="AA9144" s="71"/>
      <c r="AB9144" s="70"/>
      <c r="AC9144" s="70"/>
      <c r="AD9144" s="53"/>
      <c r="AE9144" s="53"/>
      <c r="AF9144" s="72"/>
      <c r="AG9144" s="70"/>
      <c r="AH9144" s="70"/>
      <c r="AI9144" s="70"/>
    </row>
    <row r="9145" spans="1:35" ht="12.75" customHeight="1" x14ac:dyDescent="0.2">
      <c r="A9145" s="64" t="s">
        <v>1440</v>
      </c>
      <c r="B9145" s="65" t="s">
        <v>1439</v>
      </c>
      <c r="C9145" s="65">
        <v>7412</v>
      </c>
      <c r="D9145" s="66">
        <f>VLOOKUP(A9145,'2.1 Termination Charges'!$B$4:$F$904,5,0)</f>
        <v>4.2419999999999999E-2</v>
      </c>
      <c r="G9145" s="67"/>
      <c r="H9145" s="67"/>
      <c r="J9145" s="67"/>
      <c r="P9145" s="68"/>
      <c r="Q9145" s="69"/>
      <c r="R9145" s="69"/>
      <c r="Z9145" s="70"/>
      <c r="AA9145" s="71"/>
      <c r="AB9145" s="70"/>
      <c r="AC9145" s="70"/>
      <c r="AD9145" s="53"/>
      <c r="AE9145" s="53"/>
      <c r="AF9145" s="72"/>
      <c r="AG9145" s="70"/>
      <c r="AH9145" s="70"/>
      <c r="AI9145" s="70"/>
    </row>
    <row r="9146" spans="1:35" ht="12.75" customHeight="1" x14ac:dyDescent="0.2">
      <c r="A9146" s="64" t="s">
        <v>1440</v>
      </c>
      <c r="B9146" s="65" t="s">
        <v>1439</v>
      </c>
      <c r="C9146" s="65">
        <v>7414</v>
      </c>
      <c r="D9146" s="66">
        <f>VLOOKUP(A9146,'2.1 Termination Charges'!$B$4:$F$904,5,0)</f>
        <v>4.2419999999999999E-2</v>
      </c>
      <c r="G9146" s="67"/>
      <c r="H9146" s="67"/>
      <c r="J9146" s="67"/>
      <c r="P9146" s="68"/>
      <c r="Q9146" s="69"/>
      <c r="R9146" s="69"/>
      <c r="Z9146" s="70"/>
      <c r="AA9146" s="71"/>
      <c r="AB9146" s="70"/>
      <c r="AC9146" s="70"/>
      <c r="AD9146" s="53"/>
      <c r="AE9146" s="53"/>
      <c r="AF9146" s="72"/>
      <c r="AG9146" s="70"/>
      <c r="AH9146" s="70"/>
      <c r="AI9146" s="70"/>
    </row>
    <row r="9147" spans="1:35" ht="12.75" customHeight="1" x14ac:dyDescent="0.2">
      <c r="A9147" s="64" t="s">
        <v>1440</v>
      </c>
      <c r="B9147" s="65" t="s">
        <v>1439</v>
      </c>
      <c r="C9147" s="65">
        <v>7417</v>
      </c>
      <c r="D9147" s="66">
        <f>VLOOKUP(A9147,'2.1 Termination Charges'!$B$4:$F$904,5,0)</f>
        <v>4.2419999999999999E-2</v>
      </c>
      <c r="G9147" s="67"/>
      <c r="H9147" s="67"/>
      <c r="J9147" s="67"/>
      <c r="P9147" s="68"/>
      <c r="Q9147" s="69"/>
      <c r="R9147" s="69"/>
      <c r="Z9147" s="70"/>
      <c r="AA9147" s="71"/>
      <c r="AB9147" s="70"/>
      <c r="AC9147" s="70"/>
      <c r="AD9147" s="53"/>
      <c r="AE9147" s="53"/>
      <c r="AF9147" s="72"/>
      <c r="AG9147" s="70"/>
      <c r="AH9147" s="70"/>
      <c r="AI9147" s="70"/>
    </row>
    <row r="9148" spans="1:35" ht="12.75" customHeight="1" x14ac:dyDescent="0.2">
      <c r="A9148" s="64" t="s">
        <v>1440</v>
      </c>
      <c r="B9148" s="65" t="s">
        <v>1439</v>
      </c>
      <c r="C9148" s="65">
        <v>7418</v>
      </c>
      <c r="D9148" s="66">
        <f>VLOOKUP(A9148,'2.1 Termination Charges'!$B$4:$F$904,5,0)</f>
        <v>4.2419999999999999E-2</v>
      </c>
      <c r="G9148" s="67"/>
      <c r="H9148" s="67"/>
      <c r="J9148" s="67"/>
      <c r="P9148" s="68"/>
      <c r="Q9148" s="69"/>
      <c r="R9148" s="69"/>
      <c r="Z9148" s="70"/>
      <c r="AA9148" s="71"/>
      <c r="AB9148" s="70"/>
      <c r="AC9148" s="70"/>
      <c r="AD9148" s="53"/>
      <c r="AE9148" s="53"/>
      <c r="AF9148" s="72"/>
      <c r="AG9148" s="70"/>
      <c r="AH9148" s="70"/>
      <c r="AI9148" s="70"/>
    </row>
    <row r="9149" spans="1:35" ht="12.75" customHeight="1" x14ac:dyDescent="0.2">
      <c r="A9149" s="64" t="s">
        <v>1440</v>
      </c>
      <c r="B9149" s="65" t="s">
        <v>1439</v>
      </c>
      <c r="C9149" s="65">
        <v>7419</v>
      </c>
      <c r="D9149" s="66">
        <f>VLOOKUP(A9149,'2.1 Termination Charges'!$B$4:$F$904,5,0)</f>
        <v>4.2419999999999999E-2</v>
      </c>
      <c r="G9149" s="67"/>
      <c r="H9149" s="67"/>
      <c r="J9149" s="67"/>
      <c r="P9149" s="68"/>
      <c r="Q9149" s="69"/>
      <c r="R9149" s="69"/>
      <c r="Z9149" s="70"/>
      <c r="AA9149" s="71"/>
      <c r="AB9149" s="70"/>
      <c r="AC9149" s="70"/>
      <c r="AD9149" s="53"/>
      <c r="AE9149" s="53"/>
      <c r="AF9149" s="72"/>
      <c r="AG9149" s="70"/>
      <c r="AH9149" s="70"/>
      <c r="AI9149" s="70"/>
    </row>
    <row r="9150" spans="1:35" ht="12.75" customHeight="1" x14ac:dyDescent="0.2">
      <c r="A9150" s="64" t="s">
        <v>1440</v>
      </c>
      <c r="B9150" s="65" t="s">
        <v>1439</v>
      </c>
      <c r="C9150" s="65">
        <v>7420</v>
      </c>
      <c r="D9150" s="66">
        <f>VLOOKUP(A9150,'2.1 Termination Charges'!$B$4:$F$904,5,0)</f>
        <v>4.2419999999999999E-2</v>
      </c>
      <c r="G9150" s="67"/>
      <c r="H9150" s="67"/>
      <c r="J9150" s="67"/>
      <c r="P9150" s="68"/>
      <c r="Q9150" s="69"/>
      <c r="R9150" s="69"/>
      <c r="Z9150" s="70"/>
      <c r="AA9150" s="71"/>
      <c r="AB9150" s="70"/>
      <c r="AC9150" s="70"/>
      <c r="AD9150" s="53"/>
      <c r="AE9150" s="53"/>
      <c r="AF9150" s="72"/>
      <c r="AG9150" s="70"/>
      <c r="AH9150" s="70"/>
      <c r="AI9150" s="70"/>
    </row>
    <row r="9151" spans="1:35" ht="12.75" customHeight="1" x14ac:dyDescent="0.2">
      <c r="A9151" s="64" t="s">
        <v>1440</v>
      </c>
      <c r="B9151" s="65" t="s">
        <v>1439</v>
      </c>
      <c r="C9151" s="65">
        <v>7422</v>
      </c>
      <c r="D9151" s="66">
        <f>VLOOKUP(A9151,'2.1 Termination Charges'!$B$4:$F$904,5,0)</f>
        <v>4.2419999999999999E-2</v>
      </c>
      <c r="G9151" s="67"/>
      <c r="H9151" s="67"/>
      <c r="J9151" s="67"/>
      <c r="P9151" s="68"/>
      <c r="Q9151" s="69"/>
      <c r="R9151" s="69"/>
      <c r="Z9151" s="70"/>
      <c r="AA9151" s="71"/>
      <c r="AB9151" s="70"/>
      <c r="AC9151" s="70"/>
      <c r="AD9151" s="53"/>
      <c r="AE9151" s="53"/>
      <c r="AF9151" s="72"/>
      <c r="AG9151" s="70"/>
      <c r="AH9151" s="70"/>
      <c r="AI9151" s="70"/>
    </row>
    <row r="9152" spans="1:35" ht="12.75" customHeight="1" x14ac:dyDescent="0.2">
      <c r="A9152" s="64" t="s">
        <v>1440</v>
      </c>
      <c r="B9152" s="65" t="s">
        <v>1439</v>
      </c>
      <c r="C9152" s="65">
        <v>7425</v>
      </c>
      <c r="D9152" s="66">
        <f>VLOOKUP(A9152,'2.1 Termination Charges'!$B$4:$F$904,5,0)</f>
        <v>4.2419999999999999E-2</v>
      </c>
      <c r="G9152" s="67"/>
      <c r="H9152" s="67"/>
      <c r="J9152" s="67"/>
      <c r="P9152" s="68"/>
      <c r="Q9152" s="69"/>
      <c r="R9152" s="69"/>
      <c r="Z9152" s="70"/>
      <c r="AA9152" s="71"/>
      <c r="AB9152" s="70"/>
      <c r="AC9152" s="70"/>
      <c r="AD9152" s="53"/>
      <c r="AE9152" s="53"/>
      <c r="AF9152" s="72"/>
      <c r="AG9152" s="70"/>
      <c r="AH9152" s="70"/>
      <c r="AI9152" s="70"/>
    </row>
    <row r="9153" spans="1:35" ht="12.75" customHeight="1" x14ac:dyDescent="0.2">
      <c r="A9153" s="64" t="s">
        <v>1440</v>
      </c>
      <c r="B9153" s="65" t="s">
        <v>1439</v>
      </c>
      <c r="C9153" s="65">
        <v>7428</v>
      </c>
      <c r="D9153" s="66">
        <f>VLOOKUP(A9153,'2.1 Termination Charges'!$B$4:$F$904,5,0)</f>
        <v>4.2419999999999999E-2</v>
      </c>
      <c r="G9153" s="67"/>
      <c r="H9153" s="67"/>
      <c r="J9153" s="67"/>
      <c r="P9153" s="68"/>
      <c r="Q9153" s="69"/>
      <c r="R9153" s="69"/>
      <c r="Z9153" s="70"/>
      <c r="AA9153" s="71"/>
      <c r="AB9153" s="70"/>
      <c r="AC9153" s="70"/>
      <c r="AD9153" s="53"/>
      <c r="AE9153" s="53"/>
      <c r="AF9153" s="72"/>
      <c r="AG9153" s="70"/>
      <c r="AH9153" s="70"/>
      <c r="AI9153" s="70"/>
    </row>
    <row r="9154" spans="1:35" ht="12.75" customHeight="1" x14ac:dyDescent="0.2">
      <c r="A9154" s="64" t="s">
        <v>1440</v>
      </c>
      <c r="B9154" s="65" t="s">
        <v>1439</v>
      </c>
      <c r="C9154" s="65">
        <v>7429</v>
      </c>
      <c r="D9154" s="66">
        <f>VLOOKUP(A9154,'2.1 Termination Charges'!$B$4:$F$904,5,0)</f>
        <v>4.2419999999999999E-2</v>
      </c>
      <c r="G9154" s="67"/>
      <c r="H9154" s="67"/>
      <c r="J9154" s="67"/>
      <c r="P9154" s="68"/>
      <c r="Q9154" s="69"/>
      <c r="R9154" s="69"/>
      <c r="Z9154" s="70"/>
      <c r="AA9154" s="71"/>
      <c r="AB9154" s="70"/>
      <c r="AC9154" s="70"/>
      <c r="AD9154" s="53"/>
      <c r="AE9154" s="53"/>
      <c r="AF9154" s="72"/>
      <c r="AG9154" s="70"/>
      <c r="AH9154" s="70"/>
      <c r="AI9154" s="70"/>
    </row>
    <row r="9155" spans="1:35" ht="12.75" customHeight="1" x14ac:dyDescent="0.2">
      <c r="A9155" s="64" t="s">
        <v>1440</v>
      </c>
      <c r="B9155" s="65" t="s">
        <v>1439</v>
      </c>
      <c r="C9155" s="65">
        <v>743</v>
      </c>
      <c r="D9155" s="66">
        <f>VLOOKUP(A9155,'2.1 Termination Charges'!$B$4:$F$904,5,0)</f>
        <v>4.2419999999999999E-2</v>
      </c>
      <c r="G9155" s="67"/>
      <c r="H9155" s="67"/>
      <c r="J9155" s="67"/>
      <c r="P9155" s="68"/>
      <c r="Q9155" s="69"/>
      <c r="R9155" s="69"/>
      <c r="Z9155" s="70"/>
      <c r="AA9155" s="71"/>
      <c r="AB9155" s="70"/>
      <c r="AC9155" s="70"/>
      <c r="AD9155" s="53"/>
      <c r="AE9155" s="53"/>
      <c r="AF9155" s="72"/>
      <c r="AG9155" s="70"/>
      <c r="AH9155" s="70"/>
      <c r="AI9155" s="70"/>
    </row>
    <row r="9156" spans="1:35" ht="12.75" customHeight="1" x14ac:dyDescent="0.2">
      <c r="A9156" s="64" t="s">
        <v>1440</v>
      </c>
      <c r="B9156" s="65" t="s">
        <v>1439</v>
      </c>
      <c r="C9156" s="65">
        <v>744</v>
      </c>
      <c r="D9156" s="66">
        <f>VLOOKUP(A9156,'2.1 Termination Charges'!$B$4:$F$904,5,0)</f>
        <v>4.2419999999999999E-2</v>
      </c>
      <c r="G9156" s="67"/>
      <c r="H9156" s="67"/>
      <c r="J9156" s="67"/>
      <c r="P9156" s="68"/>
      <c r="Q9156" s="69"/>
      <c r="R9156" s="69"/>
      <c r="Z9156" s="70"/>
      <c r="AA9156" s="71"/>
      <c r="AB9156" s="70"/>
      <c r="AC9156" s="70"/>
      <c r="AD9156" s="53"/>
      <c r="AE9156" s="53"/>
      <c r="AF9156" s="72"/>
      <c r="AG9156" s="70"/>
      <c r="AH9156" s="70"/>
      <c r="AI9156" s="70"/>
    </row>
    <row r="9157" spans="1:35" ht="12.75" customHeight="1" x14ac:dyDescent="0.2">
      <c r="A9157" s="64" t="s">
        <v>1440</v>
      </c>
      <c r="B9157" s="65" t="s">
        <v>1439</v>
      </c>
      <c r="C9157" s="65">
        <v>745</v>
      </c>
      <c r="D9157" s="66">
        <f>VLOOKUP(A9157,'2.1 Termination Charges'!$B$4:$F$904,5,0)</f>
        <v>4.2419999999999999E-2</v>
      </c>
      <c r="G9157" s="67"/>
      <c r="H9157" s="67"/>
      <c r="J9157" s="67"/>
      <c r="P9157" s="68"/>
      <c r="Q9157" s="69"/>
      <c r="R9157" s="69"/>
      <c r="Z9157" s="70"/>
      <c r="AA9157" s="71"/>
      <c r="AB9157" s="70"/>
      <c r="AC9157" s="70"/>
      <c r="AD9157" s="53"/>
      <c r="AE9157" s="53"/>
      <c r="AF9157" s="72"/>
      <c r="AG9157" s="70"/>
      <c r="AH9157" s="70"/>
      <c r="AI9157" s="70"/>
    </row>
    <row r="9158" spans="1:35" ht="12.75" customHeight="1" x14ac:dyDescent="0.2">
      <c r="A9158" s="64" t="s">
        <v>1440</v>
      </c>
      <c r="B9158" s="65" t="s">
        <v>1439</v>
      </c>
      <c r="C9158" s="65">
        <v>746</v>
      </c>
      <c r="D9158" s="66">
        <f>VLOOKUP(A9158,'2.1 Termination Charges'!$B$4:$F$904,5,0)</f>
        <v>4.2419999999999999E-2</v>
      </c>
      <c r="G9158" s="67"/>
      <c r="H9158" s="67"/>
      <c r="J9158" s="67"/>
      <c r="P9158" s="68"/>
      <c r="Q9158" s="69"/>
      <c r="R9158" s="69"/>
      <c r="Z9158" s="70"/>
      <c r="AA9158" s="71"/>
      <c r="AB9158" s="70"/>
      <c r="AC9158" s="70"/>
      <c r="AD9158" s="53"/>
      <c r="AE9158" s="53"/>
      <c r="AF9158" s="72"/>
      <c r="AG9158" s="70"/>
      <c r="AH9158" s="70"/>
      <c r="AI9158" s="70"/>
    </row>
    <row r="9159" spans="1:35" ht="12.75" customHeight="1" x14ac:dyDescent="0.2">
      <c r="A9159" s="64" t="s">
        <v>1440</v>
      </c>
      <c r="B9159" s="65" t="s">
        <v>1439</v>
      </c>
      <c r="C9159" s="65">
        <v>7470</v>
      </c>
      <c r="D9159" s="66">
        <f>VLOOKUP(A9159,'2.1 Termination Charges'!$B$4:$F$904,5,0)</f>
        <v>4.2419999999999999E-2</v>
      </c>
      <c r="G9159" s="67"/>
      <c r="H9159" s="67"/>
      <c r="J9159" s="67"/>
      <c r="P9159" s="68"/>
      <c r="Q9159" s="69"/>
      <c r="R9159" s="69"/>
      <c r="Z9159" s="70"/>
      <c r="AA9159" s="71"/>
      <c r="AB9159" s="70"/>
      <c r="AC9159" s="70"/>
      <c r="AD9159" s="53"/>
      <c r="AE9159" s="53"/>
      <c r="AF9159" s="72"/>
      <c r="AG9159" s="70"/>
      <c r="AH9159" s="70"/>
      <c r="AI9159" s="70"/>
    </row>
    <row r="9160" spans="1:35" ht="12.75" customHeight="1" x14ac:dyDescent="0.2">
      <c r="A9160" s="64" t="s">
        <v>1440</v>
      </c>
      <c r="B9160" s="65" t="s">
        <v>1439</v>
      </c>
      <c r="C9160" s="65">
        <v>7476</v>
      </c>
      <c r="D9160" s="66">
        <f>VLOOKUP(A9160,'2.1 Termination Charges'!$B$4:$F$904,5,0)</f>
        <v>4.2419999999999999E-2</v>
      </c>
      <c r="G9160" s="67"/>
      <c r="H9160" s="67"/>
      <c r="J9160" s="67"/>
      <c r="P9160" s="68"/>
      <c r="Q9160" s="69"/>
      <c r="R9160" s="69"/>
      <c r="Z9160" s="70"/>
      <c r="AA9160" s="71"/>
      <c r="AB9160" s="70"/>
      <c r="AC9160" s="70"/>
      <c r="AD9160" s="53"/>
      <c r="AE9160" s="53"/>
      <c r="AF9160" s="72"/>
      <c r="AG9160" s="70"/>
      <c r="AH9160" s="70"/>
      <c r="AI9160" s="70"/>
    </row>
    <row r="9161" spans="1:35" ht="12.75" customHeight="1" x14ac:dyDescent="0.2">
      <c r="A9161" s="64" t="s">
        <v>1440</v>
      </c>
      <c r="B9161" s="65" t="s">
        <v>1439</v>
      </c>
      <c r="C9161" s="65">
        <v>7478</v>
      </c>
      <c r="D9161" s="66">
        <f>VLOOKUP(A9161,'2.1 Termination Charges'!$B$4:$F$904,5,0)</f>
        <v>4.2419999999999999E-2</v>
      </c>
      <c r="G9161" s="67"/>
      <c r="H9161" s="67"/>
      <c r="J9161" s="67"/>
      <c r="P9161" s="68"/>
      <c r="Q9161" s="69"/>
      <c r="R9161" s="69"/>
      <c r="Z9161" s="70"/>
      <c r="AA9161" s="71"/>
      <c r="AB9161" s="70"/>
      <c r="AC9161" s="70"/>
      <c r="AD9161" s="53"/>
      <c r="AE9161" s="53"/>
      <c r="AF9161" s="72"/>
      <c r="AG9161" s="70"/>
      <c r="AH9161" s="70"/>
      <c r="AI9161" s="70"/>
    </row>
    <row r="9162" spans="1:35" ht="12.75" customHeight="1" x14ac:dyDescent="0.2">
      <c r="A9162" s="64" t="s">
        <v>1440</v>
      </c>
      <c r="B9162" s="65" t="s">
        <v>1439</v>
      </c>
      <c r="C9162" s="65">
        <v>7479</v>
      </c>
      <c r="D9162" s="66">
        <f>VLOOKUP(A9162,'2.1 Termination Charges'!$B$4:$F$904,5,0)</f>
        <v>4.2419999999999999E-2</v>
      </c>
      <c r="G9162" s="67"/>
      <c r="H9162" s="67"/>
      <c r="J9162" s="67"/>
      <c r="P9162" s="68"/>
      <c r="Q9162" s="69"/>
      <c r="R9162" s="69"/>
      <c r="Z9162" s="70"/>
      <c r="AA9162" s="71"/>
      <c r="AB9162" s="70"/>
      <c r="AC9162" s="70"/>
      <c r="AD9162" s="53"/>
      <c r="AE9162" s="53"/>
      <c r="AF9162" s="72"/>
      <c r="AG9162" s="70"/>
      <c r="AH9162" s="70"/>
      <c r="AI9162" s="70"/>
    </row>
    <row r="9163" spans="1:35" ht="12.75" customHeight="1" x14ac:dyDescent="0.2">
      <c r="A9163" s="64" t="s">
        <v>1440</v>
      </c>
      <c r="B9163" s="65" t="s">
        <v>1439</v>
      </c>
      <c r="C9163" s="65">
        <v>7480</v>
      </c>
      <c r="D9163" s="66">
        <f>VLOOKUP(A9163,'2.1 Termination Charges'!$B$4:$F$904,5,0)</f>
        <v>4.2419999999999999E-2</v>
      </c>
      <c r="G9163" s="67"/>
      <c r="H9163" s="67"/>
      <c r="J9163" s="67"/>
      <c r="P9163" s="68"/>
      <c r="Q9163" s="69"/>
      <c r="R9163" s="69"/>
      <c r="Z9163" s="70"/>
      <c r="AA9163" s="71"/>
      <c r="AB9163" s="70"/>
      <c r="AC9163" s="70"/>
      <c r="AD9163" s="53"/>
      <c r="AE9163" s="53"/>
      <c r="AF9163" s="72"/>
      <c r="AG9163" s="70"/>
      <c r="AH9163" s="70"/>
      <c r="AI9163" s="70"/>
    </row>
    <row r="9164" spans="1:35" ht="12.75" customHeight="1" x14ac:dyDescent="0.2">
      <c r="A9164" s="64" t="s">
        <v>1440</v>
      </c>
      <c r="B9164" s="65" t="s">
        <v>1439</v>
      </c>
      <c r="C9164" s="65">
        <v>7488</v>
      </c>
      <c r="D9164" s="66">
        <f>VLOOKUP(A9164,'2.1 Termination Charges'!$B$4:$F$904,5,0)</f>
        <v>4.2419999999999999E-2</v>
      </c>
      <c r="G9164" s="67"/>
      <c r="H9164" s="67"/>
      <c r="J9164" s="67"/>
      <c r="P9164" s="68"/>
      <c r="Q9164" s="69"/>
      <c r="R9164" s="69"/>
      <c r="Z9164" s="70"/>
      <c r="AA9164" s="71"/>
      <c r="AB9164" s="70"/>
      <c r="AC9164" s="70"/>
      <c r="AD9164" s="53"/>
      <c r="AE9164" s="53"/>
      <c r="AF9164" s="72"/>
      <c r="AG9164" s="70"/>
      <c r="AH9164" s="70"/>
      <c r="AI9164" s="70"/>
    </row>
    <row r="9165" spans="1:35" ht="12.75" customHeight="1" x14ac:dyDescent="0.2">
      <c r="A9165" s="64" t="s">
        <v>1440</v>
      </c>
      <c r="B9165" s="65" t="s">
        <v>1439</v>
      </c>
      <c r="C9165" s="65">
        <v>7489</v>
      </c>
      <c r="D9165" s="66">
        <f>VLOOKUP(A9165,'2.1 Termination Charges'!$B$4:$F$904,5,0)</f>
        <v>4.2419999999999999E-2</v>
      </c>
      <c r="G9165" s="67"/>
      <c r="H9165" s="67"/>
      <c r="J9165" s="67"/>
      <c r="P9165" s="68"/>
      <c r="Q9165" s="69"/>
      <c r="R9165" s="69"/>
      <c r="Z9165" s="70"/>
      <c r="AA9165" s="71"/>
      <c r="AB9165" s="70"/>
      <c r="AC9165" s="70"/>
      <c r="AD9165" s="53"/>
      <c r="AE9165" s="53"/>
      <c r="AF9165" s="72"/>
      <c r="AG9165" s="70"/>
      <c r="AH9165" s="70"/>
      <c r="AI9165" s="70"/>
    </row>
    <row r="9166" spans="1:35" ht="12.75" customHeight="1" x14ac:dyDescent="0.2">
      <c r="A9166" s="64" t="s">
        <v>1440</v>
      </c>
      <c r="B9166" s="65" t="s">
        <v>1439</v>
      </c>
      <c r="C9166" s="65">
        <v>7490</v>
      </c>
      <c r="D9166" s="66">
        <f>VLOOKUP(A9166,'2.1 Termination Charges'!$B$4:$F$904,5,0)</f>
        <v>4.2419999999999999E-2</v>
      </c>
      <c r="G9166" s="67"/>
      <c r="H9166" s="67"/>
      <c r="J9166" s="67"/>
      <c r="P9166" s="68"/>
      <c r="Q9166" s="69"/>
      <c r="R9166" s="69"/>
      <c r="Z9166" s="70"/>
      <c r="AA9166" s="71"/>
      <c r="AB9166" s="70"/>
      <c r="AC9166" s="70"/>
      <c r="AD9166" s="53"/>
      <c r="AE9166" s="53"/>
      <c r="AF9166" s="72"/>
      <c r="AG9166" s="70"/>
      <c r="AH9166" s="70"/>
      <c r="AI9166" s="70"/>
    </row>
    <row r="9167" spans="1:35" ht="12.75" customHeight="1" x14ac:dyDescent="0.2">
      <c r="A9167" s="64" t="s">
        <v>1440</v>
      </c>
      <c r="B9167" s="65" t="s">
        <v>1439</v>
      </c>
      <c r="C9167" s="65">
        <v>7497</v>
      </c>
      <c r="D9167" s="66">
        <f>VLOOKUP(A9167,'2.1 Termination Charges'!$B$4:$F$904,5,0)</f>
        <v>4.2419999999999999E-2</v>
      </c>
      <c r="G9167" s="67"/>
      <c r="H9167" s="67"/>
      <c r="J9167" s="67"/>
      <c r="P9167" s="68"/>
      <c r="Q9167" s="69"/>
      <c r="R9167" s="69"/>
      <c r="Z9167" s="70"/>
      <c r="AA9167" s="71"/>
      <c r="AB9167" s="70"/>
      <c r="AC9167" s="70"/>
      <c r="AD9167" s="53"/>
      <c r="AE9167" s="53"/>
      <c r="AF9167" s="72"/>
      <c r="AG9167" s="70"/>
      <c r="AH9167" s="70"/>
      <c r="AI9167" s="70"/>
    </row>
    <row r="9168" spans="1:35" ht="12.75" customHeight="1" x14ac:dyDescent="0.2">
      <c r="A9168" s="64" t="s">
        <v>1440</v>
      </c>
      <c r="B9168" s="65" t="s">
        <v>1439</v>
      </c>
      <c r="C9168" s="65">
        <v>750</v>
      </c>
      <c r="D9168" s="66">
        <f>VLOOKUP(A9168,'2.1 Termination Charges'!$B$4:$F$904,5,0)</f>
        <v>4.2419999999999999E-2</v>
      </c>
      <c r="G9168" s="67"/>
      <c r="H9168" s="67"/>
      <c r="J9168" s="67"/>
      <c r="P9168" s="68"/>
      <c r="Q9168" s="69"/>
      <c r="R9168" s="69"/>
      <c r="Z9168" s="70"/>
      <c r="AA9168" s="71"/>
      <c r="AB9168" s="70"/>
      <c r="AC9168" s="70"/>
      <c r="AD9168" s="53"/>
      <c r="AE9168" s="53"/>
      <c r="AF9168" s="72"/>
      <c r="AG9168" s="70"/>
      <c r="AH9168" s="70"/>
      <c r="AI9168" s="70"/>
    </row>
    <row r="9169" spans="1:35" ht="12.75" customHeight="1" x14ac:dyDescent="0.2">
      <c r="A9169" s="64" t="s">
        <v>1440</v>
      </c>
      <c r="B9169" s="65" t="s">
        <v>1439</v>
      </c>
      <c r="C9169" s="65">
        <v>751</v>
      </c>
      <c r="D9169" s="66">
        <f>VLOOKUP(A9169,'2.1 Termination Charges'!$B$4:$F$904,5,0)</f>
        <v>4.2419999999999999E-2</v>
      </c>
      <c r="G9169" s="67"/>
      <c r="H9169" s="67"/>
      <c r="J9169" s="67"/>
      <c r="P9169" s="68"/>
      <c r="Q9169" s="69"/>
      <c r="R9169" s="69"/>
      <c r="Z9169" s="70"/>
      <c r="AA9169" s="71"/>
      <c r="AB9169" s="70"/>
      <c r="AC9169" s="70"/>
      <c r="AD9169" s="53"/>
      <c r="AE9169" s="53"/>
      <c r="AF9169" s="72"/>
      <c r="AG9169" s="70"/>
      <c r="AH9169" s="70"/>
      <c r="AI9169" s="70"/>
    </row>
    <row r="9170" spans="1:35" ht="12.75" customHeight="1" x14ac:dyDescent="0.2">
      <c r="A9170" s="64" t="s">
        <v>1440</v>
      </c>
      <c r="B9170" s="65" t="s">
        <v>1439</v>
      </c>
      <c r="C9170" s="65">
        <v>752</v>
      </c>
      <c r="D9170" s="66">
        <f>VLOOKUP(A9170,'2.1 Termination Charges'!$B$4:$F$904,5,0)</f>
        <v>4.2419999999999999E-2</v>
      </c>
      <c r="G9170" s="67"/>
      <c r="H9170" s="67"/>
      <c r="J9170" s="67"/>
      <c r="P9170" s="68"/>
      <c r="Q9170" s="69"/>
      <c r="R9170" s="69"/>
      <c r="Z9170" s="70"/>
      <c r="AA9170" s="71"/>
      <c r="AB9170" s="70"/>
      <c r="AC9170" s="70"/>
      <c r="AD9170" s="53"/>
      <c r="AE9170" s="53"/>
      <c r="AF9170" s="72"/>
      <c r="AG9170" s="70"/>
      <c r="AH9170" s="70"/>
      <c r="AI9170" s="70"/>
    </row>
    <row r="9171" spans="1:35" ht="12.75" customHeight="1" x14ac:dyDescent="0.2">
      <c r="A9171" s="64" t="s">
        <v>1440</v>
      </c>
      <c r="B9171" s="65" t="s">
        <v>1439</v>
      </c>
      <c r="C9171" s="65">
        <v>753</v>
      </c>
      <c r="D9171" s="66">
        <f>VLOOKUP(A9171,'2.1 Termination Charges'!$B$4:$F$904,5,0)</f>
        <v>4.2419999999999999E-2</v>
      </c>
      <c r="G9171" s="67"/>
      <c r="H9171" s="67"/>
      <c r="J9171" s="67"/>
      <c r="P9171" s="68"/>
      <c r="Q9171" s="69"/>
      <c r="R9171" s="69"/>
      <c r="Z9171" s="70"/>
      <c r="AA9171" s="71"/>
      <c r="AB9171" s="70"/>
      <c r="AC9171" s="70"/>
      <c r="AD9171" s="53"/>
      <c r="AE9171" s="53"/>
      <c r="AF9171" s="72"/>
      <c r="AG9171" s="70"/>
      <c r="AH9171" s="70"/>
      <c r="AI9171" s="70"/>
    </row>
    <row r="9172" spans="1:35" ht="12.75" customHeight="1" x14ac:dyDescent="0.2">
      <c r="A9172" s="64" t="s">
        <v>1440</v>
      </c>
      <c r="B9172" s="65" t="s">
        <v>1439</v>
      </c>
      <c r="C9172" s="65">
        <v>754</v>
      </c>
      <c r="D9172" s="66">
        <f>VLOOKUP(A9172,'2.1 Termination Charges'!$B$4:$F$904,5,0)</f>
        <v>4.2419999999999999E-2</v>
      </c>
      <c r="G9172" s="67"/>
      <c r="H9172" s="67"/>
      <c r="J9172" s="67"/>
      <c r="P9172" s="68"/>
      <c r="Q9172" s="69"/>
      <c r="R9172" s="69"/>
      <c r="Z9172" s="70"/>
      <c r="AA9172" s="71"/>
      <c r="AB9172" s="70"/>
      <c r="AC9172" s="70"/>
      <c r="AD9172" s="53"/>
      <c r="AE9172" s="53"/>
      <c r="AF9172" s="72"/>
      <c r="AG9172" s="70"/>
      <c r="AH9172" s="70"/>
      <c r="AI9172" s="70"/>
    </row>
    <row r="9173" spans="1:35" ht="12.75" customHeight="1" x14ac:dyDescent="0.2">
      <c r="A9173" s="64" t="s">
        <v>1440</v>
      </c>
      <c r="B9173" s="65" t="s">
        <v>1439</v>
      </c>
      <c r="C9173" s="65">
        <v>755</v>
      </c>
      <c r="D9173" s="66">
        <f>VLOOKUP(A9173,'2.1 Termination Charges'!$B$4:$F$904,5,0)</f>
        <v>4.2419999999999999E-2</v>
      </c>
      <c r="G9173" s="67"/>
      <c r="H9173" s="67"/>
      <c r="J9173" s="67"/>
      <c r="P9173" s="68"/>
      <c r="Q9173" s="69"/>
      <c r="R9173" s="69"/>
      <c r="Z9173" s="70"/>
      <c r="AA9173" s="71"/>
      <c r="AB9173" s="70"/>
      <c r="AC9173" s="70"/>
      <c r="AD9173" s="53"/>
      <c r="AE9173" s="53"/>
      <c r="AF9173" s="72"/>
      <c r="AG9173" s="70"/>
      <c r="AH9173" s="70"/>
      <c r="AI9173" s="70"/>
    </row>
    <row r="9174" spans="1:35" ht="12.75" customHeight="1" x14ac:dyDescent="0.2">
      <c r="A9174" s="64" t="s">
        <v>1440</v>
      </c>
      <c r="B9174" s="65" t="s">
        <v>1439</v>
      </c>
      <c r="C9174" s="65">
        <v>756</v>
      </c>
      <c r="D9174" s="66">
        <f>VLOOKUP(A9174,'2.1 Termination Charges'!$B$4:$F$904,5,0)</f>
        <v>4.2419999999999999E-2</v>
      </c>
      <c r="G9174" s="67"/>
      <c r="H9174" s="67"/>
      <c r="J9174" s="67"/>
      <c r="P9174" s="68"/>
      <c r="Q9174" s="69"/>
      <c r="R9174" s="69"/>
      <c r="Z9174" s="70"/>
      <c r="AA9174" s="71"/>
      <c r="AB9174" s="70"/>
      <c r="AC9174" s="70"/>
      <c r="AD9174" s="53"/>
      <c r="AE9174" s="53"/>
      <c r="AF9174" s="72"/>
      <c r="AG9174" s="70"/>
      <c r="AH9174" s="70"/>
      <c r="AI9174" s="70"/>
    </row>
    <row r="9175" spans="1:35" ht="12.75" customHeight="1" x14ac:dyDescent="0.2">
      <c r="A9175" s="64" t="s">
        <v>1440</v>
      </c>
      <c r="B9175" s="65" t="s">
        <v>1439</v>
      </c>
      <c r="C9175" s="65">
        <v>758</v>
      </c>
      <c r="D9175" s="66">
        <f>VLOOKUP(A9175,'2.1 Termination Charges'!$B$4:$F$904,5,0)</f>
        <v>4.2419999999999999E-2</v>
      </c>
      <c r="G9175" s="67"/>
      <c r="H9175" s="67"/>
      <c r="J9175" s="67"/>
      <c r="P9175" s="68"/>
      <c r="Q9175" s="69"/>
      <c r="R9175" s="69"/>
      <c r="Z9175" s="70"/>
      <c r="AA9175" s="71"/>
      <c r="AB9175" s="70"/>
      <c r="AC9175" s="70"/>
      <c r="AD9175" s="53"/>
      <c r="AE9175" s="53"/>
      <c r="AF9175" s="72"/>
      <c r="AG9175" s="70"/>
      <c r="AH9175" s="70"/>
      <c r="AI9175" s="70"/>
    </row>
    <row r="9176" spans="1:35" ht="12.75" customHeight="1" x14ac:dyDescent="0.2">
      <c r="A9176" s="64" t="s">
        <v>1440</v>
      </c>
      <c r="B9176" s="65" t="s">
        <v>1439</v>
      </c>
      <c r="C9176" s="65">
        <v>759</v>
      </c>
      <c r="D9176" s="66">
        <f>VLOOKUP(A9176,'2.1 Termination Charges'!$B$4:$F$904,5,0)</f>
        <v>4.2419999999999999E-2</v>
      </c>
      <c r="G9176" s="67"/>
      <c r="H9176" s="67"/>
      <c r="J9176" s="67"/>
      <c r="P9176" s="68"/>
      <c r="Q9176" s="69"/>
      <c r="R9176" s="69"/>
      <c r="Z9176" s="70"/>
      <c r="AA9176" s="71"/>
      <c r="AB9176" s="70"/>
      <c r="AC9176" s="70"/>
      <c r="AD9176" s="53"/>
      <c r="AE9176" s="53"/>
      <c r="AF9176" s="72"/>
      <c r="AG9176" s="70"/>
      <c r="AH9176" s="70"/>
      <c r="AI9176" s="70"/>
    </row>
    <row r="9177" spans="1:35" ht="12.75" customHeight="1" x14ac:dyDescent="0.2">
      <c r="A9177" s="64" t="s">
        <v>1440</v>
      </c>
      <c r="B9177" s="65" t="s">
        <v>1439</v>
      </c>
      <c r="C9177" s="65">
        <v>76</v>
      </c>
      <c r="D9177" s="66">
        <f>VLOOKUP(A9177,'2.1 Termination Charges'!$B$4:$F$904,5,0)</f>
        <v>4.2419999999999999E-2</v>
      </c>
      <c r="G9177" s="67"/>
      <c r="H9177" s="67"/>
      <c r="J9177" s="67"/>
      <c r="P9177" s="68"/>
      <c r="Q9177" s="69"/>
      <c r="R9177" s="69"/>
      <c r="Z9177" s="70"/>
      <c r="AA9177" s="71"/>
      <c r="AB9177" s="70"/>
      <c r="AC9177" s="70"/>
      <c r="AD9177" s="53"/>
      <c r="AE9177" s="53"/>
      <c r="AF9177" s="72"/>
      <c r="AG9177" s="70"/>
      <c r="AH9177" s="70"/>
      <c r="AI9177" s="70"/>
    </row>
    <row r="9178" spans="1:35" ht="12.75" customHeight="1" x14ac:dyDescent="0.2">
      <c r="A9178" s="64" t="s">
        <v>1440</v>
      </c>
      <c r="B9178" s="65" t="s">
        <v>1439</v>
      </c>
      <c r="C9178" s="65">
        <v>780</v>
      </c>
      <c r="D9178" s="66">
        <f>VLOOKUP(A9178,'2.1 Termination Charges'!$B$4:$F$904,5,0)</f>
        <v>4.2419999999999999E-2</v>
      </c>
      <c r="G9178" s="67"/>
      <c r="H9178" s="67"/>
      <c r="J9178" s="67"/>
      <c r="P9178" s="68"/>
      <c r="Q9178" s="69"/>
      <c r="R9178" s="69"/>
      <c r="Z9178" s="70"/>
      <c r="AA9178" s="71"/>
      <c r="AB9178" s="70"/>
      <c r="AC9178" s="70"/>
      <c r="AD9178" s="53"/>
      <c r="AE9178" s="53"/>
      <c r="AF9178" s="72"/>
      <c r="AG9178" s="70"/>
      <c r="AH9178" s="70"/>
      <c r="AI9178" s="70"/>
    </row>
    <row r="9179" spans="1:35" ht="12.75" customHeight="1" x14ac:dyDescent="0.2">
      <c r="A9179" s="64" t="s">
        <v>1440</v>
      </c>
      <c r="B9179" s="65" t="s">
        <v>1439</v>
      </c>
      <c r="C9179" s="65">
        <v>7810</v>
      </c>
      <c r="D9179" s="66">
        <f>VLOOKUP(A9179,'2.1 Termination Charges'!$B$4:$F$904,5,0)</f>
        <v>4.2419999999999999E-2</v>
      </c>
      <c r="G9179" s="67"/>
      <c r="H9179" s="67"/>
      <c r="J9179" s="67"/>
      <c r="P9179" s="68"/>
      <c r="Q9179" s="69"/>
      <c r="R9179" s="69"/>
      <c r="Z9179" s="70"/>
      <c r="AA9179" s="71"/>
      <c r="AB9179" s="70"/>
      <c r="AC9179" s="70"/>
      <c r="AD9179" s="53"/>
      <c r="AE9179" s="53"/>
      <c r="AF9179" s="72"/>
      <c r="AG9179" s="70"/>
      <c r="AH9179" s="70"/>
      <c r="AI9179" s="70"/>
    </row>
    <row r="9180" spans="1:35" ht="12.75" customHeight="1" x14ac:dyDescent="0.2">
      <c r="A9180" s="64" t="s">
        <v>1440</v>
      </c>
      <c r="B9180" s="65" t="s">
        <v>1439</v>
      </c>
      <c r="C9180" s="65">
        <v>7819</v>
      </c>
      <c r="D9180" s="66">
        <f>VLOOKUP(A9180,'2.1 Termination Charges'!$B$4:$F$904,5,0)</f>
        <v>4.2419999999999999E-2</v>
      </c>
      <c r="G9180" s="67"/>
      <c r="H9180" s="67"/>
      <c r="J9180" s="67"/>
      <c r="P9180" s="68"/>
      <c r="Q9180" s="69"/>
      <c r="R9180" s="69"/>
      <c r="Z9180" s="70"/>
      <c r="AA9180" s="71"/>
      <c r="AB9180" s="70"/>
      <c r="AC9180" s="70"/>
      <c r="AD9180" s="53"/>
      <c r="AE9180" s="53"/>
      <c r="AF9180" s="72"/>
      <c r="AG9180" s="70"/>
      <c r="AH9180" s="70"/>
      <c r="AI9180" s="70"/>
    </row>
    <row r="9181" spans="1:35" ht="12.75" customHeight="1" x14ac:dyDescent="0.2">
      <c r="A9181" s="64" t="s">
        <v>1440</v>
      </c>
      <c r="B9181" s="65" t="s">
        <v>1439</v>
      </c>
      <c r="C9181" s="65">
        <v>7822</v>
      </c>
      <c r="D9181" s="66">
        <f>VLOOKUP(A9181,'2.1 Termination Charges'!$B$4:$F$904,5,0)</f>
        <v>4.2419999999999999E-2</v>
      </c>
      <c r="G9181" s="67"/>
      <c r="H9181" s="67"/>
      <c r="J9181" s="67"/>
      <c r="P9181" s="68"/>
      <c r="Q9181" s="69"/>
      <c r="R9181" s="69"/>
      <c r="Z9181" s="70"/>
      <c r="AA9181" s="71"/>
      <c r="AB9181" s="70"/>
      <c r="AC9181" s="70"/>
      <c r="AD9181" s="53"/>
      <c r="AE9181" s="53"/>
      <c r="AF9181" s="72"/>
      <c r="AG9181" s="70"/>
      <c r="AH9181" s="70"/>
      <c r="AI9181" s="70"/>
    </row>
    <row r="9182" spans="1:35" ht="12.75" customHeight="1" x14ac:dyDescent="0.2">
      <c r="A9182" s="64" t="s">
        <v>1440</v>
      </c>
      <c r="B9182" s="65" t="s">
        <v>1439</v>
      </c>
      <c r="C9182" s="65">
        <v>7823</v>
      </c>
      <c r="D9182" s="66">
        <f>VLOOKUP(A9182,'2.1 Termination Charges'!$B$4:$F$904,5,0)</f>
        <v>4.2419999999999999E-2</v>
      </c>
      <c r="G9182" s="67"/>
      <c r="H9182" s="67"/>
      <c r="J9182" s="67"/>
      <c r="P9182" s="68"/>
      <c r="Q9182" s="69"/>
      <c r="R9182" s="69"/>
      <c r="Z9182" s="70"/>
      <c r="AA9182" s="71"/>
      <c r="AB9182" s="70"/>
      <c r="AC9182" s="70"/>
      <c r="AD9182" s="53"/>
      <c r="AE9182" s="53"/>
      <c r="AF9182" s="72"/>
      <c r="AG9182" s="70"/>
      <c r="AH9182" s="70"/>
      <c r="AI9182" s="70"/>
    </row>
    <row r="9183" spans="1:35" ht="12.75" customHeight="1" x14ac:dyDescent="0.2">
      <c r="A9183" s="64" t="s">
        <v>1440</v>
      </c>
      <c r="B9183" s="65" t="s">
        <v>1439</v>
      </c>
      <c r="C9183" s="65">
        <v>7824</v>
      </c>
      <c r="D9183" s="66">
        <f>VLOOKUP(A9183,'2.1 Termination Charges'!$B$4:$F$904,5,0)</f>
        <v>4.2419999999999999E-2</v>
      </c>
      <c r="G9183" s="67"/>
      <c r="H9183" s="67"/>
      <c r="J9183" s="67"/>
      <c r="P9183" s="68"/>
      <c r="Q9183" s="69"/>
      <c r="R9183" s="69"/>
      <c r="Z9183" s="70"/>
      <c r="AA9183" s="71"/>
      <c r="AB9183" s="70"/>
      <c r="AC9183" s="70"/>
      <c r="AD9183" s="53"/>
      <c r="AE9183" s="53"/>
      <c r="AF9183" s="72"/>
      <c r="AG9183" s="70"/>
      <c r="AH9183" s="70"/>
      <c r="AI9183" s="70"/>
    </row>
    <row r="9184" spans="1:35" ht="12.75" customHeight="1" x14ac:dyDescent="0.2">
      <c r="A9184" s="64" t="s">
        <v>1440</v>
      </c>
      <c r="B9184" s="65" t="s">
        <v>1439</v>
      </c>
      <c r="C9184" s="65">
        <v>7825</v>
      </c>
      <c r="D9184" s="66">
        <f>VLOOKUP(A9184,'2.1 Termination Charges'!$B$4:$F$904,5,0)</f>
        <v>4.2419999999999999E-2</v>
      </c>
      <c r="G9184" s="67"/>
      <c r="H9184" s="67"/>
      <c r="J9184" s="67"/>
      <c r="P9184" s="68"/>
      <c r="Q9184" s="69"/>
      <c r="R9184" s="69"/>
      <c r="Z9184" s="70"/>
      <c r="AA9184" s="71"/>
      <c r="AB9184" s="70"/>
      <c r="AC9184" s="70"/>
      <c r="AD9184" s="53"/>
      <c r="AE9184" s="53"/>
      <c r="AF9184" s="72"/>
      <c r="AG9184" s="70"/>
      <c r="AH9184" s="70"/>
      <c r="AI9184" s="70"/>
    </row>
    <row r="9185" spans="1:35" ht="12.75" customHeight="1" x14ac:dyDescent="0.2">
      <c r="A9185" s="64" t="s">
        <v>1440</v>
      </c>
      <c r="B9185" s="65" t="s">
        <v>1439</v>
      </c>
      <c r="C9185" s="65">
        <v>7826</v>
      </c>
      <c r="D9185" s="66">
        <f>VLOOKUP(A9185,'2.1 Termination Charges'!$B$4:$F$904,5,0)</f>
        <v>4.2419999999999999E-2</v>
      </c>
      <c r="G9185" s="67"/>
      <c r="H9185" s="67"/>
      <c r="J9185" s="67"/>
      <c r="P9185" s="68"/>
      <c r="Q9185" s="69"/>
      <c r="R9185" s="69"/>
      <c r="Z9185" s="70"/>
      <c r="AA9185" s="71"/>
      <c r="AB9185" s="70"/>
      <c r="AC9185" s="70"/>
      <c r="AD9185" s="53"/>
      <c r="AE9185" s="53"/>
      <c r="AF9185" s="72"/>
      <c r="AG9185" s="70"/>
      <c r="AH9185" s="70"/>
      <c r="AI9185" s="70"/>
    </row>
    <row r="9186" spans="1:35" ht="12.75" customHeight="1" x14ac:dyDescent="0.2">
      <c r="A9186" s="64" t="s">
        <v>1440</v>
      </c>
      <c r="B9186" s="65" t="s">
        <v>1439</v>
      </c>
      <c r="C9186" s="65">
        <v>7827</v>
      </c>
      <c r="D9186" s="66">
        <f>VLOOKUP(A9186,'2.1 Termination Charges'!$B$4:$F$904,5,0)</f>
        <v>4.2419999999999999E-2</v>
      </c>
      <c r="G9186" s="67"/>
      <c r="H9186" s="67"/>
      <c r="J9186" s="67"/>
      <c r="P9186" s="68"/>
      <c r="Q9186" s="69"/>
      <c r="R9186" s="69"/>
      <c r="Z9186" s="70"/>
      <c r="AA9186" s="71"/>
      <c r="AB9186" s="70"/>
      <c r="AC9186" s="70"/>
      <c r="AD9186" s="53"/>
      <c r="AE9186" s="53"/>
      <c r="AF9186" s="72"/>
      <c r="AG9186" s="70"/>
      <c r="AH9186" s="70"/>
      <c r="AI9186" s="70"/>
    </row>
    <row r="9187" spans="1:35" ht="12.75" customHeight="1" x14ac:dyDescent="0.2">
      <c r="A9187" s="64" t="s">
        <v>1440</v>
      </c>
      <c r="B9187" s="65" t="s">
        <v>1439</v>
      </c>
      <c r="C9187" s="65">
        <v>7828</v>
      </c>
      <c r="D9187" s="66">
        <f>VLOOKUP(A9187,'2.1 Termination Charges'!$B$4:$F$904,5,0)</f>
        <v>4.2419999999999999E-2</v>
      </c>
      <c r="G9187" s="67"/>
      <c r="H9187" s="67"/>
      <c r="J9187" s="67"/>
      <c r="P9187" s="68"/>
      <c r="Q9187" s="69"/>
      <c r="R9187" s="69"/>
      <c r="Z9187" s="70"/>
      <c r="AA9187" s="71"/>
      <c r="AB9187" s="70"/>
      <c r="AC9187" s="70"/>
      <c r="AD9187" s="53"/>
      <c r="AE9187" s="53"/>
      <c r="AF9187" s="72"/>
      <c r="AG9187" s="70"/>
      <c r="AH9187" s="70"/>
      <c r="AI9187" s="70"/>
    </row>
    <row r="9188" spans="1:35" ht="12.75" customHeight="1" x14ac:dyDescent="0.2">
      <c r="A9188" s="64" t="s">
        <v>1440</v>
      </c>
      <c r="B9188" s="65" t="s">
        <v>1439</v>
      </c>
      <c r="C9188" s="65">
        <v>7829</v>
      </c>
      <c r="D9188" s="66">
        <f>VLOOKUP(A9188,'2.1 Termination Charges'!$B$4:$F$904,5,0)</f>
        <v>4.2419999999999999E-2</v>
      </c>
      <c r="G9188" s="67"/>
      <c r="H9188" s="67"/>
      <c r="J9188" s="67"/>
      <c r="P9188" s="68"/>
      <c r="Q9188" s="69"/>
      <c r="R9188" s="69"/>
      <c r="Z9188" s="70"/>
      <c r="AA9188" s="71"/>
      <c r="AB9188" s="70"/>
      <c r="AC9188" s="70"/>
      <c r="AD9188" s="53"/>
      <c r="AE9188" s="53"/>
      <c r="AF9188" s="72"/>
      <c r="AG9188" s="70"/>
      <c r="AH9188" s="70"/>
      <c r="AI9188" s="70"/>
    </row>
    <row r="9189" spans="1:35" ht="12.75" customHeight="1" x14ac:dyDescent="0.2">
      <c r="A9189" s="64" t="s">
        <v>1440</v>
      </c>
      <c r="B9189" s="65" t="s">
        <v>1439</v>
      </c>
      <c r="C9189" s="65">
        <v>7830</v>
      </c>
      <c r="D9189" s="66">
        <f>VLOOKUP(A9189,'2.1 Termination Charges'!$B$4:$F$904,5,0)</f>
        <v>4.2419999999999999E-2</v>
      </c>
      <c r="G9189" s="67"/>
      <c r="H9189" s="67"/>
      <c r="J9189" s="67"/>
      <c r="P9189" s="68"/>
      <c r="Q9189" s="69"/>
      <c r="R9189" s="69"/>
      <c r="Z9189" s="70"/>
      <c r="AA9189" s="71"/>
      <c r="AB9189" s="70"/>
      <c r="AC9189" s="70"/>
      <c r="AD9189" s="53"/>
      <c r="AE9189" s="53"/>
      <c r="AF9189" s="72"/>
      <c r="AG9189" s="70"/>
      <c r="AH9189" s="70"/>
      <c r="AI9189" s="70"/>
    </row>
    <row r="9190" spans="1:35" ht="12.75" customHeight="1" x14ac:dyDescent="0.2">
      <c r="A9190" s="64" t="s">
        <v>1440</v>
      </c>
      <c r="B9190" s="65" t="s">
        <v>1439</v>
      </c>
      <c r="C9190" s="65">
        <v>7832</v>
      </c>
      <c r="D9190" s="66">
        <f>VLOOKUP(A9190,'2.1 Termination Charges'!$B$4:$F$904,5,0)</f>
        <v>4.2419999999999999E-2</v>
      </c>
      <c r="G9190" s="67"/>
      <c r="H9190" s="67"/>
      <c r="J9190" s="67"/>
      <c r="P9190" s="68"/>
      <c r="Q9190" s="69"/>
      <c r="R9190" s="69"/>
      <c r="Z9190" s="70"/>
      <c r="AA9190" s="71"/>
      <c r="AB9190" s="70"/>
      <c r="AC9190" s="70"/>
      <c r="AD9190" s="53"/>
      <c r="AE9190" s="53"/>
      <c r="AF9190" s="72"/>
      <c r="AG9190" s="70"/>
      <c r="AH9190" s="70"/>
      <c r="AI9190" s="70"/>
    </row>
    <row r="9191" spans="1:35" ht="12.75" customHeight="1" x14ac:dyDescent="0.2">
      <c r="A9191" s="64" t="s">
        <v>1440</v>
      </c>
      <c r="B9191" s="65" t="s">
        <v>1439</v>
      </c>
      <c r="C9191" s="65">
        <v>7837</v>
      </c>
      <c r="D9191" s="66">
        <f>VLOOKUP(A9191,'2.1 Termination Charges'!$B$4:$F$904,5,0)</f>
        <v>4.2419999999999999E-2</v>
      </c>
      <c r="G9191" s="67"/>
      <c r="H9191" s="67"/>
      <c r="J9191" s="67"/>
      <c r="P9191" s="68"/>
      <c r="Q9191" s="69"/>
      <c r="R9191" s="69"/>
      <c r="Z9191" s="70"/>
      <c r="AA9191" s="71"/>
      <c r="AB9191" s="70"/>
      <c r="AC9191" s="70"/>
      <c r="AD9191" s="53"/>
      <c r="AE9191" s="53"/>
      <c r="AF9191" s="72"/>
      <c r="AG9191" s="70"/>
      <c r="AH9191" s="70"/>
      <c r="AI9191" s="70"/>
    </row>
    <row r="9192" spans="1:35" ht="12.75" customHeight="1" x14ac:dyDescent="0.2">
      <c r="A9192" s="64" t="s">
        <v>1440</v>
      </c>
      <c r="B9192" s="65" t="s">
        <v>1439</v>
      </c>
      <c r="C9192" s="65">
        <v>7838</v>
      </c>
      <c r="D9192" s="66">
        <f>VLOOKUP(A9192,'2.1 Termination Charges'!$B$4:$F$904,5,0)</f>
        <v>4.2419999999999999E-2</v>
      </c>
      <c r="G9192" s="67"/>
      <c r="H9192" s="67"/>
      <c r="J9192" s="67"/>
      <c r="P9192" s="68"/>
      <c r="Q9192" s="69"/>
      <c r="R9192" s="69"/>
      <c r="Z9192" s="70"/>
      <c r="AA9192" s="71"/>
      <c r="AB9192" s="70"/>
      <c r="AC9192" s="70"/>
      <c r="AD9192" s="53"/>
      <c r="AE9192" s="53"/>
      <c r="AF9192" s="72"/>
      <c r="AG9192" s="70"/>
      <c r="AH9192" s="70"/>
      <c r="AI9192" s="70"/>
    </row>
    <row r="9193" spans="1:35" ht="12.75" customHeight="1" x14ac:dyDescent="0.2">
      <c r="A9193" s="64" t="s">
        <v>1440</v>
      </c>
      <c r="B9193" s="65" t="s">
        <v>1439</v>
      </c>
      <c r="C9193" s="65">
        <v>7839</v>
      </c>
      <c r="D9193" s="66">
        <f>VLOOKUP(A9193,'2.1 Termination Charges'!$B$4:$F$904,5,0)</f>
        <v>4.2419999999999999E-2</v>
      </c>
      <c r="G9193" s="67"/>
      <c r="H9193" s="67"/>
      <c r="J9193" s="67"/>
      <c r="P9193" s="68"/>
      <c r="Q9193" s="69"/>
      <c r="R9193" s="69"/>
      <c r="Z9193" s="70"/>
      <c r="AA9193" s="71"/>
      <c r="AB9193" s="70"/>
      <c r="AC9193" s="70"/>
      <c r="AD9193" s="53"/>
      <c r="AE9193" s="53"/>
      <c r="AF9193" s="72"/>
      <c r="AG9193" s="70"/>
      <c r="AH9193" s="70"/>
      <c r="AI9193" s="70"/>
    </row>
    <row r="9194" spans="1:35" ht="12.75" customHeight="1" x14ac:dyDescent="0.2">
      <c r="A9194" s="64" t="s">
        <v>1440</v>
      </c>
      <c r="B9194" s="65" t="s">
        <v>1439</v>
      </c>
      <c r="C9194" s="65">
        <v>7843</v>
      </c>
      <c r="D9194" s="66">
        <f>VLOOKUP(A9194,'2.1 Termination Charges'!$B$4:$F$904,5,0)</f>
        <v>4.2419999999999999E-2</v>
      </c>
      <c r="G9194" s="67"/>
      <c r="H9194" s="67"/>
      <c r="J9194" s="67"/>
      <c r="P9194" s="68"/>
      <c r="Q9194" s="69"/>
      <c r="R9194" s="69"/>
      <c r="Z9194" s="70"/>
      <c r="AA9194" s="71"/>
      <c r="AB9194" s="70"/>
      <c r="AC9194" s="70"/>
      <c r="AD9194" s="53"/>
      <c r="AE9194" s="53"/>
      <c r="AF9194" s="72"/>
      <c r="AG9194" s="70"/>
      <c r="AH9194" s="70"/>
      <c r="AI9194" s="70"/>
    </row>
    <row r="9195" spans="1:35" ht="12.75" customHeight="1" x14ac:dyDescent="0.2">
      <c r="A9195" s="64" t="s">
        <v>1440</v>
      </c>
      <c r="B9195" s="65" t="s">
        <v>1439</v>
      </c>
      <c r="C9195" s="65">
        <v>7849</v>
      </c>
      <c r="D9195" s="66">
        <f>VLOOKUP(A9195,'2.1 Termination Charges'!$B$4:$F$904,5,0)</f>
        <v>4.2419999999999999E-2</v>
      </c>
      <c r="G9195" s="67"/>
      <c r="H9195" s="67"/>
      <c r="J9195" s="67"/>
      <c r="P9195" s="68"/>
      <c r="Q9195" s="69"/>
      <c r="R9195" s="69"/>
      <c r="Z9195" s="70"/>
      <c r="AA9195" s="71"/>
      <c r="AB9195" s="70"/>
      <c r="AC9195" s="70"/>
      <c r="AD9195" s="53"/>
      <c r="AE9195" s="53"/>
      <c r="AF9195" s="72"/>
      <c r="AG9195" s="70"/>
      <c r="AH9195" s="70"/>
      <c r="AI9195" s="70"/>
    </row>
    <row r="9196" spans="1:35" ht="12.75" customHeight="1" x14ac:dyDescent="0.2">
      <c r="A9196" s="64" t="s">
        <v>1440</v>
      </c>
      <c r="B9196" s="65" t="s">
        <v>1439</v>
      </c>
      <c r="C9196" s="65">
        <v>7852</v>
      </c>
      <c r="D9196" s="66">
        <f>VLOOKUP(A9196,'2.1 Termination Charges'!$B$4:$F$904,5,0)</f>
        <v>4.2419999999999999E-2</v>
      </c>
      <c r="G9196" s="67"/>
      <c r="H9196" s="67"/>
      <c r="J9196" s="67"/>
      <c r="P9196" s="68"/>
      <c r="Q9196" s="69"/>
      <c r="R9196" s="69"/>
      <c r="Z9196" s="70"/>
      <c r="AA9196" s="71"/>
      <c r="AB9196" s="70"/>
      <c r="AC9196" s="70"/>
      <c r="AD9196" s="53"/>
      <c r="AE9196" s="53"/>
      <c r="AF9196" s="72"/>
      <c r="AG9196" s="70"/>
      <c r="AH9196" s="70"/>
      <c r="AI9196" s="70"/>
    </row>
    <row r="9197" spans="1:35" ht="12.75" customHeight="1" x14ac:dyDescent="0.2">
      <c r="A9197" s="64" t="s">
        <v>1440</v>
      </c>
      <c r="B9197" s="65" t="s">
        <v>1439</v>
      </c>
      <c r="C9197" s="65">
        <v>7853</v>
      </c>
      <c r="D9197" s="66">
        <f>VLOOKUP(A9197,'2.1 Termination Charges'!$B$4:$F$904,5,0)</f>
        <v>4.2419999999999999E-2</v>
      </c>
      <c r="G9197" s="67"/>
      <c r="H9197" s="67"/>
      <c r="J9197" s="67"/>
      <c r="P9197" s="68"/>
      <c r="Q9197" s="69"/>
      <c r="R9197" s="69"/>
      <c r="Z9197" s="70"/>
      <c r="AA9197" s="71"/>
      <c r="AB9197" s="70"/>
      <c r="AC9197" s="70"/>
      <c r="AD9197" s="53"/>
      <c r="AE9197" s="53"/>
      <c r="AF9197" s="72"/>
      <c r="AG9197" s="70"/>
      <c r="AH9197" s="70"/>
      <c r="AI9197" s="70"/>
    </row>
    <row r="9198" spans="1:35" ht="12.75" customHeight="1" x14ac:dyDescent="0.2">
      <c r="A9198" s="64" t="s">
        <v>1440</v>
      </c>
      <c r="B9198" s="65" t="s">
        <v>1439</v>
      </c>
      <c r="C9198" s="65">
        <v>7854</v>
      </c>
      <c r="D9198" s="66">
        <f>VLOOKUP(A9198,'2.1 Termination Charges'!$B$4:$F$904,5,0)</f>
        <v>4.2419999999999999E-2</v>
      </c>
      <c r="G9198" s="67"/>
      <c r="H9198" s="67"/>
      <c r="J9198" s="67"/>
      <c r="P9198" s="68"/>
      <c r="Q9198" s="69"/>
      <c r="R9198" s="69"/>
      <c r="Z9198" s="70"/>
      <c r="AA9198" s="71"/>
      <c r="AB9198" s="70"/>
      <c r="AC9198" s="70"/>
      <c r="AD9198" s="53"/>
      <c r="AE9198" s="53"/>
      <c r="AF9198" s="72"/>
      <c r="AG9198" s="70"/>
      <c r="AH9198" s="70"/>
      <c r="AI9198" s="70"/>
    </row>
    <row r="9199" spans="1:35" ht="12.75" customHeight="1" x14ac:dyDescent="0.2">
      <c r="A9199" s="64" t="s">
        <v>1440</v>
      </c>
      <c r="B9199" s="65" t="s">
        <v>1439</v>
      </c>
      <c r="C9199" s="65">
        <v>7855</v>
      </c>
      <c r="D9199" s="66">
        <f>VLOOKUP(A9199,'2.1 Termination Charges'!$B$4:$F$904,5,0)</f>
        <v>4.2419999999999999E-2</v>
      </c>
      <c r="G9199" s="67"/>
      <c r="H9199" s="67"/>
      <c r="J9199" s="67"/>
      <c r="P9199" s="68"/>
      <c r="Q9199" s="69"/>
      <c r="R9199" s="69"/>
      <c r="Z9199" s="70"/>
      <c r="AA9199" s="71"/>
      <c r="AB9199" s="70"/>
      <c r="AC9199" s="70"/>
      <c r="AD9199" s="53"/>
      <c r="AE9199" s="53"/>
      <c r="AF9199" s="72"/>
      <c r="AG9199" s="70"/>
      <c r="AH9199" s="70"/>
      <c r="AI9199" s="70"/>
    </row>
    <row r="9200" spans="1:35" ht="12.75" customHeight="1" x14ac:dyDescent="0.2">
      <c r="A9200" s="64" t="s">
        <v>1440</v>
      </c>
      <c r="B9200" s="65" t="s">
        <v>1439</v>
      </c>
      <c r="C9200" s="65">
        <v>7856</v>
      </c>
      <c r="D9200" s="66">
        <f>VLOOKUP(A9200,'2.1 Termination Charges'!$B$4:$F$904,5,0)</f>
        <v>4.2419999999999999E-2</v>
      </c>
      <c r="G9200" s="67"/>
      <c r="H9200" s="67"/>
      <c r="J9200" s="67"/>
      <c r="P9200" s="68"/>
      <c r="Q9200" s="69"/>
      <c r="R9200" s="69"/>
      <c r="Z9200" s="70"/>
      <c r="AA9200" s="71"/>
      <c r="AB9200" s="70"/>
      <c r="AC9200" s="70"/>
      <c r="AD9200" s="53"/>
      <c r="AE9200" s="53"/>
      <c r="AF9200" s="72"/>
      <c r="AG9200" s="70"/>
      <c r="AH9200" s="70"/>
      <c r="AI9200" s="70"/>
    </row>
    <row r="9201" spans="1:35" ht="12.75" customHeight="1" x14ac:dyDescent="0.2">
      <c r="A9201" s="64" t="s">
        <v>1440</v>
      </c>
      <c r="B9201" s="65" t="s">
        <v>1439</v>
      </c>
      <c r="C9201" s="65">
        <v>7857</v>
      </c>
      <c r="D9201" s="66">
        <f>VLOOKUP(A9201,'2.1 Termination Charges'!$B$4:$F$904,5,0)</f>
        <v>4.2419999999999999E-2</v>
      </c>
      <c r="G9201" s="67"/>
      <c r="H9201" s="67"/>
      <c r="J9201" s="67"/>
      <c r="P9201" s="68"/>
      <c r="Q9201" s="69"/>
      <c r="R9201" s="69"/>
      <c r="Z9201" s="70"/>
      <c r="AA9201" s="71"/>
      <c r="AB9201" s="70"/>
      <c r="AC9201" s="70"/>
      <c r="AD9201" s="53"/>
      <c r="AE9201" s="53"/>
      <c r="AF9201" s="72"/>
      <c r="AG9201" s="70"/>
      <c r="AH9201" s="70"/>
      <c r="AI9201" s="70"/>
    </row>
    <row r="9202" spans="1:35" ht="12.75" customHeight="1" x14ac:dyDescent="0.2">
      <c r="A9202" s="64" t="s">
        <v>1440</v>
      </c>
      <c r="B9202" s="65" t="s">
        <v>1439</v>
      </c>
      <c r="C9202" s="65">
        <v>7858</v>
      </c>
      <c r="D9202" s="66">
        <f>VLOOKUP(A9202,'2.1 Termination Charges'!$B$4:$F$904,5,0)</f>
        <v>4.2419999999999999E-2</v>
      </c>
      <c r="G9202" s="67"/>
      <c r="H9202" s="67"/>
      <c r="J9202" s="67"/>
      <c r="P9202" s="68"/>
      <c r="Q9202" s="69"/>
      <c r="R9202" s="69"/>
      <c r="Z9202" s="70"/>
      <c r="AA9202" s="71"/>
      <c r="AB9202" s="70"/>
      <c r="AC9202" s="70"/>
      <c r="AD9202" s="53"/>
      <c r="AE9202" s="53"/>
      <c r="AF9202" s="72"/>
      <c r="AG9202" s="70"/>
      <c r="AH9202" s="70"/>
      <c r="AI9202" s="70"/>
    </row>
    <row r="9203" spans="1:35" ht="12.75" customHeight="1" x14ac:dyDescent="0.2">
      <c r="A9203" s="64" t="s">
        <v>1440</v>
      </c>
      <c r="B9203" s="65" t="s">
        <v>1439</v>
      </c>
      <c r="C9203" s="65">
        <v>7859</v>
      </c>
      <c r="D9203" s="66">
        <f>VLOOKUP(A9203,'2.1 Termination Charges'!$B$4:$F$904,5,0)</f>
        <v>4.2419999999999999E-2</v>
      </c>
      <c r="G9203" s="67"/>
      <c r="H9203" s="67"/>
      <c r="J9203" s="67"/>
      <c r="P9203" s="68"/>
      <c r="Q9203" s="69"/>
      <c r="R9203" s="69"/>
      <c r="Z9203" s="70"/>
      <c r="AA9203" s="71"/>
      <c r="AB9203" s="70"/>
      <c r="AC9203" s="70"/>
      <c r="AD9203" s="53"/>
      <c r="AE9203" s="53"/>
      <c r="AF9203" s="72"/>
      <c r="AG9203" s="70"/>
      <c r="AH9203" s="70"/>
      <c r="AI9203" s="70"/>
    </row>
    <row r="9204" spans="1:35" ht="12.75" customHeight="1" x14ac:dyDescent="0.2">
      <c r="A9204" s="64" t="s">
        <v>1440</v>
      </c>
      <c r="B9204" s="65" t="s">
        <v>1439</v>
      </c>
      <c r="C9204" s="65">
        <v>7860</v>
      </c>
      <c r="D9204" s="66">
        <f>VLOOKUP(A9204,'2.1 Termination Charges'!$B$4:$F$904,5,0)</f>
        <v>4.2419999999999999E-2</v>
      </c>
      <c r="G9204" s="67"/>
      <c r="H9204" s="67"/>
      <c r="J9204" s="67"/>
      <c r="P9204" s="68"/>
      <c r="Q9204" s="69"/>
      <c r="R9204" s="69"/>
      <c r="Z9204" s="70"/>
      <c r="AA9204" s="71"/>
      <c r="AB9204" s="70"/>
      <c r="AC9204" s="70"/>
      <c r="AD9204" s="53"/>
      <c r="AE9204" s="53"/>
      <c r="AF9204" s="72"/>
      <c r="AG9204" s="70"/>
      <c r="AH9204" s="70"/>
      <c r="AI9204" s="70"/>
    </row>
    <row r="9205" spans="1:35" ht="12.75" customHeight="1" x14ac:dyDescent="0.2">
      <c r="A9205" s="64" t="s">
        <v>1440</v>
      </c>
      <c r="B9205" s="65" t="s">
        <v>1439</v>
      </c>
      <c r="C9205" s="65">
        <v>7864</v>
      </c>
      <c r="D9205" s="66">
        <f>VLOOKUP(A9205,'2.1 Termination Charges'!$B$4:$F$904,5,0)</f>
        <v>4.2419999999999999E-2</v>
      </c>
      <c r="G9205" s="67"/>
      <c r="H9205" s="67"/>
      <c r="J9205" s="67"/>
      <c r="P9205" s="68"/>
      <c r="Q9205" s="69"/>
      <c r="R9205" s="69"/>
      <c r="Z9205" s="70"/>
      <c r="AA9205" s="71"/>
      <c r="AB9205" s="70"/>
      <c r="AC9205" s="70"/>
      <c r="AD9205" s="53"/>
      <c r="AE9205" s="53"/>
      <c r="AF9205" s="72"/>
      <c r="AG9205" s="70"/>
      <c r="AH9205" s="70"/>
      <c r="AI9205" s="70"/>
    </row>
    <row r="9206" spans="1:35" ht="12.75" customHeight="1" x14ac:dyDescent="0.2">
      <c r="A9206" s="64" t="s">
        <v>1440</v>
      </c>
      <c r="B9206" s="65" t="s">
        <v>1439</v>
      </c>
      <c r="C9206" s="65">
        <v>7868</v>
      </c>
      <c r="D9206" s="66">
        <f>VLOOKUP(A9206,'2.1 Termination Charges'!$B$4:$F$904,5,0)</f>
        <v>4.2419999999999999E-2</v>
      </c>
      <c r="G9206" s="67"/>
      <c r="H9206" s="67"/>
      <c r="J9206" s="67"/>
      <c r="P9206" s="68"/>
      <c r="Q9206" s="69"/>
      <c r="R9206" s="69"/>
      <c r="Z9206" s="70"/>
      <c r="AA9206" s="71"/>
      <c r="AB9206" s="70"/>
      <c r="AC9206" s="70"/>
      <c r="AD9206" s="53"/>
      <c r="AE9206" s="53"/>
      <c r="AF9206" s="72"/>
      <c r="AG9206" s="70"/>
      <c r="AH9206" s="70"/>
      <c r="AI9206" s="70"/>
    </row>
    <row r="9207" spans="1:35" ht="12.75" customHeight="1" x14ac:dyDescent="0.2">
      <c r="A9207" s="64" t="s">
        <v>1440</v>
      </c>
      <c r="B9207" s="65" t="s">
        <v>1439</v>
      </c>
      <c r="C9207" s="65">
        <v>7869</v>
      </c>
      <c r="D9207" s="66">
        <f>VLOOKUP(A9207,'2.1 Termination Charges'!$B$4:$F$904,5,0)</f>
        <v>4.2419999999999999E-2</v>
      </c>
      <c r="G9207" s="67"/>
      <c r="H9207" s="67"/>
      <c r="J9207" s="67"/>
      <c r="P9207" s="68"/>
      <c r="Q9207" s="69"/>
      <c r="R9207" s="69"/>
      <c r="Z9207" s="70"/>
      <c r="AA9207" s="71"/>
      <c r="AB9207" s="70"/>
      <c r="AC9207" s="70"/>
      <c r="AD9207" s="53"/>
      <c r="AE9207" s="53"/>
      <c r="AF9207" s="72"/>
      <c r="AG9207" s="70"/>
      <c r="AH9207" s="70"/>
      <c r="AI9207" s="70"/>
    </row>
    <row r="9208" spans="1:35" ht="12.75" customHeight="1" x14ac:dyDescent="0.2">
      <c r="A9208" s="64" t="s">
        <v>1440</v>
      </c>
      <c r="B9208" s="65" t="s">
        <v>1439</v>
      </c>
      <c r="C9208" s="65">
        <v>7870</v>
      </c>
      <c r="D9208" s="66">
        <f>VLOOKUP(A9208,'2.1 Termination Charges'!$B$4:$F$904,5,0)</f>
        <v>4.2419999999999999E-2</v>
      </c>
      <c r="G9208" s="67"/>
      <c r="H9208" s="67"/>
      <c r="J9208" s="67"/>
      <c r="P9208" s="68"/>
      <c r="Q9208" s="69"/>
      <c r="R9208" s="69"/>
      <c r="Z9208" s="70"/>
      <c r="AA9208" s="71"/>
      <c r="AB9208" s="70"/>
      <c r="AC9208" s="70"/>
      <c r="AD9208" s="53"/>
      <c r="AE9208" s="53"/>
      <c r="AF9208" s="72"/>
      <c r="AG9208" s="70"/>
      <c r="AH9208" s="70"/>
      <c r="AI9208" s="70"/>
    </row>
    <row r="9209" spans="1:35" ht="12.75" customHeight="1" x14ac:dyDescent="0.2">
      <c r="A9209" s="64" t="s">
        <v>1440</v>
      </c>
      <c r="B9209" s="65" t="s">
        <v>1439</v>
      </c>
      <c r="C9209" s="65">
        <v>7874</v>
      </c>
      <c r="D9209" s="66">
        <f>VLOOKUP(A9209,'2.1 Termination Charges'!$B$4:$F$904,5,0)</f>
        <v>4.2419999999999999E-2</v>
      </c>
      <c r="G9209" s="67"/>
      <c r="H9209" s="67"/>
      <c r="J9209" s="67"/>
      <c r="P9209" s="68"/>
      <c r="Q9209" s="69"/>
      <c r="R9209" s="69"/>
      <c r="Z9209" s="70"/>
      <c r="AA9209" s="71"/>
      <c r="AB9209" s="70"/>
      <c r="AC9209" s="70"/>
      <c r="AD9209" s="53"/>
      <c r="AE9209" s="53"/>
      <c r="AF9209" s="72"/>
      <c r="AG9209" s="70"/>
      <c r="AH9209" s="70"/>
      <c r="AI9209" s="70"/>
    </row>
    <row r="9210" spans="1:35" ht="12.75" customHeight="1" x14ac:dyDescent="0.2">
      <c r="A9210" s="64" t="s">
        <v>1440</v>
      </c>
      <c r="B9210" s="65" t="s">
        <v>1439</v>
      </c>
      <c r="C9210" s="65">
        <v>7875</v>
      </c>
      <c r="D9210" s="66">
        <f>VLOOKUP(A9210,'2.1 Termination Charges'!$B$4:$F$904,5,0)</f>
        <v>4.2419999999999999E-2</v>
      </c>
      <c r="G9210" s="67"/>
      <c r="H9210" s="67"/>
      <c r="J9210" s="67"/>
      <c r="P9210" s="68"/>
      <c r="Q9210" s="69"/>
      <c r="R9210" s="69"/>
      <c r="Z9210" s="70"/>
      <c r="AA9210" s="71"/>
      <c r="AB9210" s="70"/>
      <c r="AC9210" s="70"/>
      <c r="AD9210" s="53"/>
      <c r="AE9210" s="53"/>
      <c r="AF9210" s="72"/>
      <c r="AG9210" s="70"/>
      <c r="AH9210" s="70"/>
      <c r="AI9210" s="70"/>
    </row>
    <row r="9211" spans="1:35" ht="12.75" customHeight="1" x14ac:dyDescent="0.2">
      <c r="A9211" s="64" t="s">
        <v>1440</v>
      </c>
      <c r="B9211" s="65" t="s">
        <v>1439</v>
      </c>
      <c r="C9211" s="65">
        <v>7876</v>
      </c>
      <c r="D9211" s="66">
        <f>VLOOKUP(A9211,'2.1 Termination Charges'!$B$4:$F$904,5,0)</f>
        <v>4.2419999999999999E-2</v>
      </c>
      <c r="G9211" s="67"/>
      <c r="H9211" s="67"/>
      <c r="J9211" s="67"/>
      <c r="P9211" s="68"/>
      <c r="Q9211" s="69"/>
      <c r="R9211" s="69"/>
      <c r="Z9211" s="70"/>
      <c r="AA9211" s="71"/>
      <c r="AB9211" s="70"/>
      <c r="AC9211" s="70"/>
      <c r="AD9211" s="53"/>
      <c r="AE9211" s="53"/>
      <c r="AF9211" s="72"/>
      <c r="AG9211" s="70"/>
      <c r="AH9211" s="70"/>
      <c r="AI9211" s="70"/>
    </row>
    <row r="9212" spans="1:35" ht="12.75" customHeight="1" x14ac:dyDescent="0.2">
      <c r="A9212" s="64" t="s">
        <v>1440</v>
      </c>
      <c r="B9212" s="65" t="s">
        <v>1439</v>
      </c>
      <c r="C9212" s="65">
        <v>788</v>
      </c>
      <c r="D9212" s="66">
        <f>VLOOKUP(A9212,'2.1 Termination Charges'!$B$4:$F$904,5,0)</f>
        <v>4.2419999999999999E-2</v>
      </c>
      <c r="G9212" s="67"/>
      <c r="H9212" s="67"/>
      <c r="J9212" s="67"/>
      <c r="P9212" s="68"/>
      <c r="Q9212" s="69"/>
      <c r="R9212" s="69"/>
      <c r="Z9212" s="70"/>
      <c r="AA9212" s="71"/>
      <c r="AB9212" s="70"/>
      <c r="AC9212" s="70"/>
      <c r="AD9212" s="53"/>
      <c r="AE9212" s="53"/>
      <c r="AF9212" s="72"/>
      <c r="AG9212" s="70"/>
      <c r="AH9212" s="70"/>
      <c r="AI9212" s="70"/>
    </row>
    <row r="9213" spans="1:35" ht="12.75" customHeight="1" x14ac:dyDescent="0.2">
      <c r="A9213" s="64" t="s">
        <v>1440</v>
      </c>
      <c r="B9213" s="65" t="s">
        <v>1439</v>
      </c>
      <c r="C9213" s="65">
        <v>789</v>
      </c>
      <c r="D9213" s="66">
        <f>VLOOKUP(A9213,'2.1 Termination Charges'!$B$4:$F$904,5,0)</f>
        <v>4.2419999999999999E-2</v>
      </c>
      <c r="G9213" s="67"/>
      <c r="H9213" s="67"/>
      <c r="J9213" s="67"/>
      <c r="P9213" s="68"/>
      <c r="Q9213" s="69"/>
      <c r="R9213" s="69"/>
      <c r="Z9213" s="70"/>
      <c r="AA9213" s="71"/>
      <c r="AB9213" s="70"/>
      <c r="AC9213" s="70"/>
      <c r="AD9213" s="53"/>
      <c r="AE9213" s="53"/>
      <c r="AF9213" s="72"/>
      <c r="AG9213" s="70"/>
      <c r="AH9213" s="70"/>
      <c r="AI9213" s="70"/>
    </row>
    <row r="9214" spans="1:35" ht="12.75" customHeight="1" x14ac:dyDescent="0.2">
      <c r="A9214" s="64" t="s">
        <v>1442</v>
      </c>
      <c r="B9214" s="65" t="s">
        <v>1441</v>
      </c>
      <c r="C9214" s="65">
        <v>7900335</v>
      </c>
      <c r="D9214" s="66">
        <f>VLOOKUP(A9214,'2.1 Termination Charges'!$B$4:$F$904,5,0)</f>
        <v>0.38180999999999998</v>
      </c>
      <c r="G9214" s="67"/>
      <c r="H9214" s="67"/>
      <c r="J9214" s="67"/>
      <c r="P9214" s="68"/>
      <c r="Q9214" s="69"/>
      <c r="R9214" s="69"/>
      <c r="Z9214" s="70"/>
      <c r="AA9214" s="71"/>
      <c r="AB9214" s="70"/>
      <c r="AC9214" s="70"/>
      <c r="AD9214" s="53"/>
      <c r="AE9214" s="53"/>
      <c r="AF9214" s="72"/>
      <c r="AG9214" s="70"/>
      <c r="AH9214" s="70"/>
      <c r="AI9214" s="70"/>
    </row>
    <row r="9215" spans="1:35" ht="12.75" customHeight="1" x14ac:dyDescent="0.2">
      <c r="A9215" s="64" t="s">
        <v>1442</v>
      </c>
      <c r="B9215" s="65" t="s">
        <v>1441</v>
      </c>
      <c r="C9215" s="65">
        <v>7900336</v>
      </c>
      <c r="D9215" s="66">
        <f>VLOOKUP(A9215,'2.1 Termination Charges'!$B$4:$F$904,5,0)</f>
        <v>0.38180999999999998</v>
      </c>
      <c r="G9215" s="67"/>
      <c r="H9215" s="67"/>
      <c r="J9215" s="67"/>
      <c r="P9215" s="68"/>
      <c r="Q9215" s="69"/>
      <c r="R9215" s="69"/>
      <c r="Z9215" s="70"/>
      <c r="AA9215" s="71"/>
      <c r="AB9215" s="70"/>
      <c r="AC9215" s="70"/>
      <c r="AD9215" s="53"/>
      <c r="AE9215" s="53"/>
      <c r="AF9215" s="72"/>
      <c r="AG9215" s="70"/>
      <c r="AH9215" s="70"/>
      <c r="AI9215" s="70"/>
    </row>
    <row r="9216" spans="1:35" ht="12.75" customHeight="1" x14ac:dyDescent="0.2">
      <c r="A9216" s="64" t="s">
        <v>1442</v>
      </c>
      <c r="B9216" s="65" t="s">
        <v>1441</v>
      </c>
      <c r="C9216" s="65">
        <v>7900337</v>
      </c>
      <c r="D9216" s="66">
        <f>VLOOKUP(A9216,'2.1 Termination Charges'!$B$4:$F$904,5,0)</f>
        <v>0.38180999999999998</v>
      </c>
      <c r="G9216" s="67"/>
      <c r="H9216" s="67"/>
      <c r="J9216" s="67"/>
      <c r="P9216" s="68"/>
      <c r="Q9216" s="69"/>
      <c r="R9216" s="69"/>
      <c r="Z9216" s="70"/>
      <c r="AA9216" s="71"/>
      <c r="AB9216" s="70"/>
      <c r="AC9216" s="70"/>
      <c r="AD9216" s="53"/>
      <c r="AE9216" s="53"/>
      <c r="AF9216" s="72"/>
      <c r="AG9216" s="70"/>
      <c r="AH9216" s="70"/>
      <c r="AI9216" s="70"/>
    </row>
    <row r="9217" spans="1:35" ht="12.75" customHeight="1" x14ac:dyDescent="0.2">
      <c r="A9217" s="64" t="s">
        <v>1442</v>
      </c>
      <c r="B9217" s="65" t="s">
        <v>1441</v>
      </c>
      <c r="C9217" s="65">
        <v>7900338</v>
      </c>
      <c r="D9217" s="66">
        <f>VLOOKUP(A9217,'2.1 Termination Charges'!$B$4:$F$904,5,0)</f>
        <v>0.38180999999999998</v>
      </c>
      <c r="G9217" s="67"/>
      <c r="H9217" s="67"/>
      <c r="J9217" s="67"/>
      <c r="P9217" s="68"/>
      <c r="Q9217" s="69"/>
      <c r="R9217" s="69"/>
      <c r="Z9217" s="70"/>
      <c r="AA9217" s="71"/>
      <c r="AB9217" s="70"/>
      <c r="AC9217" s="70"/>
      <c r="AD9217" s="53"/>
      <c r="AE9217" s="53"/>
      <c r="AF9217" s="72"/>
      <c r="AG9217" s="70"/>
      <c r="AH9217" s="70"/>
      <c r="AI9217" s="70"/>
    </row>
    <row r="9218" spans="1:35" ht="12.75" customHeight="1" x14ac:dyDescent="0.2">
      <c r="A9218" s="64" t="s">
        <v>1442</v>
      </c>
      <c r="B9218" s="65" t="s">
        <v>1441</v>
      </c>
      <c r="C9218" s="65">
        <v>7900339</v>
      </c>
      <c r="D9218" s="66">
        <f>VLOOKUP(A9218,'2.1 Termination Charges'!$B$4:$F$904,5,0)</f>
        <v>0.38180999999999998</v>
      </c>
      <c r="G9218" s="67"/>
      <c r="H9218" s="67"/>
      <c r="J9218" s="67"/>
      <c r="P9218" s="68"/>
      <c r="Q9218" s="69"/>
      <c r="R9218" s="69"/>
      <c r="Z9218" s="70"/>
      <c r="AA9218" s="71"/>
      <c r="AB9218" s="70"/>
      <c r="AC9218" s="70"/>
      <c r="AD9218" s="53"/>
      <c r="AE9218" s="53"/>
      <c r="AF9218" s="72"/>
      <c r="AG9218" s="70"/>
      <c r="AH9218" s="70"/>
      <c r="AI9218" s="70"/>
    </row>
    <row r="9219" spans="1:35" ht="12.75" customHeight="1" x14ac:dyDescent="0.2">
      <c r="A9219" s="64" t="s">
        <v>1442</v>
      </c>
      <c r="B9219" s="65" t="s">
        <v>1441</v>
      </c>
      <c r="C9219" s="65">
        <v>7900340</v>
      </c>
      <c r="D9219" s="66">
        <f>VLOOKUP(A9219,'2.1 Termination Charges'!$B$4:$F$904,5,0)</f>
        <v>0.38180999999999998</v>
      </c>
      <c r="G9219" s="67"/>
      <c r="H9219" s="67"/>
      <c r="J9219" s="67"/>
      <c r="P9219" s="68"/>
      <c r="Q9219" s="69"/>
      <c r="R9219" s="69"/>
      <c r="Z9219" s="70"/>
      <c r="AA9219" s="71"/>
      <c r="AB9219" s="70"/>
      <c r="AC9219" s="70"/>
      <c r="AD9219" s="53"/>
      <c r="AE9219" s="53"/>
      <c r="AF9219" s="72"/>
      <c r="AG9219" s="70"/>
      <c r="AH9219" s="70"/>
      <c r="AI9219" s="70"/>
    </row>
    <row r="9220" spans="1:35" ht="12.75" customHeight="1" x14ac:dyDescent="0.2">
      <c r="A9220" s="64" t="s">
        <v>1442</v>
      </c>
      <c r="B9220" s="65" t="s">
        <v>1441</v>
      </c>
      <c r="C9220" s="65">
        <v>7900341</v>
      </c>
      <c r="D9220" s="66">
        <f>VLOOKUP(A9220,'2.1 Termination Charges'!$B$4:$F$904,5,0)</f>
        <v>0.38180999999999998</v>
      </c>
      <c r="G9220" s="67"/>
      <c r="H9220" s="67"/>
      <c r="J9220" s="67"/>
      <c r="P9220" s="68"/>
      <c r="Q9220" s="69"/>
      <c r="R9220" s="69"/>
      <c r="Z9220" s="70"/>
      <c r="AA9220" s="71"/>
      <c r="AB9220" s="70"/>
      <c r="AC9220" s="70"/>
      <c r="AD9220" s="53"/>
      <c r="AE9220" s="53"/>
      <c r="AF9220" s="72"/>
      <c r="AG9220" s="70"/>
      <c r="AH9220" s="70"/>
      <c r="AI9220" s="70"/>
    </row>
    <row r="9221" spans="1:35" ht="12.75" customHeight="1" x14ac:dyDescent="0.2">
      <c r="A9221" s="64" t="s">
        <v>1442</v>
      </c>
      <c r="B9221" s="65" t="s">
        <v>1441</v>
      </c>
      <c r="C9221" s="65">
        <v>7900342</v>
      </c>
      <c r="D9221" s="66">
        <f>VLOOKUP(A9221,'2.1 Termination Charges'!$B$4:$F$904,5,0)</f>
        <v>0.38180999999999998</v>
      </c>
      <c r="G9221" s="67"/>
      <c r="H9221" s="67"/>
      <c r="J9221" s="67"/>
      <c r="P9221" s="68"/>
      <c r="Q9221" s="69"/>
      <c r="R9221" s="69"/>
      <c r="Z9221" s="70"/>
      <c r="AA9221" s="71"/>
      <c r="AB9221" s="70"/>
      <c r="AC9221" s="70"/>
      <c r="AD9221" s="53"/>
      <c r="AE9221" s="53"/>
      <c r="AF9221" s="72"/>
      <c r="AG9221" s="70"/>
      <c r="AH9221" s="70"/>
      <c r="AI9221" s="70"/>
    </row>
    <row r="9222" spans="1:35" ht="12.75" customHeight="1" x14ac:dyDescent="0.2">
      <c r="A9222" s="64" t="s">
        <v>1442</v>
      </c>
      <c r="B9222" s="65" t="s">
        <v>1441</v>
      </c>
      <c r="C9222" s="65">
        <v>7900343</v>
      </c>
      <c r="D9222" s="66">
        <f>VLOOKUP(A9222,'2.1 Termination Charges'!$B$4:$F$904,5,0)</f>
        <v>0.38180999999999998</v>
      </c>
      <c r="G9222" s="67"/>
      <c r="H9222" s="67"/>
      <c r="J9222" s="67"/>
      <c r="P9222" s="68"/>
      <c r="Q9222" s="69"/>
      <c r="R9222" s="69"/>
      <c r="Z9222" s="70"/>
      <c r="AA9222" s="71"/>
      <c r="AB9222" s="70"/>
      <c r="AC9222" s="70"/>
      <c r="AD9222" s="53"/>
      <c r="AE9222" s="53"/>
      <c r="AF9222" s="72"/>
      <c r="AG9222" s="70"/>
      <c r="AH9222" s="70"/>
      <c r="AI9222" s="70"/>
    </row>
    <row r="9223" spans="1:35" ht="12.75" customHeight="1" x14ac:dyDescent="0.2">
      <c r="A9223" s="64" t="s">
        <v>1442</v>
      </c>
      <c r="B9223" s="65" t="s">
        <v>1441</v>
      </c>
      <c r="C9223" s="65">
        <v>7900344</v>
      </c>
      <c r="D9223" s="66">
        <f>VLOOKUP(A9223,'2.1 Termination Charges'!$B$4:$F$904,5,0)</f>
        <v>0.38180999999999998</v>
      </c>
      <c r="G9223" s="67"/>
      <c r="H9223" s="67"/>
      <c r="J9223" s="67"/>
      <c r="P9223" s="68"/>
      <c r="Q9223" s="69"/>
      <c r="R9223" s="69"/>
      <c r="Z9223" s="70"/>
      <c r="AA9223" s="71"/>
      <c r="AB9223" s="70"/>
      <c r="AC9223" s="70"/>
      <c r="AD9223" s="53"/>
      <c r="AE9223" s="53"/>
      <c r="AF9223" s="72"/>
      <c r="AG9223" s="70"/>
      <c r="AH9223" s="70"/>
      <c r="AI9223" s="70"/>
    </row>
    <row r="9224" spans="1:35" ht="12.75" customHeight="1" x14ac:dyDescent="0.2">
      <c r="A9224" s="64" t="s">
        <v>1442</v>
      </c>
      <c r="B9224" s="65" t="s">
        <v>1441</v>
      </c>
      <c r="C9224" s="65">
        <v>790205</v>
      </c>
      <c r="D9224" s="66">
        <f>VLOOKUP(A9224,'2.1 Termination Charges'!$B$4:$F$904,5,0)</f>
        <v>0.38180999999999998</v>
      </c>
      <c r="G9224" s="67"/>
      <c r="H9224" s="67"/>
      <c r="J9224" s="67"/>
      <c r="P9224" s="68"/>
      <c r="Q9224" s="69"/>
      <c r="R9224" s="69"/>
      <c r="Z9224" s="70"/>
      <c r="AA9224" s="71"/>
      <c r="AB9224" s="70"/>
      <c r="AC9224" s="70"/>
      <c r="AD9224" s="53"/>
      <c r="AE9224" s="53"/>
      <c r="AF9224" s="72"/>
      <c r="AG9224" s="70"/>
      <c r="AH9224" s="70"/>
      <c r="AI9224" s="70"/>
    </row>
    <row r="9225" spans="1:35" ht="12.75" customHeight="1" x14ac:dyDescent="0.2">
      <c r="A9225" s="64" t="s">
        <v>1442</v>
      </c>
      <c r="B9225" s="65" t="s">
        <v>1441</v>
      </c>
      <c r="C9225" s="65">
        <v>790206</v>
      </c>
      <c r="D9225" s="66">
        <f>VLOOKUP(A9225,'2.1 Termination Charges'!$B$4:$F$904,5,0)</f>
        <v>0.38180999999999998</v>
      </c>
      <c r="G9225" s="67"/>
      <c r="H9225" s="67"/>
      <c r="J9225" s="67"/>
      <c r="P9225" s="68"/>
      <c r="Q9225" s="69"/>
      <c r="R9225" s="69"/>
      <c r="Z9225" s="70"/>
      <c r="AA9225" s="71"/>
      <c r="AB9225" s="70"/>
      <c r="AC9225" s="70"/>
      <c r="AD9225" s="53"/>
      <c r="AE9225" s="53"/>
      <c r="AF9225" s="72"/>
      <c r="AG9225" s="70"/>
      <c r="AH9225" s="70"/>
      <c r="AI9225" s="70"/>
    </row>
    <row r="9226" spans="1:35" ht="12.75" customHeight="1" x14ac:dyDescent="0.2">
      <c r="A9226" s="64" t="s">
        <v>1442</v>
      </c>
      <c r="B9226" s="65" t="s">
        <v>1441</v>
      </c>
      <c r="C9226" s="65">
        <v>790207</v>
      </c>
      <c r="D9226" s="66">
        <f>VLOOKUP(A9226,'2.1 Termination Charges'!$B$4:$F$904,5,0)</f>
        <v>0.38180999999999998</v>
      </c>
      <c r="G9226" s="67"/>
      <c r="H9226" s="67"/>
      <c r="J9226" s="67"/>
      <c r="P9226" s="68"/>
      <c r="Q9226" s="69"/>
      <c r="R9226" s="69"/>
      <c r="Z9226" s="70"/>
      <c r="AA9226" s="71"/>
      <c r="AB9226" s="70"/>
      <c r="AC9226" s="70"/>
      <c r="AD9226" s="53"/>
      <c r="AE9226" s="53"/>
      <c r="AF9226" s="72"/>
      <c r="AG9226" s="70"/>
      <c r="AH9226" s="70"/>
      <c r="AI9226" s="70"/>
    </row>
    <row r="9227" spans="1:35" ht="12.75" customHeight="1" x14ac:dyDescent="0.2">
      <c r="A9227" s="64" t="s">
        <v>1442</v>
      </c>
      <c r="B9227" s="65" t="s">
        <v>1441</v>
      </c>
      <c r="C9227" s="65">
        <v>790252</v>
      </c>
      <c r="D9227" s="66">
        <f>VLOOKUP(A9227,'2.1 Termination Charges'!$B$4:$F$904,5,0)</f>
        <v>0.38180999999999998</v>
      </c>
      <c r="G9227" s="67"/>
      <c r="H9227" s="67"/>
      <c r="J9227" s="67"/>
      <c r="P9227" s="68"/>
      <c r="Q9227" s="69"/>
      <c r="R9227" s="69"/>
      <c r="Z9227" s="70"/>
      <c r="AA9227" s="71"/>
      <c r="AB9227" s="70"/>
      <c r="AC9227" s="70"/>
      <c r="AD9227" s="53"/>
      <c r="AE9227" s="53"/>
      <c r="AF9227" s="72"/>
      <c r="AG9227" s="70"/>
      <c r="AH9227" s="70"/>
      <c r="AI9227" s="70"/>
    </row>
    <row r="9228" spans="1:35" ht="12.75" customHeight="1" x14ac:dyDescent="0.2">
      <c r="A9228" s="64" t="s">
        <v>1442</v>
      </c>
      <c r="B9228" s="65" t="s">
        <v>1441</v>
      </c>
      <c r="C9228" s="65">
        <v>7902553</v>
      </c>
      <c r="D9228" s="66">
        <f>VLOOKUP(A9228,'2.1 Termination Charges'!$B$4:$F$904,5,0)</f>
        <v>0.38180999999999998</v>
      </c>
      <c r="G9228" s="67"/>
      <c r="H9228" s="67"/>
      <c r="J9228" s="67"/>
      <c r="P9228" s="68"/>
      <c r="Q9228" s="69"/>
      <c r="R9228" s="69"/>
      <c r="Z9228" s="70"/>
      <c r="AA9228" s="71"/>
      <c r="AB9228" s="70"/>
      <c r="AC9228" s="70"/>
      <c r="AD9228" s="53"/>
      <c r="AE9228" s="53"/>
      <c r="AF9228" s="72"/>
      <c r="AG9228" s="70"/>
      <c r="AH9228" s="70"/>
      <c r="AI9228" s="70"/>
    </row>
    <row r="9229" spans="1:35" ht="12.75" customHeight="1" x14ac:dyDescent="0.2">
      <c r="A9229" s="64" t="s">
        <v>1442</v>
      </c>
      <c r="B9229" s="65" t="s">
        <v>1441</v>
      </c>
      <c r="C9229" s="65">
        <v>7902554</v>
      </c>
      <c r="D9229" s="66">
        <f>VLOOKUP(A9229,'2.1 Termination Charges'!$B$4:$F$904,5,0)</f>
        <v>0.38180999999999998</v>
      </c>
      <c r="G9229" s="67"/>
      <c r="H9229" s="67"/>
      <c r="J9229" s="67"/>
      <c r="P9229" s="68"/>
      <c r="Q9229" s="69"/>
      <c r="R9229" s="69"/>
      <c r="Z9229" s="70"/>
      <c r="AA9229" s="71"/>
      <c r="AB9229" s="70"/>
      <c r="AC9229" s="70"/>
      <c r="AD9229" s="53"/>
      <c r="AE9229" s="53"/>
      <c r="AF9229" s="72"/>
      <c r="AG9229" s="70"/>
      <c r="AH9229" s="70"/>
      <c r="AI9229" s="70"/>
    </row>
    <row r="9230" spans="1:35" ht="12.75" customHeight="1" x14ac:dyDescent="0.2">
      <c r="A9230" s="64" t="s">
        <v>1442</v>
      </c>
      <c r="B9230" s="65" t="s">
        <v>1441</v>
      </c>
      <c r="C9230" s="65">
        <v>7902555</v>
      </c>
      <c r="D9230" s="66">
        <f>VLOOKUP(A9230,'2.1 Termination Charges'!$B$4:$F$904,5,0)</f>
        <v>0.38180999999999998</v>
      </c>
      <c r="G9230" s="67"/>
      <c r="H9230" s="67"/>
      <c r="J9230" s="67"/>
      <c r="P9230" s="68"/>
      <c r="Q9230" s="69"/>
      <c r="R9230" s="69"/>
      <c r="Z9230" s="70"/>
      <c r="AA9230" s="71"/>
      <c r="AB9230" s="70"/>
      <c r="AC9230" s="70"/>
      <c r="AD9230" s="53"/>
      <c r="AE9230" s="53"/>
      <c r="AF9230" s="72"/>
      <c r="AG9230" s="70"/>
      <c r="AH9230" s="70"/>
      <c r="AI9230" s="70"/>
    </row>
    <row r="9231" spans="1:35" ht="12.75" customHeight="1" x14ac:dyDescent="0.2">
      <c r="A9231" s="64" t="s">
        <v>1442</v>
      </c>
      <c r="B9231" s="65" t="s">
        <v>1441</v>
      </c>
      <c r="C9231" s="65">
        <v>7902556</v>
      </c>
      <c r="D9231" s="66">
        <f>VLOOKUP(A9231,'2.1 Termination Charges'!$B$4:$F$904,5,0)</f>
        <v>0.38180999999999998</v>
      </c>
      <c r="G9231" s="67"/>
      <c r="H9231" s="67"/>
      <c r="J9231" s="67"/>
      <c r="P9231" s="68"/>
      <c r="Q9231" s="69"/>
      <c r="R9231" s="69"/>
      <c r="Z9231" s="70"/>
      <c r="AA9231" s="71"/>
      <c r="AB9231" s="70"/>
      <c r="AC9231" s="70"/>
      <c r="AD9231" s="53"/>
      <c r="AE9231" s="53"/>
      <c r="AF9231" s="72"/>
      <c r="AG9231" s="70"/>
      <c r="AH9231" s="70"/>
      <c r="AI9231" s="70"/>
    </row>
    <row r="9232" spans="1:35" ht="12.75" customHeight="1" x14ac:dyDescent="0.2">
      <c r="A9232" s="64" t="s">
        <v>1442</v>
      </c>
      <c r="B9232" s="65" t="s">
        <v>1441</v>
      </c>
      <c r="C9232" s="65">
        <v>7902557</v>
      </c>
      <c r="D9232" s="66">
        <f>VLOOKUP(A9232,'2.1 Termination Charges'!$B$4:$F$904,5,0)</f>
        <v>0.38180999999999998</v>
      </c>
      <c r="G9232" s="67"/>
      <c r="H9232" s="67"/>
      <c r="J9232" s="67"/>
      <c r="P9232" s="68"/>
      <c r="Q9232" s="69"/>
      <c r="R9232" s="69"/>
      <c r="Z9232" s="70"/>
      <c r="AA9232" s="71"/>
      <c r="AB9232" s="70"/>
      <c r="AC9232" s="70"/>
      <c r="AD9232" s="53"/>
      <c r="AE9232" s="53"/>
      <c r="AF9232" s="72"/>
      <c r="AG9232" s="70"/>
      <c r="AH9232" s="70"/>
      <c r="AI9232" s="70"/>
    </row>
    <row r="9233" spans="1:35" ht="12.75" customHeight="1" x14ac:dyDescent="0.2">
      <c r="A9233" s="64" t="s">
        <v>1442</v>
      </c>
      <c r="B9233" s="65" t="s">
        <v>1441</v>
      </c>
      <c r="C9233" s="65">
        <v>7902559</v>
      </c>
      <c r="D9233" s="66">
        <f>VLOOKUP(A9233,'2.1 Termination Charges'!$B$4:$F$904,5,0)</f>
        <v>0.38180999999999998</v>
      </c>
      <c r="G9233" s="67"/>
      <c r="H9233" s="67"/>
      <c r="J9233" s="67"/>
      <c r="P9233" s="68"/>
      <c r="Q9233" s="69"/>
      <c r="R9233" s="69"/>
      <c r="Z9233" s="70"/>
      <c r="AA9233" s="71"/>
      <c r="AB9233" s="70"/>
      <c r="AC9233" s="70"/>
      <c r="AD9233" s="53"/>
      <c r="AE9233" s="53"/>
      <c r="AF9233" s="72"/>
      <c r="AG9233" s="70"/>
      <c r="AH9233" s="70"/>
      <c r="AI9233" s="70"/>
    </row>
    <row r="9234" spans="1:35" ht="12.75" customHeight="1" x14ac:dyDescent="0.2">
      <c r="A9234" s="64" t="s">
        <v>1442</v>
      </c>
      <c r="B9234" s="65" t="s">
        <v>1441</v>
      </c>
      <c r="C9234" s="65">
        <v>7903</v>
      </c>
      <c r="D9234" s="66">
        <f>VLOOKUP(A9234,'2.1 Termination Charges'!$B$4:$F$904,5,0)</f>
        <v>0.38180999999999998</v>
      </c>
      <c r="G9234" s="67"/>
      <c r="H9234" s="67"/>
      <c r="J9234" s="67"/>
      <c r="P9234" s="68"/>
      <c r="Q9234" s="69"/>
      <c r="R9234" s="69"/>
      <c r="Z9234" s="70"/>
      <c r="AA9234" s="71"/>
      <c r="AB9234" s="70"/>
      <c r="AC9234" s="70"/>
      <c r="AD9234" s="53"/>
      <c r="AE9234" s="53"/>
      <c r="AF9234" s="72"/>
      <c r="AG9234" s="70"/>
      <c r="AH9234" s="70"/>
      <c r="AI9234" s="70"/>
    </row>
    <row r="9235" spans="1:35" ht="12.75" customHeight="1" x14ac:dyDescent="0.2">
      <c r="A9235" s="64" t="s">
        <v>1442</v>
      </c>
      <c r="B9235" s="65" t="s">
        <v>1441</v>
      </c>
      <c r="C9235" s="65">
        <v>790462</v>
      </c>
      <c r="D9235" s="66">
        <f>VLOOKUP(A9235,'2.1 Termination Charges'!$B$4:$F$904,5,0)</f>
        <v>0.38180999999999998</v>
      </c>
      <c r="G9235" s="67"/>
      <c r="H9235" s="67"/>
      <c r="J9235" s="67"/>
      <c r="P9235" s="68"/>
      <c r="Q9235" s="69"/>
      <c r="R9235" s="69"/>
      <c r="Z9235" s="70"/>
      <c r="AA9235" s="71"/>
      <c r="AB9235" s="70"/>
      <c r="AC9235" s="70"/>
      <c r="AD9235" s="53"/>
      <c r="AE9235" s="53"/>
      <c r="AF9235" s="72"/>
      <c r="AG9235" s="70"/>
      <c r="AH9235" s="70"/>
      <c r="AI9235" s="70"/>
    </row>
    <row r="9236" spans="1:35" ht="12.75" customHeight="1" x14ac:dyDescent="0.2">
      <c r="A9236" s="64" t="s">
        <v>1442</v>
      </c>
      <c r="B9236" s="65" t="s">
        <v>1441</v>
      </c>
      <c r="C9236" s="65">
        <v>7905</v>
      </c>
      <c r="D9236" s="66">
        <f>VLOOKUP(A9236,'2.1 Termination Charges'!$B$4:$F$904,5,0)</f>
        <v>0.38180999999999998</v>
      </c>
      <c r="G9236" s="67"/>
      <c r="H9236" s="67"/>
      <c r="J9236" s="67"/>
      <c r="P9236" s="68"/>
      <c r="Q9236" s="69"/>
      <c r="R9236" s="69"/>
      <c r="Z9236" s="70"/>
      <c r="AA9236" s="71"/>
      <c r="AB9236" s="70"/>
      <c r="AC9236" s="70"/>
      <c r="AD9236" s="53"/>
      <c r="AE9236" s="53"/>
      <c r="AF9236" s="72"/>
      <c r="AG9236" s="70"/>
      <c r="AH9236" s="70"/>
      <c r="AI9236" s="70"/>
    </row>
    <row r="9237" spans="1:35" ht="12.75" customHeight="1" x14ac:dyDescent="0.2">
      <c r="A9237" s="64" t="s">
        <v>1442</v>
      </c>
      <c r="B9237" s="65" t="s">
        <v>1441</v>
      </c>
      <c r="C9237" s="65">
        <v>7906</v>
      </c>
      <c r="D9237" s="66">
        <f>VLOOKUP(A9237,'2.1 Termination Charges'!$B$4:$F$904,5,0)</f>
        <v>0.38180999999999998</v>
      </c>
      <c r="G9237" s="67"/>
      <c r="H9237" s="67"/>
      <c r="J9237" s="67"/>
      <c r="P9237" s="68"/>
      <c r="Q9237" s="69"/>
      <c r="R9237" s="69"/>
      <c r="Z9237" s="70"/>
      <c r="AA9237" s="71"/>
      <c r="AB9237" s="70"/>
      <c r="AC9237" s="70"/>
      <c r="AD9237" s="53"/>
      <c r="AE9237" s="53"/>
      <c r="AF9237" s="72"/>
      <c r="AG9237" s="70"/>
      <c r="AH9237" s="70"/>
      <c r="AI9237" s="70"/>
    </row>
    <row r="9238" spans="1:35" ht="12.75" customHeight="1" x14ac:dyDescent="0.2">
      <c r="A9238" s="64" t="s">
        <v>1442</v>
      </c>
      <c r="B9238" s="65" t="s">
        <v>1441</v>
      </c>
      <c r="C9238" s="65">
        <v>790844</v>
      </c>
      <c r="D9238" s="66">
        <f>VLOOKUP(A9238,'2.1 Termination Charges'!$B$4:$F$904,5,0)</f>
        <v>0.38180999999999998</v>
      </c>
      <c r="G9238" s="67"/>
      <c r="H9238" s="67"/>
      <c r="J9238" s="67"/>
      <c r="P9238" s="68"/>
      <c r="Q9238" s="69"/>
      <c r="R9238" s="69"/>
      <c r="Z9238" s="70"/>
      <c r="AA9238" s="71"/>
      <c r="AB9238" s="70"/>
      <c r="AC9238" s="70"/>
      <c r="AD9238" s="53"/>
      <c r="AE9238" s="53"/>
      <c r="AF9238" s="72"/>
      <c r="AG9238" s="70"/>
      <c r="AH9238" s="70"/>
      <c r="AI9238" s="70"/>
    </row>
    <row r="9239" spans="1:35" ht="12.75" customHeight="1" x14ac:dyDescent="0.2">
      <c r="A9239" s="64" t="s">
        <v>1442</v>
      </c>
      <c r="B9239" s="65" t="s">
        <v>1441</v>
      </c>
      <c r="C9239" s="65">
        <v>790845</v>
      </c>
      <c r="D9239" s="66">
        <f>VLOOKUP(A9239,'2.1 Termination Charges'!$B$4:$F$904,5,0)</f>
        <v>0.38180999999999998</v>
      </c>
      <c r="G9239" s="67"/>
      <c r="H9239" s="67"/>
      <c r="J9239" s="67"/>
      <c r="P9239" s="68"/>
      <c r="Q9239" s="69"/>
      <c r="R9239" s="69"/>
      <c r="Z9239" s="70"/>
      <c r="AA9239" s="71"/>
      <c r="AB9239" s="70"/>
      <c r="AC9239" s="70"/>
      <c r="AD9239" s="53"/>
      <c r="AE9239" s="53"/>
      <c r="AF9239" s="72"/>
      <c r="AG9239" s="70"/>
      <c r="AH9239" s="70"/>
      <c r="AI9239" s="70"/>
    </row>
    <row r="9240" spans="1:35" ht="12.75" customHeight="1" x14ac:dyDescent="0.2">
      <c r="A9240" s="64" t="s">
        <v>1442</v>
      </c>
      <c r="B9240" s="65" t="s">
        <v>1441</v>
      </c>
      <c r="C9240" s="65">
        <v>7908460</v>
      </c>
      <c r="D9240" s="66">
        <f>VLOOKUP(A9240,'2.1 Termination Charges'!$B$4:$F$904,5,0)</f>
        <v>0.38180999999999998</v>
      </c>
      <c r="G9240" s="67"/>
      <c r="H9240" s="67"/>
      <c r="J9240" s="67"/>
      <c r="P9240" s="68"/>
      <c r="Q9240" s="69"/>
      <c r="R9240" s="69"/>
      <c r="Z9240" s="70"/>
      <c r="AA9240" s="71"/>
      <c r="AB9240" s="70"/>
      <c r="AC9240" s="70"/>
      <c r="AD9240" s="53"/>
      <c r="AE9240" s="53"/>
      <c r="AF9240" s="72"/>
      <c r="AG9240" s="70"/>
      <c r="AH9240" s="70"/>
      <c r="AI9240" s="70"/>
    </row>
    <row r="9241" spans="1:35" ht="12.75" customHeight="1" x14ac:dyDescent="0.2">
      <c r="A9241" s="64" t="s">
        <v>1442</v>
      </c>
      <c r="B9241" s="65" t="s">
        <v>1441</v>
      </c>
      <c r="C9241" s="65">
        <v>7908461</v>
      </c>
      <c r="D9241" s="66">
        <f>VLOOKUP(A9241,'2.1 Termination Charges'!$B$4:$F$904,5,0)</f>
        <v>0.38180999999999998</v>
      </c>
      <c r="G9241" s="67"/>
      <c r="H9241" s="67"/>
      <c r="J9241" s="67"/>
      <c r="P9241" s="68"/>
      <c r="Q9241" s="69"/>
      <c r="R9241" s="69"/>
      <c r="Z9241" s="70"/>
      <c r="AA9241" s="71"/>
      <c r="AB9241" s="70"/>
      <c r="AC9241" s="70"/>
      <c r="AD9241" s="53"/>
      <c r="AE9241" s="53"/>
      <c r="AF9241" s="72"/>
      <c r="AG9241" s="70"/>
      <c r="AH9241" s="70"/>
      <c r="AI9241" s="70"/>
    </row>
    <row r="9242" spans="1:35" ht="12.75" customHeight="1" x14ac:dyDescent="0.2">
      <c r="A9242" s="64" t="s">
        <v>1442</v>
      </c>
      <c r="B9242" s="65" t="s">
        <v>1441</v>
      </c>
      <c r="C9242" s="65">
        <v>7908462</v>
      </c>
      <c r="D9242" s="66">
        <f>VLOOKUP(A9242,'2.1 Termination Charges'!$B$4:$F$904,5,0)</f>
        <v>0.38180999999999998</v>
      </c>
      <c r="G9242" s="67"/>
      <c r="H9242" s="67"/>
      <c r="J9242" s="67"/>
      <c r="P9242" s="68"/>
      <c r="Q9242" s="69"/>
      <c r="R9242" s="69"/>
      <c r="Z9242" s="70"/>
      <c r="AA9242" s="71"/>
      <c r="AB9242" s="70"/>
      <c r="AC9242" s="70"/>
      <c r="AD9242" s="53"/>
      <c r="AE9242" s="53"/>
      <c r="AF9242" s="72"/>
      <c r="AG9242" s="70"/>
      <c r="AH9242" s="70"/>
      <c r="AI9242" s="70"/>
    </row>
    <row r="9243" spans="1:35" ht="12.75" customHeight="1" x14ac:dyDescent="0.2">
      <c r="A9243" s="64" t="s">
        <v>1442</v>
      </c>
      <c r="B9243" s="65" t="s">
        <v>1441</v>
      </c>
      <c r="C9243" s="65">
        <v>7908463</v>
      </c>
      <c r="D9243" s="66">
        <f>VLOOKUP(A9243,'2.1 Termination Charges'!$B$4:$F$904,5,0)</f>
        <v>0.38180999999999998</v>
      </c>
      <c r="G9243" s="67"/>
      <c r="H9243" s="67"/>
      <c r="J9243" s="67"/>
      <c r="P9243" s="68"/>
      <c r="Q9243" s="69"/>
      <c r="R9243" s="69"/>
      <c r="Z9243" s="70"/>
      <c r="AA9243" s="71"/>
      <c r="AB9243" s="70"/>
      <c r="AC9243" s="70"/>
      <c r="AD9243" s="53"/>
      <c r="AE9243" s="53"/>
      <c r="AF9243" s="72"/>
      <c r="AG9243" s="70"/>
      <c r="AH9243" s="70"/>
      <c r="AI9243" s="70"/>
    </row>
    <row r="9244" spans="1:35" ht="12.75" customHeight="1" x14ac:dyDescent="0.2">
      <c r="A9244" s="64" t="s">
        <v>1442</v>
      </c>
      <c r="B9244" s="65" t="s">
        <v>1441</v>
      </c>
      <c r="C9244" s="65">
        <v>7908464</v>
      </c>
      <c r="D9244" s="66">
        <f>VLOOKUP(A9244,'2.1 Termination Charges'!$B$4:$F$904,5,0)</f>
        <v>0.38180999999999998</v>
      </c>
      <c r="G9244" s="67"/>
      <c r="H9244" s="67"/>
      <c r="J9244" s="67"/>
      <c r="P9244" s="68"/>
      <c r="Q9244" s="69"/>
      <c r="R9244" s="69"/>
      <c r="Z9244" s="70"/>
      <c r="AA9244" s="71"/>
      <c r="AB9244" s="70"/>
      <c r="AC9244" s="70"/>
      <c r="AD9244" s="53"/>
      <c r="AE9244" s="53"/>
      <c r="AF9244" s="72"/>
      <c r="AG9244" s="70"/>
      <c r="AH9244" s="70"/>
      <c r="AI9244" s="70"/>
    </row>
    <row r="9245" spans="1:35" ht="12.75" customHeight="1" x14ac:dyDescent="0.2">
      <c r="A9245" s="64" t="s">
        <v>1442</v>
      </c>
      <c r="B9245" s="65" t="s">
        <v>1441</v>
      </c>
      <c r="C9245" s="65">
        <v>790896</v>
      </c>
      <c r="D9245" s="66">
        <f>VLOOKUP(A9245,'2.1 Termination Charges'!$B$4:$F$904,5,0)</f>
        <v>0.38180999999999998</v>
      </c>
      <c r="G9245" s="67"/>
      <c r="H9245" s="67"/>
      <c r="J9245" s="67"/>
      <c r="P9245" s="68"/>
      <c r="Q9245" s="69"/>
      <c r="R9245" s="69"/>
      <c r="Z9245" s="70"/>
      <c r="AA9245" s="71"/>
      <c r="AB9245" s="70"/>
      <c r="AC9245" s="70"/>
      <c r="AD9245" s="53"/>
      <c r="AE9245" s="53"/>
      <c r="AF9245" s="72"/>
      <c r="AG9245" s="70"/>
      <c r="AH9245" s="70"/>
      <c r="AI9245" s="70"/>
    </row>
    <row r="9246" spans="1:35" ht="12.75" customHeight="1" x14ac:dyDescent="0.2">
      <c r="A9246" s="64" t="s">
        <v>1442</v>
      </c>
      <c r="B9246" s="65" t="s">
        <v>1441</v>
      </c>
      <c r="C9246" s="65">
        <v>790897</v>
      </c>
      <c r="D9246" s="66">
        <f>VLOOKUP(A9246,'2.1 Termination Charges'!$B$4:$F$904,5,0)</f>
        <v>0.38180999999999998</v>
      </c>
      <c r="G9246" s="67"/>
      <c r="H9246" s="67"/>
      <c r="J9246" s="67"/>
      <c r="P9246" s="68"/>
      <c r="Q9246" s="69"/>
      <c r="R9246" s="69"/>
      <c r="Z9246" s="70"/>
      <c r="AA9246" s="71"/>
      <c r="AB9246" s="70"/>
      <c r="AC9246" s="70"/>
      <c r="AD9246" s="53"/>
      <c r="AE9246" s="53"/>
      <c r="AF9246" s="72"/>
      <c r="AG9246" s="70"/>
      <c r="AH9246" s="70"/>
      <c r="AI9246" s="70"/>
    </row>
    <row r="9247" spans="1:35" ht="12.75" customHeight="1" x14ac:dyDescent="0.2">
      <c r="A9247" s="64" t="s">
        <v>1442</v>
      </c>
      <c r="B9247" s="65" t="s">
        <v>1441</v>
      </c>
      <c r="C9247" s="65">
        <v>790898</v>
      </c>
      <c r="D9247" s="66">
        <f>VLOOKUP(A9247,'2.1 Termination Charges'!$B$4:$F$904,5,0)</f>
        <v>0.38180999999999998</v>
      </c>
      <c r="G9247" s="67"/>
      <c r="H9247" s="67"/>
      <c r="J9247" s="67"/>
      <c r="P9247" s="68"/>
      <c r="Q9247" s="69"/>
      <c r="R9247" s="69"/>
      <c r="Z9247" s="70"/>
      <c r="AA9247" s="71"/>
      <c r="AB9247" s="70"/>
      <c r="AC9247" s="70"/>
      <c r="AD9247" s="53"/>
      <c r="AE9247" s="53"/>
      <c r="AF9247" s="72"/>
      <c r="AG9247" s="70"/>
      <c r="AH9247" s="70"/>
      <c r="AI9247" s="70"/>
    </row>
    <row r="9248" spans="1:35" ht="12.75" customHeight="1" x14ac:dyDescent="0.2">
      <c r="A9248" s="64" t="s">
        <v>1442</v>
      </c>
      <c r="B9248" s="65" t="s">
        <v>1441</v>
      </c>
      <c r="C9248" s="65">
        <v>790899</v>
      </c>
      <c r="D9248" s="66">
        <f>VLOOKUP(A9248,'2.1 Termination Charges'!$B$4:$F$904,5,0)</f>
        <v>0.38180999999999998</v>
      </c>
      <c r="G9248" s="67"/>
      <c r="H9248" s="67"/>
      <c r="J9248" s="67"/>
      <c r="P9248" s="68"/>
      <c r="Q9248" s="69"/>
      <c r="R9248" s="69"/>
      <c r="Z9248" s="70"/>
      <c r="AA9248" s="71"/>
      <c r="AB9248" s="70"/>
      <c r="AC9248" s="70"/>
      <c r="AD9248" s="53"/>
      <c r="AE9248" s="53"/>
      <c r="AF9248" s="72"/>
      <c r="AG9248" s="70"/>
      <c r="AH9248" s="70"/>
      <c r="AI9248" s="70"/>
    </row>
    <row r="9249" spans="1:35" ht="12.75" customHeight="1" x14ac:dyDescent="0.2">
      <c r="A9249" s="64" t="s">
        <v>1442</v>
      </c>
      <c r="B9249" s="65" t="s">
        <v>1441</v>
      </c>
      <c r="C9249" s="65">
        <v>7909</v>
      </c>
      <c r="D9249" s="66">
        <f>VLOOKUP(A9249,'2.1 Termination Charges'!$B$4:$F$904,5,0)</f>
        <v>0.38180999999999998</v>
      </c>
      <c r="G9249" s="67"/>
      <c r="H9249" s="67"/>
      <c r="J9249" s="67"/>
      <c r="P9249" s="68"/>
      <c r="Q9249" s="69"/>
      <c r="R9249" s="69"/>
      <c r="Z9249" s="70"/>
      <c r="AA9249" s="71"/>
      <c r="AB9249" s="70"/>
      <c r="AC9249" s="70"/>
      <c r="AD9249" s="53"/>
      <c r="AE9249" s="53"/>
      <c r="AF9249" s="72"/>
      <c r="AG9249" s="70"/>
      <c r="AH9249" s="70"/>
      <c r="AI9249" s="70"/>
    </row>
    <row r="9250" spans="1:35" ht="12.75" customHeight="1" x14ac:dyDescent="0.2">
      <c r="A9250" s="64" t="s">
        <v>1442</v>
      </c>
      <c r="B9250" s="65" t="s">
        <v>1441</v>
      </c>
      <c r="C9250" s="65">
        <v>795100</v>
      </c>
      <c r="D9250" s="66">
        <f>VLOOKUP(A9250,'2.1 Termination Charges'!$B$4:$F$904,5,0)</f>
        <v>0.38180999999999998</v>
      </c>
      <c r="G9250" s="67"/>
      <c r="H9250" s="67"/>
      <c r="J9250" s="67"/>
      <c r="P9250" s="68"/>
      <c r="Q9250" s="69"/>
      <c r="R9250" s="69"/>
      <c r="Z9250" s="70"/>
      <c r="AA9250" s="71"/>
      <c r="AB9250" s="70"/>
      <c r="AC9250" s="70"/>
      <c r="AD9250" s="53"/>
      <c r="AE9250" s="53"/>
      <c r="AF9250" s="72"/>
      <c r="AG9250" s="70"/>
      <c r="AH9250" s="70"/>
      <c r="AI9250" s="70"/>
    </row>
    <row r="9251" spans="1:35" ht="12.75" customHeight="1" x14ac:dyDescent="0.2">
      <c r="A9251" s="64" t="s">
        <v>1442</v>
      </c>
      <c r="B9251" s="65" t="s">
        <v>1441</v>
      </c>
      <c r="C9251" s="65">
        <v>795101</v>
      </c>
      <c r="D9251" s="66">
        <f>VLOOKUP(A9251,'2.1 Termination Charges'!$B$4:$F$904,5,0)</f>
        <v>0.38180999999999998</v>
      </c>
      <c r="G9251" s="67"/>
      <c r="H9251" s="67"/>
      <c r="J9251" s="67"/>
      <c r="P9251" s="68"/>
      <c r="Q9251" s="69"/>
      <c r="R9251" s="69"/>
      <c r="Z9251" s="70"/>
      <c r="AA9251" s="71"/>
      <c r="AB9251" s="70"/>
      <c r="AC9251" s="70"/>
      <c r="AD9251" s="53"/>
      <c r="AE9251" s="53"/>
      <c r="AF9251" s="72"/>
      <c r="AG9251" s="70"/>
      <c r="AH9251" s="70"/>
      <c r="AI9251" s="70"/>
    </row>
    <row r="9252" spans="1:35" ht="12.75" customHeight="1" x14ac:dyDescent="0.2">
      <c r="A9252" s="64" t="s">
        <v>1442</v>
      </c>
      <c r="B9252" s="65" t="s">
        <v>1441</v>
      </c>
      <c r="C9252" s="65">
        <v>795102</v>
      </c>
      <c r="D9252" s="66">
        <f>VLOOKUP(A9252,'2.1 Termination Charges'!$B$4:$F$904,5,0)</f>
        <v>0.38180999999999998</v>
      </c>
      <c r="G9252" s="67"/>
      <c r="H9252" s="67"/>
      <c r="J9252" s="67"/>
      <c r="P9252" s="68"/>
      <c r="Q9252" s="69"/>
      <c r="R9252" s="69"/>
      <c r="Z9252" s="70"/>
      <c r="AA9252" s="71"/>
      <c r="AB9252" s="70"/>
      <c r="AC9252" s="70"/>
      <c r="AD9252" s="53"/>
      <c r="AE9252" s="53"/>
      <c r="AF9252" s="72"/>
      <c r="AG9252" s="70"/>
      <c r="AH9252" s="70"/>
      <c r="AI9252" s="70"/>
    </row>
    <row r="9253" spans="1:35" ht="12.75" customHeight="1" x14ac:dyDescent="0.2">
      <c r="A9253" s="64" t="s">
        <v>1442</v>
      </c>
      <c r="B9253" s="65" t="s">
        <v>1441</v>
      </c>
      <c r="C9253" s="65">
        <v>795320</v>
      </c>
      <c r="D9253" s="66">
        <f>VLOOKUP(A9253,'2.1 Termination Charges'!$B$4:$F$904,5,0)</f>
        <v>0.38180999999999998</v>
      </c>
      <c r="G9253" s="67"/>
      <c r="H9253" s="67"/>
      <c r="J9253" s="67"/>
      <c r="P9253" s="68"/>
      <c r="Q9253" s="69"/>
      <c r="R9253" s="69"/>
      <c r="Z9253" s="70"/>
      <c r="AA9253" s="71"/>
      <c r="AB9253" s="70"/>
      <c r="AC9253" s="70"/>
      <c r="AD9253" s="53"/>
      <c r="AE9253" s="53"/>
      <c r="AF9253" s="72"/>
      <c r="AG9253" s="70"/>
      <c r="AH9253" s="70"/>
      <c r="AI9253" s="70"/>
    </row>
    <row r="9254" spans="1:35" ht="12.75" customHeight="1" x14ac:dyDescent="0.2">
      <c r="A9254" s="64" t="s">
        <v>1442</v>
      </c>
      <c r="B9254" s="65" t="s">
        <v>1441</v>
      </c>
      <c r="C9254" s="65">
        <v>795321</v>
      </c>
      <c r="D9254" s="66">
        <f>VLOOKUP(A9254,'2.1 Termination Charges'!$B$4:$F$904,5,0)</f>
        <v>0.38180999999999998</v>
      </c>
      <c r="G9254" s="67"/>
      <c r="H9254" s="67"/>
      <c r="J9254" s="67"/>
      <c r="P9254" s="68"/>
      <c r="Q9254" s="69"/>
      <c r="R9254" s="69"/>
      <c r="Z9254" s="70"/>
      <c r="AA9254" s="71"/>
      <c r="AB9254" s="70"/>
      <c r="AC9254" s="70"/>
      <c r="AD9254" s="53"/>
      <c r="AE9254" s="53"/>
      <c r="AF9254" s="72"/>
      <c r="AG9254" s="70"/>
      <c r="AH9254" s="70"/>
      <c r="AI9254" s="70"/>
    </row>
    <row r="9255" spans="1:35" ht="12.75" customHeight="1" x14ac:dyDescent="0.2">
      <c r="A9255" s="64" t="s">
        <v>1442</v>
      </c>
      <c r="B9255" s="65" t="s">
        <v>1441</v>
      </c>
      <c r="C9255" s="65">
        <v>795322</v>
      </c>
      <c r="D9255" s="66">
        <f>VLOOKUP(A9255,'2.1 Termination Charges'!$B$4:$F$904,5,0)</f>
        <v>0.38180999999999998</v>
      </c>
      <c r="G9255" s="67"/>
      <c r="H9255" s="67"/>
      <c r="J9255" s="67"/>
      <c r="P9255" s="68"/>
      <c r="Q9255" s="69"/>
      <c r="R9255" s="69"/>
      <c r="Z9255" s="70"/>
      <c r="AA9255" s="71"/>
      <c r="AB9255" s="70"/>
      <c r="AC9255" s="70"/>
      <c r="AD9255" s="53"/>
      <c r="AE9255" s="53"/>
      <c r="AF9255" s="72"/>
      <c r="AG9255" s="70"/>
      <c r="AH9255" s="70"/>
      <c r="AI9255" s="70"/>
    </row>
    <row r="9256" spans="1:35" ht="12.75" customHeight="1" x14ac:dyDescent="0.2">
      <c r="A9256" s="64" t="s">
        <v>1442</v>
      </c>
      <c r="B9256" s="65" t="s">
        <v>1441</v>
      </c>
      <c r="C9256" s="65">
        <v>796</v>
      </c>
      <c r="D9256" s="66">
        <f>VLOOKUP(A9256,'2.1 Termination Charges'!$B$4:$F$904,5,0)</f>
        <v>0.38180999999999998</v>
      </c>
      <c r="G9256" s="67"/>
      <c r="H9256" s="67"/>
      <c r="J9256" s="67"/>
      <c r="P9256" s="68"/>
      <c r="Q9256" s="69"/>
      <c r="R9256" s="69"/>
      <c r="Z9256" s="70"/>
      <c r="AA9256" s="71"/>
      <c r="AB9256" s="70"/>
      <c r="AC9256" s="70"/>
      <c r="AD9256" s="53"/>
      <c r="AE9256" s="53"/>
      <c r="AF9256" s="72"/>
      <c r="AG9256" s="70"/>
      <c r="AH9256" s="70"/>
      <c r="AI9256" s="70"/>
    </row>
    <row r="9257" spans="1:35" ht="12.75" customHeight="1" x14ac:dyDescent="0.2">
      <c r="A9257" s="64" t="s">
        <v>1442</v>
      </c>
      <c r="B9257" s="65" t="s">
        <v>1441</v>
      </c>
      <c r="C9257" s="65">
        <v>79786</v>
      </c>
      <c r="D9257" s="66">
        <f>VLOOKUP(A9257,'2.1 Termination Charges'!$B$4:$F$904,5,0)</f>
        <v>0.38180999999999998</v>
      </c>
      <c r="G9257" s="67"/>
      <c r="H9257" s="67"/>
      <c r="J9257" s="67"/>
      <c r="P9257" s="68"/>
      <c r="Q9257" s="69"/>
      <c r="R9257" s="69"/>
      <c r="Z9257" s="70"/>
      <c r="AA9257" s="71"/>
      <c r="AB9257" s="70"/>
      <c r="AC9257" s="70"/>
      <c r="AD9257" s="53"/>
      <c r="AE9257" s="53"/>
      <c r="AF9257" s="72"/>
      <c r="AG9257" s="70"/>
      <c r="AH9257" s="70"/>
      <c r="AI9257" s="70"/>
    </row>
    <row r="9258" spans="1:35" ht="12.75" customHeight="1" x14ac:dyDescent="0.2">
      <c r="A9258" s="64" t="s">
        <v>1444</v>
      </c>
      <c r="B9258" s="65" t="s">
        <v>1443</v>
      </c>
      <c r="C9258" s="65">
        <v>7954</v>
      </c>
      <c r="D9258" s="66">
        <f>VLOOKUP(A9258,'2.1 Termination Charges'!$B$4:$F$904,5,0)</f>
        <v>2.8269799999999998</v>
      </c>
      <c r="G9258" s="67"/>
      <c r="H9258" s="67"/>
      <c r="J9258" s="67"/>
      <c r="P9258" s="68"/>
      <c r="Q9258" s="69"/>
      <c r="R9258" s="69"/>
      <c r="Z9258" s="70"/>
      <c r="AA9258" s="71"/>
      <c r="AB9258" s="70"/>
      <c r="AC9258" s="70"/>
      <c r="AD9258" s="53"/>
      <c r="AE9258" s="53"/>
      <c r="AF9258" s="72"/>
      <c r="AG9258" s="70"/>
      <c r="AH9258" s="70"/>
      <c r="AI9258" s="70"/>
    </row>
    <row r="9259" spans="1:35" ht="12.75" customHeight="1" x14ac:dyDescent="0.2">
      <c r="A9259" s="64" t="s">
        <v>1446</v>
      </c>
      <c r="B9259" s="65" t="s">
        <v>1445</v>
      </c>
      <c r="C9259" s="65">
        <v>7954101</v>
      </c>
      <c r="D9259" s="66">
        <f>VLOOKUP(A9259,'2.1 Termination Charges'!$B$4:$F$904,5,0)</f>
        <v>2.8269799999999998</v>
      </c>
      <c r="G9259" s="67"/>
      <c r="H9259" s="67"/>
      <c r="J9259" s="67"/>
      <c r="P9259" s="68"/>
      <c r="Q9259" s="69"/>
      <c r="R9259" s="69"/>
      <c r="Z9259" s="70"/>
      <c r="AA9259" s="71"/>
      <c r="AB9259" s="70"/>
      <c r="AC9259" s="70"/>
      <c r="AD9259" s="53"/>
      <c r="AE9259" s="53"/>
      <c r="AF9259" s="72"/>
      <c r="AG9259" s="70"/>
      <c r="AH9259" s="70"/>
      <c r="AI9259" s="70"/>
    </row>
    <row r="9260" spans="1:35" ht="12.75" customHeight="1" x14ac:dyDescent="0.2">
      <c r="A9260" s="64" t="s">
        <v>1448</v>
      </c>
      <c r="B9260" s="65" t="s">
        <v>1447</v>
      </c>
      <c r="C9260" s="65">
        <v>7954102</v>
      </c>
      <c r="D9260" s="66">
        <f>VLOOKUP(A9260,'2.1 Termination Charges'!$B$4:$F$904,5,0)</f>
        <v>2.8269799999999998</v>
      </c>
      <c r="G9260" s="67"/>
      <c r="H9260" s="67"/>
      <c r="J9260" s="67"/>
      <c r="P9260" s="68"/>
      <c r="Q9260" s="69"/>
      <c r="R9260" s="69"/>
      <c r="Z9260" s="70"/>
      <c r="AA9260" s="71"/>
      <c r="AB9260" s="70"/>
      <c r="AC9260" s="70"/>
      <c r="AD9260" s="53"/>
      <c r="AE9260" s="53"/>
      <c r="AF9260" s="72"/>
      <c r="AG9260" s="70"/>
      <c r="AH9260" s="70"/>
      <c r="AI9260" s="70"/>
    </row>
    <row r="9261" spans="1:35" ht="12.75" customHeight="1" x14ac:dyDescent="0.2">
      <c r="A9261" s="64" t="s">
        <v>1448</v>
      </c>
      <c r="B9261" s="65" t="s">
        <v>1447</v>
      </c>
      <c r="C9261" s="65">
        <v>7954103</v>
      </c>
      <c r="D9261" s="66">
        <f>VLOOKUP(A9261,'2.1 Termination Charges'!$B$4:$F$904,5,0)</f>
        <v>2.8269799999999998</v>
      </c>
      <c r="G9261" s="67"/>
      <c r="H9261" s="67"/>
      <c r="J9261" s="67"/>
      <c r="P9261" s="68"/>
      <c r="Q9261" s="69"/>
      <c r="R9261" s="69"/>
      <c r="Z9261" s="70"/>
      <c r="AA9261" s="71"/>
      <c r="AB9261" s="70"/>
      <c r="AC9261" s="70"/>
      <c r="AD9261" s="53"/>
      <c r="AE9261" s="53"/>
      <c r="AF9261" s="72"/>
      <c r="AG9261" s="70"/>
      <c r="AH9261" s="70"/>
      <c r="AI9261" s="70"/>
    </row>
    <row r="9262" spans="1:35" ht="12.75" customHeight="1" x14ac:dyDescent="0.2">
      <c r="A9262" s="64" t="s">
        <v>1450</v>
      </c>
      <c r="B9262" s="65" t="s">
        <v>1449</v>
      </c>
      <c r="C9262" s="65">
        <v>792</v>
      </c>
      <c r="D9262" s="66">
        <f>VLOOKUP(A9262,'2.1 Termination Charges'!$B$4:$F$904,5,0)</f>
        <v>0.35150999999999999</v>
      </c>
      <c r="G9262" s="67"/>
      <c r="H9262" s="67"/>
      <c r="J9262" s="67"/>
      <c r="P9262" s="68"/>
      <c r="Q9262" s="69"/>
      <c r="R9262" s="69"/>
      <c r="Z9262" s="70"/>
      <c r="AA9262" s="71"/>
      <c r="AB9262" s="70"/>
      <c r="AC9262" s="70"/>
      <c r="AD9262" s="53"/>
      <c r="AE9262" s="53"/>
      <c r="AF9262" s="72"/>
      <c r="AG9262" s="70"/>
      <c r="AH9262" s="70"/>
      <c r="AI9262" s="70"/>
    </row>
    <row r="9263" spans="1:35" ht="12.75" customHeight="1" x14ac:dyDescent="0.2">
      <c r="A9263" s="64" t="s">
        <v>1450</v>
      </c>
      <c r="B9263" s="65" t="s">
        <v>1449</v>
      </c>
      <c r="C9263" s="65">
        <v>793</v>
      </c>
      <c r="D9263" s="66">
        <f>VLOOKUP(A9263,'2.1 Termination Charges'!$B$4:$F$904,5,0)</f>
        <v>0.35150999999999999</v>
      </c>
      <c r="G9263" s="67"/>
      <c r="H9263" s="67"/>
      <c r="J9263" s="67"/>
      <c r="P9263" s="68"/>
      <c r="Q9263" s="69"/>
      <c r="R9263" s="69"/>
      <c r="Z9263" s="70"/>
      <c r="AA9263" s="71"/>
      <c r="AB9263" s="70"/>
      <c r="AC9263" s="70"/>
      <c r="AD9263" s="53"/>
      <c r="AE9263" s="53"/>
      <c r="AF9263" s="72"/>
      <c r="AG9263" s="70"/>
      <c r="AH9263" s="70"/>
      <c r="AI9263" s="70"/>
    </row>
    <row r="9264" spans="1:35" ht="12.75" customHeight="1" x14ac:dyDescent="0.2">
      <c r="A9264" s="64" t="s">
        <v>1450</v>
      </c>
      <c r="B9264" s="65" t="s">
        <v>1449</v>
      </c>
      <c r="C9264" s="65">
        <v>79974450</v>
      </c>
      <c r="D9264" s="66">
        <f>VLOOKUP(A9264,'2.1 Termination Charges'!$B$4:$F$904,5,0)</f>
        <v>0.35150999999999999</v>
      </c>
      <c r="G9264" s="67"/>
      <c r="H9264" s="67"/>
      <c r="J9264" s="67"/>
      <c r="P9264" s="68"/>
      <c r="Q9264" s="69"/>
      <c r="R9264" s="69"/>
      <c r="Z9264" s="70"/>
      <c r="AA9264" s="71"/>
      <c r="AB9264" s="70"/>
      <c r="AC9264" s="70"/>
      <c r="AD9264" s="53"/>
      <c r="AE9264" s="53"/>
      <c r="AF9264" s="72"/>
      <c r="AG9264" s="70"/>
      <c r="AH9264" s="70"/>
      <c r="AI9264" s="70"/>
    </row>
    <row r="9265" spans="1:35" ht="12.75" customHeight="1" x14ac:dyDescent="0.2">
      <c r="A9265" s="64" t="s">
        <v>1450</v>
      </c>
      <c r="B9265" s="65" t="s">
        <v>1449</v>
      </c>
      <c r="C9265" s="65">
        <v>79974451</v>
      </c>
      <c r="D9265" s="66">
        <f>VLOOKUP(A9265,'2.1 Termination Charges'!$B$4:$F$904,5,0)</f>
        <v>0.35150999999999999</v>
      </c>
      <c r="G9265" s="67"/>
      <c r="H9265" s="67"/>
      <c r="J9265" s="67"/>
      <c r="P9265" s="68"/>
      <c r="Q9265" s="69"/>
      <c r="R9265" s="69"/>
      <c r="Z9265" s="70"/>
      <c r="AA9265" s="71"/>
      <c r="AB9265" s="70"/>
      <c r="AC9265" s="70"/>
      <c r="AD9265" s="53"/>
      <c r="AE9265" s="53"/>
      <c r="AF9265" s="72"/>
      <c r="AG9265" s="70"/>
      <c r="AH9265" s="70"/>
      <c r="AI9265" s="70"/>
    </row>
    <row r="9266" spans="1:35" ht="12.75" customHeight="1" x14ac:dyDescent="0.2">
      <c r="A9266" s="64" t="s">
        <v>1450</v>
      </c>
      <c r="B9266" s="65" t="s">
        <v>1449</v>
      </c>
      <c r="C9266" s="65">
        <v>79974452</v>
      </c>
      <c r="D9266" s="66">
        <f>VLOOKUP(A9266,'2.1 Termination Charges'!$B$4:$F$904,5,0)</f>
        <v>0.35150999999999999</v>
      </c>
      <c r="G9266" s="67"/>
      <c r="H9266" s="67"/>
      <c r="J9266" s="67"/>
      <c r="P9266" s="68"/>
      <c r="Q9266" s="69"/>
      <c r="R9266" s="69"/>
      <c r="Z9266" s="70"/>
      <c r="AA9266" s="71"/>
      <c r="AB9266" s="70"/>
      <c r="AC9266" s="70"/>
      <c r="AD9266" s="53"/>
      <c r="AE9266" s="53"/>
      <c r="AF9266" s="72"/>
      <c r="AG9266" s="70"/>
      <c r="AH9266" s="70"/>
      <c r="AI9266" s="70"/>
    </row>
    <row r="9267" spans="1:35" ht="12.75" customHeight="1" x14ac:dyDescent="0.2">
      <c r="A9267" s="64" t="s">
        <v>1450</v>
      </c>
      <c r="B9267" s="65" t="s">
        <v>1449</v>
      </c>
      <c r="C9267" s="65">
        <v>79974453</v>
      </c>
      <c r="D9267" s="66">
        <f>VLOOKUP(A9267,'2.1 Termination Charges'!$B$4:$F$904,5,0)</f>
        <v>0.35150999999999999</v>
      </c>
      <c r="G9267" s="67"/>
      <c r="H9267" s="67"/>
      <c r="J9267" s="67"/>
      <c r="P9267" s="68"/>
      <c r="Q9267" s="69"/>
      <c r="R9267" s="69"/>
      <c r="Z9267" s="70"/>
      <c r="AA9267" s="71"/>
      <c r="AB9267" s="70"/>
      <c r="AC9267" s="70"/>
      <c r="AD9267" s="53"/>
      <c r="AE9267" s="53"/>
      <c r="AF9267" s="72"/>
      <c r="AG9267" s="70"/>
      <c r="AH9267" s="70"/>
      <c r="AI9267" s="70"/>
    </row>
    <row r="9268" spans="1:35" ht="12.75" customHeight="1" x14ac:dyDescent="0.2">
      <c r="A9268" s="64" t="s">
        <v>1450</v>
      </c>
      <c r="B9268" s="65" t="s">
        <v>1449</v>
      </c>
      <c r="C9268" s="65">
        <v>79974454</v>
      </c>
      <c r="D9268" s="66">
        <f>VLOOKUP(A9268,'2.1 Termination Charges'!$B$4:$F$904,5,0)</f>
        <v>0.35150999999999999</v>
      </c>
      <c r="G9268" s="67"/>
      <c r="H9268" s="67"/>
      <c r="J9268" s="67"/>
      <c r="P9268" s="68"/>
      <c r="Q9268" s="69"/>
      <c r="R9268" s="69"/>
      <c r="Z9268" s="70"/>
      <c r="AA9268" s="71"/>
      <c r="AB9268" s="70"/>
      <c r="AC9268" s="70"/>
      <c r="AD9268" s="53"/>
      <c r="AE9268" s="53"/>
      <c r="AF9268" s="72"/>
      <c r="AG9268" s="70"/>
      <c r="AH9268" s="70"/>
      <c r="AI9268" s="70"/>
    </row>
    <row r="9269" spans="1:35" ht="12.75" customHeight="1" x14ac:dyDescent="0.2">
      <c r="A9269" s="64" t="s">
        <v>1450</v>
      </c>
      <c r="B9269" s="65" t="s">
        <v>1449</v>
      </c>
      <c r="C9269" s="65">
        <v>79974455</v>
      </c>
      <c r="D9269" s="66">
        <f>VLOOKUP(A9269,'2.1 Termination Charges'!$B$4:$F$904,5,0)</f>
        <v>0.35150999999999999</v>
      </c>
      <c r="G9269" s="67"/>
      <c r="H9269" s="67"/>
      <c r="J9269" s="67"/>
      <c r="P9269" s="68"/>
      <c r="Q9269" s="69"/>
      <c r="R9269" s="69"/>
      <c r="Z9269" s="70"/>
      <c r="AA9269" s="71"/>
      <c r="AB9269" s="70"/>
      <c r="AC9269" s="70"/>
      <c r="AD9269" s="53"/>
      <c r="AE9269" s="53"/>
      <c r="AF9269" s="72"/>
      <c r="AG9269" s="70"/>
      <c r="AH9269" s="70"/>
      <c r="AI9269" s="70"/>
    </row>
    <row r="9270" spans="1:35" ht="12.75" customHeight="1" x14ac:dyDescent="0.2">
      <c r="A9270" s="64" t="s">
        <v>1450</v>
      </c>
      <c r="B9270" s="65" t="s">
        <v>1449</v>
      </c>
      <c r="C9270" s="65">
        <v>79974456</v>
      </c>
      <c r="D9270" s="66">
        <f>VLOOKUP(A9270,'2.1 Termination Charges'!$B$4:$F$904,5,0)</f>
        <v>0.35150999999999999</v>
      </c>
      <c r="G9270" s="67"/>
      <c r="H9270" s="67"/>
      <c r="J9270" s="67"/>
      <c r="P9270" s="68"/>
      <c r="Q9270" s="69"/>
      <c r="R9270" s="69"/>
      <c r="Z9270" s="70"/>
      <c r="AA9270" s="71"/>
      <c r="AB9270" s="70"/>
      <c r="AC9270" s="70"/>
      <c r="AD9270" s="53"/>
      <c r="AE9270" s="53"/>
      <c r="AF9270" s="72"/>
      <c r="AG9270" s="70"/>
      <c r="AH9270" s="70"/>
      <c r="AI9270" s="70"/>
    </row>
    <row r="9271" spans="1:35" ht="12.75" customHeight="1" x14ac:dyDescent="0.2">
      <c r="A9271" s="64" t="s">
        <v>1450</v>
      </c>
      <c r="B9271" s="65" t="s">
        <v>1449</v>
      </c>
      <c r="C9271" s="65">
        <v>7999</v>
      </c>
      <c r="D9271" s="66">
        <f>VLOOKUP(A9271,'2.1 Termination Charges'!$B$4:$F$904,5,0)</f>
        <v>0.35150999999999999</v>
      </c>
      <c r="G9271" s="67"/>
      <c r="H9271" s="67"/>
      <c r="J9271" s="67"/>
      <c r="P9271" s="68"/>
      <c r="Q9271" s="69"/>
      <c r="R9271" s="69"/>
      <c r="Z9271" s="70"/>
      <c r="AA9271" s="71"/>
      <c r="AB9271" s="70"/>
      <c r="AC9271" s="70"/>
      <c r="AD9271" s="53"/>
      <c r="AE9271" s="53"/>
      <c r="AF9271" s="72"/>
      <c r="AG9271" s="70"/>
      <c r="AH9271" s="70"/>
      <c r="AI9271" s="70"/>
    </row>
    <row r="9272" spans="1:35" ht="12.75" customHeight="1" x14ac:dyDescent="0.2">
      <c r="A9272" s="64" t="s">
        <v>1452</v>
      </c>
      <c r="B9272" s="65" t="s">
        <v>1451</v>
      </c>
      <c r="C9272" s="65">
        <v>791</v>
      </c>
      <c r="D9272" s="66">
        <f>VLOOKUP(A9272,'2.1 Termination Charges'!$B$4:$F$904,5,0)</f>
        <v>0.29248000000000002</v>
      </c>
      <c r="G9272" s="67"/>
      <c r="H9272" s="67"/>
      <c r="J9272" s="67"/>
      <c r="P9272" s="68"/>
      <c r="Q9272" s="69"/>
      <c r="R9272" s="69"/>
      <c r="Z9272" s="70"/>
      <c r="AA9272" s="71"/>
      <c r="AB9272" s="70"/>
      <c r="AC9272" s="70"/>
      <c r="AD9272" s="53"/>
      <c r="AE9272" s="53"/>
      <c r="AF9272" s="72"/>
      <c r="AG9272" s="70"/>
      <c r="AH9272" s="70"/>
      <c r="AI9272" s="70"/>
    </row>
    <row r="9273" spans="1:35" ht="12.75" customHeight="1" x14ac:dyDescent="0.2">
      <c r="A9273" s="64" t="s">
        <v>1452</v>
      </c>
      <c r="B9273" s="65" t="s">
        <v>1451</v>
      </c>
      <c r="C9273" s="65">
        <v>79780</v>
      </c>
      <c r="D9273" s="66">
        <f>VLOOKUP(A9273,'2.1 Termination Charges'!$B$4:$F$904,5,0)</f>
        <v>0.29248000000000002</v>
      </c>
      <c r="G9273" s="67"/>
      <c r="H9273" s="67"/>
      <c r="J9273" s="67"/>
      <c r="P9273" s="68"/>
      <c r="Q9273" s="69"/>
      <c r="R9273" s="69"/>
      <c r="Z9273" s="70"/>
      <c r="AA9273" s="71"/>
      <c r="AB9273" s="70"/>
      <c r="AC9273" s="70"/>
      <c r="AD9273" s="53"/>
      <c r="AE9273" s="53"/>
      <c r="AF9273" s="72"/>
      <c r="AG9273" s="70"/>
      <c r="AH9273" s="70"/>
      <c r="AI9273" s="70"/>
    </row>
    <row r="9274" spans="1:35" ht="12.75" customHeight="1" x14ac:dyDescent="0.2">
      <c r="A9274" s="64" t="s">
        <v>1452</v>
      </c>
      <c r="B9274" s="65" t="s">
        <v>1451</v>
      </c>
      <c r="C9274" s="65">
        <v>79781</v>
      </c>
      <c r="D9274" s="66">
        <f>VLOOKUP(A9274,'2.1 Termination Charges'!$B$4:$F$904,5,0)</f>
        <v>0.29248000000000002</v>
      </c>
      <c r="G9274" s="67"/>
      <c r="H9274" s="67"/>
      <c r="J9274" s="67"/>
      <c r="P9274" s="68"/>
      <c r="Q9274" s="69"/>
      <c r="R9274" s="69"/>
      <c r="Z9274" s="70"/>
      <c r="AA9274" s="71"/>
      <c r="AB9274" s="70"/>
      <c r="AC9274" s="70"/>
      <c r="AD9274" s="53"/>
      <c r="AE9274" s="53"/>
      <c r="AF9274" s="72"/>
      <c r="AG9274" s="70"/>
      <c r="AH9274" s="70"/>
      <c r="AI9274" s="70"/>
    </row>
    <row r="9275" spans="1:35" ht="12.75" customHeight="1" x14ac:dyDescent="0.2">
      <c r="A9275" s="64" t="s">
        <v>1452</v>
      </c>
      <c r="B9275" s="65" t="s">
        <v>1451</v>
      </c>
      <c r="C9275" s="65">
        <v>79782</v>
      </c>
      <c r="D9275" s="66">
        <f>VLOOKUP(A9275,'2.1 Termination Charges'!$B$4:$F$904,5,0)</f>
        <v>0.29248000000000002</v>
      </c>
      <c r="G9275" s="67"/>
      <c r="H9275" s="67"/>
      <c r="J9275" s="67"/>
      <c r="P9275" s="68"/>
      <c r="Q9275" s="69"/>
      <c r="R9275" s="69"/>
      <c r="Z9275" s="70"/>
      <c r="AA9275" s="71"/>
      <c r="AB9275" s="70"/>
      <c r="AC9275" s="70"/>
      <c r="AD9275" s="53"/>
      <c r="AE9275" s="53"/>
      <c r="AF9275" s="72"/>
      <c r="AG9275" s="70"/>
      <c r="AH9275" s="70"/>
      <c r="AI9275" s="70"/>
    </row>
    <row r="9276" spans="1:35" ht="12.75" customHeight="1" x14ac:dyDescent="0.2">
      <c r="A9276" s="64" t="s">
        <v>1452</v>
      </c>
      <c r="B9276" s="65" t="s">
        <v>1451</v>
      </c>
      <c r="C9276" s="65">
        <v>79787</v>
      </c>
      <c r="D9276" s="66">
        <f>VLOOKUP(A9276,'2.1 Termination Charges'!$B$4:$F$904,5,0)</f>
        <v>0.29248000000000002</v>
      </c>
      <c r="G9276" s="67"/>
      <c r="H9276" s="67"/>
      <c r="J9276" s="67"/>
      <c r="P9276" s="68"/>
      <c r="Q9276" s="69"/>
      <c r="R9276" s="69"/>
      <c r="Z9276" s="70"/>
      <c r="AA9276" s="71"/>
      <c r="AB9276" s="70"/>
      <c r="AC9276" s="70"/>
      <c r="AD9276" s="53"/>
      <c r="AE9276" s="53"/>
      <c r="AF9276" s="72"/>
      <c r="AG9276" s="70"/>
      <c r="AH9276" s="70"/>
      <c r="AI9276" s="70"/>
    </row>
    <row r="9277" spans="1:35" ht="12.75" customHeight="1" x14ac:dyDescent="0.2">
      <c r="A9277" s="64" t="s">
        <v>1452</v>
      </c>
      <c r="B9277" s="65" t="s">
        <v>1451</v>
      </c>
      <c r="C9277" s="65">
        <v>79788</v>
      </c>
      <c r="D9277" s="66">
        <f>VLOOKUP(A9277,'2.1 Termination Charges'!$B$4:$F$904,5,0)</f>
        <v>0.29248000000000002</v>
      </c>
      <c r="G9277" s="67"/>
      <c r="H9277" s="67"/>
      <c r="J9277" s="67"/>
      <c r="P9277" s="68"/>
      <c r="Q9277" s="69"/>
      <c r="R9277" s="69"/>
      <c r="Z9277" s="70"/>
      <c r="AA9277" s="71"/>
      <c r="AB9277" s="70"/>
      <c r="AC9277" s="70"/>
      <c r="AD9277" s="53"/>
      <c r="AE9277" s="53"/>
      <c r="AF9277" s="72"/>
      <c r="AG9277" s="70"/>
      <c r="AH9277" s="70"/>
      <c r="AI9277" s="70"/>
    </row>
    <row r="9278" spans="1:35" ht="12.75" customHeight="1" x14ac:dyDescent="0.2">
      <c r="A9278" s="64" t="s">
        <v>1452</v>
      </c>
      <c r="B9278" s="65" t="s">
        <v>1451</v>
      </c>
      <c r="C9278" s="65">
        <v>798</v>
      </c>
      <c r="D9278" s="66">
        <f>VLOOKUP(A9278,'2.1 Termination Charges'!$B$4:$F$904,5,0)</f>
        <v>0.29248000000000002</v>
      </c>
      <c r="G9278" s="67"/>
      <c r="H9278" s="67"/>
      <c r="J9278" s="67"/>
      <c r="P9278" s="68"/>
      <c r="Q9278" s="69"/>
      <c r="R9278" s="69"/>
      <c r="Z9278" s="70"/>
      <c r="AA9278" s="71"/>
      <c r="AB9278" s="70"/>
      <c r="AC9278" s="70"/>
      <c r="AD9278" s="53"/>
      <c r="AE9278" s="53"/>
      <c r="AF9278" s="72"/>
      <c r="AG9278" s="70"/>
      <c r="AH9278" s="70"/>
      <c r="AI9278" s="70"/>
    </row>
    <row r="9279" spans="1:35" ht="12.75" customHeight="1" x14ac:dyDescent="0.2">
      <c r="A9279" s="64" t="s">
        <v>1454</v>
      </c>
      <c r="B9279" s="65" t="s">
        <v>1453</v>
      </c>
      <c r="C9279" s="65">
        <v>7901265</v>
      </c>
      <c r="D9279" s="66">
        <f>VLOOKUP(A9279,'2.1 Termination Charges'!$B$4:$F$904,5,0)</f>
        <v>0.39772000000000002</v>
      </c>
      <c r="G9279" s="67"/>
      <c r="H9279" s="67"/>
      <c r="J9279" s="67"/>
      <c r="P9279" s="68"/>
      <c r="Q9279" s="69"/>
      <c r="R9279" s="69"/>
      <c r="Z9279" s="70"/>
      <c r="AA9279" s="71"/>
      <c r="AB9279" s="70"/>
      <c r="AC9279" s="70"/>
      <c r="AD9279" s="53"/>
      <c r="AE9279" s="53"/>
      <c r="AF9279" s="72"/>
      <c r="AG9279" s="70"/>
      <c r="AH9279" s="70"/>
      <c r="AI9279" s="70"/>
    </row>
    <row r="9280" spans="1:35" ht="12.75" customHeight="1" x14ac:dyDescent="0.2">
      <c r="A9280" s="64" t="s">
        <v>1454</v>
      </c>
      <c r="B9280" s="65" t="s">
        <v>1453</v>
      </c>
      <c r="C9280" s="65">
        <v>7901266</v>
      </c>
      <c r="D9280" s="66">
        <f>VLOOKUP(A9280,'2.1 Termination Charges'!$B$4:$F$904,5,0)</f>
        <v>0.39772000000000002</v>
      </c>
      <c r="G9280" s="67"/>
      <c r="H9280" s="67"/>
      <c r="J9280" s="67"/>
      <c r="P9280" s="68"/>
      <c r="Q9280" s="69"/>
      <c r="R9280" s="69"/>
      <c r="Z9280" s="70"/>
      <c r="AA9280" s="71"/>
      <c r="AB9280" s="70"/>
      <c r="AC9280" s="70"/>
      <c r="AD9280" s="53"/>
      <c r="AE9280" s="53"/>
      <c r="AF9280" s="72"/>
      <c r="AG9280" s="70"/>
      <c r="AH9280" s="70"/>
      <c r="AI9280" s="70"/>
    </row>
    <row r="9281" spans="1:35" ht="12.75" customHeight="1" x14ac:dyDescent="0.2">
      <c r="A9281" s="64" t="s">
        <v>1454</v>
      </c>
      <c r="B9281" s="65" t="s">
        <v>1453</v>
      </c>
      <c r="C9281" s="65">
        <v>7901267</v>
      </c>
      <c r="D9281" s="66">
        <f>VLOOKUP(A9281,'2.1 Termination Charges'!$B$4:$F$904,5,0)</f>
        <v>0.39772000000000002</v>
      </c>
      <c r="G9281" s="67"/>
      <c r="H9281" s="67"/>
      <c r="J9281" s="67"/>
      <c r="P9281" s="68"/>
      <c r="Q9281" s="69"/>
      <c r="R9281" s="69"/>
      <c r="Z9281" s="70"/>
      <c r="AA9281" s="71"/>
      <c r="AB9281" s="70"/>
      <c r="AC9281" s="70"/>
      <c r="AD9281" s="53"/>
      <c r="AE9281" s="53"/>
      <c r="AF9281" s="72"/>
      <c r="AG9281" s="70"/>
      <c r="AH9281" s="70"/>
      <c r="AI9281" s="70"/>
    </row>
    <row r="9282" spans="1:35" ht="12.75" customHeight="1" x14ac:dyDescent="0.2">
      <c r="A9282" s="64" t="s">
        <v>1454</v>
      </c>
      <c r="B9282" s="65" t="s">
        <v>1453</v>
      </c>
      <c r="C9282" s="65">
        <v>7901268</v>
      </c>
      <c r="D9282" s="66">
        <f>VLOOKUP(A9282,'2.1 Termination Charges'!$B$4:$F$904,5,0)</f>
        <v>0.39772000000000002</v>
      </c>
      <c r="G9282" s="67"/>
      <c r="H9282" s="67"/>
      <c r="J9282" s="67"/>
      <c r="P9282" s="68"/>
      <c r="Q9282" s="69"/>
      <c r="R9282" s="69"/>
      <c r="Z9282" s="70"/>
      <c r="AA9282" s="71"/>
      <c r="AB9282" s="70"/>
      <c r="AC9282" s="70"/>
      <c r="AD9282" s="53"/>
      <c r="AE9282" s="53"/>
      <c r="AF9282" s="72"/>
      <c r="AG9282" s="70"/>
      <c r="AH9282" s="70"/>
      <c r="AI9282" s="70"/>
    </row>
    <row r="9283" spans="1:35" ht="12.75" customHeight="1" x14ac:dyDescent="0.2">
      <c r="A9283" s="64" t="s">
        <v>1454</v>
      </c>
      <c r="B9283" s="65" t="s">
        <v>1453</v>
      </c>
      <c r="C9283" s="65">
        <v>7901269</v>
      </c>
      <c r="D9283" s="66">
        <f>VLOOKUP(A9283,'2.1 Termination Charges'!$B$4:$F$904,5,0)</f>
        <v>0.39772000000000002</v>
      </c>
      <c r="G9283" s="67"/>
      <c r="H9283" s="67"/>
      <c r="J9283" s="67"/>
      <c r="P9283" s="68"/>
      <c r="Q9283" s="69"/>
      <c r="R9283" s="69"/>
      <c r="Z9283" s="70"/>
      <c r="AA9283" s="71"/>
      <c r="AB9283" s="70"/>
      <c r="AC9283" s="70"/>
      <c r="AD9283" s="53"/>
      <c r="AE9283" s="53"/>
      <c r="AF9283" s="72"/>
      <c r="AG9283" s="70"/>
      <c r="AH9283" s="70"/>
      <c r="AI9283" s="70"/>
    </row>
    <row r="9284" spans="1:35" ht="12.75" customHeight="1" x14ac:dyDescent="0.2">
      <c r="A9284" s="64" t="s">
        <v>1454</v>
      </c>
      <c r="B9284" s="65" t="s">
        <v>1453</v>
      </c>
      <c r="C9284" s="65">
        <v>7901954</v>
      </c>
      <c r="D9284" s="66">
        <f>VLOOKUP(A9284,'2.1 Termination Charges'!$B$4:$F$904,5,0)</f>
        <v>0.39772000000000002</v>
      </c>
      <c r="G9284" s="67"/>
      <c r="H9284" s="67"/>
      <c r="J9284" s="67"/>
      <c r="P9284" s="68"/>
      <c r="Q9284" s="69"/>
      <c r="R9284" s="69"/>
      <c r="Z9284" s="70"/>
      <c r="AA9284" s="71"/>
      <c r="AB9284" s="70"/>
      <c r="AC9284" s="70"/>
      <c r="AD9284" s="53"/>
      <c r="AE9284" s="53"/>
      <c r="AF9284" s="72"/>
      <c r="AG9284" s="70"/>
      <c r="AH9284" s="70"/>
      <c r="AI9284" s="70"/>
    </row>
    <row r="9285" spans="1:35" ht="12.75" customHeight="1" x14ac:dyDescent="0.2">
      <c r="A9285" s="64" t="s">
        <v>1454</v>
      </c>
      <c r="B9285" s="65" t="s">
        <v>1453</v>
      </c>
      <c r="C9285" s="65">
        <v>7901955</v>
      </c>
      <c r="D9285" s="66">
        <f>VLOOKUP(A9285,'2.1 Termination Charges'!$B$4:$F$904,5,0)</f>
        <v>0.39772000000000002</v>
      </c>
      <c r="G9285" s="67"/>
      <c r="H9285" s="67"/>
      <c r="J9285" s="67"/>
      <c r="P9285" s="68"/>
      <c r="Q9285" s="69"/>
      <c r="R9285" s="69"/>
      <c r="Z9285" s="70"/>
      <c r="AA9285" s="71"/>
      <c r="AB9285" s="70"/>
      <c r="AC9285" s="70"/>
      <c r="AD9285" s="53"/>
      <c r="AE9285" s="53"/>
      <c r="AF9285" s="72"/>
      <c r="AG9285" s="70"/>
      <c r="AH9285" s="70"/>
      <c r="AI9285" s="70"/>
    </row>
    <row r="9286" spans="1:35" ht="12.75" customHeight="1" x14ac:dyDescent="0.2">
      <c r="A9286" s="64" t="s">
        <v>1454</v>
      </c>
      <c r="B9286" s="65" t="s">
        <v>1453</v>
      </c>
      <c r="C9286" s="65">
        <v>7902150</v>
      </c>
      <c r="D9286" s="66">
        <f>VLOOKUP(A9286,'2.1 Termination Charges'!$B$4:$F$904,5,0)</f>
        <v>0.39772000000000002</v>
      </c>
      <c r="G9286" s="67"/>
      <c r="H9286" s="67"/>
      <c r="J9286" s="67"/>
      <c r="P9286" s="68"/>
      <c r="Q9286" s="69"/>
      <c r="R9286" s="69"/>
      <c r="Z9286" s="70"/>
      <c r="AA9286" s="71"/>
      <c r="AB9286" s="70"/>
      <c r="AC9286" s="70"/>
      <c r="AD9286" s="53"/>
      <c r="AE9286" s="53"/>
      <c r="AF9286" s="72"/>
      <c r="AG9286" s="70"/>
      <c r="AH9286" s="70"/>
      <c r="AI9286" s="70"/>
    </row>
    <row r="9287" spans="1:35" ht="12.75" customHeight="1" x14ac:dyDescent="0.2">
      <c r="A9287" s="64" t="s">
        <v>1454</v>
      </c>
      <c r="B9287" s="65" t="s">
        <v>1453</v>
      </c>
      <c r="C9287" s="65">
        <v>7902151</v>
      </c>
      <c r="D9287" s="66">
        <f>VLOOKUP(A9287,'2.1 Termination Charges'!$B$4:$F$904,5,0)</f>
        <v>0.39772000000000002</v>
      </c>
      <c r="G9287" s="67"/>
      <c r="H9287" s="67"/>
      <c r="J9287" s="67"/>
      <c r="P9287" s="68"/>
      <c r="Q9287" s="69"/>
      <c r="R9287" s="69"/>
      <c r="Z9287" s="70"/>
      <c r="AA9287" s="71"/>
      <c r="AB9287" s="70"/>
      <c r="AC9287" s="70"/>
      <c r="AD9287" s="53"/>
      <c r="AE9287" s="53"/>
      <c r="AF9287" s="72"/>
      <c r="AG9287" s="70"/>
      <c r="AH9287" s="70"/>
      <c r="AI9287" s="70"/>
    </row>
    <row r="9288" spans="1:35" ht="12.75" customHeight="1" x14ac:dyDescent="0.2">
      <c r="A9288" s="64" t="s">
        <v>1454</v>
      </c>
      <c r="B9288" s="65" t="s">
        <v>1453</v>
      </c>
      <c r="C9288" s="65">
        <v>7902155</v>
      </c>
      <c r="D9288" s="66">
        <f>VLOOKUP(A9288,'2.1 Termination Charges'!$B$4:$F$904,5,0)</f>
        <v>0.39772000000000002</v>
      </c>
      <c r="G9288" s="67"/>
      <c r="H9288" s="67"/>
      <c r="J9288" s="67"/>
      <c r="P9288" s="68"/>
      <c r="Q9288" s="69"/>
      <c r="R9288" s="69"/>
      <c r="Z9288" s="70"/>
      <c r="AA9288" s="71"/>
      <c r="AB9288" s="70"/>
      <c r="AC9288" s="70"/>
      <c r="AD9288" s="53"/>
      <c r="AE9288" s="53"/>
      <c r="AF9288" s="72"/>
      <c r="AG9288" s="70"/>
      <c r="AH9288" s="70"/>
      <c r="AI9288" s="70"/>
    </row>
    <row r="9289" spans="1:35" ht="12.75" customHeight="1" x14ac:dyDescent="0.2">
      <c r="A9289" s="64" t="s">
        <v>1454</v>
      </c>
      <c r="B9289" s="65" t="s">
        <v>1453</v>
      </c>
      <c r="C9289" s="65">
        <v>7902156</v>
      </c>
      <c r="D9289" s="66">
        <f>VLOOKUP(A9289,'2.1 Termination Charges'!$B$4:$F$904,5,0)</f>
        <v>0.39772000000000002</v>
      </c>
      <c r="G9289" s="67"/>
      <c r="H9289" s="67"/>
      <c r="J9289" s="67"/>
      <c r="P9289" s="68"/>
      <c r="Q9289" s="69"/>
      <c r="R9289" s="69"/>
      <c r="Z9289" s="70"/>
      <c r="AA9289" s="71"/>
      <c r="AB9289" s="70"/>
      <c r="AC9289" s="70"/>
      <c r="AD9289" s="53"/>
      <c r="AE9289" s="53"/>
      <c r="AF9289" s="72"/>
      <c r="AG9289" s="70"/>
      <c r="AH9289" s="70"/>
      <c r="AI9289" s="70"/>
    </row>
    <row r="9290" spans="1:35" ht="12.75" customHeight="1" x14ac:dyDescent="0.2">
      <c r="A9290" s="64" t="s">
        <v>1454</v>
      </c>
      <c r="B9290" s="65" t="s">
        <v>1453</v>
      </c>
      <c r="C9290" s="65">
        <v>7902188</v>
      </c>
      <c r="D9290" s="66">
        <f>VLOOKUP(A9290,'2.1 Termination Charges'!$B$4:$F$904,5,0)</f>
        <v>0.39772000000000002</v>
      </c>
      <c r="G9290" s="67"/>
      <c r="H9290" s="67"/>
      <c r="J9290" s="67"/>
      <c r="P9290" s="68"/>
      <c r="Q9290" s="69"/>
      <c r="R9290" s="69"/>
      <c r="Z9290" s="70"/>
      <c r="AA9290" s="71"/>
      <c r="AB9290" s="70"/>
      <c r="AC9290" s="70"/>
      <c r="AD9290" s="53"/>
      <c r="AE9290" s="53"/>
      <c r="AF9290" s="72"/>
      <c r="AG9290" s="70"/>
      <c r="AH9290" s="70"/>
      <c r="AI9290" s="70"/>
    </row>
    <row r="9291" spans="1:35" ht="12.75" customHeight="1" x14ac:dyDescent="0.2">
      <c r="A9291" s="64" t="s">
        <v>1454</v>
      </c>
      <c r="B9291" s="65" t="s">
        <v>1453</v>
      </c>
      <c r="C9291" s="65">
        <v>7902253</v>
      </c>
      <c r="D9291" s="66">
        <f>VLOOKUP(A9291,'2.1 Termination Charges'!$B$4:$F$904,5,0)</f>
        <v>0.39772000000000002</v>
      </c>
      <c r="G9291" s="67"/>
      <c r="H9291" s="67"/>
      <c r="J9291" s="67"/>
      <c r="P9291" s="68"/>
      <c r="Q9291" s="69"/>
      <c r="R9291" s="69"/>
      <c r="Z9291" s="70"/>
      <c r="AA9291" s="71"/>
      <c r="AB9291" s="70"/>
      <c r="AC9291" s="70"/>
      <c r="AD9291" s="53"/>
      <c r="AE9291" s="53"/>
      <c r="AF9291" s="72"/>
      <c r="AG9291" s="70"/>
      <c r="AH9291" s="70"/>
      <c r="AI9291" s="70"/>
    </row>
    <row r="9292" spans="1:35" ht="12.75" customHeight="1" x14ac:dyDescent="0.2">
      <c r="A9292" s="64" t="s">
        <v>1454</v>
      </c>
      <c r="B9292" s="65" t="s">
        <v>1453</v>
      </c>
      <c r="C9292" s="65">
        <v>7902254</v>
      </c>
      <c r="D9292" s="66">
        <f>VLOOKUP(A9292,'2.1 Termination Charges'!$B$4:$F$904,5,0)</f>
        <v>0.39772000000000002</v>
      </c>
      <c r="G9292" s="67"/>
      <c r="H9292" s="67"/>
      <c r="J9292" s="67"/>
      <c r="P9292" s="68"/>
      <c r="Q9292" s="69"/>
      <c r="R9292" s="69"/>
      <c r="Z9292" s="70"/>
      <c r="AA9292" s="71"/>
      <c r="AB9292" s="70"/>
      <c r="AC9292" s="70"/>
      <c r="AD9292" s="53"/>
      <c r="AE9292" s="53"/>
      <c r="AF9292" s="72"/>
      <c r="AG9292" s="70"/>
      <c r="AH9292" s="70"/>
      <c r="AI9292" s="70"/>
    </row>
    <row r="9293" spans="1:35" ht="12.75" customHeight="1" x14ac:dyDescent="0.2">
      <c r="A9293" s="64" t="s">
        <v>1454</v>
      </c>
      <c r="B9293" s="65" t="s">
        <v>1453</v>
      </c>
      <c r="C9293" s="65">
        <v>7902255</v>
      </c>
      <c r="D9293" s="66">
        <f>VLOOKUP(A9293,'2.1 Termination Charges'!$B$4:$F$904,5,0)</f>
        <v>0.39772000000000002</v>
      </c>
      <c r="G9293" s="67"/>
      <c r="H9293" s="67"/>
      <c r="J9293" s="67"/>
      <c r="P9293" s="68"/>
      <c r="Q9293" s="69"/>
      <c r="R9293" s="69"/>
      <c r="Z9293" s="70"/>
      <c r="AA9293" s="71"/>
      <c r="AB9293" s="70"/>
      <c r="AC9293" s="70"/>
      <c r="AD9293" s="53"/>
      <c r="AE9293" s="53"/>
      <c r="AF9293" s="72"/>
      <c r="AG9293" s="70"/>
      <c r="AH9293" s="70"/>
      <c r="AI9293" s="70"/>
    </row>
    <row r="9294" spans="1:35" ht="12.75" customHeight="1" x14ac:dyDescent="0.2">
      <c r="A9294" s="64" t="s">
        <v>1454</v>
      </c>
      <c r="B9294" s="65" t="s">
        <v>1453</v>
      </c>
      <c r="C9294" s="65">
        <v>7902256</v>
      </c>
      <c r="D9294" s="66">
        <f>VLOOKUP(A9294,'2.1 Termination Charges'!$B$4:$F$904,5,0)</f>
        <v>0.39772000000000002</v>
      </c>
      <c r="G9294" s="67"/>
      <c r="H9294" s="67"/>
      <c r="J9294" s="67"/>
      <c r="P9294" s="68"/>
      <c r="Q9294" s="69"/>
      <c r="R9294" s="69"/>
      <c r="Z9294" s="70"/>
      <c r="AA9294" s="71"/>
      <c r="AB9294" s="70"/>
      <c r="AC9294" s="70"/>
      <c r="AD9294" s="53"/>
      <c r="AE9294" s="53"/>
      <c r="AF9294" s="72"/>
      <c r="AG9294" s="70"/>
      <c r="AH9294" s="70"/>
      <c r="AI9294" s="70"/>
    </row>
    <row r="9295" spans="1:35" ht="12.75" customHeight="1" x14ac:dyDescent="0.2">
      <c r="A9295" s="64" t="s">
        <v>1454</v>
      </c>
      <c r="B9295" s="65" t="s">
        <v>1453</v>
      </c>
      <c r="C9295" s="65">
        <v>7902257</v>
      </c>
      <c r="D9295" s="66">
        <f>VLOOKUP(A9295,'2.1 Termination Charges'!$B$4:$F$904,5,0)</f>
        <v>0.39772000000000002</v>
      </c>
      <c r="G9295" s="67"/>
      <c r="H9295" s="67"/>
      <c r="J9295" s="67"/>
      <c r="P9295" s="68"/>
      <c r="Q9295" s="69"/>
      <c r="R9295" s="69"/>
      <c r="Z9295" s="70"/>
      <c r="AA9295" s="71"/>
      <c r="AB9295" s="70"/>
      <c r="AC9295" s="70"/>
      <c r="AD9295" s="53"/>
      <c r="AE9295" s="53"/>
      <c r="AF9295" s="72"/>
      <c r="AG9295" s="70"/>
      <c r="AH9295" s="70"/>
      <c r="AI9295" s="70"/>
    </row>
    <row r="9296" spans="1:35" ht="12.75" customHeight="1" x14ac:dyDescent="0.2">
      <c r="A9296" s="64" t="s">
        <v>1454</v>
      </c>
      <c r="B9296" s="65" t="s">
        <v>1453</v>
      </c>
      <c r="C9296" s="65">
        <v>7902258</v>
      </c>
      <c r="D9296" s="66">
        <f>VLOOKUP(A9296,'2.1 Termination Charges'!$B$4:$F$904,5,0)</f>
        <v>0.39772000000000002</v>
      </c>
      <c r="G9296" s="67"/>
      <c r="H9296" s="67"/>
      <c r="J9296" s="67"/>
      <c r="P9296" s="68"/>
      <c r="Q9296" s="69"/>
      <c r="R9296" s="69"/>
      <c r="Z9296" s="70"/>
      <c r="AA9296" s="71"/>
      <c r="AB9296" s="70"/>
      <c r="AC9296" s="70"/>
      <c r="AD9296" s="53"/>
      <c r="AE9296" s="53"/>
      <c r="AF9296" s="72"/>
      <c r="AG9296" s="70"/>
      <c r="AH9296" s="70"/>
      <c r="AI9296" s="70"/>
    </row>
    <row r="9297" spans="1:35" ht="12.75" customHeight="1" x14ac:dyDescent="0.2">
      <c r="A9297" s="64" t="s">
        <v>1454</v>
      </c>
      <c r="B9297" s="65" t="s">
        <v>1453</v>
      </c>
      <c r="C9297" s="65">
        <v>7902259</v>
      </c>
      <c r="D9297" s="66">
        <f>VLOOKUP(A9297,'2.1 Termination Charges'!$B$4:$F$904,5,0)</f>
        <v>0.39772000000000002</v>
      </c>
      <c r="G9297" s="67"/>
      <c r="H9297" s="67"/>
      <c r="J9297" s="67"/>
      <c r="P9297" s="68"/>
      <c r="Q9297" s="69"/>
      <c r="R9297" s="69"/>
      <c r="Z9297" s="70"/>
      <c r="AA9297" s="71"/>
      <c r="AB9297" s="70"/>
      <c r="AC9297" s="70"/>
      <c r="AD9297" s="53"/>
      <c r="AE9297" s="53"/>
      <c r="AF9297" s="72"/>
      <c r="AG9297" s="70"/>
      <c r="AH9297" s="70"/>
      <c r="AI9297" s="70"/>
    </row>
    <row r="9298" spans="1:35" ht="12.75" customHeight="1" x14ac:dyDescent="0.2">
      <c r="A9298" s="64" t="s">
        <v>1454</v>
      </c>
      <c r="B9298" s="65" t="s">
        <v>1453</v>
      </c>
      <c r="C9298" s="65">
        <v>790226</v>
      </c>
      <c r="D9298" s="66">
        <f>VLOOKUP(A9298,'2.1 Termination Charges'!$B$4:$F$904,5,0)</f>
        <v>0.39772000000000002</v>
      </c>
      <c r="G9298" s="67"/>
      <c r="H9298" s="67"/>
      <c r="J9298" s="67"/>
      <c r="P9298" s="68"/>
      <c r="Q9298" s="69"/>
      <c r="R9298" s="69"/>
      <c r="Z9298" s="70"/>
      <c r="AA9298" s="71"/>
      <c r="AB9298" s="70"/>
      <c r="AC9298" s="70"/>
      <c r="AD9298" s="53"/>
      <c r="AE9298" s="53"/>
      <c r="AF9298" s="72"/>
      <c r="AG9298" s="70"/>
      <c r="AH9298" s="70"/>
      <c r="AI9298" s="70"/>
    </row>
    <row r="9299" spans="1:35" ht="12.75" customHeight="1" x14ac:dyDescent="0.2">
      <c r="A9299" s="64" t="s">
        <v>1454</v>
      </c>
      <c r="B9299" s="65" t="s">
        <v>1453</v>
      </c>
      <c r="C9299" s="65">
        <v>790227</v>
      </c>
      <c r="D9299" s="66">
        <f>VLOOKUP(A9299,'2.1 Termination Charges'!$B$4:$F$904,5,0)</f>
        <v>0.39772000000000002</v>
      </c>
      <c r="G9299" s="67"/>
      <c r="H9299" s="67"/>
      <c r="J9299" s="67"/>
      <c r="P9299" s="68"/>
      <c r="Q9299" s="69"/>
      <c r="R9299" s="69"/>
      <c r="Z9299" s="70"/>
      <c r="AA9299" s="71"/>
      <c r="AB9299" s="70"/>
      <c r="AC9299" s="70"/>
      <c r="AD9299" s="53"/>
      <c r="AE9299" s="53"/>
      <c r="AF9299" s="72"/>
      <c r="AG9299" s="70"/>
      <c r="AH9299" s="70"/>
      <c r="AI9299" s="70"/>
    </row>
    <row r="9300" spans="1:35" ht="12.75" customHeight="1" x14ac:dyDescent="0.2">
      <c r="A9300" s="64" t="s">
        <v>1454</v>
      </c>
      <c r="B9300" s="65" t="s">
        <v>1453</v>
      </c>
      <c r="C9300" s="65">
        <v>7902400</v>
      </c>
      <c r="D9300" s="66">
        <f>VLOOKUP(A9300,'2.1 Termination Charges'!$B$4:$F$904,5,0)</f>
        <v>0.39772000000000002</v>
      </c>
      <c r="G9300" s="67"/>
      <c r="H9300" s="67"/>
      <c r="J9300" s="67"/>
      <c r="P9300" s="68"/>
      <c r="Q9300" s="69"/>
      <c r="R9300" s="69"/>
      <c r="Z9300" s="70"/>
      <c r="AA9300" s="71"/>
      <c r="AB9300" s="70"/>
      <c r="AC9300" s="70"/>
      <c r="AD9300" s="53"/>
      <c r="AE9300" s="53"/>
      <c r="AF9300" s="72"/>
      <c r="AG9300" s="70"/>
      <c r="AH9300" s="70"/>
      <c r="AI9300" s="70"/>
    </row>
    <row r="9301" spans="1:35" ht="12.75" customHeight="1" x14ac:dyDescent="0.2">
      <c r="A9301" s="64" t="s">
        <v>1454</v>
      </c>
      <c r="B9301" s="65" t="s">
        <v>1453</v>
      </c>
      <c r="C9301" s="65">
        <v>7902409</v>
      </c>
      <c r="D9301" s="66">
        <f>VLOOKUP(A9301,'2.1 Termination Charges'!$B$4:$F$904,5,0)</f>
        <v>0.39772000000000002</v>
      </c>
      <c r="G9301" s="67"/>
      <c r="H9301" s="67"/>
      <c r="J9301" s="67"/>
      <c r="P9301" s="68"/>
      <c r="Q9301" s="69"/>
      <c r="R9301" s="69"/>
      <c r="Z9301" s="70"/>
      <c r="AA9301" s="71"/>
      <c r="AB9301" s="70"/>
      <c r="AC9301" s="70"/>
      <c r="AD9301" s="53"/>
      <c r="AE9301" s="53"/>
      <c r="AF9301" s="72"/>
      <c r="AG9301" s="70"/>
      <c r="AH9301" s="70"/>
      <c r="AI9301" s="70"/>
    </row>
    <row r="9302" spans="1:35" ht="12.75" customHeight="1" x14ac:dyDescent="0.2">
      <c r="A9302" s="64" t="s">
        <v>1454</v>
      </c>
      <c r="B9302" s="65" t="s">
        <v>1453</v>
      </c>
      <c r="C9302" s="65">
        <v>7902410</v>
      </c>
      <c r="D9302" s="66">
        <f>VLOOKUP(A9302,'2.1 Termination Charges'!$B$4:$F$904,5,0)</f>
        <v>0.39772000000000002</v>
      </c>
      <c r="G9302" s="67"/>
      <c r="H9302" s="67"/>
      <c r="J9302" s="67"/>
      <c r="P9302" s="68"/>
      <c r="Q9302" s="69"/>
      <c r="R9302" s="69"/>
      <c r="Z9302" s="70"/>
      <c r="AA9302" s="71"/>
      <c r="AB9302" s="70"/>
      <c r="AC9302" s="70"/>
      <c r="AD9302" s="53"/>
      <c r="AE9302" s="53"/>
      <c r="AF9302" s="72"/>
      <c r="AG9302" s="70"/>
      <c r="AH9302" s="70"/>
      <c r="AI9302" s="70"/>
    </row>
    <row r="9303" spans="1:35" ht="12.75" customHeight="1" x14ac:dyDescent="0.2">
      <c r="A9303" s="64" t="s">
        <v>1454</v>
      </c>
      <c r="B9303" s="65" t="s">
        <v>1453</v>
      </c>
      <c r="C9303" s="65">
        <v>790244</v>
      </c>
      <c r="D9303" s="66">
        <f>VLOOKUP(A9303,'2.1 Termination Charges'!$B$4:$F$904,5,0)</f>
        <v>0.39772000000000002</v>
      </c>
      <c r="G9303" s="67"/>
      <c r="H9303" s="67"/>
      <c r="J9303" s="67"/>
      <c r="P9303" s="68"/>
      <c r="Q9303" s="69"/>
      <c r="R9303" s="69"/>
      <c r="Z9303" s="70"/>
      <c r="AA9303" s="71"/>
      <c r="AB9303" s="70"/>
      <c r="AC9303" s="70"/>
      <c r="AD9303" s="53"/>
      <c r="AE9303" s="53"/>
      <c r="AF9303" s="72"/>
      <c r="AG9303" s="70"/>
      <c r="AH9303" s="70"/>
      <c r="AI9303" s="70"/>
    </row>
    <row r="9304" spans="1:35" ht="12.75" customHeight="1" x14ac:dyDescent="0.2">
      <c r="A9304" s="64" t="s">
        <v>1454</v>
      </c>
      <c r="B9304" s="65" t="s">
        <v>1453</v>
      </c>
      <c r="C9304" s="65">
        <v>790247</v>
      </c>
      <c r="D9304" s="66">
        <f>VLOOKUP(A9304,'2.1 Termination Charges'!$B$4:$F$904,5,0)</f>
        <v>0.39772000000000002</v>
      </c>
      <c r="G9304" s="67"/>
      <c r="H9304" s="67"/>
      <c r="J9304" s="67"/>
      <c r="P9304" s="68"/>
      <c r="Q9304" s="69"/>
      <c r="R9304" s="69"/>
      <c r="Z9304" s="70"/>
      <c r="AA9304" s="71"/>
      <c r="AB9304" s="70"/>
      <c r="AC9304" s="70"/>
      <c r="AD9304" s="53"/>
      <c r="AE9304" s="53"/>
      <c r="AF9304" s="72"/>
      <c r="AG9304" s="70"/>
      <c r="AH9304" s="70"/>
      <c r="AI9304" s="70"/>
    </row>
    <row r="9305" spans="1:35" ht="12.75" customHeight="1" x14ac:dyDescent="0.2">
      <c r="A9305" s="64" t="s">
        <v>1454</v>
      </c>
      <c r="B9305" s="65" t="s">
        <v>1453</v>
      </c>
      <c r="C9305" s="65">
        <v>7902500</v>
      </c>
      <c r="D9305" s="66">
        <f>VLOOKUP(A9305,'2.1 Termination Charges'!$B$4:$F$904,5,0)</f>
        <v>0.39772000000000002</v>
      </c>
      <c r="G9305" s="67"/>
      <c r="H9305" s="67"/>
      <c r="J9305" s="67"/>
      <c r="P9305" s="68"/>
      <c r="Q9305" s="69"/>
      <c r="R9305" s="69"/>
      <c r="Z9305" s="70"/>
      <c r="AA9305" s="71"/>
      <c r="AB9305" s="70"/>
      <c r="AC9305" s="70"/>
      <c r="AD9305" s="53"/>
      <c r="AE9305" s="53"/>
      <c r="AF9305" s="72"/>
      <c r="AG9305" s="70"/>
      <c r="AH9305" s="70"/>
      <c r="AI9305" s="70"/>
    </row>
    <row r="9306" spans="1:35" ht="12.75" customHeight="1" x14ac:dyDescent="0.2">
      <c r="A9306" s="64" t="s">
        <v>1454</v>
      </c>
      <c r="B9306" s="65" t="s">
        <v>1453</v>
      </c>
      <c r="C9306" s="65">
        <v>7902501</v>
      </c>
      <c r="D9306" s="66">
        <f>VLOOKUP(A9306,'2.1 Termination Charges'!$B$4:$F$904,5,0)</f>
        <v>0.39772000000000002</v>
      </c>
      <c r="G9306" s="67"/>
      <c r="H9306" s="67"/>
      <c r="J9306" s="67"/>
      <c r="P9306" s="68"/>
      <c r="Q9306" s="69"/>
      <c r="R9306" s="69"/>
      <c r="Z9306" s="70"/>
      <c r="AA9306" s="71"/>
      <c r="AB9306" s="70"/>
      <c r="AC9306" s="70"/>
      <c r="AD9306" s="53"/>
      <c r="AE9306" s="53"/>
      <c r="AF9306" s="72"/>
      <c r="AG9306" s="70"/>
      <c r="AH9306" s="70"/>
      <c r="AI9306" s="70"/>
    </row>
    <row r="9307" spans="1:35" ht="12.75" customHeight="1" x14ac:dyDescent="0.2">
      <c r="A9307" s="64" t="s">
        <v>1454</v>
      </c>
      <c r="B9307" s="65" t="s">
        <v>1453</v>
      </c>
      <c r="C9307" s="65">
        <v>7902502</v>
      </c>
      <c r="D9307" s="66">
        <f>VLOOKUP(A9307,'2.1 Termination Charges'!$B$4:$F$904,5,0)</f>
        <v>0.39772000000000002</v>
      </c>
      <c r="G9307" s="67"/>
      <c r="H9307" s="67"/>
      <c r="J9307" s="67"/>
      <c r="P9307" s="68"/>
      <c r="Q9307" s="69"/>
      <c r="R9307" s="69"/>
      <c r="Z9307" s="70"/>
      <c r="AA9307" s="71"/>
      <c r="AB9307" s="70"/>
      <c r="AC9307" s="70"/>
      <c r="AD9307" s="53"/>
      <c r="AE9307" s="53"/>
      <c r="AF9307" s="72"/>
      <c r="AG9307" s="70"/>
      <c r="AH9307" s="70"/>
      <c r="AI9307" s="70"/>
    </row>
    <row r="9308" spans="1:35" ht="12.75" customHeight="1" x14ac:dyDescent="0.2">
      <c r="A9308" s="64" t="s">
        <v>1454</v>
      </c>
      <c r="B9308" s="65" t="s">
        <v>1453</v>
      </c>
      <c r="C9308" s="65">
        <v>7902503</v>
      </c>
      <c r="D9308" s="66">
        <f>VLOOKUP(A9308,'2.1 Termination Charges'!$B$4:$F$904,5,0)</f>
        <v>0.39772000000000002</v>
      </c>
      <c r="G9308" s="67"/>
      <c r="H9308" s="67"/>
      <c r="J9308" s="67"/>
      <c r="P9308" s="68"/>
      <c r="Q9308" s="69"/>
      <c r="R9308" s="69"/>
      <c r="Z9308" s="70"/>
      <c r="AA9308" s="71"/>
      <c r="AB9308" s="70"/>
      <c r="AC9308" s="70"/>
      <c r="AD9308" s="53"/>
      <c r="AE9308" s="53"/>
      <c r="AF9308" s="72"/>
      <c r="AG9308" s="70"/>
      <c r="AH9308" s="70"/>
      <c r="AI9308" s="70"/>
    </row>
    <row r="9309" spans="1:35" ht="12.75" customHeight="1" x14ac:dyDescent="0.2">
      <c r="A9309" s="64" t="s">
        <v>1454</v>
      </c>
      <c r="B9309" s="65" t="s">
        <v>1453</v>
      </c>
      <c r="C9309" s="65">
        <v>7902509</v>
      </c>
      <c r="D9309" s="66">
        <f>VLOOKUP(A9309,'2.1 Termination Charges'!$B$4:$F$904,5,0)</f>
        <v>0.39772000000000002</v>
      </c>
      <c r="G9309" s="67"/>
      <c r="H9309" s="67"/>
      <c r="J9309" s="67"/>
      <c r="P9309" s="68"/>
      <c r="Q9309" s="69"/>
      <c r="R9309" s="69"/>
      <c r="Z9309" s="70"/>
      <c r="AA9309" s="71"/>
      <c r="AB9309" s="70"/>
      <c r="AC9309" s="70"/>
      <c r="AD9309" s="53"/>
      <c r="AE9309" s="53"/>
      <c r="AF9309" s="72"/>
      <c r="AG9309" s="70"/>
      <c r="AH9309" s="70"/>
      <c r="AI9309" s="70"/>
    </row>
    <row r="9310" spans="1:35" ht="12.75" customHeight="1" x14ac:dyDescent="0.2">
      <c r="A9310" s="64" t="s">
        <v>1454</v>
      </c>
      <c r="B9310" s="65" t="s">
        <v>1453</v>
      </c>
      <c r="C9310" s="65">
        <v>7902583</v>
      </c>
      <c r="D9310" s="66">
        <f>VLOOKUP(A9310,'2.1 Termination Charges'!$B$4:$F$904,5,0)</f>
        <v>0.39772000000000002</v>
      </c>
      <c r="G9310" s="67"/>
      <c r="H9310" s="67"/>
      <c r="J9310" s="67"/>
      <c r="P9310" s="68"/>
      <c r="Q9310" s="69"/>
      <c r="R9310" s="69"/>
      <c r="Z9310" s="70"/>
      <c r="AA9310" s="71"/>
      <c r="AB9310" s="70"/>
      <c r="AC9310" s="70"/>
      <c r="AD9310" s="53"/>
      <c r="AE9310" s="53"/>
      <c r="AF9310" s="72"/>
      <c r="AG9310" s="70"/>
      <c r="AH9310" s="70"/>
      <c r="AI9310" s="70"/>
    </row>
    <row r="9311" spans="1:35" ht="12.75" customHeight="1" x14ac:dyDescent="0.2">
      <c r="A9311" s="64" t="s">
        <v>1454</v>
      </c>
      <c r="B9311" s="65" t="s">
        <v>1453</v>
      </c>
      <c r="C9311" s="65">
        <v>7902584</v>
      </c>
      <c r="D9311" s="66">
        <f>VLOOKUP(A9311,'2.1 Termination Charges'!$B$4:$F$904,5,0)</f>
        <v>0.39772000000000002</v>
      </c>
      <c r="G9311" s="67"/>
      <c r="H9311" s="67"/>
      <c r="J9311" s="67"/>
      <c r="P9311" s="68"/>
      <c r="Q9311" s="69"/>
      <c r="R9311" s="69"/>
      <c r="Z9311" s="70"/>
      <c r="AA9311" s="71"/>
      <c r="AB9311" s="70"/>
      <c r="AC9311" s="70"/>
      <c r="AD9311" s="53"/>
      <c r="AE9311" s="53"/>
      <c r="AF9311" s="72"/>
      <c r="AG9311" s="70"/>
      <c r="AH9311" s="70"/>
      <c r="AI9311" s="70"/>
    </row>
    <row r="9312" spans="1:35" ht="12.75" customHeight="1" x14ac:dyDescent="0.2">
      <c r="A9312" s="64" t="s">
        <v>1454</v>
      </c>
      <c r="B9312" s="65" t="s">
        <v>1453</v>
      </c>
      <c r="C9312" s="65">
        <v>7902585</v>
      </c>
      <c r="D9312" s="66">
        <f>VLOOKUP(A9312,'2.1 Termination Charges'!$B$4:$F$904,5,0)</f>
        <v>0.39772000000000002</v>
      </c>
      <c r="G9312" s="67"/>
      <c r="H9312" s="67"/>
      <c r="J9312" s="67"/>
      <c r="P9312" s="68"/>
      <c r="Q9312" s="69"/>
      <c r="R9312" s="69"/>
      <c r="Z9312" s="70"/>
      <c r="AA9312" s="71"/>
      <c r="AB9312" s="70"/>
      <c r="AC9312" s="70"/>
      <c r="AD9312" s="53"/>
      <c r="AE9312" s="53"/>
      <c r="AF9312" s="72"/>
      <c r="AG9312" s="70"/>
      <c r="AH9312" s="70"/>
      <c r="AI9312" s="70"/>
    </row>
    <row r="9313" spans="1:35" ht="12.75" customHeight="1" x14ac:dyDescent="0.2">
      <c r="A9313" s="64" t="s">
        <v>1454</v>
      </c>
      <c r="B9313" s="65" t="s">
        <v>1453</v>
      </c>
      <c r="C9313" s="65">
        <v>7902586</v>
      </c>
      <c r="D9313" s="66">
        <f>VLOOKUP(A9313,'2.1 Termination Charges'!$B$4:$F$904,5,0)</f>
        <v>0.39772000000000002</v>
      </c>
      <c r="G9313" s="67"/>
      <c r="H9313" s="67"/>
      <c r="J9313" s="67"/>
      <c r="P9313" s="68"/>
      <c r="Q9313" s="69"/>
      <c r="R9313" s="69"/>
      <c r="Z9313" s="70"/>
      <c r="AA9313" s="71"/>
      <c r="AB9313" s="70"/>
      <c r="AC9313" s="70"/>
      <c r="AD9313" s="53"/>
      <c r="AE9313" s="53"/>
      <c r="AF9313" s="72"/>
      <c r="AG9313" s="70"/>
      <c r="AH9313" s="70"/>
      <c r="AI9313" s="70"/>
    </row>
    <row r="9314" spans="1:35" ht="12.75" customHeight="1" x14ac:dyDescent="0.2">
      <c r="A9314" s="64" t="s">
        <v>1454</v>
      </c>
      <c r="B9314" s="65" t="s">
        <v>1453</v>
      </c>
      <c r="C9314" s="65">
        <v>7902587</v>
      </c>
      <c r="D9314" s="66">
        <f>VLOOKUP(A9314,'2.1 Termination Charges'!$B$4:$F$904,5,0)</f>
        <v>0.39772000000000002</v>
      </c>
      <c r="G9314" s="67"/>
      <c r="H9314" s="67"/>
      <c r="J9314" s="67"/>
      <c r="P9314" s="68"/>
      <c r="Q9314" s="69"/>
      <c r="R9314" s="69"/>
      <c r="Z9314" s="70"/>
      <c r="AA9314" s="71"/>
      <c r="AB9314" s="70"/>
      <c r="AC9314" s="70"/>
      <c r="AD9314" s="53"/>
      <c r="AE9314" s="53"/>
      <c r="AF9314" s="72"/>
      <c r="AG9314" s="70"/>
      <c r="AH9314" s="70"/>
      <c r="AI9314" s="70"/>
    </row>
    <row r="9315" spans="1:35" ht="12.75" customHeight="1" x14ac:dyDescent="0.2">
      <c r="A9315" s="64" t="s">
        <v>1454</v>
      </c>
      <c r="B9315" s="65" t="s">
        <v>1453</v>
      </c>
      <c r="C9315" s="65">
        <v>790260</v>
      </c>
      <c r="D9315" s="66">
        <f>VLOOKUP(A9315,'2.1 Termination Charges'!$B$4:$F$904,5,0)</f>
        <v>0.39772000000000002</v>
      </c>
      <c r="G9315" s="67"/>
      <c r="H9315" s="67"/>
      <c r="J9315" s="67"/>
      <c r="P9315" s="68"/>
      <c r="Q9315" s="69"/>
      <c r="R9315" s="69"/>
      <c r="Z9315" s="70"/>
      <c r="AA9315" s="71"/>
      <c r="AB9315" s="70"/>
      <c r="AC9315" s="70"/>
      <c r="AD9315" s="53"/>
      <c r="AE9315" s="53"/>
      <c r="AF9315" s="72"/>
      <c r="AG9315" s="70"/>
      <c r="AH9315" s="70"/>
      <c r="AI9315" s="70"/>
    </row>
    <row r="9316" spans="1:35" ht="12.75" customHeight="1" x14ac:dyDescent="0.2">
      <c r="A9316" s="64" t="s">
        <v>1454</v>
      </c>
      <c r="B9316" s="65" t="s">
        <v>1453</v>
      </c>
      <c r="C9316" s="65">
        <v>790261</v>
      </c>
      <c r="D9316" s="66">
        <f>VLOOKUP(A9316,'2.1 Termination Charges'!$B$4:$F$904,5,0)</f>
        <v>0.39772000000000002</v>
      </c>
      <c r="G9316" s="67"/>
      <c r="H9316" s="67"/>
      <c r="J9316" s="67"/>
      <c r="P9316" s="68"/>
      <c r="Q9316" s="69"/>
      <c r="R9316" s="69"/>
      <c r="Z9316" s="70"/>
      <c r="AA9316" s="71"/>
      <c r="AB9316" s="70"/>
      <c r="AC9316" s="70"/>
      <c r="AD9316" s="53"/>
      <c r="AE9316" s="53"/>
      <c r="AF9316" s="72"/>
      <c r="AG9316" s="70"/>
      <c r="AH9316" s="70"/>
      <c r="AI9316" s="70"/>
    </row>
    <row r="9317" spans="1:35" ht="12.75" customHeight="1" x14ac:dyDescent="0.2">
      <c r="A9317" s="64" t="s">
        <v>1454</v>
      </c>
      <c r="B9317" s="65" t="s">
        <v>1453</v>
      </c>
      <c r="C9317" s="65">
        <v>790262</v>
      </c>
      <c r="D9317" s="66">
        <f>VLOOKUP(A9317,'2.1 Termination Charges'!$B$4:$F$904,5,0)</f>
        <v>0.39772000000000002</v>
      </c>
      <c r="G9317" s="67"/>
      <c r="H9317" s="67"/>
      <c r="J9317" s="67"/>
      <c r="P9317" s="68"/>
      <c r="Q9317" s="69"/>
      <c r="R9317" s="69"/>
      <c r="Z9317" s="70"/>
      <c r="AA9317" s="71"/>
      <c r="AB9317" s="70"/>
      <c r="AC9317" s="70"/>
      <c r="AD9317" s="53"/>
      <c r="AE9317" s="53"/>
      <c r="AF9317" s="72"/>
      <c r="AG9317" s="70"/>
      <c r="AH9317" s="70"/>
      <c r="AI9317" s="70"/>
    </row>
    <row r="9318" spans="1:35" ht="12.75" customHeight="1" x14ac:dyDescent="0.2">
      <c r="A9318" s="64" t="s">
        <v>1454</v>
      </c>
      <c r="B9318" s="65" t="s">
        <v>1453</v>
      </c>
      <c r="C9318" s="65">
        <v>790263</v>
      </c>
      <c r="D9318" s="66">
        <f>VLOOKUP(A9318,'2.1 Termination Charges'!$B$4:$F$904,5,0)</f>
        <v>0.39772000000000002</v>
      </c>
      <c r="G9318" s="67"/>
      <c r="H9318" s="67"/>
      <c r="J9318" s="67"/>
      <c r="P9318" s="68"/>
      <c r="Q9318" s="69"/>
      <c r="R9318" s="69"/>
      <c r="Z9318" s="70"/>
      <c r="AA9318" s="71"/>
      <c r="AB9318" s="70"/>
      <c r="AC9318" s="70"/>
      <c r="AD9318" s="53"/>
      <c r="AE9318" s="53"/>
      <c r="AF9318" s="72"/>
      <c r="AG9318" s="70"/>
      <c r="AH9318" s="70"/>
      <c r="AI9318" s="70"/>
    </row>
    <row r="9319" spans="1:35" ht="12.75" customHeight="1" x14ac:dyDescent="0.2">
      <c r="A9319" s="64" t="s">
        <v>1454</v>
      </c>
      <c r="B9319" s="65" t="s">
        <v>1453</v>
      </c>
      <c r="C9319" s="65">
        <v>790264</v>
      </c>
      <c r="D9319" s="66">
        <f>VLOOKUP(A9319,'2.1 Termination Charges'!$B$4:$F$904,5,0)</f>
        <v>0.39772000000000002</v>
      </c>
      <c r="G9319" s="67"/>
      <c r="H9319" s="67"/>
      <c r="J9319" s="67"/>
      <c r="P9319" s="68"/>
      <c r="Q9319" s="69"/>
      <c r="R9319" s="69"/>
      <c r="Z9319" s="70"/>
      <c r="AA9319" s="71"/>
      <c r="AB9319" s="70"/>
      <c r="AC9319" s="70"/>
      <c r="AD9319" s="53"/>
      <c r="AE9319" s="53"/>
      <c r="AF9319" s="72"/>
      <c r="AG9319" s="70"/>
      <c r="AH9319" s="70"/>
      <c r="AI9319" s="70"/>
    </row>
    <row r="9320" spans="1:35" ht="12.75" customHeight="1" x14ac:dyDescent="0.2">
      <c r="A9320" s="64" t="s">
        <v>1454</v>
      </c>
      <c r="B9320" s="65" t="s">
        <v>1453</v>
      </c>
      <c r="C9320" s="65">
        <v>7902690</v>
      </c>
      <c r="D9320" s="66">
        <f>VLOOKUP(A9320,'2.1 Termination Charges'!$B$4:$F$904,5,0)</f>
        <v>0.39772000000000002</v>
      </c>
      <c r="G9320" s="67"/>
      <c r="H9320" s="67"/>
      <c r="J9320" s="67"/>
      <c r="P9320" s="68"/>
      <c r="Q9320" s="69"/>
      <c r="R9320" s="69"/>
      <c r="Z9320" s="70"/>
      <c r="AA9320" s="71"/>
      <c r="AB9320" s="70"/>
      <c r="AC9320" s="70"/>
      <c r="AD9320" s="53"/>
      <c r="AE9320" s="53"/>
      <c r="AF9320" s="72"/>
      <c r="AG9320" s="70"/>
      <c r="AH9320" s="70"/>
      <c r="AI9320" s="70"/>
    </row>
    <row r="9321" spans="1:35" ht="12.75" customHeight="1" x14ac:dyDescent="0.2">
      <c r="A9321" s="64" t="s">
        <v>1454</v>
      </c>
      <c r="B9321" s="65" t="s">
        <v>1453</v>
      </c>
      <c r="C9321" s="65">
        <v>7902691</v>
      </c>
      <c r="D9321" s="66">
        <f>VLOOKUP(A9321,'2.1 Termination Charges'!$B$4:$F$904,5,0)</f>
        <v>0.39772000000000002</v>
      </c>
      <c r="G9321" s="67"/>
      <c r="H9321" s="67"/>
      <c r="J9321" s="67"/>
      <c r="P9321" s="68"/>
      <c r="Q9321" s="69"/>
      <c r="R9321" s="69"/>
      <c r="Z9321" s="70"/>
      <c r="AA9321" s="71"/>
      <c r="AB9321" s="70"/>
      <c r="AC9321" s="70"/>
      <c r="AD9321" s="53"/>
      <c r="AE9321" s="53"/>
      <c r="AF9321" s="72"/>
      <c r="AG9321" s="70"/>
      <c r="AH9321" s="70"/>
      <c r="AI9321" s="70"/>
    </row>
    <row r="9322" spans="1:35" ht="12.75" customHeight="1" x14ac:dyDescent="0.2">
      <c r="A9322" s="64" t="s">
        <v>1454</v>
      </c>
      <c r="B9322" s="65" t="s">
        <v>1453</v>
      </c>
      <c r="C9322" s="65">
        <v>7902692</v>
      </c>
      <c r="D9322" s="66">
        <f>VLOOKUP(A9322,'2.1 Termination Charges'!$B$4:$F$904,5,0)</f>
        <v>0.39772000000000002</v>
      </c>
      <c r="G9322" s="67"/>
      <c r="H9322" s="67"/>
      <c r="J9322" s="67"/>
      <c r="P9322" s="68"/>
      <c r="Q9322" s="69"/>
      <c r="R9322" s="69"/>
      <c r="Z9322" s="70"/>
      <c r="AA9322" s="71"/>
      <c r="AB9322" s="70"/>
      <c r="AC9322" s="70"/>
      <c r="AD9322" s="53"/>
      <c r="AE9322" s="53"/>
      <c r="AF9322" s="72"/>
      <c r="AG9322" s="70"/>
      <c r="AH9322" s="70"/>
      <c r="AI9322" s="70"/>
    </row>
    <row r="9323" spans="1:35" ht="12.75" customHeight="1" x14ac:dyDescent="0.2">
      <c r="A9323" s="64" t="s">
        <v>1454</v>
      </c>
      <c r="B9323" s="65" t="s">
        <v>1453</v>
      </c>
      <c r="C9323" s="65">
        <v>7902693</v>
      </c>
      <c r="D9323" s="66">
        <f>VLOOKUP(A9323,'2.1 Termination Charges'!$B$4:$F$904,5,0)</f>
        <v>0.39772000000000002</v>
      </c>
      <c r="G9323" s="67"/>
      <c r="H9323" s="67"/>
      <c r="J9323" s="67"/>
      <c r="P9323" s="68"/>
      <c r="Q9323" s="69"/>
      <c r="R9323" s="69"/>
      <c r="Z9323" s="70"/>
      <c r="AA9323" s="71"/>
      <c r="AB9323" s="70"/>
      <c r="AC9323" s="70"/>
      <c r="AD9323" s="53"/>
      <c r="AE9323" s="53"/>
      <c r="AF9323" s="72"/>
      <c r="AG9323" s="70"/>
      <c r="AH9323" s="70"/>
      <c r="AI9323" s="70"/>
    </row>
    <row r="9324" spans="1:35" ht="12.75" customHeight="1" x14ac:dyDescent="0.2">
      <c r="A9324" s="64" t="s">
        <v>1454</v>
      </c>
      <c r="B9324" s="65" t="s">
        <v>1453</v>
      </c>
      <c r="C9324" s="65">
        <v>7902694</v>
      </c>
      <c r="D9324" s="66">
        <f>VLOOKUP(A9324,'2.1 Termination Charges'!$B$4:$F$904,5,0)</f>
        <v>0.39772000000000002</v>
      </c>
      <c r="G9324" s="67"/>
      <c r="H9324" s="67"/>
      <c r="J9324" s="67"/>
      <c r="P9324" s="68"/>
      <c r="Q9324" s="69"/>
      <c r="R9324" s="69"/>
      <c r="Z9324" s="70"/>
      <c r="AA9324" s="71"/>
      <c r="AB9324" s="70"/>
      <c r="AC9324" s="70"/>
      <c r="AD9324" s="53"/>
      <c r="AE9324" s="53"/>
      <c r="AF9324" s="72"/>
      <c r="AG9324" s="70"/>
      <c r="AH9324" s="70"/>
      <c r="AI9324" s="70"/>
    </row>
    <row r="9325" spans="1:35" ht="12.75" customHeight="1" x14ac:dyDescent="0.2">
      <c r="A9325" s="64" t="s">
        <v>1454</v>
      </c>
      <c r="B9325" s="65" t="s">
        <v>1453</v>
      </c>
      <c r="C9325" s="65">
        <v>790279</v>
      </c>
      <c r="D9325" s="66">
        <f>VLOOKUP(A9325,'2.1 Termination Charges'!$B$4:$F$904,5,0)</f>
        <v>0.39772000000000002</v>
      </c>
      <c r="G9325" s="67"/>
      <c r="H9325" s="67"/>
      <c r="J9325" s="67"/>
      <c r="P9325" s="68"/>
      <c r="Q9325" s="69"/>
      <c r="R9325" s="69"/>
      <c r="Z9325" s="70"/>
      <c r="AA9325" s="71"/>
      <c r="AB9325" s="70"/>
      <c r="AC9325" s="70"/>
      <c r="AD9325" s="53"/>
      <c r="AE9325" s="53"/>
      <c r="AF9325" s="72"/>
      <c r="AG9325" s="70"/>
      <c r="AH9325" s="70"/>
      <c r="AI9325" s="70"/>
    </row>
    <row r="9326" spans="1:35" ht="12.75" customHeight="1" x14ac:dyDescent="0.2">
      <c r="A9326" s="64" t="s">
        <v>1454</v>
      </c>
      <c r="B9326" s="65" t="s">
        <v>1453</v>
      </c>
      <c r="C9326" s="65">
        <v>790280</v>
      </c>
      <c r="D9326" s="66">
        <f>VLOOKUP(A9326,'2.1 Termination Charges'!$B$4:$F$904,5,0)</f>
        <v>0.39772000000000002</v>
      </c>
      <c r="G9326" s="67"/>
      <c r="H9326" s="67"/>
      <c r="J9326" s="67"/>
      <c r="P9326" s="68"/>
      <c r="Q9326" s="69"/>
      <c r="R9326" s="69"/>
      <c r="Z9326" s="70"/>
      <c r="AA9326" s="71"/>
      <c r="AB9326" s="70"/>
      <c r="AC9326" s="70"/>
      <c r="AD9326" s="53"/>
      <c r="AE9326" s="53"/>
      <c r="AF9326" s="72"/>
      <c r="AG9326" s="70"/>
      <c r="AH9326" s="70"/>
      <c r="AI9326" s="70"/>
    </row>
    <row r="9327" spans="1:35" ht="12.75" customHeight="1" x14ac:dyDescent="0.2">
      <c r="A9327" s="64" t="s">
        <v>1454</v>
      </c>
      <c r="B9327" s="65" t="s">
        <v>1453</v>
      </c>
      <c r="C9327" s="65">
        <v>7902812</v>
      </c>
      <c r="D9327" s="66">
        <f>VLOOKUP(A9327,'2.1 Termination Charges'!$B$4:$F$904,5,0)</f>
        <v>0.39772000000000002</v>
      </c>
      <c r="G9327" s="67"/>
      <c r="H9327" s="67"/>
      <c r="J9327" s="67"/>
      <c r="P9327" s="68"/>
      <c r="Q9327" s="69"/>
      <c r="R9327" s="69"/>
      <c r="Z9327" s="70"/>
      <c r="AA9327" s="71"/>
      <c r="AB9327" s="70"/>
      <c r="AC9327" s="70"/>
      <c r="AD9327" s="53"/>
      <c r="AE9327" s="53"/>
      <c r="AF9327" s="72"/>
      <c r="AG9327" s="70"/>
      <c r="AH9327" s="70"/>
      <c r="AI9327" s="70"/>
    </row>
    <row r="9328" spans="1:35" ht="12.75" customHeight="1" x14ac:dyDescent="0.2">
      <c r="A9328" s="64" t="s">
        <v>1454</v>
      </c>
      <c r="B9328" s="65" t="s">
        <v>1453</v>
      </c>
      <c r="C9328" s="65">
        <v>7902813</v>
      </c>
      <c r="D9328" s="66">
        <f>VLOOKUP(A9328,'2.1 Termination Charges'!$B$4:$F$904,5,0)</f>
        <v>0.39772000000000002</v>
      </c>
      <c r="G9328" s="67"/>
      <c r="H9328" s="67"/>
      <c r="J9328" s="67"/>
      <c r="P9328" s="68"/>
      <c r="Q9328" s="69"/>
      <c r="R9328" s="69"/>
      <c r="Z9328" s="70"/>
      <c r="AA9328" s="71"/>
      <c r="AB9328" s="70"/>
      <c r="AC9328" s="70"/>
      <c r="AD9328" s="53"/>
      <c r="AE9328" s="53"/>
      <c r="AF9328" s="72"/>
      <c r="AG9328" s="70"/>
      <c r="AH9328" s="70"/>
      <c r="AI9328" s="70"/>
    </row>
    <row r="9329" spans="1:35" ht="12.75" customHeight="1" x14ac:dyDescent="0.2">
      <c r="A9329" s="64" t="s">
        <v>1454</v>
      </c>
      <c r="B9329" s="65" t="s">
        <v>1453</v>
      </c>
      <c r="C9329" s="65">
        <v>7902814</v>
      </c>
      <c r="D9329" s="66">
        <f>VLOOKUP(A9329,'2.1 Termination Charges'!$B$4:$F$904,5,0)</f>
        <v>0.39772000000000002</v>
      </c>
      <c r="G9329" s="67"/>
      <c r="H9329" s="67"/>
      <c r="J9329" s="67"/>
      <c r="P9329" s="68"/>
      <c r="Q9329" s="69"/>
      <c r="R9329" s="69"/>
      <c r="Z9329" s="70"/>
      <c r="AA9329" s="71"/>
      <c r="AB9329" s="70"/>
      <c r="AC9329" s="70"/>
      <c r="AD9329" s="53"/>
      <c r="AE9329" s="53"/>
      <c r="AF9329" s="72"/>
      <c r="AG9329" s="70"/>
      <c r="AH9329" s="70"/>
      <c r="AI9329" s="70"/>
    </row>
    <row r="9330" spans="1:35" ht="12.75" customHeight="1" x14ac:dyDescent="0.2">
      <c r="A9330" s="64" t="s">
        <v>1454</v>
      </c>
      <c r="B9330" s="65" t="s">
        <v>1453</v>
      </c>
      <c r="C9330" s="65">
        <v>7902815</v>
      </c>
      <c r="D9330" s="66">
        <f>VLOOKUP(A9330,'2.1 Termination Charges'!$B$4:$F$904,5,0)</f>
        <v>0.39772000000000002</v>
      </c>
      <c r="G9330" s="67"/>
      <c r="H9330" s="67"/>
      <c r="J9330" s="67"/>
      <c r="P9330" s="68"/>
      <c r="Q9330" s="69"/>
      <c r="R9330" s="69"/>
      <c r="Z9330" s="70"/>
      <c r="AA9330" s="71"/>
      <c r="AB9330" s="70"/>
      <c r="AC9330" s="70"/>
      <c r="AD9330" s="53"/>
      <c r="AE9330" s="53"/>
      <c r="AF9330" s="72"/>
      <c r="AG9330" s="70"/>
      <c r="AH9330" s="70"/>
      <c r="AI9330" s="70"/>
    </row>
    <row r="9331" spans="1:35" ht="12.75" customHeight="1" x14ac:dyDescent="0.2">
      <c r="A9331" s="64" t="s">
        <v>1454</v>
      </c>
      <c r="B9331" s="65" t="s">
        <v>1453</v>
      </c>
      <c r="C9331" s="65">
        <v>7902816</v>
      </c>
      <c r="D9331" s="66">
        <f>VLOOKUP(A9331,'2.1 Termination Charges'!$B$4:$F$904,5,0)</f>
        <v>0.39772000000000002</v>
      </c>
      <c r="G9331" s="67"/>
      <c r="H9331" s="67"/>
      <c r="J9331" s="67"/>
      <c r="P9331" s="68"/>
      <c r="Q9331" s="69"/>
      <c r="R9331" s="69"/>
      <c r="Z9331" s="70"/>
      <c r="AA9331" s="71"/>
      <c r="AB9331" s="70"/>
      <c r="AC9331" s="70"/>
      <c r="AD9331" s="53"/>
      <c r="AE9331" s="53"/>
      <c r="AF9331" s="72"/>
      <c r="AG9331" s="70"/>
      <c r="AH9331" s="70"/>
      <c r="AI9331" s="70"/>
    </row>
    <row r="9332" spans="1:35" ht="12.75" customHeight="1" x14ac:dyDescent="0.2">
      <c r="A9332" s="64" t="s">
        <v>1454</v>
      </c>
      <c r="B9332" s="65" t="s">
        <v>1453</v>
      </c>
      <c r="C9332" s="65">
        <v>7902817</v>
      </c>
      <c r="D9332" s="66">
        <f>VLOOKUP(A9332,'2.1 Termination Charges'!$B$4:$F$904,5,0)</f>
        <v>0.39772000000000002</v>
      </c>
      <c r="G9332" s="67"/>
      <c r="H9332" s="67"/>
      <c r="J9332" s="67"/>
      <c r="P9332" s="68"/>
      <c r="Q9332" s="69"/>
      <c r="R9332" s="69"/>
      <c r="Z9332" s="70"/>
      <c r="AA9332" s="71"/>
      <c r="AB9332" s="70"/>
      <c r="AC9332" s="70"/>
      <c r="AD9332" s="53"/>
      <c r="AE9332" s="53"/>
      <c r="AF9332" s="72"/>
      <c r="AG9332" s="70"/>
      <c r="AH9332" s="70"/>
      <c r="AI9332" s="70"/>
    </row>
    <row r="9333" spans="1:35" ht="12.75" customHeight="1" x14ac:dyDescent="0.2">
      <c r="A9333" s="64" t="s">
        <v>1454</v>
      </c>
      <c r="B9333" s="65" t="s">
        <v>1453</v>
      </c>
      <c r="C9333" s="65">
        <v>7902818</v>
      </c>
      <c r="D9333" s="66">
        <f>VLOOKUP(A9333,'2.1 Termination Charges'!$B$4:$F$904,5,0)</f>
        <v>0.39772000000000002</v>
      </c>
      <c r="G9333" s="67"/>
      <c r="H9333" s="67"/>
      <c r="J9333" s="67"/>
      <c r="P9333" s="68"/>
      <c r="Q9333" s="69"/>
      <c r="R9333" s="69"/>
      <c r="Z9333" s="70"/>
      <c r="AA9333" s="71"/>
      <c r="AB9333" s="70"/>
      <c r="AC9333" s="70"/>
      <c r="AD9333" s="53"/>
      <c r="AE9333" s="53"/>
      <c r="AF9333" s="72"/>
      <c r="AG9333" s="70"/>
      <c r="AH9333" s="70"/>
      <c r="AI9333" s="70"/>
    </row>
    <row r="9334" spans="1:35" ht="12.75" customHeight="1" x14ac:dyDescent="0.2">
      <c r="A9334" s="64" t="s">
        <v>1454</v>
      </c>
      <c r="B9334" s="65" t="s">
        <v>1453</v>
      </c>
      <c r="C9334" s="65">
        <v>7902819</v>
      </c>
      <c r="D9334" s="66">
        <f>VLOOKUP(A9334,'2.1 Termination Charges'!$B$4:$F$904,5,0)</f>
        <v>0.39772000000000002</v>
      </c>
      <c r="G9334" s="67"/>
      <c r="H9334" s="67"/>
      <c r="J9334" s="67"/>
      <c r="P9334" s="68"/>
      <c r="Q9334" s="69"/>
      <c r="R9334" s="69"/>
      <c r="Z9334" s="70"/>
      <c r="AA9334" s="71"/>
      <c r="AB9334" s="70"/>
      <c r="AC9334" s="70"/>
      <c r="AD9334" s="53"/>
      <c r="AE9334" s="53"/>
      <c r="AF9334" s="72"/>
      <c r="AG9334" s="70"/>
      <c r="AH9334" s="70"/>
      <c r="AI9334" s="70"/>
    </row>
    <row r="9335" spans="1:35" ht="12.75" customHeight="1" x14ac:dyDescent="0.2">
      <c r="A9335" s="64" t="s">
        <v>1454</v>
      </c>
      <c r="B9335" s="65" t="s">
        <v>1453</v>
      </c>
      <c r="C9335" s="65">
        <v>7902820</v>
      </c>
      <c r="D9335" s="66">
        <f>VLOOKUP(A9335,'2.1 Termination Charges'!$B$4:$F$904,5,0)</f>
        <v>0.39772000000000002</v>
      </c>
      <c r="G9335" s="67"/>
      <c r="H9335" s="67"/>
      <c r="J9335" s="67"/>
      <c r="P9335" s="68"/>
      <c r="Q9335" s="69"/>
      <c r="R9335" s="69"/>
      <c r="Z9335" s="70"/>
      <c r="AA9335" s="71"/>
      <c r="AB9335" s="70"/>
      <c r="AC9335" s="70"/>
      <c r="AD9335" s="53"/>
      <c r="AE9335" s="53"/>
      <c r="AF9335" s="72"/>
      <c r="AG9335" s="70"/>
      <c r="AH9335" s="70"/>
      <c r="AI9335" s="70"/>
    </row>
    <row r="9336" spans="1:35" ht="12.75" customHeight="1" x14ac:dyDescent="0.2">
      <c r="A9336" s="64" t="s">
        <v>1454</v>
      </c>
      <c r="B9336" s="65" t="s">
        <v>1453</v>
      </c>
      <c r="C9336" s="65">
        <v>7902824</v>
      </c>
      <c r="D9336" s="66">
        <f>VLOOKUP(A9336,'2.1 Termination Charges'!$B$4:$F$904,5,0)</f>
        <v>0.39772000000000002</v>
      </c>
      <c r="G9336" s="67"/>
      <c r="H9336" s="67"/>
      <c r="J9336" s="67"/>
      <c r="P9336" s="68"/>
      <c r="Q9336" s="69"/>
      <c r="R9336" s="69"/>
      <c r="Z9336" s="70"/>
      <c r="AA9336" s="71"/>
      <c r="AB9336" s="70"/>
      <c r="AC9336" s="70"/>
      <c r="AD9336" s="53"/>
      <c r="AE9336" s="53"/>
      <c r="AF9336" s="72"/>
      <c r="AG9336" s="70"/>
      <c r="AH9336" s="70"/>
      <c r="AI9336" s="70"/>
    </row>
    <row r="9337" spans="1:35" ht="12.75" customHeight="1" x14ac:dyDescent="0.2">
      <c r="A9337" s="64" t="s">
        <v>1454</v>
      </c>
      <c r="B9337" s="65" t="s">
        <v>1453</v>
      </c>
      <c r="C9337" s="65">
        <v>7902825</v>
      </c>
      <c r="D9337" s="66">
        <f>VLOOKUP(A9337,'2.1 Termination Charges'!$B$4:$F$904,5,0)</f>
        <v>0.39772000000000002</v>
      </c>
      <c r="G9337" s="67"/>
      <c r="H9337" s="67"/>
      <c r="J9337" s="67"/>
      <c r="P9337" s="68"/>
      <c r="Q9337" s="69"/>
      <c r="R9337" s="69"/>
      <c r="Z9337" s="70"/>
      <c r="AA9337" s="71"/>
      <c r="AB9337" s="70"/>
      <c r="AC9337" s="70"/>
      <c r="AD9337" s="53"/>
      <c r="AE9337" s="53"/>
      <c r="AF9337" s="72"/>
      <c r="AG9337" s="70"/>
      <c r="AH9337" s="70"/>
      <c r="AI9337" s="70"/>
    </row>
    <row r="9338" spans="1:35" ht="12.75" customHeight="1" x14ac:dyDescent="0.2">
      <c r="A9338" s="64" t="s">
        <v>1454</v>
      </c>
      <c r="B9338" s="65" t="s">
        <v>1453</v>
      </c>
      <c r="C9338" s="65">
        <v>7902826</v>
      </c>
      <c r="D9338" s="66">
        <f>VLOOKUP(A9338,'2.1 Termination Charges'!$B$4:$F$904,5,0)</f>
        <v>0.39772000000000002</v>
      </c>
      <c r="G9338" s="67"/>
      <c r="H9338" s="67"/>
      <c r="J9338" s="67"/>
      <c r="P9338" s="68"/>
      <c r="Q9338" s="69"/>
      <c r="R9338" s="69"/>
      <c r="Z9338" s="70"/>
      <c r="AA9338" s="71"/>
      <c r="AB9338" s="70"/>
      <c r="AC9338" s="70"/>
      <c r="AD9338" s="53"/>
      <c r="AE9338" s="53"/>
      <c r="AF9338" s="72"/>
      <c r="AG9338" s="70"/>
      <c r="AH9338" s="70"/>
      <c r="AI9338" s="70"/>
    </row>
    <row r="9339" spans="1:35" ht="12.75" customHeight="1" x14ac:dyDescent="0.2">
      <c r="A9339" s="64" t="s">
        <v>1454</v>
      </c>
      <c r="B9339" s="65" t="s">
        <v>1453</v>
      </c>
      <c r="C9339" s="65">
        <v>7902827</v>
      </c>
      <c r="D9339" s="66">
        <f>VLOOKUP(A9339,'2.1 Termination Charges'!$B$4:$F$904,5,0)</f>
        <v>0.39772000000000002</v>
      </c>
      <c r="G9339" s="67"/>
      <c r="H9339" s="67"/>
      <c r="J9339" s="67"/>
      <c r="P9339" s="68"/>
      <c r="Q9339" s="69"/>
      <c r="R9339" s="69"/>
      <c r="Z9339" s="70"/>
      <c r="AA9339" s="71"/>
      <c r="AB9339" s="70"/>
      <c r="AC9339" s="70"/>
      <c r="AD9339" s="53"/>
      <c r="AE9339" s="53"/>
      <c r="AF9339" s="72"/>
      <c r="AG9339" s="70"/>
      <c r="AH9339" s="70"/>
      <c r="AI9339" s="70"/>
    </row>
    <row r="9340" spans="1:35" ht="12.75" customHeight="1" x14ac:dyDescent="0.2">
      <c r="A9340" s="64" t="s">
        <v>1454</v>
      </c>
      <c r="B9340" s="65" t="s">
        <v>1453</v>
      </c>
      <c r="C9340" s="65">
        <v>7902828</v>
      </c>
      <c r="D9340" s="66">
        <f>VLOOKUP(A9340,'2.1 Termination Charges'!$B$4:$F$904,5,0)</f>
        <v>0.39772000000000002</v>
      </c>
      <c r="G9340" s="67"/>
      <c r="H9340" s="67"/>
      <c r="J9340" s="67"/>
      <c r="P9340" s="68"/>
      <c r="Q9340" s="69"/>
      <c r="R9340" s="69"/>
      <c r="Z9340" s="70"/>
      <c r="AA9340" s="71"/>
      <c r="AB9340" s="70"/>
      <c r="AC9340" s="70"/>
      <c r="AD9340" s="53"/>
      <c r="AE9340" s="53"/>
      <c r="AF9340" s="72"/>
      <c r="AG9340" s="70"/>
      <c r="AH9340" s="70"/>
      <c r="AI9340" s="70"/>
    </row>
    <row r="9341" spans="1:35" ht="12.75" customHeight="1" x14ac:dyDescent="0.2">
      <c r="A9341" s="64" t="s">
        <v>1454</v>
      </c>
      <c r="B9341" s="65" t="s">
        <v>1453</v>
      </c>
      <c r="C9341" s="65">
        <v>7902829</v>
      </c>
      <c r="D9341" s="66">
        <f>VLOOKUP(A9341,'2.1 Termination Charges'!$B$4:$F$904,5,0)</f>
        <v>0.39772000000000002</v>
      </c>
      <c r="G9341" s="67"/>
      <c r="H9341" s="67"/>
      <c r="J9341" s="67"/>
      <c r="P9341" s="68"/>
      <c r="Q9341" s="69"/>
      <c r="R9341" s="69"/>
      <c r="Z9341" s="70"/>
      <c r="AA9341" s="71"/>
      <c r="AB9341" s="70"/>
      <c r="AC9341" s="70"/>
      <c r="AD9341" s="53"/>
      <c r="AE9341" s="53"/>
      <c r="AF9341" s="72"/>
      <c r="AG9341" s="70"/>
      <c r="AH9341" s="70"/>
      <c r="AI9341" s="70"/>
    </row>
    <row r="9342" spans="1:35" ht="12.75" customHeight="1" x14ac:dyDescent="0.2">
      <c r="A9342" s="64" t="s">
        <v>1454</v>
      </c>
      <c r="B9342" s="65" t="s">
        <v>1453</v>
      </c>
      <c r="C9342" s="65">
        <v>790283</v>
      </c>
      <c r="D9342" s="66">
        <f>VLOOKUP(A9342,'2.1 Termination Charges'!$B$4:$F$904,5,0)</f>
        <v>0.39772000000000002</v>
      </c>
      <c r="G9342" s="67"/>
      <c r="H9342" s="67"/>
      <c r="J9342" s="67"/>
      <c r="P9342" s="68"/>
      <c r="Q9342" s="69"/>
      <c r="R9342" s="69"/>
      <c r="Z9342" s="70"/>
      <c r="AA9342" s="71"/>
      <c r="AB9342" s="70"/>
      <c r="AC9342" s="70"/>
      <c r="AD9342" s="53"/>
      <c r="AE9342" s="53"/>
      <c r="AF9342" s="72"/>
      <c r="AG9342" s="70"/>
      <c r="AH9342" s="70"/>
      <c r="AI9342" s="70"/>
    </row>
    <row r="9343" spans="1:35" ht="12.75" customHeight="1" x14ac:dyDescent="0.2">
      <c r="A9343" s="64" t="s">
        <v>1454</v>
      </c>
      <c r="B9343" s="65" t="s">
        <v>1453</v>
      </c>
      <c r="C9343" s="65">
        <v>790285</v>
      </c>
      <c r="D9343" s="66">
        <f>VLOOKUP(A9343,'2.1 Termination Charges'!$B$4:$F$904,5,0)</f>
        <v>0.39772000000000002</v>
      </c>
      <c r="G9343" s="67"/>
      <c r="H9343" s="67"/>
      <c r="J9343" s="67"/>
      <c r="P9343" s="68"/>
      <c r="Q9343" s="69"/>
      <c r="R9343" s="69"/>
      <c r="Z9343" s="70"/>
      <c r="AA9343" s="71"/>
      <c r="AB9343" s="70"/>
      <c r="AC9343" s="70"/>
      <c r="AD9343" s="53"/>
      <c r="AE9343" s="53"/>
      <c r="AF9343" s="72"/>
      <c r="AG9343" s="70"/>
      <c r="AH9343" s="70"/>
      <c r="AI9343" s="70"/>
    </row>
    <row r="9344" spans="1:35" ht="12.75" customHeight="1" x14ac:dyDescent="0.2">
      <c r="A9344" s="64" t="s">
        <v>1454</v>
      </c>
      <c r="B9344" s="65" t="s">
        <v>1453</v>
      </c>
      <c r="C9344" s="65">
        <v>790286</v>
      </c>
      <c r="D9344" s="66">
        <f>VLOOKUP(A9344,'2.1 Termination Charges'!$B$4:$F$904,5,0)</f>
        <v>0.39772000000000002</v>
      </c>
      <c r="G9344" s="67"/>
      <c r="H9344" s="67"/>
      <c r="J9344" s="67"/>
      <c r="P9344" s="68"/>
      <c r="Q9344" s="69"/>
      <c r="R9344" s="69"/>
      <c r="Z9344" s="70"/>
      <c r="AA9344" s="71"/>
      <c r="AB9344" s="70"/>
      <c r="AC9344" s="70"/>
      <c r="AD9344" s="53"/>
      <c r="AE9344" s="53"/>
      <c r="AF9344" s="72"/>
      <c r="AG9344" s="70"/>
      <c r="AH9344" s="70"/>
      <c r="AI9344" s="70"/>
    </row>
    <row r="9345" spans="1:35" ht="12.75" customHeight="1" x14ac:dyDescent="0.2">
      <c r="A9345" s="64" t="s">
        <v>1454</v>
      </c>
      <c r="B9345" s="65" t="s">
        <v>1453</v>
      </c>
      <c r="C9345" s="65">
        <v>790289</v>
      </c>
      <c r="D9345" s="66">
        <f>VLOOKUP(A9345,'2.1 Termination Charges'!$B$4:$F$904,5,0)</f>
        <v>0.39772000000000002</v>
      </c>
      <c r="G9345" s="67"/>
      <c r="H9345" s="67"/>
      <c r="J9345" s="67"/>
      <c r="P9345" s="68"/>
      <c r="Q9345" s="69"/>
      <c r="R9345" s="69"/>
      <c r="Z9345" s="70"/>
      <c r="AA9345" s="71"/>
      <c r="AB9345" s="70"/>
      <c r="AC9345" s="70"/>
      <c r="AD9345" s="53"/>
      <c r="AE9345" s="53"/>
      <c r="AF9345" s="72"/>
      <c r="AG9345" s="70"/>
      <c r="AH9345" s="70"/>
      <c r="AI9345" s="70"/>
    </row>
    <row r="9346" spans="1:35" ht="12.75" customHeight="1" x14ac:dyDescent="0.2">
      <c r="A9346" s="64" t="s">
        <v>1454</v>
      </c>
      <c r="B9346" s="65" t="s">
        <v>1453</v>
      </c>
      <c r="C9346" s="65">
        <v>790445</v>
      </c>
      <c r="D9346" s="66">
        <f>VLOOKUP(A9346,'2.1 Termination Charges'!$B$4:$F$904,5,0)</f>
        <v>0.39772000000000002</v>
      </c>
      <c r="G9346" s="67"/>
      <c r="H9346" s="67"/>
      <c r="J9346" s="67"/>
      <c r="P9346" s="68"/>
      <c r="Q9346" s="69"/>
      <c r="R9346" s="69"/>
      <c r="Z9346" s="70"/>
      <c r="AA9346" s="71"/>
      <c r="AB9346" s="70"/>
      <c r="AC9346" s="70"/>
      <c r="AD9346" s="53"/>
      <c r="AE9346" s="53"/>
      <c r="AF9346" s="72"/>
      <c r="AG9346" s="70"/>
      <c r="AH9346" s="70"/>
      <c r="AI9346" s="70"/>
    </row>
    <row r="9347" spans="1:35" ht="12.75" customHeight="1" x14ac:dyDescent="0.2">
      <c r="A9347" s="64" t="s">
        <v>1454</v>
      </c>
      <c r="B9347" s="65" t="s">
        <v>1453</v>
      </c>
      <c r="C9347" s="65">
        <v>790446</v>
      </c>
      <c r="D9347" s="66">
        <f>VLOOKUP(A9347,'2.1 Termination Charges'!$B$4:$F$904,5,0)</f>
        <v>0.39772000000000002</v>
      </c>
      <c r="G9347" s="67"/>
      <c r="H9347" s="67"/>
      <c r="J9347" s="67"/>
      <c r="P9347" s="68"/>
      <c r="Q9347" s="69"/>
      <c r="R9347" s="69"/>
      <c r="Z9347" s="70"/>
      <c r="AA9347" s="71"/>
      <c r="AB9347" s="70"/>
      <c r="AC9347" s="70"/>
      <c r="AD9347" s="53"/>
      <c r="AE9347" s="53"/>
      <c r="AF9347" s="72"/>
      <c r="AG9347" s="70"/>
      <c r="AH9347" s="70"/>
      <c r="AI9347" s="70"/>
    </row>
    <row r="9348" spans="1:35" ht="12.75" customHeight="1" x14ac:dyDescent="0.2">
      <c r="A9348" s="64" t="s">
        <v>1454</v>
      </c>
      <c r="B9348" s="65" t="s">
        <v>1453</v>
      </c>
      <c r="C9348" s="65">
        <v>790447</v>
      </c>
      <c r="D9348" s="66">
        <f>VLOOKUP(A9348,'2.1 Termination Charges'!$B$4:$F$904,5,0)</f>
        <v>0.39772000000000002</v>
      </c>
      <c r="G9348" s="67"/>
      <c r="H9348" s="67"/>
      <c r="J9348" s="67"/>
      <c r="P9348" s="68"/>
      <c r="Q9348" s="69"/>
      <c r="R9348" s="69"/>
      <c r="Z9348" s="70"/>
      <c r="AA9348" s="71"/>
      <c r="AB9348" s="70"/>
      <c r="AC9348" s="70"/>
      <c r="AD9348" s="53"/>
      <c r="AE9348" s="53"/>
      <c r="AF9348" s="72"/>
      <c r="AG9348" s="70"/>
      <c r="AH9348" s="70"/>
      <c r="AI9348" s="70"/>
    </row>
    <row r="9349" spans="1:35" ht="12.75" customHeight="1" x14ac:dyDescent="0.2">
      <c r="A9349" s="64" t="s">
        <v>1454</v>
      </c>
      <c r="B9349" s="65" t="s">
        <v>1453</v>
      </c>
      <c r="C9349" s="65">
        <v>790448</v>
      </c>
      <c r="D9349" s="66">
        <f>VLOOKUP(A9349,'2.1 Termination Charges'!$B$4:$F$904,5,0)</f>
        <v>0.39772000000000002</v>
      </c>
      <c r="G9349" s="67"/>
      <c r="H9349" s="67"/>
      <c r="J9349" s="67"/>
      <c r="P9349" s="68"/>
      <c r="Q9349" s="69"/>
      <c r="R9349" s="69"/>
      <c r="Z9349" s="70"/>
      <c r="AA9349" s="71"/>
      <c r="AB9349" s="70"/>
      <c r="AC9349" s="70"/>
      <c r="AD9349" s="53"/>
      <c r="AE9349" s="53"/>
      <c r="AF9349" s="72"/>
      <c r="AG9349" s="70"/>
      <c r="AH9349" s="70"/>
      <c r="AI9349" s="70"/>
    </row>
    <row r="9350" spans="1:35" ht="12.75" customHeight="1" x14ac:dyDescent="0.2">
      <c r="A9350" s="64" t="s">
        <v>1454</v>
      </c>
      <c r="B9350" s="65" t="s">
        <v>1453</v>
      </c>
      <c r="C9350" s="65">
        <v>790449</v>
      </c>
      <c r="D9350" s="66">
        <f>VLOOKUP(A9350,'2.1 Termination Charges'!$B$4:$F$904,5,0)</f>
        <v>0.39772000000000002</v>
      </c>
      <c r="G9350" s="67"/>
      <c r="H9350" s="67"/>
      <c r="J9350" s="67"/>
      <c r="P9350" s="68"/>
      <c r="Q9350" s="69"/>
      <c r="R9350" s="69"/>
      <c r="Z9350" s="70"/>
      <c r="AA9350" s="71"/>
      <c r="AB9350" s="70"/>
      <c r="AC9350" s="70"/>
      <c r="AD9350" s="53"/>
      <c r="AE9350" s="53"/>
      <c r="AF9350" s="72"/>
      <c r="AG9350" s="70"/>
      <c r="AH9350" s="70"/>
      <c r="AI9350" s="70"/>
    </row>
    <row r="9351" spans="1:35" ht="12.75" customHeight="1" x14ac:dyDescent="0.2">
      <c r="A9351" s="64" t="s">
        <v>1454</v>
      </c>
      <c r="B9351" s="65" t="s">
        <v>1453</v>
      </c>
      <c r="C9351" s="65">
        <v>790480</v>
      </c>
      <c r="D9351" s="66">
        <f>VLOOKUP(A9351,'2.1 Termination Charges'!$B$4:$F$904,5,0)</f>
        <v>0.39772000000000002</v>
      </c>
      <c r="G9351" s="67"/>
      <c r="H9351" s="67"/>
      <c r="J9351" s="67"/>
      <c r="P9351" s="68"/>
      <c r="Q9351" s="69"/>
      <c r="R9351" s="69"/>
      <c r="Z9351" s="70"/>
      <c r="AA9351" s="71"/>
      <c r="AB9351" s="70"/>
      <c r="AC9351" s="70"/>
      <c r="AD9351" s="53"/>
      <c r="AE9351" s="53"/>
      <c r="AF9351" s="72"/>
      <c r="AG9351" s="70"/>
      <c r="AH9351" s="70"/>
      <c r="AI9351" s="70"/>
    </row>
    <row r="9352" spans="1:35" ht="12.75" customHeight="1" x14ac:dyDescent="0.2">
      <c r="A9352" s="64" t="s">
        <v>1454</v>
      </c>
      <c r="B9352" s="65" t="s">
        <v>1453</v>
      </c>
      <c r="C9352" s="65">
        <v>790481</v>
      </c>
      <c r="D9352" s="66">
        <f>VLOOKUP(A9352,'2.1 Termination Charges'!$B$4:$F$904,5,0)</f>
        <v>0.39772000000000002</v>
      </c>
      <c r="G9352" s="67"/>
      <c r="H9352" s="67"/>
      <c r="J9352" s="67"/>
      <c r="P9352" s="68"/>
      <c r="Q9352" s="69"/>
      <c r="R9352" s="69"/>
      <c r="Z9352" s="70"/>
      <c r="AA9352" s="71"/>
      <c r="AB9352" s="70"/>
      <c r="AC9352" s="70"/>
      <c r="AD9352" s="53"/>
      <c r="AE9352" s="53"/>
      <c r="AF9352" s="72"/>
      <c r="AG9352" s="70"/>
      <c r="AH9352" s="70"/>
      <c r="AI9352" s="70"/>
    </row>
    <row r="9353" spans="1:35" ht="12.75" customHeight="1" x14ac:dyDescent="0.2">
      <c r="A9353" s="64" t="s">
        <v>1454</v>
      </c>
      <c r="B9353" s="65" t="s">
        <v>1453</v>
      </c>
      <c r="C9353" s="65">
        <v>790484</v>
      </c>
      <c r="D9353" s="66">
        <f>VLOOKUP(A9353,'2.1 Termination Charges'!$B$4:$F$904,5,0)</f>
        <v>0.39772000000000002</v>
      </c>
      <c r="G9353" s="67"/>
      <c r="H9353" s="67"/>
      <c r="J9353" s="67"/>
      <c r="P9353" s="68"/>
      <c r="Q9353" s="69"/>
      <c r="R9353" s="69"/>
      <c r="Z9353" s="70"/>
      <c r="AA9353" s="71"/>
      <c r="AB9353" s="70"/>
      <c r="AC9353" s="70"/>
      <c r="AD9353" s="53"/>
      <c r="AE9353" s="53"/>
      <c r="AF9353" s="72"/>
      <c r="AG9353" s="70"/>
      <c r="AH9353" s="70"/>
      <c r="AI9353" s="70"/>
    </row>
    <row r="9354" spans="1:35" ht="12.75" customHeight="1" x14ac:dyDescent="0.2">
      <c r="A9354" s="64" t="s">
        <v>1454</v>
      </c>
      <c r="B9354" s="65" t="s">
        <v>1453</v>
      </c>
      <c r="C9354" s="65">
        <v>790487</v>
      </c>
      <c r="D9354" s="66">
        <f>VLOOKUP(A9354,'2.1 Termination Charges'!$B$4:$F$904,5,0)</f>
        <v>0.39772000000000002</v>
      </c>
      <c r="G9354" s="67"/>
      <c r="H9354" s="67"/>
      <c r="J9354" s="67"/>
      <c r="P9354" s="68"/>
      <c r="Q9354" s="69"/>
      <c r="R9354" s="69"/>
      <c r="Z9354" s="70"/>
      <c r="AA9354" s="71"/>
      <c r="AB9354" s="70"/>
      <c r="AC9354" s="70"/>
      <c r="AD9354" s="53"/>
      <c r="AE9354" s="53"/>
      <c r="AF9354" s="72"/>
      <c r="AG9354" s="70"/>
      <c r="AH9354" s="70"/>
      <c r="AI9354" s="70"/>
    </row>
    <row r="9355" spans="1:35" ht="12.75" customHeight="1" x14ac:dyDescent="0.2">
      <c r="A9355" s="64" t="s">
        <v>1454</v>
      </c>
      <c r="B9355" s="65" t="s">
        <v>1453</v>
      </c>
      <c r="C9355" s="65">
        <v>790488</v>
      </c>
      <c r="D9355" s="66">
        <f>VLOOKUP(A9355,'2.1 Termination Charges'!$B$4:$F$904,5,0)</f>
        <v>0.39772000000000002</v>
      </c>
      <c r="G9355" s="67"/>
      <c r="H9355" s="67"/>
      <c r="J9355" s="67"/>
      <c r="P9355" s="68"/>
      <c r="Q9355" s="69"/>
      <c r="R9355" s="69"/>
      <c r="Z9355" s="70"/>
      <c r="AA9355" s="71"/>
      <c r="AB9355" s="70"/>
      <c r="AC9355" s="70"/>
      <c r="AD9355" s="53"/>
      <c r="AE9355" s="53"/>
      <c r="AF9355" s="72"/>
      <c r="AG9355" s="70"/>
      <c r="AH9355" s="70"/>
      <c r="AI9355" s="70"/>
    </row>
    <row r="9356" spans="1:35" ht="12.75" customHeight="1" x14ac:dyDescent="0.2">
      <c r="A9356" s="64" t="s">
        <v>1454</v>
      </c>
      <c r="B9356" s="65" t="s">
        <v>1453</v>
      </c>
      <c r="C9356" s="65">
        <v>790493</v>
      </c>
      <c r="D9356" s="66">
        <f>VLOOKUP(A9356,'2.1 Termination Charges'!$B$4:$F$904,5,0)</f>
        <v>0.39772000000000002</v>
      </c>
      <c r="G9356" s="67"/>
      <c r="H9356" s="67"/>
      <c r="J9356" s="67"/>
      <c r="P9356" s="68"/>
      <c r="Q9356" s="69"/>
      <c r="R9356" s="69"/>
      <c r="Z9356" s="70"/>
      <c r="AA9356" s="71"/>
      <c r="AB9356" s="70"/>
      <c r="AC9356" s="70"/>
      <c r="AD9356" s="53"/>
      <c r="AE9356" s="53"/>
      <c r="AF9356" s="72"/>
      <c r="AG9356" s="70"/>
      <c r="AH9356" s="70"/>
      <c r="AI9356" s="70"/>
    </row>
    <row r="9357" spans="1:35" ht="12.75" customHeight="1" x14ac:dyDescent="0.2">
      <c r="A9357" s="64" t="s">
        <v>1454</v>
      </c>
      <c r="B9357" s="65" t="s">
        <v>1453</v>
      </c>
      <c r="C9357" s="65">
        <v>790494</v>
      </c>
      <c r="D9357" s="66">
        <f>VLOOKUP(A9357,'2.1 Termination Charges'!$B$4:$F$904,5,0)</f>
        <v>0.39772000000000002</v>
      </c>
      <c r="G9357" s="67"/>
      <c r="H9357" s="67"/>
      <c r="J9357" s="67"/>
      <c r="P9357" s="68"/>
      <c r="Q9357" s="69"/>
      <c r="R9357" s="69"/>
      <c r="Z9357" s="70"/>
      <c r="AA9357" s="71"/>
      <c r="AB9357" s="70"/>
      <c r="AC9357" s="70"/>
      <c r="AD9357" s="53"/>
      <c r="AE9357" s="53"/>
      <c r="AF9357" s="72"/>
      <c r="AG9357" s="70"/>
      <c r="AH9357" s="70"/>
      <c r="AI9357" s="70"/>
    </row>
    <row r="9358" spans="1:35" ht="12.75" customHeight="1" x14ac:dyDescent="0.2">
      <c r="A9358" s="64" t="s">
        <v>1454</v>
      </c>
      <c r="B9358" s="65" t="s">
        <v>1453</v>
      </c>
      <c r="C9358" s="65">
        <v>790800</v>
      </c>
      <c r="D9358" s="66">
        <f>VLOOKUP(A9358,'2.1 Termination Charges'!$B$4:$F$904,5,0)</f>
        <v>0.39772000000000002</v>
      </c>
      <c r="G9358" s="67"/>
      <c r="H9358" s="67"/>
      <c r="J9358" s="67"/>
      <c r="P9358" s="68"/>
      <c r="Q9358" s="69"/>
      <c r="R9358" s="69"/>
      <c r="Z9358" s="70"/>
      <c r="AA9358" s="71"/>
      <c r="AB9358" s="70"/>
      <c r="AC9358" s="70"/>
      <c r="AD9358" s="53"/>
      <c r="AE9358" s="53"/>
      <c r="AF9358" s="72"/>
      <c r="AG9358" s="70"/>
      <c r="AH9358" s="70"/>
      <c r="AI9358" s="70"/>
    </row>
    <row r="9359" spans="1:35" ht="12.75" customHeight="1" x14ac:dyDescent="0.2">
      <c r="A9359" s="64" t="s">
        <v>1454</v>
      </c>
      <c r="B9359" s="65" t="s">
        <v>1453</v>
      </c>
      <c r="C9359" s="65">
        <v>790807</v>
      </c>
      <c r="D9359" s="66">
        <f>VLOOKUP(A9359,'2.1 Termination Charges'!$B$4:$F$904,5,0)</f>
        <v>0.39772000000000002</v>
      </c>
      <c r="G9359" s="67"/>
      <c r="H9359" s="67"/>
      <c r="J9359" s="67"/>
      <c r="P9359" s="68"/>
      <c r="Q9359" s="69"/>
      <c r="R9359" s="69"/>
      <c r="Z9359" s="70"/>
      <c r="AA9359" s="71"/>
      <c r="AB9359" s="70"/>
      <c r="AC9359" s="70"/>
      <c r="AD9359" s="53"/>
      <c r="AE9359" s="53"/>
      <c r="AF9359" s="72"/>
      <c r="AG9359" s="70"/>
      <c r="AH9359" s="70"/>
      <c r="AI9359" s="70"/>
    </row>
    <row r="9360" spans="1:35" ht="12.75" customHeight="1" x14ac:dyDescent="0.2">
      <c r="A9360" s="64" t="s">
        <v>1454</v>
      </c>
      <c r="B9360" s="65" t="s">
        <v>1453</v>
      </c>
      <c r="C9360" s="65">
        <v>790808</v>
      </c>
      <c r="D9360" s="66">
        <f>VLOOKUP(A9360,'2.1 Termination Charges'!$B$4:$F$904,5,0)</f>
        <v>0.39772000000000002</v>
      </c>
      <c r="G9360" s="67"/>
      <c r="H9360" s="67"/>
      <c r="J9360" s="67"/>
      <c r="P9360" s="68"/>
      <c r="Q9360" s="69"/>
      <c r="R9360" s="69"/>
      <c r="Z9360" s="70"/>
      <c r="AA9360" s="71"/>
      <c r="AB9360" s="70"/>
      <c r="AC9360" s="70"/>
      <c r="AD9360" s="53"/>
      <c r="AE9360" s="53"/>
      <c r="AF9360" s="72"/>
      <c r="AG9360" s="70"/>
      <c r="AH9360" s="70"/>
      <c r="AI9360" s="70"/>
    </row>
    <row r="9361" spans="1:35" ht="12.75" customHeight="1" x14ac:dyDescent="0.2">
      <c r="A9361" s="64" t="s">
        <v>1454</v>
      </c>
      <c r="B9361" s="65" t="s">
        <v>1453</v>
      </c>
      <c r="C9361" s="65">
        <v>790809</v>
      </c>
      <c r="D9361" s="66">
        <f>VLOOKUP(A9361,'2.1 Termination Charges'!$B$4:$F$904,5,0)</f>
        <v>0.39772000000000002</v>
      </c>
      <c r="G9361" s="67"/>
      <c r="H9361" s="67"/>
      <c r="J9361" s="67"/>
      <c r="P9361" s="68"/>
      <c r="Q9361" s="69"/>
      <c r="R9361" s="69"/>
      <c r="Z9361" s="70"/>
      <c r="AA9361" s="71"/>
      <c r="AB9361" s="70"/>
      <c r="AC9361" s="70"/>
      <c r="AD9361" s="53"/>
      <c r="AE9361" s="53"/>
      <c r="AF9361" s="72"/>
      <c r="AG9361" s="70"/>
      <c r="AH9361" s="70"/>
      <c r="AI9361" s="70"/>
    </row>
    <row r="9362" spans="1:35" ht="12.75" customHeight="1" x14ac:dyDescent="0.2">
      <c r="A9362" s="64" t="s">
        <v>1454</v>
      </c>
      <c r="B9362" s="65" t="s">
        <v>1453</v>
      </c>
      <c r="C9362" s="65">
        <v>790824</v>
      </c>
      <c r="D9362" s="66">
        <f>VLOOKUP(A9362,'2.1 Termination Charges'!$B$4:$F$904,5,0)</f>
        <v>0.39772000000000002</v>
      </c>
      <c r="G9362" s="67"/>
      <c r="H9362" s="67"/>
      <c r="J9362" s="67"/>
      <c r="P9362" s="68"/>
      <c r="Q9362" s="69"/>
      <c r="R9362" s="69"/>
      <c r="Z9362" s="70"/>
      <c r="AA9362" s="71"/>
      <c r="AB9362" s="70"/>
      <c r="AC9362" s="70"/>
      <c r="AD9362" s="53"/>
      <c r="AE9362" s="53"/>
      <c r="AF9362" s="72"/>
      <c r="AG9362" s="70"/>
      <c r="AH9362" s="70"/>
      <c r="AI9362" s="70"/>
    </row>
    <row r="9363" spans="1:35" ht="12.75" customHeight="1" x14ac:dyDescent="0.2">
      <c r="A9363" s="64" t="s">
        <v>1454</v>
      </c>
      <c r="B9363" s="65" t="s">
        <v>1453</v>
      </c>
      <c r="C9363" s="65">
        <v>790825</v>
      </c>
      <c r="D9363" s="66">
        <f>VLOOKUP(A9363,'2.1 Termination Charges'!$B$4:$F$904,5,0)</f>
        <v>0.39772000000000002</v>
      </c>
      <c r="G9363" s="67"/>
      <c r="H9363" s="67"/>
      <c r="J9363" s="67"/>
      <c r="P9363" s="68"/>
      <c r="Q9363" s="69"/>
      <c r="R9363" s="69"/>
      <c r="Z9363" s="70"/>
      <c r="AA9363" s="71"/>
      <c r="AB9363" s="70"/>
      <c r="AC9363" s="70"/>
      <c r="AD9363" s="53"/>
      <c r="AE9363" s="53"/>
      <c r="AF9363" s="72"/>
      <c r="AG9363" s="70"/>
      <c r="AH9363" s="70"/>
      <c r="AI9363" s="70"/>
    </row>
    <row r="9364" spans="1:35" ht="12.75" customHeight="1" x14ac:dyDescent="0.2">
      <c r="A9364" s="64" t="s">
        <v>1454</v>
      </c>
      <c r="B9364" s="65" t="s">
        <v>1453</v>
      </c>
      <c r="C9364" s="65">
        <v>790826</v>
      </c>
      <c r="D9364" s="66">
        <f>VLOOKUP(A9364,'2.1 Termination Charges'!$B$4:$F$904,5,0)</f>
        <v>0.39772000000000002</v>
      </c>
      <c r="G9364" s="67"/>
      <c r="H9364" s="67"/>
      <c r="J9364" s="67"/>
      <c r="P9364" s="68"/>
      <c r="Q9364" s="69"/>
      <c r="R9364" s="69"/>
      <c r="Z9364" s="70"/>
      <c r="AA9364" s="71"/>
      <c r="AB9364" s="70"/>
      <c r="AC9364" s="70"/>
      <c r="AD9364" s="53"/>
      <c r="AE9364" s="53"/>
      <c r="AF9364" s="72"/>
      <c r="AG9364" s="70"/>
      <c r="AH9364" s="70"/>
      <c r="AI9364" s="70"/>
    </row>
    <row r="9365" spans="1:35" ht="12.75" customHeight="1" x14ac:dyDescent="0.2">
      <c r="A9365" s="64" t="s">
        <v>1454</v>
      </c>
      <c r="B9365" s="65" t="s">
        <v>1453</v>
      </c>
      <c r="C9365" s="65">
        <v>790827</v>
      </c>
      <c r="D9365" s="66">
        <f>VLOOKUP(A9365,'2.1 Termination Charges'!$B$4:$F$904,5,0)</f>
        <v>0.39772000000000002</v>
      </c>
      <c r="G9365" s="67"/>
      <c r="H9365" s="67"/>
      <c r="J9365" s="67"/>
      <c r="P9365" s="68"/>
      <c r="Q9365" s="69"/>
      <c r="R9365" s="69"/>
      <c r="Z9365" s="70"/>
      <c r="AA9365" s="71"/>
      <c r="AB9365" s="70"/>
      <c r="AC9365" s="70"/>
      <c r="AD9365" s="53"/>
      <c r="AE9365" s="53"/>
      <c r="AF9365" s="72"/>
      <c r="AG9365" s="70"/>
      <c r="AH9365" s="70"/>
      <c r="AI9365" s="70"/>
    </row>
    <row r="9366" spans="1:35" ht="12.75" customHeight="1" x14ac:dyDescent="0.2">
      <c r="A9366" s="64" t="s">
        <v>1454</v>
      </c>
      <c r="B9366" s="65" t="s">
        <v>1453</v>
      </c>
      <c r="C9366" s="65">
        <v>7908497</v>
      </c>
      <c r="D9366" s="66">
        <f>VLOOKUP(A9366,'2.1 Termination Charges'!$B$4:$F$904,5,0)</f>
        <v>0.39772000000000002</v>
      </c>
      <c r="G9366" s="67"/>
      <c r="H9366" s="67"/>
      <c r="J9366" s="67"/>
      <c r="P9366" s="68"/>
      <c r="Q9366" s="69"/>
      <c r="R9366" s="69"/>
      <c r="Z9366" s="70"/>
      <c r="AA9366" s="71"/>
      <c r="AB9366" s="70"/>
      <c r="AC9366" s="70"/>
      <c r="AD9366" s="53"/>
      <c r="AE9366" s="53"/>
      <c r="AF9366" s="72"/>
      <c r="AG9366" s="70"/>
      <c r="AH9366" s="70"/>
      <c r="AI9366" s="70"/>
    </row>
    <row r="9367" spans="1:35" ht="12.75" customHeight="1" x14ac:dyDescent="0.2">
      <c r="A9367" s="64" t="s">
        <v>1454</v>
      </c>
      <c r="B9367" s="65" t="s">
        <v>1453</v>
      </c>
      <c r="C9367" s="65">
        <v>7908498</v>
      </c>
      <c r="D9367" s="66">
        <f>VLOOKUP(A9367,'2.1 Termination Charges'!$B$4:$F$904,5,0)</f>
        <v>0.39772000000000002</v>
      </c>
      <c r="G9367" s="67"/>
      <c r="H9367" s="67"/>
      <c r="J9367" s="67"/>
      <c r="P9367" s="68"/>
      <c r="Q9367" s="69"/>
      <c r="R9367" s="69"/>
      <c r="Z9367" s="70"/>
      <c r="AA9367" s="71"/>
      <c r="AB9367" s="70"/>
      <c r="AC9367" s="70"/>
      <c r="AD9367" s="53"/>
      <c r="AE9367" s="53"/>
      <c r="AF9367" s="72"/>
      <c r="AG9367" s="70"/>
      <c r="AH9367" s="70"/>
      <c r="AI9367" s="70"/>
    </row>
    <row r="9368" spans="1:35" ht="12.75" customHeight="1" x14ac:dyDescent="0.2">
      <c r="A9368" s="64" t="s">
        <v>1454</v>
      </c>
      <c r="B9368" s="65" t="s">
        <v>1453</v>
      </c>
      <c r="C9368" s="65">
        <v>7908499</v>
      </c>
      <c r="D9368" s="66">
        <f>VLOOKUP(A9368,'2.1 Termination Charges'!$B$4:$F$904,5,0)</f>
        <v>0.39772000000000002</v>
      </c>
      <c r="G9368" s="67"/>
      <c r="H9368" s="67"/>
      <c r="J9368" s="67"/>
      <c r="P9368" s="68"/>
      <c r="Q9368" s="69"/>
      <c r="R9368" s="69"/>
      <c r="Z9368" s="70"/>
      <c r="AA9368" s="71"/>
      <c r="AB9368" s="70"/>
      <c r="AC9368" s="70"/>
      <c r="AD9368" s="53"/>
      <c r="AE9368" s="53"/>
      <c r="AF9368" s="72"/>
      <c r="AG9368" s="70"/>
      <c r="AH9368" s="70"/>
      <c r="AI9368" s="70"/>
    </row>
    <row r="9369" spans="1:35" ht="12.75" customHeight="1" x14ac:dyDescent="0.2">
      <c r="A9369" s="64" t="s">
        <v>1454</v>
      </c>
      <c r="B9369" s="65" t="s">
        <v>1453</v>
      </c>
      <c r="C9369" s="65">
        <v>790881</v>
      </c>
      <c r="D9369" s="66">
        <f>VLOOKUP(A9369,'2.1 Termination Charges'!$B$4:$F$904,5,0)</f>
        <v>0.39772000000000002</v>
      </c>
      <c r="G9369" s="67"/>
      <c r="H9369" s="67"/>
      <c r="J9369" s="67"/>
      <c r="P9369" s="68"/>
      <c r="Q9369" s="69"/>
      <c r="R9369" s="69"/>
      <c r="Z9369" s="70"/>
      <c r="AA9369" s="71"/>
      <c r="AB9369" s="70"/>
      <c r="AC9369" s="70"/>
      <c r="AD9369" s="53"/>
      <c r="AE9369" s="53"/>
      <c r="AF9369" s="72"/>
      <c r="AG9369" s="70"/>
      <c r="AH9369" s="70"/>
      <c r="AI9369" s="70"/>
    </row>
    <row r="9370" spans="1:35" ht="12.75" customHeight="1" x14ac:dyDescent="0.2">
      <c r="A9370" s="64" t="s">
        <v>1454</v>
      </c>
      <c r="B9370" s="65" t="s">
        <v>1453</v>
      </c>
      <c r="C9370" s="65">
        <v>790882</v>
      </c>
      <c r="D9370" s="66">
        <f>VLOOKUP(A9370,'2.1 Termination Charges'!$B$4:$F$904,5,0)</f>
        <v>0.39772000000000002</v>
      </c>
      <c r="G9370" s="67"/>
      <c r="H9370" s="67"/>
      <c r="J9370" s="67"/>
      <c r="P9370" s="68"/>
      <c r="Q9370" s="69"/>
      <c r="R9370" s="69"/>
      <c r="Z9370" s="70"/>
      <c r="AA9370" s="71"/>
      <c r="AB9370" s="70"/>
      <c r="AC9370" s="70"/>
      <c r="AD9370" s="53"/>
      <c r="AE9370" s="53"/>
      <c r="AF9370" s="72"/>
      <c r="AG9370" s="70"/>
      <c r="AH9370" s="70"/>
      <c r="AI9370" s="70"/>
    </row>
    <row r="9371" spans="1:35" ht="12.75" customHeight="1" x14ac:dyDescent="0.2">
      <c r="A9371" s="64" t="s">
        <v>1454</v>
      </c>
      <c r="B9371" s="65" t="s">
        <v>1453</v>
      </c>
      <c r="C9371" s="65">
        <v>790883</v>
      </c>
      <c r="D9371" s="66">
        <f>VLOOKUP(A9371,'2.1 Termination Charges'!$B$4:$F$904,5,0)</f>
        <v>0.39772000000000002</v>
      </c>
      <c r="G9371" s="67"/>
      <c r="H9371" s="67"/>
      <c r="J9371" s="67"/>
      <c r="P9371" s="68"/>
      <c r="Q9371" s="69"/>
      <c r="R9371" s="69"/>
      <c r="Z9371" s="70"/>
      <c r="AA9371" s="71"/>
      <c r="AB9371" s="70"/>
      <c r="AC9371" s="70"/>
      <c r="AD9371" s="53"/>
      <c r="AE9371" s="53"/>
      <c r="AF9371" s="72"/>
      <c r="AG9371" s="70"/>
      <c r="AH9371" s="70"/>
      <c r="AI9371" s="70"/>
    </row>
    <row r="9372" spans="1:35" ht="12.75" customHeight="1" x14ac:dyDescent="0.2">
      <c r="A9372" s="64" t="s">
        <v>1454</v>
      </c>
      <c r="B9372" s="65" t="s">
        <v>1453</v>
      </c>
      <c r="C9372" s="65">
        <v>7908852</v>
      </c>
      <c r="D9372" s="66">
        <f>VLOOKUP(A9372,'2.1 Termination Charges'!$B$4:$F$904,5,0)</f>
        <v>0.39772000000000002</v>
      </c>
      <c r="G9372" s="67"/>
      <c r="H9372" s="67"/>
      <c r="J9372" s="67"/>
      <c r="P9372" s="68"/>
      <c r="Q9372" s="69"/>
      <c r="R9372" s="69"/>
      <c r="Z9372" s="70"/>
      <c r="AA9372" s="71"/>
      <c r="AB9372" s="70"/>
      <c r="AC9372" s="70"/>
      <c r="AD9372" s="53"/>
      <c r="AE9372" s="53"/>
      <c r="AF9372" s="72"/>
      <c r="AG9372" s="70"/>
      <c r="AH9372" s="70"/>
      <c r="AI9372" s="70"/>
    </row>
    <row r="9373" spans="1:35" ht="12.75" customHeight="1" x14ac:dyDescent="0.2">
      <c r="A9373" s="64" t="s">
        <v>1454</v>
      </c>
      <c r="B9373" s="65" t="s">
        <v>1453</v>
      </c>
      <c r="C9373" s="65">
        <v>7908853</v>
      </c>
      <c r="D9373" s="66">
        <f>VLOOKUP(A9373,'2.1 Termination Charges'!$B$4:$F$904,5,0)</f>
        <v>0.39772000000000002</v>
      </c>
      <c r="G9373" s="67"/>
      <c r="H9373" s="67"/>
      <c r="J9373" s="67"/>
      <c r="P9373" s="68"/>
      <c r="Q9373" s="69"/>
      <c r="R9373" s="69"/>
      <c r="Z9373" s="70"/>
      <c r="AA9373" s="71"/>
      <c r="AB9373" s="70"/>
      <c r="AC9373" s="70"/>
      <c r="AD9373" s="53"/>
      <c r="AE9373" s="53"/>
      <c r="AF9373" s="72"/>
      <c r="AG9373" s="70"/>
      <c r="AH9373" s="70"/>
      <c r="AI9373" s="70"/>
    </row>
    <row r="9374" spans="1:35" ht="12.75" customHeight="1" x14ac:dyDescent="0.2">
      <c r="A9374" s="64" t="s">
        <v>1454</v>
      </c>
      <c r="B9374" s="65" t="s">
        <v>1453</v>
      </c>
      <c r="C9374" s="65">
        <v>7908854</v>
      </c>
      <c r="D9374" s="66">
        <f>VLOOKUP(A9374,'2.1 Termination Charges'!$B$4:$F$904,5,0)</f>
        <v>0.39772000000000002</v>
      </c>
      <c r="G9374" s="67"/>
      <c r="H9374" s="67"/>
      <c r="J9374" s="67"/>
      <c r="P9374" s="68"/>
      <c r="Q9374" s="69"/>
      <c r="R9374" s="69"/>
      <c r="Z9374" s="70"/>
      <c r="AA9374" s="71"/>
      <c r="AB9374" s="70"/>
      <c r="AC9374" s="70"/>
      <c r="AD9374" s="53"/>
      <c r="AE9374" s="53"/>
      <c r="AF9374" s="72"/>
      <c r="AG9374" s="70"/>
      <c r="AH9374" s="70"/>
      <c r="AI9374" s="70"/>
    </row>
    <row r="9375" spans="1:35" ht="12.75" customHeight="1" x14ac:dyDescent="0.2">
      <c r="A9375" s="64" t="s">
        <v>1454</v>
      </c>
      <c r="B9375" s="65" t="s">
        <v>1453</v>
      </c>
      <c r="C9375" s="65">
        <v>7908855</v>
      </c>
      <c r="D9375" s="66">
        <f>VLOOKUP(A9375,'2.1 Termination Charges'!$B$4:$F$904,5,0)</f>
        <v>0.39772000000000002</v>
      </c>
      <c r="G9375" s="67"/>
      <c r="H9375" s="67"/>
      <c r="J9375" s="67"/>
      <c r="P9375" s="68"/>
      <c r="Q9375" s="69"/>
      <c r="R9375" s="69"/>
      <c r="Z9375" s="70"/>
      <c r="AA9375" s="71"/>
      <c r="AB9375" s="70"/>
      <c r="AC9375" s="70"/>
      <c r="AD9375" s="53"/>
      <c r="AE9375" s="53"/>
      <c r="AF9375" s="72"/>
      <c r="AG9375" s="70"/>
      <c r="AH9375" s="70"/>
      <c r="AI9375" s="70"/>
    </row>
    <row r="9376" spans="1:35" ht="12.75" customHeight="1" x14ac:dyDescent="0.2">
      <c r="A9376" s="64" t="s">
        <v>1454</v>
      </c>
      <c r="B9376" s="65" t="s">
        <v>1453</v>
      </c>
      <c r="C9376" s="65">
        <v>7908856</v>
      </c>
      <c r="D9376" s="66">
        <f>VLOOKUP(A9376,'2.1 Termination Charges'!$B$4:$F$904,5,0)</f>
        <v>0.39772000000000002</v>
      </c>
      <c r="G9376" s="67"/>
      <c r="H9376" s="67"/>
      <c r="J9376" s="67"/>
      <c r="P9376" s="68"/>
      <c r="Q9376" s="69"/>
      <c r="R9376" s="69"/>
      <c r="Z9376" s="70"/>
      <c r="AA9376" s="71"/>
      <c r="AB9376" s="70"/>
      <c r="AC9376" s="70"/>
      <c r="AD9376" s="53"/>
      <c r="AE9376" s="53"/>
      <c r="AF9376" s="72"/>
      <c r="AG9376" s="70"/>
      <c r="AH9376" s="70"/>
      <c r="AI9376" s="70"/>
    </row>
    <row r="9377" spans="1:35" ht="12.75" customHeight="1" x14ac:dyDescent="0.2">
      <c r="A9377" s="64" t="s">
        <v>1454</v>
      </c>
      <c r="B9377" s="65" t="s">
        <v>1453</v>
      </c>
      <c r="C9377" s="65">
        <v>7908857</v>
      </c>
      <c r="D9377" s="66">
        <f>VLOOKUP(A9377,'2.1 Termination Charges'!$B$4:$F$904,5,0)</f>
        <v>0.39772000000000002</v>
      </c>
      <c r="G9377" s="67"/>
      <c r="H9377" s="67"/>
      <c r="J9377" s="67"/>
      <c r="P9377" s="68"/>
      <c r="Q9377" s="69"/>
      <c r="R9377" s="69"/>
      <c r="Z9377" s="70"/>
      <c r="AA9377" s="71"/>
      <c r="AB9377" s="70"/>
      <c r="AC9377" s="70"/>
      <c r="AD9377" s="53"/>
      <c r="AE9377" s="53"/>
      <c r="AF9377" s="72"/>
      <c r="AG9377" s="70"/>
      <c r="AH9377" s="70"/>
      <c r="AI9377" s="70"/>
    </row>
    <row r="9378" spans="1:35" ht="12.75" customHeight="1" x14ac:dyDescent="0.2">
      <c r="A9378" s="64" t="s">
        <v>1454</v>
      </c>
      <c r="B9378" s="65" t="s">
        <v>1453</v>
      </c>
      <c r="C9378" s="65">
        <v>7908858</v>
      </c>
      <c r="D9378" s="66">
        <f>VLOOKUP(A9378,'2.1 Termination Charges'!$B$4:$F$904,5,0)</f>
        <v>0.39772000000000002</v>
      </c>
      <c r="G9378" s="67"/>
      <c r="H9378" s="67"/>
      <c r="J9378" s="67"/>
      <c r="P9378" s="68"/>
      <c r="Q9378" s="69"/>
      <c r="R9378" s="69"/>
      <c r="Z9378" s="70"/>
      <c r="AA9378" s="71"/>
      <c r="AB9378" s="70"/>
      <c r="AC9378" s="70"/>
      <c r="AD9378" s="53"/>
      <c r="AE9378" s="53"/>
      <c r="AF9378" s="72"/>
      <c r="AG9378" s="70"/>
      <c r="AH9378" s="70"/>
      <c r="AI9378" s="70"/>
    </row>
    <row r="9379" spans="1:35" ht="12.75" customHeight="1" x14ac:dyDescent="0.2">
      <c r="A9379" s="64" t="s">
        <v>1454</v>
      </c>
      <c r="B9379" s="65" t="s">
        <v>1453</v>
      </c>
      <c r="C9379" s="65">
        <v>7908859</v>
      </c>
      <c r="D9379" s="66">
        <f>VLOOKUP(A9379,'2.1 Termination Charges'!$B$4:$F$904,5,0)</f>
        <v>0.39772000000000002</v>
      </c>
      <c r="G9379" s="67"/>
      <c r="H9379" s="67"/>
      <c r="J9379" s="67"/>
      <c r="P9379" s="68"/>
      <c r="Q9379" s="69"/>
      <c r="R9379" s="69"/>
      <c r="Z9379" s="70"/>
      <c r="AA9379" s="71"/>
      <c r="AB9379" s="70"/>
      <c r="AC9379" s="70"/>
      <c r="AD9379" s="53"/>
      <c r="AE9379" s="53"/>
      <c r="AF9379" s="72"/>
      <c r="AG9379" s="70"/>
      <c r="AH9379" s="70"/>
      <c r="AI9379" s="70"/>
    </row>
    <row r="9380" spans="1:35" ht="12.75" customHeight="1" x14ac:dyDescent="0.2">
      <c r="A9380" s="64" t="s">
        <v>1454</v>
      </c>
      <c r="B9380" s="65" t="s">
        <v>1453</v>
      </c>
      <c r="C9380" s="65">
        <v>790886</v>
      </c>
      <c r="D9380" s="66">
        <f>VLOOKUP(A9380,'2.1 Termination Charges'!$B$4:$F$904,5,0)</f>
        <v>0.39772000000000002</v>
      </c>
      <c r="G9380" s="67"/>
      <c r="H9380" s="67"/>
      <c r="J9380" s="67"/>
      <c r="P9380" s="68"/>
      <c r="Q9380" s="69"/>
      <c r="R9380" s="69"/>
      <c r="Z9380" s="70"/>
      <c r="AA9380" s="71"/>
      <c r="AB9380" s="70"/>
      <c r="AC9380" s="70"/>
      <c r="AD9380" s="53"/>
      <c r="AE9380" s="53"/>
      <c r="AF9380" s="72"/>
      <c r="AG9380" s="70"/>
      <c r="AH9380" s="70"/>
      <c r="AI9380" s="70"/>
    </row>
    <row r="9381" spans="1:35" ht="12.75" customHeight="1" x14ac:dyDescent="0.2">
      <c r="A9381" s="64" t="s">
        <v>1454</v>
      </c>
      <c r="B9381" s="65" t="s">
        <v>1453</v>
      </c>
      <c r="C9381" s="65">
        <v>790887</v>
      </c>
      <c r="D9381" s="66">
        <f>VLOOKUP(A9381,'2.1 Termination Charges'!$B$4:$F$904,5,0)</f>
        <v>0.39772000000000002</v>
      </c>
      <c r="G9381" s="67"/>
      <c r="H9381" s="67"/>
      <c r="J9381" s="67"/>
      <c r="P9381" s="68"/>
      <c r="Q9381" s="69"/>
      <c r="R9381" s="69"/>
      <c r="Z9381" s="70"/>
      <c r="AA9381" s="71"/>
      <c r="AB9381" s="70"/>
      <c r="AC9381" s="70"/>
      <c r="AD9381" s="53"/>
      <c r="AE9381" s="53"/>
      <c r="AF9381" s="72"/>
      <c r="AG9381" s="70"/>
      <c r="AH9381" s="70"/>
      <c r="AI9381" s="70"/>
    </row>
    <row r="9382" spans="1:35" ht="12.75" customHeight="1" x14ac:dyDescent="0.2">
      <c r="A9382" s="64" t="s">
        <v>1454</v>
      </c>
      <c r="B9382" s="65" t="s">
        <v>1453</v>
      </c>
      <c r="C9382" s="65">
        <v>790888</v>
      </c>
      <c r="D9382" s="66">
        <f>VLOOKUP(A9382,'2.1 Termination Charges'!$B$4:$F$904,5,0)</f>
        <v>0.39772000000000002</v>
      </c>
      <c r="G9382" s="67"/>
      <c r="H9382" s="67"/>
      <c r="J9382" s="67"/>
      <c r="P9382" s="68"/>
      <c r="Q9382" s="69"/>
      <c r="R9382" s="69"/>
      <c r="Z9382" s="70"/>
      <c r="AA9382" s="71"/>
      <c r="AB9382" s="70"/>
      <c r="AC9382" s="70"/>
      <c r="AD9382" s="53"/>
      <c r="AE9382" s="53"/>
      <c r="AF9382" s="72"/>
      <c r="AG9382" s="70"/>
      <c r="AH9382" s="70"/>
      <c r="AI9382" s="70"/>
    </row>
    <row r="9383" spans="1:35" ht="12.75" customHeight="1" x14ac:dyDescent="0.2">
      <c r="A9383" s="64" t="s">
        <v>1454</v>
      </c>
      <c r="B9383" s="65" t="s">
        <v>1453</v>
      </c>
      <c r="C9383" s="65">
        <v>790889</v>
      </c>
      <c r="D9383" s="66">
        <f>VLOOKUP(A9383,'2.1 Termination Charges'!$B$4:$F$904,5,0)</f>
        <v>0.39772000000000002</v>
      </c>
      <c r="G9383" s="67"/>
      <c r="H9383" s="67"/>
      <c r="J9383" s="67"/>
      <c r="P9383" s="68"/>
      <c r="Q9383" s="69"/>
      <c r="R9383" s="69"/>
      <c r="Z9383" s="70"/>
      <c r="AA9383" s="71"/>
      <c r="AB9383" s="70"/>
      <c r="AC9383" s="70"/>
      <c r="AD9383" s="53"/>
      <c r="AE9383" s="53"/>
      <c r="AF9383" s="72"/>
      <c r="AG9383" s="70"/>
      <c r="AH9383" s="70"/>
      <c r="AI9383" s="70"/>
    </row>
    <row r="9384" spans="1:35" ht="12.75" customHeight="1" x14ac:dyDescent="0.2">
      <c r="A9384" s="64" t="s">
        <v>1454</v>
      </c>
      <c r="B9384" s="65" t="s">
        <v>1453</v>
      </c>
      <c r="C9384" s="65">
        <v>795044</v>
      </c>
      <c r="D9384" s="66">
        <f>VLOOKUP(A9384,'2.1 Termination Charges'!$B$4:$F$904,5,0)</f>
        <v>0.39772000000000002</v>
      </c>
      <c r="G9384" s="67"/>
      <c r="H9384" s="67"/>
      <c r="J9384" s="67"/>
      <c r="P9384" s="68"/>
      <c r="Q9384" s="69"/>
      <c r="R9384" s="69"/>
      <c r="Z9384" s="70"/>
      <c r="AA9384" s="71"/>
      <c r="AB9384" s="70"/>
      <c r="AC9384" s="70"/>
      <c r="AD9384" s="53"/>
      <c r="AE9384" s="53"/>
      <c r="AF9384" s="72"/>
      <c r="AG9384" s="70"/>
      <c r="AH9384" s="70"/>
      <c r="AI9384" s="70"/>
    </row>
    <row r="9385" spans="1:35" ht="12.75" customHeight="1" x14ac:dyDescent="0.2">
      <c r="A9385" s="64" t="s">
        <v>1454</v>
      </c>
      <c r="B9385" s="65" t="s">
        <v>1453</v>
      </c>
      <c r="C9385" s="65">
        <v>795045</v>
      </c>
      <c r="D9385" s="66">
        <f>VLOOKUP(A9385,'2.1 Termination Charges'!$B$4:$F$904,5,0)</f>
        <v>0.39772000000000002</v>
      </c>
      <c r="G9385" s="67"/>
      <c r="H9385" s="67"/>
      <c r="J9385" s="67"/>
      <c r="P9385" s="68"/>
      <c r="Q9385" s="69"/>
      <c r="R9385" s="69"/>
      <c r="Z9385" s="70"/>
      <c r="AA9385" s="71"/>
      <c r="AB9385" s="70"/>
      <c r="AC9385" s="70"/>
      <c r="AD9385" s="53"/>
      <c r="AE9385" s="53"/>
      <c r="AF9385" s="72"/>
      <c r="AG9385" s="70"/>
      <c r="AH9385" s="70"/>
      <c r="AI9385" s="70"/>
    </row>
    <row r="9386" spans="1:35" ht="12.75" customHeight="1" x14ac:dyDescent="0.2">
      <c r="A9386" s="64" t="s">
        <v>1454</v>
      </c>
      <c r="B9386" s="65" t="s">
        <v>1453</v>
      </c>
      <c r="C9386" s="65">
        <v>795046</v>
      </c>
      <c r="D9386" s="66">
        <f>VLOOKUP(A9386,'2.1 Termination Charges'!$B$4:$F$904,5,0)</f>
        <v>0.39772000000000002</v>
      </c>
      <c r="G9386" s="67"/>
      <c r="H9386" s="67"/>
      <c r="J9386" s="67"/>
      <c r="P9386" s="68"/>
      <c r="Q9386" s="69"/>
      <c r="R9386" s="69"/>
      <c r="Z9386" s="70"/>
      <c r="AA9386" s="71"/>
      <c r="AB9386" s="70"/>
      <c r="AC9386" s="70"/>
      <c r="AD9386" s="53"/>
      <c r="AE9386" s="53"/>
      <c r="AF9386" s="72"/>
      <c r="AG9386" s="70"/>
      <c r="AH9386" s="70"/>
      <c r="AI9386" s="70"/>
    </row>
    <row r="9387" spans="1:35" ht="12.75" customHeight="1" x14ac:dyDescent="0.2">
      <c r="A9387" s="64" t="s">
        <v>1454</v>
      </c>
      <c r="B9387" s="65" t="s">
        <v>1453</v>
      </c>
      <c r="C9387" s="65">
        <v>795047</v>
      </c>
      <c r="D9387" s="66">
        <f>VLOOKUP(A9387,'2.1 Termination Charges'!$B$4:$F$904,5,0)</f>
        <v>0.39772000000000002</v>
      </c>
      <c r="G9387" s="67"/>
      <c r="H9387" s="67"/>
      <c r="J9387" s="67"/>
      <c r="P9387" s="68"/>
      <c r="Q9387" s="69"/>
      <c r="R9387" s="69"/>
      <c r="Z9387" s="70"/>
      <c r="AA9387" s="71"/>
      <c r="AB9387" s="70"/>
      <c r="AC9387" s="70"/>
      <c r="AD9387" s="53"/>
      <c r="AE9387" s="53"/>
      <c r="AF9387" s="72"/>
      <c r="AG9387" s="70"/>
      <c r="AH9387" s="70"/>
      <c r="AI9387" s="70"/>
    </row>
    <row r="9388" spans="1:35" ht="12.75" customHeight="1" x14ac:dyDescent="0.2">
      <c r="A9388" s="64" t="s">
        <v>1454</v>
      </c>
      <c r="B9388" s="65" t="s">
        <v>1453</v>
      </c>
      <c r="C9388" s="65">
        <v>795048</v>
      </c>
      <c r="D9388" s="66">
        <f>VLOOKUP(A9388,'2.1 Termination Charges'!$B$4:$F$904,5,0)</f>
        <v>0.39772000000000002</v>
      </c>
      <c r="G9388" s="67"/>
      <c r="H9388" s="67"/>
      <c r="J9388" s="67"/>
      <c r="P9388" s="68"/>
      <c r="Q9388" s="69"/>
      <c r="R9388" s="69"/>
      <c r="Z9388" s="70"/>
      <c r="AA9388" s="71"/>
      <c r="AB9388" s="70"/>
      <c r="AC9388" s="70"/>
      <c r="AD9388" s="53"/>
      <c r="AE9388" s="53"/>
      <c r="AF9388" s="72"/>
      <c r="AG9388" s="70"/>
      <c r="AH9388" s="70"/>
      <c r="AI9388" s="70"/>
    </row>
    <row r="9389" spans="1:35" ht="12.75" customHeight="1" x14ac:dyDescent="0.2">
      <c r="A9389" s="64" t="s">
        <v>1454</v>
      </c>
      <c r="B9389" s="65" t="s">
        <v>1453</v>
      </c>
      <c r="C9389" s="65">
        <v>795049</v>
      </c>
      <c r="D9389" s="66">
        <f>VLOOKUP(A9389,'2.1 Termination Charges'!$B$4:$F$904,5,0)</f>
        <v>0.39772000000000002</v>
      </c>
      <c r="G9389" s="67"/>
      <c r="H9389" s="67"/>
      <c r="J9389" s="67"/>
      <c r="P9389" s="68"/>
      <c r="Q9389" s="69"/>
      <c r="R9389" s="69"/>
      <c r="Z9389" s="70"/>
      <c r="AA9389" s="71"/>
      <c r="AB9389" s="70"/>
      <c r="AC9389" s="70"/>
      <c r="AD9389" s="53"/>
      <c r="AE9389" s="53"/>
      <c r="AF9389" s="72"/>
      <c r="AG9389" s="70"/>
      <c r="AH9389" s="70"/>
      <c r="AI9389" s="70"/>
    </row>
    <row r="9390" spans="1:35" ht="12.75" customHeight="1" x14ac:dyDescent="0.2">
      <c r="A9390" s="64" t="s">
        <v>1454</v>
      </c>
      <c r="B9390" s="65" t="s">
        <v>1453</v>
      </c>
      <c r="C9390" s="65">
        <v>795050</v>
      </c>
      <c r="D9390" s="66">
        <f>VLOOKUP(A9390,'2.1 Termination Charges'!$B$4:$F$904,5,0)</f>
        <v>0.39772000000000002</v>
      </c>
      <c r="G9390" s="67"/>
      <c r="H9390" s="67"/>
      <c r="J9390" s="67"/>
      <c r="P9390" s="68"/>
      <c r="Q9390" s="69"/>
      <c r="R9390" s="69"/>
      <c r="Z9390" s="70"/>
      <c r="AA9390" s="71"/>
      <c r="AB9390" s="70"/>
      <c r="AC9390" s="70"/>
      <c r="AD9390" s="53"/>
      <c r="AE9390" s="53"/>
      <c r="AF9390" s="72"/>
      <c r="AG9390" s="70"/>
      <c r="AH9390" s="70"/>
      <c r="AI9390" s="70"/>
    </row>
    <row r="9391" spans="1:35" ht="12.75" customHeight="1" x14ac:dyDescent="0.2">
      <c r="A9391" s="64" t="s">
        <v>1454</v>
      </c>
      <c r="B9391" s="65" t="s">
        <v>1453</v>
      </c>
      <c r="C9391" s="65">
        <v>795051</v>
      </c>
      <c r="D9391" s="66">
        <f>VLOOKUP(A9391,'2.1 Termination Charges'!$B$4:$F$904,5,0)</f>
        <v>0.39772000000000002</v>
      </c>
      <c r="G9391" s="67"/>
      <c r="H9391" s="67"/>
      <c r="J9391" s="67"/>
      <c r="P9391" s="68"/>
      <c r="Q9391" s="69"/>
      <c r="R9391" s="69"/>
      <c r="Z9391" s="70"/>
      <c r="AA9391" s="71"/>
      <c r="AB9391" s="70"/>
      <c r="AC9391" s="70"/>
      <c r="AD9391" s="53"/>
      <c r="AE9391" s="53"/>
      <c r="AF9391" s="72"/>
      <c r="AG9391" s="70"/>
      <c r="AH9391" s="70"/>
      <c r="AI9391" s="70"/>
    </row>
    <row r="9392" spans="1:35" ht="12.75" customHeight="1" x14ac:dyDescent="0.2">
      <c r="A9392" s="64" t="s">
        <v>1454</v>
      </c>
      <c r="B9392" s="65" t="s">
        <v>1453</v>
      </c>
      <c r="C9392" s="65">
        <v>795052</v>
      </c>
      <c r="D9392" s="66">
        <f>VLOOKUP(A9392,'2.1 Termination Charges'!$B$4:$F$904,5,0)</f>
        <v>0.39772000000000002</v>
      </c>
      <c r="G9392" s="67"/>
      <c r="H9392" s="67"/>
      <c r="J9392" s="67"/>
      <c r="P9392" s="68"/>
      <c r="Q9392" s="69"/>
      <c r="R9392" s="69"/>
      <c r="Z9392" s="70"/>
      <c r="AA9392" s="71"/>
      <c r="AB9392" s="70"/>
      <c r="AC9392" s="70"/>
      <c r="AD9392" s="53"/>
      <c r="AE9392" s="53"/>
      <c r="AF9392" s="72"/>
      <c r="AG9392" s="70"/>
      <c r="AH9392" s="70"/>
      <c r="AI9392" s="70"/>
    </row>
    <row r="9393" spans="1:35" ht="12.75" customHeight="1" x14ac:dyDescent="0.2">
      <c r="A9393" s="64" t="s">
        <v>1454</v>
      </c>
      <c r="B9393" s="65" t="s">
        <v>1453</v>
      </c>
      <c r="C9393" s="65">
        <v>795053</v>
      </c>
      <c r="D9393" s="66">
        <f>VLOOKUP(A9393,'2.1 Termination Charges'!$B$4:$F$904,5,0)</f>
        <v>0.39772000000000002</v>
      </c>
      <c r="G9393" s="67"/>
      <c r="H9393" s="67"/>
      <c r="J9393" s="67"/>
      <c r="P9393" s="68"/>
      <c r="Q9393" s="69"/>
      <c r="R9393" s="69"/>
      <c r="Z9393" s="70"/>
      <c r="AA9393" s="71"/>
      <c r="AB9393" s="70"/>
      <c r="AC9393" s="70"/>
      <c r="AD9393" s="53"/>
      <c r="AE9393" s="53"/>
      <c r="AF9393" s="72"/>
      <c r="AG9393" s="70"/>
      <c r="AH9393" s="70"/>
      <c r="AI9393" s="70"/>
    </row>
    <row r="9394" spans="1:35" ht="12.75" customHeight="1" x14ac:dyDescent="0.2">
      <c r="A9394" s="64" t="s">
        <v>1454</v>
      </c>
      <c r="B9394" s="65" t="s">
        <v>1453</v>
      </c>
      <c r="C9394" s="65">
        <v>795054</v>
      </c>
      <c r="D9394" s="66">
        <f>VLOOKUP(A9394,'2.1 Termination Charges'!$B$4:$F$904,5,0)</f>
        <v>0.39772000000000002</v>
      </c>
      <c r="G9394" s="67"/>
      <c r="H9394" s="67"/>
      <c r="J9394" s="67"/>
      <c r="P9394" s="68"/>
      <c r="Q9394" s="69"/>
      <c r="R9394" s="69"/>
      <c r="Z9394" s="70"/>
      <c r="AA9394" s="71"/>
      <c r="AB9394" s="70"/>
      <c r="AC9394" s="70"/>
      <c r="AD9394" s="53"/>
      <c r="AE9394" s="53"/>
      <c r="AF9394" s="72"/>
      <c r="AG9394" s="70"/>
      <c r="AH9394" s="70"/>
      <c r="AI9394" s="70"/>
    </row>
    <row r="9395" spans="1:35" ht="12.75" customHeight="1" x14ac:dyDescent="0.2">
      <c r="A9395" s="64" t="s">
        <v>1454</v>
      </c>
      <c r="B9395" s="65" t="s">
        <v>1453</v>
      </c>
      <c r="C9395" s="65">
        <v>795055</v>
      </c>
      <c r="D9395" s="66">
        <f>VLOOKUP(A9395,'2.1 Termination Charges'!$B$4:$F$904,5,0)</f>
        <v>0.39772000000000002</v>
      </c>
      <c r="G9395" s="67"/>
      <c r="H9395" s="67"/>
      <c r="J9395" s="67"/>
      <c r="P9395" s="68"/>
      <c r="Q9395" s="69"/>
      <c r="R9395" s="69"/>
      <c r="Z9395" s="70"/>
      <c r="AA9395" s="71"/>
      <c r="AB9395" s="70"/>
      <c r="AC9395" s="70"/>
      <c r="AD9395" s="53"/>
      <c r="AE9395" s="53"/>
      <c r="AF9395" s="72"/>
      <c r="AG9395" s="70"/>
      <c r="AH9395" s="70"/>
      <c r="AI9395" s="70"/>
    </row>
    <row r="9396" spans="1:35" ht="12.75" customHeight="1" x14ac:dyDescent="0.2">
      <c r="A9396" s="64" t="s">
        <v>1454</v>
      </c>
      <c r="B9396" s="65" t="s">
        <v>1453</v>
      </c>
      <c r="C9396" s="65">
        <v>7950560</v>
      </c>
      <c r="D9396" s="66">
        <f>VLOOKUP(A9396,'2.1 Termination Charges'!$B$4:$F$904,5,0)</f>
        <v>0.39772000000000002</v>
      </c>
      <c r="G9396" s="67"/>
      <c r="H9396" s="67"/>
      <c r="J9396" s="67"/>
      <c r="P9396" s="68"/>
      <c r="Q9396" s="69"/>
      <c r="R9396" s="69"/>
      <c r="Z9396" s="70"/>
      <c r="AA9396" s="71"/>
      <c r="AB9396" s="70"/>
      <c r="AC9396" s="70"/>
      <c r="AD9396" s="53"/>
      <c r="AE9396" s="53"/>
      <c r="AF9396" s="72"/>
      <c r="AG9396" s="70"/>
      <c r="AH9396" s="70"/>
      <c r="AI9396" s="70"/>
    </row>
    <row r="9397" spans="1:35" ht="12.75" customHeight="1" x14ac:dyDescent="0.2">
      <c r="A9397" s="64" t="s">
        <v>1454</v>
      </c>
      <c r="B9397" s="65" t="s">
        <v>1453</v>
      </c>
      <c r="C9397" s="65">
        <v>7950561</v>
      </c>
      <c r="D9397" s="66">
        <f>VLOOKUP(A9397,'2.1 Termination Charges'!$B$4:$F$904,5,0)</f>
        <v>0.39772000000000002</v>
      </c>
      <c r="G9397" s="67"/>
      <c r="H9397" s="67"/>
      <c r="J9397" s="67"/>
      <c r="P9397" s="68"/>
      <c r="Q9397" s="69"/>
      <c r="R9397" s="69"/>
      <c r="Z9397" s="70"/>
      <c r="AA9397" s="71"/>
      <c r="AB9397" s="70"/>
      <c r="AC9397" s="70"/>
      <c r="AD9397" s="53"/>
      <c r="AE9397" s="53"/>
      <c r="AF9397" s="72"/>
      <c r="AG9397" s="70"/>
      <c r="AH9397" s="70"/>
      <c r="AI9397" s="70"/>
    </row>
    <row r="9398" spans="1:35" ht="12.75" customHeight="1" x14ac:dyDescent="0.2">
      <c r="A9398" s="64" t="s">
        <v>1454</v>
      </c>
      <c r="B9398" s="65" t="s">
        <v>1453</v>
      </c>
      <c r="C9398" s="65">
        <v>7950562</v>
      </c>
      <c r="D9398" s="66">
        <f>VLOOKUP(A9398,'2.1 Termination Charges'!$B$4:$F$904,5,0)</f>
        <v>0.39772000000000002</v>
      </c>
      <c r="G9398" s="67"/>
      <c r="H9398" s="67"/>
      <c r="J9398" s="67"/>
      <c r="P9398" s="68"/>
      <c r="Q9398" s="69"/>
      <c r="R9398" s="69"/>
      <c r="Z9398" s="70"/>
      <c r="AA9398" s="71"/>
      <c r="AB9398" s="70"/>
      <c r="AC9398" s="70"/>
      <c r="AD9398" s="53"/>
      <c r="AE9398" s="53"/>
      <c r="AF9398" s="72"/>
      <c r="AG9398" s="70"/>
      <c r="AH9398" s="70"/>
      <c r="AI9398" s="70"/>
    </row>
    <row r="9399" spans="1:35" ht="12.75" customHeight="1" x14ac:dyDescent="0.2">
      <c r="A9399" s="64" t="s">
        <v>1454</v>
      </c>
      <c r="B9399" s="65" t="s">
        <v>1453</v>
      </c>
      <c r="C9399" s="65">
        <v>7950563</v>
      </c>
      <c r="D9399" s="66">
        <f>VLOOKUP(A9399,'2.1 Termination Charges'!$B$4:$F$904,5,0)</f>
        <v>0.39772000000000002</v>
      </c>
      <c r="G9399" s="67"/>
      <c r="H9399" s="67"/>
      <c r="J9399" s="67"/>
      <c r="P9399" s="68"/>
      <c r="Q9399" s="69"/>
      <c r="R9399" s="69"/>
      <c r="Z9399" s="70"/>
      <c r="AA9399" s="71"/>
      <c r="AB9399" s="70"/>
      <c r="AC9399" s="70"/>
      <c r="AD9399" s="53"/>
      <c r="AE9399" s="53"/>
      <c r="AF9399" s="72"/>
      <c r="AG9399" s="70"/>
      <c r="AH9399" s="70"/>
      <c r="AI9399" s="70"/>
    </row>
    <row r="9400" spans="1:35" ht="12.75" customHeight="1" x14ac:dyDescent="0.2">
      <c r="A9400" s="64" t="s">
        <v>1454</v>
      </c>
      <c r="B9400" s="65" t="s">
        <v>1453</v>
      </c>
      <c r="C9400" s="65">
        <v>7950564</v>
      </c>
      <c r="D9400" s="66">
        <f>VLOOKUP(A9400,'2.1 Termination Charges'!$B$4:$F$904,5,0)</f>
        <v>0.39772000000000002</v>
      </c>
      <c r="G9400" s="67"/>
      <c r="H9400" s="67"/>
      <c r="J9400" s="67"/>
      <c r="P9400" s="68"/>
      <c r="Q9400" s="69"/>
      <c r="R9400" s="69"/>
      <c r="Z9400" s="70"/>
      <c r="AA9400" s="71"/>
      <c r="AB9400" s="70"/>
      <c r="AC9400" s="70"/>
      <c r="AD9400" s="53"/>
      <c r="AE9400" s="53"/>
      <c r="AF9400" s="72"/>
      <c r="AG9400" s="70"/>
      <c r="AH9400" s="70"/>
      <c r="AI9400" s="70"/>
    </row>
    <row r="9401" spans="1:35" ht="12.75" customHeight="1" x14ac:dyDescent="0.2">
      <c r="A9401" s="64" t="s">
        <v>1454</v>
      </c>
      <c r="B9401" s="65" t="s">
        <v>1453</v>
      </c>
      <c r="C9401" s="65">
        <v>795123</v>
      </c>
      <c r="D9401" s="66">
        <f>VLOOKUP(A9401,'2.1 Termination Charges'!$B$4:$F$904,5,0)</f>
        <v>0.39772000000000002</v>
      </c>
      <c r="G9401" s="67"/>
      <c r="H9401" s="67"/>
      <c r="J9401" s="67"/>
      <c r="P9401" s="68"/>
      <c r="Q9401" s="69"/>
      <c r="R9401" s="69"/>
      <c r="Z9401" s="70"/>
      <c r="AA9401" s="71"/>
      <c r="AB9401" s="70"/>
      <c r="AC9401" s="70"/>
      <c r="AD9401" s="53"/>
      <c r="AE9401" s="53"/>
      <c r="AF9401" s="72"/>
      <c r="AG9401" s="70"/>
      <c r="AH9401" s="70"/>
      <c r="AI9401" s="70"/>
    </row>
    <row r="9402" spans="1:35" ht="12.75" customHeight="1" x14ac:dyDescent="0.2">
      <c r="A9402" s="64" t="s">
        <v>1454</v>
      </c>
      <c r="B9402" s="65" t="s">
        <v>1453</v>
      </c>
      <c r="C9402" s="65">
        <v>795124</v>
      </c>
      <c r="D9402" s="66">
        <f>VLOOKUP(A9402,'2.1 Termination Charges'!$B$4:$F$904,5,0)</f>
        <v>0.39772000000000002</v>
      </c>
      <c r="G9402" s="67"/>
      <c r="H9402" s="67"/>
      <c r="J9402" s="67"/>
      <c r="P9402" s="68"/>
      <c r="Q9402" s="69"/>
      <c r="R9402" s="69"/>
      <c r="Z9402" s="70"/>
      <c r="AA9402" s="71"/>
      <c r="AB9402" s="70"/>
      <c r="AC9402" s="70"/>
      <c r="AD9402" s="53"/>
      <c r="AE9402" s="53"/>
      <c r="AF9402" s="72"/>
      <c r="AG9402" s="70"/>
      <c r="AH9402" s="70"/>
      <c r="AI9402" s="70"/>
    </row>
    <row r="9403" spans="1:35" ht="12.75" customHeight="1" x14ac:dyDescent="0.2">
      <c r="A9403" s="64" t="s">
        <v>1454</v>
      </c>
      <c r="B9403" s="65" t="s">
        <v>1453</v>
      </c>
      <c r="C9403" s="65">
        <v>795125</v>
      </c>
      <c r="D9403" s="66">
        <f>VLOOKUP(A9403,'2.1 Termination Charges'!$B$4:$F$904,5,0)</f>
        <v>0.39772000000000002</v>
      </c>
      <c r="G9403" s="67"/>
      <c r="H9403" s="67"/>
      <c r="J9403" s="67"/>
      <c r="P9403" s="68"/>
      <c r="Q9403" s="69"/>
      <c r="R9403" s="69"/>
      <c r="Z9403" s="70"/>
      <c r="AA9403" s="71"/>
      <c r="AB9403" s="70"/>
      <c r="AC9403" s="70"/>
      <c r="AD9403" s="53"/>
      <c r="AE9403" s="53"/>
      <c r="AF9403" s="72"/>
      <c r="AG9403" s="70"/>
      <c r="AH9403" s="70"/>
      <c r="AI9403" s="70"/>
    </row>
    <row r="9404" spans="1:35" ht="12.75" customHeight="1" x14ac:dyDescent="0.2">
      <c r="A9404" s="64" t="s">
        <v>1454</v>
      </c>
      <c r="B9404" s="65" t="s">
        <v>1453</v>
      </c>
      <c r="C9404" s="65">
        <v>795126</v>
      </c>
      <c r="D9404" s="66">
        <f>VLOOKUP(A9404,'2.1 Termination Charges'!$B$4:$F$904,5,0)</f>
        <v>0.39772000000000002</v>
      </c>
      <c r="G9404" s="67"/>
      <c r="H9404" s="67"/>
      <c r="J9404" s="67"/>
      <c r="P9404" s="68"/>
      <c r="Q9404" s="69"/>
      <c r="R9404" s="69"/>
      <c r="Z9404" s="70"/>
      <c r="AA9404" s="71"/>
      <c r="AB9404" s="70"/>
      <c r="AC9404" s="70"/>
      <c r="AD9404" s="53"/>
      <c r="AE9404" s="53"/>
      <c r="AF9404" s="72"/>
      <c r="AG9404" s="70"/>
      <c r="AH9404" s="70"/>
      <c r="AI9404" s="70"/>
    </row>
    <row r="9405" spans="1:35" ht="12.75" customHeight="1" x14ac:dyDescent="0.2">
      <c r="A9405" s="64" t="s">
        <v>1454</v>
      </c>
      <c r="B9405" s="65" t="s">
        <v>1453</v>
      </c>
      <c r="C9405" s="65">
        <v>795127</v>
      </c>
      <c r="D9405" s="66">
        <f>VLOOKUP(A9405,'2.1 Termination Charges'!$B$4:$F$904,5,0)</f>
        <v>0.39772000000000002</v>
      </c>
      <c r="G9405" s="67"/>
      <c r="H9405" s="67"/>
      <c r="J9405" s="67"/>
      <c r="P9405" s="68"/>
      <c r="Q9405" s="69"/>
      <c r="R9405" s="69"/>
      <c r="Z9405" s="70"/>
      <c r="AA9405" s="71"/>
      <c r="AB9405" s="70"/>
      <c r="AC9405" s="70"/>
      <c r="AD9405" s="53"/>
      <c r="AE9405" s="53"/>
      <c r="AF9405" s="72"/>
      <c r="AG9405" s="70"/>
      <c r="AH9405" s="70"/>
      <c r="AI9405" s="70"/>
    </row>
    <row r="9406" spans="1:35" ht="12.75" customHeight="1" x14ac:dyDescent="0.2">
      <c r="A9406" s="64" t="s">
        <v>1454</v>
      </c>
      <c r="B9406" s="65" t="s">
        <v>1453</v>
      </c>
      <c r="C9406" s="65">
        <v>795143</v>
      </c>
      <c r="D9406" s="66">
        <f>VLOOKUP(A9406,'2.1 Termination Charges'!$B$4:$F$904,5,0)</f>
        <v>0.39772000000000002</v>
      </c>
      <c r="G9406" s="67"/>
      <c r="H9406" s="67"/>
      <c r="J9406" s="67"/>
      <c r="P9406" s="68"/>
      <c r="Q9406" s="69"/>
      <c r="R9406" s="69"/>
      <c r="Z9406" s="70"/>
      <c r="AA9406" s="71"/>
      <c r="AB9406" s="70"/>
      <c r="AC9406" s="70"/>
      <c r="AD9406" s="53"/>
      <c r="AE9406" s="53"/>
      <c r="AF9406" s="72"/>
      <c r="AG9406" s="70"/>
      <c r="AH9406" s="70"/>
      <c r="AI9406" s="70"/>
    </row>
    <row r="9407" spans="1:35" ht="12.75" customHeight="1" x14ac:dyDescent="0.2">
      <c r="A9407" s="64" t="s">
        <v>1454</v>
      </c>
      <c r="B9407" s="65" t="s">
        <v>1453</v>
      </c>
      <c r="C9407" s="65">
        <v>795192</v>
      </c>
      <c r="D9407" s="66">
        <f>VLOOKUP(A9407,'2.1 Termination Charges'!$B$4:$F$904,5,0)</f>
        <v>0.39772000000000002</v>
      </c>
      <c r="G9407" s="67"/>
      <c r="H9407" s="67"/>
      <c r="J9407" s="67"/>
      <c r="P9407" s="68"/>
      <c r="Q9407" s="69"/>
      <c r="R9407" s="69"/>
      <c r="Z9407" s="70"/>
      <c r="AA9407" s="71"/>
      <c r="AB9407" s="70"/>
      <c r="AC9407" s="70"/>
      <c r="AD9407" s="53"/>
      <c r="AE9407" s="53"/>
      <c r="AF9407" s="72"/>
      <c r="AG9407" s="70"/>
      <c r="AH9407" s="70"/>
      <c r="AI9407" s="70"/>
    </row>
    <row r="9408" spans="1:35" ht="12.75" customHeight="1" x14ac:dyDescent="0.2">
      <c r="A9408" s="64" t="s">
        <v>1454</v>
      </c>
      <c r="B9408" s="65" t="s">
        <v>1453</v>
      </c>
      <c r="C9408" s="65">
        <v>795193</v>
      </c>
      <c r="D9408" s="66">
        <f>VLOOKUP(A9408,'2.1 Termination Charges'!$B$4:$F$904,5,0)</f>
        <v>0.39772000000000002</v>
      </c>
      <c r="G9408" s="67"/>
      <c r="H9408" s="67"/>
      <c r="J9408" s="67"/>
      <c r="P9408" s="68"/>
      <c r="Q9408" s="69"/>
      <c r="R9408" s="69"/>
      <c r="Z9408" s="70"/>
      <c r="AA9408" s="71"/>
      <c r="AB9408" s="70"/>
      <c r="AC9408" s="70"/>
      <c r="AD9408" s="53"/>
      <c r="AE9408" s="53"/>
      <c r="AF9408" s="72"/>
      <c r="AG9408" s="70"/>
      <c r="AH9408" s="70"/>
      <c r="AI9408" s="70"/>
    </row>
    <row r="9409" spans="1:35" ht="12.75" customHeight="1" x14ac:dyDescent="0.2">
      <c r="A9409" s="64" t="s">
        <v>1454</v>
      </c>
      <c r="B9409" s="65" t="s">
        <v>1453</v>
      </c>
      <c r="C9409" s="65">
        <v>795194</v>
      </c>
      <c r="D9409" s="66">
        <f>VLOOKUP(A9409,'2.1 Termination Charges'!$B$4:$F$904,5,0)</f>
        <v>0.39772000000000002</v>
      </c>
      <c r="G9409" s="67"/>
      <c r="H9409" s="67"/>
      <c r="J9409" s="67"/>
      <c r="P9409" s="68"/>
      <c r="Q9409" s="69"/>
      <c r="R9409" s="69"/>
      <c r="Z9409" s="70"/>
      <c r="AA9409" s="71"/>
      <c r="AB9409" s="70"/>
      <c r="AC9409" s="70"/>
      <c r="AD9409" s="53"/>
      <c r="AE9409" s="53"/>
      <c r="AF9409" s="72"/>
      <c r="AG9409" s="70"/>
      <c r="AH9409" s="70"/>
      <c r="AI9409" s="70"/>
    </row>
    <row r="9410" spans="1:35" ht="12.75" customHeight="1" x14ac:dyDescent="0.2">
      <c r="A9410" s="64" t="s">
        <v>1454</v>
      </c>
      <c r="B9410" s="65" t="s">
        <v>1453</v>
      </c>
      <c r="C9410" s="65">
        <v>795195</v>
      </c>
      <c r="D9410" s="66">
        <f>VLOOKUP(A9410,'2.1 Termination Charges'!$B$4:$F$904,5,0)</f>
        <v>0.39772000000000002</v>
      </c>
      <c r="G9410" s="67"/>
      <c r="H9410" s="67"/>
      <c r="J9410" s="67"/>
      <c r="P9410" s="68"/>
      <c r="Q9410" s="69"/>
      <c r="R9410" s="69"/>
      <c r="Z9410" s="70"/>
      <c r="AA9410" s="71"/>
      <c r="AB9410" s="70"/>
      <c r="AC9410" s="70"/>
      <c r="AD9410" s="53"/>
      <c r="AE9410" s="53"/>
      <c r="AF9410" s="72"/>
      <c r="AG9410" s="70"/>
      <c r="AH9410" s="70"/>
      <c r="AI9410" s="70"/>
    </row>
    <row r="9411" spans="1:35" ht="12.75" customHeight="1" x14ac:dyDescent="0.2">
      <c r="A9411" s="64" t="s">
        <v>1454</v>
      </c>
      <c r="B9411" s="65" t="s">
        <v>1453</v>
      </c>
      <c r="C9411" s="65">
        <v>795196</v>
      </c>
      <c r="D9411" s="66">
        <f>VLOOKUP(A9411,'2.1 Termination Charges'!$B$4:$F$904,5,0)</f>
        <v>0.39772000000000002</v>
      </c>
      <c r="G9411" s="67"/>
      <c r="H9411" s="67"/>
      <c r="J9411" s="67"/>
      <c r="P9411" s="68"/>
      <c r="Q9411" s="69"/>
      <c r="R9411" s="69"/>
      <c r="Z9411" s="70"/>
      <c r="AA9411" s="71"/>
      <c r="AB9411" s="70"/>
      <c r="AC9411" s="70"/>
      <c r="AD9411" s="53"/>
      <c r="AE9411" s="53"/>
      <c r="AF9411" s="72"/>
      <c r="AG9411" s="70"/>
      <c r="AH9411" s="70"/>
      <c r="AI9411" s="70"/>
    </row>
    <row r="9412" spans="1:35" ht="12.75" customHeight="1" x14ac:dyDescent="0.2">
      <c r="A9412" s="64" t="s">
        <v>1454</v>
      </c>
      <c r="B9412" s="65" t="s">
        <v>1453</v>
      </c>
      <c r="C9412" s="65">
        <v>795197</v>
      </c>
      <c r="D9412" s="66">
        <f>VLOOKUP(A9412,'2.1 Termination Charges'!$B$4:$F$904,5,0)</f>
        <v>0.39772000000000002</v>
      </c>
      <c r="G9412" s="67"/>
      <c r="H9412" s="67"/>
      <c r="J9412" s="67"/>
      <c r="P9412" s="68"/>
      <c r="Q9412" s="69"/>
      <c r="R9412" s="69"/>
      <c r="Z9412" s="70"/>
      <c r="AA9412" s="71"/>
      <c r="AB9412" s="70"/>
      <c r="AC9412" s="70"/>
      <c r="AD9412" s="53"/>
      <c r="AE9412" s="53"/>
      <c r="AF9412" s="72"/>
      <c r="AG9412" s="70"/>
      <c r="AH9412" s="70"/>
      <c r="AI9412" s="70"/>
    </row>
    <row r="9413" spans="1:35" ht="12.75" customHeight="1" x14ac:dyDescent="0.2">
      <c r="A9413" s="64" t="s">
        <v>1454</v>
      </c>
      <c r="B9413" s="65" t="s">
        <v>1453</v>
      </c>
      <c r="C9413" s="65">
        <v>795198</v>
      </c>
      <c r="D9413" s="66">
        <f>VLOOKUP(A9413,'2.1 Termination Charges'!$B$4:$F$904,5,0)</f>
        <v>0.39772000000000002</v>
      </c>
      <c r="G9413" s="67"/>
      <c r="H9413" s="67"/>
      <c r="J9413" s="67"/>
      <c r="P9413" s="68"/>
      <c r="Q9413" s="69"/>
      <c r="R9413" s="69"/>
      <c r="Z9413" s="70"/>
      <c r="AA9413" s="71"/>
      <c r="AB9413" s="70"/>
      <c r="AC9413" s="70"/>
      <c r="AD9413" s="53"/>
      <c r="AE9413" s="53"/>
      <c r="AF9413" s="72"/>
      <c r="AG9413" s="70"/>
      <c r="AH9413" s="70"/>
      <c r="AI9413" s="70"/>
    </row>
    <row r="9414" spans="1:35" ht="12.75" customHeight="1" x14ac:dyDescent="0.2">
      <c r="A9414" s="64" t="s">
        <v>1454</v>
      </c>
      <c r="B9414" s="65" t="s">
        <v>1453</v>
      </c>
      <c r="C9414" s="65">
        <v>7951990</v>
      </c>
      <c r="D9414" s="66">
        <f>VLOOKUP(A9414,'2.1 Termination Charges'!$B$4:$F$904,5,0)</f>
        <v>0.39772000000000002</v>
      </c>
      <c r="G9414" s="67"/>
      <c r="H9414" s="67"/>
      <c r="J9414" s="67"/>
      <c r="P9414" s="68"/>
      <c r="Q9414" s="69"/>
      <c r="R9414" s="69"/>
      <c r="Z9414" s="70"/>
      <c r="AA9414" s="71"/>
      <c r="AB9414" s="70"/>
      <c r="AC9414" s="70"/>
      <c r="AD9414" s="53"/>
      <c r="AE9414" s="53"/>
      <c r="AF9414" s="72"/>
      <c r="AG9414" s="70"/>
      <c r="AH9414" s="70"/>
      <c r="AI9414" s="70"/>
    </row>
    <row r="9415" spans="1:35" ht="12.75" customHeight="1" x14ac:dyDescent="0.2">
      <c r="A9415" s="64" t="s">
        <v>1454</v>
      </c>
      <c r="B9415" s="65" t="s">
        <v>1453</v>
      </c>
      <c r="C9415" s="65">
        <v>7951991</v>
      </c>
      <c r="D9415" s="66">
        <f>VLOOKUP(A9415,'2.1 Termination Charges'!$B$4:$F$904,5,0)</f>
        <v>0.39772000000000002</v>
      </c>
      <c r="G9415" s="67"/>
      <c r="H9415" s="67"/>
      <c r="J9415" s="67"/>
      <c r="P9415" s="68"/>
      <c r="Q9415" s="69"/>
      <c r="R9415" s="69"/>
      <c r="Z9415" s="70"/>
      <c r="AA9415" s="71"/>
      <c r="AB9415" s="70"/>
      <c r="AC9415" s="70"/>
      <c r="AD9415" s="53"/>
      <c r="AE9415" s="53"/>
      <c r="AF9415" s="72"/>
      <c r="AG9415" s="70"/>
      <c r="AH9415" s="70"/>
      <c r="AI9415" s="70"/>
    </row>
    <row r="9416" spans="1:35" ht="12.75" customHeight="1" x14ac:dyDescent="0.2">
      <c r="A9416" s="64" t="s">
        <v>1454</v>
      </c>
      <c r="B9416" s="65" t="s">
        <v>1453</v>
      </c>
      <c r="C9416" s="65">
        <v>7951992</v>
      </c>
      <c r="D9416" s="66">
        <f>VLOOKUP(A9416,'2.1 Termination Charges'!$B$4:$F$904,5,0)</f>
        <v>0.39772000000000002</v>
      </c>
      <c r="G9416" s="67"/>
      <c r="H9416" s="67"/>
      <c r="J9416" s="67"/>
      <c r="P9416" s="68"/>
      <c r="Q9416" s="69"/>
      <c r="R9416" s="69"/>
      <c r="Z9416" s="70"/>
      <c r="AA9416" s="71"/>
      <c r="AB9416" s="70"/>
      <c r="AC9416" s="70"/>
      <c r="AD9416" s="53"/>
      <c r="AE9416" s="53"/>
      <c r="AF9416" s="72"/>
      <c r="AG9416" s="70"/>
      <c r="AH9416" s="70"/>
      <c r="AI9416" s="70"/>
    </row>
    <row r="9417" spans="1:35" ht="12.75" customHeight="1" x14ac:dyDescent="0.2">
      <c r="A9417" s="64" t="s">
        <v>1454</v>
      </c>
      <c r="B9417" s="65" t="s">
        <v>1453</v>
      </c>
      <c r="C9417" s="65">
        <v>7951993</v>
      </c>
      <c r="D9417" s="66">
        <f>VLOOKUP(A9417,'2.1 Termination Charges'!$B$4:$F$904,5,0)</f>
        <v>0.39772000000000002</v>
      </c>
      <c r="G9417" s="67"/>
      <c r="H9417" s="67"/>
      <c r="J9417" s="67"/>
      <c r="P9417" s="68"/>
      <c r="Q9417" s="69"/>
      <c r="R9417" s="69"/>
      <c r="Z9417" s="70"/>
      <c r="AA9417" s="71"/>
      <c r="AB9417" s="70"/>
      <c r="AC9417" s="70"/>
      <c r="AD9417" s="53"/>
      <c r="AE9417" s="53"/>
      <c r="AF9417" s="72"/>
      <c r="AG9417" s="70"/>
      <c r="AH9417" s="70"/>
      <c r="AI9417" s="70"/>
    </row>
    <row r="9418" spans="1:35" ht="12.75" customHeight="1" x14ac:dyDescent="0.2">
      <c r="A9418" s="64" t="s">
        <v>1454</v>
      </c>
      <c r="B9418" s="65" t="s">
        <v>1453</v>
      </c>
      <c r="C9418" s="65">
        <v>7951994</v>
      </c>
      <c r="D9418" s="66">
        <f>VLOOKUP(A9418,'2.1 Termination Charges'!$B$4:$F$904,5,0)</f>
        <v>0.39772000000000002</v>
      </c>
      <c r="G9418" s="67"/>
      <c r="H9418" s="67"/>
      <c r="J9418" s="67"/>
      <c r="P9418" s="68"/>
      <c r="Q9418" s="69"/>
      <c r="R9418" s="69"/>
      <c r="Z9418" s="70"/>
      <c r="AA9418" s="71"/>
      <c r="AB9418" s="70"/>
      <c r="AC9418" s="70"/>
      <c r="AD9418" s="53"/>
      <c r="AE9418" s="53"/>
      <c r="AF9418" s="72"/>
      <c r="AG9418" s="70"/>
      <c r="AH9418" s="70"/>
      <c r="AI9418" s="70"/>
    </row>
    <row r="9419" spans="1:35" ht="12.75" customHeight="1" x14ac:dyDescent="0.2">
      <c r="A9419" s="64" t="s">
        <v>1454</v>
      </c>
      <c r="B9419" s="65" t="s">
        <v>1453</v>
      </c>
      <c r="C9419" s="65">
        <v>7951995</v>
      </c>
      <c r="D9419" s="66">
        <f>VLOOKUP(A9419,'2.1 Termination Charges'!$B$4:$F$904,5,0)</f>
        <v>0.39772000000000002</v>
      </c>
      <c r="G9419" s="67"/>
      <c r="H9419" s="67"/>
      <c r="J9419" s="67"/>
      <c r="P9419" s="68"/>
      <c r="Q9419" s="69"/>
      <c r="R9419" s="69"/>
      <c r="Z9419" s="70"/>
      <c r="AA9419" s="71"/>
      <c r="AB9419" s="70"/>
      <c r="AC9419" s="70"/>
      <c r="AD9419" s="53"/>
      <c r="AE9419" s="53"/>
      <c r="AF9419" s="72"/>
      <c r="AG9419" s="70"/>
      <c r="AH9419" s="70"/>
      <c r="AI9419" s="70"/>
    </row>
    <row r="9420" spans="1:35" ht="12.75" customHeight="1" x14ac:dyDescent="0.2">
      <c r="A9420" s="64" t="s">
        <v>1454</v>
      </c>
      <c r="B9420" s="65" t="s">
        <v>1453</v>
      </c>
      <c r="C9420" s="65">
        <v>7951996</v>
      </c>
      <c r="D9420" s="66">
        <f>VLOOKUP(A9420,'2.1 Termination Charges'!$B$4:$F$904,5,0)</f>
        <v>0.39772000000000002</v>
      </c>
      <c r="G9420" s="67"/>
      <c r="H9420" s="67"/>
      <c r="J9420" s="67"/>
      <c r="P9420" s="68"/>
      <c r="Q9420" s="69"/>
      <c r="R9420" s="69"/>
      <c r="Z9420" s="70"/>
      <c r="AA9420" s="71"/>
      <c r="AB9420" s="70"/>
      <c r="AC9420" s="70"/>
      <c r="AD9420" s="53"/>
      <c r="AE9420" s="53"/>
      <c r="AF9420" s="72"/>
      <c r="AG9420" s="70"/>
      <c r="AH9420" s="70"/>
      <c r="AI9420" s="70"/>
    </row>
    <row r="9421" spans="1:35" ht="12.75" customHeight="1" x14ac:dyDescent="0.2">
      <c r="A9421" s="64" t="s">
        <v>1454</v>
      </c>
      <c r="B9421" s="65" t="s">
        <v>1453</v>
      </c>
      <c r="C9421" s="65">
        <v>7952315</v>
      </c>
      <c r="D9421" s="66">
        <f>VLOOKUP(A9421,'2.1 Termination Charges'!$B$4:$F$904,5,0)</f>
        <v>0.39772000000000002</v>
      </c>
      <c r="G9421" s="67"/>
      <c r="H9421" s="67"/>
      <c r="J9421" s="67"/>
      <c r="P9421" s="68"/>
      <c r="Q9421" s="69"/>
      <c r="R9421" s="69"/>
      <c r="Z9421" s="70"/>
      <c r="AA9421" s="71"/>
      <c r="AB9421" s="70"/>
      <c r="AC9421" s="70"/>
      <c r="AD9421" s="53"/>
      <c r="AE9421" s="53"/>
      <c r="AF9421" s="72"/>
      <c r="AG9421" s="70"/>
      <c r="AH9421" s="70"/>
      <c r="AI9421" s="70"/>
    </row>
    <row r="9422" spans="1:35" ht="12.75" customHeight="1" x14ac:dyDescent="0.2">
      <c r="A9422" s="64" t="s">
        <v>1454</v>
      </c>
      <c r="B9422" s="65" t="s">
        <v>1453</v>
      </c>
      <c r="C9422" s="65">
        <v>7952316</v>
      </c>
      <c r="D9422" s="66">
        <f>VLOOKUP(A9422,'2.1 Termination Charges'!$B$4:$F$904,5,0)</f>
        <v>0.39772000000000002</v>
      </c>
      <c r="G9422" s="67"/>
      <c r="H9422" s="67"/>
      <c r="J9422" s="67"/>
      <c r="P9422" s="68"/>
      <c r="Q9422" s="69"/>
      <c r="R9422" s="69"/>
      <c r="Z9422" s="70"/>
      <c r="AA9422" s="71"/>
      <c r="AB9422" s="70"/>
      <c r="AC9422" s="70"/>
      <c r="AD9422" s="53"/>
      <c r="AE9422" s="53"/>
      <c r="AF9422" s="72"/>
      <c r="AG9422" s="70"/>
      <c r="AH9422" s="70"/>
      <c r="AI9422" s="70"/>
    </row>
    <row r="9423" spans="1:35" ht="12.75" customHeight="1" x14ac:dyDescent="0.2">
      <c r="A9423" s="64" t="s">
        <v>1454</v>
      </c>
      <c r="B9423" s="65" t="s">
        <v>1453</v>
      </c>
      <c r="C9423" s="65">
        <v>7952317</v>
      </c>
      <c r="D9423" s="66">
        <f>VLOOKUP(A9423,'2.1 Termination Charges'!$B$4:$F$904,5,0)</f>
        <v>0.39772000000000002</v>
      </c>
      <c r="G9423" s="67"/>
      <c r="H9423" s="67"/>
      <c r="J9423" s="67"/>
      <c r="P9423" s="68"/>
      <c r="Q9423" s="69"/>
      <c r="R9423" s="69"/>
      <c r="Z9423" s="70"/>
      <c r="AA9423" s="71"/>
      <c r="AB9423" s="70"/>
      <c r="AC9423" s="70"/>
      <c r="AD9423" s="53"/>
      <c r="AE9423" s="53"/>
      <c r="AF9423" s="72"/>
      <c r="AG9423" s="70"/>
      <c r="AH9423" s="70"/>
      <c r="AI9423" s="70"/>
    </row>
    <row r="9424" spans="1:35" ht="12.75" customHeight="1" x14ac:dyDescent="0.2">
      <c r="A9424" s="64" t="s">
        <v>1454</v>
      </c>
      <c r="B9424" s="65" t="s">
        <v>1453</v>
      </c>
      <c r="C9424" s="65">
        <v>7952318</v>
      </c>
      <c r="D9424" s="66">
        <f>VLOOKUP(A9424,'2.1 Termination Charges'!$B$4:$F$904,5,0)</f>
        <v>0.39772000000000002</v>
      </c>
      <c r="G9424" s="67"/>
      <c r="H9424" s="67"/>
      <c r="J9424" s="67"/>
      <c r="P9424" s="68"/>
      <c r="Q9424" s="69"/>
      <c r="R9424" s="69"/>
      <c r="Z9424" s="70"/>
      <c r="AA9424" s="71"/>
      <c r="AB9424" s="70"/>
      <c r="AC9424" s="70"/>
      <c r="AD9424" s="53"/>
      <c r="AE9424" s="53"/>
      <c r="AF9424" s="72"/>
      <c r="AG9424" s="70"/>
      <c r="AH9424" s="70"/>
      <c r="AI9424" s="70"/>
    </row>
    <row r="9425" spans="1:35" ht="12.75" customHeight="1" x14ac:dyDescent="0.2">
      <c r="A9425" s="64" t="s">
        <v>1454</v>
      </c>
      <c r="B9425" s="65" t="s">
        <v>1453</v>
      </c>
      <c r="C9425" s="65">
        <v>7952319</v>
      </c>
      <c r="D9425" s="66">
        <f>VLOOKUP(A9425,'2.1 Termination Charges'!$B$4:$F$904,5,0)</f>
        <v>0.39772000000000002</v>
      </c>
      <c r="G9425" s="67"/>
      <c r="H9425" s="67"/>
      <c r="J9425" s="67"/>
      <c r="P9425" s="68"/>
      <c r="Q9425" s="69"/>
      <c r="R9425" s="69"/>
      <c r="Z9425" s="70"/>
      <c r="AA9425" s="71"/>
      <c r="AB9425" s="70"/>
      <c r="AC9425" s="70"/>
      <c r="AD9425" s="53"/>
      <c r="AE9425" s="53"/>
      <c r="AF9425" s="72"/>
      <c r="AG9425" s="70"/>
      <c r="AH9425" s="70"/>
      <c r="AI9425" s="70"/>
    </row>
    <row r="9426" spans="1:35" ht="12.75" customHeight="1" x14ac:dyDescent="0.2">
      <c r="A9426" s="64" t="s">
        <v>1454</v>
      </c>
      <c r="B9426" s="65" t="s">
        <v>1453</v>
      </c>
      <c r="C9426" s="65">
        <v>795232</v>
      </c>
      <c r="D9426" s="66">
        <f>VLOOKUP(A9426,'2.1 Termination Charges'!$B$4:$F$904,5,0)</f>
        <v>0.39772000000000002</v>
      </c>
      <c r="G9426" s="67"/>
      <c r="H9426" s="67"/>
      <c r="J9426" s="67"/>
      <c r="P9426" s="68"/>
      <c r="Q9426" s="69"/>
      <c r="R9426" s="69"/>
      <c r="Z9426" s="70"/>
      <c r="AA9426" s="71"/>
      <c r="AB9426" s="70"/>
      <c r="AC9426" s="70"/>
      <c r="AD9426" s="53"/>
      <c r="AE9426" s="53"/>
      <c r="AF9426" s="72"/>
      <c r="AG9426" s="70"/>
      <c r="AH9426" s="70"/>
      <c r="AI9426" s="70"/>
    </row>
    <row r="9427" spans="1:35" ht="12.75" customHeight="1" x14ac:dyDescent="0.2">
      <c r="A9427" s="64" t="s">
        <v>1454</v>
      </c>
      <c r="B9427" s="65" t="s">
        <v>1453</v>
      </c>
      <c r="C9427" s="65">
        <v>795233</v>
      </c>
      <c r="D9427" s="66">
        <f>VLOOKUP(A9427,'2.1 Termination Charges'!$B$4:$F$904,5,0)</f>
        <v>0.39772000000000002</v>
      </c>
      <c r="G9427" s="67"/>
      <c r="H9427" s="67"/>
      <c r="J9427" s="67"/>
      <c r="P9427" s="68"/>
      <c r="Q9427" s="69"/>
      <c r="R9427" s="69"/>
      <c r="Z9427" s="70"/>
      <c r="AA9427" s="71"/>
      <c r="AB9427" s="70"/>
      <c r="AC9427" s="70"/>
      <c r="AD9427" s="53"/>
      <c r="AE9427" s="53"/>
      <c r="AF9427" s="72"/>
      <c r="AG9427" s="70"/>
      <c r="AH9427" s="70"/>
      <c r="AI9427" s="70"/>
    </row>
    <row r="9428" spans="1:35" ht="12.75" customHeight="1" x14ac:dyDescent="0.2">
      <c r="A9428" s="64" t="s">
        <v>1454</v>
      </c>
      <c r="B9428" s="65" t="s">
        <v>1453</v>
      </c>
      <c r="C9428" s="65">
        <v>795234</v>
      </c>
      <c r="D9428" s="66">
        <f>VLOOKUP(A9428,'2.1 Termination Charges'!$B$4:$F$904,5,0)</f>
        <v>0.39772000000000002</v>
      </c>
      <c r="G9428" s="67"/>
      <c r="H9428" s="67"/>
      <c r="J9428" s="67"/>
      <c r="P9428" s="68"/>
      <c r="Q9428" s="69"/>
      <c r="R9428" s="69"/>
      <c r="Z9428" s="70"/>
      <c r="AA9428" s="71"/>
      <c r="AB9428" s="70"/>
      <c r="AC9428" s="70"/>
      <c r="AD9428" s="53"/>
      <c r="AE9428" s="53"/>
      <c r="AF9428" s="72"/>
      <c r="AG9428" s="70"/>
      <c r="AH9428" s="70"/>
      <c r="AI9428" s="70"/>
    </row>
    <row r="9429" spans="1:35" ht="12.75" customHeight="1" x14ac:dyDescent="0.2">
      <c r="A9429" s="64" t="s">
        <v>1454</v>
      </c>
      <c r="B9429" s="65" t="s">
        <v>1453</v>
      </c>
      <c r="C9429" s="65">
        <v>795264</v>
      </c>
      <c r="D9429" s="66">
        <f>VLOOKUP(A9429,'2.1 Termination Charges'!$B$4:$F$904,5,0)</f>
        <v>0.39772000000000002</v>
      </c>
      <c r="G9429" s="67"/>
      <c r="H9429" s="67"/>
      <c r="J9429" s="67"/>
      <c r="P9429" s="68"/>
      <c r="Q9429" s="69"/>
      <c r="R9429" s="69"/>
      <c r="Z9429" s="70"/>
      <c r="AA9429" s="71"/>
      <c r="AB9429" s="70"/>
      <c r="AC9429" s="70"/>
      <c r="AD9429" s="53"/>
      <c r="AE9429" s="53"/>
      <c r="AF9429" s="72"/>
      <c r="AG9429" s="70"/>
      <c r="AH9429" s="70"/>
      <c r="AI9429" s="70"/>
    </row>
    <row r="9430" spans="1:35" ht="12.75" customHeight="1" x14ac:dyDescent="0.2">
      <c r="A9430" s="64" t="s">
        <v>1454</v>
      </c>
      <c r="B9430" s="65" t="s">
        <v>1453</v>
      </c>
      <c r="C9430" s="65">
        <v>795265</v>
      </c>
      <c r="D9430" s="66">
        <f>VLOOKUP(A9430,'2.1 Termination Charges'!$B$4:$F$904,5,0)</f>
        <v>0.39772000000000002</v>
      </c>
      <c r="G9430" s="67"/>
      <c r="H9430" s="67"/>
      <c r="J9430" s="67"/>
      <c r="P9430" s="68"/>
      <c r="Q9430" s="69"/>
      <c r="R9430" s="69"/>
      <c r="Z9430" s="70"/>
      <c r="AA9430" s="71"/>
      <c r="AB9430" s="70"/>
      <c r="AC9430" s="70"/>
      <c r="AD9430" s="53"/>
      <c r="AE9430" s="53"/>
      <c r="AF9430" s="72"/>
      <c r="AG9430" s="70"/>
      <c r="AH9430" s="70"/>
      <c r="AI9430" s="70"/>
    </row>
    <row r="9431" spans="1:35" ht="12.75" customHeight="1" x14ac:dyDescent="0.2">
      <c r="A9431" s="64" t="s">
        <v>1454</v>
      </c>
      <c r="B9431" s="65" t="s">
        <v>1453</v>
      </c>
      <c r="C9431" s="65">
        <v>7952660</v>
      </c>
      <c r="D9431" s="66">
        <f>VLOOKUP(A9431,'2.1 Termination Charges'!$B$4:$F$904,5,0)</f>
        <v>0.39772000000000002</v>
      </c>
      <c r="G9431" s="67"/>
      <c r="H9431" s="67"/>
      <c r="J9431" s="67"/>
      <c r="P9431" s="68"/>
      <c r="Q9431" s="69"/>
      <c r="R9431" s="69"/>
      <c r="Z9431" s="70"/>
      <c r="AA9431" s="71"/>
      <c r="AB9431" s="70"/>
      <c r="AC9431" s="70"/>
      <c r="AD9431" s="53"/>
      <c r="AE9431" s="53"/>
      <c r="AF9431" s="72"/>
      <c r="AG9431" s="70"/>
      <c r="AH9431" s="70"/>
      <c r="AI9431" s="70"/>
    </row>
    <row r="9432" spans="1:35" ht="12.75" customHeight="1" x14ac:dyDescent="0.2">
      <c r="A9432" s="64" t="s">
        <v>1454</v>
      </c>
      <c r="B9432" s="65" t="s">
        <v>1453</v>
      </c>
      <c r="C9432" s="65">
        <v>7952661</v>
      </c>
      <c r="D9432" s="66">
        <f>VLOOKUP(A9432,'2.1 Termination Charges'!$B$4:$F$904,5,0)</f>
        <v>0.39772000000000002</v>
      </c>
      <c r="G9432" s="67"/>
      <c r="H9432" s="67"/>
      <c r="J9432" s="67"/>
      <c r="P9432" s="68"/>
      <c r="Q9432" s="69"/>
      <c r="R9432" s="69"/>
      <c r="Z9432" s="70"/>
      <c r="AA9432" s="71"/>
      <c r="AB9432" s="70"/>
      <c r="AC9432" s="70"/>
      <c r="AD9432" s="53"/>
      <c r="AE9432" s="53"/>
      <c r="AF9432" s="72"/>
      <c r="AG9432" s="70"/>
      <c r="AH9432" s="70"/>
      <c r="AI9432" s="70"/>
    </row>
    <row r="9433" spans="1:35" ht="12.75" customHeight="1" x14ac:dyDescent="0.2">
      <c r="A9433" s="64" t="s">
        <v>1454</v>
      </c>
      <c r="B9433" s="65" t="s">
        <v>1453</v>
      </c>
      <c r="C9433" s="65">
        <v>7952662</v>
      </c>
      <c r="D9433" s="66">
        <f>VLOOKUP(A9433,'2.1 Termination Charges'!$B$4:$F$904,5,0)</f>
        <v>0.39772000000000002</v>
      </c>
      <c r="G9433" s="67"/>
      <c r="H9433" s="67"/>
      <c r="J9433" s="67"/>
      <c r="P9433" s="68"/>
      <c r="Q9433" s="69"/>
      <c r="R9433" s="69"/>
      <c r="Z9433" s="70"/>
      <c r="AA9433" s="71"/>
      <c r="AB9433" s="70"/>
      <c r="AC9433" s="70"/>
      <c r="AD9433" s="53"/>
      <c r="AE9433" s="53"/>
      <c r="AF9433" s="72"/>
      <c r="AG9433" s="70"/>
      <c r="AH9433" s="70"/>
      <c r="AI9433" s="70"/>
    </row>
    <row r="9434" spans="1:35" ht="12.75" customHeight="1" x14ac:dyDescent="0.2">
      <c r="A9434" s="64" t="s">
        <v>1454</v>
      </c>
      <c r="B9434" s="65" t="s">
        <v>1453</v>
      </c>
      <c r="C9434" s="65">
        <v>7952663</v>
      </c>
      <c r="D9434" s="66">
        <f>VLOOKUP(A9434,'2.1 Termination Charges'!$B$4:$F$904,5,0)</f>
        <v>0.39772000000000002</v>
      </c>
      <c r="G9434" s="67"/>
      <c r="H9434" s="67"/>
      <c r="J9434" s="67"/>
      <c r="P9434" s="68"/>
      <c r="Q9434" s="69"/>
      <c r="R9434" s="69"/>
      <c r="Z9434" s="70"/>
      <c r="AA9434" s="71"/>
      <c r="AB9434" s="70"/>
      <c r="AC9434" s="70"/>
      <c r="AD9434" s="53"/>
      <c r="AE9434" s="53"/>
      <c r="AF9434" s="72"/>
      <c r="AG9434" s="70"/>
      <c r="AH9434" s="70"/>
      <c r="AI9434" s="70"/>
    </row>
    <row r="9435" spans="1:35" ht="12.75" customHeight="1" x14ac:dyDescent="0.2">
      <c r="A9435" s="64" t="s">
        <v>1454</v>
      </c>
      <c r="B9435" s="65" t="s">
        <v>1453</v>
      </c>
      <c r="C9435" s="65">
        <v>7952664</v>
      </c>
      <c r="D9435" s="66">
        <f>VLOOKUP(A9435,'2.1 Termination Charges'!$B$4:$F$904,5,0)</f>
        <v>0.39772000000000002</v>
      </c>
      <c r="G9435" s="67"/>
      <c r="H9435" s="67"/>
      <c r="J9435" s="67"/>
      <c r="P9435" s="68"/>
      <c r="Q9435" s="69"/>
      <c r="R9435" s="69"/>
      <c r="Z9435" s="70"/>
      <c r="AA9435" s="71"/>
      <c r="AB9435" s="70"/>
      <c r="AC9435" s="70"/>
      <c r="AD9435" s="53"/>
      <c r="AE9435" s="53"/>
      <c r="AF9435" s="72"/>
      <c r="AG9435" s="70"/>
      <c r="AH9435" s="70"/>
      <c r="AI9435" s="70"/>
    </row>
    <row r="9436" spans="1:35" ht="12.75" customHeight="1" x14ac:dyDescent="0.2">
      <c r="A9436" s="64" t="s">
        <v>1454</v>
      </c>
      <c r="B9436" s="65" t="s">
        <v>1453</v>
      </c>
      <c r="C9436" s="65">
        <v>795267</v>
      </c>
      <c r="D9436" s="66">
        <f>VLOOKUP(A9436,'2.1 Termination Charges'!$B$4:$F$904,5,0)</f>
        <v>0.39772000000000002</v>
      </c>
      <c r="G9436" s="67"/>
      <c r="H9436" s="67"/>
      <c r="J9436" s="67"/>
      <c r="P9436" s="68"/>
      <c r="Q9436" s="69"/>
      <c r="R9436" s="69"/>
      <c r="Z9436" s="70"/>
      <c r="AA9436" s="71"/>
      <c r="AB9436" s="70"/>
      <c r="AC9436" s="70"/>
      <c r="AD9436" s="53"/>
      <c r="AE9436" s="53"/>
      <c r="AF9436" s="72"/>
      <c r="AG9436" s="70"/>
      <c r="AH9436" s="70"/>
      <c r="AI9436" s="70"/>
    </row>
    <row r="9437" spans="1:35" ht="12.75" customHeight="1" x14ac:dyDescent="0.2">
      <c r="A9437" s="64" t="s">
        <v>1454</v>
      </c>
      <c r="B9437" s="65" t="s">
        <v>1453</v>
      </c>
      <c r="C9437" s="65">
        <v>795268</v>
      </c>
      <c r="D9437" s="66">
        <f>VLOOKUP(A9437,'2.1 Termination Charges'!$B$4:$F$904,5,0)</f>
        <v>0.39772000000000002</v>
      </c>
      <c r="G9437" s="67"/>
      <c r="H9437" s="67"/>
      <c r="J9437" s="67"/>
      <c r="P9437" s="68"/>
      <c r="Q9437" s="69"/>
      <c r="R9437" s="69"/>
      <c r="Z9437" s="70"/>
      <c r="AA9437" s="71"/>
      <c r="AB9437" s="70"/>
      <c r="AC9437" s="70"/>
      <c r="AD9437" s="53"/>
      <c r="AE9437" s="53"/>
      <c r="AF9437" s="72"/>
      <c r="AG9437" s="70"/>
      <c r="AH9437" s="70"/>
      <c r="AI9437" s="70"/>
    </row>
    <row r="9438" spans="1:35" ht="12.75" customHeight="1" x14ac:dyDescent="0.2">
      <c r="A9438" s="64" t="s">
        <v>1454</v>
      </c>
      <c r="B9438" s="65" t="s">
        <v>1453</v>
      </c>
      <c r="C9438" s="65">
        <v>795269</v>
      </c>
      <c r="D9438" s="66">
        <f>VLOOKUP(A9438,'2.1 Termination Charges'!$B$4:$F$904,5,0)</f>
        <v>0.39772000000000002</v>
      </c>
      <c r="G9438" s="67"/>
      <c r="H9438" s="67"/>
      <c r="J9438" s="67"/>
      <c r="P9438" s="68"/>
      <c r="Q9438" s="69"/>
      <c r="R9438" s="69"/>
      <c r="Z9438" s="70"/>
      <c r="AA9438" s="71"/>
      <c r="AB9438" s="70"/>
      <c r="AC9438" s="70"/>
      <c r="AD9438" s="53"/>
      <c r="AE9438" s="53"/>
      <c r="AF9438" s="72"/>
      <c r="AG9438" s="70"/>
      <c r="AH9438" s="70"/>
      <c r="AI9438" s="70"/>
    </row>
    <row r="9439" spans="1:35" ht="12.75" customHeight="1" x14ac:dyDescent="0.2">
      <c r="A9439" s="64" t="s">
        <v>1454</v>
      </c>
      <c r="B9439" s="65" t="s">
        <v>1453</v>
      </c>
      <c r="C9439" s="65">
        <v>795270</v>
      </c>
      <c r="D9439" s="66">
        <f>VLOOKUP(A9439,'2.1 Termination Charges'!$B$4:$F$904,5,0)</f>
        <v>0.39772000000000002</v>
      </c>
      <c r="G9439" s="67"/>
      <c r="H9439" s="67"/>
      <c r="J9439" s="67"/>
      <c r="P9439" s="68"/>
      <c r="Q9439" s="69"/>
      <c r="R9439" s="69"/>
      <c r="Z9439" s="70"/>
      <c r="AA9439" s="71"/>
      <c r="AB9439" s="70"/>
      <c r="AC9439" s="70"/>
      <c r="AD9439" s="53"/>
      <c r="AE9439" s="53"/>
      <c r="AF9439" s="72"/>
      <c r="AG9439" s="70"/>
      <c r="AH9439" s="70"/>
      <c r="AI9439" s="70"/>
    </row>
    <row r="9440" spans="1:35" ht="12.75" customHeight="1" x14ac:dyDescent="0.2">
      <c r="A9440" s="64" t="s">
        <v>1454</v>
      </c>
      <c r="B9440" s="65" t="s">
        <v>1453</v>
      </c>
      <c r="C9440" s="65">
        <v>795271</v>
      </c>
      <c r="D9440" s="66">
        <f>VLOOKUP(A9440,'2.1 Termination Charges'!$B$4:$F$904,5,0)</f>
        <v>0.39772000000000002</v>
      </c>
      <c r="G9440" s="67"/>
      <c r="H9440" s="67"/>
      <c r="J9440" s="67"/>
      <c r="P9440" s="68"/>
      <c r="Q9440" s="69"/>
      <c r="R9440" s="69"/>
      <c r="Z9440" s="70"/>
      <c r="AA9440" s="71"/>
      <c r="AB9440" s="70"/>
      <c r="AC9440" s="70"/>
      <c r="AD9440" s="53"/>
      <c r="AE9440" s="53"/>
      <c r="AF9440" s="72"/>
      <c r="AG9440" s="70"/>
      <c r="AH9440" s="70"/>
      <c r="AI9440" s="70"/>
    </row>
    <row r="9441" spans="1:35" ht="12.75" customHeight="1" x14ac:dyDescent="0.2">
      <c r="A9441" s="64" t="s">
        <v>1454</v>
      </c>
      <c r="B9441" s="65" t="s">
        <v>1453</v>
      </c>
      <c r="C9441" s="65">
        <v>7952720</v>
      </c>
      <c r="D9441" s="66">
        <f>VLOOKUP(A9441,'2.1 Termination Charges'!$B$4:$F$904,5,0)</f>
        <v>0.39772000000000002</v>
      </c>
      <c r="G9441" s="67"/>
      <c r="H9441" s="67"/>
      <c r="J9441" s="67"/>
      <c r="P9441" s="68"/>
      <c r="Q9441" s="69"/>
      <c r="R9441" s="69"/>
      <c r="Z9441" s="70"/>
      <c r="AA9441" s="71"/>
      <c r="AB9441" s="70"/>
      <c r="AC9441" s="70"/>
      <c r="AD9441" s="53"/>
      <c r="AE9441" s="53"/>
      <c r="AF9441" s="72"/>
      <c r="AG9441" s="70"/>
      <c r="AH9441" s="70"/>
      <c r="AI9441" s="70"/>
    </row>
    <row r="9442" spans="1:35" ht="12.75" customHeight="1" x14ac:dyDescent="0.2">
      <c r="A9442" s="64" t="s">
        <v>1454</v>
      </c>
      <c r="B9442" s="65" t="s">
        <v>1453</v>
      </c>
      <c r="C9442" s="65">
        <v>7952721</v>
      </c>
      <c r="D9442" s="66">
        <f>VLOOKUP(A9442,'2.1 Termination Charges'!$B$4:$F$904,5,0)</f>
        <v>0.39772000000000002</v>
      </c>
      <c r="G9442" s="67"/>
      <c r="H9442" s="67"/>
      <c r="J9442" s="67"/>
      <c r="P9442" s="68"/>
      <c r="Q9442" s="69"/>
      <c r="R9442" s="69"/>
      <c r="Z9442" s="70"/>
      <c r="AA9442" s="71"/>
      <c r="AB9442" s="70"/>
      <c r="AC9442" s="70"/>
      <c r="AD9442" s="53"/>
      <c r="AE9442" s="53"/>
      <c r="AF9442" s="72"/>
      <c r="AG9442" s="70"/>
      <c r="AH9442" s="70"/>
      <c r="AI9442" s="70"/>
    </row>
    <row r="9443" spans="1:35" ht="12.75" customHeight="1" x14ac:dyDescent="0.2">
      <c r="A9443" s="64" t="s">
        <v>1454</v>
      </c>
      <c r="B9443" s="65" t="s">
        <v>1453</v>
      </c>
      <c r="C9443" s="65">
        <v>7952722</v>
      </c>
      <c r="D9443" s="66">
        <f>VLOOKUP(A9443,'2.1 Termination Charges'!$B$4:$F$904,5,0)</f>
        <v>0.39772000000000002</v>
      </c>
      <c r="G9443" s="67"/>
      <c r="H9443" s="67"/>
      <c r="J9443" s="67"/>
      <c r="P9443" s="68"/>
      <c r="Q9443" s="69"/>
      <c r="R9443" s="69"/>
      <c r="Z9443" s="70"/>
      <c r="AA9443" s="71"/>
      <c r="AB9443" s="70"/>
      <c r="AC9443" s="70"/>
      <c r="AD9443" s="53"/>
      <c r="AE9443" s="53"/>
      <c r="AF9443" s="72"/>
      <c r="AG9443" s="70"/>
      <c r="AH9443" s="70"/>
      <c r="AI9443" s="70"/>
    </row>
    <row r="9444" spans="1:35" ht="12.75" customHeight="1" x14ac:dyDescent="0.2">
      <c r="A9444" s="64" t="s">
        <v>1454</v>
      </c>
      <c r="B9444" s="65" t="s">
        <v>1453</v>
      </c>
      <c r="C9444" s="65">
        <v>7952723</v>
      </c>
      <c r="D9444" s="66">
        <f>VLOOKUP(A9444,'2.1 Termination Charges'!$B$4:$F$904,5,0)</f>
        <v>0.39772000000000002</v>
      </c>
      <c r="G9444" s="67"/>
      <c r="H9444" s="67"/>
      <c r="J9444" s="67"/>
      <c r="P9444" s="68"/>
      <c r="Q9444" s="69"/>
      <c r="R9444" s="69"/>
      <c r="Z9444" s="70"/>
      <c r="AA9444" s="71"/>
      <c r="AB9444" s="70"/>
      <c r="AC9444" s="70"/>
      <c r="AD9444" s="53"/>
      <c r="AE9444" s="53"/>
      <c r="AF9444" s="72"/>
      <c r="AG9444" s="70"/>
      <c r="AH9444" s="70"/>
      <c r="AI9444" s="70"/>
    </row>
    <row r="9445" spans="1:35" ht="12.75" customHeight="1" x14ac:dyDescent="0.2">
      <c r="A9445" s="64" t="s">
        <v>1454</v>
      </c>
      <c r="B9445" s="65" t="s">
        <v>1453</v>
      </c>
      <c r="C9445" s="65">
        <v>7952724</v>
      </c>
      <c r="D9445" s="66">
        <f>VLOOKUP(A9445,'2.1 Termination Charges'!$B$4:$F$904,5,0)</f>
        <v>0.39772000000000002</v>
      </c>
      <c r="G9445" s="67"/>
      <c r="H9445" s="67"/>
      <c r="J9445" s="67"/>
      <c r="P9445" s="68"/>
      <c r="Q9445" s="69"/>
      <c r="R9445" s="69"/>
      <c r="Z9445" s="70"/>
      <c r="AA9445" s="71"/>
      <c r="AB9445" s="70"/>
      <c r="AC9445" s="70"/>
      <c r="AD9445" s="53"/>
      <c r="AE9445" s="53"/>
      <c r="AF9445" s="72"/>
      <c r="AG9445" s="70"/>
      <c r="AH9445" s="70"/>
      <c r="AI9445" s="70"/>
    </row>
    <row r="9446" spans="1:35" ht="12.75" customHeight="1" x14ac:dyDescent="0.2">
      <c r="A9446" s="64" t="s">
        <v>1454</v>
      </c>
      <c r="B9446" s="65" t="s">
        <v>1453</v>
      </c>
      <c r="C9446" s="65">
        <v>795382</v>
      </c>
      <c r="D9446" s="66">
        <f>VLOOKUP(A9446,'2.1 Termination Charges'!$B$4:$F$904,5,0)</f>
        <v>0.39772000000000002</v>
      </c>
      <c r="G9446" s="67"/>
      <c r="H9446" s="67"/>
      <c r="J9446" s="67"/>
      <c r="P9446" s="68"/>
      <c r="Q9446" s="69"/>
      <c r="R9446" s="69"/>
      <c r="Z9446" s="70"/>
      <c r="AA9446" s="71"/>
      <c r="AB9446" s="70"/>
      <c r="AC9446" s="70"/>
      <c r="AD9446" s="53"/>
      <c r="AE9446" s="53"/>
      <c r="AF9446" s="72"/>
      <c r="AG9446" s="70"/>
      <c r="AH9446" s="70"/>
      <c r="AI9446" s="70"/>
    </row>
    <row r="9447" spans="1:35" ht="12.75" customHeight="1" x14ac:dyDescent="0.2">
      <c r="A9447" s="64" t="s">
        <v>1454</v>
      </c>
      <c r="B9447" s="65" t="s">
        <v>1453</v>
      </c>
      <c r="C9447" s="65">
        <v>799200</v>
      </c>
      <c r="D9447" s="66">
        <f>VLOOKUP(A9447,'2.1 Termination Charges'!$B$4:$F$904,5,0)</f>
        <v>0.39772000000000002</v>
      </c>
      <c r="G9447" s="67"/>
      <c r="H9447" s="67"/>
      <c r="J9447" s="67"/>
      <c r="P9447" s="68"/>
      <c r="Q9447" s="69"/>
      <c r="R9447" s="69"/>
      <c r="Z9447" s="70"/>
      <c r="AA9447" s="71"/>
      <c r="AB9447" s="70"/>
      <c r="AC9447" s="70"/>
      <c r="AD9447" s="53"/>
      <c r="AE9447" s="53"/>
      <c r="AF9447" s="72"/>
      <c r="AG9447" s="70"/>
      <c r="AH9447" s="70"/>
      <c r="AI9447" s="70"/>
    </row>
    <row r="9448" spans="1:35" ht="12.75" customHeight="1" x14ac:dyDescent="0.2">
      <c r="A9448" s="64" t="s">
        <v>1454</v>
      </c>
      <c r="B9448" s="65" t="s">
        <v>1453</v>
      </c>
      <c r="C9448" s="65">
        <v>799201</v>
      </c>
      <c r="D9448" s="66">
        <f>VLOOKUP(A9448,'2.1 Termination Charges'!$B$4:$F$904,5,0)</f>
        <v>0.39772000000000002</v>
      </c>
      <c r="G9448" s="67"/>
      <c r="H9448" s="67"/>
      <c r="J9448" s="67"/>
      <c r="P9448" s="68"/>
      <c r="Q9448" s="69"/>
      <c r="R9448" s="69"/>
      <c r="Z9448" s="70"/>
      <c r="AA9448" s="71"/>
      <c r="AB9448" s="70"/>
      <c r="AC9448" s="70"/>
      <c r="AD9448" s="53"/>
      <c r="AE9448" s="53"/>
      <c r="AF9448" s="72"/>
      <c r="AG9448" s="70"/>
      <c r="AH9448" s="70"/>
      <c r="AI9448" s="70"/>
    </row>
    <row r="9449" spans="1:35" ht="12.75" customHeight="1" x14ac:dyDescent="0.2">
      <c r="A9449" s="64" t="s">
        <v>1454</v>
      </c>
      <c r="B9449" s="65" t="s">
        <v>1453</v>
      </c>
      <c r="C9449" s="65">
        <v>799202</v>
      </c>
      <c r="D9449" s="66">
        <f>VLOOKUP(A9449,'2.1 Termination Charges'!$B$4:$F$904,5,0)</f>
        <v>0.39772000000000002</v>
      </c>
      <c r="G9449" s="67"/>
      <c r="H9449" s="67"/>
      <c r="J9449" s="67"/>
      <c r="P9449" s="68"/>
      <c r="Q9449" s="69"/>
      <c r="R9449" s="69"/>
      <c r="Z9449" s="70"/>
      <c r="AA9449" s="71"/>
      <c r="AB9449" s="70"/>
      <c r="AC9449" s="70"/>
      <c r="AD9449" s="53"/>
      <c r="AE9449" s="53"/>
      <c r="AF9449" s="72"/>
      <c r="AG9449" s="70"/>
      <c r="AH9449" s="70"/>
      <c r="AI9449" s="70"/>
    </row>
    <row r="9450" spans="1:35" ht="12.75" customHeight="1" x14ac:dyDescent="0.2">
      <c r="A9450" s="64" t="s">
        <v>1454</v>
      </c>
      <c r="B9450" s="65" t="s">
        <v>1453</v>
      </c>
      <c r="C9450" s="65">
        <v>799220</v>
      </c>
      <c r="D9450" s="66">
        <f>VLOOKUP(A9450,'2.1 Termination Charges'!$B$4:$F$904,5,0)</f>
        <v>0.39772000000000002</v>
      </c>
      <c r="G9450" s="67"/>
      <c r="H9450" s="67"/>
      <c r="J9450" s="67"/>
      <c r="P9450" s="68"/>
      <c r="Q9450" s="69"/>
      <c r="R9450" s="69"/>
      <c r="Z9450" s="70"/>
      <c r="AA9450" s="71"/>
      <c r="AB9450" s="70"/>
      <c r="AC9450" s="70"/>
      <c r="AD9450" s="53"/>
      <c r="AE9450" s="53"/>
      <c r="AF9450" s="72"/>
      <c r="AG9450" s="70"/>
      <c r="AH9450" s="70"/>
      <c r="AI9450" s="70"/>
    </row>
    <row r="9451" spans="1:35" ht="12.75" customHeight="1" x14ac:dyDescent="0.2">
      <c r="A9451" s="64" t="s">
        <v>1454</v>
      </c>
      <c r="B9451" s="65" t="s">
        <v>1453</v>
      </c>
      <c r="C9451" s="65">
        <v>799221</v>
      </c>
      <c r="D9451" s="66">
        <f>VLOOKUP(A9451,'2.1 Termination Charges'!$B$4:$F$904,5,0)</f>
        <v>0.39772000000000002</v>
      </c>
      <c r="G9451" s="67"/>
      <c r="H9451" s="67"/>
      <c r="J9451" s="67"/>
      <c r="P9451" s="68"/>
      <c r="Q9451" s="69"/>
      <c r="R9451" s="69"/>
      <c r="Z9451" s="70"/>
      <c r="AA9451" s="71"/>
      <c r="AB9451" s="70"/>
      <c r="AC9451" s="70"/>
      <c r="AD9451" s="53"/>
      <c r="AE9451" s="53"/>
      <c r="AF9451" s="72"/>
      <c r="AG9451" s="70"/>
      <c r="AH9451" s="70"/>
      <c r="AI9451" s="70"/>
    </row>
    <row r="9452" spans="1:35" ht="12.75" customHeight="1" x14ac:dyDescent="0.2">
      <c r="A9452" s="64" t="s">
        <v>1454</v>
      </c>
      <c r="B9452" s="65" t="s">
        <v>1453</v>
      </c>
      <c r="C9452" s="65">
        <v>799222</v>
      </c>
      <c r="D9452" s="66">
        <f>VLOOKUP(A9452,'2.1 Termination Charges'!$B$4:$F$904,5,0)</f>
        <v>0.39772000000000002</v>
      </c>
      <c r="G9452" s="67"/>
      <c r="H9452" s="67"/>
      <c r="J9452" s="67"/>
      <c r="P9452" s="68"/>
      <c r="Q9452" s="69"/>
      <c r="R9452" s="69"/>
      <c r="Z9452" s="70"/>
      <c r="AA9452" s="71"/>
      <c r="AB9452" s="70"/>
      <c r="AC9452" s="70"/>
      <c r="AD9452" s="53"/>
      <c r="AE9452" s="53"/>
      <c r="AF9452" s="72"/>
      <c r="AG9452" s="70"/>
      <c r="AH9452" s="70"/>
      <c r="AI9452" s="70"/>
    </row>
    <row r="9453" spans="1:35" ht="12.75" customHeight="1" x14ac:dyDescent="0.2">
      <c r="A9453" s="64" t="s">
        <v>1454</v>
      </c>
      <c r="B9453" s="65" t="s">
        <v>1453</v>
      </c>
      <c r="C9453" s="65">
        <v>799223</v>
      </c>
      <c r="D9453" s="66">
        <f>VLOOKUP(A9453,'2.1 Termination Charges'!$B$4:$F$904,5,0)</f>
        <v>0.39772000000000002</v>
      </c>
      <c r="G9453" s="67"/>
      <c r="H9453" s="67"/>
      <c r="J9453" s="67"/>
      <c r="P9453" s="68"/>
      <c r="Q9453" s="69"/>
      <c r="R9453" s="69"/>
      <c r="Z9453" s="70"/>
      <c r="AA9453" s="71"/>
      <c r="AB9453" s="70"/>
      <c r="AC9453" s="70"/>
      <c r="AD9453" s="53"/>
      <c r="AE9453" s="53"/>
      <c r="AF9453" s="72"/>
      <c r="AG9453" s="70"/>
      <c r="AH9453" s="70"/>
      <c r="AI9453" s="70"/>
    </row>
    <row r="9454" spans="1:35" ht="12.75" customHeight="1" x14ac:dyDescent="0.2">
      <c r="A9454" s="64" t="s">
        <v>1454</v>
      </c>
      <c r="B9454" s="65" t="s">
        <v>1453</v>
      </c>
      <c r="C9454" s="65">
        <v>799230</v>
      </c>
      <c r="D9454" s="66">
        <f>VLOOKUP(A9454,'2.1 Termination Charges'!$B$4:$F$904,5,0)</f>
        <v>0.39772000000000002</v>
      </c>
      <c r="G9454" s="67"/>
      <c r="H9454" s="67"/>
      <c r="J9454" s="67"/>
      <c r="P9454" s="68"/>
      <c r="Q9454" s="69"/>
      <c r="R9454" s="69"/>
      <c r="Z9454" s="70"/>
      <c r="AA9454" s="71"/>
      <c r="AB9454" s="70"/>
      <c r="AC9454" s="70"/>
      <c r="AD9454" s="53"/>
      <c r="AE9454" s="53"/>
      <c r="AF9454" s="72"/>
      <c r="AG9454" s="70"/>
      <c r="AH9454" s="70"/>
      <c r="AI9454" s="70"/>
    </row>
    <row r="9455" spans="1:35" ht="12.75" customHeight="1" x14ac:dyDescent="0.2">
      <c r="A9455" s="64" t="s">
        <v>1454</v>
      </c>
      <c r="B9455" s="65" t="s">
        <v>1453</v>
      </c>
      <c r="C9455" s="65">
        <v>799231</v>
      </c>
      <c r="D9455" s="66">
        <f>VLOOKUP(A9455,'2.1 Termination Charges'!$B$4:$F$904,5,0)</f>
        <v>0.39772000000000002</v>
      </c>
      <c r="G9455" s="67"/>
      <c r="H9455" s="67"/>
      <c r="J9455" s="67"/>
      <c r="P9455" s="68"/>
      <c r="Q9455" s="69"/>
      <c r="R9455" s="69"/>
      <c r="Z9455" s="70"/>
      <c r="AA9455" s="71"/>
      <c r="AB9455" s="70"/>
      <c r="AC9455" s="70"/>
      <c r="AD9455" s="53"/>
      <c r="AE9455" s="53"/>
      <c r="AF9455" s="72"/>
      <c r="AG9455" s="70"/>
      <c r="AH9455" s="70"/>
      <c r="AI9455" s="70"/>
    </row>
    <row r="9456" spans="1:35" ht="12.75" customHeight="1" x14ac:dyDescent="0.2">
      <c r="A9456" s="64" t="s">
        <v>1454</v>
      </c>
      <c r="B9456" s="65" t="s">
        <v>1453</v>
      </c>
      <c r="C9456" s="65">
        <v>799235</v>
      </c>
      <c r="D9456" s="66">
        <f>VLOOKUP(A9456,'2.1 Termination Charges'!$B$4:$F$904,5,0)</f>
        <v>0.39772000000000002</v>
      </c>
      <c r="G9456" s="67"/>
      <c r="H9456" s="67"/>
      <c r="J9456" s="67"/>
      <c r="P9456" s="68"/>
      <c r="Q9456" s="69"/>
      <c r="R9456" s="69"/>
      <c r="Z9456" s="70"/>
      <c r="AA9456" s="71"/>
      <c r="AB9456" s="70"/>
      <c r="AC9456" s="70"/>
      <c r="AD9456" s="53"/>
      <c r="AE9456" s="53"/>
      <c r="AF9456" s="72"/>
      <c r="AG9456" s="70"/>
      <c r="AH9456" s="70"/>
      <c r="AI9456" s="70"/>
    </row>
    <row r="9457" spans="1:35" ht="12.75" customHeight="1" x14ac:dyDescent="0.2">
      <c r="A9457" s="64" t="s">
        <v>1454</v>
      </c>
      <c r="B9457" s="65" t="s">
        <v>1453</v>
      </c>
      <c r="C9457" s="65">
        <v>799236</v>
      </c>
      <c r="D9457" s="66">
        <f>VLOOKUP(A9457,'2.1 Termination Charges'!$B$4:$F$904,5,0)</f>
        <v>0.39772000000000002</v>
      </c>
      <c r="G9457" s="67"/>
      <c r="H9457" s="67"/>
      <c r="J9457" s="67"/>
      <c r="P9457" s="68"/>
      <c r="Q9457" s="69"/>
      <c r="R9457" s="69"/>
      <c r="Z9457" s="70"/>
      <c r="AA9457" s="71"/>
      <c r="AB9457" s="70"/>
      <c r="AC9457" s="70"/>
      <c r="AD9457" s="53"/>
      <c r="AE9457" s="53"/>
      <c r="AF9457" s="72"/>
      <c r="AG9457" s="70"/>
      <c r="AH9457" s="70"/>
      <c r="AI9457" s="70"/>
    </row>
    <row r="9458" spans="1:35" ht="12.75" customHeight="1" x14ac:dyDescent="0.2">
      <c r="A9458" s="64" t="s">
        <v>1454</v>
      </c>
      <c r="B9458" s="65" t="s">
        <v>1453</v>
      </c>
      <c r="C9458" s="65">
        <v>799240</v>
      </c>
      <c r="D9458" s="66">
        <f>VLOOKUP(A9458,'2.1 Termination Charges'!$B$4:$F$904,5,0)</f>
        <v>0.39772000000000002</v>
      </c>
      <c r="G9458" s="67"/>
      <c r="H9458" s="67"/>
      <c r="J9458" s="67"/>
      <c r="P9458" s="68"/>
      <c r="Q9458" s="69"/>
      <c r="R9458" s="69"/>
      <c r="Z9458" s="70"/>
      <c r="AA9458" s="71"/>
      <c r="AB9458" s="70"/>
      <c r="AC9458" s="70"/>
      <c r="AD9458" s="53"/>
      <c r="AE9458" s="53"/>
      <c r="AF9458" s="72"/>
      <c r="AG9458" s="70"/>
      <c r="AH9458" s="70"/>
      <c r="AI9458" s="70"/>
    </row>
    <row r="9459" spans="1:35" ht="12.75" customHeight="1" x14ac:dyDescent="0.2">
      <c r="A9459" s="64" t="s">
        <v>1454</v>
      </c>
      <c r="B9459" s="65" t="s">
        <v>1453</v>
      </c>
      <c r="C9459" s="65">
        <v>799242</v>
      </c>
      <c r="D9459" s="66">
        <f>VLOOKUP(A9459,'2.1 Termination Charges'!$B$4:$F$904,5,0)</f>
        <v>0.39772000000000002</v>
      </c>
      <c r="G9459" s="67"/>
      <c r="H9459" s="67"/>
      <c r="J9459" s="67"/>
      <c r="P9459" s="68"/>
      <c r="Q9459" s="69"/>
      <c r="R9459" s="69"/>
      <c r="Z9459" s="70"/>
      <c r="AA9459" s="71"/>
      <c r="AB9459" s="70"/>
      <c r="AC9459" s="70"/>
      <c r="AD9459" s="53"/>
      <c r="AE9459" s="53"/>
      <c r="AF9459" s="72"/>
      <c r="AG9459" s="70"/>
      <c r="AH9459" s="70"/>
      <c r="AI9459" s="70"/>
    </row>
    <row r="9460" spans="1:35" ht="12.75" customHeight="1" x14ac:dyDescent="0.2">
      <c r="A9460" s="64" t="s">
        <v>1454</v>
      </c>
      <c r="B9460" s="65" t="s">
        <v>1453</v>
      </c>
      <c r="C9460" s="65">
        <v>799250</v>
      </c>
      <c r="D9460" s="66">
        <f>VLOOKUP(A9460,'2.1 Termination Charges'!$B$4:$F$904,5,0)</f>
        <v>0.39772000000000002</v>
      </c>
      <c r="G9460" s="67"/>
      <c r="H9460" s="67"/>
      <c r="J9460" s="67"/>
      <c r="P9460" s="68"/>
      <c r="Q9460" s="69"/>
      <c r="R9460" s="69"/>
      <c r="Z9460" s="70"/>
      <c r="AA9460" s="71"/>
      <c r="AB9460" s="70"/>
      <c r="AC9460" s="70"/>
      <c r="AD9460" s="53"/>
      <c r="AE9460" s="53"/>
      <c r="AF9460" s="72"/>
      <c r="AG9460" s="70"/>
      <c r="AH9460" s="70"/>
      <c r="AI9460" s="70"/>
    </row>
    <row r="9461" spans="1:35" ht="12.75" customHeight="1" x14ac:dyDescent="0.2">
      <c r="A9461" s="64" t="s">
        <v>1454</v>
      </c>
      <c r="B9461" s="65" t="s">
        <v>1453</v>
      </c>
      <c r="C9461" s="65">
        <v>799251</v>
      </c>
      <c r="D9461" s="66">
        <f>VLOOKUP(A9461,'2.1 Termination Charges'!$B$4:$F$904,5,0)</f>
        <v>0.39772000000000002</v>
      </c>
      <c r="G9461" s="67"/>
      <c r="H9461" s="67"/>
      <c r="J9461" s="67"/>
      <c r="P9461" s="68"/>
      <c r="Q9461" s="69"/>
      <c r="R9461" s="69"/>
      <c r="Z9461" s="70"/>
      <c r="AA9461" s="71"/>
      <c r="AB9461" s="70"/>
      <c r="AC9461" s="70"/>
      <c r="AD9461" s="53"/>
      <c r="AE9461" s="53"/>
      <c r="AF9461" s="72"/>
      <c r="AG9461" s="70"/>
      <c r="AH9461" s="70"/>
      <c r="AI9461" s="70"/>
    </row>
    <row r="9462" spans="1:35" ht="12.75" customHeight="1" x14ac:dyDescent="0.2">
      <c r="A9462" s="64" t="s">
        <v>1454</v>
      </c>
      <c r="B9462" s="65" t="s">
        <v>1453</v>
      </c>
      <c r="C9462" s="65">
        <v>799252</v>
      </c>
      <c r="D9462" s="66">
        <f>VLOOKUP(A9462,'2.1 Termination Charges'!$B$4:$F$904,5,0)</f>
        <v>0.39772000000000002</v>
      </c>
      <c r="G9462" s="67"/>
      <c r="H9462" s="67"/>
      <c r="J9462" s="67"/>
      <c r="P9462" s="68"/>
      <c r="Q9462" s="69"/>
      <c r="R9462" s="69"/>
      <c r="Z9462" s="70"/>
      <c r="AA9462" s="71"/>
      <c r="AB9462" s="70"/>
      <c r="AC9462" s="70"/>
      <c r="AD9462" s="53"/>
      <c r="AE9462" s="53"/>
      <c r="AF9462" s="72"/>
      <c r="AG9462" s="70"/>
      <c r="AH9462" s="70"/>
      <c r="AI9462" s="70"/>
    </row>
    <row r="9463" spans="1:35" ht="12.75" customHeight="1" x14ac:dyDescent="0.2">
      <c r="A9463" s="64" t="s">
        <v>1454</v>
      </c>
      <c r="B9463" s="65" t="s">
        <v>1453</v>
      </c>
      <c r="C9463" s="65">
        <v>7996300</v>
      </c>
      <c r="D9463" s="66">
        <f>VLOOKUP(A9463,'2.1 Termination Charges'!$B$4:$F$904,5,0)</f>
        <v>0.39772000000000002</v>
      </c>
      <c r="G9463" s="67"/>
      <c r="H9463" s="67"/>
      <c r="J9463" s="67"/>
      <c r="P9463" s="68"/>
      <c r="Q9463" s="69"/>
      <c r="R9463" s="69"/>
      <c r="Z9463" s="70"/>
      <c r="AA9463" s="71"/>
      <c r="AB9463" s="70"/>
      <c r="AC9463" s="70"/>
      <c r="AD9463" s="53"/>
      <c r="AE9463" s="53"/>
      <c r="AF9463" s="72"/>
      <c r="AG9463" s="70"/>
      <c r="AH9463" s="70"/>
      <c r="AI9463" s="70"/>
    </row>
    <row r="9464" spans="1:35" ht="12.75" customHeight="1" x14ac:dyDescent="0.2">
      <c r="A9464" s="64" t="s">
        <v>1454</v>
      </c>
      <c r="B9464" s="65" t="s">
        <v>1453</v>
      </c>
      <c r="C9464" s="65">
        <v>7996301</v>
      </c>
      <c r="D9464" s="66">
        <f>VLOOKUP(A9464,'2.1 Termination Charges'!$B$4:$F$904,5,0)</f>
        <v>0.39772000000000002</v>
      </c>
      <c r="G9464" s="67"/>
      <c r="H9464" s="67"/>
      <c r="J9464" s="67"/>
      <c r="P9464" s="68"/>
      <c r="Q9464" s="69"/>
      <c r="R9464" s="69"/>
      <c r="Z9464" s="70"/>
      <c r="AA9464" s="71"/>
      <c r="AB9464" s="70"/>
      <c r="AC9464" s="70"/>
      <c r="AD9464" s="53"/>
      <c r="AE9464" s="53"/>
      <c r="AF9464" s="72"/>
      <c r="AG9464" s="70"/>
      <c r="AH9464" s="70"/>
      <c r="AI9464" s="70"/>
    </row>
    <row r="9465" spans="1:35" ht="12.75" customHeight="1" x14ac:dyDescent="0.2">
      <c r="A9465" s="64" t="s">
        <v>1454</v>
      </c>
      <c r="B9465" s="65" t="s">
        <v>1453</v>
      </c>
      <c r="C9465" s="65">
        <v>7996302</v>
      </c>
      <c r="D9465" s="66">
        <f>VLOOKUP(A9465,'2.1 Termination Charges'!$B$4:$F$904,5,0)</f>
        <v>0.39772000000000002</v>
      </c>
      <c r="G9465" s="67"/>
      <c r="H9465" s="67"/>
      <c r="J9465" s="67"/>
      <c r="P9465" s="68"/>
      <c r="Q9465" s="69"/>
      <c r="R9465" s="69"/>
      <c r="Z9465" s="70"/>
      <c r="AA9465" s="71"/>
      <c r="AB9465" s="70"/>
      <c r="AC9465" s="70"/>
      <c r="AD9465" s="53"/>
      <c r="AE9465" s="53"/>
      <c r="AF9465" s="72"/>
      <c r="AG9465" s="70"/>
      <c r="AH9465" s="70"/>
      <c r="AI9465" s="70"/>
    </row>
    <row r="9466" spans="1:35" ht="12.75" customHeight="1" x14ac:dyDescent="0.2">
      <c r="A9466" s="64" t="s">
        <v>1456</v>
      </c>
      <c r="B9466" s="65" t="s">
        <v>1455</v>
      </c>
      <c r="C9466" s="65">
        <v>7840</v>
      </c>
      <c r="D9466" s="66">
        <f>VLOOKUP(A9466,'2.1 Termination Charges'!$B$4:$F$904,5,0)</f>
        <v>0.39772000000000002</v>
      </c>
      <c r="G9466" s="67"/>
      <c r="H9466" s="67"/>
      <c r="J9466" s="67"/>
      <c r="P9466" s="68"/>
      <c r="Q9466" s="69"/>
      <c r="R9466" s="69"/>
      <c r="Z9466" s="70"/>
      <c r="AA9466" s="71"/>
      <c r="AB9466" s="70"/>
      <c r="AC9466" s="70"/>
      <c r="AD9466" s="53"/>
      <c r="AE9466" s="53"/>
      <c r="AF9466" s="72"/>
      <c r="AG9466" s="70"/>
      <c r="AH9466" s="70"/>
      <c r="AI9466" s="70"/>
    </row>
    <row r="9467" spans="1:35" ht="12.75" customHeight="1" x14ac:dyDescent="0.2">
      <c r="A9467" s="64" t="s">
        <v>1456</v>
      </c>
      <c r="B9467" s="65" t="s">
        <v>1455</v>
      </c>
      <c r="C9467" s="65">
        <v>7850</v>
      </c>
      <c r="D9467" s="66">
        <f>VLOOKUP(A9467,'2.1 Termination Charges'!$B$4:$F$904,5,0)</f>
        <v>0.39772000000000002</v>
      </c>
      <c r="G9467" s="67"/>
      <c r="H9467" s="67"/>
      <c r="J9467" s="67"/>
      <c r="P9467" s="68"/>
      <c r="Q9467" s="69"/>
      <c r="R9467" s="69"/>
      <c r="Z9467" s="70"/>
      <c r="AA9467" s="71"/>
      <c r="AB9467" s="70"/>
      <c r="AC9467" s="70"/>
      <c r="AD9467" s="53"/>
      <c r="AE9467" s="53"/>
      <c r="AF9467" s="72"/>
      <c r="AG9467" s="70"/>
      <c r="AH9467" s="70"/>
      <c r="AI9467" s="70"/>
    </row>
    <row r="9468" spans="1:35" ht="12.75" customHeight="1" x14ac:dyDescent="0.2">
      <c r="A9468" s="64" t="s">
        <v>1456</v>
      </c>
      <c r="B9468" s="65" t="s">
        <v>1455</v>
      </c>
      <c r="C9468" s="65">
        <v>7900</v>
      </c>
      <c r="D9468" s="66">
        <f>VLOOKUP(A9468,'2.1 Termination Charges'!$B$4:$F$904,5,0)</f>
        <v>0.39772000000000002</v>
      </c>
      <c r="G9468" s="67"/>
      <c r="H9468" s="67"/>
      <c r="J9468" s="67"/>
      <c r="P9468" s="68"/>
      <c r="Q9468" s="69"/>
      <c r="R9468" s="69"/>
      <c r="Z9468" s="70"/>
      <c r="AA9468" s="71"/>
      <c r="AB9468" s="70"/>
      <c r="AC9468" s="70"/>
      <c r="AD9468" s="53"/>
      <c r="AE9468" s="53"/>
      <c r="AF9468" s="72"/>
      <c r="AG9468" s="70"/>
      <c r="AH9468" s="70"/>
      <c r="AI9468" s="70"/>
    </row>
    <row r="9469" spans="1:35" ht="12.75" customHeight="1" x14ac:dyDescent="0.2">
      <c r="A9469" s="64" t="s">
        <v>1456</v>
      </c>
      <c r="B9469" s="65" t="s">
        <v>1455</v>
      </c>
      <c r="C9469" s="65">
        <v>7901</v>
      </c>
      <c r="D9469" s="66">
        <f>VLOOKUP(A9469,'2.1 Termination Charges'!$B$4:$F$904,5,0)</f>
        <v>0.39772000000000002</v>
      </c>
      <c r="G9469" s="67"/>
      <c r="H9469" s="67"/>
      <c r="J9469" s="67"/>
      <c r="P9469" s="68"/>
      <c r="Q9469" s="69"/>
      <c r="R9469" s="69"/>
      <c r="Z9469" s="70"/>
      <c r="AA9469" s="71"/>
      <c r="AB9469" s="70"/>
      <c r="AC9469" s="70"/>
      <c r="AD9469" s="53"/>
      <c r="AE9469" s="53"/>
      <c r="AF9469" s="72"/>
      <c r="AG9469" s="70"/>
      <c r="AH9469" s="70"/>
      <c r="AI9469" s="70"/>
    </row>
    <row r="9470" spans="1:35" ht="12.75" customHeight="1" x14ac:dyDescent="0.2">
      <c r="A9470" s="64" t="s">
        <v>1456</v>
      </c>
      <c r="B9470" s="65" t="s">
        <v>1455</v>
      </c>
      <c r="C9470" s="65">
        <v>7902</v>
      </c>
      <c r="D9470" s="66">
        <f>VLOOKUP(A9470,'2.1 Termination Charges'!$B$4:$F$904,5,0)</f>
        <v>0.39772000000000002</v>
      </c>
      <c r="G9470" s="67"/>
      <c r="H9470" s="67"/>
      <c r="J9470" s="67"/>
      <c r="P9470" s="68"/>
      <c r="Q9470" s="69"/>
      <c r="R9470" s="69"/>
      <c r="Z9470" s="70"/>
      <c r="AA9470" s="71"/>
      <c r="AB9470" s="70"/>
      <c r="AC9470" s="70"/>
      <c r="AD9470" s="53"/>
      <c r="AE9470" s="53"/>
      <c r="AF9470" s="72"/>
      <c r="AG9470" s="70"/>
      <c r="AH9470" s="70"/>
      <c r="AI9470" s="70"/>
    </row>
    <row r="9471" spans="1:35" ht="12.75" customHeight="1" x14ac:dyDescent="0.2">
      <c r="A9471" s="64" t="s">
        <v>1456</v>
      </c>
      <c r="B9471" s="65" t="s">
        <v>1455</v>
      </c>
      <c r="C9471" s="65">
        <v>7904</v>
      </c>
      <c r="D9471" s="66">
        <f>VLOOKUP(A9471,'2.1 Termination Charges'!$B$4:$F$904,5,0)</f>
        <v>0.39772000000000002</v>
      </c>
      <c r="G9471" s="67"/>
      <c r="H9471" s="67"/>
      <c r="J9471" s="67"/>
      <c r="P9471" s="68"/>
      <c r="Q9471" s="69"/>
      <c r="R9471" s="69"/>
      <c r="Z9471" s="70"/>
      <c r="AA9471" s="71"/>
      <c r="AB9471" s="70"/>
      <c r="AC9471" s="70"/>
      <c r="AD9471" s="53"/>
      <c r="AE9471" s="53"/>
      <c r="AF9471" s="72"/>
      <c r="AG9471" s="70"/>
      <c r="AH9471" s="70"/>
      <c r="AI9471" s="70"/>
    </row>
    <row r="9472" spans="1:35" ht="12.75" customHeight="1" x14ac:dyDescent="0.2">
      <c r="A9472" s="64" t="s">
        <v>1456</v>
      </c>
      <c r="B9472" s="65" t="s">
        <v>1455</v>
      </c>
      <c r="C9472" s="65">
        <v>7907</v>
      </c>
      <c r="D9472" s="66">
        <f>VLOOKUP(A9472,'2.1 Termination Charges'!$B$4:$F$904,5,0)</f>
        <v>0.39772000000000002</v>
      </c>
      <c r="G9472" s="67"/>
      <c r="H9472" s="67"/>
      <c r="J9472" s="67"/>
      <c r="P9472" s="68"/>
      <c r="Q9472" s="69"/>
      <c r="R9472" s="69"/>
      <c r="Z9472" s="70"/>
      <c r="AA9472" s="71"/>
      <c r="AB9472" s="70"/>
      <c r="AC9472" s="70"/>
      <c r="AD9472" s="53"/>
      <c r="AE9472" s="53"/>
      <c r="AF9472" s="72"/>
      <c r="AG9472" s="70"/>
      <c r="AH9472" s="70"/>
      <c r="AI9472" s="70"/>
    </row>
    <row r="9473" spans="1:35" ht="12.75" customHeight="1" x14ac:dyDescent="0.2">
      <c r="A9473" s="64" t="s">
        <v>1456</v>
      </c>
      <c r="B9473" s="65" t="s">
        <v>1455</v>
      </c>
      <c r="C9473" s="65">
        <v>7908</v>
      </c>
      <c r="D9473" s="66">
        <f>VLOOKUP(A9473,'2.1 Termination Charges'!$B$4:$F$904,5,0)</f>
        <v>0.39772000000000002</v>
      </c>
      <c r="G9473" s="67"/>
      <c r="H9473" s="67"/>
      <c r="J9473" s="67"/>
      <c r="P9473" s="68"/>
      <c r="Q9473" s="69"/>
      <c r="R9473" s="69"/>
      <c r="Z9473" s="70"/>
      <c r="AA9473" s="71"/>
      <c r="AB9473" s="70"/>
      <c r="AC9473" s="70"/>
      <c r="AD9473" s="53"/>
      <c r="AE9473" s="53"/>
      <c r="AF9473" s="72"/>
      <c r="AG9473" s="70"/>
      <c r="AH9473" s="70"/>
      <c r="AI9473" s="70"/>
    </row>
    <row r="9474" spans="1:35" ht="12.75" customHeight="1" x14ac:dyDescent="0.2">
      <c r="A9474" s="64" t="s">
        <v>1456</v>
      </c>
      <c r="B9474" s="65" t="s">
        <v>1455</v>
      </c>
      <c r="C9474" s="65">
        <v>7940</v>
      </c>
      <c r="D9474" s="66">
        <f>VLOOKUP(A9474,'2.1 Termination Charges'!$B$4:$F$904,5,0)</f>
        <v>0.39772000000000002</v>
      </c>
      <c r="G9474" s="67"/>
      <c r="H9474" s="67"/>
      <c r="J9474" s="67"/>
      <c r="P9474" s="68"/>
      <c r="Q9474" s="69"/>
      <c r="R9474" s="69"/>
      <c r="Z9474" s="70"/>
      <c r="AA9474" s="71"/>
      <c r="AB9474" s="70"/>
      <c r="AC9474" s="70"/>
      <c r="AD9474" s="53"/>
      <c r="AE9474" s="53"/>
      <c r="AF9474" s="72"/>
      <c r="AG9474" s="70"/>
      <c r="AH9474" s="70"/>
      <c r="AI9474" s="70"/>
    </row>
    <row r="9475" spans="1:35" ht="12.75" customHeight="1" x14ac:dyDescent="0.2">
      <c r="A9475" s="64" t="s">
        <v>1456</v>
      </c>
      <c r="B9475" s="65" t="s">
        <v>1455</v>
      </c>
      <c r="C9475" s="65">
        <v>7941</v>
      </c>
      <c r="D9475" s="66">
        <f>VLOOKUP(A9475,'2.1 Termination Charges'!$B$4:$F$904,5,0)</f>
        <v>0.39772000000000002</v>
      </c>
      <c r="G9475" s="67"/>
      <c r="H9475" s="67"/>
      <c r="J9475" s="67"/>
      <c r="P9475" s="68"/>
      <c r="Q9475" s="69"/>
      <c r="R9475" s="69"/>
      <c r="Z9475" s="70"/>
      <c r="AA9475" s="71"/>
      <c r="AB9475" s="70"/>
      <c r="AC9475" s="70"/>
      <c r="AD9475" s="53"/>
      <c r="AE9475" s="53"/>
      <c r="AF9475" s="72"/>
      <c r="AG9475" s="70"/>
      <c r="AH9475" s="70"/>
      <c r="AI9475" s="70"/>
    </row>
    <row r="9476" spans="1:35" ht="12.75" customHeight="1" x14ac:dyDescent="0.2">
      <c r="A9476" s="64" t="s">
        <v>1456</v>
      </c>
      <c r="B9476" s="65" t="s">
        <v>1455</v>
      </c>
      <c r="C9476" s="65">
        <v>7942</v>
      </c>
      <c r="D9476" s="66">
        <f>VLOOKUP(A9476,'2.1 Termination Charges'!$B$4:$F$904,5,0)</f>
        <v>0.39772000000000002</v>
      </c>
      <c r="G9476" s="67"/>
      <c r="H9476" s="67"/>
      <c r="J9476" s="67"/>
      <c r="P9476" s="68"/>
      <c r="Q9476" s="69"/>
      <c r="R9476" s="69"/>
      <c r="Z9476" s="70"/>
      <c r="AA9476" s="71"/>
      <c r="AB9476" s="70"/>
      <c r="AC9476" s="70"/>
      <c r="AD9476" s="53"/>
      <c r="AE9476" s="53"/>
      <c r="AF9476" s="72"/>
      <c r="AG9476" s="70"/>
      <c r="AH9476" s="70"/>
      <c r="AI9476" s="70"/>
    </row>
    <row r="9477" spans="1:35" ht="12.75" customHeight="1" x14ac:dyDescent="0.2">
      <c r="A9477" s="64" t="s">
        <v>1456</v>
      </c>
      <c r="B9477" s="65" t="s">
        <v>1455</v>
      </c>
      <c r="C9477" s="65">
        <v>7943</v>
      </c>
      <c r="D9477" s="66">
        <f>VLOOKUP(A9477,'2.1 Termination Charges'!$B$4:$F$904,5,0)</f>
        <v>0.39772000000000002</v>
      </c>
      <c r="G9477" s="67"/>
      <c r="H9477" s="67"/>
      <c r="J9477" s="67"/>
      <c r="P9477" s="68"/>
      <c r="Q9477" s="69"/>
      <c r="R9477" s="69"/>
      <c r="Z9477" s="70"/>
      <c r="AA9477" s="71"/>
      <c r="AB9477" s="70"/>
      <c r="AC9477" s="70"/>
      <c r="AD9477" s="53"/>
      <c r="AE9477" s="53"/>
      <c r="AF9477" s="72"/>
      <c r="AG9477" s="70"/>
      <c r="AH9477" s="70"/>
      <c r="AI9477" s="70"/>
    </row>
    <row r="9478" spans="1:35" ht="12.75" customHeight="1" x14ac:dyDescent="0.2">
      <c r="A9478" s="64" t="s">
        <v>1456</v>
      </c>
      <c r="B9478" s="65" t="s">
        <v>1455</v>
      </c>
      <c r="C9478" s="65">
        <v>7944</v>
      </c>
      <c r="D9478" s="66">
        <f>VLOOKUP(A9478,'2.1 Termination Charges'!$B$4:$F$904,5,0)</f>
        <v>0.39772000000000002</v>
      </c>
      <c r="G9478" s="67"/>
      <c r="H9478" s="67"/>
      <c r="J9478" s="67"/>
      <c r="P9478" s="68"/>
      <c r="Q9478" s="69"/>
      <c r="R9478" s="69"/>
      <c r="Z9478" s="70"/>
      <c r="AA9478" s="71"/>
      <c r="AB9478" s="70"/>
      <c r="AC9478" s="70"/>
      <c r="AD9478" s="53"/>
      <c r="AE9478" s="53"/>
      <c r="AF9478" s="72"/>
      <c r="AG9478" s="70"/>
      <c r="AH9478" s="70"/>
      <c r="AI9478" s="70"/>
    </row>
    <row r="9479" spans="1:35" ht="12.75" customHeight="1" x14ac:dyDescent="0.2">
      <c r="A9479" s="64" t="s">
        <v>1456</v>
      </c>
      <c r="B9479" s="65" t="s">
        <v>1455</v>
      </c>
      <c r="C9479" s="65">
        <v>7945</v>
      </c>
      <c r="D9479" s="66">
        <f>VLOOKUP(A9479,'2.1 Termination Charges'!$B$4:$F$904,5,0)</f>
        <v>0.39772000000000002</v>
      </c>
      <c r="G9479" s="67"/>
      <c r="H9479" s="67"/>
      <c r="J9479" s="67"/>
      <c r="P9479" s="68"/>
      <c r="Q9479" s="69"/>
      <c r="R9479" s="69"/>
      <c r="Z9479" s="70"/>
      <c r="AA9479" s="71"/>
      <c r="AB9479" s="70"/>
      <c r="AC9479" s="70"/>
      <c r="AD9479" s="53"/>
      <c r="AE9479" s="53"/>
      <c r="AF9479" s="72"/>
      <c r="AG9479" s="70"/>
      <c r="AH9479" s="70"/>
      <c r="AI9479" s="70"/>
    </row>
    <row r="9480" spans="1:35" ht="12.75" customHeight="1" x14ac:dyDescent="0.2">
      <c r="A9480" s="64" t="s">
        <v>1456</v>
      </c>
      <c r="B9480" s="65" t="s">
        <v>1455</v>
      </c>
      <c r="C9480" s="65">
        <v>7946</v>
      </c>
      <c r="D9480" s="66">
        <f>VLOOKUP(A9480,'2.1 Termination Charges'!$B$4:$F$904,5,0)</f>
        <v>0.39772000000000002</v>
      </c>
      <c r="G9480" s="67"/>
      <c r="H9480" s="67"/>
      <c r="J9480" s="67"/>
      <c r="P9480" s="68"/>
      <c r="Q9480" s="69"/>
      <c r="R9480" s="69"/>
      <c r="Z9480" s="70"/>
      <c r="AA9480" s="71"/>
      <c r="AB9480" s="70"/>
      <c r="AC9480" s="70"/>
      <c r="AD9480" s="53"/>
      <c r="AE9480" s="53"/>
      <c r="AF9480" s="72"/>
      <c r="AG9480" s="70"/>
      <c r="AH9480" s="70"/>
      <c r="AI9480" s="70"/>
    </row>
    <row r="9481" spans="1:35" ht="12.75" customHeight="1" x14ac:dyDescent="0.2">
      <c r="A9481" s="64" t="s">
        <v>1456</v>
      </c>
      <c r="B9481" s="65" t="s">
        <v>1455</v>
      </c>
      <c r="C9481" s="65">
        <v>7947</v>
      </c>
      <c r="D9481" s="66">
        <f>VLOOKUP(A9481,'2.1 Termination Charges'!$B$4:$F$904,5,0)</f>
        <v>0.39772000000000002</v>
      </c>
      <c r="G9481" s="67"/>
      <c r="H9481" s="67"/>
      <c r="J9481" s="67"/>
      <c r="P9481" s="68"/>
      <c r="Q9481" s="69"/>
      <c r="R9481" s="69"/>
      <c r="Z9481" s="70"/>
      <c r="AA9481" s="71"/>
      <c r="AB9481" s="70"/>
      <c r="AC9481" s="70"/>
      <c r="AD9481" s="53"/>
      <c r="AE9481" s="53"/>
      <c r="AF9481" s="72"/>
      <c r="AG9481" s="70"/>
      <c r="AH9481" s="70"/>
      <c r="AI9481" s="70"/>
    </row>
    <row r="9482" spans="1:35" ht="12.75" customHeight="1" x14ac:dyDescent="0.2">
      <c r="A9482" s="64" t="s">
        <v>1456</v>
      </c>
      <c r="B9482" s="65" t="s">
        <v>1455</v>
      </c>
      <c r="C9482" s="65">
        <v>7948</v>
      </c>
      <c r="D9482" s="66">
        <f>VLOOKUP(A9482,'2.1 Termination Charges'!$B$4:$F$904,5,0)</f>
        <v>0.39772000000000002</v>
      </c>
      <c r="G9482" s="67"/>
      <c r="H9482" s="67"/>
      <c r="J9482" s="67"/>
      <c r="P9482" s="68"/>
      <c r="Q9482" s="69"/>
      <c r="R9482" s="69"/>
      <c r="Z9482" s="70"/>
      <c r="AA9482" s="71"/>
      <c r="AB9482" s="70"/>
      <c r="AC9482" s="70"/>
      <c r="AD9482" s="53"/>
      <c r="AE9482" s="53"/>
      <c r="AF9482" s="72"/>
      <c r="AG9482" s="70"/>
      <c r="AH9482" s="70"/>
      <c r="AI9482" s="70"/>
    </row>
    <row r="9483" spans="1:35" ht="12.75" customHeight="1" x14ac:dyDescent="0.2">
      <c r="A9483" s="64" t="s">
        <v>1456</v>
      </c>
      <c r="B9483" s="65" t="s">
        <v>1455</v>
      </c>
      <c r="C9483" s="65">
        <v>7949</v>
      </c>
      <c r="D9483" s="66">
        <f>VLOOKUP(A9483,'2.1 Termination Charges'!$B$4:$F$904,5,0)</f>
        <v>0.39772000000000002</v>
      </c>
      <c r="G9483" s="67"/>
      <c r="H9483" s="67"/>
      <c r="J9483" s="67"/>
      <c r="P9483" s="68"/>
      <c r="Q9483" s="69"/>
      <c r="R9483" s="69"/>
      <c r="Z9483" s="70"/>
      <c r="AA9483" s="71"/>
      <c r="AB9483" s="70"/>
      <c r="AC9483" s="70"/>
      <c r="AD9483" s="53"/>
      <c r="AE9483" s="53"/>
      <c r="AF9483" s="72"/>
      <c r="AG9483" s="70"/>
      <c r="AH9483" s="70"/>
      <c r="AI9483" s="70"/>
    </row>
    <row r="9484" spans="1:35" ht="12.75" customHeight="1" x14ac:dyDescent="0.2">
      <c r="A9484" s="64" t="s">
        <v>1456</v>
      </c>
      <c r="B9484" s="65" t="s">
        <v>1455</v>
      </c>
      <c r="C9484" s="65">
        <v>7950</v>
      </c>
      <c r="D9484" s="66">
        <f>VLOOKUP(A9484,'2.1 Termination Charges'!$B$4:$F$904,5,0)</f>
        <v>0.39772000000000002</v>
      </c>
      <c r="G9484" s="67"/>
      <c r="H9484" s="67"/>
      <c r="J9484" s="67"/>
      <c r="P9484" s="68"/>
      <c r="Q9484" s="69"/>
      <c r="R9484" s="69"/>
      <c r="Z9484" s="70"/>
      <c r="AA9484" s="71"/>
      <c r="AB9484" s="70"/>
      <c r="AC9484" s="70"/>
      <c r="AD9484" s="53"/>
      <c r="AE9484" s="53"/>
      <c r="AF9484" s="72"/>
      <c r="AG9484" s="70"/>
      <c r="AH9484" s="70"/>
      <c r="AI9484" s="70"/>
    </row>
    <row r="9485" spans="1:35" ht="12.75" customHeight="1" x14ac:dyDescent="0.2">
      <c r="A9485" s="64" t="s">
        <v>1456</v>
      </c>
      <c r="B9485" s="65" t="s">
        <v>1455</v>
      </c>
      <c r="C9485" s="65">
        <v>7951</v>
      </c>
      <c r="D9485" s="66">
        <f>VLOOKUP(A9485,'2.1 Termination Charges'!$B$4:$F$904,5,0)</f>
        <v>0.39772000000000002</v>
      </c>
      <c r="G9485" s="67"/>
      <c r="H9485" s="67"/>
      <c r="J9485" s="67"/>
      <c r="P9485" s="68"/>
      <c r="Q9485" s="69"/>
      <c r="R9485" s="69"/>
      <c r="Z9485" s="70"/>
      <c r="AA9485" s="71"/>
      <c r="AB9485" s="70"/>
      <c r="AC9485" s="70"/>
      <c r="AD9485" s="53"/>
      <c r="AE9485" s="53"/>
      <c r="AF9485" s="72"/>
      <c r="AG9485" s="70"/>
      <c r="AH9485" s="70"/>
      <c r="AI9485" s="70"/>
    </row>
    <row r="9486" spans="1:35" ht="12.75" customHeight="1" x14ac:dyDescent="0.2">
      <c r="A9486" s="64" t="s">
        <v>1456</v>
      </c>
      <c r="B9486" s="65" t="s">
        <v>1455</v>
      </c>
      <c r="C9486" s="65">
        <v>7952</v>
      </c>
      <c r="D9486" s="66">
        <f>VLOOKUP(A9486,'2.1 Termination Charges'!$B$4:$F$904,5,0)</f>
        <v>0.39772000000000002</v>
      </c>
      <c r="G9486" s="67"/>
      <c r="H9486" s="67"/>
      <c r="J9486" s="67"/>
      <c r="P9486" s="68"/>
      <c r="Q9486" s="69"/>
      <c r="R9486" s="69"/>
      <c r="Z9486" s="70"/>
      <c r="AA9486" s="71"/>
      <c r="AB9486" s="70"/>
      <c r="AC9486" s="70"/>
      <c r="AD9486" s="53"/>
      <c r="AE9486" s="53"/>
      <c r="AF9486" s="72"/>
      <c r="AG9486" s="70"/>
      <c r="AH9486" s="70"/>
      <c r="AI9486" s="70"/>
    </row>
    <row r="9487" spans="1:35" ht="12.75" customHeight="1" x14ac:dyDescent="0.2">
      <c r="A9487" s="64" t="s">
        <v>1456</v>
      </c>
      <c r="B9487" s="65" t="s">
        <v>1455</v>
      </c>
      <c r="C9487" s="65">
        <v>7953</v>
      </c>
      <c r="D9487" s="66">
        <f>VLOOKUP(A9487,'2.1 Termination Charges'!$B$4:$F$904,5,0)</f>
        <v>0.39772000000000002</v>
      </c>
      <c r="G9487" s="67"/>
      <c r="H9487" s="67"/>
      <c r="J9487" s="67"/>
      <c r="P9487" s="68"/>
      <c r="Q9487" s="69"/>
      <c r="R9487" s="69"/>
      <c r="Z9487" s="70"/>
      <c r="AA9487" s="71"/>
      <c r="AB9487" s="70"/>
      <c r="AC9487" s="70"/>
      <c r="AD9487" s="53"/>
      <c r="AE9487" s="53"/>
      <c r="AF9487" s="72"/>
      <c r="AG9487" s="70"/>
      <c r="AH9487" s="70"/>
      <c r="AI9487" s="70"/>
    </row>
    <row r="9488" spans="1:35" ht="12.75" customHeight="1" x14ac:dyDescent="0.2">
      <c r="A9488" s="64" t="s">
        <v>1456</v>
      </c>
      <c r="B9488" s="65" t="s">
        <v>1455</v>
      </c>
      <c r="C9488" s="65">
        <v>7955</v>
      </c>
      <c r="D9488" s="66">
        <f>VLOOKUP(A9488,'2.1 Termination Charges'!$B$4:$F$904,5,0)</f>
        <v>0.39772000000000002</v>
      </c>
      <c r="G9488" s="67"/>
      <c r="H9488" s="67"/>
      <c r="J9488" s="67"/>
      <c r="P9488" s="68"/>
      <c r="Q9488" s="69"/>
      <c r="R9488" s="69"/>
      <c r="Z9488" s="70"/>
      <c r="AA9488" s="71"/>
      <c r="AB9488" s="70"/>
      <c r="AC9488" s="70"/>
      <c r="AD9488" s="53"/>
      <c r="AE9488" s="53"/>
      <c r="AF9488" s="72"/>
      <c r="AG9488" s="70"/>
      <c r="AH9488" s="70"/>
      <c r="AI9488" s="70"/>
    </row>
    <row r="9489" spans="1:35" ht="12.75" customHeight="1" x14ac:dyDescent="0.2">
      <c r="A9489" s="64" t="s">
        <v>1456</v>
      </c>
      <c r="B9489" s="65" t="s">
        <v>1455</v>
      </c>
      <c r="C9489" s="65">
        <v>7956</v>
      </c>
      <c r="D9489" s="66">
        <f>VLOOKUP(A9489,'2.1 Termination Charges'!$B$4:$F$904,5,0)</f>
        <v>0.39772000000000002</v>
      </c>
      <c r="G9489" s="67"/>
      <c r="H9489" s="67"/>
      <c r="J9489" s="67"/>
      <c r="P9489" s="68"/>
      <c r="Q9489" s="69"/>
      <c r="R9489" s="69"/>
      <c r="Z9489" s="70"/>
      <c r="AA9489" s="71"/>
      <c r="AB9489" s="70"/>
      <c r="AC9489" s="70"/>
      <c r="AD9489" s="53"/>
      <c r="AE9489" s="53"/>
      <c r="AF9489" s="72"/>
      <c r="AG9489" s="70"/>
      <c r="AH9489" s="70"/>
      <c r="AI9489" s="70"/>
    </row>
    <row r="9490" spans="1:35" ht="12.75" customHeight="1" x14ac:dyDescent="0.2">
      <c r="A9490" s="64" t="s">
        <v>1456</v>
      </c>
      <c r="B9490" s="65" t="s">
        <v>1455</v>
      </c>
      <c r="C9490" s="65">
        <v>7957</v>
      </c>
      <c r="D9490" s="66">
        <f>VLOOKUP(A9490,'2.1 Termination Charges'!$B$4:$F$904,5,0)</f>
        <v>0.39772000000000002</v>
      </c>
      <c r="G9490" s="67"/>
      <c r="H9490" s="67"/>
      <c r="J9490" s="67"/>
      <c r="P9490" s="68"/>
      <c r="Q9490" s="69"/>
      <c r="R9490" s="69"/>
      <c r="Z9490" s="70"/>
      <c r="AA9490" s="71"/>
      <c r="AB9490" s="70"/>
      <c r="AC9490" s="70"/>
      <c r="AD9490" s="53"/>
      <c r="AE9490" s="53"/>
      <c r="AF9490" s="72"/>
      <c r="AG9490" s="70"/>
      <c r="AH9490" s="70"/>
      <c r="AI9490" s="70"/>
    </row>
    <row r="9491" spans="1:35" ht="12.75" customHeight="1" x14ac:dyDescent="0.2">
      <c r="A9491" s="64" t="s">
        <v>1456</v>
      </c>
      <c r="B9491" s="65" t="s">
        <v>1455</v>
      </c>
      <c r="C9491" s="65">
        <v>7958</v>
      </c>
      <c r="D9491" s="66">
        <f>VLOOKUP(A9491,'2.1 Termination Charges'!$B$4:$F$904,5,0)</f>
        <v>0.39772000000000002</v>
      </c>
      <c r="G9491" s="67"/>
      <c r="H9491" s="67"/>
      <c r="J9491" s="67"/>
      <c r="P9491" s="68"/>
      <c r="Q9491" s="69"/>
      <c r="R9491" s="69"/>
      <c r="Z9491" s="70"/>
      <c r="AA9491" s="71"/>
      <c r="AB9491" s="70"/>
      <c r="AC9491" s="70"/>
      <c r="AD9491" s="53"/>
      <c r="AE9491" s="53"/>
      <c r="AF9491" s="72"/>
      <c r="AG9491" s="70"/>
      <c r="AH9491" s="70"/>
      <c r="AI9491" s="70"/>
    </row>
    <row r="9492" spans="1:35" ht="12.75" customHeight="1" x14ac:dyDescent="0.2">
      <c r="A9492" s="64" t="s">
        <v>1456</v>
      </c>
      <c r="B9492" s="65" t="s">
        <v>1455</v>
      </c>
      <c r="C9492" s="65">
        <v>7959</v>
      </c>
      <c r="D9492" s="66">
        <f>VLOOKUP(A9492,'2.1 Termination Charges'!$B$4:$F$904,5,0)</f>
        <v>0.39772000000000002</v>
      </c>
      <c r="G9492" s="67"/>
      <c r="H9492" s="67"/>
      <c r="J9492" s="67"/>
      <c r="P9492" s="68"/>
      <c r="Q9492" s="69"/>
      <c r="R9492" s="69"/>
      <c r="Z9492" s="70"/>
      <c r="AA9492" s="71"/>
      <c r="AB9492" s="70"/>
      <c r="AC9492" s="70"/>
      <c r="AD9492" s="53"/>
      <c r="AE9492" s="53"/>
      <c r="AF9492" s="72"/>
      <c r="AG9492" s="70"/>
      <c r="AH9492" s="70"/>
      <c r="AI9492" s="70"/>
    </row>
    <row r="9493" spans="1:35" ht="12.75" customHeight="1" x14ac:dyDescent="0.2">
      <c r="A9493" s="64" t="s">
        <v>1456</v>
      </c>
      <c r="B9493" s="65" t="s">
        <v>1455</v>
      </c>
      <c r="C9493" s="65">
        <v>797</v>
      </c>
      <c r="D9493" s="66">
        <f>VLOOKUP(A9493,'2.1 Termination Charges'!$B$4:$F$904,5,0)</f>
        <v>0.39772000000000002</v>
      </c>
      <c r="G9493" s="67"/>
      <c r="H9493" s="67"/>
      <c r="J9493" s="67"/>
      <c r="P9493" s="68"/>
      <c r="Q9493" s="69"/>
      <c r="R9493" s="69"/>
      <c r="Z9493" s="70"/>
      <c r="AA9493" s="71"/>
      <c r="AB9493" s="70"/>
      <c r="AC9493" s="70"/>
      <c r="AD9493" s="53"/>
      <c r="AE9493" s="53"/>
      <c r="AF9493" s="72"/>
      <c r="AG9493" s="70"/>
      <c r="AH9493" s="70"/>
      <c r="AI9493" s="70"/>
    </row>
    <row r="9494" spans="1:35" ht="12.75" customHeight="1" x14ac:dyDescent="0.2">
      <c r="A9494" s="64" t="s">
        <v>1456</v>
      </c>
      <c r="B9494" s="65" t="s">
        <v>1455</v>
      </c>
      <c r="C9494" s="65">
        <v>7990</v>
      </c>
      <c r="D9494" s="66">
        <f>VLOOKUP(A9494,'2.1 Termination Charges'!$B$4:$F$904,5,0)</f>
        <v>0.39772000000000002</v>
      </c>
      <c r="G9494" s="67"/>
      <c r="H9494" s="67"/>
      <c r="J9494" s="67"/>
      <c r="P9494" s="68"/>
      <c r="Q9494" s="69"/>
      <c r="R9494" s="69"/>
      <c r="Z9494" s="70"/>
      <c r="AA9494" s="71"/>
      <c r="AB9494" s="70"/>
      <c r="AC9494" s="70"/>
      <c r="AD9494" s="53"/>
      <c r="AE9494" s="53"/>
      <c r="AF9494" s="72"/>
      <c r="AG9494" s="70"/>
      <c r="AH9494" s="70"/>
      <c r="AI9494" s="70"/>
    </row>
    <row r="9495" spans="1:35" ht="12.75" customHeight="1" x14ac:dyDescent="0.2">
      <c r="A9495" s="64" t="s">
        <v>1456</v>
      </c>
      <c r="B9495" s="65" t="s">
        <v>1455</v>
      </c>
      <c r="C9495" s="65">
        <v>7991</v>
      </c>
      <c r="D9495" s="66">
        <f>VLOOKUP(A9495,'2.1 Termination Charges'!$B$4:$F$904,5,0)</f>
        <v>0.39772000000000002</v>
      </c>
      <c r="G9495" s="67"/>
      <c r="H9495" s="67"/>
      <c r="J9495" s="67"/>
      <c r="P9495" s="68"/>
      <c r="Q9495" s="69"/>
      <c r="R9495" s="69"/>
      <c r="Z9495" s="70"/>
      <c r="AA9495" s="71"/>
      <c r="AB9495" s="70"/>
      <c r="AC9495" s="70"/>
      <c r="AD9495" s="53"/>
      <c r="AE9495" s="53"/>
      <c r="AF9495" s="72"/>
      <c r="AG9495" s="70"/>
      <c r="AH9495" s="70"/>
      <c r="AI9495" s="70"/>
    </row>
    <row r="9496" spans="1:35" ht="12.75" customHeight="1" x14ac:dyDescent="0.2">
      <c r="A9496" s="64" t="s">
        <v>1456</v>
      </c>
      <c r="B9496" s="65" t="s">
        <v>1455</v>
      </c>
      <c r="C9496" s="65">
        <v>7992</v>
      </c>
      <c r="D9496" s="66">
        <f>VLOOKUP(A9496,'2.1 Termination Charges'!$B$4:$F$904,5,0)</f>
        <v>0.39772000000000002</v>
      </c>
      <c r="G9496" s="67"/>
      <c r="H9496" s="67"/>
      <c r="J9496" s="67"/>
      <c r="P9496" s="68"/>
      <c r="Q9496" s="69"/>
      <c r="R9496" s="69"/>
      <c r="Z9496" s="70"/>
      <c r="AA9496" s="71"/>
      <c r="AB9496" s="70"/>
      <c r="AC9496" s="70"/>
      <c r="AD9496" s="53"/>
      <c r="AE9496" s="53"/>
      <c r="AF9496" s="72"/>
      <c r="AG9496" s="70"/>
      <c r="AH9496" s="70"/>
      <c r="AI9496" s="70"/>
    </row>
    <row r="9497" spans="1:35" ht="12.75" customHeight="1" x14ac:dyDescent="0.2">
      <c r="A9497" s="64" t="s">
        <v>1456</v>
      </c>
      <c r="B9497" s="65" t="s">
        <v>1455</v>
      </c>
      <c r="C9497" s="65">
        <v>7993</v>
      </c>
      <c r="D9497" s="66">
        <f>VLOOKUP(A9497,'2.1 Termination Charges'!$B$4:$F$904,5,0)</f>
        <v>0.39772000000000002</v>
      </c>
      <c r="G9497" s="67"/>
      <c r="H9497" s="67"/>
      <c r="J9497" s="67"/>
      <c r="P9497" s="68"/>
      <c r="Q9497" s="69"/>
      <c r="R9497" s="69"/>
      <c r="Z9497" s="70"/>
      <c r="AA9497" s="71"/>
      <c r="AB9497" s="70"/>
      <c r="AC9497" s="70"/>
      <c r="AD9497" s="53"/>
      <c r="AE9497" s="53"/>
      <c r="AF9497" s="72"/>
      <c r="AG9497" s="70"/>
      <c r="AH9497" s="70"/>
      <c r="AI9497" s="70"/>
    </row>
    <row r="9498" spans="1:35" ht="12.75" customHeight="1" x14ac:dyDescent="0.2">
      <c r="A9498" s="64" t="s">
        <v>1456</v>
      </c>
      <c r="B9498" s="65" t="s">
        <v>1455</v>
      </c>
      <c r="C9498" s="65">
        <v>7994</v>
      </c>
      <c r="D9498" s="66">
        <f>VLOOKUP(A9498,'2.1 Termination Charges'!$B$4:$F$904,5,0)</f>
        <v>0.39772000000000002</v>
      </c>
      <c r="G9498" s="67"/>
      <c r="H9498" s="67"/>
      <c r="J9498" s="67"/>
      <c r="P9498" s="68"/>
      <c r="Q9498" s="69"/>
      <c r="R9498" s="69"/>
      <c r="Z9498" s="70"/>
      <c r="AA9498" s="71"/>
      <c r="AB9498" s="70"/>
      <c r="AC9498" s="70"/>
      <c r="AD9498" s="53"/>
      <c r="AE9498" s="53"/>
      <c r="AF9498" s="72"/>
      <c r="AG9498" s="70"/>
      <c r="AH9498" s="70"/>
      <c r="AI9498" s="70"/>
    </row>
    <row r="9499" spans="1:35" ht="12.75" customHeight="1" x14ac:dyDescent="0.2">
      <c r="A9499" s="64" t="s">
        <v>1456</v>
      </c>
      <c r="B9499" s="65" t="s">
        <v>1455</v>
      </c>
      <c r="C9499" s="65">
        <v>7995</v>
      </c>
      <c r="D9499" s="66">
        <f>VLOOKUP(A9499,'2.1 Termination Charges'!$B$4:$F$904,5,0)</f>
        <v>0.39772000000000002</v>
      </c>
      <c r="G9499" s="67"/>
      <c r="H9499" s="67"/>
      <c r="J9499" s="67"/>
      <c r="P9499" s="68"/>
      <c r="Q9499" s="69"/>
      <c r="R9499" s="69"/>
      <c r="Z9499" s="70"/>
      <c r="AA9499" s="71"/>
      <c r="AB9499" s="70"/>
      <c r="AC9499" s="70"/>
      <c r="AD9499" s="53"/>
      <c r="AE9499" s="53"/>
      <c r="AF9499" s="72"/>
      <c r="AG9499" s="70"/>
      <c r="AH9499" s="70"/>
      <c r="AI9499" s="70"/>
    </row>
    <row r="9500" spans="1:35" ht="12.75" customHeight="1" x14ac:dyDescent="0.2">
      <c r="A9500" s="64" t="s">
        <v>1456</v>
      </c>
      <c r="B9500" s="65" t="s">
        <v>1455</v>
      </c>
      <c r="C9500" s="65">
        <v>7996</v>
      </c>
      <c r="D9500" s="66">
        <f>VLOOKUP(A9500,'2.1 Termination Charges'!$B$4:$F$904,5,0)</f>
        <v>0.39772000000000002</v>
      </c>
      <c r="G9500" s="67"/>
      <c r="H9500" s="67"/>
      <c r="J9500" s="67"/>
      <c r="P9500" s="68"/>
      <c r="Q9500" s="69"/>
      <c r="R9500" s="69"/>
      <c r="Z9500" s="70"/>
      <c r="AA9500" s="71"/>
      <c r="AB9500" s="70"/>
      <c r="AC9500" s="70"/>
      <c r="AD9500" s="53"/>
      <c r="AE9500" s="53"/>
      <c r="AF9500" s="72"/>
      <c r="AG9500" s="70"/>
      <c r="AH9500" s="70"/>
      <c r="AI9500" s="70"/>
    </row>
    <row r="9501" spans="1:35" ht="12.75" customHeight="1" x14ac:dyDescent="0.2">
      <c r="A9501" s="64" t="s">
        <v>1456</v>
      </c>
      <c r="B9501" s="65" t="s">
        <v>1455</v>
      </c>
      <c r="C9501" s="65">
        <v>7997</v>
      </c>
      <c r="D9501" s="66">
        <f>VLOOKUP(A9501,'2.1 Termination Charges'!$B$4:$F$904,5,0)</f>
        <v>0.39772000000000002</v>
      </c>
      <c r="G9501" s="67"/>
      <c r="H9501" s="67"/>
      <c r="J9501" s="67"/>
      <c r="P9501" s="68"/>
      <c r="Q9501" s="69"/>
      <c r="R9501" s="69"/>
      <c r="Z9501" s="70"/>
      <c r="AA9501" s="71"/>
      <c r="AB9501" s="70"/>
      <c r="AC9501" s="70"/>
      <c r="AD9501" s="53"/>
      <c r="AE9501" s="53"/>
      <c r="AF9501" s="72"/>
      <c r="AG9501" s="70"/>
      <c r="AH9501" s="70"/>
      <c r="AI9501" s="70"/>
    </row>
    <row r="9502" spans="1:35" ht="12.75" customHeight="1" x14ac:dyDescent="0.2">
      <c r="A9502" s="64" t="s">
        <v>1456</v>
      </c>
      <c r="B9502" s="65" t="s">
        <v>1455</v>
      </c>
      <c r="C9502" s="65">
        <v>7998</v>
      </c>
      <c r="D9502" s="66">
        <f>VLOOKUP(A9502,'2.1 Termination Charges'!$B$4:$F$904,5,0)</f>
        <v>0.39772000000000002</v>
      </c>
      <c r="G9502" s="67"/>
      <c r="H9502" s="67"/>
      <c r="J9502" s="67"/>
      <c r="P9502" s="68"/>
      <c r="Q9502" s="69"/>
      <c r="R9502" s="69"/>
      <c r="Z9502" s="70"/>
      <c r="AA9502" s="71"/>
      <c r="AB9502" s="70"/>
      <c r="AC9502" s="70"/>
      <c r="AD9502" s="53"/>
      <c r="AE9502" s="53"/>
      <c r="AF9502" s="72"/>
      <c r="AG9502" s="70"/>
      <c r="AH9502" s="70"/>
      <c r="AI9502" s="70"/>
    </row>
    <row r="9503" spans="1:35" ht="12.75" customHeight="1" x14ac:dyDescent="0.2">
      <c r="A9503" s="64" t="s">
        <v>1458</v>
      </c>
      <c r="B9503" s="65" t="s">
        <v>1457</v>
      </c>
      <c r="C9503" s="65">
        <v>250</v>
      </c>
      <c r="D9503" s="66">
        <f>VLOOKUP(A9503,'2.1 Termination Charges'!$B$4:$F$904,5,0)</f>
        <v>0.51514000000000004</v>
      </c>
      <c r="G9503" s="67"/>
      <c r="H9503" s="67"/>
      <c r="J9503" s="67"/>
      <c r="P9503" s="68"/>
      <c r="Q9503" s="69"/>
      <c r="R9503" s="69"/>
      <c r="Z9503" s="70"/>
      <c r="AA9503" s="71"/>
      <c r="AB9503" s="70"/>
      <c r="AC9503" s="70"/>
      <c r="AD9503" s="53"/>
      <c r="AE9503" s="53"/>
      <c r="AF9503" s="72"/>
      <c r="AG9503" s="70"/>
      <c r="AH9503" s="70"/>
      <c r="AI9503" s="70"/>
    </row>
    <row r="9504" spans="1:35" ht="12.75" customHeight="1" x14ac:dyDescent="0.2">
      <c r="A9504" s="64" t="s">
        <v>1460</v>
      </c>
      <c r="B9504" s="65" t="s">
        <v>1459</v>
      </c>
      <c r="C9504" s="65">
        <v>25078</v>
      </c>
      <c r="D9504" s="66">
        <f>VLOOKUP(A9504,'2.1 Termination Charges'!$B$4:$F$904,5,0)</f>
        <v>0.51514000000000004</v>
      </c>
      <c r="G9504" s="67"/>
      <c r="H9504" s="67"/>
      <c r="J9504" s="67"/>
      <c r="P9504" s="68"/>
      <c r="Q9504" s="69"/>
      <c r="R9504" s="69"/>
      <c r="Z9504" s="70"/>
      <c r="AA9504" s="71"/>
      <c r="AB9504" s="70"/>
      <c r="AC9504" s="70"/>
      <c r="AD9504" s="53"/>
      <c r="AE9504" s="53"/>
      <c r="AF9504" s="72"/>
      <c r="AG9504" s="70"/>
      <c r="AH9504" s="70"/>
      <c r="AI9504" s="70"/>
    </row>
    <row r="9505" spans="1:35" ht="12.75" customHeight="1" x14ac:dyDescent="0.2">
      <c r="A9505" s="64" t="s">
        <v>1462</v>
      </c>
      <c r="B9505" s="65" t="s">
        <v>1461</v>
      </c>
      <c r="C9505" s="65">
        <v>25072</v>
      </c>
      <c r="D9505" s="66">
        <f>VLOOKUP(A9505,'2.1 Termination Charges'!$B$4:$F$904,5,0)</f>
        <v>0.51514000000000004</v>
      </c>
      <c r="G9505" s="67"/>
      <c r="H9505" s="67"/>
      <c r="J9505" s="67"/>
      <c r="P9505" s="68"/>
      <c r="Q9505" s="69"/>
      <c r="R9505" s="69"/>
      <c r="Z9505" s="70"/>
      <c r="AA9505" s="71"/>
      <c r="AB9505" s="70"/>
      <c r="AC9505" s="70"/>
      <c r="AD9505" s="53"/>
      <c r="AE9505" s="53"/>
      <c r="AF9505" s="72"/>
      <c r="AG9505" s="70"/>
      <c r="AH9505" s="70"/>
      <c r="AI9505" s="70"/>
    </row>
    <row r="9506" spans="1:35" ht="12.75" customHeight="1" x14ac:dyDescent="0.2">
      <c r="A9506" s="64" t="s">
        <v>1464</v>
      </c>
      <c r="B9506" s="65" t="s">
        <v>1463</v>
      </c>
      <c r="C9506" s="65">
        <v>25073</v>
      </c>
      <c r="D9506" s="66">
        <f>VLOOKUP(A9506,'2.1 Termination Charges'!$B$4:$F$904,5,0)</f>
        <v>0.51514000000000004</v>
      </c>
      <c r="G9506" s="67"/>
      <c r="H9506" s="67"/>
      <c r="J9506" s="67"/>
      <c r="P9506" s="68"/>
      <c r="Q9506" s="69"/>
      <c r="R9506" s="69"/>
      <c r="Z9506" s="70"/>
      <c r="AA9506" s="71"/>
      <c r="AB9506" s="70"/>
      <c r="AC9506" s="70"/>
      <c r="AD9506" s="53"/>
      <c r="AE9506" s="53"/>
      <c r="AF9506" s="72"/>
      <c r="AG9506" s="70"/>
      <c r="AH9506" s="70"/>
      <c r="AI9506" s="70"/>
    </row>
    <row r="9507" spans="1:35" ht="12.75" customHeight="1" x14ac:dyDescent="0.2">
      <c r="A9507" s="64" t="s">
        <v>1464</v>
      </c>
      <c r="B9507" s="65" t="s">
        <v>1463</v>
      </c>
      <c r="C9507" s="65">
        <v>25075</v>
      </c>
      <c r="D9507" s="66">
        <f>VLOOKUP(A9507,'2.1 Termination Charges'!$B$4:$F$904,5,0)</f>
        <v>0.51514000000000004</v>
      </c>
      <c r="G9507" s="67"/>
      <c r="H9507" s="67"/>
      <c r="J9507" s="67"/>
      <c r="P9507" s="68"/>
      <c r="Q9507" s="69"/>
      <c r="R9507" s="69"/>
      <c r="Z9507" s="70"/>
      <c r="AA9507" s="71"/>
      <c r="AB9507" s="70"/>
      <c r="AC9507" s="70"/>
      <c r="AD9507" s="53"/>
      <c r="AE9507" s="53"/>
      <c r="AF9507" s="72"/>
      <c r="AG9507" s="70"/>
      <c r="AH9507" s="70"/>
      <c r="AI9507" s="70"/>
    </row>
    <row r="9508" spans="1:35" ht="12.75" customHeight="1" x14ac:dyDescent="0.2">
      <c r="A9508" s="64" t="s">
        <v>1466</v>
      </c>
      <c r="B9508" s="65" t="s">
        <v>1465</v>
      </c>
      <c r="C9508" s="65">
        <v>1684</v>
      </c>
      <c r="D9508" s="66">
        <f>VLOOKUP(A9508,'2.1 Termination Charges'!$B$4:$F$904,5,0)</f>
        <v>3.7580000000000002E-2</v>
      </c>
      <c r="G9508" s="67"/>
      <c r="H9508" s="67"/>
      <c r="J9508" s="67"/>
      <c r="P9508" s="68"/>
      <c r="Q9508" s="69"/>
      <c r="R9508" s="69"/>
      <c r="Z9508" s="70"/>
      <c r="AA9508" s="71"/>
      <c r="AB9508" s="70"/>
      <c r="AC9508" s="70"/>
      <c r="AD9508" s="53"/>
      <c r="AE9508" s="53"/>
      <c r="AF9508" s="72"/>
      <c r="AG9508" s="70"/>
      <c r="AH9508" s="70"/>
      <c r="AI9508" s="70"/>
    </row>
    <row r="9509" spans="1:35" ht="12.75" customHeight="1" x14ac:dyDescent="0.2">
      <c r="A9509" s="64" t="s">
        <v>1468</v>
      </c>
      <c r="B9509" s="65" t="s">
        <v>1467</v>
      </c>
      <c r="C9509" s="65">
        <v>685</v>
      </c>
      <c r="D9509" s="66">
        <f>VLOOKUP(A9509,'2.1 Termination Charges'!$B$4:$F$904,5,0)</f>
        <v>1.4232499999999999</v>
      </c>
      <c r="G9509" s="67"/>
      <c r="H9509" s="67"/>
      <c r="J9509" s="67"/>
      <c r="P9509" s="68"/>
      <c r="Q9509" s="69"/>
      <c r="R9509" s="69"/>
      <c r="Z9509" s="70"/>
      <c r="AA9509" s="71"/>
      <c r="AB9509" s="70"/>
      <c r="AC9509" s="70"/>
      <c r="AD9509" s="53"/>
      <c r="AE9509" s="53"/>
      <c r="AF9509" s="72"/>
      <c r="AG9509" s="70"/>
      <c r="AH9509" s="70"/>
      <c r="AI9509" s="70"/>
    </row>
    <row r="9510" spans="1:35" ht="12.75" customHeight="1" x14ac:dyDescent="0.2">
      <c r="A9510" s="64" t="s">
        <v>1470</v>
      </c>
      <c r="B9510" s="65" t="s">
        <v>1469</v>
      </c>
      <c r="C9510" s="65">
        <v>378</v>
      </c>
      <c r="D9510" s="66">
        <f>VLOOKUP(A9510,'2.1 Termination Charges'!$B$4:$F$904,5,0)</f>
        <v>2.4119999999999999E-2</v>
      </c>
      <c r="G9510" s="67"/>
      <c r="H9510" s="67"/>
      <c r="J9510" s="67"/>
      <c r="P9510" s="68"/>
      <c r="Q9510" s="69"/>
      <c r="R9510" s="69"/>
      <c r="Z9510" s="70"/>
      <c r="AA9510" s="71"/>
      <c r="AB9510" s="70"/>
      <c r="AC9510" s="70"/>
      <c r="AD9510" s="53"/>
      <c r="AE9510" s="53"/>
      <c r="AF9510" s="72"/>
      <c r="AG9510" s="70"/>
      <c r="AH9510" s="70"/>
      <c r="AI9510" s="70"/>
    </row>
    <row r="9511" spans="1:35" ht="12.75" customHeight="1" x14ac:dyDescent="0.2">
      <c r="A9511" s="64" t="s">
        <v>1472</v>
      </c>
      <c r="B9511" s="65" t="s">
        <v>1471</v>
      </c>
      <c r="C9511" s="65">
        <v>37861</v>
      </c>
      <c r="D9511" s="66">
        <f>VLOOKUP(A9511,'2.1 Termination Charges'!$B$4:$F$904,5,0)</f>
        <v>4.6670000000000003E-2</v>
      </c>
      <c r="G9511" s="67"/>
      <c r="H9511" s="67"/>
      <c r="J9511" s="67"/>
      <c r="P9511" s="68"/>
      <c r="Q9511" s="69"/>
      <c r="R9511" s="69"/>
      <c r="Z9511" s="70"/>
      <c r="AA9511" s="71"/>
      <c r="AB9511" s="70"/>
      <c r="AC9511" s="70"/>
      <c r="AD9511" s="53"/>
      <c r="AE9511" s="53"/>
      <c r="AF9511" s="72"/>
      <c r="AG9511" s="70"/>
      <c r="AH9511" s="70"/>
      <c r="AI9511" s="70"/>
    </row>
    <row r="9512" spans="1:35" ht="12.75" customHeight="1" x14ac:dyDescent="0.2">
      <c r="A9512" s="64" t="s">
        <v>1472</v>
      </c>
      <c r="B9512" s="65" t="s">
        <v>1471</v>
      </c>
      <c r="C9512" s="65">
        <v>37866</v>
      </c>
      <c r="D9512" s="66">
        <f>VLOOKUP(A9512,'2.1 Termination Charges'!$B$4:$F$904,5,0)</f>
        <v>4.6670000000000003E-2</v>
      </c>
      <c r="G9512" s="67"/>
      <c r="H9512" s="67"/>
      <c r="J9512" s="67"/>
      <c r="P9512" s="68"/>
      <c r="Q9512" s="69"/>
      <c r="R9512" s="69"/>
      <c r="Z9512" s="70"/>
      <c r="AA9512" s="71"/>
      <c r="AB9512" s="70"/>
      <c r="AC9512" s="70"/>
      <c r="AD9512" s="53"/>
      <c r="AE9512" s="53"/>
      <c r="AF9512" s="72"/>
      <c r="AG9512" s="70"/>
      <c r="AH9512" s="70"/>
      <c r="AI9512" s="70"/>
    </row>
    <row r="9513" spans="1:35" ht="12.75" customHeight="1" x14ac:dyDescent="0.2">
      <c r="A9513" s="64" t="s">
        <v>1474</v>
      </c>
      <c r="B9513" s="65" t="s">
        <v>1473</v>
      </c>
      <c r="C9513" s="65">
        <v>239</v>
      </c>
      <c r="D9513" s="66">
        <f>VLOOKUP(A9513,'2.1 Termination Charges'!$B$4:$F$904,5,0)</f>
        <v>1.8181499999999999</v>
      </c>
      <c r="G9513" s="67"/>
      <c r="H9513" s="67"/>
      <c r="J9513" s="67"/>
      <c r="P9513" s="68"/>
      <c r="Q9513" s="69"/>
      <c r="R9513" s="69"/>
      <c r="Z9513" s="70"/>
      <c r="AA9513" s="71"/>
      <c r="AB9513" s="70"/>
      <c r="AC9513" s="70"/>
      <c r="AD9513" s="53"/>
      <c r="AE9513" s="53"/>
      <c r="AF9513" s="72"/>
      <c r="AG9513" s="70"/>
      <c r="AH9513" s="70"/>
      <c r="AI9513" s="70"/>
    </row>
    <row r="9514" spans="1:35" ht="12.75" customHeight="1" x14ac:dyDescent="0.2">
      <c r="A9514" s="64" t="s">
        <v>1476</v>
      </c>
      <c r="B9514" s="65" t="s">
        <v>1475</v>
      </c>
      <c r="C9514" s="65">
        <v>966</v>
      </c>
      <c r="D9514" s="66">
        <f>VLOOKUP(A9514,'2.1 Termination Charges'!$B$4:$F$904,5,0)</f>
        <v>0.15151000000000001</v>
      </c>
      <c r="G9514" s="67"/>
      <c r="H9514" s="67"/>
      <c r="J9514" s="67"/>
      <c r="P9514" s="68"/>
      <c r="Q9514" s="69"/>
      <c r="R9514" s="69"/>
      <c r="Z9514" s="70"/>
      <c r="AA9514" s="71"/>
      <c r="AB9514" s="70"/>
      <c r="AC9514" s="70"/>
      <c r="AD9514" s="53"/>
      <c r="AE9514" s="53"/>
      <c r="AF9514" s="72"/>
      <c r="AG9514" s="70"/>
      <c r="AH9514" s="70"/>
      <c r="AI9514" s="70"/>
    </row>
    <row r="9515" spans="1:35" ht="12.75" customHeight="1" x14ac:dyDescent="0.2">
      <c r="A9515" s="64" t="s">
        <v>1478</v>
      </c>
      <c r="B9515" s="65" t="s">
        <v>1477</v>
      </c>
      <c r="C9515" s="65">
        <v>96654</v>
      </c>
      <c r="D9515" s="66">
        <f>VLOOKUP(A9515,'2.1 Termination Charges'!$B$4:$F$904,5,0)</f>
        <v>0.26545000000000002</v>
      </c>
      <c r="G9515" s="67"/>
      <c r="H9515" s="67"/>
      <c r="J9515" s="67"/>
      <c r="P9515" s="68"/>
      <c r="Q9515" s="69"/>
      <c r="R9515" s="69"/>
      <c r="Z9515" s="70"/>
      <c r="AA9515" s="71"/>
      <c r="AB9515" s="70"/>
      <c r="AC9515" s="70"/>
      <c r="AD9515" s="53"/>
      <c r="AE9515" s="53"/>
      <c r="AF9515" s="72"/>
      <c r="AG9515" s="70"/>
      <c r="AH9515" s="70"/>
      <c r="AI9515" s="70"/>
    </row>
    <row r="9516" spans="1:35" ht="12.75" customHeight="1" x14ac:dyDescent="0.2">
      <c r="A9516" s="64" t="s">
        <v>1478</v>
      </c>
      <c r="B9516" s="65" t="s">
        <v>1477</v>
      </c>
      <c r="C9516" s="65">
        <v>96656</v>
      </c>
      <c r="D9516" s="66">
        <f>VLOOKUP(A9516,'2.1 Termination Charges'!$B$4:$F$904,5,0)</f>
        <v>0.26545000000000002</v>
      </c>
      <c r="G9516" s="67"/>
      <c r="H9516" s="67"/>
      <c r="J9516" s="67"/>
      <c r="P9516" s="68"/>
      <c r="Q9516" s="69"/>
      <c r="R9516" s="69"/>
      <c r="Z9516" s="70"/>
      <c r="AA9516" s="71"/>
      <c r="AB9516" s="70"/>
      <c r="AC9516" s="70"/>
      <c r="AD9516" s="53"/>
      <c r="AE9516" s="53"/>
      <c r="AF9516" s="72"/>
      <c r="AG9516" s="70"/>
      <c r="AH9516" s="70"/>
      <c r="AI9516" s="70"/>
    </row>
    <row r="9517" spans="1:35" ht="12.75" customHeight="1" x14ac:dyDescent="0.2">
      <c r="A9517" s="64" t="s">
        <v>1480</v>
      </c>
      <c r="B9517" s="65" t="s">
        <v>1479</v>
      </c>
      <c r="C9517" s="65">
        <v>96650</v>
      </c>
      <c r="D9517" s="66">
        <f>VLOOKUP(A9517,'2.1 Termination Charges'!$B$4:$F$904,5,0)</f>
        <v>0.23635999999999999</v>
      </c>
      <c r="G9517" s="67"/>
      <c r="H9517" s="67"/>
      <c r="J9517" s="67"/>
      <c r="P9517" s="68"/>
      <c r="Q9517" s="69"/>
      <c r="R9517" s="69"/>
      <c r="Z9517" s="70"/>
      <c r="AA9517" s="71"/>
      <c r="AB9517" s="70"/>
      <c r="AC9517" s="70"/>
      <c r="AD9517" s="53"/>
      <c r="AE9517" s="53"/>
      <c r="AF9517" s="72"/>
      <c r="AG9517" s="70"/>
      <c r="AH9517" s="70"/>
      <c r="AI9517" s="70"/>
    </row>
    <row r="9518" spans="1:35" ht="12.75" customHeight="1" x14ac:dyDescent="0.2">
      <c r="A9518" s="64" t="s">
        <v>1480</v>
      </c>
      <c r="B9518" s="65" t="s">
        <v>1479</v>
      </c>
      <c r="C9518" s="65">
        <v>96653</v>
      </c>
      <c r="D9518" s="66">
        <f>VLOOKUP(A9518,'2.1 Termination Charges'!$B$4:$F$904,5,0)</f>
        <v>0.23635999999999999</v>
      </c>
      <c r="G9518" s="67"/>
      <c r="H9518" s="67"/>
      <c r="J9518" s="67"/>
      <c r="P9518" s="68"/>
      <c r="Q9518" s="69"/>
      <c r="R9518" s="69"/>
      <c r="Z9518" s="70"/>
      <c r="AA9518" s="71"/>
      <c r="AB9518" s="70"/>
      <c r="AC9518" s="70"/>
      <c r="AD9518" s="53"/>
      <c r="AE9518" s="53"/>
      <c r="AF9518" s="72"/>
      <c r="AG9518" s="70"/>
      <c r="AH9518" s="70"/>
      <c r="AI9518" s="70"/>
    </row>
    <row r="9519" spans="1:35" ht="12.75" customHeight="1" x14ac:dyDescent="0.2">
      <c r="A9519" s="64" t="s">
        <v>1480</v>
      </c>
      <c r="B9519" s="65" t="s">
        <v>1479</v>
      </c>
      <c r="C9519" s="65">
        <v>96655</v>
      </c>
      <c r="D9519" s="66">
        <f>VLOOKUP(A9519,'2.1 Termination Charges'!$B$4:$F$904,5,0)</f>
        <v>0.23635999999999999</v>
      </c>
      <c r="G9519" s="67"/>
      <c r="H9519" s="67"/>
      <c r="J9519" s="67"/>
      <c r="P9519" s="68"/>
      <c r="Q9519" s="69"/>
      <c r="R9519" s="69"/>
      <c r="Z9519" s="70"/>
      <c r="AA9519" s="71"/>
      <c r="AB9519" s="70"/>
      <c r="AC9519" s="70"/>
      <c r="AD9519" s="53"/>
      <c r="AE9519" s="53"/>
      <c r="AF9519" s="72"/>
      <c r="AG9519" s="70"/>
      <c r="AH9519" s="70"/>
      <c r="AI9519" s="70"/>
    </row>
    <row r="9520" spans="1:35" ht="12.75" customHeight="1" x14ac:dyDescent="0.2">
      <c r="A9520" s="64" t="s">
        <v>1482</v>
      </c>
      <c r="B9520" s="65" t="s">
        <v>1481</v>
      </c>
      <c r="C9520" s="65">
        <v>96658</v>
      </c>
      <c r="D9520" s="66">
        <f>VLOOKUP(A9520,'2.1 Termination Charges'!$B$4:$F$904,5,0)</f>
        <v>0.23635999999999999</v>
      </c>
      <c r="G9520" s="67"/>
      <c r="H9520" s="67"/>
      <c r="J9520" s="67"/>
      <c r="P9520" s="68"/>
      <c r="Q9520" s="69"/>
      <c r="R9520" s="69"/>
      <c r="Z9520" s="70"/>
      <c r="AA9520" s="71"/>
      <c r="AB9520" s="70"/>
      <c r="AC9520" s="70"/>
      <c r="AD9520" s="53"/>
      <c r="AE9520" s="53"/>
      <c r="AF9520" s="72"/>
      <c r="AG9520" s="70"/>
      <c r="AH9520" s="70"/>
      <c r="AI9520" s="70"/>
    </row>
    <row r="9521" spans="1:35" ht="12.75" customHeight="1" x14ac:dyDescent="0.2">
      <c r="A9521" s="64" t="s">
        <v>1482</v>
      </c>
      <c r="B9521" s="65" t="s">
        <v>1481</v>
      </c>
      <c r="C9521" s="65">
        <v>96659</v>
      </c>
      <c r="D9521" s="66">
        <f>VLOOKUP(A9521,'2.1 Termination Charges'!$B$4:$F$904,5,0)</f>
        <v>0.23635999999999999</v>
      </c>
      <c r="G9521" s="67"/>
      <c r="H9521" s="67"/>
      <c r="J9521" s="67"/>
      <c r="P9521" s="68"/>
      <c r="Q9521" s="69"/>
      <c r="R9521" s="69"/>
      <c r="Z9521" s="70"/>
      <c r="AA9521" s="71"/>
      <c r="AB9521" s="70"/>
      <c r="AC9521" s="70"/>
      <c r="AD9521" s="53"/>
      <c r="AE9521" s="53"/>
      <c r="AF9521" s="72"/>
      <c r="AG9521" s="70"/>
      <c r="AH9521" s="70"/>
      <c r="AI9521" s="70"/>
    </row>
    <row r="9522" spans="1:35" ht="12.75" customHeight="1" x14ac:dyDescent="0.2">
      <c r="A9522" s="64" t="s">
        <v>1484</v>
      </c>
      <c r="B9522" s="65" t="s">
        <v>1483</v>
      </c>
      <c r="C9522" s="65">
        <v>966135</v>
      </c>
      <c r="D9522" s="66">
        <f>VLOOKUP(A9522,'2.1 Termination Charges'!$B$4:$F$904,5,0)</f>
        <v>0.23635999999999999</v>
      </c>
      <c r="G9522" s="67"/>
      <c r="H9522" s="67"/>
      <c r="J9522" s="67"/>
      <c r="P9522" s="68"/>
      <c r="Q9522" s="69"/>
      <c r="R9522" s="69"/>
      <c r="Z9522" s="70"/>
      <c r="AA9522" s="71"/>
      <c r="AB9522" s="70"/>
      <c r="AC9522" s="70"/>
      <c r="AD9522" s="53"/>
      <c r="AE9522" s="53"/>
      <c r="AF9522" s="72"/>
      <c r="AG9522" s="70"/>
      <c r="AH9522" s="70"/>
      <c r="AI9522" s="70"/>
    </row>
    <row r="9523" spans="1:35" ht="12.75" customHeight="1" x14ac:dyDescent="0.2">
      <c r="A9523" s="64" t="s">
        <v>1484</v>
      </c>
      <c r="B9523" s="65" t="s">
        <v>1483</v>
      </c>
      <c r="C9523" s="65">
        <v>9665</v>
      </c>
      <c r="D9523" s="66">
        <f>VLOOKUP(A9523,'2.1 Termination Charges'!$B$4:$F$904,5,0)</f>
        <v>0.23635999999999999</v>
      </c>
      <c r="G9523" s="67"/>
      <c r="H9523" s="67"/>
      <c r="J9523" s="67"/>
      <c r="P9523" s="68"/>
      <c r="Q9523" s="69"/>
      <c r="R9523" s="69"/>
      <c r="Z9523" s="70"/>
      <c r="AA9523" s="71"/>
      <c r="AB9523" s="70"/>
      <c r="AC9523" s="70"/>
      <c r="AD9523" s="53"/>
      <c r="AE9523" s="53"/>
      <c r="AF9523" s="72"/>
      <c r="AG9523" s="70"/>
      <c r="AH9523" s="70"/>
      <c r="AI9523" s="70"/>
    </row>
    <row r="9524" spans="1:35" ht="12.75" customHeight="1" x14ac:dyDescent="0.2">
      <c r="A9524" s="64" t="s">
        <v>1484</v>
      </c>
      <c r="B9524" s="65" t="s">
        <v>1483</v>
      </c>
      <c r="C9524" s="65">
        <v>9668</v>
      </c>
      <c r="D9524" s="66">
        <f>VLOOKUP(A9524,'2.1 Termination Charges'!$B$4:$F$904,5,0)</f>
        <v>0.23635999999999999</v>
      </c>
      <c r="G9524" s="67"/>
      <c r="H9524" s="67"/>
      <c r="J9524" s="67"/>
      <c r="P9524" s="68"/>
      <c r="Q9524" s="69"/>
      <c r="R9524" s="69"/>
      <c r="Z9524" s="70"/>
      <c r="AA9524" s="71"/>
      <c r="AB9524" s="70"/>
      <c r="AC9524" s="70"/>
      <c r="AD9524" s="53"/>
      <c r="AE9524" s="53"/>
      <c r="AF9524" s="72"/>
      <c r="AG9524" s="70"/>
      <c r="AH9524" s="70"/>
      <c r="AI9524" s="70"/>
    </row>
    <row r="9525" spans="1:35" ht="12.75" customHeight="1" x14ac:dyDescent="0.2">
      <c r="A9525" s="64" t="s">
        <v>1486</v>
      </c>
      <c r="B9525" s="65" t="s">
        <v>1485</v>
      </c>
      <c r="C9525" s="65">
        <v>221</v>
      </c>
      <c r="D9525" s="66">
        <f>VLOOKUP(A9525,'2.1 Termination Charges'!$B$4:$F$904,5,0)</f>
        <v>0.41210999999999998</v>
      </c>
      <c r="G9525" s="67"/>
      <c r="H9525" s="67"/>
      <c r="J9525" s="67"/>
      <c r="P9525" s="68"/>
      <c r="Q9525" s="69"/>
      <c r="R9525" s="69"/>
      <c r="Z9525" s="70"/>
      <c r="AA9525" s="71"/>
      <c r="AB9525" s="70"/>
      <c r="AC9525" s="70"/>
      <c r="AD9525" s="53"/>
      <c r="AE9525" s="53"/>
      <c r="AF9525" s="72"/>
      <c r="AG9525" s="70"/>
      <c r="AH9525" s="70"/>
      <c r="AI9525" s="70"/>
    </row>
    <row r="9526" spans="1:35" ht="12.75" customHeight="1" x14ac:dyDescent="0.2">
      <c r="A9526" s="64" t="s">
        <v>1488</v>
      </c>
      <c r="B9526" s="65" t="s">
        <v>1487</v>
      </c>
      <c r="C9526" s="65">
        <v>22130</v>
      </c>
      <c r="D9526" s="66">
        <f>VLOOKUP(A9526,'2.1 Termination Charges'!$B$4:$F$904,5,0)</f>
        <v>0.63634999999999997</v>
      </c>
      <c r="G9526" s="67"/>
      <c r="H9526" s="67"/>
      <c r="J9526" s="67"/>
      <c r="P9526" s="68"/>
      <c r="Q9526" s="69"/>
      <c r="R9526" s="69"/>
      <c r="Z9526" s="70"/>
      <c r="AA9526" s="71"/>
      <c r="AB9526" s="70"/>
      <c r="AC9526" s="70"/>
      <c r="AD9526" s="53"/>
      <c r="AE9526" s="53"/>
      <c r="AF9526" s="72"/>
      <c r="AG9526" s="70"/>
      <c r="AH9526" s="70"/>
      <c r="AI9526" s="70"/>
    </row>
    <row r="9527" spans="1:35" ht="12.75" customHeight="1" x14ac:dyDescent="0.2">
      <c r="A9527" s="64" t="s">
        <v>1488</v>
      </c>
      <c r="B9527" s="65" t="s">
        <v>1487</v>
      </c>
      <c r="C9527" s="65">
        <v>22170</v>
      </c>
      <c r="D9527" s="66">
        <f>VLOOKUP(A9527,'2.1 Termination Charges'!$B$4:$F$904,5,0)</f>
        <v>0.63634999999999997</v>
      </c>
      <c r="G9527" s="67"/>
      <c r="H9527" s="67"/>
      <c r="J9527" s="67"/>
      <c r="P9527" s="68"/>
      <c r="Q9527" s="69"/>
      <c r="R9527" s="69"/>
      <c r="Z9527" s="70"/>
      <c r="AA9527" s="71"/>
      <c r="AB9527" s="70"/>
      <c r="AC9527" s="70"/>
      <c r="AD9527" s="53"/>
      <c r="AE9527" s="53"/>
      <c r="AF9527" s="72"/>
      <c r="AG9527" s="70"/>
      <c r="AH9527" s="70"/>
      <c r="AI9527" s="70"/>
    </row>
    <row r="9528" spans="1:35" ht="12.75" customHeight="1" x14ac:dyDescent="0.2">
      <c r="A9528" s="64" t="s">
        <v>1490</v>
      </c>
      <c r="B9528" s="65" t="s">
        <v>1489</v>
      </c>
      <c r="C9528" s="65">
        <v>22177</v>
      </c>
      <c r="D9528" s="66">
        <f>VLOOKUP(A9528,'2.1 Termination Charges'!$B$4:$F$904,5,0)</f>
        <v>0.61963000000000001</v>
      </c>
      <c r="G9528" s="67"/>
      <c r="H9528" s="67"/>
      <c r="J9528" s="67"/>
      <c r="P9528" s="68"/>
      <c r="Q9528" s="69"/>
      <c r="R9528" s="69"/>
      <c r="Z9528" s="70"/>
      <c r="AA9528" s="71"/>
      <c r="AB9528" s="70"/>
      <c r="AC9528" s="70"/>
      <c r="AD9528" s="53"/>
      <c r="AE9528" s="53"/>
      <c r="AF9528" s="72"/>
      <c r="AG9528" s="70"/>
      <c r="AH9528" s="70"/>
      <c r="AI9528" s="70"/>
    </row>
    <row r="9529" spans="1:35" ht="12.75" customHeight="1" x14ac:dyDescent="0.2">
      <c r="A9529" s="64" t="s">
        <v>1490</v>
      </c>
      <c r="B9529" s="65" t="s">
        <v>1489</v>
      </c>
      <c r="C9529" s="65">
        <v>22178</v>
      </c>
      <c r="D9529" s="66">
        <f>VLOOKUP(A9529,'2.1 Termination Charges'!$B$4:$F$904,5,0)</f>
        <v>0.61963000000000001</v>
      </c>
      <c r="G9529" s="67"/>
      <c r="H9529" s="67"/>
      <c r="J9529" s="67"/>
      <c r="P9529" s="68"/>
      <c r="Q9529" s="69"/>
      <c r="R9529" s="69"/>
      <c r="Z9529" s="70"/>
      <c r="AA9529" s="71"/>
      <c r="AB9529" s="70"/>
      <c r="AC9529" s="70"/>
      <c r="AD9529" s="53"/>
      <c r="AE9529" s="53"/>
      <c r="AF9529" s="72"/>
      <c r="AG9529" s="70"/>
      <c r="AH9529" s="70"/>
      <c r="AI9529" s="70"/>
    </row>
    <row r="9530" spans="1:35" ht="12.75" customHeight="1" x14ac:dyDescent="0.2">
      <c r="A9530" s="64" t="s">
        <v>1492</v>
      </c>
      <c r="B9530" s="65" t="s">
        <v>1491</v>
      </c>
      <c r="C9530" s="65">
        <v>22132</v>
      </c>
      <c r="D9530" s="66">
        <f>VLOOKUP(A9530,'2.1 Termination Charges'!$B$4:$F$904,5,0)</f>
        <v>0.63634999999999997</v>
      </c>
      <c r="G9530" s="67"/>
      <c r="H9530" s="67"/>
      <c r="J9530" s="67"/>
      <c r="P9530" s="68"/>
      <c r="Q9530" s="69"/>
      <c r="R9530" s="69"/>
      <c r="Z9530" s="70"/>
      <c r="AA9530" s="71"/>
      <c r="AB9530" s="70"/>
      <c r="AC9530" s="70"/>
      <c r="AD9530" s="53"/>
      <c r="AE9530" s="53"/>
      <c r="AF9530" s="72"/>
      <c r="AG9530" s="70"/>
      <c r="AH9530" s="70"/>
      <c r="AI9530" s="70"/>
    </row>
    <row r="9531" spans="1:35" ht="12.75" customHeight="1" x14ac:dyDescent="0.2">
      <c r="A9531" s="64" t="s">
        <v>1492</v>
      </c>
      <c r="B9531" s="65" t="s">
        <v>1491</v>
      </c>
      <c r="C9531" s="65">
        <v>22176</v>
      </c>
      <c r="D9531" s="66">
        <f>VLOOKUP(A9531,'2.1 Termination Charges'!$B$4:$F$904,5,0)</f>
        <v>0.63634999999999997</v>
      </c>
      <c r="G9531" s="67"/>
      <c r="H9531" s="67"/>
      <c r="J9531" s="67"/>
      <c r="P9531" s="68"/>
      <c r="Q9531" s="69"/>
      <c r="R9531" s="69"/>
      <c r="Z9531" s="70"/>
      <c r="AA9531" s="71"/>
      <c r="AB9531" s="70"/>
      <c r="AC9531" s="70"/>
      <c r="AD9531" s="53"/>
      <c r="AE9531" s="53"/>
      <c r="AF9531" s="72"/>
      <c r="AG9531" s="70"/>
      <c r="AH9531" s="70"/>
      <c r="AI9531" s="70"/>
    </row>
    <row r="9532" spans="1:35" ht="12.75" customHeight="1" x14ac:dyDescent="0.2">
      <c r="A9532" s="64" t="s">
        <v>1494</v>
      </c>
      <c r="B9532" s="65" t="s">
        <v>1493</v>
      </c>
      <c r="C9532" s="65">
        <v>22172</v>
      </c>
      <c r="D9532" s="66">
        <f>VLOOKUP(A9532,'2.1 Termination Charges'!$B$4:$F$904,5,0)</f>
        <v>0.63634999999999997</v>
      </c>
      <c r="G9532" s="67"/>
      <c r="H9532" s="67"/>
      <c r="J9532" s="67"/>
      <c r="P9532" s="68"/>
      <c r="Q9532" s="69"/>
      <c r="R9532" s="69"/>
      <c r="Z9532" s="70"/>
      <c r="AA9532" s="71"/>
      <c r="AB9532" s="70"/>
      <c r="AC9532" s="70"/>
      <c r="AD9532" s="53"/>
      <c r="AE9532" s="53"/>
      <c r="AF9532" s="72"/>
      <c r="AG9532" s="70"/>
      <c r="AH9532" s="70"/>
      <c r="AI9532" s="70"/>
    </row>
    <row r="9533" spans="1:35" ht="12.75" customHeight="1" x14ac:dyDescent="0.2">
      <c r="A9533" s="64" t="s">
        <v>1494</v>
      </c>
      <c r="B9533" s="65" t="s">
        <v>1493</v>
      </c>
      <c r="C9533" s="65">
        <v>22175</v>
      </c>
      <c r="D9533" s="66">
        <f>VLOOKUP(A9533,'2.1 Termination Charges'!$B$4:$F$904,5,0)</f>
        <v>0.63634999999999997</v>
      </c>
      <c r="G9533" s="67"/>
      <c r="H9533" s="67"/>
      <c r="J9533" s="67"/>
      <c r="P9533" s="68"/>
      <c r="Q9533" s="69"/>
      <c r="R9533" s="69"/>
      <c r="Z9533" s="70"/>
      <c r="AA9533" s="71"/>
      <c r="AB9533" s="70"/>
      <c r="AC9533" s="70"/>
      <c r="AD9533" s="53"/>
      <c r="AE9533" s="53"/>
      <c r="AF9533" s="72"/>
      <c r="AG9533" s="70"/>
      <c r="AH9533" s="70"/>
      <c r="AI9533" s="70"/>
    </row>
    <row r="9534" spans="1:35" ht="12.75" customHeight="1" x14ac:dyDescent="0.2">
      <c r="A9534" s="64" t="s">
        <v>1494</v>
      </c>
      <c r="B9534" s="65" t="s">
        <v>1493</v>
      </c>
      <c r="C9534" s="65">
        <v>22179</v>
      </c>
      <c r="D9534" s="66">
        <f>VLOOKUP(A9534,'2.1 Termination Charges'!$B$4:$F$904,5,0)</f>
        <v>0.63634999999999997</v>
      </c>
      <c r="G9534" s="67"/>
      <c r="H9534" s="67"/>
      <c r="J9534" s="67"/>
      <c r="P9534" s="68"/>
      <c r="Q9534" s="69"/>
      <c r="R9534" s="69"/>
      <c r="Z9534" s="70"/>
      <c r="AA9534" s="71"/>
      <c r="AB9534" s="70"/>
      <c r="AC9534" s="70"/>
      <c r="AD9534" s="53"/>
      <c r="AE9534" s="53"/>
      <c r="AF9534" s="72"/>
      <c r="AG9534" s="70"/>
      <c r="AH9534" s="70"/>
      <c r="AI9534" s="70"/>
    </row>
    <row r="9535" spans="1:35" ht="12.75" customHeight="1" x14ac:dyDescent="0.2">
      <c r="A9535" s="64" t="s">
        <v>1496</v>
      </c>
      <c r="B9535" s="65" t="s">
        <v>1495</v>
      </c>
      <c r="C9535" s="65">
        <v>22176553</v>
      </c>
      <c r="D9535" s="66">
        <f>VLOOKUP(A9535,'2.1 Termination Charges'!$B$4:$F$904,5,0)</f>
        <v>0.48483999999999999</v>
      </c>
      <c r="G9535" s="67"/>
      <c r="H9535" s="67"/>
      <c r="J9535" s="67"/>
      <c r="P9535" s="68"/>
      <c r="Q9535" s="69"/>
      <c r="R9535" s="69"/>
      <c r="Z9535" s="70"/>
      <c r="AA9535" s="71"/>
      <c r="AB9535" s="70"/>
      <c r="AC9535" s="70"/>
      <c r="AD9535" s="53"/>
      <c r="AE9535" s="53"/>
      <c r="AF9535" s="72"/>
      <c r="AG9535" s="70"/>
      <c r="AH9535" s="70"/>
      <c r="AI9535" s="70"/>
    </row>
    <row r="9536" spans="1:35" ht="12.75" customHeight="1" x14ac:dyDescent="0.2">
      <c r="A9536" s="64" t="s">
        <v>1496</v>
      </c>
      <c r="B9536" s="65" t="s">
        <v>1495</v>
      </c>
      <c r="C9536" s="65">
        <v>221766756</v>
      </c>
      <c r="D9536" s="66">
        <f>VLOOKUP(A9536,'2.1 Termination Charges'!$B$4:$F$904,5,0)</f>
        <v>0.48483999999999999</v>
      </c>
      <c r="G9536" s="67"/>
      <c r="H9536" s="67"/>
      <c r="J9536" s="67"/>
      <c r="P9536" s="68"/>
      <c r="Q9536" s="69"/>
      <c r="R9536" s="69"/>
      <c r="Z9536" s="70"/>
      <c r="AA9536" s="71"/>
      <c r="AB9536" s="70"/>
      <c r="AC9536" s="70"/>
      <c r="AD9536" s="53"/>
      <c r="AE9536" s="53"/>
      <c r="AF9536" s="72"/>
      <c r="AG9536" s="70"/>
      <c r="AH9536" s="70"/>
      <c r="AI9536" s="70"/>
    </row>
    <row r="9537" spans="1:35" ht="12.75" customHeight="1" x14ac:dyDescent="0.2">
      <c r="A9537" s="64" t="s">
        <v>1498</v>
      </c>
      <c r="B9537" s="65" t="s">
        <v>1497</v>
      </c>
      <c r="C9537" s="65">
        <v>381</v>
      </c>
      <c r="D9537" s="66">
        <f>VLOOKUP(A9537,'2.1 Termination Charges'!$B$4:$F$904,5,0)</f>
        <v>0.27272000000000002</v>
      </c>
      <c r="G9537" s="67"/>
      <c r="H9537" s="67"/>
      <c r="J9537" s="67"/>
      <c r="P9537" s="68"/>
      <c r="Q9537" s="69"/>
      <c r="R9537" s="69"/>
      <c r="Z9537" s="70"/>
      <c r="AA9537" s="71"/>
      <c r="AB9537" s="70"/>
      <c r="AC9537" s="70"/>
      <c r="AD9537" s="53"/>
      <c r="AE9537" s="53"/>
      <c r="AF9537" s="72"/>
      <c r="AG9537" s="70"/>
      <c r="AH9537" s="70"/>
      <c r="AI9537" s="70"/>
    </row>
    <row r="9538" spans="1:35" ht="12.75" customHeight="1" x14ac:dyDescent="0.2">
      <c r="A9538" s="64" t="s">
        <v>1500</v>
      </c>
      <c r="B9538" s="65" t="s">
        <v>1499</v>
      </c>
      <c r="C9538" s="65">
        <v>381387</v>
      </c>
      <c r="D9538" s="66">
        <f>VLOOKUP(A9538,'2.1 Termination Charges'!$B$4:$F$904,5,0)</f>
        <v>0.27272000000000002</v>
      </c>
      <c r="G9538" s="67"/>
      <c r="H9538" s="67"/>
      <c r="J9538" s="67"/>
      <c r="P9538" s="68"/>
      <c r="Q9538" s="69"/>
      <c r="R9538" s="69"/>
      <c r="Z9538" s="70"/>
      <c r="AA9538" s="71"/>
      <c r="AB9538" s="70"/>
      <c r="AC9538" s="70"/>
      <c r="AD9538" s="53"/>
      <c r="AE9538" s="53"/>
      <c r="AF9538" s="72"/>
      <c r="AG9538" s="70"/>
      <c r="AH9538" s="70"/>
      <c r="AI9538" s="70"/>
    </row>
    <row r="9539" spans="1:35" ht="12.75" customHeight="1" x14ac:dyDescent="0.2">
      <c r="A9539" s="64" t="s">
        <v>1502</v>
      </c>
      <c r="B9539" s="65" t="s">
        <v>1501</v>
      </c>
      <c r="C9539" s="65">
        <v>38128</v>
      </c>
      <c r="D9539" s="66">
        <f>VLOOKUP(A9539,'2.1 Termination Charges'!$B$4:$F$904,5,0)</f>
        <v>0.25453999999999999</v>
      </c>
      <c r="G9539" s="67"/>
      <c r="H9539" s="67"/>
      <c r="J9539" s="67"/>
      <c r="P9539" s="68"/>
      <c r="Q9539" s="69"/>
      <c r="R9539" s="69"/>
      <c r="Z9539" s="70"/>
      <c r="AA9539" s="71"/>
      <c r="AB9539" s="70"/>
      <c r="AC9539" s="70"/>
      <c r="AD9539" s="53"/>
      <c r="AE9539" s="53"/>
      <c r="AF9539" s="72"/>
      <c r="AG9539" s="70"/>
      <c r="AH9539" s="70"/>
      <c r="AI9539" s="70"/>
    </row>
    <row r="9540" spans="1:35" ht="12.75" customHeight="1" x14ac:dyDescent="0.2">
      <c r="A9540" s="64" t="s">
        <v>1502</v>
      </c>
      <c r="B9540" s="65" t="s">
        <v>1501</v>
      </c>
      <c r="C9540" s="65">
        <v>38129</v>
      </c>
      <c r="D9540" s="66">
        <f>VLOOKUP(A9540,'2.1 Termination Charges'!$B$4:$F$904,5,0)</f>
        <v>0.25453999999999999</v>
      </c>
      <c r="G9540" s="67"/>
      <c r="H9540" s="67"/>
      <c r="J9540" s="67"/>
      <c r="P9540" s="68"/>
      <c r="Q9540" s="69"/>
      <c r="R9540" s="69"/>
      <c r="Z9540" s="70"/>
      <c r="AA9540" s="71"/>
      <c r="AB9540" s="70"/>
      <c r="AC9540" s="70"/>
      <c r="AD9540" s="53"/>
      <c r="AE9540" s="53"/>
      <c r="AF9540" s="72"/>
      <c r="AG9540" s="70"/>
      <c r="AH9540" s="70"/>
      <c r="AI9540" s="70"/>
    </row>
    <row r="9541" spans="1:35" ht="12.75" customHeight="1" x14ac:dyDescent="0.2">
      <c r="A9541" s="64" t="s">
        <v>1502</v>
      </c>
      <c r="B9541" s="65" t="s">
        <v>1501</v>
      </c>
      <c r="C9541" s="65">
        <v>381380</v>
      </c>
      <c r="D9541" s="66">
        <f>VLOOKUP(A9541,'2.1 Termination Charges'!$B$4:$F$904,5,0)</f>
        <v>0.25453999999999999</v>
      </c>
      <c r="G9541" s="67"/>
      <c r="H9541" s="67"/>
      <c r="J9541" s="67"/>
      <c r="P9541" s="68"/>
      <c r="Q9541" s="69"/>
      <c r="R9541" s="69"/>
      <c r="Z9541" s="70"/>
      <c r="AA9541" s="71"/>
      <c r="AB9541" s="70"/>
      <c r="AC9541" s="70"/>
      <c r="AD9541" s="53"/>
      <c r="AE9541" s="53"/>
      <c r="AF9541" s="72"/>
      <c r="AG9541" s="70"/>
      <c r="AH9541" s="70"/>
      <c r="AI9541" s="70"/>
    </row>
    <row r="9542" spans="1:35" ht="12.75" customHeight="1" x14ac:dyDescent="0.2">
      <c r="A9542" s="64" t="s">
        <v>1502</v>
      </c>
      <c r="B9542" s="65" t="s">
        <v>1501</v>
      </c>
      <c r="C9542" s="65">
        <v>381381</v>
      </c>
      <c r="D9542" s="66">
        <f>VLOOKUP(A9542,'2.1 Termination Charges'!$B$4:$F$904,5,0)</f>
        <v>0.25453999999999999</v>
      </c>
      <c r="G9542" s="67"/>
      <c r="H9542" s="67"/>
      <c r="J9542" s="67"/>
      <c r="P9542" s="68"/>
      <c r="Q9542" s="69"/>
      <c r="R9542" s="69"/>
      <c r="Z9542" s="70"/>
      <c r="AA9542" s="71"/>
      <c r="AB9542" s="70"/>
      <c r="AC9542" s="70"/>
      <c r="AD9542" s="53"/>
      <c r="AE9542" s="53"/>
      <c r="AF9542" s="72"/>
      <c r="AG9542" s="70"/>
      <c r="AH9542" s="70"/>
      <c r="AI9542" s="70"/>
    </row>
    <row r="9543" spans="1:35" ht="12.75" customHeight="1" x14ac:dyDescent="0.2">
      <c r="A9543" s="64" t="s">
        <v>1502</v>
      </c>
      <c r="B9543" s="65" t="s">
        <v>1501</v>
      </c>
      <c r="C9543" s="65">
        <v>381382</v>
      </c>
      <c r="D9543" s="66">
        <f>VLOOKUP(A9543,'2.1 Termination Charges'!$B$4:$F$904,5,0)</f>
        <v>0.25453999999999999</v>
      </c>
      <c r="G9543" s="67"/>
      <c r="H9543" s="67"/>
      <c r="J9543" s="67"/>
      <c r="P9543" s="68"/>
      <c r="Q9543" s="69"/>
      <c r="R9543" s="69"/>
      <c r="Z9543" s="70"/>
      <c r="AA9543" s="71"/>
      <c r="AB9543" s="70"/>
      <c r="AC9543" s="70"/>
      <c r="AD9543" s="53"/>
      <c r="AE9543" s="53"/>
      <c r="AF9543" s="72"/>
      <c r="AG9543" s="70"/>
      <c r="AH9543" s="70"/>
      <c r="AI9543" s="70"/>
    </row>
    <row r="9544" spans="1:35" ht="12.75" customHeight="1" x14ac:dyDescent="0.2">
      <c r="A9544" s="64" t="s">
        <v>1502</v>
      </c>
      <c r="B9544" s="65" t="s">
        <v>1501</v>
      </c>
      <c r="C9544" s="65">
        <v>381383</v>
      </c>
      <c r="D9544" s="66">
        <f>VLOOKUP(A9544,'2.1 Termination Charges'!$B$4:$F$904,5,0)</f>
        <v>0.25453999999999999</v>
      </c>
      <c r="G9544" s="67"/>
      <c r="H9544" s="67"/>
      <c r="J9544" s="67"/>
      <c r="P9544" s="68"/>
      <c r="Q9544" s="69"/>
      <c r="R9544" s="69"/>
      <c r="Z9544" s="70"/>
      <c r="AA9544" s="71"/>
      <c r="AB9544" s="70"/>
      <c r="AC9544" s="70"/>
      <c r="AD9544" s="53"/>
      <c r="AE9544" s="53"/>
      <c r="AF9544" s="72"/>
      <c r="AG9544" s="70"/>
      <c r="AH9544" s="70"/>
      <c r="AI9544" s="70"/>
    </row>
    <row r="9545" spans="1:35" ht="12.75" customHeight="1" x14ac:dyDescent="0.2">
      <c r="A9545" s="64" t="s">
        <v>1502</v>
      </c>
      <c r="B9545" s="65" t="s">
        <v>1501</v>
      </c>
      <c r="C9545" s="65">
        <v>381384</v>
      </c>
      <c r="D9545" s="66">
        <f>VLOOKUP(A9545,'2.1 Termination Charges'!$B$4:$F$904,5,0)</f>
        <v>0.25453999999999999</v>
      </c>
      <c r="G9545" s="67"/>
      <c r="H9545" s="67"/>
      <c r="J9545" s="67"/>
      <c r="P9545" s="68"/>
      <c r="Q9545" s="69"/>
      <c r="R9545" s="69"/>
      <c r="Z9545" s="70"/>
      <c r="AA9545" s="71"/>
      <c r="AB9545" s="70"/>
      <c r="AC9545" s="70"/>
      <c r="AD9545" s="53"/>
      <c r="AE9545" s="53"/>
      <c r="AF9545" s="72"/>
      <c r="AG9545" s="70"/>
      <c r="AH9545" s="70"/>
      <c r="AI9545" s="70"/>
    </row>
    <row r="9546" spans="1:35" ht="12.75" customHeight="1" x14ac:dyDescent="0.2">
      <c r="A9546" s="64" t="s">
        <v>1502</v>
      </c>
      <c r="B9546" s="65" t="s">
        <v>1501</v>
      </c>
      <c r="C9546" s="65">
        <v>381385</v>
      </c>
      <c r="D9546" s="66">
        <f>VLOOKUP(A9546,'2.1 Termination Charges'!$B$4:$F$904,5,0)</f>
        <v>0.25453999999999999</v>
      </c>
      <c r="G9546" s="67"/>
      <c r="H9546" s="67"/>
      <c r="J9546" s="67"/>
      <c r="P9546" s="68"/>
      <c r="Q9546" s="69"/>
      <c r="R9546" s="69"/>
      <c r="Z9546" s="70"/>
      <c r="AA9546" s="71"/>
      <c r="AB9546" s="70"/>
      <c r="AC9546" s="70"/>
      <c r="AD9546" s="53"/>
      <c r="AE9546" s="53"/>
      <c r="AF9546" s="72"/>
      <c r="AG9546" s="70"/>
      <c r="AH9546" s="70"/>
      <c r="AI9546" s="70"/>
    </row>
    <row r="9547" spans="1:35" ht="12.75" customHeight="1" x14ac:dyDescent="0.2">
      <c r="A9547" s="64" t="s">
        <v>1502</v>
      </c>
      <c r="B9547" s="65" t="s">
        <v>1501</v>
      </c>
      <c r="C9547" s="65">
        <v>381386</v>
      </c>
      <c r="D9547" s="66">
        <f>VLOOKUP(A9547,'2.1 Termination Charges'!$B$4:$F$904,5,0)</f>
        <v>0.25453999999999999</v>
      </c>
      <c r="G9547" s="67"/>
      <c r="H9547" s="67"/>
      <c r="J9547" s="67"/>
      <c r="P9547" s="68"/>
      <c r="Q9547" s="69"/>
      <c r="R9547" s="69"/>
      <c r="Z9547" s="70"/>
      <c r="AA9547" s="71"/>
      <c r="AB9547" s="70"/>
      <c r="AC9547" s="70"/>
      <c r="AD9547" s="53"/>
      <c r="AE9547" s="53"/>
      <c r="AF9547" s="72"/>
      <c r="AG9547" s="70"/>
      <c r="AH9547" s="70"/>
      <c r="AI9547" s="70"/>
    </row>
    <row r="9548" spans="1:35" ht="12.75" customHeight="1" x14ac:dyDescent="0.2">
      <c r="A9548" s="64" t="s">
        <v>1502</v>
      </c>
      <c r="B9548" s="65" t="s">
        <v>1501</v>
      </c>
      <c r="C9548" s="65">
        <v>381388</v>
      </c>
      <c r="D9548" s="66">
        <f>VLOOKUP(A9548,'2.1 Termination Charges'!$B$4:$F$904,5,0)</f>
        <v>0.25453999999999999</v>
      </c>
      <c r="G9548" s="67"/>
      <c r="H9548" s="67"/>
      <c r="J9548" s="67"/>
      <c r="P9548" s="68"/>
      <c r="Q9548" s="69"/>
      <c r="R9548" s="69"/>
      <c r="Z9548" s="70"/>
      <c r="AA9548" s="71"/>
      <c r="AB9548" s="70"/>
      <c r="AC9548" s="70"/>
      <c r="AD9548" s="53"/>
      <c r="AE9548" s="53"/>
      <c r="AF9548" s="72"/>
      <c r="AG9548" s="70"/>
      <c r="AH9548" s="70"/>
      <c r="AI9548" s="70"/>
    </row>
    <row r="9549" spans="1:35" ht="12.75" customHeight="1" x14ac:dyDescent="0.2">
      <c r="A9549" s="64" t="s">
        <v>1502</v>
      </c>
      <c r="B9549" s="65" t="s">
        <v>1501</v>
      </c>
      <c r="C9549" s="65">
        <v>381389</v>
      </c>
      <c r="D9549" s="66">
        <f>VLOOKUP(A9549,'2.1 Termination Charges'!$B$4:$F$904,5,0)</f>
        <v>0.25453999999999999</v>
      </c>
      <c r="G9549" s="67"/>
      <c r="H9549" s="67"/>
      <c r="J9549" s="67"/>
      <c r="P9549" s="68"/>
      <c r="Q9549" s="69"/>
      <c r="R9549" s="69"/>
      <c r="Z9549" s="70"/>
      <c r="AA9549" s="71"/>
      <c r="AB9549" s="70"/>
      <c r="AC9549" s="70"/>
      <c r="AD9549" s="53"/>
      <c r="AE9549" s="53"/>
      <c r="AF9549" s="72"/>
      <c r="AG9549" s="70"/>
      <c r="AH9549" s="70"/>
      <c r="AI9549" s="70"/>
    </row>
    <row r="9550" spans="1:35" ht="12.75" customHeight="1" x14ac:dyDescent="0.2">
      <c r="A9550" s="64" t="s">
        <v>1502</v>
      </c>
      <c r="B9550" s="65" t="s">
        <v>1501</v>
      </c>
      <c r="C9550" s="65">
        <v>38139</v>
      </c>
      <c r="D9550" s="66">
        <f>VLOOKUP(A9550,'2.1 Termination Charges'!$B$4:$F$904,5,0)</f>
        <v>0.25453999999999999</v>
      </c>
      <c r="G9550" s="67"/>
      <c r="H9550" s="67"/>
      <c r="J9550" s="67"/>
      <c r="P9550" s="68"/>
      <c r="Q9550" s="69"/>
      <c r="R9550" s="69"/>
      <c r="Z9550" s="70"/>
      <c r="AA9550" s="71"/>
      <c r="AB9550" s="70"/>
      <c r="AC9550" s="70"/>
      <c r="AD9550" s="53"/>
      <c r="AE9550" s="53"/>
      <c r="AF9550" s="72"/>
      <c r="AG9550" s="70"/>
      <c r="AH9550" s="70"/>
      <c r="AI9550" s="70"/>
    </row>
    <row r="9551" spans="1:35" ht="12.75" customHeight="1" x14ac:dyDescent="0.2">
      <c r="A9551" s="64" t="s">
        <v>1504</v>
      </c>
      <c r="B9551" s="65" t="s">
        <v>1503</v>
      </c>
      <c r="C9551" s="65">
        <v>3812804</v>
      </c>
      <c r="D9551" s="66">
        <f>VLOOKUP(A9551,'2.1 Termination Charges'!$B$4:$F$904,5,0)</f>
        <v>0.24351</v>
      </c>
      <c r="G9551" s="67"/>
      <c r="H9551" s="67"/>
      <c r="J9551" s="67"/>
      <c r="P9551" s="68"/>
      <c r="Q9551" s="69"/>
      <c r="R9551" s="69"/>
      <c r="Z9551" s="70"/>
      <c r="AA9551" s="71"/>
      <c r="AB9551" s="70"/>
      <c r="AC9551" s="70"/>
      <c r="AD9551" s="53"/>
      <c r="AE9551" s="53"/>
      <c r="AF9551" s="72"/>
      <c r="AG9551" s="70"/>
      <c r="AH9551" s="70"/>
      <c r="AI9551" s="70"/>
    </row>
    <row r="9552" spans="1:35" ht="12.75" customHeight="1" x14ac:dyDescent="0.2">
      <c r="A9552" s="64" t="s">
        <v>1504</v>
      </c>
      <c r="B9552" s="65" t="s">
        <v>1503</v>
      </c>
      <c r="C9552" s="65">
        <v>381281</v>
      </c>
      <c r="D9552" s="66">
        <f>VLOOKUP(A9552,'2.1 Termination Charges'!$B$4:$F$904,5,0)</f>
        <v>0.24351</v>
      </c>
      <c r="G9552" s="67"/>
      <c r="H9552" s="67"/>
      <c r="J9552" s="67"/>
      <c r="P9552" s="68"/>
      <c r="Q9552" s="69"/>
      <c r="R9552" s="69"/>
      <c r="Z9552" s="70"/>
      <c r="AA9552" s="71"/>
      <c r="AB9552" s="70"/>
      <c r="AC9552" s="70"/>
      <c r="AD9552" s="53"/>
      <c r="AE9552" s="53"/>
      <c r="AF9552" s="72"/>
      <c r="AG9552" s="70"/>
      <c r="AH9552" s="70"/>
      <c r="AI9552" s="70"/>
    </row>
    <row r="9553" spans="1:35" ht="12.75" customHeight="1" x14ac:dyDescent="0.2">
      <c r="A9553" s="64" t="s">
        <v>1504</v>
      </c>
      <c r="B9553" s="65" t="s">
        <v>1503</v>
      </c>
      <c r="C9553" s="65">
        <v>3812901</v>
      </c>
      <c r="D9553" s="66">
        <f>VLOOKUP(A9553,'2.1 Termination Charges'!$B$4:$F$904,5,0)</f>
        <v>0.24351</v>
      </c>
      <c r="G9553" s="67"/>
      <c r="H9553" s="67"/>
      <c r="J9553" s="67"/>
      <c r="P9553" s="68"/>
      <c r="Q9553" s="69"/>
      <c r="R9553" s="69"/>
      <c r="Z9553" s="70"/>
      <c r="AA9553" s="71"/>
      <c r="AB9553" s="70"/>
      <c r="AC9553" s="70"/>
      <c r="AD9553" s="53"/>
      <c r="AE9553" s="53"/>
      <c r="AF9553" s="72"/>
      <c r="AG9553" s="70"/>
      <c r="AH9553" s="70"/>
      <c r="AI9553" s="70"/>
    </row>
    <row r="9554" spans="1:35" ht="12.75" customHeight="1" x14ac:dyDescent="0.2">
      <c r="A9554" s="64" t="s">
        <v>1504</v>
      </c>
      <c r="B9554" s="65" t="s">
        <v>1503</v>
      </c>
      <c r="C9554" s="65">
        <v>381291</v>
      </c>
      <c r="D9554" s="66">
        <f>VLOOKUP(A9554,'2.1 Termination Charges'!$B$4:$F$904,5,0)</f>
        <v>0.24351</v>
      </c>
      <c r="G9554" s="67"/>
      <c r="H9554" s="67"/>
      <c r="J9554" s="67"/>
      <c r="P9554" s="68"/>
      <c r="Q9554" s="69"/>
      <c r="R9554" s="69"/>
      <c r="Z9554" s="70"/>
      <c r="AA9554" s="71"/>
      <c r="AB9554" s="70"/>
      <c r="AC9554" s="70"/>
      <c r="AD9554" s="53"/>
      <c r="AE9554" s="53"/>
      <c r="AF9554" s="72"/>
      <c r="AG9554" s="70"/>
      <c r="AH9554" s="70"/>
      <c r="AI9554" s="70"/>
    </row>
    <row r="9555" spans="1:35" ht="12.75" customHeight="1" x14ac:dyDescent="0.2">
      <c r="A9555" s="64" t="s">
        <v>1504</v>
      </c>
      <c r="B9555" s="65" t="s">
        <v>1503</v>
      </c>
      <c r="C9555" s="65">
        <v>3813840</v>
      </c>
      <c r="D9555" s="66">
        <f>VLOOKUP(A9555,'2.1 Termination Charges'!$B$4:$F$904,5,0)</f>
        <v>0.24351</v>
      </c>
      <c r="G9555" s="67"/>
      <c r="H9555" s="67"/>
      <c r="J9555" s="67"/>
      <c r="P9555" s="68"/>
      <c r="Q9555" s="69"/>
      <c r="R9555" s="69"/>
      <c r="Z9555" s="70"/>
      <c r="AA9555" s="71"/>
      <c r="AB9555" s="70"/>
      <c r="AC9555" s="70"/>
      <c r="AD9555" s="53"/>
      <c r="AE9555" s="53"/>
      <c r="AF9555" s="72"/>
      <c r="AG9555" s="70"/>
      <c r="AH9555" s="70"/>
      <c r="AI9555" s="70"/>
    </row>
    <row r="9556" spans="1:35" ht="12.75" customHeight="1" x14ac:dyDescent="0.2">
      <c r="A9556" s="64" t="s">
        <v>1504</v>
      </c>
      <c r="B9556" s="65" t="s">
        <v>1503</v>
      </c>
      <c r="C9556" s="65">
        <v>3813841</v>
      </c>
      <c r="D9556" s="66">
        <f>VLOOKUP(A9556,'2.1 Termination Charges'!$B$4:$F$904,5,0)</f>
        <v>0.24351</v>
      </c>
      <c r="G9556" s="67"/>
      <c r="H9556" s="67"/>
      <c r="J9556" s="67"/>
      <c r="P9556" s="68"/>
      <c r="Q9556" s="69"/>
      <c r="R9556" s="69"/>
      <c r="Z9556" s="70"/>
      <c r="AA9556" s="71"/>
      <c r="AB9556" s="70"/>
      <c r="AC9556" s="70"/>
      <c r="AD9556" s="53"/>
      <c r="AE9556" s="53"/>
      <c r="AF9556" s="72"/>
      <c r="AG9556" s="70"/>
      <c r="AH9556" s="70"/>
      <c r="AI9556" s="70"/>
    </row>
    <row r="9557" spans="1:35" ht="12.75" customHeight="1" x14ac:dyDescent="0.2">
      <c r="A9557" s="64" t="s">
        <v>1504</v>
      </c>
      <c r="B9557" s="65" t="s">
        <v>1503</v>
      </c>
      <c r="C9557" s="65">
        <v>3813901</v>
      </c>
      <c r="D9557" s="66">
        <f>VLOOKUP(A9557,'2.1 Termination Charges'!$B$4:$F$904,5,0)</f>
        <v>0.24351</v>
      </c>
      <c r="G9557" s="67"/>
      <c r="H9557" s="67"/>
      <c r="J9557" s="67"/>
      <c r="P9557" s="68"/>
      <c r="Q9557" s="69"/>
      <c r="R9557" s="69"/>
      <c r="Z9557" s="70"/>
      <c r="AA9557" s="71"/>
      <c r="AB9557" s="70"/>
      <c r="AC9557" s="70"/>
      <c r="AD9557" s="53"/>
      <c r="AE9557" s="53"/>
      <c r="AF9557" s="72"/>
      <c r="AG9557" s="70"/>
      <c r="AH9557" s="70"/>
      <c r="AI9557" s="70"/>
    </row>
    <row r="9558" spans="1:35" ht="12.75" customHeight="1" x14ac:dyDescent="0.2">
      <c r="A9558" s="64" t="s">
        <v>1504</v>
      </c>
      <c r="B9558" s="65" t="s">
        <v>1503</v>
      </c>
      <c r="C9558" s="65">
        <v>381391</v>
      </c>
      <c r="D9558" s="66">
        <f>VLOOKUP(A9558,'2.1 Termination Charges'!$B$4:$F$904,5,0)</f>
        <v>0.24351</v>
      </c>
      <c r="G9558" s="67"/>
      <c r="H9558" s="67"/>
      <c r="J9558" s="67"/>
      <c r="P9558" s="68"/>
      <c r="Q9558" s="69"/>
      <c r="R9558" s="69"/>
      <c r="Z9558" s="70"/>
      <c r="AA9558" s="71"/>
      <c r="AB9558" s="70"/>
      <c r="AC9558" s="70"/>
      <c r="AD9558" s="53"/>
      <c r="AE9558" s="53"/>
      <c r="AF9558" s="72"/>
      <c r="AG9558" s="70"/>
      <c r="AH9558" s="70"/>
      <c r="AI9558" s="70"/>
    </row>
    <row r="9559" spans="1:35" ht="12.75" customHeight="1" x14ac:dyDescent="0.2">
      <c r="A9559" s="64" t="s">
        <v>1506</v>
      </c>
      <c r="B9559" s="65" t="s">
        <v>1505</v>
      </c>
      <c r="C9559" s="65">
        <v>3811051</v>
      </c>
      <c r="D9559" s="66">
        <f>VLOOKUP(A9559,'2.1 Termination Charges'!$B$4:$F$904,5,0)</f>
        <v>0.61817</v>
      </c>
      <c r="G9559" s="67"/>
      <c r="H9559" s="67"/>
      <c r="J9559" s="67"/>
      <c r="P9559" s="68"/>
      <c r="Q9559" s="69"/>
      <c r="R9559" s="69"/>
      <c r="Z9559" s="70"/>
      <c r="AA9559" s="71"/>
      <c r="AB9559" s="70"/>
      <c r="AC9559" s="70"/>
      <c r="AD9559" s="53"/>
      <c r="AE9559" s="53"/>
      <c r="AF9559" s="72"/>
      <c r="AG9559" s="70"/>
      <c r="AH9559" s="70"/>
      <c r="AI9559" s="70"/>
    </row>
    <row r="9560" spans="1:35" ht="12.75" customHeight="1" x14ac:dyDescent="0.2">
      <c r="A9560" s="64" t="s">
        <v>1506</v>
      </c>
      <c r="B9560" s="65" t="s">
        <v>1505</v>
      </c>
      <c r="C9560" s="65">
        <v>38111410</v>
      </c>
      <c r="D9560" s="66">
        <f>VLOOKUP(A9560,'2.1 Termination Charges'!$B$4:$F$904,5,0)</f>
        <v>0.61817</v>
      </c>
      <c r="G9560" s="67"/>
      <c r="H9560" s="67"/>
      <c r="J9560" s="67"/>
      <c r="P9560" s="68"/>
      <c r="Q9560" s="69"/>
      <c r="R9560" s="69"/>
      <c r="Z9560" s="70"/>
      <c r="AA9560" s="71"/>
      <c r="AB9560" s="70"/>
      <c r="AC9560" s="70"/>
      <c r="AD9560" s="53"/>
      <c r="AE9560" s="53"/>
      <c r="AF9560" s="72"/>
      <c r="AG9560" s="70"/>
      <c r="AH9560" s="70"/>
      <c r="AI9560" s="70"/>
    </row>
    <row r="9561" spans="1:35" ht="12.75" customHeight="1" x14ac:dyDescent="0.2">
      <c r="A9561" s="64" t="s">
        <v>1506</v>
      </c>
      <c r="B9561" s="65" t="s">
        <v>1505</v>
      </c>
      <c r="C9561" s="65">
        <v>38111411</v>
      </c>
      <c r="D9561" s="66">
        <f>VLOOKUP(A9561,'2.1 Termination Charges'!$B$4:$F$904,5,0)</f>
        <v>0.61817</v>
      </c>
      <c r="G9561" s="67"/>
      <c r="H9561" s="67"/>
      <c r="J9561" s="67"/>
      <c r="P9561" s="68"/>
      <c r="Q9561" s="69"/>
      <c r="R9561" s="69"/>
      <c r="Z9561" s="70"/>
      <c r="AA9561" s="71"/>
      <c r="AB9561" s="70"/>
      <c r="AC9561" s="70"/>
      <c r="AD9561" s="53"/>
      <c r="AE9561" s="53"/>
      <c r="AF9561" s="72"/>
      <c r="AG9561" s="70"/>
      <c r="AH9561" s="70"/>
      <c r="AI9561" s="70"/>
    </row>
    <row r="9562" spans="1:35" ht="12.75" customHeight="1" x14ac:dyDescent="0.2">
      <c r="A9562" s="64" t="s">
        <v>1506</v>
      </c>
      <c r="B9562" s="65" t="s">
        <v>1505</v>
      </c>
      <c r="C9562" s="65">
        <v>38111412</v>
      </c>
      <c r="D9562" s="66">
        <f>VLOOKUP(A9562,'2.1 Termination Charges'!$B$4:$F$904,5,0)</f>
        <v>0.61817</v>
      </c>
      <c r="G9562" s="67"/>
      <c r="H9562" s="67"/>
      <c r="J9562" s="67"/>
      <c r="P9562" s="68"/>
      <c r="Q9562" s="69"/>
      <c r="R9562" s="69"/>
      <c r="Z9562" s="70"/>
      <c r="AA9562" s="71"/>
      <c r="AB9562" s="70"/>
      <c r="AC9562" s="70"/>
      <c r="AD9562" s="53"/>
      <c r="AE9562" s="53"/>
      <c r="AF9562" s="72"/>
      <c r="AG9562" s="70"/>
      <c r="AH9562" s="70"/>
      <c r="AI9562" s="70"/>
    </row>
    <row r="9563" spans="1:35" ht="12.75" customHeight="1" x14ac:dyDescent="0.2">
      <c r="A9563" s="64" t="s">
        <v>1506</v>
      </c>
      <c r="B9563" s="65" t="s">
        <v>1505</v>
      </c>
      <c r="C9563" s="65">
        <v>38111413</v>
      </c>
      <c r="D9563" s="66">
        <f>VLOOKUP(A9563,'2.1 Termination Charges'!$B$4:$F$904,5,0)</f>
        <v>0.61817</v>
      </c>
      <c r="G9563" s="67"/>
      <c r="H9563" s="67"/>
      <c r="J9563" s="67"/>
      <c r="P9563" s="68"/>
      <c r="Q9563" s="69"/>
      <c r="R9563" s="69"/>
      <c r="Z9563" s="70"/>
      <c r="AA9563" s="71"/>
      <c r="AB9563" s="70"/>
      <c r="AC9563" s="70"/>
      <c r="AD9563" s="53"/>
      <c r="AE9563" s="53"/>
      <c r="AF9563" s="72"/>
      <c r="AG9563" s="70"/>
      <c r="AH9563" s="70"/>
      <c r="AI9563" s="70"/>
    </row>
    <row r="9564" spans="1:35" ht="12.75" customHeight="1" x14ac:dyDescent="0.2">
      <c r="A9564" s="64" t="s">
        <v>1506</v>
      </c>
      <c r="B9564" s="65" t="s">
        <v>1505</v>
      </c>
      <c r="C9564" s="65">
        <v>38111414</v>
      </c>
      <c r="D9564" s="66">
        <f>VLOOKUP(A9564,'2.1 Termination Charges'!$B$4:$F$904,5,0)</f>
        <v>0.61817</v>
      </c>
      <c r="G9564" s="67"/>
      <c r="H9564" s="67"/>
      <c r="J9564" s="67"/>
      <c r="P9564" s="68"/>
      <c r="Q9564" s="69"/>
      <c r="R9564" s="69"/>
      <c r="Z9564" s="70"/>
      <c r="AA9564" s="71"/>
      <c r="AB9564" s="70"/>
      <c r="AC9564" s="70"/>
      <c r="AD9564" s="53"/>
      <c r="AE9564" s="53"/>
      <c r="AF9564" s="72"/>
      <c r="AG9564" s="70"/>
      <c r="AH9564" s="70"/>
      <c r="AI9564" s="70"/>
    </row>
    <row r="9565" spans="1:35" ht="12.75" customHeight="1" x14ac:dyDescent="0.2">
      <c r="A9565" s="64" t="s">
        <v>1506</v>
      </c>
      <c r="B9565" s="65" t="s">
        <v>1505</v>
      </c>
      <c r="C9565" s="65">
        <v>38111415</v>
      </c>
      <c r="D9565" s="66">
        <f>VLOOKUP(A9565,'2.1 Termination Charges'!$B$4:$F$904,5,0)</f>
        <v>0.61817</v>
      </c>
      <c r="G9565" s="67"/>
      <c r="H9565" s="67"/>
      <c r="J9565" s="67"/>
      <c r="P9565" s="68"/>
      <c r="Q9565" s="69"/>
      <c r="R9565" s="69"/>
      <c r="Z9565" s="70"/>
      <c r="AA9565" s="71"/>
      <c r="AB9565" s="70"/>
      <c r="AC9565" s="70"/>
      <c r="AD9565" s="53"/>
      <c r="AE9565" s="53"/>
      <c r="AF9565" s="72"/>
      <c r="AG9565" s="70"/>
      <c r="AH9565" s="70"/>
      <c r="AI9565" s="70"/>
    </row>
    <row r="9566" spans="1:35" ht="12.75" customHeight="1" x14ac:dyDescent="0.2">
      <c r="A9566" s="64" t="s">
        <v>1506</v>
      </c>
      <c r="B9566" s="65" t="s">
        <v>1505</v>
      </c>
      <c r="C9566" s="65">
        <v>3811241</v>
      </c>
      <c r="D9566" s="66">
        <f>VLOOKUP(A9566,'2.1 Termination Charges'!$B$4:$F$904,5,0)</f>
        <v>0.61817</v>
      </c>
      <c r="G9566" s="67"/>
      <c r="H9566" s="67"/>
      <c r="J9566" s="67"/>
      <c r="P9566" s="68"/>
      <c r="Q9566" s="69"/>
      <c r="R9566" s="69"/>
      <c r="Z9566" s="70"/>
      <c r="AA9566" s="71"/>
      <c r="AB9566" s="70"/>
      <c r="AC9566" s="70"/>
      <c r="AD9566" s="53"/>
      <c r="AE9566" s="53"/>
      <c r="AF9566" s="72"/>
      <c r="AG9566" s="70"/>
      <c r="AH9566" s="70"/>
      <c r="AI9566" s="70"/>
    </row>
    <row r="9567" spans="1:35" ht="12.75" customHeight="1" x14ac:dyDescent="0.2">
      <c r="A9567" s="64" t="s">
        <v>1506</v>
      </c>
      <c r="B9567" s="65" t="s">
        <v>1505</v>
      </c>
      <c r="C9567" s="65">
        <v>3811341</v>
      </c>
      <c r="D9567" s="66">
        <f>VLOOKUP(A9567,'2.1 Termination Charges'!$B$4:$F$904,5,0)</f>
        <v>0.61817</v>
      </c>
      <c r="G9567" s="67"/>
      <c r="H9567" s="67"/>
      <c r="J9567" s="67"/>
      <c r="P9567" s="68"/>
      <c r="Q9567" s="69"/>
      <c r="R9567" s="69"/>
      <c r="Z9567" s="70"/>
      <c r="AA9567" s="71"/>
      <c r="AB9567" s="70"/>
      <c r="AC9567" s="70"/>
      <c r="AD9567" s="53"/>
      <c r="AE9567" s="53"/>
      <c r="AF9567" s="72"/>
      <c r="AG9567" s="70"/>
      <c r="AH9567" s="70"/>
      <c r="AI9567" s="70"/>
    </row>
    <row r="9568" spans="1:35" ht="12.75" customHeight="1" x14ac:dyDescent="0.2">
      <c r="A9568" s="64" t="s">
        <v>1506</v>
      </c>
      <c r="B9568" s="65" t="s">
        <v>1505</v>
      </c>
      <c r="C9568" s="65">
        <v>3811451</v>
      </c>
      <c r="D9568" s="66">
        <f>VLOOKUP(A9568,'2.1 Termination Charges'!$B$4:$F$904,5,0)</f>
        <v>0.61817</v>
      </c>
      <c r="G9568" s="67"/>
      <c r="H9568" s="67"/>
      <c r="J9568" s="67"/>
      <c r="P9568" s="68"/>
      <c r="Q9568" s="69"/>
      <c r="R9568" s="69"/>
      <c r="Z9568" s="70"/>
      <c r="AA9568" s="71"/>
      <c r="AB9568" s="70"/>
      <c r="AC9568" s="70"/>
      <c r="AD9568" s="53"/>
      <c r="AE9568" s="53"/>
      <c r="AF9568" s="72"/>
      <c r="AG9568" s="70"/>
      <c r="AH9568" s="70"/>
      <c r="AI9568" s="70"/>
    </row>
    <row r="9569" spans="1:35" ht="12.75" customHeight="1" x14ac:dyDescent="0.2">
      <c r="A9569" s="64" t="s">
        <v>1506</v>
      </c>
      <c r="B9569" s="65" t="s">
        <v>1505</v>
      </c>
      <c r="C9569" s="65">
        <v>3811561</v>
      </c>
      <c r="D9569" s="66">
        <f>VLOOKUP(A9569,'2.1 Termination Charges'!$B$4:$F$904,5,0)</f>
        <v>0.61817</v>
      </c>
      <c r="G9569" s="67"/>
      <c r="H9569" s="67"/>
      <c r="J9569" s="67"/>
      <c r="P9569" s="68"/>
      <c r="Q9569" s="69"/>
      <c r="R9569" s="69"/>
      <c r="Z9569" s="70"/>
      <c r="AA9569" s="71"/>
      <c r="AB9569" s="70"/>
      <c r="AC9569" s="70"/>
      <c r="AD9569" s="53"/>
      <c r="AE9569" s="53"/>
      <c r="AF9569" s="72"/>
      <c r="AG9569" s="70"/>
      <c r="AH9569" s="70"/>
      <c r="AI9569" s="70"/>
    </row>
    <row r="9570" spans="1:35" ht="12.75" customHeight="1" x14ac:dyDescent="0.2">
      <c r="A9570" s="64" t="s">
        <v>1506</v>
      </c>
      <c r="B9570" s="65" t="s">
        <v>1505</v>
      </c>
      <c r="C9570" s="65">
        <v>3811661</v>
      </c>
      <c r="D9570" s="66">
        <f>VLOOKUP(A9570,'2.1 Termination Charges'!$B$4:$F$904,5,0)</f>
        <v>0.61817</v>
      </c>
      <c r="G9570" s="67"/>
      <c r="H9570" s="67"/>
      <c r="J9570" s="67"/>
      <c r="P9570" s="68"/>
      <c r="Q9570" s="69"/>
      <c r="R9570" s="69"/>
      <c r="Z9570" s="70"/>
      <c r="AA9570" s="71"/>
      <c r="AB9570" s="70"/>
      <c r="AC9570" s="70"/>
      <c r="AD9570" s="53"/>
      <c r="AE9570" s="53"/>
      <c r="AF9570" s="72"/>
      <c r="AG9570" s="70"/>
      <c r="AH9570" s="70"/>
      <c r="AI9570" s="70"/>
    </row>
    <row r="9571" spans="1:35" ht="12.75" customHeight="1" x14ac:dyDescent="0.2">
      <c r="A9571" s="64" t="s">
        <v>1506</v>
      </c>
      <c r="B9571" s="65" t="s">
        <v>1505</v>
      </c>
      <c r="C9571" s="65">
        <v>3811739</v>
      </c>
      <c r="D9571" s="66">
        <f>VLOOKUP(A9571,'2.1 Termination Charges'!$B$4:$F$904,5,0)</f>
        <v>0.61817</v>
      </c>
      <c r="G9571" s="67"/>
      <c r="H9571" s="67"/>
      <c r="J9571" s="67"/>
      <c r="P9571" s="68"/>
      <c r="Q9571" s="69"/>
      <c r="R9571" s="69"/>
      <c r="Z9571" s="70"/>
      <c r="AA9571" s="71"/>
      <c r="AB9571" s="70"/>
      <c r="AC9571" s="70"/>
      <c r="AD9571" s="53"/>
      <c r="AE9571" s="53"/>
      <c r="AF9571" s="72"/>
      <c r="AG9571" s="70"/>
      <c r="AH9571" s="70"/>
      <c r="AI9571" s="70"/>
    </row>
    <row r="9572" spans="1:35" ht="12.75" customHeight="1" x14ac:dyDescent="0.2">
      <c r="A9572" s="64" t="s">
        <v>1506</v>
      </c>
      <c r="B9572" s="65" t="s">
        <v>1505</v>
      </c>
      <c r="C9572" s="65">
        <v>38118310</v>
      </c>
      <c r="D9572" s="66">
        <f>VLOOKUP(A9572,'2.1 Termination Charges'!$B$4:$F$904,5,0)</f>
        <v>0.61817</v>
      </c>
      <c r="G9572" s="67"/>
      <c r="H9572" s="67"/>
      <c r="J9572" s="67"/>
      <c r="P9572" s="68"/>
      <c r="Q9572" s="69"/>
      <c r="R9572" s="69"/>
      <c r="Z9572" s="70"/>
      <c r="AA9572" s="71"/>
      <c r="AB9572" s="70"/>
      <c r="AC9572" s="70"/>
      <c r="AD9572" s="53"/>
      <c r="AE9572" s="53"/>
      <c r="AF9572" s="72"/>
      <c r="AG9572" s="70"/>
      <c r="AH9572" s="70"/>
      <c r="AI9572" s="70"/>
    </row>
    <row r="9573" spans="1:35" ht="12.75" customHeight="1" x14ac:dyDescent="0.2">
      <c r="A9573" s="64" t="s">
        <v>1506</v>
      </c>
      <c r="B9573" s="65" t="s">
        <v>1505</v>
      </c>
      <c r="C9573" s="65">
        <v>3811921</v>
      </c>
      <c r="D9573" s="66">
        <f>VLOOKUP(A9573,'2.1 Termination Charges'!$B$4:$F$904,5,0)</f>
        <v>0.61817</v>
      </c>
      <c r="G9573" s="67"/>
      <c r="H9573" s="67"/>
      <c r="J9573" s="67"/>
      <c r="P9573" s="68"/>
      <c r="Q9573" s="69"/>
      <c r="R9573" s="69"/>
      <c r="Z9573" s="70"/>
      <c r="AA9573" s="71"/>
      <c r="AB9573" s="70"/>
      <c r="AC9573" s="70"/>
      <c r="AD9573" s="53"/>
      <c r="AE9573" s="53"/>
      <c r="AF9573" s="72"/>
      <c r="AG9573" s="70"/>
      <c r="AH9573" s="70"/>
      <c r="AI9573" s="70"/>
    </row>
    <row r="9574" spans="1:35" ht="12.75" customHeight="1" x14ac:dyDescent="0.2">
      <c r="A9574" s="64" t="s">
        <v>1506</v>
      </c>
      <c r="B9574" s="65" t="s">
        <v>1505</v>
      </c>
      <c r="C9574" s="65">
        <v>3812061</v>
      </c>
      <c r="D9574" s="66">
        <f>VLOOKUP(A9574,'2.1 Termination Charges'!$B$4:$F$904,5,0)</f>
        <v>0.61817</v>
      </c>
      <c r="G9574" s="67"/>
      <c r="H9574" s="67"/>
      <c r="J9574" s="67"/>
      <c r="P9574" s="68"/>
      <c r="Q9574" s="69"/>
      <c r="R9574" s="69"/>
      <c r="Z9574" s="70"/>
      <c r="AA9574" s="71"/>
      <c r="AB9574" s="70"/>
      <c r="AC9574" s="70"/>
      <c r="AD9574" s="53"/>
      <c r="AE9574" s="53"/>
      <c r="AF9574" s="72"/>
      <c r="AG9574" s="70"/>
      <c r="AH9574" s="70"/>
      <c r="AI9574" s="70"/>
    </row>
    <row r="9575" spans="1:35" ht="12.75" customHeight="1" x14ac:dyDescent="0.2">
      <c r="A9575" s="64" t="s">
        <v>1506</v>
      </c>
      <c r="B9575" s="65" t="s">
        <v>1505</v>
      </c>
      <c r="C9575" s="65">
        <v>38121310</v>
      </c>
      <c r="D9575" s="66">
        <f>VLOOKUP(A9575,'2.1 Termination Charges'!$B$4:$F$904,5,0)</f>
        <v>0.61817</v>
      </c>
      <c r="G9575" s="67"/>
      <c r="H9575" s="67"/>
      <c r="J9575" s="67"/>
      <c r="P9575" s="68"/>
      <c r="Q9575" s="69"/>
      <c r="R9575" s="69"/>
      <c r="Z9575" s="70"/>
      <c r="AA9575" s="71"/>
      <c r="AB9575" s="70"/>
      <c r="AC9575" s="70"/>
      <c r="AD9575" s="53"/>
      <c r="AE9575" s="53"/>
      <c r="AF9575" s="72"/>
      <c r="AG9575" s="70"/>
      <c r="AH9575" s="70"/>
      <c r="AI9575" s="70"/>
    </row>
    <row r="9576" spans="1:35" ht="12.75" customHeight="1" x14ac:dyDescent="0.2">
      <c r="A9576" s="64" t="s">
        <v>1506</v>
      </c>
      <c r="B9576" s="65" t="s">
        <v>1505</v>
      </c>
      <c r="C9576" s="65">
        <v>3812281</v>
      </c>
      <c r="D9576" s="66">
        <f>VLOOKUP(A9576,'2.1 Termination Charges'!$B$4:$F$904,5,0)</f>
        <v>0.61817</v>
      </c>
      <c r="G9576" s="67"/>
      <c r="H9576" s="67"/>
      <c r="J9576" s="67"/>
      <c r="P9576" s="68"/>
      <c r="Q9576" s="69"/>
      <c r="R9576" s="69"/>
      <c r="Z9576" s="70"/>
      <c r="AA9576" s="71"/>
      <c r="AB9576" s="70"/>
      <c r="AC9576" s="70"/>
      <c r="AD9576" s="53"/>
      <c r="AE9576" s="53"/>
      <c r="AF9576" s="72"/>
      <c r="AG9576" s="70"/>
      <c r="AH9576" s="70"/>
      <c r="AI9576" s="70"/>
    </row>
    <row r="9577" spans="1:35" ht="12.75" customHeight="1" x14ac:dyDescent="0.2">
      <c r="A9577" s="64" t="s">
        <v>1506</v>
      </c>
      <c r="B9577" s="65" t="s">
        <v>1505</v>
      </c>
      <c r="C9577" s="65">
        <v>38123051</v>
      </c>
      <c r="D9577" s="66">
        <f>VLOOKUP(A9577,'2.1 Termination Charges'!$B$4:$F$904,5,0)</f>
        <v>0.61817</v>
      </c>
      <c r="G9577" s="67"/>
      <c r="H9577" s="67"/>
      <c r="J9577" s="67"/>
      <c r="P9577" s="68"/>
      <c r="Q9577" s="69"/>
      <c r="R9577" s="69"/>
      <c r="Z9577" s="70"/>
      <c r="AA9577" s="71"/>
      <c r="AB9577" s="70"/>
      <c r="AC9577" s="70"/>
      <c r="AD9577" s="53"/>
      <c r="AE9577" s="53"/>
      <c r="AF9577" s="72"/>
      <c r="AG9577" s="70"/>
      <c r="AH9577" s="70"/>
      <c r="AI9577" s="70"/>
    </row>
    <row r="9578" spans="1:35" ht="12.75" customHeight="1" x14ac:dyDescent="0.2">
      <c r="A9578" s="64" t="s">
        <v>1506</v>
      </c>
      <c r="B9578" s="65" t="s">
        <v>1505</v>
      </c>
      <c r="C9578" s="65">
        <v>3812361</v>
      </c>
      <c r="D9578" s="66">
        <f>VLOOKUP(A9578,'2.1 Termination Charges'!$B$4:$F$904,5,0)</f>
        <v>0.61817</v>
      </c>
      <c r="G9578" s="67"/>
      <c r="H9578" s="67"/>
      <c r="J9578" s="67"/>
      <c r="P9578" s="68"/>
      <c r="Q9578" s="69"/>
      <c r="R9578" s="69"/>
      <c r="Z9578" s="70"/>
      <c r="AA9578" s="71"/>
      <c r="AB9578" s="70"/>
      <c r="AC9578" s="70"/>
      <c r="AD9578" s="53"/>
      <c r="AE9578" s="53"/>
      <c r="AF9578" s="72"/>
      <c r="AG9578" s="70"/>
      <c r="AH9578" s="70"/>
      <c r="AI9578" s="70"/>
    </row>
    <row r="9579" spans="1:35" ht="12.75" customHeight="1" x14ac:dyDescent="0.2">
      <c r="A9579" s="64" t="s">
        <v>1506</v>
      </c>
      <c r="B9579" s="65" t="s">
        <v>1505</v>
      </c>
      <c r="C9579" s="65">
        <v>3812421</v>
      </c>
      <c r="D9579" s="66">
        <f>VLOOKUP(A9579,'2.1 Termination Charges'!$B$4:$F$904,5,0)</f>
        <v>0.61817</v>
      </c>
      <c r="G9579" s="67"/>
      <c r="H9579" s="67"/>
      <c r="J9579" s="67"/>
      <c r="P9579" s="68"/>
      <c r="Q9579" s="69"/>
      <c r="R9579" s="69"/>
      <c r="Z9579" s="70"/>
      <c r="AA9579" s="71"/>
      <c r="AB9579" s="70"/>
      <c r="AC9579" s="70"/>
      <c r="AD9579" s="53"/>
      <c r="AE9579" s="53"/>
      <c r="AF9579" s="72"/>
      <c r="AG9579" s="70"/>
      <c r="AH9579" s="70"/>
      <c r="AI9579" s="70"/>
    </row>
    <row r="9580" spans="1:35" ht="12.75" customHeight="1" x14ac:dyDescent="0.2">
      <c r="A9580" s="64" t="s">
        <v>1506</v>
      </c>
      <c r="B9580" s="65" t="s">
        <v>1505</v>
      </c>
      <c r="C9580" s="65">
        <v>3812531</v>
      </c>
      <c r="D9580" s="66">
        <f>VLOOKUP(A9580,'2.1 Termination Charges'!$B$4:$F$904,5,0)</f>
        <v>0.61817</v>
      </c>
      <c r="G9580" s="67"/>
      <c r="H9580" s="67"/>
      <c r="J9580" s="67"/>
      <c r="P9580" s="68"/>
      <c r="Q9580" s="69"/>
      <c r="R9580" s="69"/>
      <c r="Z9580" s="70"/>
      <c r="AA9580" s="71"/>
      <c r="AB9580" s="70"/>
      <c r="AC9580" s="70"/>
      <c r="AD9580" s="53"/>
      <c r="AE9580" s="53"/>
      <c r="AF9580" s="72"/>
      <c r="AG9580" s="70"/>
      <c r="AH9580" s="70"/>
      <c r="AI9580" s="70"/>
    </row>
    <row r="9581" spans="1:35" ht="12.75" customHeight="1" x14ac:dyDescent="0.2">
      <c r="A9581" s="64" t="s">
        <v>1506</v>
      </c>
      <c r="B9581" s="65" t="s">
        <v>1505</v>
      </c>
      <c r="C9581" s="65">
        <v>3812621</v>
      </c>
      <c r="D9581" s="66">
        <f>VLOOKUP(A9581,'2.1 Termination Charges'!$B$4:$F$904,5,0)</f>
        <v>0.61817</v>
      </c>
      <c r="G9581" s="67"/>
      <c r="H9581" s="67"/>
      <c r="J9581" s="67"/>
      <c r="P9581" s="68"/>
      <c r="Q9581" s="69"/>
      <c r="R9581" s="69"/>
      <c r="Z9581" s="70"/>
      <c r="AA9581" s="71"/>
      <c r="AB9581" s="70"/>
      <c r="AC9581" s="70"/>
      <c r="AD9581" s="53"/>
      <c r="AE9581" s="53"/>
      <c r="AF9581" s="72"/>
      <c r="AG9581" s="70"/>
      <c r="AH9581" s="70"/>
      <c r="AI9581" s="70"/>
    </row>
    <row r="9582" spans="1:35" ht="12.75" customHeight="1" x14ac:dyDescent="0.2">
      <c r="A9582" s="64" t="s">
        <v>1506</v>
      </c>
      <c r="B9582" s="65" t="s">
        <v>1505</v>
      </c>
      <c r="C9582" s="65">
        <v>3812721</v>
      </c>
      <c r="D9582" s="66">
        <f>VLOOKUP(A9582,'2.1 Termination Charges'!$B$4:$F$904,5,0)</f>
        <v>0.61817</v>
      </c>
      <c r="G9582" s="67"/>
      <c r="H9582" s="67"/>
      <c r="J9582" s="67"/>
      <c r="P9582" s="68"/>
      <c r="Q9582" s="69"/>
      <c r="R9582" s="69"/>
      <c r="Z9582" s="70"/>
      <c r="AA9582" s="71"/>
      <c r="AB9582" s="70"/>
      <c r="AC9582" s="70"/>
      <c r="AD9582" s="53"/>
      <c r="AE9582" s="53"/>
      <c r="AF9582" s="72"/>
      <c r="AG9582" s="70"/>
      <c r="AH9582" s="70"/>
      <c r="AI9582" s="70"/>
    </row>
    <row r="9583" spans="1:35" ht="12.75" customHeight="1" x14ac:dyDescent="0.2">
      <c r="A9583" s="64" t="s">
        <v>1506</v>
      </c>
      <c r="B9583" s="65" t="s">
        <v>1505</v>
      </c>
      <c r="C9583" s="65">
        <v>38129310</v>
      </c>
      <c r="D9583" s="66">
        <f>VLOOKUP(A9583,'2.1 Termination Charges'!$B$4:$F$904,5,0)</f>
        <v>0.61817</v>
      </c>
      <c r="G9583" s="67"/>
      <c r="H9583" s="67"/>
      <c r="J9583" s="67"/>
      <c r="P9583" s="68"/>
      <c r="Q9583" s="69"/>
      <c r="R9583" s="69"/>
      <c r="Z9583" s="70"/>
      <c r="AA9583" s="71"/>
      <c r="AB9583" s="70"/>
      <c r="AC9583" s="70"/>
      <c r="AD9583" s="53"/>
      <c r="AE9583" s="53"/>
      <c r="AF9583" s="72"/>
      <c r="AG9583" s="70"/>
      <c r="AH9583" s="70"/>
      <c r="AI9583" s="70"/>
    </row>
    <row r="9584" spans="1:35" ht="12.75" customHeight="1" x14ac:dyDescent="0.2">
      <c r="A9584" s="64" t="s">
        <v>1506</v>
      </c>
      <c r="B9584" s="65" t="s">
        <v>1505</v>
      </c>
      <c r="C9584" s="65">
        <v>3813081</v>
      </c>
      <c r="D9584" s="66">
        <f>VLOOKUP(A9584,'2.1 Termination Charges'!$B$4:$F$904,5,0)</f>
        <v>0.61817</v>
      </c>
      <c r="G9584" s="67"/>
      <c r="H9584" s="67"/>
      <c r="J9584" s="67"/>
      <c r="P9584" s="68"/>
      <c r="Q9584" s="69"/>
      <c r="R9584" s="69"/>
      <c r="Z9584" s="70"/>
      <c r="AA9584" s="71"/>
      <c r="AB9584" s="70"/>
      <c r="AC9584" s="70"/>
      <c r="AD9584" s="53"/>
      <c r="AE9584" s="53"/>
      <c r="AF9584" s="72"/>
      <c r="AG9584" s="70"/>
      <c r="AH9584" s="70"/>
      <c r="AI9584" s="70"/>
    </row>
    <row r="9585" spans="1:35" ht="12.75" customHeight="1" x14ac:dyDescent="0.2">
      <c r="A9585" s="64" t="s">
        <v>1506</v>
      </c>
      <c r="B9585" s="65" t="s">
        <v>1505</v>
      </c>
      <c r="C9585" s="65">
        <v>3813161</v>
      </c>
      <c r="D9585" s="66">
        <f>VLOOKUP(A9585,'2.1 Termination Charges'!$B$4:$F$904,5,0)</f>
        <v>0.61817</v>
      </c>
      <c r="G9585" s="67"/>
      <c r="H9585" s="67"/>
      <c r="J9585" s="67"/>
      <c r="P9585" s="68"/>
      <c r="Q9585" s="69"/>
      <c r="R9585" s="69"/>
      <c r="Z9585" s="70"/>
      <c r="AA9585" s="71"/>
      <c r="AB9585" s="70"/>
      <c r="AC9585" s="70"/>
      <c r="AD9585" s="53"/>
      <c r="AE9585" s="53"/>
      <c r="AF9585" s="72"/>
      <c r="AG9585" s="70"/>
      <c r="AH9585" s="70"/>
      <c r="AI9585" s="70"/>
    </row>
    <row r="9586" spans="1:35" ht="12.75" customHeight="1" x14ac:dyDescent="0.2">
      <c r="A9586" s="64" t="s">
        <v>1506</v>
      </c>
      <c r="B9586" s="65" t="s">
        <v>1505</v>
      </c>
      <c r="C9586" s="65">
        <v>3813241</v>
      </c>
      <c r="D9586" s="66">
        <f>VLOOKUP(A9586,'2.1 Termination Charges'!$B$4:$F$904,5,0)</f>
        <v>0.61817</v>
      </c>
      <c r="G9586" s="67"/>
      <c r="H9586" s="67"/>
      <c r="J9586" s="67"/>
      <c r="P9586" s="68"/>
      <c r="Q9586" s="69"/>
      <c r="R9586" s="69"/>
      <c r="Z9586" s="70"/>
      <c r="AA9586" s="71"/>
      <c r="AB9586" s="70"/>
      <c r="AC9586" s="70"/>
      <c r="AD9586" s="53"/>
      <c r="AE9586" s="53"/>
      <c r="AF9586" s="72"/>
      <c r="AG9586" s="70"/>
      <c r="AH9586" s="70"/>
      <c r="AI9586" s="70"/>
    </row>
    <row r="9587" spans="1:35" ht="12.75" customHeight="1" x14ac:dyDescent="0.2">
      <c r="A9587" s="64" t="s">
        <v>1506</v>
      </c>
      <c r="B9587" s="65" t="s">
        <v>1505</v>
      </c>
      <c r="C9587" s="65">
        <v>3813331</v>
      </c>
      <c r="D9587" s="66">
        <f>VLOOKUP(A9587,'2.1 Termination Charges'!$B$4:$F$904,5,0)</f>
        <v>0.61817</v>
      </c>
      <c r="G9587" s="67"/>
      <c r="H9587" s="67"/>
      <c r="J9587" s="67"/>
      <c r="P9587" s="68"/>
      <c r="Q9587" s="69"/>
      <c r="R9587" s="69"/>
      <c r="Z9587" s="70"/>
      <c r="AA9587" s="71"/>
      <c r="AB9587" s="70"/>
      <c r="AC9587" s="70"/>
      <c r="AD9587" s="53"/>
      <c r="AE9587" s="53"/>
      <c r="AF9587" s="72"/>
      <c r="AG9587" s="70"/>
      <c r="AH9587" s="70"/>
      <c r="AI9587" s="70"/>
    </row>
    <row r="9588" spans="1:35" ht="12.75" customHeight="1" x14ac:dyDescent="0.2">
      <c r="A9588" s="64" t="s">
        <v>1506</v>
      </c>
      <c r="B9588" s="65" t="s">
        <v>1505</v>
      </c>
      <c r="C9588" s="65">
        <v>38134210</v>
      </c>
      <c r="D9588" s="66">
        <f>VLOOKUP(A9588,'2.1 Termination Charges'!$B$4:$F$904,5,0)</f>
        <v>0.61817</v>
      </c>
      <c r="G9588" s="67"/>
      <c r="H9588" s="67"/>
      <c r="J9588" s="67"/>
      <c r="P9588" s="68"/>
      <c r="Q9588" s="69"/>
      <c r="R9588" s="69"/>
      <c r="Z9588" s="70"/>
      <c r="AA9588" s="71"/>
      <c r="AB9588" s="70"/>
      <c r="AC9588" s="70"/>
      <c r="AD9588" s="53"/>
      <c r="AE9588" s="53"/>
      <c r="AF9588" s="72"/>
      <c r="AG9588" s="70"/>
      <c r="AH9588" s="70"/>
      <c r="AI9588" s="70"/>
    </row>
    <row r="9589" spans="1:35" ht="12.75" customHeight="1" x14ac:dyDescent="0.2">
      <c r="A9589" s="64" t="s">
        <v>1506</v>
      </c>
      <c r="B9589" s="65" t="s">
        <v>1505</v>
      </c>
      <c r="C9589" s="65">
        <v>3813579</v>
      </c>
      <c r="D9589" s="66">
        <f>VLOOKUP(A9589,'2.1 Termination Charges'!$B$4:$F$904,5,0)</f>
        <v>0.61817</v>
      </c>
      <c r="G9589" s="67"/>
      <c r="H9589" s="67"/>
      <c r="J9589" s="67"/>
      <c r="P9589" s="68"/>
      <c r="Q9589" s="69"/>
      <c r="R9589" s="69"/>
      <c r="Z9589" s="70"/>
      <c r="AA9589" s="71"/>
      <c r="AB9589" s="70"/>
      <c r="AC9589" s="70"/>
      <c r="AD9589" s="53"/>
      <c r="AE9589" s="53"/>
      <c r="AF9589" s="72"/>
      <c r="AG9589" s="70"/>
      <c r="AH9589" s="70"/>
      <c r="AI9589" s="70"/>
    </row>
    <row r="9590" spans="1:35" ht="12.75" customHeight="1" x14ac:dyDescent="0.2">
      <c r="A9590" s="64" t="s">
        <v>1506</v>
      </c>
      <c r="B9590" s="65" t="s">
        <v>1505</v>
      </c>
      <c r="C9590" s="65">
        <v>3813621</v>
      </c>
      <c r="D9590" s="66">
        <f>VLOOKUP(A9590,'2.1 Termination Charges'!$B$4:$F$904,5,0)</f>
        <v>0.61817</v>
      </c>
      <c r="G9590" s="67"/>
      <c r="H9590" s="67"/>
      <c r="J9590" s="67"/>
      <c r="P9590" s="68"/>
      <c r="Q9590" s="69"/>
      <c r="R9590" s="69"/>
      <c r="Z9590" s="70"/>
      <c r="AA9590" s="71"/>
      <c r="AB9590" s="70"/>
      <c r="AC9590" s="70"/>
      <c r="AD9590" s="53"/>
      <c r="AE9590" s="53"/>
      <c r="AF9590" s="72"/>
      <c r="AG9590" s="70"/>
      <c r="AH9590" s="70"/>
      <c r="AI9590" s="70"/>
    </row>
    <row r="9591" spans="1:35" ht="12.75" customHeight="1" x14ac:dyDescent="0.2">
      <c r="A9591" s="64" t="s">
        <v>1506</v>
      </c>
      <c r="B9591" s="65" t="s">
        <v>1505</v>
      </c>
      <c r="C9591" s="65">
        <v>3813721</v>
      </c>
      <c r="D9591" s="66">
        <f>VLOOKUP(A9591,'2.1 Termination Charges'!$B$4:$F$904,5,0)</f>
        <v>0.61817</v>
      </c>
      <c r="G9591" s="67"/>
      <c r="H9591" s="67"/>
      <c r="J9591" s="67"/>
      <c r="P9591" s="68"/>
      <c r="Q9591" s="69"/>
      <c r="R9591" s="69"/>
      <c r="Z9591" s="70"/>
      <c r="AA9591" s="71"/>
      <c r="AB9591" s="70"/>
      <c r="AC9591" s="70"/>
      <c r="AD9591" s="53"/>
      <c r="AE9591" s="53"/>
      <c r="AF9591" s="72"/>
      <c r="AG9591" s="70"/>
      <c r="AH9591" s="70"/>
      <c r="AI9591" s="70"/>
    </row>
    <row r="9592" spans="1:35" ht="12.75" customHeight="1" x14ac:dyDescent="0.2">
      <c r="A9592" s="64" t="s">
        <v>1506</v>
      </c>
      <c r="B9592" s="65" t="s">
        <v>1505</v>
      </c>
      <c r="C9592" s="65">
        <v>38139310</v>
      </c>
      <c r="D9592" s="66">
        <f>VLOOKUP(A9592,'2.1 Termination Charges'!$B$4:$F$904,5,0)</f>
        <v>0.61817</v>
      </c>
      <c r="G9592" s="67"/>
      <c r="H9592" s="67"/>
      <c r="J9592" s="67"/>
      <c r="P9592" s="68"/>
      <c r="Q9592" s="69"/>
      <c r="R9592" s="69"/>
      <c r="Z9592" s="70"/>
      <c r="AA9592" s="71"/>
      <c r="AB9592" s="70"/>
      <c r="AC9592" s="70"/>
      <c r="AD9592" s="53"/>
      <c r="AE9592" s="53"/>
      <c r="AF9592" s="72"/>
      <c r="AG9592" s="70"/>
      <c r="AH9592" s="70"/>
      <c r="AI9592" s="70"/>
    </row>
    <row r="9593" spans="1:35" ht="12.75" customHeight="1" x14ac:dyDescent="0.2">
      <c r="A9593" s="64" t="s">
        <v>1508</v>
      </c>
      <c r="B9593" s="65" t="s">
        <v>1507</v>
      </c>
      <c r="C9593" s="65">
        <v>38164</v>
      </c>
      <c r="D9593" s="66">
        <f>VLOOKUP(A9593,'2.1 Termination Charges'!$B$4:$F$904,5,0)</f>
        <v>0.61817</v>
      </c>
      <c r="G9593" s="67"/>
      <c r="H9593" s="67"/>
      <c r="J9593" s="67"/>
      <c r="P9593" s="68"/>
      <c r="Q9593" s="69"/>
      <c r="R9593" s="69"/>
      <c r="Z9593" s="70"/>
      <c r="AA9593" s="71"/>
      <c r="AB9593" s="70"/>
      <c r="AC9593" s="70"/>
      <c r="AD9593" s="53"/>
      <c r="AE9593" s="53"/>
      <c r="AF9593" s="72"/>
      <c r="AG9593" s="70"/>
      <c r="AH9593" s="70"/>
      <c r="AI9593" s="70"/>
    </row>
    <row r="9594" spans="1:35" ht="12.75" customHeight="1" x14ac:dyDescent="0.2">
      <c r="A9594" s="64" t="s">
        <v>1508</v>
      </c>
      <c r="B9594" s="65" t="s">
        <v>1507</v>
      </c>
      <c r="C9594" s="65">
        <v>38165</v>
      </c>
      <c r="D9594" s="66">
        <f>VLOOKUP(A9594,'2.1 Termination Charges'!$B$4:$F$904,5,0)</f>
        <v>0.61817</v>
      </c>
      <c r="G9594" s="67"/>
      <c r="H9594" s="67"/>
      <c r="J9594" s="67"/>
      <c r="P9594" s="68"/>
      <c r="Q9594" s="69"/>
      <c r="R9594" s="69"/>
      <c r="Z9594" s="70"/>
      <c r="AA9594" s="71"/>
      <c r="AB9594" s="70"/>
      <c r="AC9594" s="70"/>
      <c r="AD9594" s="53"/>
      <c r="AE9594" s="53"/>
      <c r="AF9594" s="72"/>
      <c r="AG9594" s="70"/>
      <c r="AH9594" s="70"/>
      <c r="AI9594" s="70"/>
    </row>
    <row r="9595" spans="1:35" ht="12.75" customHeight="1" x14ac:dyDescent="0.2">
      <c r="A9595" s="64" t="s">
        <v>1508</v>
      </c>
      <c r="B9595" s="65" t="s">
        <v>1507</v>
      </c>
      <c r="C9595" s="65">
        <v>38166</v>
      </c>
      <c r="D9595" s="66">
        <f>VLOOKUP(A9595,'2.1 Termination Charges'!$B$4:$F$904,5,0)</f>
        <v>0.61817</v>
      </c>
      <c r="G9595" s="67"/>
      <c r="H9595" s="67"/>
      <c r="J9595" s="67"/>
      <c r="P9595" s="68"/>
      <c r="Q9595" s="69"/>
      <c r="R9595" s="69"/>
      <c r="Z9595" s="70"/>
      <c r="AA9595" s="71"/>
      <c r="AB9595" s="70"/>
      <c r="AC9595" s="70"/>
      <c r="AD9595" s="53"/>
      <c r="AE9595" s="53"/>
      <c r="AF9595" s="72"/>
      <c r="AG9595" s="70"/>
      <c r="AH9595" s="70"/>
      <c r="AI9595" s="70"/>
    </row>
    <row r="9596" spans="1:35" ht="12.75" customHeight="1" x14ac:dyDescent="0.2">
      <c r="A9596" s="64" t="s">
        <v>1510</v>
      </c>
      <c r="B9596" s="65" t="s">
        <v>1509</v>
      </c>
      <c r="C9596" s="65">
        <v>38162</v>
      </c>
      <c r="D9596" s="66">
        <f>VLOOKUP(A9596,'2.1 Termination Charges'!$B$4:$F$904,5,0)</f>
        <v>0.61817</v>
      </c>
      <c r="G9596" s="67"/>
      <c r="H9596" s="67"/>
      <c r="J9596" s="67"/>
      <c r="P9596" s="68"/>
      <c r="Q9596" s="69"/>
      <c r="R9596" s="69"/>
      <c r="Z9596" s="70"/>
      <c r="AA9596" s="71"/>
      <c r="AB9596" s="70"/>
      <c r="AC9596" s="70"/>
      <c r="AD9596" s="53"/>
      <c r="AE9596" s="53"/>
      <c r="AF9596" s="72"/>
      <c r="AG9596" s="70"/>
      <c r="AH9596" s="70"/>
      <c r="AI9596" s="70"/>
    </row>
    <row r="9597" spans="1:35" ht="12.75" customHeight="1" x14ac:dyDescent="0.2">
      <c r="A9597" s="64" t="s">
        <v>1510</v>
      </c>
      <c r="B9597" s="65" t="s">
        <v>1509</v>
      </c>
      <c r="C9597" s="65">
        <v>38163</v>
      </c>
      <c r="D9597" s="66">
        <f>VLOOKUP(A9597,'2.1 Termination Charges'!$B$4:$F$904,5,0)</f>
        <v>0.61817</v>
      </c>
      <c r="G9597" s="67"/>
      <c r="H9597" s="67"/>
      <c r="J9597" s="67"/>
      <c r="P9597" s="68"/>
      <c r="Q9597" s="69"/>
      <c r="R9597" s="69"/>
      <c r="Z9597" s="70"/>
      <c r="AA9597" s="71"/>
      <c r="AB9597" s="70"/>
      <c r="AC9597" s="70"/>
      <c r="AD9597" s="53"/>
      <c r="AE9597" s="53"/>
      <c r="AF9597" s="72"/>
      <c r="AG9597" s="70"/>
      <c r="AH9597" s="70"/>
      <c r="AI9597" s="70"/>
    </row>
    <row r="9598" spans="1:35" ht="12.75" customHeight="1" x14ac:dyDescent="0.2">
      <c r="A9598" s="64" t="s">
        <v>1510</v>
      </c>
      <c r="B9598" s="65" t="s">
        <v>1509</v>
      </c>
      <c r="C9598" s="65">
        <v>38169</v>
      </c>
      <c r="D9598" s="66">
        <f>VLOOKUP(A9598,'2.1 Termination Charges'!$B$4:$F$904,5,0)</f>
        <v>0.61817</v>
      </c>
      <c r="G9598" s="67"/>
      <c r="H9598" s="67"/>
      <c r="J9598" s="67"/>
      <c r="P9598" s="68"/>
      <c r="Q9598" s="69"/>
      <c r="R9598" s="69"/>
      <c r="Z9598" s="70"/>
      <c r="AA9598" s="71"/>
      <c r="AB9598" s="70"/>
      <c r="AC9598" s="70"/>
      <c r="AD9598" s="53"/>
      <c r="AE9598" s="53"/>
      <c r="AF9598" s="72"/>
      <c r="AG9598" s="70"/>
      <c r="AH9598" s="70"/>
      <c r="AI9598" s="70"/>
    </row>
    <row r="9599" spans="1:35" ht="12.75" customHeight="1" x14ac:dyDescent="0.2">
      <c r="A9599" s="64" t="s">
        <v>1512</v>
      </c>
      <c r="B9599" s="65" t="s">
        <v>1511</v>
      </c>
      <c r="C9599" s="65">
        <v>38160</v>
      </c>
      <c r="D9599" s="66">
        <f>VLOOKUP(A9599,'2.1 Termination Charges'!$B$4:$F$904,5,0)</f>
        <v>0.61817</v>
      </c>
      <c r="G9599" s="67"/>
      <c r="H9599" s="67"/>
      <c r="J9599" s="67"/>
      <c r="P9599" s="68"/>
      <c r="Q9599" s="69"/>
      <c r="R9599" s="69"/>
      <c r="Z9599" s="70"/>
      <c r="AA9599" s="71"/>
      <c r="AB9599" s="70"/>
      <c r="AC9599" s="70"/>
      <c r="AD9599" s="53"/>
      <c r="AE9599" s="53"/>
      <c r="AF9599" s="72"/>
      <c r="AG9599" s="70"/>
      <c r="AH9599" s="70"/>
      <c r="AI9599" s="70"/>
    </row>
    <row r="9600" spans="1:35" ht="12.75" customHeight="1" x14ac:dyDescent="0.2">
      <c r="A9600" s="64" t="s">
        <v>1512</v>
      </c>
      <c r="B9600" s="65" t="s">
        <v>1511</v>
      </c>
      <c r="C9600" s="65">
        <v>38161</v>
      </c>
      <c r="D9600" s="66">
        <f>VLOOKUP(A9600,'2.1 Termination Charges'!$B$4:$F$904,5,0)</f>
        <v>0.61817</v>
      </c>
      <c r="G9600" s="67"/>
      <c r="H9600" s="67"/>
      <c r="J9600" s="67"/>
      <c r="P9600" s="68"/>
      <c r="Q9600" s="69"/>
      <c r="R9600" s="69"/>
      <c r="Z9600" s="70"/>
      <c r="AA9600" s="71"/>
      <c r="AB9600" s="70"/>
      <c r="AC9600" s="70"/>
      <c r="AD9600" s="53"/>
      <c r="AE9600" s="53"/>
      <c r="AF9600" s="72"/>
      <c r="AG9600" s="70"/>
      <c r="AH9600" s="70"/>
      <c r="AI9600" s="70"/>
    </row>
    <row r="9601" spans="1:35" ht="12.75" customHeight="1" x14ac:dyDescent="0.2">
      <c r="A9601" s="64" t="s">
        <v>1512</v>
      </c>
      <c r="B9601" s="65" t="s">
        <v>1511</v>
      </c>
      <c r="C9601" s="65">
        <v>38168</v>
      </c>
      <c r="D9601" s="66">
        <f>VLOOKUP(A9601,'2.1 Termination Charges'!$B$4:$F$904,5,0)</f>
        <v>0.61817</v>
      </c>
      <c r="G9601" s="67"/>
      <c r="H9601" s="67"/>
      <c r="J9601" s="67"/>
      <c r="P9601" s="68"/>
      <c r="Q9601" s="69"/>
      <c r="R9601" s="69"/>
      <c r="Z9601" s="70"/>
      <c r="AA9601" s="71"/>
      <c r="AB9601" s="70"/>
      <c r="AC9601" s="70"/>
      <c r="AD9601" s="53"/>
      <c r="AE9601" s="53"/>
      <c r="AF9601" s="72"/>
      <c r="AG9601" s="70"/>
      <c r="AH9601" s="70"/>
      <c r="AI9601" s="70"/>
    </row>
    <row r="9602" spans="1:35" ht="12.75" customHeight="1" x14ac:dyDescent="0.2">
      <c r="A9602" s="64" t="s">
        <v>1514</v>
      </c>
      <c r="B9602" s="65" t="s">
        <v>1513</v>
      </c>
      <c r="C9602" s="65">
        <v>38176540</v>
      </c>
      <c r="D9602" s="66">
        <f>VLOOKUP(A9602,'2.1 Termination Charges'!$B$4:$F$904,5,0)</f>
        <v>0.62685999999999997</v>
      </c>
      <c r="G9602" s="67"/>
      <c r="H9602" s="67"/>
      <c r="J9602" s="67"/>
      <c r="P9602" s="68"/>
      <c r="Q9602" s="69"/>
      <c r="R9602" s="69"/>
      <c r="Z9602" s="70"/>
      <c r="AA9602" s="71"/>
      <c r="AB9602" s="70"/>
      <c r="AC9602" s="70"/>
      <c r="AD9602" s="53"/>
      <c r="AE9602" s="53"/>
      <c r="AF9602" s="72"/>
      <c r="AG9602" s="70"/>
      <c r="AH9602" s="70"/>
      <c r="AI9602" s="70"/>
    </row>
    <row r="9603" spans="1:35" ht="12.75" customHeight="1" x14ac:dyDescent="0.2">
      <c r="A9603" s="64" t="s">
        <v>1516</v>
      </c>
      <c r="B9603" s="65" t="s">
        <v>1515</v>
      </c>
      <c r="C9603" s="65">
        <v>248</v>
      </c>
      <c r="D9603" s="66">
        <f>VLOOKUP(A9603,'2.1 Termination Charges'!$B$4:$F$904,5,0)</f>
        <v>1.19998</v>
      </c>
      <c r="G9603" s="67"/>
      <c r="H9603" s="67"/>
      <c r="J9603" s="67"/>
      <c r="P9603" s="68"/>
      <c r="Q9603" s="69"/>
      <c r="R9603" s="69"/>
      <c r="Z9603" s="70"/>
      <c r="AA9603" s="71"/>
      <c r="AB9603" s="70"/>
      <c r="AC9603" s="70"/>
      <c r="AD9603" s="53"/>
      <c r="AE9603" s="53"/>
      <c r="AF9603" s="72"/>
      <c r="AG9603" s="70"/>
      <c r="AH9603" s="70"/>
      <c r="AI9603" s="70"/>
    </row>
    <row r="9604" spans="1:35" ht="12.75" customHeight="1" x14ac:dyDescent="0.2">
      <c r="A9604" s="64" t="s">
        <v>1518</v>
      </c>
      <c r="B9604" s="65" t="s">
        <v>1517</v>
      </c>
      <c r="C9604" s="65">
        <v>232</v>
      </c>
      <c r="D9604" s="66">
        <f>VLOOKUP(A9604,'2.1 Termination Charges'!$B$4:$F$904,5,0)</f>
        <v>0.79659000000000002</v>
      </c>
      <c r="G9604" s="67"/>
      <c r="H9604" s="67"/>
      <c r="J9604" s="67"/>
      <c r="P9604" s="68"/>
      <c r="Q9604" s="69"/>
      <c r="R9604" s="69"/>
      <c r="Z9604" s="70"/>
      <c r="AA9604" s="71"/>
      <c r="AB9604" s="70"/>
      <c r="AC9604" s="70"/>
      <c r="AD9604" s="53"/>
      <c r="AE9604" s="53"/>
      <c r="AF9604" s="72"/>
      <c r="AG9604" s="70"/>
      <c r="AH9604" s="70"/>
      <c r="AI9604" s="70"/>
    </row>
    <row r="9605" spans="1:35" ht="12.75" customHeight="1" x14ac:dyDescent="0.2">
      <c r="A9605" s="64" t="s">
        <v>1520</v>
      </c>
      <c r="B9605" s="65" t="s">
        <v>1519</v>
      </c>
      <c r="C9605" s="65">
        <v>23277</v>
      </c>
      <c r="D9605" s="66">
        <f>VLOOKUP(A9605,'2.1 Termination Charges'!$B$4:$F$904,5,0)</f>
        <v>0.75756000000000001</v>
      </c>
      <c r="G9605" s="67"/>
      <c r="H9605" s="67"/>
      <c r="J9605" s="67"/>
      <c r="P9605" s="68"/>
      <c r="Q9605" s="69"/>
      <c r="R9605" s="69"/>
      <c r="Z9605" s="70"/>
      <c r="AA9605" s="71"/>
      <c r="AB9605" s="70"/>
      <c r="AC9605" s="70"/>
      <c r="AD9605" s="53"/>
      <c r="AE9605" s="53"/>
      <c r="AF9605" s="72"/>
      <c r="AG9605" s="70"/>
      <c r="AH9605" s="70"/>
      <c r="AI9605" s="70"/>
    </row>
    <row r="9606" spans="1:35" ht="12.75" customHeight="1" x14ac:dyDescent="0.2">
      <c r="A9606" s="64" t="s">
        <v>1520</v>
      </c>
      <c r="B9606" s="65" t="s">
        <v>1519</v>
      </c>
      <c r="C9606" s="65">
        <v>23288</v>
      </c>
      <c r="D9606" s="66">
        <f>VLOOKUP(A9606,'2.1 Termination Charges'!$B$4:$F$904,5,0)</f>
        <v>0.75756000000000001</v>
      </c>
      <c r="G9606" s="67"/>
      <c r="H9606" s="67"/>
      <c r="J9606" s="67"/>
      <c r="P9606" s="68"/>
      <c r="Q9606" s="69"/>
      <c r="R9606" s="69"/>
      <c r="Z9606" s="70"/>
      <c r="AA9606" s="71"/>
      <c r="AB9606" s="70"/>
      <c r="AC9606" s="70"/>
      <c r="AD9606" s="53"/>
      <c r="AE9606" s="53"/>
      <c r="AF9606" s="72"/>
      <c r="AG9606" s="70"/>
      <c r="AH9606" s="70"/>
      <c r="AI9606" s="70"/>
    </row>
    <row r="9607" spans="1:35" ht="12.75" customHeight="1" x14ac:dyDescent="0.2">
      <c r="A9607" s="64" t="s">
        <v>1522</v>
      </c>
      <c r="B9607" s="65" t="s">
        <v>1521</v>
      </c>
      <c r="C9607" s="65">
        <v>23273</v>
      </c>
      <c r="D9607" s="66">
        <f>VLOOKUP(A9607,'2.1 Termination Charges'!$B$4:$F$904,5,0)</f>
        <v>0.79268000000000005</v>
      </c>
      <c r="G9607" s="67"/>
      <c r="H9607" s="67"/>
      <c r="J9607" s="67"/>
      <c r="P9607" s="68"/>
      <c r="Q9607" s="69"/>
      <c r="R9607" s="69"/>
      <c r="Z9607" s="70"/>
      <c r="AA9607" s="71"/>
      <c r="AB9607" s="70"/>
      <c r="AC9607" s="70"/>
      <c r="AD9607" s="53"/>
      <c r="AE9607" s="53"/>
      <c r="AF9607" s="72"/>
      <c r="AG9607" s="70"/>
      <c r="AH9607" s="70"/>
      <c r="AI9607" s="70"/>
    </row>
    <row r="9608" spans="1:35" ht="12.75" customHeight="1" x14ac:dyDescent="0.2">
      <c r="A9608" s="64" t="s">
        <v>1522</v>
      </c>
      <c r="B9608" s="65" t="s">
        <v>1521</v>
      </c>
      <c r="C9608" s="65">
        <v>23274</v>
      </c>
      <c r="D9608" s="66">
        <f>VLOOKUP(A9608,'2.1 Termination Charges'!$B$4:$F$904,5,0)</f>
        <v>0.79268000000000005</v>
      </c>
      <c r="G9608" s="67"/>
      <c r="H9608" s="67"/>
      <c r="J9608" s="67"/>
      <c r="P9608" s="68"/>
      <c r="Q9608" s="69"/>
      <c r="R9608" s="69"/>
      <c r="Z9608" s="70"/>
      <c r="AA9608" s="71"/>
      <c r="AB9608" s="70"/>
      <c r="AC9608" s="70"/>
      <c r="AD9608" s="53"/>
      <c r="AE9608" s="53"/>
      <c r="AF9608" s="72"/>
      <c r="AG9608" s="70"/>
      <c r="AH9608" s="70"/>
      <c r="AI9608" s="70"/>
    </row>
    <row r="9609" spans="1:35" ht="12.75" customHeight="1" x14ac:dyDescent="0.2">
      <c r="A9609" s="64" t="s">
        <v>1522</v>
      </c>
      <c r="B9609" s="65" t="s">
        <v>1521</v>
      </c>
      <c r="C9609" s="65">
        <v>23275</v>
      </c>
      <c r="D9609" s="66">
        <f>VLOOKUP(A9609,'2.1 Termination Charges'!$B$4:$F$904,5,0)</f>
        <v>0.79268000000000005</v>
      </c>
      <c r="G9609" s="67"/>
      <c r="H9609" s="67"/>
      <c r="J9609" s="67"/>
      <c r="P9609" s="68"/>
      <c r="Q9609" s="69"/>
      <c r="R9609" s="69"/>
      <c r="Z9609" s="70"/>
      <c r="AA9609" s="71"/>
      <c r="AB9609" s="70"/>
      <c r="AC9609" s="70"/>
      <c r="AD9609" s="53"/>
      <c r="AE9609" s="53"/>
      <c r="AF9609" s="72"/>
      <c r="AG9609" s="70"/>
      <c r="AH9609" s="70"/>
      <c r="AI9609" s="70"/>
    </row>
    <row r="9610" spans="1:35" ht="12.75" customHeight="1" x14ac:dyDescent="0.2">
      <c r="A9610" s="64" t="s">
        <v>1522</v>
      </c>
      <c r="B9610" s="65" t="s">
        <v>1521</v>
      </c>
      <c r="C9610" s="65">
        <v>23276</v>
      </c>
      <c r="D9610" s="66">
        <f>VLOOKUP(A9610,'2.1 Termination Charges'!$B$4:$F$904,5,0)</f>
        <v>0.79268000000000005</v>
      </c>
      <c r="G9610" s="67"/>
      <c r="H9610" s="67"/>
      <c r="J9610" s="67"/>
      <c r="P9610" s="68"/>
      <c r="Q9610" s="69"/>
      <c r="R9610" s="69"/>
      <c r="Z9610" s="70"/>
      <c r="AA9610" s="71"/>
      <c r="AB9610" s="70"/>
      <c r="AC9610" s="70"/>
      <c r="AD9610" s="53"/>
      <c r="AE9610" s="53"/>
      <c r="AF9610" s="72"/>
      <c r="AG9610" s="70"/>
      <c r="AH9610" s="70"/>
      <c r="AI9610" s="70"/>
    </row>
    <row r="9611" spans="1:35" ht="12.75" customHeight="1" x14ac:dyDescent="0.2">
      <c r="A9611" s="64" t="s">
        <v>1522</v>
      </c>
      <c r="B9611" s="65" t="s">
        <v>1521</v>
      </c>
      <c r="C9611" s="65">
        <v>23278</v>
      </c>
      <c r="D9611" s="66">
        <f>VLOOKUP(A9611,'2.1 Termination Charges'!$B$4:$F$904,5,0)</f>
        <v>0.79268000000000005</v>
      </c>
      <c r="G9611" s="67"/>
      <c r="H9611" s="67"/>
      <c r="J9611" s="67"/>
      <c r="P9611" s="68"/>
      <c r="Q9611" s="69"/>
      <c r="R9611" s="69"/>
      <c r="Z9611" s="70"/>
      <c r="AA9611" s="71"/>
      <c r="AB9611" s="70"/>
      <c r="AC9611" s="70"/>
      <c r="AD9611" s="53"/>
      <c r="AE9611" s="53"/>
      <c r="AF9611" s="72"/>
      <c r="AG9611" s="70"/>
      <c r="AH9611" s="70"/>
      <c r="AI9611" s="70"/>
    </row>
    <row r="9612" spans="1:35" ht="12.75" customHeight="1" x14ac:dyDescent="0.2">
      <c r="A9612" s="64" t="s">
        <v>1522</v>
      </c>
      <c r="B9612" s="65" t="s">
        <v>1521</v>
      </c>
      <c r="C9612" s="65">
        <v>23279</v>
      </c>
      <c r="D9612" s="66">
        <f>VLOOKUP(A9612,'2.1 Termination Charges'!$B$4:$F$904,5,0)</f>
        <v>0.79268000000000005</v>
      </c>
      <c r="G9612" s="67"/>
      <c r="H9612" s="67"/>
      <c r="J9612" s="67"/>
      <c r="P9612" s="68"/>
      <c r="Q9612" s="69"/>
      <c r="R9612" s="69"/>
      <c r="Z9612" s="70"/>
      <c r="AA9612" s="71"/>
      <c r="AB9612" s="70"/>
      <c r="AC9612" s="70"/>
      <c r="AD9612" s="53"/>
      <c r="AE9612" s="53"/>
      <c r="AF9612" s="72"/>
      <c r="AG9612" s="70"/>
      <c r="AH9612" s="70"/>
      <c r="AI9612" s="70"/>
    </row>
    <row r="9613" spans="1:35" ht="12.75" customHeight="1" x14ac:dyDescent="0.2">
      <c r="A9613" s="64" t="s">
        <v>1524</v>
      </c>
      <c r="B9613" s="65" t="s">
        <v>1523</v>
      </c>
      <c r="C9613" s="65">
        <v>23233</v>
      </c>
      <c r="D9613" s="66">
        <f>VLOOKUP(A9613,'2.1 Termination Charges'!$B$4:$F$904,5,0)</f>
        <v>0.7913</v>
      </c>
      <c r="G9613" s="67"/>
      <c r="H9613" s="67"/>
      <c r="J9613" s="67"/>
      <c r="P9613" s="68"/>
      <c r="Q9613" s="69"/>
      <c r="R9613" s="69"/>
      <c r="Z9613" s="70"/>
      <c r="AA9613" s="71"/>
      <c r="AB9613" s="70"/>
      <c r="AC9613" s="70"/>
      <c r="AD9613" s="53"/>
      <c r="AE9613" s="53"/>
      <c r="AF9613" s="72"/>
      <c r="AG9613" s="70"/>
      <c r="AH9613" s="70"/>
      <c r="AI9613" s="70"/>
    </row>
    <row r="9614" spans="1:35" ht="12.75" customHeight="1" x14ac:dyDescent="0.2">
      <c r="A9614" s="64" t="s">
        <v>1524</v>
      </c>
      <c r="B9614" s="65" t="s">
        <v>1523</v>
      </c>
      <c r="C9614" s="65">
        <v>23234</v>
      </c>
      <c r="D9614" s="66">
        <f>VLOOKUP(A9614,'2.1 Termination Charges'!$B$4:$F$904,5,0)</f>
        <v>0.7913</v>
      </c>
      <c r="G9614" s="67"/>
      <c r="H9614" s="67"/>
      <c r="J9614" s="67"/>
      <c r="P9614" s="68"/>
      <c r="Q9614" s="69"/>
      <c r="R9614" s="69"/>
      <c r="Z9614" s="70"/>
      <c r="AA9614" s="71"/>
      <c r="AB9614" s="70"/>
      <c r="AC9614" s="70"/>
      <c r="AD9614" s="53"/>
      <c r="AE9614" s="53"/>
      <c r="AF9614" s="72"/>
      <c r="AG9614" s="70"/>
      <c r="AH9614" s="70"/>
      <c r="AI9614" s="70"/>
    </row>
    <row r="9615" spans="1:35" ht="12.75" customHeight="1" x14ac:dyDescent="0.2">
      <c r="A9615" s="64" t="s">
        <v>1526</v>
      </c>
      <c r="B9615" s="65" t="s">
        <v>1525</v>
      </c>
      <c r="C9615" s="65">
        <v>23230</v>
      </c>
      <c r="D9615" s="66">
        <f>VLOOKUP(A9615,'2.1 Termination Charges'!$B$4:$F$904,5,0)</f>
        <v>0.75756000000000001</v>
      </c>
      <c r="G9615" s="67"/>
      <c r="H9615" s="67"/>
      <c r="J9615" s="67"/>
      <c r="P9615" s="68"/>
      <c r="Q9615" s="69"/>
      <c r="R9615" s="69"/>
      <c r="Z9615" s="70"/>
      <c r="AA9615" s="71"/>
      <c r="AB9615" s="70"/>
      <c r="AC9615" s="70"/>
      <c r="AD9615" s="53"/>
      <c r="AE9615" s="53"/>
      <c r="AF9615" s="72"/>
      <c r="AG9615" s="70"/>
      <c r="AH9615" s="70"/>
      <c r="AI9615" s="70"/>
    </row>
    <row r="9616" spans="1:35" ht="12.75" customHeight="1" x14ac:dyDescent="0.2">
      <c r="A9616" s="64" t="s">
        <v>1528</v>
      </c>
      <c r="B9616" s="65" t="s">
        <v>1527</v>
      </c>
      <c r="C9616" s="65">
        <v>23225</v>
      </c>
      <c r="D9616" s="66">
        <f>VLOOKUP(A9616,'2.1 Termination Charges'!$B$4:$F$904,5,0)</f>
        <v>0.75756000000000001</v>
      </c>
      <c r="G9616" s="67"/>
      <c r="H9616" s="67"/>
      <c r="J9616" s="67"/>
      <c r="P9616" s="68"/>
      <c r="Q9616" s="69"/>
      <c r="R9616" s="69"/>
      <c r="Z9616" s="70"/>
      <c r="AA9616" s="71"/>
      <c r="AB9616" s="70"/>
      <c r="AC9616" s="70"/>
      <c r="AD9616" s="53"/>
      <c r="AE9616" s="53"/>
      <c r="AF9616" s="72"/>
      <c r="AG9616" s="70"/>
      <c r="AH9616" s="70"/>
      <c r="AI9616" s="70"/>
    </row>
    <row r="9617" spans="1:35" ht="12.75" customHeight="1" x14ac:dyDescent="0.2">
      <c r="A9617" s="64" t="s">
        <v>1528</v>
      </c>
      <c r="B9617" s="65" t="s">
        <v>1527</v>
      </c>
      <c r="C9617" s="65">
        <v>23235</v>
      </c>
      <c r="D9617" s="66">
        <f>VLOOKUP(A9617,'2.1 Termination Charges'!$B$4:$F$904,5,0)</f>
        <v>0.75756000000000001</v>
      </c>
      <c r="G9617" s="67"/>
      <c r="H9617" s="67"/>
      <c r="J9617" s="67"/>
      <c r="P9617" s="68"/>
      <c r="Q9617" s="69"/>
      <c r="R9617" s="69"/>
      <c r="Z9617" s="70"/>
      <c r="AA9617" s="71"/>
      <c r="AB9617" s="70"/>
      <c r="AC9617" s="70"/>
      <c r="AD9617" s="53"/>
      <c r="AE9617" s="53"/>
      <c r="AF9617" s="72"/>
      <c r="AG9617" s="70"/>
      <c r="AH9617" s="70"/>
      <c r="AI9617" s="70"/>
    </row>
    <row r="9618" spans="1:35" ht="12.75" customHeight="1" x14ac:dyDescent="0.2">
      <c r="A9618" s="64" t="s">
        <v>1528</v>
      </c>
      <c r="B9618" s="65" t="s">
        <v>1527</v>
      </c>
      <c r="C9618" s="65">
        <v>23256</v>
      </c>
      <c r="D9618" s="66">
        <f>VLOOKUP(A9618,'2.1 Termination Charges'!$B$4:$F$904,5,0)</f>
        <v>0.75756000000000001</v>
      </c>
      <c r="G9618" s="67"/>
      <c r="H9618" s="67"/>
      <c r="J9618" s="67"/>
      <c r="P9618" s="68"/>
      <c r="Q9618" s="69"/>
      <c r="R9618" s="69"/>
      <c r="Z9618" s="70"/>
      <c r="AA9618" s="71"/>
      <c r="AB9618" s="70"/>
      <c r="AC9618" s="70"/>
      <c r="AD9618" s="53"/>
      <c r="AE9618" s="53"/>
      <c r="AF9618" s="72"/>
      <c r="AG9618" s="70"/>
      <c r="AH9618" s="70"/>
      <c r="AI9618" s="70"/>
    </row>
    <row r="9619" spans="1:35" ht="12.75" customHeight="1" x14ac:dyDescent="0.2">
      <c r="A9619" s="64" t="s">
        <v>1530</v>
      </c>
      <c r="B9619" s="65" t="s">
        <v>1529</v>
      </c>
      <c r="C9619" s="65">
        <v>65</v>
      </c>
      <c r="D9619" s="66">
        <f>VLOOKUP(A9619,'2.1 Termination Charges'!$B$4:$F$904,5,0)</f>
        <v>1.503E-2</v>
      </c>
      <c r="G9619" s="67"/>
      <c r="H9619" s="67"/>
      <c r="J9619" s="67"/>
      <c r="P9619" s="68"/>
      <c r="Q9619" s="69"/>
      <c r="R9619" s="69"/>
      <c r="Z9619" s="70"/>
      <c r="AA9619" s="71"/>
      <c r="AB9619" s="70"/>
      <c r="AC9619" s="70"/>
      <c r="AD9619" s="53"/>
      <c r="AE9619" s="53"/>
      <c r="AF9619" s="72"/>
      <c r="AG9619" s="70"/>
      <c r="AH9619" s="70"/>
      <c r="AI9619" s="70"/>
    </row>
    <row r="9620" spans="1:35" ht="12.75" customHeight="1" x14ac:dyDescent="0.2">
      <c r="A9620" s="64" t="s">
        <v>1532</v>
      </c>
      <c r="B9620" s="65" t="s">
        <v>1531</v>
      </c>
      <c r="C9620" s="65">
        <v>658</v>
      </c>
      <c r="D9620" s="66">
        <f>VLOOKUP(A9620,'2.1 Termination Charges'!$B$4:$F$904,5,0)</f>
        <v>1.503E-2</v>
      </c>
      <c r="G9620" s="67"/>
      <c r="H9620" s="67"/>
      <c r="J9620" s="67"/>
      <c r="P9620" s="68"/>
      <c r="Q9620" s="69"/>
      <c r="R9620" s="69"/>
      <c r="Z9620" s="70"/>
      <c r="AA9620" s="71"/>
      <c r="AB9620" s="70"/>
      <c r="AC9620" s="70"/>
      <c r="AD9620" s="53"/>
      <c r="AE9620" s="53"/>
      <c r="AF9620" s="72"/>
      <c r="AG9620" s="70"/>
      <c r="AH9620" s="70"/>
      <c r="AI9620" s="70"/>
    </row>
    <row r="9621" spans="1:35" ht="12.75" customHeight="1" x14ac:dyDescent="0.2">
      <c r="A9621" s="64" t="s">
        <v>1532</v>
      </c>
      <c r="B9621" s="65" t="s">
        <v>1531</v>
      </c>
      <c r="C9621" s="65">
        <v>659</v>
      </c>
      <c r="D9621" s="66">
        <f>VLOOKUP(A9621,'2.1 Termination Charges'!$B$4:$F$904,5,0)</f>
        <v>1.503E-2</v>
      </c>
      <c r="G9621" s="67"/>
      <c r="H9621" s="67"/>
      <c r="J9621" s="67"/>
      <c r="P9621" s="68"/>
      <c r="Q9621" s="69"/>
      <c r="R9621" s="69"/>
      <c r="Z9621" s="70"/>
      <c r="AA9621" s="71"/>
      <c r="AB9621" s="70"/>
      <c r="AC9621" s="70"/>
      <c r="AD9621" s="53"/>
      <c r="AE9621" s="53"/>
      <c r="AF9621" s="72"/>
      <c r="AG9621" s="70"/>
      <c r="AH9621" s="70"/>
      <c r="AI9621" s="70"/>
    </row>
    <row r="9622" spans="1:35" ht="12.75" customHeight="1" x14ac:dyDescent="0.2">
      <c r="A9622" s="64" t="s">
        <v>1534</v>
      </c>
      <c r="B9622" s="65" t="s">
        <v>1533</v>
      </c>
      <c r="C9622" s="65">
        <v>1721</v>
      </c>
      <c r="D9622" s="66">
        <f>VLOOKUP(A9622,'2.1 Termination Charges'!$B$4:$F$904,5,0)</f>
        <v>0.16411999999999999</v>
      </c>
      <c r="G9622" s="67"/>
      <c r="H9622" s="67"/>
      <c r="J9622" s="67"/>
      <c r="P9622" s="68"/>
      <c r="Q9622" s="69"/>
      <c r="R9622" s="69"/>
      <c r="Z9622" s="70"/>
      <c r="AA9622" s="71"/>
      <c r="AB9622" s="70"/>
      <c r="AC9622" s="70"/>
      <c r="AD9622" s="53"/>
      <c r="AE9622" s="53"/>
      <c r="AF9622" s="72"/>
      <c r="AG9622" s="70"/>
      <c r="AH9622" s="70"/>
      <c r="AI9622" s="70"/>
    </row>
    <row r="9623" spans="1:35" ht="12.75" customHeight="1" x14ac:dyDescent="0.2">
      <c r="A9623" s="64" t="s">
        <v>1536</v>
      </c>
      <c r="B9623" s="65" t="s">
        <v>1535</v>
      </c>
      <c r="C9623" s="65">
        <v>421</v>
      </c>
      <c r="D9623" s="66">
        <f>VLOOKUP(A9623,'2.1 Termination Charges'!$B$4:$F$904,5,0)</f>
        <v>3.8800000000000002E-3</v>
      </c>
      <c r="G9623" s="67"/>
      <c r="H9623" s="67"/>
      <c r="J9623" s="67"/>
      <c r="P9623" s="68"/>
      <c r="Q9623" s="69"/>
      <c r="R9623" s="69"/>
      <c r="Z9623" s="70"/>
      <c r="AA9623" s="71"/>
      <c r="AB9623" s="70"/>
      <c r="AC9623" s="70"/>
      <c r="AD9623" s="53"/>
      <c r="AE9623" s="53"/>
      <c r="AF9623" s="72"/>
      <c r="AG9623" s="70"/>
      <c r="AH9623" s="70"/>
      <c r="AI9623" s="70"/>
    </row>
    <row r="9624" spans="1:35" ht="12.75" customHeight="1" x14ac:dyDescent="0.2">
      <c r="A9624" s="64" t="s">
        <v>1538</v>
      </c>
      <c r="B9624" s="65" t="s">
        <v>1537</v>
      </c>
      <c r="C9624" s="65">
        <v>4212</v>
      </c>
      <c r="D9624" s="66">
        <f>VLOOKUP(A9624,'2.1 Termination Charges'!$B$4:$F$904,5,0)</f>
        <v>4.7299999999999998E-3</v>
      </c>
      <c r="G9624" s="67"/>
      <c r="H9624" s="67"/>
      <c r="J9624" s="67"/>
      <c r="P9624" s="68"/>
      <c r="Q9624" s="69"/>
      <c r="R9624" s="69"/>
      <c r="Z9624" s="70"/>
      <c r="AA9624" s="71"/>
      <c r="AB9624" s="70"/>
      <c r="AC9624" s="70"/>
      <c r="AD9624" s="53"/>
      <c r="AE9624" s="53"/>
      <c r="AF9624" s="72"/>
      <c r="AG9624" s="70"/>
      <c r="AH9624" s="70"/>
      <c r="AI9624" s="70"/>
    </row>
    <row r="9625" spans="1:35" ht="12.75" customHeight="1" x14ac:dyDescent="0.2">
      <c r="A9625" s="64" t="s">
        <v>1540</v>
      </c>
      <c r="B9625" s="65" t="s">
        <v>1539</v>
      </c>
      <c r="C9625" s="65">
        <v>421901</v>
      </c>
      <c r="D9625" s="66">
        <f>VLOOKUP(A9625,'2.1 Termination Charges'!$B$4:$F$904,5,0)</f>
        <v>1.9390000000000001E-2</v>
      </c>
      <c r="G9625" s="67"/>
      <c r="H9625" s="67"/>
      <c r="J9625" s="67"/>
      <c r="P9625" s="68"/>
      <c r="Q9625" s="69"/>
      <c r="R9625" s="69"/>
      <c r="Z9625" s="70"/>
      <c r="AA9625" s="71"/>
      <c r="AB9625" s="70"/>
      <c r="AC9625" s="70"/>
      <c r="AD9625" s="53"/>
      <c r="AE9625" s="53"/>
      <c r="AF9625" s="72"/>
      <c r="AG9625" s="70"/>
      <c r="AH9625" s="70"/>
      <c r="AI9625" s="70"/>
    </row>
    <row r="9626" spans="1:35" ht="12.75" customHeight="1" x14ac:dyDescent="0.2">
      <c r="A9626" s="64" t="s">
        <v>1540</v>
      </c>
      <c r="B9626" s="65" t="s">
        <v>1539</v>
      </c>
      <c r="C9626" s="65">
        <v>421902</v>
      </c>
      <c r="D9626" s="66">
        <f>VLOOKUP(A9626,'2.1 Termination Charges'!$B$4:$F$904,5,0)</f>
        <v>1.9390000000000001E-2</v>
      </c>
      <c r="G9626" s="67"/>
      <c r="H9626" s="67"/>
      <c r="J9626" s="67"/>
      <c r="P9626" s="68"/>
      <c r="Q9626" s="69"/>
      <c r="R9626" s="69"/>
      <c r="Z9626" s="70"/>
      <c r="AA9626" s="71"/>
      <c r="AB9626" s="70"/>
      <c r="AC9626" s="70"/>
      <c r="AD9626" s="53"/>
      <c r="AE9626" s="53"/>
      <c r="AF9626" s="72"/>
      <c r="AG9626" s="70"/>
      <c r="AH9626" s="70"/>
      <c r="AI9626" s="70"/>
    </row>
    <row r="9627" spans="1:35" ht="12.75" customHeight="1" x14ac:dyDescent="0.2">
      <c r="A9627" s="64" t="s">
        <v>1540</v>
      </c>
      <c r="B9627" s="65" t="s">
        <v>1539</v>
      </c>
      <c r="C9627" s="65">
        <v>421903</v>
      </c>
      <c r="D9627" s="66">
        <f>VLOOKUP(A9627,'2.1 Termination Charges'!$B$4:$F$904,5,0)</f>
        <v>1.9390000000000001E-2</v>
      </c>
      <c r="G9627" s="67"/>
      <c r="H9627" s="67"/>
      <c r="J9627" s="67"/>
      <c r="P9627" s="68"/>
      <c r="Q9627" s="69"/>
      <c r="R9627" s="69"/>
      <c r="Z9627" s="70"/>
      <c r="AA9627" s="71"/>
      <c r="AB9627" s="70"/>
      <c r="AC9627" s="70"/>
      <c r="AD9627" s="53"/>
      <c r="AE9627" s="53"/>
      <c r="AF9627" s="72"/>
      <c r="AG9627" s="70"/>
      <c r="AH9627" s="70"/>
      <c r="AI9627" s="70"/>
    </row>
    <row r="9628" spans="1:35" ht="12.75" customHeight="1" x14ac:dyDescent="0.2">
      <c r="A9628" s="64" t="s">
        <v>1540</v>
      </c>
      <c r="B9628" s="65" t="s">
        <v>1539</v>
      </c>
      <c r="C9628" s="65">
        <v>421904</v>
      </c>
      <c r="D9628" s="66">
        <f>VLOOKUP(A9628,'2.1 Termination Charges'!$B$4:$F$904,5,0)</f>
        <v>1.9390000000000001E-2</v>
      </c>
      <c r="G9628" s="67"/>
      <c r="H9628" s="67"/>
      <c r="J9628" s="67"/>
      <c r="P9628" s="68"/>
      <c r="Q9628" s="69"/>
      <c r="R9628" s="69"/>
      <c r="Z9628" s="70"/>
      <c r="AA9628" s="71"/>
      <c r="AB9628" s="70"/>
      <c r="AC9628" s="70"/>
      <c r="AD9628" s="53"/>
      <c r="AE9628" s="53"/>
      <c r="AF9628" s="72"/>
      <c r="AG9628" s="70"/>
      <c r="AH9628" s="70"/>
      <c r="AI9628" s="70"/>
    </row>
    <row r="9629" spans="1:35" ht="12.75" customHeight="1" x14ac:dyDescent="0.2">
      <c r="A9629" s="64" t="s">
        <v>1540</v>
      </c>
      <c r="B9629" s="65" t="s">
        <v>1539</v>
      </c>
      <c r="C9629" s="65">
        <v>421910</v>
      </c>
      <c r="D9629" s="66">
        <f>VLOOKUP(A9629,'2.1 Termination Charges'!$B$4:$F$904,5,0)</f>
        <v>1.9390000000000001E-2</v>
      </c>
      <c r="G9629" s="67"/>
      <c r="H9629" s="67"/>
      <c r="J9629" s="67"/>
      <c r="P9629" s="68"/>
      <c r="Q9629" s="69"/>
      <c r="R9629" s="69"/>
      <c r="Z9629" s="70"/>
      <c r="AA9629" s="71"/>
      <c r="AB9629" s="70"/>
      <c r="AC9629" s="70"/>
      <c r="AD9629" s="53"/>
      <c r="AE9629" s="53"/>
      <c r="AF9629" s="72"/>
      <c r="AG9629" s="70"/>
      <c r="AH9629" s="70"/>
      <c r="AI9629" s="70"/>
    </row>
    <row r="9630" spans="1:35" ht="12.75" customHeight="1" x14ac:dyDescent="0.2">
      <c r="A9630" s="64" t="s">
        <v>1540</v>
      </c>
      <c r="B9630" s="65" t="s">
        <v>1539</v>
      </c>
      <c r="C9630" s="65">
        <v>421911</v>
      </c>
      <c r="D9630" s="66">
        <f>VLOOKUP(A9630,'2.1 Termination Charges'!$B$4:$F$904,5,0)</f>
        <v>1.9390000000000001E-2</v>
      </c>
      <c r="G9630" s="67"/>
      <c r="H9630" s="67"/>
      <c r="J9630" s="67"/>
      <c r="P9630" s="68"/>
      <c r="Q9630" s="69"/>
      <c r="R9630" s="69"/>
      <c r="Z9630" s="70"/>
      <c r="AA9630" s="71"/>
      <c r="AB9630" s="70"/>
      <c r="AC9630" s="70"/>
      <c r="AD9630" s="53"/>
      <c r="AE9630" s="53"/>
      <c r="AF9630" s="72"/>
      <c r="AG9630" s="70"/>
      <c r="AH9630" s="70"/>
      <c r="AI9630" s="70"/>
    </row>
    <row r="9631" spans="1:35" ht="12.75" customHeight="1" x14ac:dyDescent="0.2">
      <c r="A9631" s="64" t="s">
        <v>1540</v>
      </c>
      <c r="B9631" s="65" t="s">
        <v>1539</v>
      </c>
      <c r="C9631" s="65">
        <v>421912</v>
      </c>
      <c r="D9631" s="66">
        <f>VLOOKUP(A9631,'2.1 Termination Charges'!$B$4:$F$904,5,0)</f>
        <v>1.9390000000000001E-2</v>
      </c>
      <c r="G9631" s="67"/>
      <c r="H9631" s="67"/>
      <c r="J9631" s="67"/>
      <c r="P9631" s="68"/>
      <c r="Q9631" s="69"/>
      <c r="R9631" s="69"/>
      <c r="Z9631" s="70"/>
      <c r="AA9631" s="71"/>
      <c r="AB9631" s="70"/>
      <c r="AC9631" s="70"/>
      <c r="AD9631" s="53"/>
      <c r="AE9631" s="53"/>
      <c r="AF9631" s="72"/>
      <c r="AG9631" s="70"/>
      <c r="AH9631" s="70"/>
      <c r="AI9631" s="70"/>
    </row>
    <row r="9632" spans="1:35" ht="12.75" customHeight="1" x14ac:dyDescent="0.2">
      <c r="A9632" s="64" t="s">
        <v>1540</v>
      </c>
      <c r="B9632" s="65" t="s">
        <v>1539</v>
      </c>
      <c r="C9632" s="65">
        <v>421914</v>
      </c>
      <c r="D9632" s="66">
        <f>VLOOKUP(A9632,'2.1 Termination Charges'!$B$4:$F$904,5,0)</f>
        <v>1.9390000000000001E-2</v>
      </c>
      <c r="G9632" s="67"/>
      <c r="H9632" s="67"/>
      <c r="J9632" s="67"/>
      <c r="P9632" s="68"/>
      <c r="Q9632" s="69"/>
      <c r="R9632" s="69"/>
      <c r="Z9632" s="70"/>
      <c r="AA9632" s="71"/>
      <c r="AB9632" s="70"/>
      <c r="AC9632" s="70"/>
      <c r="AD9632" s="53"/>
      <c r="AE9632" s="53"/>
      <c r="AF9632" s="72"/>
      <c r="AG9632" s="70"/>
      <c r="AH9632" s="70"/>
      <c r="AI9632" s="70"/>
    </row>
    <row r="9633" spans="1:35" ht="12.75" customHeight="1" x14ac:dyDescent="0.2">
      <c r="A9633" s="64" t="s">
        <v>1542</v>
      </c>
      <c r="B9633" s="65" t="s">
        <v>1541</v>
      </c>
      <c r="C9633" s="65">
        <v>421940</v>
      </c>
      <c r="D9633" s="66">
        <f>VLOOKUP(A9633,'2.1 Termination Charges'!$B$4:$F$904,5,0)</f>
        <v>1.9390000000000001E-2</v>
      </c>
      <c r="G9633" s="67"/>
      <c r="H9633" s="67"/>
      <c r="J9633" s="67"/>
      <c r="P9633" s="68"/>
      <c r="Q9633" s="69"/>
      <c r="R9633" s="69"/>
      <c r="Z9633" s="70"/>
      <c r="AA9633" s="71"/>
      <c r="AB9633" s="70"/>
      <c r="AC9633" s="70"/>
      <c r="AD9633" s="53"/>
      <c r="AE9633" s="53"/>
      <c r="AF9633" s="72"/>
      <c r="AG9633" s="70"/>
      <c r="AH9633" s="70"/>
      <c r="AI9633" s="70"/>
    </row>
    <row r="9634" spans="1:35" ht="12.75" customHeight="1" x14ac:dyDescent="0.2">
      <c r="A9634" s="64" t="s">
        <v>1542</v>
      </c>
      <c r="B9634" s="65" t="s">
        <v>1541</v>
      </c>
      <c r="C9634" s="65">
        <v>421944</v>
      </c>
      <c r="D9634" s="66">
        <f>VLOOKUP(A9634,'2.1 Termination Charges'!$B$4:$F$904,5,0)</f>
        <v>1.9390000000000001E-2</v>
      </c>
      <c r="G9634" s="67"/>
      <c r="H9634" s="67"/>
      <c r="J9634" s="67"/>
      <c r="P9634" s="68"/>
      <c r="Q9634" s="69"/>
      <c r="R9634" s="69"/>
      <c r="Z9634" s="70"/>
      <c r="AA9634" s="71"/>
      <c r="AB9634" s="70"/>
      <c r="AC9634" s="70"/>
      <c r="AD9634" s="53"/>
      <c r="AE9634" s="53"/>
      <c r="AF9634" s="72"/>
      <c r="AG9634" s="70"/>
      <c r="AH9634" s="70"/>
      <c r="AI9634" s="70"/>
    </row>
    <row r="9635" spans="1:35" ht="12.75" customHeight="1" x14ac:dyDescent="0.2">
      <c r="A9635" s="64" t="s">
        <v>1542</v>
      </c>
      <c r="B9635" s="65" t="s">
        <v>1541</v>
      </c>
      <c r="C9635" s="65">
        <v>421948</v>
      </c>
      <c r="D9635" s="66">
        <f>VLOOKUP(A9635,'2.1 Termination Charges'!$B$4:$F$904,5,0)</f>
        <v>1.9390000000000001E-2</v>
      </c>
      <c r="G9635" s="67"/>
      <c r="H9635" s="67"/>
      <c r="J9635" s="67"/>
      <c r="P9635" s="68"/>
      <c r="Q9635" s="69"/>
      <c r="R9635" s="69"/>
      <c r="Z9635" s="70"/>
      <c r="AA9635" s="71"/>
      <c r="AB9635" s="70"/>
      <c r="AC9635" s="70"/>
      <c r="AD9635" s="53"/>
      <c r="AE9635" s="53"/>
      <c r="AF9635" s="72"/>
      <c r="AG9635" s="70"/>
      <c r="AH9635" s="70"/>
      <c r="AI9635" s="70"/>
    </row>
    <row r="9636" spans="1:35" ht="12.75" customHeight="1" x14ac:dyDescent="0.2">
      <c r="A9636" s="64" t="s">
        <v>1542</v>
      </c>
      <c r="B9636" s="65" t="s">
        <v>1541</v>
      </c>
      <c r="C9636" s="65">
        <v>421949</v>
      </c>
      <c r="D9636" s="66">
        <f>VLOOKUP(A9636,'2.1 Termination Charges'!$B$4:$F$904,5,0)</f>
        <v>1.9390000000000001E-2</v>
      </c>
      <c r="G9636" s="67"/>
      <c r="H9636" s="67"/>
      <c r="J9636" s="67"/>
      <c r="P9636" s="68"/>
      <c r="Q9636" s="69"/>
      <c r="R9636" s="69"/>
      <c r="Z9636" s="70"/>
      <c r="AA9636" s="71"/>
      <c r="AB9636" s="70"/>
      <c r="AC9636" s="70"/>
      <c r="AD9636" s="53"/>
      <c r="AE9636" s="53"/>
      <c r="AF9636" s="72"/>
      <c r="AG9636" s="70"/>
      <c r="AH9636" s="70"/>
      <c r="AI9636" s="70"/>
    </row>
    <row r="9637" spans="1:35" ht="12.75" customHeight="1" x14ac:dyDescent="0.2">
      <c r="A9637" s="64" t="s">
        <v>1544</v>
      </c>
      <c r="B9637" s="65" t="s">
        <v>1543</v>
      </c>
      <c r="C9637" s="65">
        <v>421905</v>
      </c>
      <c r="D9637" s="66">
        <f>VLOOKUP(A9637,'2.1 Termination Charges'!$B$4:$F$904,5,0)</f>
        <v>1.9390000000000001E-2</v>
      </c>
      <c r="G9637" s="67"/>
      <c r="H9637" s="67"/>
      <c r="J9637" s="67"/>
      <c r="P9637" s="68"/>
      <c r="Q9637" s="69"/>
      <c r="R9637" s="69"/>
      <c r="Z9637" s="70"/>
      <c r="AA9637" s="71"/>
      <c r="AB9637" s="70"/>
      <c r="AC9637" s="70"/>
      <c r="AD9637" s="53"/>
      <c r="AE9637" s="53"/>
      <c r="AF9637" s="72"/>
      <c r="AG9637" s="70"/>
      <c r="AH9637" s="70"/>
      <c r="AI9637" s="70"/>
    </row>
    <row r="9638" spans="1:35" ht="12.75" customHeight="1" x14ac:dyDescent="0.2">
      <c r="A9638" s="64" t="s">
        <v>1544</v>
      </c>
      <c r="B9638" s="65" t="s">
        <v>1543</v>
      </c>
      <c r="C9638" s="65">
        <v>421906</v>
      </c>
      <c r="D9638" s="66">
        <f>VLOOKUP(A9638,'2.1 Termination Charges'!$B$4:$F$904,5,0)</f>
        <v>1.9390000000000001E-2</v>
      </c>
      <c r="G9638" s="67"/>
      <c r="H9638" s="67"/>
      <c r="J9638" s="67"/>
      <c r="P9638" s="68"/>
      <c r="Q9638" s="69"/>
      <c r="R9638" s="69"/>
      <c r="Z9638" s="70"/>
      <c r="AA9638" s="71"/>
      <c r="AB9638" s="70"/>
      <c r="AC9638" s="70"/>
      <c r="AD9638" s="53"/>
      <c r="AE9638" s="53"/>
      <c r="AF9638" s="72"/>
      <c r="AG9638" s="70"/>
      <c r="AH9638" s="70"/>
      <c r="AI9638" s="70"/>
    </row>
    <row r="9639" spans="1:35" ht="12.75" customHeight="1" x14ac:dyDescent="0.2">
      <c r="A9639" s="64" t="s">
        <v>1544</v>
      </c>
      <c r="B9639" s="65" t="s">
        <v>1543</v>
      </c>
      <c r="C9639" s="65">
        <v>421907</v>
      </c>
      <c r="D9639" s="66">
        <f>VLOOKUP(A9639,'2.1 Termination Charges'!$B$4:$F$904,5,0)</f>
        <v>1.9390000000000001E-2</v>
      </c>
      <c r="G9639" s="67"/>
      <c r="H9639" s="67"/>
      <c r="J9639" s="67"/>
      <c r="P9639" s="68"/>
      <c r="Q9639" s="69"/>
      <c r="R9639" s="69"/>
      <c r="Z9639" s="70"/>
      <c r="AA9639" s="71"/>
      <c r="AB9639" s="70"/>
      <c r="AC9639" s="70"/>
      <c r="AD9639" s="53"/>
      <c r="AE9639" s="53"/>
      <c r="AF9639" s="72"/>
      <c r="AG9639" s="70"/>
      <c r="AH9639" s="70"/>
      <c r="AI9639" s="70"/>
    </row>
    <row r="9640" spans="1:35" ht="12.75" customHeight="1" x14ac:dyDescent="0.2">
      <c r="A9640" s="64" t="s">
        <v>1544</v>
      </c>
      <c r="B9640" s="65" t="s">
        <v>1543</v>
      </c>
      <c r="C9640" s="65">
        <v>421908</v>
      </c>
      <c r="D9640" s="66">
        <f>VLOOKUP(A9640,'2.1 Termination Charges'!$B$4:$F$904,5,0)</f>
        <v>1.9390000000000001E-2</v>
      </c>
      <c r="G9640" s="67"/>
      <c r="H9640" s="67"/>
      <c r="J9640" s="67"/>
      <c r="P9640" s="68"/>
      <c r="Q9640" s="69"/>
      <c r="R9640" s="69"/>
      <c r="Z9640" s="70"/>
      <c r="AA9640" s="71"/>
      <c r="AB9640" s="70"/>
      <c r="AC9640" s="70"/>
      <c r="AD9640" s="53"/>
      <c r="AE9640" s="53"/>
      <c r="AF9640" s="72"/>
      <c r="AG9640" s="70"/>
      <c r="AH9640" s="70"/>
      <c r="AI9640" s="70"/>
    </row>
    <row r="9641" spans="1:35" ht="12.75" customHeight="1" x14ac:dyDescent="0.2">
      <c r="A9641" s="64" t="s">
        <v>1544</v>
      </c>
      <c r="B9641" s="65" t="s">
        <v>1543</v>
      </c>
      <c r="C9641" s="65">
        <v>421915</v>
      </c>
      <c r="D9641" s="66">
        <f>VLOOKUP(A9641,'2.1 Termination Charges'!$B$4:$F$904,5,0)</f>
        <v>1.9390000000000001E-2</v>
      </c>
      <c r="G9641" s="67"/>
      <c r="H9641" s="67"/>
      <c r="J9641" s="67"/>
      <c r="P9641" s="68"/>
      <c r="Q9641" s="69"/>
      <c r="R9641" s="69"/>
      <c r="Z9641" s="70"/>
      <c r="AA9641" s="71"/>
      <c r="AB9641" s="70"/>
      <c r="AC9641" s="70"/>
      <c r="AD9641" s="53"/>
      <c r="AE9641" s="53"/>
      <c r="AF9641" s="72"/>
      <c r="AG9641" s="70"/>
      <c r="AH9641" s="70"/>
      <c r="AI9641" s="70"/>
    </row>
    <row r="9642" spans="1:35" ht="12.75" customHeight="1" x14ac:dyDescent="0.2">
      <c r="A9642" s="64" t="s">
        <v>1544</v>
      </c>
      <c r="B9642" s="65" t="s">
        <v>1543</v>
      </c>
      <c r="C9642" s="65">
        <v>421916</v>
      </c>
      <c r="D9642" s="66">
        <f>VLOOKUP(A9642,'2.1 Termination Charges'!$B$4:$F$904,5,0)</f>
        <v>1.9390000000000001E-2</v>
      </c>
      <c r="G9642" s="67"/>
      <c r="H9642" s="67"/>
      <c r="J9642" s="67"/>
      <c r="P9642" s="68"/>
      <c r="Q9642" s="69"/>
      <c r="R9642" s="69"/>
      <c r="Z9642" s="70"/>
      <c r="AA9642" s="71"/>
      <c r="AB9642" s="70"/>
      <c r="AC9642" s="70"/>
      <c r="AD9642" s="53"/>
      <c r="AE9642" s="53"/>
      <c r="AF9642" s="72"/>
      <c r="AG9642" s="70"/>
      <c r="AH9642" s="70"/>
      <c r="AI9642" s="70"/>
    </row>
    <row r="9643" spans="1:35" ht="12.75" customHeight="1" x14ac:dyDescent="0.2">
      <c r="A9643" s="64" t="s">
        <v>1544</v>
      </c>
      <c r="B9643" s="65" t="s">
        <v>1543</v>
      </c>
      <c r="C9643" s="65">
        <v>421917</v>
      </c>
      <c r="D9643" s="66">
        <f>VLOOKUP(A9643,'2.1 Termination Charges'!$B$4:$F$904,5,0)</f>
        <v>1.9390000000000001E-2</v>
      </c>
      <c r="G9643" s="67"/>
      <c r="H9643" s="67"/>
      <c r="J9643" s="67"/>
      <c r="P9643" s="68"/>
      <c r="Q9643" s="69"/>
      <c r="R9643" s="69"/>
      <c r="Z9643" s="70"/>
      <c r="AA9643" s="71"/>
      <c r="AB9643" s="70"/>
      <c r="AC9643" s="70"/>
      <c r="AD9643" s="53"/>
      <c r="AE9643" s="53"/>
      <c r="AF9643" s="72"/>
      <c r="AG9643" s="70"/>
      <c r="AH9643" s="70"/>
      <c r="AI9643" s="70"/>
    </row>
    <row r="9644" spans="1:35" ht="12.75" customHeight="1" x14ac:dyDescent="0.2">
      <c r="A9644" s="64" t="s">
        <v>1544</v>
      </c>
      <c r="B9644" s="65" t="s">
        <v>1543</v>
      </c>
      <c r="C9644" s="65">
        <v>421918</v>
      </c>
      <c r="D9644" s="66">
        <f>VLOOKUP(A9644,'2.1 Termination Charges'!$B$4:$F$904,5,0)</f>
        <v>1.9390000000000001E-2</v>
      </c>
      <c r="G9644" s="67"/>
      <c r="H9644" s="67"/>
      <c r="J9644" s="67"/>
      <c r="P9644" s="68"/>
      <c r="Q9644" s="69"/>
      <c r="R9644" s="69"/>
      <c r="Z9644" s="70"/>
      <c r="AA9644" s="71"/>
      <c r="AB9644" s="70"/>
      <c r="AC9644" s="70"/>
      <c r="AD9644" s="53"/>
      <c r="AE9644" s="53"/>
      <c r="AF9644" s="72"/>
      <c r="AG9644" s="70"/>
      <c r="AH9644" s="70"/>
      <c r="AI9644" s="70"/>
    </row>
    <row r="9645" spans="1:35" ht="12.75" customHeight="1" x14ac:dyDescent="0.2">
      <c r="A9645" s="64" t="s">
        <v>1544</v>
      </c>
      <c r="B9645" s="65" t="s">
        <v>1543</v>
      </c>
      <c r="C9645" s="65">
        <v>421919</v>
      </c>
      <c r="D9645" s="66">
        <f>VLOOKUP(A9645,'2.1 Termination Charges'!$B$4:$F$904,5,0)</f>
        <v>1.9390000000000001E-2</v>
      </c>
      <c r="G9645" s="67"/>
      <c r="H9645" s="67"/>
      <c r="J9645" s="67"/>
      <c r="P9645" s="68"/>
      <c r="Q9645" s="69"/>
      <c r="R9645" s="69"/>
      <c r="Z9645" s="70"/>
      <c r="AA9645" s="71"/>
      <c r="AB9645" s="70"/>
      <c r="AC9645" s="70"/>
      <c r="AD9645" s="53"/>
      <c r="AE9645" s="53"/>
      <c r="AF9645" s="72"/>
      <c r="AG9645" s="70"/>
      <c r="AH9645" s="70"/>
      <c r="AI9645" s="70"/>
    </row>
    <row r="9646" spans="1:35" ht="12.75" customHeight="1" x14ac:dyDescent="0.2">
      <c r="A9646" s="64" t="s">
        <v>1544</v>
      </c>
      <c r="B9646" s="65" t="s">
        <v>1543</v>
      </c>
      <c r="C9646" s="65">
        <v>421945</v>
      </c>
      <c r="D9646" s="66">
        <f>VLOOKUP(A9646,'2.1 Termination Charges'!$B$4:$F$904,5,0)</f>
        <v>1.9390000000000001E-2</v>
      </c>
      <c r="G9646" s="67"/>
      <c r="H9646" s="67"/>
      <c r="J9646" s="67"/>
      <c r="P9646" s="68"/>
      <c r="Q9646" s="69"/>
      <c r="R9646" s="69"/>
      <c r="Z9646" s="70"/>
      <c r="AA9646" s="71"/>
      <c r="AB9646" s="70"/>
      <c r="AC9646" s="70"/>
      <c r="AD9646" s="53"/>
      <c r="AE9646" s="53"/>
      <c r="AF9646" s="72"/>
      <c r="AG9646" s="70"/>
      <c r="AH9646" s="70"/>
      <c r="AI9646" s="70"/>
    </row>
    <row r="9647" spans="1:35" ht="12.75" customHeight="1" x14ac:dyDescent="0.2">
      <c r="A9647" s="64" t="s">
        <v>1546</v>
      </c>
      <c r="B9647" s="65" t="s">
        <v>1545</v>
      </c>
      <c r="C9647" s="65">
        <v>421909</v>
      </c>
      <c r="D9647" s="66">
        <f>VLOOKUP(A9647,'2.1 Termination Charges'!$B$4:$F$904,5,0)</f>
        <v>1.9390000000000001E-2</v>
      </c>
      <c r="G9647" s="67"/>
      <c r="H9647" s="67"/>
      <c r="J9647" s="67"/>
      <c r="P9647" s="68"/>
      <c r="Q9647" s="69"/>
      <c r="R9647" s="69"/>
      <c r="Z9647" s="70"/>
      <c r="AA9647" s="71"/>
      <c r="AB9647" s="70"/>
      <c r="AC9647" s="70"/>
      <c r="AD9647" s="53"/>
      <c r="AE9647" s="53"/>
      <c r="AF9647" s="72"/>
      <c r="AG9647" s="70"/>
      <c r="AH9647" s="70"/>
      <c r="AI9647" s="70"/>
    </row>
    <row r="9648" spans="1:35" ht="12.75" customHeight="1" x14ac:dyDescent="0.2">
      <c r="A9648" s="64" t="s">
        <v>1546</v>
      </c>
      <c r="B9648" s="65" t="s">
        <v>1545</v>
      </c>
      <c r="C9648" s="65">
        <v>421913</v>
      </c>
      <c r="D9648" s="66">
        <f>VLOOKUP(A9648,'2.1 Termination Charges'!$B$4:$F$904,5,0)</f>
        <v>1.9390000000000001E-2</v>
      </c>
      <c r="G9648" s="67"/>
      <c r="H9648" s="67"/>
      <c r="J9648" s="67"/>
      <c r="P9648" s="68"/>
      <c r="Q9648" s="69"/>
      <c r="R9648" s="69"/>
      <c r="Z9648" s="70"/>
      <c r="AA9648" s="71"/>
      <c r="AB9648" s="70"/>
      <c r="AC9648" s="70"/>
      <c r="AD9648" s="53"/>
      <c r="AE9648" s="53"/>
      <c r="AF9648" s="72"/>
      <c r="AG9648" s="70"/>
      <c r="AH9648" s="70"/>
      <c r="AI9648" s="70"/>
    </row>
    <row r="9649" spans="1:35" ht="12.75" customHeight="1" x14ac:dyDescent="0.2">
      <c r="A9649" s="64" t="s">
        <v>1546</v>
      </c>
      <c r="B9649" s="65" t="s">
        <v>1545</v>
      </c>
      <c r="C9649" s="65">
        <v>421959</v>
      </c>
      <c r="D9649" s="66">
        <f>VLOOKUP(A9649,'2.1 Termination Charges'!$B$4:$F$904,5,0)</f>
        <v>1.9390000000000001E-2</v>
      </c>
      <c r="G9649" s="67"/>
      <c r="H9649" s="67"/>
      <c r="J9649" s="67"/>
      <c r="P9649" s="68"/>
      <c r="Q9649" s="69"/>
      <c r="R9649" s="69"/>
      <c r="Z9649" s="70"/>
      <c r="AA9649" s="71"/>
      <c r="AB9649" s="70"/>
      <c r="AC9649" s="70"/>
      <c r="AD9649" s="53"/>
      <c r="AE9649" s="53"/>
      <c r="AF9649" s="72"/>
      <c r="AG9649" s="70"/>
      <c r="AH9649" s="70"/>
      <c r="AI9649" s="70"/>
    </row>
    <row r="9650" spans="1:35" ht="12.75" customHeight="1" x14ac:dyDescent="0.2">
      <c r="A9650" s="64" t="s">
        <v>1548</v>
      </c>
      <c r="B9650" s="65" t="s">
        <v>1547</v>
      </c>
      <c r="C9650" s="65">
        <v>386</v>
      </c>
      <c r="D9650" s="66">
        <f>VLOOKUP(A9650,'2.1 Termination Charges'!$B$4:$F$904,5,0)</f>
        <v>1.6729999999999998E-2</v>
      </c>
      <c r="G9650" s="67"/>
      <c r="H9650" s="67"/>
      <c r="J9650" s="67"/>
      <c r="P9650" s="68"/>
      <c r="Q9650" s="69"/>
      <c r="R9650" s="69"/>
      <c r="Z9650" s="70"/>
      <c r="AA9650" s="71"/>
      <c r="AB9650" s="70"/>
      <c r="AC9650" s="70"/>
      <c r="AD9650" s="53"/>
      <c r="AE9650" s="53"/>
      <c r="AF9650" s="72"/>
      <c r="AG9650" s="70"/>
      <c r="AH9650" s="70"/>
      <c r="AI9650" s="70"/>
    </row>
    <row r="9651" spans="1:35" ht="12.75" customHeight="1" x14ac:dyDescent="0.2">
      <c r="A9651" s="64" t="s">
        <v>1550</v>
      </c>
      <c r="B9651" s="65" t="s">
        <v>1549</v>
      </c>
      <c r="C9651" s="65">
        <v>38631</v>
      </c>
      <c r="D9651" s="66">
        <f>VLOOKUP(A9651,'2.1 Termination Charges'!$B$4:$F$904,5,0)</f>
        <v>3.7580000000000002E-2</v>
      </c>
      <c r="G9651" s="67"/>
      <c r="H9651" s="67"/>
      <c r="J9651" s="67"/>
      <c r="P9651" s="68"/>
      <c r="Q9651" s="69"/>
      <c r="R9651" s="69"/>
      <c r="Z9651" s="70"/>
      <c r="AA9651" s="71"/>
      <c r="AB9651" s="70"/>
      <c r="AC9651" s="70"/>
      <c r="AD9651" s="53"/>
      <c r="AE9651" s="53"/>
      <c r="AF9651" s="72"/>
      <c r="AG9651" s="70"/>
      <c r="AH9651" s="70"/>
      <c r="AI9651" s="70"/>
    </row>
    <row r="9652" spans="1:35" ht="12.75" customHeight="1" x14ac:dyDescent="0.2">
      <c r="A9652" s="64" t="s">
        <v>1550</v>
      </c>
      <c r="B9652" s="65" t="s">
        <v>1549</v>
      </c>
      <c r="C9652" s="65">
        <v>38641</v>
      </c>
      <c r="D9652" s="66">
        <f>VLOOKUP(A9652,'2.1 Termination Charges'!$B$4:$F$904,5,0)</f>
        <v>3.7580000000000002E-2</v>
      </c>
      <c r="G9652" s="67"/>
      <c r="H9652" s="67"/>
      <c r="J9652" s="67"/>
      <c r="P9652" s="68"/>
      <c r="Q9652" s="69"/>
      <c r="R9652" s="69"/>
      <c r="Z9652" s="70"/>
      <c r="AA9652" s="71"/>
      <c r="AB9652" s="70"/>
      <c r="AC9652" s="70"/>
      <c r="AD9652" s="53"/>
      <c r="AE9652" s="53"/>
      <c r="AF9652" s="72"/>
      <c r="AG9652" s="70"/>
      <c r="AH9652" s="70"/>
      <c r="AI9652" s="70"/>
    </row>
    <row r="9653" spans="1:35" ht="12.75" customHeight="1" x14ac:dyDescent="0.2">
      <c r="A9653" s="64" t="s">
        <v>1550</v>
      </c>
      <c r="B9653" s="65" t="s">
        <v>1549</v>
      </c>
      <c r="C9653" s="65">
        <v>38651</v>
      </c>
      <c r="D9653" s="66">
        <f>VLOOKUP(A9653,'2.1 Termination Charges'!$B$4:$F$904,5,0)</f>
        <v>3.7580000000000002E-2</v>
      </c>
      <c r="G9653" s="67"/>
      <c r="H9653" s="67"/>
      <c r="J9653" s="67"/>
      <c r="P9653" s="68"/>
      <c r="Q9653" s="69"/>
      <c r="R9653" s="69"/>
      <c r="Z9653" s="70"/>
      <c r="AA9653" s="71"/>
      <c r="AB9653" s="70"/>
      <c r="AC9653" s="70"/>
      <c r="AD9653" s="53"/>
      <c r="AE9653" s="53"/>
      <c r="AF9653" s="72"/>
      <c r="AG9653" s="70"/>
      <c r="AH9653" s="70"/>
      <c r="AI9653" s="70"/>
    </row>
    <row r="9654" spans="1:35" ht="12.75" customHeight="1" x14ac:dyDescent="0.2">
      <c r="A9654" s="64" t="s">
        <v>1550</v>
      </c>
      <c r="B9654" s="65" t="s">
        <v>1549</v>
      </c>
      <c r="C9654" s="65">
        <v>38671</v>
      </c>
      <c r="D9654" s="66">
        <f>VLOOKUP(A9654,'2.1 Termination Charges'!$B$4:$F$904,5,0)</f>
        <v>3.7580000000000002E-2</v>
      </c>
      <c r="G9654" s="67"/>
      <c r="H9654" s="67"/>
      <c r="J9654" s="67"/>
      <c r="P9654" s="68"/>
      <c r="Q9654" s="69"/>
      <c r="R9654" s="69"/>
      <c r="Z9654" s="70"/>
      <c r="AA9654" s="71"/>
      <c r="AB9654" s="70"/>
      <c r="AC9654" s="70"/>
      <c r="AD9654" s="53"/>
      <c r="AE9654" s="53"/>
      <c r="AF9654" s="72"/>
      <c r="AG9654" s="70"/>
      <c r="AH9654" s="70"/>
      <c r="AI9654" s="70"/>
    </row>
    <row r="9655" spans="1:35" ht="12.75" customHeight="1" x14ac:dyDescent="0.2">
      <c r="A9655" s="64" t="s">
        <v>1550</v>
      </c>
      <c r="B9655" s="65" t="s">
        <v>1549</v>
      </c>
      <c r="C9655" s="65">
        <v>3869800</v>
      </c>
      <c r="D9655" s="66">
        <f>VLOOKUP(A9655,'2.1 Termination Charges'!$B$4:$F$904,5,0)</f>
        <v>3.7580000000000002E-2</v>
      </c>
      <c r="G9655" s="67"/>
      <c r="H9655" s="67"/>
      <c r="J9655" s="67"/>
      <c r="P9655" s="68"/>
      <c r="Q9655" s="69"/>
      <c r="R9655" s="69"/>
      <c r="Z9655" s="70"/>
      <c r="AA9655" s="71"/>
      <c r="AB9655" s="70"/>
      <c r="AC9655" s="70"/>
      <c r="AD9655" s="53"/>
      <c r="AE9655" s="53"/>
      <c r="AF9655" s="72"/>
      <c r="AG9655" s="70"/>
      <c r="AH9655" s="70"/>
      <c r="AI9655" s="70"/>
    </row>
    <row r="9656" spans="1:35" ht="12.75" customHeight="1" x14ac:dyDescent="0.2">
      <c r="A9656" s="64" t="s">
        <v>1550</v>
      </c>
      <c r="B9656" s="65" t="s">
        <v>1549</v>
      </c>
      <c r="C9656" s="65">
        <v>3869809</v>
      </c>
      <c r="D9656" s="66">
        <f>VLOOKUP(A9656,'2.1 Termination Charges'!$B$4:$F$904,5,0)</f>
        <v>3.7580000000000002E-2</v>
      </c>
      <c r="G9656" s="67"/>
      <c r="H9656" s="67"/>
      <c r="J9656" s="67"/>
      <c r="P9656" s="68"/>
      <c r="Q9656" s="69"/>
      <c r="R9656" s="69"/>
      <c r="Z9656" s="70"/>
      <c r="AA9656" s="71"/>
      <c r="AB9656" s="70"/>
      <c r="AC9656" s="70"/>
      <c r="AD9656" s="53"/>
      <c r="AE9656" s="53"/>
      <c r="AF9656" s="72"/>
      <c r="AG9656" s="70"/>
      <c r="AH9656" s="70"/>
      <c r="AI9656" s="70"/>
    </row>
    <row r="9657" spans="1:35" ht="12.75" customHeight="1" x14ac:dyDescent="0.2">
      <c r="A9657" s="64" t="s">
        <v>1550</v>
      </c>
      <c r="B9657" s="65" t="s">
        <v>1549</v>
      </c>
      <c r="C9657" s="65">
        <v>3869817</v>
      </c>
      <c r="D9657" s="66">
        <f>VLOOKUP(A9657,'2.1 Termination Charges'!$B$4:$F$904,5,0)</f>
        <v>3.7580000000000002E-2</v>
      </c>
      <c r="G9657" s="67"/>
      <c r="H9657" s="67"/>
      <c r="J9657" s="67"/>
      <c r="P9657" s="68"/>
      <c r="Q9657" s="69"/>
      <c r="R9657" s="69"/>
      <c r="Z9657" s="70"/>
      <c r="AA9657" s="71"/>
      <c r="AB9657" s="70"/>
      <c r="AC9657" s="70"/>
      <c r="AD9657" s="53"/>
      <c r="AE9657" s="53"/>
      <c r="AF9657" s="72"/>
      <c r="AG9657" s="70"/>
      <c r="AH9657" s="70"/>
      <c r="AI9657" s="70"/>
    </row>
    <row r="9658" spans="1:35" ht="12.75" customHeight="1" x14ac:dyDescent="0.2">
      <c r="A9658" s="64" t="s">
        <v>1552</v>
      </c>
      <c r="B9658" s="65" t="s">
        <v>1551</v>
      </c>
      <c r="C9658" s="65">
        <v>38630</v>
      </c>
      <c r="D9658" s="66">
        <f>VLOOKUP(A9658,'2.1 Termination Charges'!$B$4:$F$904,5,0)</f>
        <v>3.6360000000000003E-2</v>
      </c>
      <c r="G9658" s="67"/>
      <c r="H9658" s="67"/>
      <c r="J9658" s="67"/>
      <c r="P9658" s="68"/>
      <c r="Q9658" s="69"/>
      <c r="R9658" s="69"/>
      <c r="Z9658" s="70"/>
      <c r="AA9658" s="71"/>
      <c r="AB9658" s="70"/>
      <c r="AC9658" s="70"/>
      <c r="AD9658" s="53"/>
      <c r="AE9658" s="53"/>
      <c r="AF9658" s="72"/>
      <c r="AG9658" s="70"/>
      <c r="AH9658" s="70"/>
      <c r="AI9658" s="70"/>
    </row>
    <row r="9659" spans="1:35" ht="12.75" customHeight="1" x14ac:dyDescent="0.2">
      <c r="A9659" s="64" t="s">
        <v>1552</v>
      </c>
      <c r="B9659" s="65" t="s">
        <v>1551</v>
      </c>
      <c r="C9659" s="65">
        <v>38640</v>
      </c>
      <c r="D9659" s="66">
        <f>VLOOKUP(A9659,'2.1 Termination Charges'!$B$4:$F$904,5,0)</f>
        <v>3.6360000000000003E-2</v>
      </c>
      <c r="G9659" s="67"/>
      <c r="H9659" s="67"/>
      <c r="J9659" s="67"/>
      <c r="P9659" s="68"/>
      <c r="Q9659" s="69"/>
      <c r="R9659" s="69"/>
      <c r="Z9659" s="70"/>
      <c r="AA9659" s="71"/>
      <c r="AB9659" s="70"/>
      <c r="AC9659" s="70"/>
      <c r="AD9659" s="53"/>
      <c r="AE9659" s="53"/>
      <c r="AF9659" s="72"/>
      <c r="AG9659" s="70"/>
      <c r="AH9659" s="70"/>
      <c r="AI9659" s="70"/>
    </row>
    <row r="9660" spans="1:35" ht="12.75" customHeight="1" x14ac:dyDescent="0.2">
      <c r="A9660" s="64" t="s">
        <v>1552</v>
      </c>
      <c r="B9660" s="65" t="s">
        <v>1551</v>
      </c>
      <c r="C9660" s="65">
        <v>38668</v>
      </c>
      <c r="D9660" s="66">
        <f>VLOOKUP(A9660,'2.1 Termination Charges'!$B$4:$F$904,5,0)</f>
        <v>3.6360000000000003E-2</v>
      </c>
      <c r="G9660" s="67"/>
      <c r="H9660" s="67"/>
      <c r="J9660" s="67"/>
      <c r="P9660" s="68"/>
      <c r="Q9660" s="69"/>
      <c r="R9660" s="69"/>
      <c r="Z9660" s="70"/>
      <c r="AA9660" s="71"/>
      <c r="AB9660" s="70"/>
      <c r="AC9660" s="70"/>
      <c r="AD9660" s="53"/>
      <c r="AE9660" s="53"/>
      <c r="AF9660" s="72"/>
      <c r="AG9660" s="70"/>
      <c r="AH9660" s="70"/>
      <c r="AI9660" s="70"/>
    </row>
    <row r="9661" spans="1:35" ht="12.75" customHeight="1" x14ac:dyDescent="0.2">
      <c r="A9661" s="64" t="s">
        <v>1552</v>
      </c>
      <c r="B9661" s="65" t="s">
        <v>1551</v>
      </c>
      <c r="C9661" s="65">
        <v>386696</v>
      </c>
      <c r="D9661" s="66">
        <f>VLOOKUP(A9661,'2.1 Termination Charges'!$B$4:$F$904,5,0)</f>
        <v>3.6360000000000003E-2</v>
      </c>
      <c r="G9661" s="67"/>
      <c r="H9661" s="67"/>
      <c r="J9661" s="67"/>
      <c r="P9661" s="68"/>
      <c r="Q9661" s="69"/>
      <c r="R9661" s="69"/>
      <c r="Z9661" s="70"/>
      <c r="AA9661" s="71"/>
      <c r="AB9661" s="70"/>
      <c r="AC9661" s="70"/>
      <c r="AD9661" s="53"/>
      <c r="AE9661" s="53"/>
      <c r="AF9661" s="72"/>
      <c r="AG9661" s="70"/>
      <c r="AH9661" s="70"/>
      <c r="AI9661" s="70"/>
    </row>
    <row r="9662" spans="1:35" ht="12.75" customHeight="1" x14ac:dyDescent="0.2">
      <c r="A9662" s="64" t="s">
        <v>1552</v>
      </c>
      <c r="B9662" s="65" t="s">
        <v>1551</v>
      </c>
      <c r="C9662" s="65">
        <v>386699</v>
      </c>
      <c r="D9662" s="66">
        <f>VLOOKUP(A9662,'2.1 Termination Charges'!$B$4:$F$904,5,0)</f>
        <v>3.6360000000000003E-2</v>
      </c>
      <c r="G9662" s="67"/>
      <c r="H9662" s="67"/>
      <c r="J9662" s="67"/>
      <c r="P9662" s="68"/>
      <c r="Q9662" s="69"/>
      <c r="R9662" s="69"/>
      <c r="Z9662" s="70"/>
      <c r="AA9662" s="71"/>
      <c r="AB9662" s="70"/>
      <c r="AC9662" s="70"/>
      <c r="AD9662" s="53"/>
      <c r="AE9662" s="53"/>
      <c r="AF9662" s="72"/>
      <c r="AG9662" s="70"/>
      <c r="AH9662" s="70"/>
      <c r="AI9662" s="70"/>
    </row>
    <row r="9663" spans="1:35" ht="12.75" customHeight="1" x14ac:dyDescent="0.2">
      <c r="A9663" s="64" t="s">
        <v>1552</v>
      </c>
      <c r="B9663" s="65" t="s">
        <v>1551</v>
      </c>
      <c r="C9663" s="65">
        <v>386833</v>
      </c>
      <c r="D9663" s="66">
        <f>VLOOKUP(A9663,'2.1 Termination Charges'!$B$4:$F$904,5,0)</f>
        <v>3.6360000000000003E-2</v>
      </c>
      <c r="G9663" s="67"/>
      <c r="H9663" s="67"/>
      <c r="J9663" s="67"/>
      <c r="P9663" s="68"/>
      <c r="Q9663" s="69"/>
      <c r="R9663" s="69"/>
      <c r="Z9663" s="70"/>
      <c r="AA9663" s="71"/>
      <c r="AB9663" s="70"/>
      <c r="AC9663" s="70"/>
      <c r="AD9663" s="53"/>
      <c r="AE9663" s="53"/>
      <c r="AF9663" s="72"/>
      <c r="AG9663" s="70"/>
      <c r="AH9663" s="70"/>
      <c r="AI9663" s="70"/>
    </row>
    <row r="9664" spans="1:35" ht="12.75" customHeight="1" x14ac:dyDescent="0.2">
      <c r="A9664" s="64" t="s">
        <v>1552</v>
      </c>
      <c r="B9664" s="65" t="s">
        <v>1551</v>
      </c>
      <c r="C9664" s="65">
        <v>3869801</v>
      </c>
      <c r="D9664" s="66">
        <f>VLOOKUP(A9664,'2.1 Termination Charges'!$B$4:$F$904,5,0)</f>
        <v>3.6360000000000003E-2</v>
      </c>
      <c r="G9664" s="67"/>
      <c r="H9664" s="67"/>
      <c r="J9664" s="67"/>
      <c r="P9664" s="68"/>
      <c r="Q9664" s="69"/>
      <c r="R9664" s="69"/>
      <c r="Z9664" s="70"/>
      <c r="AA9664" s="71"/>
      <c r="AB9664" s="70"/>
      <c r="AC9664" s="70"/>
      <c r="AD9664" s="53"/>
      <c r="AE9664" s="53"/>
      <c r="AF9664" s="72"/>
      <c r="AG9664" s="70"/>
      <c r="AH9664" s="70"/>
      <c r="AI9664" s="70"/>
    </row>
    <row r="9665" spans="1:35" ht="12.75" customHeight="1" x14ac:dyDescent="0.2">
      <c r="A9665" s="64" t="s">
        <v>1552</v>
      </c>
      <c r="B9665" s="65" t="s">
        <v>1551</v>
      </c>
      <c r="C9665" s="65">
        <v>3869803</v>
      </c>
      <c r="D9665" s="66">
        <f>VLOOKUP(A9665,'2.1 Termination Charges'!$B$4:$F$904,5,0)</f>
        <v>3.6360000000000003E-2</v>
      </c>
      <c r="G9665" s="67"/>
      <c r="H9665" s="67"/>
      <c r="J9665" s="67"/>
      <c r="P9665" s="68"/>
      <c r="Q9665" s="69"/>
      <c r="R9665" s="69"/>
      <c r="Z9665" s="70"/>
      <c r="AA9665" s="71"/>
      <c r="AB9665" s="70"/>
      <c r="AC9665" s="70"/>
      <c r="AD9665" s="53"/>
      <c r="AE9665" s="53"/>
      <c r="AF9665" s="72"/>
      <c r="AG9665" s="70"/>
      <c r="AH9665" s="70"/>
      <c r="AI9665" s="70"/>
    </row>
    <row r="9666" spans="1:35" ht="12.75" customHeight="1" x14ac:dyDescent="0.2">
      <c r="A9666" s="64" t="s">
        <v>1552</v>
      </c>
      <c r="B9666" s="65" t="s">
        <v>1551</v>
      </c>
      <c r="C9666" s="65">
        <v>3869818</v>
      </c>
      <c r="D9666" s="66">
        <f>VLOOKUP(A9666,'2.1 Termination Charges'!$B$4:$F$904,5,0)</f>
        <v>3.6360000000000003E-2</v>
      </c>
      <c r="G9666" s="67"/>
      <c r="H9666" s="67"/>
      <c r="J9666" s="67"/>
      <c r="P9666" s="68"/>
      <c r="Q9666" s="69"/>
      <c r="R9666" s="69"/>
      <c r="Z9666" s="70"/>
      <c r="AA9666" s="71"/>
      <c r="AB9666" s="70"/>
      <c r="AC9666" s="70"/>
      <c r="AD9666" s="53"/>
      <c r="AE9666" s="53"/>
      <c r="AF9666" s="72"/>
      <c r="AG9666" s="70"/>
      <c r="AH9666" s="70"/>
      <c r="AI9666" s="70"/>
    </row>
    <row r="9667" spans="1:35" ht="12.75" customHeight="1" x14ac:dyDescent="0.2">
      <c r="A9667" s="64" t="s">
        <v>1554</v>
      </c>
      <c r="B9667" s="65" t="s">
        <v>1553</v>
      </c>
      <c r="C9667" s="65">
        <v>38643</v>
      </c>
      <c r="D9667" s="66">
        <f>VLOOKUP(A9667,'2.1 Termination Charges'!$B$4:$F$904,5,0)</f>
        <v>4.582E-2</v>
      </c>
      <c r="G9667" s="67"/>
      <c r="H9667" s="67"/>
      <c r="J9667" s="67"/>
      <c r="P9667" s="68"/>
      <c r="Q9667" s="69"/>
      <c r="R9667" s="69"/>
      <c r="Z9667" s="70"/>
      <c r="AA9667" s="71"/>
      <c r="AB9667" s="70"/>
      <c r="AC9667" s="70"/>
      <c r="AD9667" s="53"/>
      <c r="AE9667" s="53"/>
      <c r="AF9667" s="72"/>
      <c r="AG9667" s="70"/>
      <c r="AH9667" s="70"/>
      <c r="AI9667" s="70"/>
    </row>
    <row r="9668" spans="1:35" ht="12.75" customHeight="1" x14ac:dyDescent="0.2">
      <c r="A9668" s="64" t="s">
        <v>1554</v>
      </c>
      <c r="B9668" s="65" t="s">
        <v>1553</v>
      </c>
      <c r="C9668" s="65">
        <v>38649</v>
      </c>
      <c r="D9668" s="66">
        <f>VLOOKUP(A9668,'2.1 Termination Charges'!$B$4:$F$904,5,0)</f>
        <v>4.582E-2</v>
      </c>
      <c r="G9668" s="67"/>
      <c r="H9668" s="67"/>
      <c r="J9668" s="67"/>
      <c r="P9668" s="68"/>
      <c r="Q9668" s="69"/>
      <c r="R9668" s="69"/>
      <c r="Z9668" s="70"/>
      <c r="AA9668" s="71"/>
      <c r="AB9668" s="70"/>
      <c r="AC9668" s="70"/>
      <c r="AD9668" s="53"/>
      <c r="AE9668" s="53"/>
      <c r="AF9668" s="72"/>
      <c r="AG9668" s="70"/>
      <c r="AH9668" s="70"/>
      <c r="AI9668" s="70"/>
    </row>
    <row r="9669" spans="1:35" ht="12.75" customHeight="1" x14ac:dyDescent="0.2">
      <c r="A9669" s="64" t="s">
        <v>1556</v>
      </c>
      <c r="B9669" s="65" t="s">
        <v>1555</v>
      </c>
      <c r="C9669" s="65">
        <v>38650</v>
      </c>
      <c r="D9669" s="66">
        <f>VLOOKUP(A9669,'2.1 Termination Charges'!$B$4:$F$904,5,0)</f>
        <v>4.582E-2</v>
      </c>
      <c r="G9669" s="67"/>
      <c r="H9669" s="67"/>
      <c r="J9669" s="67"/>
      <c r="P9669" s="68"/>
      <c r="Q9669" s="69"/>
      <c r="R9669" s="69"/>
      <c r="Z9669" s="70"/>
      <c r="AA9669" s="71"/>
      <c r="AB9669" s="70"/>
      <c r="AC9669" s="70"/>
      <c r="AD9669" s="53"/>
      <c r="AE9669" s="53"/>
      <c r="AF9669" s="72"/>
      <c r="AG9669" s="70"/>
      <c r="AH9669" s="70"/>
      <c r="AI9669" s="70"/>
    </row>
    <row r="9670" spans="1:35" ht="12.75" customHeight="1" x14ac:dyDescent="0.2">
      <c r="A9670" s="64" t="s">
        <v>1556</v>
      </c>
      <c r="B9670" s="65" t="s">
        <v>1555</v>
      </c>
      <c r="C9670" s="65">
        <v>38664</v>
      </c>
      <c r="D9670" s="66">
        <f>VLOOKUP(A9670,'2.1 Termination Charges'!$B$4:$F$904,5,0)</f>
        <v>4.582E-2</v>
      </c>
      <c r="G9670" s="67"/>
      <c r="H9670" s="67"/>
      <c r="J9670" s="67"/>
      <c r="P9670" s="68"/>
      <c r="Q9670" s="69"/>
      <c r="R9670" s="69"/>
      <c r="Z9670" s="70"/>
      <c r="AA9670" s="71"/>
      <c r="AB9670" s="70"/>
      <c r="AC9670" s="70"/>
      <c r="AD9670" s="53"/>
      <c r="AE9670" s="53"/>
      <c r="AF9670" s="72"/>
      <c r="AG9670" s="70"/>
      <c r="AH9670" s="70"/>
      <c r="AI9670" s="70"/>
    </row>
    <row r="9671" spans="1:35" ht="12.75" customHeight="1" x14ac:dyDescent="0.2">
      <c r="A9671" s="64" t="s">
        <v>1556</v>
      </c>
      <c r="B9671" s="65" t="s">
        <v>1555</v>
      </c>
      <c r="C9671" s="65">
        <v>38665</v>
      </c>
      <c r="D9671" s="66">
        <f>VLOOKUP(A9671,'2.1 Termination Charges'!$B$4:$F$904,5,0)</f>
        <v>4.582E-2</v>
      </c>
      <c r="G9671" s="67"/>
      <c r="H9671" s="67"/>
      <c r="J9671" s="67"/>
      <c r="P9671" s="68"/>
      <c r="Q9671" s="69"/>
      <c r="R9671" s="69"/>
      <c r="Z9671" s="70"/>
      <c r="AA9671" s="71"/>
      <c r="AB9671" s="70"/>
      <c r="AC9671" s="70"/>
      <c r="AD9671" s="53"/>
      <c r="AE9671" s="53"/>
      <c r="AF9671" s="72"/>
      <c r="AG9671" s="70"/>
      <c r="AH9671" s="70"/>
      <c r="AI9671" s="70"/>
    </row>
    <row r="9672" spans="1:35" ht="12.75" customHeight="1" x14ac:dyDescent="0.2">
      <c r="A9672" s="64" t="s">
        <v>1556</v>
      </c>
      <c r="B9672" s="65" t="s">
        <v>1555</v>
      </c>
      <c r="C9672" s="65">
        <v>38666</v>
      </c>
      <c r="D9672" s="66">
        <f>VLOOKUP(A9672,'2.1 Termination Charges'!$B$4:$F$904,5,0)</f>
        <v>4.582E-2</v>
      </c>
      <c r="G9672" s="67"/>
      <c r="H9672" s="67"/>
      <c r="J9672" s="67"/>
      <c r="P9672" s="68"/>
      <c r="Q9672" s="69"/>
      <c r="R9672" s="69"/>
      <c r="Z9672" s="70"/>
      <c r="AA9672" s="71"/>
      <c r="AB9672" s="70"/>
      <c r="AC9672" s="70"/>
      <c r="AD9672" s="53"/>
      <c r="AE9672" s="53"/>
      <c r="AF9672" s="72"/>
      <c r="AG9672" s="70"/>
      <c r="AH9672" s="70"/>
      <c r="AI9672" s="70"/>
    </row>
    <row r="9673" spans="1:35" ht="12.75" customHeight="1" x14ac:dyDescent="0.2">
      <c r="A9673" s="64" t="s">
        <v>1556</v>
      </c>
      <c r="B9673" s="65" t="s">
        <v>1555</v>
      </c>
      <c r="C9673" s="65">
        <v>38667</v>
      </c>
      <c r="D9673" s="66">
        <f>VLOOKUP(A9673,'2.1 Termination Charges'!$B$4:$F$904,5,0)</f>
        <v>4.582E-2</v>
      </c>
      <c r="G9673" s="67"/>
      <c r="H9673" s="67"/>
      <c r="J9673" s="67"/>
      <c r="P9673" s="68"/>
      <c r="Q9673" s="69"/>
      <c r="R9673" s="69"/>
      <c r="Z9673" s="70"/>
      <c r="AA9673" s="71"/>
      <c r="AB9673" s="70"/>
      <c r="AC9673" s="70"/>
      <c r="AD9673" s="53"/>
      <c r="AE9673" s="53"/>
      <c r="AF9673" s="72"/>
      <c r="AG9673" s="70"/>
      <c r="AH9673" s="70"/>
      <c r="AI9673" s="70"/>
    </row>
    <row r="9674" spans="1:35" ht="12.75" customHeight="1" x14ac:dyDescent="0.2">
      <c r="A9674" s="64" t="s">
        <v>1556</v>
      </c>
      <c r="B9674" s="65" t="s">
        <v>1555</v>
      </c>
      <c r="C9674" s="65">
        <v>38670</v>
      </c>
      <c r="D9674" s="66">
        <f>VLOOKUP(A9674,'2.1 Termination Charges'!$B$4:$F$904,5,0)</f>
        <v>4.582E-2</v>
      </c>
      <c r="G9674" s="67"/>
      <c r="H9674" s="67"/>
      <c r="J9674" s="67"/>
      <c r="P9674" s="68"/>
      <c r="Q9674" s="69"/>
      <c r="R9674" s="69"/>
      <c r="Z9674" s="70"/>
      <c r="AA9674" s="71"/>
      <c r="AB9674" s="70"/>
      <c r="AC9674" s="70"/>
      <c r="AD9674" s="53"/>
      <c r="AE9674" s="53"/>
      <c r="AF9674" s="72"/>
      <c r="AG9674" s="70"/>
      <c r="AH9674" s="70"/>
      <c r="AI9674" s="70"/>
    </row>
    <row r="9675" spans="1:35" ht="12.75" customHeight="1" x14ac:dyDescent="0.2">
      <c r="A9675" s="64" t="s">
        <v>1556</v>
      </c>
      <c r="B9675" s="65" t="s">
        <v>1555</v>
      </c>
      <c r="C9675" s="65">
        <v>3869802</v>
      </c>
      <c r="D9675" s="66">
        <f>VLOOKUP(A9675,'2.1 Termination Charges'!$B$4:$F$904,5,0)</f>
        <v>4.582E-2</v>
      </c>
      <c r="G9675" s="67"/>
      <c r="H9675" s="67"/>
      <c r="J9675" s="67"/>
      <c r="P9675" s="68"/>
      <c r="Q9675" s="69"/>
      <c r="R9675" s="69"/>
      <c r="Z9675" s="70"/>
      <c r="AA9675" s="71"/>
      <c r="AB9675" s="70"/>
      <c r="AC9675" s="70"/>
      <c r="AD9675" s="53"/>
      <c r="AE9675" s="53"/>
      <c r="AF9675" s="72"/>
      <c r="AG9675" s="70"/>
      <c r="AH9675" s="70"/>
      <c r="AI9675" s="70"/>
    </row>
    <row r="9676" spans="1:35" ht="12.75" customHeight="1" x14ac:dyDescent="0.2">
      <c r="A9676" s="64" t="s">
        <v>1556</v>
      </c>
      <c r="B9676" s="65" t="s">
        <v>1555</v>
      </c>
      <c r="C9676" s="65">
        <v>3869806</v>
      </c>
      <c r="D9676" s="66">
        <f>VLOOKUP(A9676,'2.1 Termination Charges'!$B$4:$F$904,5,0)</f>
        <v>4.582E-2</v>
      </c>
      <c r="G9676" s="67"/>
      <c r="H9676" s="67"/>
      <c r="J9676" s="67"/>
      <c r="P9676" s="68"/>
      <c r="Q9676" s="69"/>
      <c r="R9676" s="69"/>
      <c r="Z9676" s="70"/>
      <c r="AA9676" s="71"/>
      <c r="AB9676" s="70"/>
      <c r="AC9676" s="70"/>
      <c r="AD9676" s="53"/>
      <c r="AE9676" s="53"/>
      <c r="AF9676" s="72"/>
      <c r="AG9676" s="70"/>
      <c r="AH9676" s="70"/>
      <c r="AI9676" s="70"/>
    </row>
    <row r="9677" spans="1:35" ht="12.75" customHeight="1" x14ac:dyDescent="0.2">
      <c r="A9677" s="64" t="s">
        <v>1556</v>
      </c>
      <c r="B9677" s="65" t="s">
        <v>1555</v>
      </c>
      <c r="C9677" s="65">
        <v>3869807</v>
      </c>
      <c r="D9677" s="66">
        <f>VLOOKUP(A9677,'2.1 Termination Charges'!$B$4:$F$904,5,0)</f>
        <v>4.582E-2</v>
      </c>
      <c r="G9677" s="67"/>
      <c r="H9677" s="67"/>
      <c r="J9677" s="67"/>
      <c r="P9677" s="68"/>
      <c r="Q9677" s="69"/>
      <c r="R9677" s="69"/>
      <c r="Z9677" s="70"/>
      <c r="AA9677" s="71"/>
      <c r="AB9677" s="70"/>
      <c r="AC9677" s="70"/>
      <c r="AD9677" s="53"/>
      <c r="AE9677" s="53"/>
      <c r="AF9677" s="72"/>
      <c r="AG9677" s="70"/>
      <c r="AH9677" s="70"/>
      <c r="AI9677" s="70"/>
    </row>
    <row r="9678" spans="1:35" ht="12.75" customHeight="1" x14ac:dyDescent="0.2">
      <c r="A9678" s="64" t="s">
        <v>1556</v>
      </c>
      <c r="B9678" s="65" t="s">
        <v>1555</v>
      </c>
      <c r="C9678" s="65">
        <v>3869814</v>
      </c>
      <c r="D9678" s="66">
        <f>VLOOKUP(A9678,'2.1 Termination Charges'!$B$4:$F$904,5,0)</f>
        <v>4.582E-2</v>
      </c>
      <c r="G9678" s="67"/>
      <c r="H9678" s="67"/>
      <c r="J9678" s="67"/>
      <c r="P9678" s="68"/>
      <c r="Q9678" s="69"/>
      <c r="R9678" s="69"/>
      <c r="Z9678" s="70"/>
      <c r="AA9678" s="71"/>
      <c r="AB9678" s="70"/>
      <c r="AC9678" s="70"/>
      <c r="AD9678" s="53"/>
      <c r="AE9678" s="53"/>
      <c r="AF9678" s="72"/>
      <c r="AG9678" s="70"/>
      <c r="AH9678" s="70"/>
      <c r="AI9678" s="70"/>
    </row>
    <row r="9679" spans="1:35" ht="12.75" customHeight="1" x14ac:dyDescent="0.2">
      <c r="A9679" s="64" t="s">
        <v>1558</v>
      </c>
      <c r="B9679" s="65" t="s">
        <v>1557</v>
      </c>
      <c r="C9679" s="65">
        <v>677</v>
      </c>
      <c r="D9679" s="66">
        <f>VLOOKUP(A9679,'2.1 Termination Charges'!$B$4:$F$904,5,0)</f>
        <v>1.67052</v>
      </c>
      <c r="G9679" s="67"/>
      <c r="H9679" s="67"/>
      <c r="J9679" s="67"/>
      <c r="P9679" s="68"/>
      <c r="Q9679" s="69"/>
      <c r="R9679" s="69"/>
      <c r="Z9679" s="70"/>
      <c r="AA9679" s="71"/>
      <c r="AB9679" s="70"/>
      <c r="AC9679" s="70"/>
      <c r="AD9679" s="53"/>
      <c r="AE9679" s="53"/>
      <c r="AF9679" s="72"/>
      <c r="AG9679" s="70"/>
      <c r="AH9679" s="70"/>
      <c r="AI9679" s="70"/>
    </row>
    <row r="9680" spans="1:35" ht="12.75" customHeight="1" x14ac:dyDescent="0.2">
      <c r="A9680" s="64" t="s">
        <v>1560</v>
      </c>
      <c r="B9680" s="65" t="s">
        <v>1559</v>
      </c>
      <c r="C9680" s="65">
        <v>252</v>
      </c>
      <c r="D9680" s="66">
        <f>VLOOKUP(A9680,'2.1 Termination Charges'!$B$4:$F$904,5,0)</f>
        <v>0.84240999999999999</v>
      </c>
      <c r="G9680" s="67"/>
      <c r="H9680" s="67"/>
      <c r="J9680" s="67"/>
      <c r="P9680" s="68"/>
      <c r="Q9680" s="69"/>
      <c r="R9680" s="69"/>
      <c r="Z9680" s="70"/>
      <c r="AA9680" s="71"/>
      <c r="AB9680" s="70"/>
      <c r="AC9680" s="70"/>
      <c r="AD9680" s="53"/>
      <c r="AE9680" s="53"/>
      <c r="AF9680" s="72"/>
      <c r="AG9680" s="70"/>
      <c r="AH9680" s="70"/>
      <c r="AI9680" s="70"/>
    </row>
    <row r="9681" spans="1:35" ht="12.75" customHeight="1" x14ac:dyDescent="0.2">
      <c r="A9681" s="64" t="s">
        <v>1562</v>
      </c>
      <c r="B9681" s="65" t="s">
        <v>1561</v>
      </c>
      <c r="C9681" s="65">
        <v>25230</v>
      </c>
      <c r="D9681" s="66">
        <f>VLOOKUP(A9681,'2.1 Termination Charges'!$B$4:$F$904,5,0)</f>
        <v>0.84240999999999999</v>
      </c>
      <c r="G9681" s="67"/>
      <c r="H9681" s="67"/>
      <c r="J9681" s="67"/>
      <c r="P9681" s="68"/>
      <c r="Q9681" s="69"/>
      <c r="R9681" s="69"/>
      <c r="Z9681" s="70"/>
      <c r="AA9681" s="71"/>
      <c r="AB9681" s="70"/>
      <c r="AC9681" s="70"/>
      <c r="AD9681" s="53"/>
      <c r="AE9681" s="53"/>
      <c r="AF9681" s="72"/>
      <c r="AG9681" s="70"/>
      <c r="AH9681" s="70"/>
      <c r="AI9681" s="70"/>
    </row>
    <row r="9682" spans="1:35" ht="12.75" customHeight="1" x14ac:dyDescent="0.2">
      <c r="A9682" s="64" t="s">
        <v>1562</v>
      </c>
      <c r="B9682" s="65" t="s">
        <v>1561</v>
      </c>
      <c r="C9682" s="65">
        <v>25259</v>
      </c>
      <c r="D9682" s="66">
        <f>VLOOKUP(A9682,'2.1 Termination Charges'!$B$4:$F$904,5,0)</f>
        <v>0.84240999999999999</v>
      </c>
      <c r="G9682" s="67"/>
      <c r="H9682" s="67"/>
      <c r="J9682" s="67"/>
      <c r="P9682" s="68"/>
      <c r="Q9682" s="69"/>
      <c r="R9682" s="69"/>
      <c r="Z9682" s="70"/>
      <c r="AA9682" s="71"/>
      <c r="AB9682" s="70"/>
      <c r="AC9682" s="70"/>
      <c r="AD9682" s="53"/>
      <c r="AE9682" s="53"/>
      <c r="AF9682" s="72"/>
      <c r="AG9682" s="70"/>
      <c r="AH9682" s="70"/>
      <c r="AI9682" s="70"/>
    </row>
    <row r="9683" spans="1:35" ht="12.75" customHeight="1" x14ac:dyDescent="0.2">
      <c r="A9683" s="64" t="s">
        <v>1564</v>
      </c>
      <c r="B9683" s="65" t="s">
        <v>1563</v>
      </c>
      <c r="C9683" s="65">
        <v>25220</v>
      </c>
      <c r="D9683" s="66">
        <f>VLOOKUP(A9683,'2.1 Termination Charges'!$B$4:$F$904,5,0)</f>
        <v>0.84240999999999999</v>
      </c>
      <c r="G9683" s="67"/>
      <c r="H9683" s="67"/>
      <c r="J9683" s="67"/>
      <c r="P9683" s="68"/>
      <c r="Q9683" s="69"/>
      <c r="R9683" s="69"/>
      <c r="Z9683" s="70"/>
      <c r="AA9683" s="71"/>
      <c r="AB9683" s="70"/>
      <c r="AC9683" s="70"/>
      <c r="AD9683" s="53"/>
      <c r="AE9683" s="53"/>
      <c r="AF9683" s="72"/>
      <c r="AG9683" s="70"/>
      <c r="AH9683" s="70"/>
      <c r="AI9683" s="70"/>
    </row>
    <row r="9684" spans="1:35" ht="12.75" customHeight="1" x14ac:dyDescent="0.2">
      <c r="A9684" s="64" t="s">
        <v>1564</v>
      </c>
      <c r="B9684" s="65" t="s">
        <v>1563</v>
      </c>
      <c r="C9684" s="65">
        <v>25224</v>
      </c>
      <c r="D9684" s="66">
        <f>VLOOKUP(A9684,'2.1 Termination Charges'!$B$4:$F$904,5,0)</f>
        <v>0.84240999999999999</v>
      </c>
      <c r="G9684" s="67"/>
      <c r="H9684" s="67"/>
      <c r="J9684" s="67"/>
      <c r="P9684" s="68"/>
      <c r="Q9684" s="69"/>
      <c r="R9684" s="69"/>
      <c r="Z9684" s="70"/>
      <c r="AA9684" s="71"/>
      <c r="AB9684" s="70"/>
      <c r="AC9684" s="70"/>
      <c r="AD9684" s="53"/>
      <c r="AE9684" s="53"/>
      <c r="AF9684" s="72"/>
      <c r="AG9684" s="70"/>
      <c r="AH9684" s="70"/>
      <c r="AI9684" s="70"/>
    </row>
    <row r="9685" spans="1:35" ht="12.75" customHeight="1" x14ac:dyDescent="0.2">
      <c r="A9685" s="64" t="s">
        <v>1564</v>
      </c>
      <c r="B9685" s="65" t="s">
        <v>1563</v>
      </c>
      <c r="C9685" s="65">
        <v>25263</v>
      </c>
      <c r="D9685" s="66">
        <f>VLOOKUP(A9685,'2.1 Termination Charges'!$B$4:$F$904,5,0)</f>
        <v>0.84240999999999999</v>
      </c>
      <c r="G9685" s="67"/>
      <c r="H9685" s="67"/>
      <c r="J9685" s="67"/>
      <c r="P9685" s="68"/>
      <c r="Q9685" s="69"/>
      <c r="R9685" s="69"/>
      <c r="Z9685" s="70"/>
      <c r="AA9685" s="71"/>
      <c r="AB9685" s="70"/>
      <c r="AC9685" s="70"/>
      <c r="AD9685" s="53"/>
      <c r="AE9685" s="53"/>
      <c r="AF9685" s="72"/>
      <c r="AG9685" s="70"/>
      <c r="AH9685" s="70"/>
      <c r="AI9685" s="70"/>
    </row>
    <row r="9686" spans="1:35" ht="12.75" customHeight="1" x14ac:dyDescent="0.2">
      <c r="A9686" s="64" t="s">
        <v>1564</v>
      </c>
      <c r="B9686" s="65" t="s">
        <v>1563</v>
      </c>
      <c r="C9686" s="65">
        <v>25264</v>
      </c>
      <c r="D9686" s="66">
        <f>VLOOKUP(A9686,'2.1 Termination Charges'!$B$4:$F$904,5,0)</f>
        <v>0.84240999999999999</v>
      </c>
      <c r="G9686" s="67"/>
      <c r="H9686" s="67"/>
      <c r="J9686" s="67"/>
      <c r="P9686" s="68"/>
      <c r="Q9686" s="69"/>
      <c r="R9686" s="69"/>
      <c r="Z9686" s="70"/>
      <c r="AA9686" s="71"/>
      <c r="AB9686" s="70"/>
      <c r="AC9686" s="70"/>
      <c r="AD9686" s="53"/>
      <c r="AE9686" s="53"/>
      <c r="AF9686" s="72"/>
      <c r="AG9686" s="70"/>
      <c r="AH9686" s="70"/>
      <c r="AI9686" s="70"/>
    </row>
    <row r="9687" spans="1:35" ht="12.75" customHeight="1" x14ac:dyDescent="0.2">
      <c r="A9687" s="64" t="s">
        <v>1566</v>
      </c>
      <c r="B9687" s="65" t="s">
        <v>1565</v>
      </c>
      <c r="C9687" s="65">
        <v>25211</v>
      </c>
      <c r="D9687" s="66">
        <f>VLOOKUP(A9687,'2.1 Termination Charges'!$B$4:$F$904,5,0)</f>
        <v>0.84240999999999999</v>
      </c>
      <c r="G9687" s="67"/>
      <c r="H9687" s="67"/>
      <c r="J9687" s="67"/>
      <c r="P9687" s="68"/>
      <c r="Q9687" s="69"/>
      <c r="R9687" s="69"/>
      <c r="Z9687" s="70"/>
      <c r="AA9687" s="71"/>
      <c r="AB9687" s="70"/>
      <c r="AC9687" s="70"/>
      <c r="AD9687" s="53"/>
      <c r="AE9687" s="53"/>
      <c r="AF9687" s="72"/>
      <c r="AG9687" s="70"/>
      <c r="AH9687" s="70"/>
      <c r="AI9687" s="70"/>
    </row>
    <row r="9688" spans="1:35" ht="12.75" customHeight="1" x14ac:dyDescent="0.2">
      <c r="A9688" s="64" t="s">
        <v>1566</v>
      </c>
      <c r="B9688" s="65" t="s">
        <v>1565</v>
      </c>
      <c r="C9688" s="65">
        <v>25215</v>
      </c>
      <c r="D9688" s="66">
        <f>VLOOKUP(A9688,'2.1 Termination Charges'!$B$4:$F$904,5,0)</f>
        <v>0.84240999999999999</v>
      </c>
      <c r="G9688" s="67"/>
      <c r="H9688" s="67"/>
      <c r="J9688" s="67"/>
      <c r="P9688" s="68"/>
      <c r="Q9688" s="69"/>
      <c r="R9688" s="69"/>
      <c r="Z9688" s="70"/>
      <c r="AA9688" s="71"/>
      <c r="AB9688" s="70"/>
      <c r="AC9688" s="70"/>
      <c r="AD9688" s="53"/>
      <c r="AE9688" s="53"/>
      <c r="AF9688" s="72"/>
      <c r="AG9688" s="70"/>
      <c r="AH9688" s="70"/>
      <c r="AI9688" s="70"/>
    </row>
    <row r="9689" spans="1:35" ht="12.75" customHeight="1" x14ac:dyDescent="0.2">
      <c r="A9689" s="64" t="s">
        <v>1566</v>
      </c>
      <c r="B9689" s="65" t="s">
        <v>1565</v>
      </c>
      <c r="C9689" s="65">
        <v>25218</v>
      </c>
      <c r="D9689" s="66">
        <f>VLOOKUP(A9689,'2.1 Termination Charges'!$B$4:$F$904,5,0)</f>
        <v>0.84240999999999999</v>
      </c>
      <c r="G9689" s="67"/>
      <c r="H9689" s="67"/>
      <c r="J9689" s="67"/>
      <c r="P9689" s="68"/>
      <c r="Q9689" s="69"/>
      <c r="R9689" s="69"/>
      <c r="Z9689" s="70"/>
      <c r="AA9689" s="71"/>
      <c r="AB9689" s="70"/>
      <c r="AC9689" s="70"/>
      <c r="AD9689" s="53"/>
      <c r="AE9689" s="53"/>
      <c r="AF9689" s="72"/>
      <c r="AG9689" s="70"/>
      <c r="AH9689" s="70"/>
      <c r="AI9689" s="70"/>
    </row>
    <row r="9690" spans="1:35" ht="12.75" customHeight="1" x14ac:dyDescent="0.2">
      <c r="A9690" s="64" t="s">
        <v>1566</v>
      </c>
      <c r="B9690" s="65" t="s">
        <v>1565</v>
      </c>
      <c r="C9690" s="65">
        <v>25234</v>
      </c>
      <c r="D9690" s="66">
        <f>VLOOKUP(A9690,'2.1 Termination Charges'!$B$4:$F$904,5,0)</f>
        <v>0.84240999999999999</v>
      </c>
      <c r="G9690" s="67"/>
      <c r="H9690" s="67"/>
      <c r="J9690" s="67"/>
      <c r="P9690" s="68"/>
      <c r="Q9690" s="69"/>
      <c r="R9690" s="69"/>
      <c r="Z9690" s="70"/>
      <c r="AA9690" s="71"/>
      <c r="AB9690" s="70"/>
      <c r="AC9690" s="70"/>
      <c r="AD9690" s="53"/>
      <c r="AE9690" s="53"/>
      <c r="AF9690" s="72"/>
      <c r="AG9690" s="70"/>
      <c r="AH9690" s="70"/>
      <c r="AI9690" s="70"/>
    </row>
    <row r="9691" spans="1:35" ht="12.75" customHeight="1" x14ac:dyDescent="0.2">
      <c r="A9691" s="64" t="s">
        <v>1566</v>
      </c>
      <c r="B9691" s="65" t="s">
        <v>1565</v>
      </c>
      <c r="C9691" s="65">
        <v>25239</v>
      </c>
      <c r="D9691" s="66">
        <f>VLOOKUP(A9691,'2.1 Termination Charges'!$B$4:$F$904,5,0)</f>
        <v>0.84240999999999999</v>
      </c>
      <c r="G9691" s="67"/>
      <c r="H9691" s="67"/>
      <c r="J9691" s="67"/>
      <c r="P9691" s="68"/>
      <c r="Q9691" s="69"/>
      <c r="R9691" s="69"/>
      <c r="Z9691" s="70"/>
      <c r="AA9691" s="71"/>
      <c r="AB9691" s="70"/>
      <c r="AC9691" s="70"/>
      <c r="AD9691" s="53"/>
      <c r="AE9691" s="53"/>
      <c r="AF9691" s="72"/>
      <c r="AG9691" s="70"/>
      <c r="AH9691" s="70"/>
      <c r="AI9691" s="70"/>
    </row>
    <row r="9692" spans="1:35" ht="12.75" customHeight="1" x14ac:dyDescent="0.2">
      <c r="A9692" s="64" t="s">
        <v>1566</v>
      </c>
      <c r="B9692" s="65" t="s">
        <v>1565</v>
      </c>
      <c r="C9692" s="65">
        <v>25243</v>
      </c>
      <c r="D9692" s="66">
        <f>VLOOKUP(A9692,'2.1 Termination Charges'!$B$4:$F$904,5,0)</f>
        <v>0.84240999999999999</v>
      </c>
      <c r="G9692" s="67"/>
      <c r="H9692" s="67"/>
      <c r="J9692" s="67"/>
      <c r="P9692" s="68"/>
      <c r="Q9692" s="69"/>
      <c r="R9692" s="69"/>
      <c r="Z9692" s="70"/>
      <c r="AA9692" s="71"/>
      <c r="AB9692" s="70"/>
      <c r="AC9692" s="70"/>
      <c r="AD9692" s="53"/>
      <c r="AE9692" s="53"/>
      <c r="AF9692" s="72"/>
      <c r="AG9692" s="70"/>
      <c r="AH9692" s="70"/>
      <c r="AI9692" s="70"/>
    </row>
    <row r="9693" spans="1:35" ht="12.75" customHeight="1" x14ac:dyDescent="0.2">
      <c r="A9693" s="64" t="s">
        <v>1566</v>
      </c>
      <c r="B9693" s="65" t="s">
        <v>1565</v>
      </c>
      <c r="C9693" s="65">
        <v>25261</v>
      </c>
      <c r="D9693" s="66">
        <f>VLOOKUP(A9693,'2.1 Termination Charges'!$B$4:$F$904,5,0)</f>
        <v>0.84240999999999999</v>
      </c>
      <c r="G9693" s="67"/>
      <c r="H9693" s="67"/>
      <c r="J9693" s="67"/>
      <c r="P9693" s="68"/>
      <c r="Q9693" s="69"/>
      <c r="R9693" s="69"/>
      <c r="Z9693" s="70"/>
      <c r="AA9693" s="71"/>
      <c r="AB9693" s="70"/>
      <c r="AC9693" s="70"/>
      <c r="AD9693" s="53"/>
      <c r="AE9693" s="53"/>
      <c r="AF9693" s="72"/>
      <c r="AG9693" s="70"/>
      <c r="AH9693" s="70"/>
      <c r="AI9693" s="70"/>
    </row>
    <row r="9694" spans="1:35" ht="12.75" customHeight="1" x14ac:dyDescent="0.2">
      <c r="A9694" s="64" t="s">
        <v>1568</v>
      </c>
      <c r="B9694" s="65" t="s">
        <v>1567</v>
      </c>
      <c r="C9694" s="65">
        <v>25299</v>
      </c>
      <c r="D9694" s="66">
        <f>VLOOKUP(A9694,'2.1 Termination Charges'!$B$4:$F$904,5,0)</f>
        <v>0.84240999999999999</v>
      </c>
      <c r="G9694" s="67"/>
      <c r="H9694" s="67"/>
      <c r="J9694" s="67"/>
      <c r="P9694" s="68"/>
      <c r="Q9694" s="69"/>
      <c r="R9694" s="69"/>
      <c r="Z9694" s="70"/>
      <c r="AA9694" s="71"/>
      <c r="AB9694" s="70"/>
      <c r="AC9694" s="70"/>
      <c r="AD9694" s="53"/>
      <c r="AE9694" s="53"/>
      <c r="AF9694" s="72"/>
      <c r="AG9694" s="70"/>
      <c r="AH9694" s="70"/>
      <c r="AI9694" s="70"/>
    </row>
    <row r="9695" spans="1:35" ht="12.75" customHeight="1" x14ac:dyDescent="0.2">
      <c r="A9695" s="64" t="s">
        <v>1570</v>
      </c>
      <c r="B9695" s="65" t="s">
        <v>1569</v>
      </c>
      <c r="C9695" s="65">
        <v>25260</v>
      </c>
      <c r="D9695" s="66">
        <f>VLOOKUP(A9695,'2.1 Termination Charges'!$B$4:$F$904,5,0)</f>
        <v>0.84240999999999999</v>
      </c>
      <c r="G9695" s="67"/>
      <c r="H9695" s="67"/>
      <c r="J9695" s="67"/>
      <c r="P9695" s="68"/>
      <c r="Q9695" s="69"/>
      <c r="R9695" s="69"/>
      <c r="Z9695" s="70"/>
      <c r="AA9695" s="71"/>
      <c r="AB9695" s="70"/>
      <c r="AC9695" s="70"/>
      <c r="AD9695" s="53"/>
      <c r="AE9695" s="53"/>
      <c r="AF9695" s="72"/>
      <c r="AG9695" s="70"/>
      <c r="AH9695" s="70"/>
      <c r="AI9695" s="70"/>
    </row>
    <row r="9696" spans="1:35" ht="12.75" customHeight="1" x14ac:dyDescent="0.2">
      <c r="A9696" s="64" t="s">
        <v>1572</v>
      </c>
      <c r="B9696" s="65" t="s">
        <v>1571</v>
      </c>
      <c r="C9696" s="65">
        <v>252335</v>
      </c>
      <c r="D9696" s="66">
        <f>VLOOKUP(A9696,'2.1 Termination Charges'!$B$4:$F$904,5,0)</f>
        <v>0.84240999999999999</v>
      </c>
      <c r="G9696" s="67"/>
      <c r="H9696" s="67"/>
      <c r="J9696" s="67"/>
      <c r="P9696" s="68"/>
      <c r="Q9696" s="69"/>
      <c r="R9696" s="69"/>
      <c r="Z9696" s="70"/>
      <c r="AA9696" s="71"/>
      <c r="AB9696" s="70"/>
      <c r="AC9696" s="70"/>
      <c r="AD9696" s="53"/>
      <c r="AE9696" s="53"/>
      <c r="AF9696" s="72"/>
      <c r="AG9696" s="70"/>
      <c r="AH9696" s="70"/>
      <c r="AI9696" s="70"/>
    </row>
    <row r="9697" spans="1:35" ht="12.75" customHeight="1" x14ac:dyDescent="0.2">
      <c r="A9697" s="64" t="s">
        <v>1572</v>
      </c>
      <c r="B9697" s="65" t="s">
        <v>1571</v>
      </c>
      <c r="C9697" s="65">
        <v>252661</v>
      </c>
      <c r="D9697" s="66">
        <f>VLOOKUP(A9697,'2.1 Termination Charges'!$B$4:$F$904,5,0)</f>
        <v>0.84240999999999999</v>
      </c>
      <c r="G9697" s="67"/>
      <c r="H9697" s="67"/>
      <c r="J9697" s="67"/>
      <c r="P9697" s="68"/>
      <c r="Q9697" s="69"/>
      <c r="R9697" s="69"/>
      <c r="Z9697" s="70"/>
      <c r="AA9697" s="71"/>
      <c r="AB9697" s="70"/>
      <c r="AC9697" s="70"/>
      <c r="AD9697" s="53"/>
      <c r="AE9697" s="53"/>
      <c r="AF9697" s="72"/>
      <c r="AG9697" s="70"/>
      <c r="AH9697" s="70"/>
      <c r="AI9697" s="70"/>
    </row>
    <row r="9698" spans="1:35" ht="12.75" customHeight="1" x14ac:dyDescent="0.2">
      <c r="A9698" s="64" t="s">
        <v>1574</v>
      </c>
      <c r="B9698" s="65" t="s">
        <v>1573</v>
      </c>
      <c r="C9698" s="65">
        <v>27</v>
      </c>
      <c r="D9698" s="66">
        <f>VLOOKUP(A9698,'2.1 Termination Charges'!$B$4:$F$904,5,0)</f>
        <v>0.35150999999999999</v>
      </c>
      <c r="G9698" s="67"/>
      <c r="H9698" s="67"/>
      <c r="J9698" s="67"/>
      <c r="P9698" s="68"/>
      <c r="Q9698" s="69"/>
      <c r="R9698" s="69"/>
      <c r="Z9698" s="70"/>
      <c r="AA9698" s="71"/>
      <c r="AB9698" s="70"/>
      <c r="AC9698" s="70"/>
      <c r="AD9698" s="53"/>
      <c r="AE9698" s="53"/>
      <c r="AF9698" s="72"/>
      <c r="AG9698" s="70"/>
      <c r="AH9698" s="70"/>
      <c r="AI9698" s="70"/>
    </row>
    <row r="9699" spans="1:35" ht="12.75" customHeight="1" x14ac:dyDescent="0.2">
      <c r="A9699" s="64" t="s">
        <v>1576</v>
      </c>
      <c r="B9699" s="65" t="s">
        <v>1575</v>
      </c>
      <c r="C9699" s="65">
        <v>2721</v>
      </c>
      <c r="D9699" s="66">
        <f>VLOOKUP(A9699,'2.1 Termination Charges'!$B$4:$F$904,5,0)</f>
        <v>0.25247999999999998</v>
      </c>
      <c r="G9699" s="67"/>
      <c r="H9699" s="67"/>
      <c r="J9699" s="67"/>
      <c r="P9699" s="68"/>
      <c r="Q9699" s="69"/>
      <c r="R9699" s="69"/>
      <c r="Z9699" s="70"/>
      <c r="AA9699" s="71"/>
      <c r="AB9699" s="70"/>
      <c r="AC9699" s="70"/>
      <c r="AD9699" s="53"/>
      <c r="AE9699" s="53"/>
      <c r="AF9699" s="72"/>
      <c r="AG9699" s="70"/>
      <c r="AH9699" s="70"/>
      <c r="AI9699" s="70"/>
    </row>
    <row r="9700" spans="1:35" ht="12.75" customHeight="1" x14ac:dyDescent="0.2">
      <c r="A9700" s="64" t="s">
        <v>1578</v>
      </c>
      <c r="B9700" s="65" t="s">
        <v>1577</v>
      </c>
      <c r="C9700" s="65">
        <v>2711</v>
      </c>
      <c r="D9700" s="66">
        <f>VLOOKUP(A9700,'2.1 Termination Charges'!$B$4:$F$904,5,0)</f>
        <v>0.21418000000000001</v>
      </c>
      <c r="G9700" s="67"/>
      <c r="H9700" s="67"/>
      <c r="J9700" s="67"/>
      <c r="P9700" s="68"/>
      <c r="Q9700" s="69"/>
      <c r="R9700" s="69"/>
      <c r="Z9700" s="70"/>
      <c r="AA9700" s="71"/>
      <c r="AB9700" s="70"/>
      <c r="AC9700" s="70"/>
      <c r="AD9700" s="53"/>
      <c r="AE9700" s="53"/>
      <c r="AF9700" s="72"/>
      <c r="AG9700" s="70"/>
      <c r="AH9700" s="70"/>
      <c r="AI9700" s="70"/>
    </row>
    <row r="9701" spans="1:35" ht="12.75" customHeight="1" x14ac:dyDescent="0.2">
      <c r="A9701" s="64" t="s">
        <v>1580</v>
      </c>
      <c r="B9701" s="65" t="s">
        <v>1579</v>
      </c>
      <c r="C9701" s="65">
        <v>27610</v>
      </c>
      <c r="D9701" s="66">
        <f>VLOOKUP(A9701,'2.1 Termination Charges'!$B$4:$F$904,5,0)</f>
        <v>0.32933000000000001</v>
      </c>
      <c r="G9701" s="67"/>
      <c r="H9701" s="67"/>
      <c r="J9701" s="67"/>
      <c r="P9701" s="68"/>
      <c r="Q9701" s="69"/>
      <c r="R9701" s="69"/>
      <c r="Z9701" s="70"/>
      <c r="AA9701" s="71"/>
      <c r="AB9701" s="70"/>
      <c r="AC9701" s="70"/>
      <c r="AD9701" s="53"/>
      <c r="AE9701" s="53"/>
      <c r="AF9701" s="72"/>
      <c r="AG9701" s="70"/>
      <c r="AH9701" s="70"/>
      <c r="AI9701" s="70"/>
    </row>
    <row r="9702" spans="1:35" ht="12.75" customHeight="1" x14ac:dyDescent="0.2">
      <c r="A9702" s="64" t="s">
        <v>1580</v>
      </c>
      <c r="B9702" s="65" t="s">
        <v>1579</v>
      </c>
      <c r="C9702" s="65">
        <v>27611</v>
      </c>
      <c r="D9702" s="66">
        <f>VLOOKUP(A9702,'2.1 Termination Charges'!$B$4:$F$904,5,0)</f>
        <v>0.32933000000000001</v>
      </c>
      <c r="G9702" s="67"/>
      <c r="H9702" s="67"/>
      <c r="J9702" s="67"/>
      <c r="P9702" s="68"/>
      <c r="Q9702" s="69"/>
      <c r="R9702" s="69"/>
      <c r="Z9702" s="70"/>
      <c r="AA9702" s="71"/>
      <c r="AB9702" s="70"/>
      <c r="AC9702" s="70"/>
      <c r="AD9702" s="53"/>
      <c r="AE9702" s="53"/>
      <c r="AF9702" s="72"/>
      <c r="AG9702" s="70"/>
      <c r="AH9702" s="70"/>
      <c r="AI9702" s="70"/>
    </row>
    <row r="9703" spans="1:35" ht="12.75" customHeight="1" x14ac:dyDescent="0.2">
      <c r="A9703" s="64" t="s">
        <v>1580</v>
      </c>
      <c r="B9703" s="65" t="s">
        <v>1579</v>
      </c>
      <c r="C9703" s="65">
        <v>27612</v>
      </c>
      <c r="D9703" s="66">
        <f>VLOOKUP(A9703,'2.1 Termination Charges'!$B$4:$F$904,5,0)</f>
        <v>0.32933000000000001</v>
      </c>
      <c r="G9703" s="67"/>
      <c r="H9703" s="67"/>
      <c r="J9703" s="67"/>
      <c r="P9703" s="68"/>
      <c r="Q9703" s="69"/>
      <c r="R9703" s="69"/>
      <c r="Z9703" s="70"/>
      <c r="AA9703" s="71"/>
      <c r="AB9703" s="70"/>
      <c r="AC9703" s="70"/>
      <c r="AD9703" s="53"/>
      <c r="AE9703" s="53"/>
      <c r="AF9703" s="72"/>
      <c r="AG9703" s="70"/>
      <c r="AH9703" s="70"/>
      <c r="AI9703" s="70"/>
    </row>
    <row r="9704" spans="1:35" ht="12.75" customHeight="1" x14ac:dyDescent="0.2">
      <c r="A9704" s="64" t="s">
        <v>1580</v>
      </c>
      <c r="B9704" s="65" t="s">
        <v>1579</v>
      </c>
      <c r="C9704" s="65">
        <v>27613</v>
      </c>
      <c r="D9704" s="66">
        <f>VLOOKUP(A9704,'2.1 Termination Charges'!$B$4:$F$904,5,0)</f>
        <v>0.32933000000000001</v>
      </c>
      <c r="G9704" s="67"/>
      <c r="H9704" s="67"/>
      <c r="J9704" s="67"/>
      <c r="P9704" s="68"/>
      <c r="Q9704" s="69"/>
      <c r="R9704" s="69"/>
      <c r="Z9704" s="70"/>
      <c r="AA9704" s="71"/>
      <c r="AB9704" s="70"/>
      <c r="AC9704" s="70"/>
      <c r="AD9704" s="53"/>
      <c r="AE9704" s="53"/>
      <c r="AF9704" s="72"/>
      <c r="AG9704" s="70"/>
      <c r="AH9704" s="70"/>
      <c r="AI9704" s="70"/>
    </row>
    <row r="9705" spans="1:35" ht="12.75" customHeight="1" x14ac:dyDescent="0.2">
      <c r="A9705" s="64" t="s">
        <v>1580</v>
      </c>
      <c r="B9705" s="65" t="s">
        <v>1579</v>
      </c>
      <c r="C9705" s="65">
        <v>2774</v>
      </c>
      <c r="D9705" s="66">
        <f>VLOOKUP(A9705,'2.1 Termination Charges'!$B$4:$F$904,5,0)</f>
        <v>0.32933000000000001</v>
      </c>
      <c r="G9705" s="67"/>
      <c r="H9705" s="67"/>
      <c r="J9705" s="67"/>
      <c r="P9705" s="68"/>
      <c r="Q9705" s="69"/>
      <c r="R9705" s="69"/>
      <c r="Z9705" s="70"/>
      <c r="AA9705" s="71"/>
      <c r="AB9705" s="70"/>
      <c r="AC9705" s="70"/>
      <c r="AD9705" s="53"/>
      <c r="AE9705" s="53"/>
      <c r="AF9705" s="72"/>
      <c r="AG9705" s="70"/>
      <c r="AH9705" s="70"/>
      <c r="AI9705" s="70"/>
    </row>
    <row r="9706" spans="1:35" ht="12.75" customHeight="1" x14ac:dyDescent="0.2">
      <c r="A9706" s="64" t="s">
        <v>1580</v>
      </c>
      <c r="B9706" s="65" t="s">
        <v>1579</v>
      </c>
      <c r="C9706" s="65">
        <v>2784</v>
      </c>
      <c r="D9706" s="66">
        <f>VLOOKUP(A9706,'2.1 Termination Charges'!$B$4:$F$904,5,0)</f>
        <v>0.32933000000000001</v>
      </c>
      <c r="G9706" s="67"/>
      <c r="H9706" s="67"/>
      <c r="J9706" s="67"/>
      <c r="P9706" s="68"/>
      <c r="Q9706" s="69"/>
      <c r="R9706" s="69"/>
      <c r="Z9706" s="70"/>
      <c r="AA9706" s="71"/>
      <c r="AB9706" s="70"/>
      <c r="AC9706" s="70"/>
      <c r="AD9706" s="53"/>
      <c r="AE9706" s="53"/>
      <c r="AF9706" s="72"/>
      <c r="AG9706" s="70"/>
      <c r="AH9706" s="70"/>
      <c r="AI9706" s="70"/>
    </row>
    <row r="9707" spans="1:35" ht="12.75" customHeight="1" x14ac:dyDescent="0.2">
      <c r="A9707" s="64" t="s">
        <v>1582</v>
      </c>
      <c r="B9707" s="65" t="s">
        <v>1581</v>
      </c>
      <c r="C9707" s="65">
        <v>27603</v>
      </c>
      <c r="D9707" s="66">
        <f>VLOOKUP(A9707,'2.1 Termination Charges'!$B$4:$F$904,5,0)</f>
        <v>0.32933000000000001</v>
      </c>
      <c r="G9707" s="67"/>
      <c r="H9707" s="67"/>
      <c r="J9707" s="67"/>
      <c r="P9707" s="68"/>
      <c r="Q9707" s="69"/>
      <c r="R9707" s="69"/>
      <c r="Z9707" s="70"/>
      <c r="AA9707" s="71"/>
      <c r="AB9707" s="70"/>
      <c r="AC9707" s="70"/>
      <c r="AD9707" s="53"/>
      <c r="AE9707" s="53"/>
      <c r="AF9707" s="72"/>
      <c r="AG9707" s="70"/>
      <c r="AH9707" s="70"/>
      <c r="AI9707" s="70"/>
    </row>
    <row r="9708" spans="1:35" ht="12.75" customHeight="1" x14ac:dyDescent="0.2">
      <c r="A9708" s="64" t="s">
        <v>1582</v>
      </c>
      <c r="B9708" s="65" t="s">
        <v>1581</v>
      </c>
      <c r="C9708" s="65">
        <v>27604</v>
      </c>
      <c r="D9708" s="66">
        <f>VLOOKUP(A9708,'2.1 Termination Charges'!$B$4:$F$904,5,0)</f>
        <v>0.32933000000000001</v>
      </c>
      <c r="G9708" s="67"/>
      <c r="H9708" s="67"/>
      <c r="J9708" s="67"/>
      <c r="P9708" s="68"/>
      <c r="Q9708" s="69"/>
      <c r="R9708" s="69"/>
      <c r="Z9708" s="70"/>
      <c r="AA9708" s="71"/>
      <c r="AB9708" s="70"/>
      <c r="AC9708" s="70"/>
      <c r="AD9708" s="53"/>
      <c r="AE9708" s="53"/>
      <c r="AF9708" s="72"/>
      <c r="AG9708" s="70"/>
      <c r="AH9708" s="70"/>
      <c r="AI9708" s="70"/>
    </row>
    <row r="9709" spans="1:35" ht="12.75" customHeight="1" x14ac:dyDescent="0.2">
      <c r="A9709" s="64" t="s">
        <v>1582</v>
      </c>
      <c r="B9709" s="65" t="s">
        <v>1581</v>
      </c>
      <c r="C9709" s="65">
        <v>27605</v>
      </c>
      <c r="D9709" s="66">
        <f>VLOOKUP(A9709,'2.1 Termination Charges'!$B$4:$F$904,5,0)</f>
        <v>0.32933000000000001</v>
      </c>
      <c r="G9709" s="67"/>
      <c r="H9709" s="67"/>
      <c r="J9709" s="67"/>
      <c r="P9709" s="68"/>
      <c r="Q9709" s="69"/>
      <c r="R9709" s="69"/>
      <c r="Z9709" s="70"/>
      <c r="AA9709" s="71"/>
      <c r="AB9709" s="70"/>
      <c r="AC9709" s="70"/>
      <c r="AD9709" s="53"/>
      <c r="AE9709" s="53"/>
      <c r="AF9709" s="72"/>
      <c r="AG9709" s="70"/>
      <c r="AH9709" s="70"/>
      <c r="AI9709" s="70"/>
    </row>
    <row r="9710" spans="1:35" ht="12.75" customHeight="1" x14ac:dyDescent="0.2">
      <c r="A9710" s="64" t="s">
        <v>1582</v>
      </c>
      <c r="B9710" s="65" t="s">
        <v>1581</v>
      </c>
      <c r="C9710" s="65">
        <v>27710</v>
      </c>
      <c r="D9710" s="66">
        <f>VLOOKUP(A9710,'2.1 Termination Charges'!$B$4:$F$904,5,0)</f>
        <v>0.32933000000000001</v>
      </c>
      <c r="G9710" s="67"/>
      <c r="H9710" s="67"/>
      <c r="J9710" s="67"/>
      <c r="P9710" s="68"/>
      <c r="Q9710" s="69"/>
      <c r="R9710" s="69"/>
      <c r="Z9710" s="70"/>
      <c r="AA9710" s="71"/>
      <c r="AB9710" s="70"/>
      <c r="AC9710" s="70"/>
      <c r="AD9710" s="53"/>
      <c r="AE9710" s="53"/>
      <c r="AF9710" s="72"/>
      <c r="AG9710" s="70"/>
      <c r="AH9710" s="70"/>
      <c r="AI9710" s="70"/>
    </row>
    <row r="9711" spans="1:35" ht="12.75" customHeight="1" x14ac:dyDescent="0.2">
      <c r="A9711" s="64" t="s">
        <v>1582</v>
      </c>
      <c r="B9711" s="65" t="s">
        <v>1581</v>
      </c>
      <c r="C9711" s="65">
        <v>27717</v>
      </c>
      <c r="D9711" s="66">
        <f>VLOOKUP(A9711,'2.1 Termination Charges'!$B$4:$F$904,5,0)</f>
        <v>0.32933000000000001</v>
      </c>
      <c r="G9711" s="67"/>
      <c r="H9711" s="67"/>
      <c r="J9711" s="67"/>
      <c r="P9711" s="68"/>
      <c r="Q9711" s="69"/>
      <c r="R9711" s="69"/>
      <c r="Z9711" s="70"/>
      <c r="AA9711" s="71"/>
      <c r="AB9711" s="70"/>
      <c r="AC9711" s="70"/>
      <c r="AD9711" s="53"/>
      <c r="AE9711" s="53"/>
      <c r="AF9711" s="72"/>
      <c r="AG9711" s="70"/>
      <c r="AH9711" s="70"/>
      <c r="AI9711" s="70"/>
    </row>
    <row r="9712" spans="1:35" ht="12.75" customHeight="1" x14ac:dyDescent="0.2">
      <c r="A9712" s="64" t="s">
        <v>1582</v>
      </c>
      <c r="B9712" s="65" t="s">
        <v>1581</v>
      </c>
      <c r="C9712" s="65">
        <v>27718</v>
      </c>
      <c r="D9712" s="66">
        <f>VLOOKUP(A9712,'2.1 Termination Charges'!$B$4:$F$904,5,0)</f>
        <v>0.32933000000000001</v>
      </c>
      <c r="G9712" s="67"/>
      <c r="H9712" s="67"/>
      <c r="J9712" s="67"/>
      <c r="P9712" s="68"/>
      <c r="Q9712" s="69"/>
      <c r="R9712" s="69"/>
      <c r="Z9712" s="70"/>
      <c r="AA9712" s="71"/>
      <c r="AB9712" s="70"/>
      <c r="AC9712" s="70"/>
      <c r="AD9712" s="53"/>
      <c r="AE9712" s="53"/>
      <c r="AF9712" s="72"/>
      <c r="AG9712" s="70"/>
      <c r="AH9712" s="70"/>
      <c r="AI9712" s="70"/>
    </row>
    <row r="9713" spans="1:35" ht="12.75" customHeight="1" x14ac:dyDescent="0.2">
      <c r="A9713" s="64" t="s">
        <v>1582</v>
      </c>
      <c r="B9713" s="65" t="s">
        <v>1581</v>
      </c>
      <c r="C9713" s="65">
        <v>27719</v>
      </c>
      <c r="D9713" s="66">
        <f>VLOOKUP(A9713,'2.1 Termination Charges'!$B$4:$F$904,5,0)</f>
        <v>0.32933000000000001</v>
      </c>
      <c r="G9713" s="67"/>
      <c r="H9713" s="67"/>
      <c r="J9713" s="67"/>
      <c r="P9713" s="68"/>
      <c r="Q9713" s="69"/>
      <c r="R9713" s="69"/>
      <c r="Z9713" s="70"/>
      <c r="AA9713" s="71"/>
      <c r="AB9713" s="70"/>
      <c r="AC9713" s="70"/>
      <c r="AD9713" s="53"/>
      <c r="AE9713" s="53"/>
      <c r="AF9713" s="72"/>
      <c r="AG9713" s="70"/>
      <c r="AH9713" s="70"/>
      <c r="AI9713" s="70"/>
    </row>
    <row r="9714" spans="1:35" ht="12.75" customHeight="1" x14ac:dyDescent="0.2">
      <c r="A9714" s="64" t="s">
        <v>1582</v>
      </c>
      <c r="B9714" s="65" t="s">
        <v>1581</v>
      </c>
      <c r="C9714" s="65">
        <v>2773</v>
      </c>
      <c r="D9714" s="66">
        <f>VLOOKUP(A9714,'2.1 Termination Charges'!$B$4:$F$904,5,0)</f>
        <v>0.32933000000000001</v>
      </c>
      <c r="G9714" s="67"/>
      <c r="H9714" s="67"/>
      <c r="J9714" s="67"/>
      <c r="P9714" s="68"/>
      <c r="Q9714" s="69"/>
      <c r="R9714" s="69"/>
      <c r="Z9714" s="70"/>
      <c r="AA9714" s="71"/>
      <c r="AB9714" s="70"/>
      <c r="AC9714" s="70"/>
      <c r="AD9714" s="53"/>
      <c r="AE9714" s="53"/>
      <c r="AF9714" s="72"/>
      <c r="AG9714" s="70"/>
      <c r="AH9714" s="70"/>
      <c r="AI9714" s="70"/>
    </row>
    <row r="9715" spans="1:35" ht="12.75" customHeight="1" x14ac:dyDescent="0.2">
      <c r="A9715" s="64" t="s">
        <v>1582</v>
      </c>
      <c r="B9715" s="65" t="s">
        <v>1581</v>
      </c>
      <c r="C9715" s="65">
        <v>2778</v>
      </c>
      <c r="D9715" s="66">
        <f>VLOOKUP(A9715,'2.1 Termination Charges'!$B$4:$F$904,5,0)</f>
        <v>0.32933000000000001</v>
      </c>
      <c r="G9715" s="67"/>
      <c r="H9715" s="67"/>
      <c r="J9715" s="67"/>
      <c r="P9715" s="68"/>
      <c r="Q9715" s="69"/>
      <c r="R9715" s="69"/>
      <c r="Z9715" s="70"/>
      <c r="AA9715" s="71"/>
      <c r="AB9715" s="70"/>
      <c r="AC9715" s="70"/>
      <c r="AD9715" s="53"/>
      <c r="AE9715" s="53"/>
      <c r="AF9715" s="72"/>
      <c r="AG9715" s="70"/>
      <c r="AH9715" s="70"/>
      <c r="AI9715" s="70"/>
    </row>
    <row r="9716" spans="1:35" ht="12.75" customHeight="1" x14ac:dyDescent="0.2">
      <c r="A9716" s="64" t="s">
        <v>1582</v>
      </c>
      <c r="B9716" s="65" t="s">
        <v>1581</v>
      </c>
      <c r="C9716" s="65">
        <v>2783</v>
      </c>
      <c r="D9716" s="66">
        <f>VLOOKUP(A9716,'2.1 Termination Charges'!$B$4:$F$904,5,0)</f>
        <v>0.32933000000000001</v>
      </c>
      <c r="G9716" s="67"/>
      <c r="H9716" s="67"/>
      <c r="J9716" s="67"/>
      <c r="P9716" s="68"/>
      <c r="Q9716" s="69"/>
      <c r="R9716" s="69"/>
      <c r="Z9716" s="70"/>
      <c r="AA9716" s="71"/>
      <c r="AB9716" s="70"/>
      <c r="AC9716" s="70"/>
      <c r="AD9716" s="53"/>
      <c r="AE9716" s="53"/>
      <c r="AF9716" s="72"/>
      <c r="AG9716" s="70"/>
      <c r="AH9716" s="70"/>
      <c r="AI9716" s="70"/>
    </row>
    <row r="9717" spans="1:35" ht="12.75" customHeight="1" x14ac:dyDescent="0.2">
      <c r="A9717" s="64" t="s">
        <v>1584</v>
      </c>
      <c r="B9717" s="65" t="s">
        <v>1583</v>
      </c>
      <c r="C9717" s="65">
        <v>27606</v>
      </c>
      <c r="D9717" s="66">
        <f>VLOOKUP(A9717,'2.1 Termination Charges'!$B$4:$F$904,5,0)</f>
        <v>0.32666000000000001</v>
      </c>
      <c r="G9717" s="67"/>
      <c r="H9717" s="67"/>
      <c r="J9717" s="67"/>
      <c r="P9717" s="68"/>
      <c r="Q9717" s="69"/>
      <c r="R9717" s="69"/>
      <c r="Z9717" s="70"/>
      <c r="AA9717" s="71"/>
      <c r="AB9717" s="70"/>
      <c r="AC9717" s="70"/>
      <c r="AD9717" s="53"/>
      <c r="AE9717" s="53"/>
      <c r="AF9717" s="72"/>
      <c r="AG9717" s="70"/>
      <c r="AH9717" s="70"/>
      <c r="AI9717" s="70"/>
    </row>
    <row r="9718" spans="1:35" ht="12.75" customHeight="1" x14ac:dyDescent="0.2">
      <c r="A9718" s="64" t="s">
        <v>1584</v>
      </c>
      <c r="B9718" s="65" t="s">
        <v>1583</v>
      </c>
      <c r="C9718" s="65">
        <v>27607</v>
      </c>
      <c r="D9718" s="66">
        <f>VLOOKUP(A9718,'2.1 Termination Charges'!$B$4:$F$904,5,0)</f>
        <v>0.32666000000000001</v>
      </c>
      <c r="G9718" s="67"/>
      <c r="H9718" s="67"/>
      <c r="J9718" s="67"/>
      <c r="P9718" s="68"/>
      <c r="Q9718" s="69"/>
      <c r="R9718" s="69"/>
      <c r="Z9718" s="70"/>
      <c r="AA9718" s="71"/>
      <c r="AB9718" s="70"/>
      <c r="AC9718" s="70"/>
      <c r="AD9718" s="53"/>
      <c r="AE9718" s="53"/>
      <c r="AF9718" s="72"/>
      <c r="AG9718" s="70"/>
      <c r="AH9718" s="70"/>
      <c r="AI9718" s="70"/>
    </row>
    <row r="9719" spans="1:35" ht="12.75" customHeight="1" x14ac:dyDescent="0.2">
      <c r="A9719" s="64" t="s">
        <v>1584</v>
      </c>
      <c r="B9719" s="65" t="s">
        <v>1583</v>
      </c>
      <c r="C9719" s="65">
        <v>27608</v>
      </c>
      <c r="D9719" s="66">
        <f>VLOOKUP(A9719,'2.1 Termination Charges'!$B$4:$F$904,5,0)</f>
        <v>0.32666000000000001</v>
      </c>
      <c r="G9719" s="67"/>
      <c r="H9719" s="67"/>
      <c r="J9719" s="67"/>
      <c r="P9719" s="68"/>
      <c r="Q9719" s="69"/>
      <c r="R9719" s="69"/>
      <c r="Z9719" s="70"/>
      <c r="AA9719" s="71"/>
      <c r="AB9719" s="70"/>
      <c r="AC9719" s="70"/>
      <c r="AD9719" s="53"/>
      <c r="AE9719" s="53"/>
      <c r="AF9719" s="72"/>
      <c r="AG9719" s="70"/>
      <c r="AH9719" s="70"/>
      <c r="AI9719" s="70"/>
    </row>
    <row r="9720" spans="1:35" ht="12.75" customHeight="1" x14ac:dyDescent="0.2">
      <c r="A9720" s="64" t="s">
        <v>1584</v>
      </c>
      <c r="B9720" s="65" t="s">
        <v>1583</v>
      </c>
      <c r="C9720" s="65">
        <v>27609</v>
      </c>
      <c r="D9720" s="66">
        <f>VLOOKUP(A9720,'2.1 Termination Charges'!$B$4:$F$904,5,0)</f>
        <v>0.32666000000000001</v>
      </c>
      <c r="G9720" s="67"/>
      <c r="H9720" s="67"/>
      <c r="J9720" s="67"/>
      <c r="P9720" s="68"/>
      <c r="Q9720" s="69"/>
      <c r="R9720" s="69"/>
      <c r="Z9720" s="70"/>
      <c r="AA9720" s="71"/>
      <c r="AB9720" s="70"/>
      <c r="AC9720" s="70"/>
      <c r="AD9720" s="53"/>
      <c r="AE9720" s="53"/>
      <c r="AF9720" s="72"/>
      <c r="AG9720" s="70"/>
      <c r="AH9720" s="70"/>
      <c r="AI9720" s="70"/>
    </row>
    <row r="9721" spans="1:35" ht="12.75" customHeight="1" x14ac:dyDescent="0.2">
      <c r="A9721" s="64" t="s">
        <v>1584</v>
      </c>
      <c r="B9721" s="65" t="s">
        <v>1583</v>
      </c>
      <c r="C9721" s="65">
        <v>27711</v>
      </c>
      <c r="D9721" s="66">
        <f>VLOOKUP(A9721,'2.1 Termination Charges'!$B$4:$F$904,5,0)</f>
        <v>0.32666000000000001</v>
      </c>
      <c r="G9721" s="67"/>
      <c r="H9721" s="67"/>
      <c r="J9721" s="67"/>
      <c r="P9721" s="68"/>
      <c r="Q9721" s="69"/>
      <c r="R9721" s="69"/>
      <c r="Z9721" s="70"/>
      <c r="AA9721" s="71"/>
      <c r="AB9721" s="70"/>
      <c r="AC9721" s="70"/>
      <c r="AD9721" s="53"/>
      <c r="AE9721" s="53"/>
      <c r="AF9721" s="72"/>
      <c r="AG9721" s="70"/>
      <c r="AH9721" s="70"/>
      <c r="AI9721" s="70"/>
    </row>
    <row r="9722" spans="1:35" ht="12.75" customHeight="1" x14ac:dyDescent="0.2">
      <c r="A9722" s="64" t="s">
        <v>1584</v>
      </c>
      <c r="B9722" s="65" t="s">
        <v>1583</v>
      </c>
      <c r="C9722" s="65">
        <v>27712</v>
      </c>
      <c r="D9722" s="66">
        <f>VLOOKUP(A9722,'2.1 Termination Charges'!$B$4:$F$904,5,0)</f>
        <v>0.32666000000000001</v>
      </c>
      <c r="G9722" s="67"/>
      <c r="H9722" s="67"/>
      <c r="J9722" s="67"/>
      <c r="P9722" s="68"/>
      <c r="Q9722" s="69"/>
      <c r="R9722" s="69"/>
      <c r="Z9722" s="70"/>
      <c r="AA9722" s="71"/>
      <c r="AB9722" s="70"/>
      <c r="AC9722" s="70"/>
      <c r="AD9722" s="53"/>
      <c r="AE9722" s="53"/>
      <c r="AF9722" s="72"/>
      <c r="AG9722" s="70"/>
      <c r="AH9722" s="70"/>
      <c r="AI9722" s="70"/>
    </row>
    <row r="9723" spans="1:35" ht="12.75" customHeight="1" x14ac:dyDescent="0.2">
      <c r="A9723" s="64" t="s">
        <v>1584</v>
      </c>
      <c r="B9723" s="65" t="s">
        <v>1583</v>
      </c>
      <c r="C9723" s="65">
        <v>27713</v>
      </c>
      <c r="D9723" s="66">
        <f>VLOOKUP(A9723,'2.1 Termination Charges'!$B$4:$F$904,5,0)</f>
        <v>0.32666000000000001</v>
      </c>
      <c r="G9723" s="67"/>
      <c r="H9723" s="67"/>
      <c r="J9723" s="67"/>
      <c r="P9723" s="68"/>
      <c r="Q9723" s="69"/>
      <c r="R9723" s="69"/>
      <c r="Z9723" s="70"/>
      <c r="AA9723" s="71"/>
      <c r="AB9723" s="70"/>
      <c r="AC9723" s="70"/>
      <c r="AD9723" s="53"/>
      <c r="AE9723" s="53"/>
      <c r="AF9723" s="72"/>
      <c r="AG9723" s="70"/>
      <c r="AH9723" s="70"/>
      <c r="AI9723" s="70"/>
    </row>
    <row r="9724" spans="1:35" ht="12.75" customHeight="1" x14ac:dyDescent="0.2">
      <c r="A9724" s="64" t="s">
        <v>1584</v>
      </c>
      <c r="B9724" s="65" t="s">
        <v>1583</v>
      </c>
      <c r="C9724" s="65">
        <v>27714</v>
      </c>
      <c r="D9724" s="66">
        <f>VLOOKUP(A9724,'2.1 Termination Charges'!$B$4:$F$904,5,0)</f>
        <v>0.32666000000000001</v>
      </c>
      <c r="G9724" s="67"/>
      <c r="H9724" s="67"/>
      <c r="J9724" s="67"/>
      <c r="P9724" s="68"/>
      <c r="Q9724" s="69"/>
      <c r="R9724" s="69"/>
      <c r="Z9724" s="70"/>
      <c r="AA9724" s="71"/>
      <c r="AB9724" s="70"/>
      <c r="AC9724" s="70"/>
      <c r="AD9724" s="53"/>
      <c r="AE9724" s="53"/>
      <c r="AF9724" s="72"/>
      <c r="AG9724" s="70"/>
      <c r="AH9724" s="70"/>
      <c r="AI9724" s="70"/>
    </row>
    <row r="9725" spans="1:35" ht="12.75" customHeight="1" x14ac:dyDescent="0.2">
      <c r="A9725" s="64" t="s">
        <v>1584</v>
      </c>
      <c r="B9725" s="65" t="s">
        <v>1583</v>
      </c>
      <c r="C9725" s="65">
        <v>27715</v>
      </c>
      <c r="D9725" s="66">
        <f>VLOOKUP(A9725,'2.1 Termination Charges'!$B$4:$F$904,5,0)</f>
        <v>0.32666000000000001</v>
      </c>
      <c r="G9725" s="67"/>
      <c r="H9725" s="67"/>
      <c r="J9725" s="67"/>
      <c r="P9725" s="68"/>
      <c r="Q9725" s="69"/>
      <c r="R9725" s="69"/>
      <c r="Z9725" s="70"/>
      <c r="AA9725" s="71"/>
      <c r="AB9725" s="70"/>
      <c r="AC9725" s="70"/>
      <c r="AD9725" s="53"/>
      <c r="AE9725" s="53"/>
      <c r="AF9725" s="72"/>
      <c r="AG9725" s="70"/>
      <c r="AH9725" s="70"/>
      <c r="AI9725" s="70"/>
    </row>
    <row r="9726" spans="1:35" ht="12.75" customHeight="1" x14ac:dyDescent="0.2">
      <c r="A9726" s="64" t="s">
        <v>1584</v>
      </c>
      <c r="B9726" s="65" t="s">
        <v>1583</v>
      </c>
      <c r="C9726" s="65">
        <v>27716</v>
      </c>
      <c r="D9726" s="66">
        <f>VLOOKUP(A9726,'2.1 Termination Charges'!$B$4:$F$904,5,0)</f>
        <v>0.32666000000000001</v>
      </c>
      <c r="G9726" s="67"/>
      <c r="H9726" s="67"/>
      <c r="J9726" s="67"/>
      <c r="P9726" s="68"/>
      <c r="Q9726" s="69"/>
      <c r="R9726" s="69"/>
      <c r="Z9726" s="70"/>
      <c r="AA9726" s="71"/>
      <c r="AB9726" s="70"/>
      <c r="AC9726" s="70"/>
      <c r="AD9726" s="53"/>
      <c r="AE9726" s="53"/>
      <c r="AF9726" s="72"/>
      <c r="AG9726" s="70"/>
      <c r="AH9726" s="70"/>
      <c r="AI9726" s="70"/>
    </row>
    <row r="9727" spans="1:35" ht="12.75" customHeight="1" x14ac:dyDescent="0.2">
      <c r="A9727" s="64" t="s">
        <v>1584</v>
      </c>
      <c r="B9727" s="65" t="s">
        <v>1583</v>
      </c>
      <c r="C9727" s="65">
        <v>2772</v>
      </c>
      <c r="D9727" s="66">
        <f>VLOOKUP(A9727,'2.1 Termination Charges'!$B$4:$F$904,5,0)</f>
        <v>0.32666000000000001</v>
      </c>
      <c r="G9727" s="67"/>
      <c r="H9727" s="67"/>
      <c r="J9727" s="67"/>
      <c r="P9727" s="68"/>
      <c r="Q9727" s="69"/>
      <c r="R9727" s="69"/>
      <c r="Z9727" s="70"/>
      <c r="AA9727" s="71"/>
      <c r="AB9727" s="70"/>
      <c r="AC9727" s="70"/>
      <c r="AD9727" s="53"/>
      <c r="AE9727" s="53"/>
      <c r="AF9727" s="72"/>
      <c r="AG9727" s="70"/>
      <c r="AH9727" s="70"/>
      <c r="AI9727" s="70"/>
    </row>
    <row r="9728" spans="1:35" ht="12.75" customHeight="1" x14ac:dyDescent="0.2">
      <c r="A9728" s="64" t="s">
        <v>1584</v>
      </c>
      <c r="B9728" s="65" t="s">
        <v>1583</v>
      </c>
      <c r="C9728" s="65">
        <v>2776</v>
      </c>
      <c r="D9728" s="66">
        <f>VLOOKUP(A9728,'2.1 Termination Charges'!$B$4:$F$904,5,0)</f>
        <v>0.32666000000000001</v>
      </c>
      <c r="G9728" s="67"/>
      <c r="H9728" s="67"/>
      <c r="J9728" s="67"/>
      <c r="P9728" s="68"/>
      <c r="Q9728" s="69"/>
      <c r="R9728" s="69"/>
      <c r="Z9728" s="70"/>
      <c r="AA9728" s="71"/>
      <c r="AB9728" s="70"/>
      <c r="AC9728" s="70"/>
      <c r="AD9728" s="53"/>
      <c r="AE9728" s="53"/>
      <c r="AF9728" s="72"/>
      <c r="AG9728" s="70"/>
      <c r="AH9728" s="70"/>
      <c r="AI9728" s="70"/>
    </row>
    <row r="9729" spans="1:35" ht="12.75" customHeight="1" x14ac:dyDescent="0.2">
      <c r="A9729" s="64" t="s">
        <v>1584</v>
      </c>
      <c r="B9729" s="65" t="s">
        <v>1583</v>
      </c>
      <c r="C9729" s="65">
        <v>2779</v>
      </c>
      <c r="D9729" s="66">
        <f>VLOOKUP(A9729,'2.1 Termination Charges'!$B$4:$F$904,5,0)</f>
        <v>0.32666000000000001</v>
      </c>
      <c r="G9729" s="67"/>
      <c r="H9729" s="67"/>
      <c r="J9729" s="67"/>
      <c r="P9729" s="68"/>
      <c r="Q9729" s="69"/>
      <c r="R9729" s="69"/>
      <c r="Z9729" s="70"/>
      <c r="AA9729" s="71"/>
      <c r="AB9729" s="70"/>
      <c r="AC9729" s="70"/>
      <c r="AD9729" s="53"/>
      <c r="AE9729" s="53"/>
      <c r="AF9729" s="72"/>
      <c r="AG9729" s="70"/>
      <c r="AH9729" s="70"/>
      <c r="AI9729" s="70"/>
    </row>
    <row r="9730" spans="1:35" ht="12.75" customHeight="1" x14ac:dyDescent="0.2">
      <c r="A9730" s="64" t="s">
        <v>1584</v>
      </c>
      <c r="B9730" s="65" t="s">
        <v>1583</v>
      </c>
      <c r="C9730" s="65">
        <v>2782</v>
      </c>
      <c r="D9730" s="66">
        <f>VLOOKUP(A9730,'2.1 Termination Charges'!$B$4:$F$904,5,0)</f>
        <v>0.32666000000000001</v>
      </c>
      <c r="G9730" s="67"/>
      <c r="H9730" s="67"/>
      <c r="J9730" s="67"/>
      <c r="P9730" s="68"/>
      <c r="Q9730" s="69"/>
      <c r="R9730" s="69"/>
      <c r="Z9730" s="70"/>
      <c r="AA9730" s="71"/>
      <c r="AB9730" s="70"/>
      <c r="AC9730" s="70"/>
      <c r="AD9730" s="53"/>
      <c r="AE9730" s="53"/>
      <c r="AF9730" s="72"/>
      <c r="AG9730" s="70"/>
      <c r="AH9730" s="70"/>
      <c r="AI9730" s="70"/>
    </row>
    <row r="9731" spans="1:35" ht="12.75" customHeight="1" x14ac:dyDescent="0.2">
      <c r="A9731" s="64" t="s">
        <v>1584</v>
      </c>
      <c r="B9731" s="65" t="s">
        <v>1583</v>
      </c>
      <c r="C9731" s="65">
        <v>2785</v>
      </c>
      <c r="D9731" s="66">
        <f>VLOOKUP(A9731,'2.1 Termination Charges'!$B$4:$F$904,5,0)</f>
        <v>0.32666000000000001</v>
      </c>
      <c r="G9731" s="67"/>
      <c r="H9731" s="67"/>
      <c r="J9731" s="67"/>
      <c r="P9731" s="68"/>
      <c r="Q9731" s="69"/>
      <c r="R9731" s="69"/>
      <c r="Z9731" s="70"/>
      <c r="AA9731" s="71"/>
      <c r="AB9731" s="70"/>
      <c r="AC9731" s="70"/>
      <c r="AD9731" s="53"/>
      <c r="AE9731" s="53"/>
      <c r="AF9731" s="72"/>
      <c r="AG9731" s="70"/>
      <c r="AH9731" s="70"/>
      <c r="AI9731" s="70"/>
    </row>
    <row r="9732" spans="1:35" ht="12.75" customHeight="1" x14ac:dyDescent="0.2">
      <c r="A9732" s="64" t="s">
        <v>1586</v>
      </c>
      <c r="B9732" s="65" t="s">
        <v>1585</v>
      </c>
      <c r="C9732" s="65">
        <v>277</v>
      </c>
      <c r="D9732" s="66">
        <f>VLOOKUP(A9732,'2.1 Termination Charges'!$B$4:$F$904,5,0)</f>
        <v>0.37672</v>
      </c>
      <c r="G9732" s="67"/>
      <c r="H9732" s="67"/>
      <c r="J9732" s="67"/>
      <c r="P9732" s="68"/>
      <c r="Q9732" s="69"/>
      <c r="R9732" s="69"/>
      <c r="Z9732" s="70"/>
      <c r="AA9732" s="71"/>
      <c r="AB9732" s="70"/>
      <c r="AC9732" s="70"/>
      <c r="AD9732" s="53"/>
      <c r="AE9732" s="53"/>
      <c r="AF9732" s="72"/>
      <c r="AG9732" s="70"/>
      <c r="AH9732" s="70"/>
      <c r="AI9732" s="70"/>
    </row>
    <row r="9733" spans="1:35" ht="12.75" customHeight="1" x14ac:dyDescent="0.2">
      <c r="A9733" s="64" t="s">
        <v>1586</v>
      </c>
      <c r="B9733" s="65" t="s">
        <v>1585</v>
      </c>
      <c r="C9733" s="65">
        <v>278</v>
      </c>
      <c r="D9733" s="66">
        <f>VLOOKUP(A9733,'2.1 Termination Charges'!$B$4:$F$904,5,0)</f>
        <v>0.37672</v>
      </c>
      <c r="G9733" s="67"/>
      <c r="H9733" s="67"/>
      <c r="J9733" s="67"/>
      <c r="P9733" s="68"/>
      <c r="Q9733" s="69"/>
      <c r="R9733" s="69"/>
      <c r="Z9733" s="70"/>
      <c r="AA9733" s="71"/>
      <c r="AB9733" s="70"/>
      <c r="AC9733" s="70"/>
      <c r="AD9733" s="53"/>
      <c r="AE9733" s="53"/>
      <c r="AF9733" s="72"/>
      <c r="AG9733" s="70"/>
      <c r="AH9733" s="70"/>
      <c r="AI9733" s="70"/>
    </row>
    <row r="9734" spans="1:35" ht="12.75" customHeight="1" x14ac:dyDescent="0.2">
      <c r="A9734" s="64" t="s">
        <v>1588</v>
      </c>
      <c r="B9734" s="65" t="s">
        <v>1587</v>
      </c>
      <c r="C9734" s="65">
        <v>82</v>
      </c>
      <c r="D9734" s="66">
        <f>VLOOKUP(A9734,'2.1 Termination Charges'!$B$4:$F$904,5,0)</f>
        <v>1.6969999999999999E-2</v>
      </c>
      <c r="G9734" s="67"/>
      <c r="H9734" s="67"/>
      <c r="J9734" s="67"/>
      <c r="P9734" s="68"/>
      <c r="Q9734" s="69"/>
      <c r="R9734" s="69"/>
      <c r="Z9734" s="70"/>
      <c r="AA9734" s="71"/>
      <c r="AB9734" s="70"/>
      <c r="AC9734" s="70"/>
      <c r="AD9734" s="53"/>
      <c r="AE9734" s="53"/>
      <c r="AF9734" s="72"/>
      <c r="AG9734" s="70"/>
      <c r="AH9734" s="70"/>
      <c r="AI9734" s="70"/>
    </row>
    <row r="9735" spans="1:35" ht="12.75" customHeight="1" x14ac:dyDescent="0.2">
      <c r="A9735" s="64" t="s">
        <v>1590</v>
      </c>
      <c r="B9735" s="65" t="s">
        <v>1589</v>
      </c>
      <c r="C9735" s="65">
        <v>822</v>
      </c>
      <c r="D9735" s="66">
        <f>VLOOKUP(A9735,'2.1 Termination Charges'!$B$4:$F$904,5,0)</f>
        <v>1.6969999999999999E-2</v>
      </c>
      <c r="G9735" s="67"/>
      <c r="H9735" s="67"/>
      <c r="J9735" s="67"/>
      <c r="P9735" s="68"/>
      <c r="Q9735" s="69"/>
      <c r="R9735" s="69"/>
      <c r="Z9735" s="70"/>
      <c r="AA9735" s="71"/>
      <c r="AB9735" s="70"/>
      <c r="AC9735" s="70"/>
      <c r="AD9735" s="53"/>
      <c r="AE9735" s="53"/>
      <c r="AF9735" s="72"/>
      <c r="AG9735" s="70"/>
      <c r="AH9735" s="70"/>
      <c r="AI9735" s="70"/>
    </row>
    <row r="9736" spans="1:35" ht="12.75" customHeight="1" x14ac:dyDescent="0.2">
      <c r="A9736" s="64" t="s">
        <v>1592</v>
      </c>
      <c r="B9736" s="65" t="s">
        <v>1591</v>
      </c>
      <c r="C9736" s="65">
        <v>821</v>
      </c>
      <c r="D9736" s="66">
        <f>VLOOKUP(A9736,'2.1 Termination Charges'!$B$4:$F$904,5,0)</f>
        <v>1.636E-2</v>
      </c>
      <c r="G9736" s="67"/>
      <c r="H9736" s="67"/>
      <c r="J9736" s="67"/>
      <c r="P9736" s="68"/>
      <c r="Q9736" s="69"/>
      <c r="R9736" s="69"/>
      <c r="Z9736" s="70"/>
      <c r="AA9736" s="71"/>
      <c r="AB9736" s="70"/>
      <c r="AC9736" s="70"/>
      <c r="AD9736" s="53"/>
      <c r="AE9736" s="53"/>
      <c r="AF9736" s="72"/>
      <c r="AG9736" s="70"/>
      <c r="AH9736" s="70"/>
      <c r="AI9736" s="70"/>
    </row>
    <row r="9737" spans="1:35" ht="12.75" customHeight="1" x14ac:dyDescent="0.2">
      <c r="A9737" s="64" t="s">
        <v>1594</v>
      </c>
      <c r="B9737" s="65" t="s">
        <v>1593</v>
      </c>
      <c r="C9737" s="65">
        <v>211</v>
      </c>
      <c r="D9737" s="66">
        <f>VLOOKUP(A9737,'2.1 Termination Charges'!$B$4:$F$904,5,0)</f>
        <v>0.67513999999999996</v>
      </c>
      <c r="G9737" s="67"/>
      <c r="H9737" s="67"/>
      <c r="J9737" s="67"/>
      <c r="P9737" s="68"/>
      <c r="Q9737" s="69"/>
      <c r="R9737" s="69"/>
      <c r="Z9737" s="70"/>
      <c r="AA9737" s="71"/>
      <c r="AB9737" s="70"/>
      <c r="AC9737" s="70"/>
      <c r="AD9737" s="53"/>
      <c r="AE9737" s="53"/>
      <c r="AF9737" s="72"/>
      <c r="AG9737" s="70"/>
      <c r="AH9737" s="70"/>
      <c r="AI9737" s="70"/>
    </row>
    <row r="9738" spans="1:35" ht="12.75" customHeight="1" x14ac:dyDescent="0.2">
      <c r="A9738" s="64" t="s">
        <v>1596</v>
      </c>
      <c r="B9738" s="65" t="s">
        <v>1595</v>
      </c>
      <c r="C9738" s="65">
        <v>21191</v>
      </c>
      <c r="D9738" s="66">
        <f>VLOOKUP(A9738,'2.1 Termination Charges'!$B$4:$F$904,5,0)</f>
        <v>0.71392999999999995</v>
      </c>
      <c r="G9738" s="67"/>
      <c r="H9738" s="67"/>
      <c r="J9738" s="67"/>
      <c r="P9738" s="68"/>
      <c r="Q9738" s="69"/>
      <c r="R9738" s="69"/>
      <c r="Z9738" s="70"/>
      <c r="AA9738" s="71"/>
      <c r="AB9738" s="70"/>
      <c r="AC9738" s="70"/>
      <c r="AD9738" s="53"/>
      <c r="AE9738" s="53"/>
      <c r="AF9738" s="72"/>
      <c r="AG9738" s="70"/>
      <c r="AH9738" s="70"/>
      <c r="AI9738" s="70"/>
    </row>
    <row r="9739" spans="1:35" ht="12.75" customHeight="1" x14ac:dyDescent="0.2">
      <c r="A9739" s="64" t="s">
        <v>1596</v>
      </c>
      <c r="B9739" s="65" t="s">
        <v>1595</v>
      </c>
      <c r="C9739" s="65">
        <v>21192</v>
      </c>
      <c r="D9739" s="66">
        <f>VLOOKUP(A9739,'2.1 Termination Charges'!$B$4:$F$904,5,0)</f>
        <v>0.71392999999999995</v>
      </c>
      <c r="G9739" s="67"/>
      <c r="H9739" s="67"/>
      <c r="J9739" s="67"/>
      <c r="P9739" s="68"/>
      <c r="Q9739" s="69"/>
      <c r="R9739" s="69"/>
      <c r="Z9739" s="70"/>
      <c r="AA9739" s="71"/>
      <c r="AB9739" s="70"/>
      <c r="AC9739" s="70"/>
      <c r="AD9739" s="53"/>
      <c r="AE9739" s="53"/>
      <c r="AF9739" s="72"/>
      <c r="AG9739" s="70"/>
      <c r="AH9739" s="70"/>
      <c r="AI9739" s="70"/>
    </row>
    <row r="9740" spans="1:35" ht="12.75" customHeight="1" x14ac:dyDescent="0.2">
      <c r="A9740" s="64" t="s">
        <v>1596</v>
      </c>
      <c r="B9740" s="65" t="s">
        <v>1595</v>
      </c>
      <c r="C9740" s="65">
        <v>21195</v>
      </c>
      <c r="D9740" s="66">
        <f>VLOOKUP(A9740,'2.1 Termination Charges'!$B$4:$F$904,5,0)</f>
        <v>0.71392999999999995</v>
      </c>
      <c r="G9740" s="67"/>
      <c r="H9740" s="67"/>
      <c r="J9740" s="67"/>
      <c r="P9740" s="68"/>
      <c r="Q9740" s="69"/>
      <c r="R9740" s="69"/>
      <c r="Z9740" s="70"/>
      <c r="AA9740" s="71"/>
      <c r="AB9740" s="70"/>
      <c r="AC9740" s="70"/>
      <c r="AD9740" s="53"/>
      <c r="AE9740" s="53"/>
      <c r="AF9740" s="72"/>
      <c r="AG9740" s="70"/>
      <c r="AH9740" s="70"/>
      <c r="AI9740" s="70"/>
    </row>
    <row r="9741" spans="1:35" ht="12.75" customHeight="1" x14ac:dyDescent="0.2">
      <c r="A9741" s="64" t="s">
        <v>1596</v>
      </c>
      <c r="B9741" s="65" t="s">
        <v>1595</v>
      </c>
      <c r="C9741" s="65">
        <v>21197</v>
      </c>
      <c r="D9741" s="66">
        <f>VLOOKUP(A9741,'2.1 Termination Charges'!$B$4:$F$904,5,0)</f>
        <v>0.71392999999999995</v>
      </c>
      <c r="G9741" s="67"/>
      <c r="H9741" s="67"/>
      <c r="J9741" s="67"/>
      <c r="P9741" s="68"/>
      <c r="Q9741" s="69"/>
      <c r="R9741" s="69"/>
      <c r="Z9741" s="70"/>
      <c r="AA9741" s="71"/>
      <c r="AB9741" s="70"/>
      <c r="AC9741" s="70"/>
      <c r="AD9741" s="53"/>
      <c r="AE9741" s="53"/>
      <c r="AF9741" s="72"/>
      <c r="AG9741" s="70"/>
      <c r="AH9741" s="70"/>
      <c r="AI9741" s="70"/>
    </row>
    <row r="9742" spans="1:35" ht="12.75" customHeight="1" x14ac:dyDescent="0.2">
      <c r="A9742" s="64" t="s">
        <v>148</v>
      </c>
      <c r="B9742" s="65" t="s">
        <v>26</v>
      </c>
      <c r="C9742" s="65">
        <v>34</v>
      </c>
      <c r="D9742" s="66">
        <f>VLOOKUP(A9742,'2.1 Termination Charges'!$B$4:$F$904,5,0)</f>
        <v>1.82E-3</v>
      </c>
      <c r="G9742" s="67"/>
      <c r="H9742" s="67"/>
      <c r="J9742" s="67"/>
      <c r="P9742" s="68"/>
      <c r="Q9742" s="69"/>
      <c r="R9742" s="69"/>
      <c r="Z9742" s="70"/>
      <c r="AA9742" s="71"/>
      <c r="AB9742" s="70"/>
      <c r="AC9742" s="70"/>
      <c r="AD9742" s="53"/>
      <c r="AE9742" s="53"/>
      <c r="AF9742" s="72"/>
      <c r="AG9742" s="70"/>
      <c r="AH9742" s="70"/>
      <c r="AI9742" s="70"/>
    </row>
    <row r="9743" spans="1:35" ht="12.75" customHeight="1" x14ac:dyDescent="0.2">
      <c r="A9743" s="64" t="s">
        <v>1598</v>
      </c>
      <c r="B9743" s="65" t="s">
        <v>1597</v>
      </c>
      <c r="C9743" s="65">
        <v>346886</v>
      </c>
      <c r="D9743" s="66">
        <f>VLOOKUP(A9743,'2.1 Termination Charges'!$B$4:$F$904,5,0)</f>
        <v>1.112E-2</v>
      </c>
      <c r="G9743" s="67"/>
      <c r="H9743" s="67"/>
      <c r="J9743" s="67"/>
      <c r="P9743" s="68"/>
      <c r="Q9743" s="69"/>
      <c r="R9743" s="69"/>
      <c r="Z9743" s="70"/>
      <c r="AA9743" s="71"/>
      <c r="AB9743" s="70"/>
      <c r="AC9743" s="70"/>
      <c r="AD9743" s="53"/>
      <c r="AE9743" s="53"/>
      <c r="AF9743" s="72"/>
      <c r="AG9743" s="70"/>
      <c r="AH9743" s="70"/>
      <c r="AI9743" s="70"/>
    </row>
    <row r="9744" spans="1:35" ht="12.75" customHeight="1" x14ac:dyDescent="0.2">
      <c r="A9744" s="64" t="s">
        <v>1598</v>
      </c>
      <c r="B9744" s="65" t="s">
        <v>1597</v>
      </c>
      <c r="C9744" s="65">
        <v>346887</v>
      </c>
      <c r="D9744" s="66">
        <f>VLOOKUP(A9744,'2.1 Termination Charges'!$B$4:$F$904,5,0)</f>
        <v>1.112E-2</v>
      </c>
      <c r="G9744" s="67"/>
      <c r="H9744" s="67"/>
      <c r="J9744" s="67"/>
      <c r="P9744" s="68"/>
      <c r="Q9744" s="69"/>
      <c r="R9744" s="69"/>
      <c r="Z9744" s="70"/>
      <c r="AA9744" s="71"/>
      <c r="AB9744" s="70"/>
      <c r="AC9744" s="70"/>
      <c r="AD9744" s="53"/>
      <c r="AE9744" s="53"/>
      <c r="AF9744" s="72"/>
      <c r="AG9744" s="70"/>
      <c r="AH9744" s="70"/>
      <c r="AI9744" s="70"/>
    </row>
    <row r="9745" spans="1:35" ht="12.75" customHeight="1" x14ac:dyDescent="0.2">
      <c r="A9745" s="64" t="s">
        <v>1598</v>
      </c>
      <c r="B9745" s="65" t="s">
        <v>1597</v>
      </c>
      <c r="C9745" s="65">
        <v>346888</v>
      </c>
      <c r="D9745" s="66">
        <f>VLOOKUP(A9745,'2.1 Termination Charges'!$B$4:$F$904,5,0)</f>
        <v>1.112E-2</v>
      </c>
      <c r="G9745" s="67"/>
      <c r="H9745" s="67"/>
      <c r="J9745" s="67"/>
      <c r="P9745" s="68"/>
      <c r="Q9745" s="69"/>
      <c r="R9745" s="69"/>
      <c r="Z9745" s="70"/>
      <c r="AA9745" s="71"/>
      <c r="AB9745" s="70"/>
      <c r="AC9745" s="70"/>
      <c r="AD9745" s="53"/>
      <c r="AE9745" s="53"/>
      <c r="AF9745" s="72"/>
      <c r="AG9745" s="70"/>
      <c r="AH9745" s="70"/>
      <c r="AI9745" s="70"/>
    </row>
    <row r="9746" spans="1:35" ht="12.75" customHeight="1" x14ac:dyDescent="0.2">
      <c r="A9746" s="64" t="s">
        <v>1600</v>
      </c>
      <c r="B9746" s="65" t="s">
        <v>1599</v>
      </c>
      <c r="C9746" s="65">
        <v>346016</v>
      </c>
      <c r="D9746" s="66">
        <f>VLOOKUP(A9746,'2.1 Termination Charges'!$B$4:$F$904,5,0)</f>
        <v>9.1299999999999992E-3</v>
      </c>
      <c r="G9746" s="67"/>
      <c r="H9746" s="67"/>
      <c r="J9746" s="67"/>
      <c r="P9746" s="68"/>
      <c r="Q9746" s="69"/>
      <c r="R9746" s="69"/>
      <c r="Z9746" s="70"/>
      <c r="AA9746" s="71"/>
      <c r="AB9746" s="70"/>
      <c r="AC9746" s="70"/>
      <c r="AD9746" s="53"/>
      <c r="AE9746" s="53"/>
      <c r="AF9746" s="72"/>
      <c r="AG9746" s="70"/>
      <c r="AH9746" s="70"/>
      <c r="AI9746" s="70"/>
    </row>
    <row r="9747" spans="1:35" ht="12.75" customHeight="1" x14ac:dyDescent="0.2">
      <c r="A9747" s="64" t="s">
        <v>1600</v>
      </c>
      <c r="B9747" s="65" t="s">
        <v>1599</v>
      </c>
      <c r="C9747" s="65">
        <v>346017</v>
      </c>
      <c r="D9747" s="66">
        <f>VLOOKUP(A9747,'2.1 Termination Charges'!$B$4:$F$904,5,0)</f>
        <v>9.1299999999999992E-3</v>
      </c>
      <c r="G9747" s="67"/>
      <c r="H9747" s="67"/>
      <c r="J9747" s="67"/>
      <c r="P9747" s="68"/>
      <c r="Q9747" s="69"/>
      <c r="R9747" s="69"/>
      <c r="Z9747" s="70"/>
      <c r="AA9747" s="71"/>
      <c r="AB9747" s="70"/>
      <c r="AC9747" s="70"/>
      <c r="AD9747" s="53"/>
      <c r="AE9747" s="53"/>
      <c r="AF9747" s="72"/>
      <c r="AG9747" s="70"/>
      <c r="AH9747" s="70"/>
      <c r="AI9747" s="70"/>
    </row>
    <row r="9748" spans="1:35" ht="12.75" customHeight="1" x14ac:dyDescent="0.2">
      <c r="A9748" s="64" t="s">
        <v>1600</v>
      </c>
      <c r="B9748" s="65" t="s">
        <v>1599</v>
      </c>
      <c r="C9748" s="65">
        <v>346018</v>
      </c>
      <c r="D9748" s="66">
        <f>VLOOKUP(A9748,'2.1 Termination Charges'!$B$4:$F$904,5,0)</f>
        <v>9.1299999999999992E-3</v>
      </c>
      <c r="G9748" s="67"/>
      <c r="H9748" s="67"/>
      <c r="J9748" s="67"/>
      <c r="P9748" s="68"/>
      <c r="Q9748" s="69"/>
      <c r="R9748" s="69"/>
      <c r="Z9748" s="70"/>
      <c r="AA9748" s="71"/>
      <c r="AB9748" s="70"/>
      <c r="AC9748" s="70"/>
      <c r="AD9748" s="53"/>
      <c r="AE9748" s="53"/>
      <c r="AF9748" s="72"/>
      <c r="AG9748" s="70"/>
      <c r="AH9748" s="70"/>
      <c r="AI9748" s="70"/>
    </row>
    <row r="9749" spans="1:35" ht="12.75" customHeight="1" x14ac:dyDescent="0.2">
      <c r="A9749" s="64" t="s">
        <v>1600</v>
      </c>
      <c r="B9749" s="65" t="s">
        <v>1599</v>
      </c>
      <c r="C9749" s="65">
        <v>346019</v>
      </c>
      <c r="D9749" s="66">
        <f>VLOOKUP(A9749,'2.1 Termination Charges'!$B$4:$F$904,5,0)</f>
        <v>9.1299999999999992E-3</v>
      </c>
      <c r="G9749" s="67"/>
      <c r="H9749" s="67"/>
      <c r="J9749" s="67"/>
      <c r="P9749" s="68"/>
      <c r="Q9749" s="69"/>
      <c r="R9749" s="69"/>
      <c r="Z9749" s="70"/>
      <c r="AA9749" s="71"/>
      <c r="AB9749" s="70"/>
      <c r="AC9749" s="70"/>
      <c r="AD9749" s="53"/>
      <c r="AE9749" s="53"/>
      <c r="AF9749" s="72"/>
      <c r="AG9749" s="70"/>
      <c r="AH9749" s="70"/>
      <c r="AI9749" s="70"/>
    </row>
    <row r="9750" spans="1:35" ht="12.75" customHeight="1" x14ac:dyDescent="0.2">
      <c r="A9750" s="64" t="s">
        <v>1600</v>
      </c>
      <c r="B9750" s="65" t="s">
        <v>1599</v>
      </c>
      <c r="C9750" s="65">
        <v>346022</v>
      </c>
      <c r="D9750" s="66">
        <f>VLOOKUP(A9750,'2.1 Termination Charges'!$B$4:$F$904,5,0)</f>
        <v>9.1299999999999992E-3</v>
      </c>
      <c r="G9750" s="67"/>
      <c r="H9750" s="67"/>
      <c r="J9750" s="67"/>
      <c r="P9750" s="68"/>
      <c r="Q9750" s="69"/>
      <c r="R9750" s="69"/>
      <c r="Z9750" s="70"/>
      <c r="AA9750" s="71"/>
      <c r="AB9750" s="70"/>
      <c r="AC9750" s="70"/>
      <c r="AD9750" s="53"/>
      <c r="AE9750" s="53"/>
      <c r="AF9750" s="72"/>
      <c r="AG9750" s="70"/>
      <c r="AH9750" s="70"/>
      <c r="AI9750" s="70"/>
    </row>
    <row r="9751" spans="1:35" ht="12.75" customHeight="1" x14ac:dyDescent="0.2">
      <c r="A9751" s="64" t="s">
        <v>1600</v>
      </c>
      <c r="B9751" s="65" t="s">
        <v>1599</v>
      </c>
      <c r="C9751" s="65">
        <v>346029</v>
      </c>
      <c r="D9751" s="66">
        <f>VLOOKUP(A9751,'2.1 Termination Charges'!$B$4:$F$904,5,0)</f>
        <v>9.1299999999999992E-3</v>
      </c>
      <c r="G9751" s="67"/>
      <c r="H9751" s="67"/>
      <c r="J9751" s="67"/>
      <c r="P9751" s="68"/>
      <c r="Q9751" s="69"/>
      <c r="R9751" s="69"/>
      <c r="Z9751" s="70"/>
      <c r="AA9751" s="71"/>
      <c r="AB9751" s="70"/>
      <c r="AC9751" s="70"/>
      <c r="AD9751" s="53"/>
      <c r="AE9751" s="53"/>
      <c r="AF9751" s="72"/>
      <c r="AG9751" s="70"/>
      <c r="AH9751" s="70"/>
      <c r="AI9751" s="70"/>
    </row>
    <row r="9752" spans="1:35" ht="12.75" customHeight="1" x14ac:dyDescent="0.2">
      <c r="A9752" s="64" t="s">
        <v>1600</v>
      </c>
      <c r="B9752" s="65" t="s">
        <v>1599</v>
      </c>
      <c r="C9752" s="65">
        <v>346045</v>
      </c>
      <c r="D9752" s="66">
        <f>VLOOKUP(A9752,'2.1 Termination Charges'!$B$4:$F$904,5,0)</f>
        <v>9.1299999999999992E-3</v>
      </c>
      <c r="G9752" s="67"/>
      <c r="H9752" s="67"/>
      <c r="J9752" s="67"/>
      <c r="P9752" s="68"/>
      <c r="Q9752" s="69"/>
      <c r="R9752" s="69"/>
      <c r="Z9752" s="70"/>
      <c r="AA9752" s="71"/>
      <c r="AB9752" s="70"/>
      <c r="AC9752" s="70"/>
      <c r="AD9752" s="53"/>
      <c r="AE9752" s="53"/>
      <c r="AF9752" s="72"/>
      <c r="AG9752" s="70"/>
      <c r="AH9752" s="70"/>
      <c r="AI9752" s="70"/>
    </row>
    <row r="9753" spans="1:35" ht="12.75" customHeight="1" x14ac:dyDescent="0.2">
      <c r="A9753" s="64" t="s">
        <v>1600</v>
      </c>
      <c r="B9753" s="65" t="s">
        <v>1599</v>
      </c>
      <c r="C9753" s="65">
        <v>34605</v>
      </c>
      <c r="D9753" s="66">
        <f>VLOOKUP(A9753,'2.1 Termination Charges'!$B$4:$F$904,5,0)</f>
        <v>9.1299999999999992E-3</v>
      </c>
      <c r="G9753" s="67"/>
      <c r="H9753" s="67"/>
      <c r="J9753" s="67"/>
      <c r="P9753" s="68"/>
      <c r="Q9753" s="69"/>
      <c r="R9753" s="69"/>
      <c r="Z9753" s="70"/>
      <c r="AA9753" s="71"/>
      <c r="AB9753" s="70"/>
      <c r="AC9753" s="70"/>
      <c r="AD9753" s="53"/>
      <c r="AE9753" s="53"/>
      <c r="AF9753" s="72"/>
      <c r="AG9753" s="70"/>
      <c r="AH9753" s="70"/>
      <c r="AI9753" s="70"/>
    </row>
    <row r="9754" spans="1:35" ht="12.75" customHeight="1" x14ac:dyDescent="0.2">
      <c r="A9754" s="64" t="s">
        <v>1600</v>
      </c>
      <c r="B9754" s="65" t="s">
        <v>1599</v>
      </c>
      <c r="C9754" s="65">
        <v>346110</v>
      </c>
      <c r="D9754" s="66">
        <f>VLOOKUP(A9754,'2.1 Termination Charges'!$B$4:$F$904,5,0)</f>
        <v>9.1299999999999992E-3</v>
      </c>
      <c r="G9754" s="67"/>
      <c r="H9754" s="67"/>
      <c r="J9754" s="67"/>
      <c r="P9754" s="68"/>
      <c r="Q9754" s="69"/>
      <c r="R9754" s="69"/>
      <c r="Z9754" s="70"/>
      <c r="AA9754" s="71"/>
      <c r="AB9754" s="70"/>
      <c r="AC9754" s="70"/>
      <c r="AD9754" s="53"/>
      <c r="AE9754" s="53"/>
      <c r="AF9754" s="72"/>
      <c r="AG9754" s="70"/>
      <c r="AH9754" s="70"/>
      <c r="AI9754" s="70"/>
    </row>
    <row r="9755" spans="1:35" ht="12.75" customHeight="1" x14ac:dyDescent="0.2">
      <c r="A9755" s="64" t="s">
        <v>1600</v>
      </c>
      <c r="B9755" s="65" t="s">
        <v>1599</v>
      </c>
      <c r="C9755" s="65">
        <v>34615</v>
      </c>
      <c r="D9755" s="66">
        <f>VLOOKUP(A9755,'2.1 Termination Charges'!$B$4:$F$904,5,0)</f>
        <v>9.1299999999999992E-3</v>
      </c>
      <c r="G9755" s="67"/>
      <c r="H9755" s="67"/>
      <c r="J9755" s="67"/>
      <c r="P9755" s="68"/>
      <c r="Q9755" s="69"/>
      <c r="R9755" s="69"/>
      <c r="Z9755" s="70"/>
      <c r="AA9755" s="71"/>
      <c r="AB9755" s="70"/>
      <c r="AC9755" s="70"/>
      <c r="AD9755" s="53"/>
      <c r="AE9755" s="53"/>
      <c r="AF9755" s="72"/>
      <c r="AG9755" s="70"/>
      <c r="AH9755" s="70"/>
      <c r="AI9755" s="70"/>
    </row>
    <row r="9756" spans="1:35" ht="12.75" customHeight="1" x14ac:dyDescent="0.2">
      <c r="A9756" s="64" t="s">
        <v>1600</v>
      </c>
      <c r="B9756" s="65" t="s">
        <v>1599</v>
      </c>
      <c r="C9756" s="65">
        <v>346210</v>
      </c>
      <c r="D9756" s="66">
        <f>VLOOKUP(A9756,'2.1 Termination Charges'!$B$4:$F$904,5,0)</f>
        <v>9.1299999999999992E-3</v>
      </c>
      <c r="G9756" s="67"/>
      <c r="H9756" s="67"/>
      <c r="J9756" s="67"/>
      <c r="P9756" s="68"/>
      <c r="Q9756" s="69"/>
      <c r="R9756" s="69"/>
      <c r="Z9756" s="70"/>
      <c r="AA9756" s="71"/>
      <c r="AB9756" s="70"/>
      <c r="AC9756" s="70"/>
      <c r="AD9756" s="53"/>
      <c r="AE9756" s="53"/>
      <c r="AF9756" s="72"/>
      <c r="AG9756" s="70"/>
      <c r="AH9756" s="70"/>
      <c r="AI9756" s="70"/>
    </row>
    <row r="9757" spans="1:35" ht="12.75" customHeight="1" x14ac:dyDescent="0.2">
      <c r="A9757" s="64" t="s">
        <v>1600</v>
      </c>
      <c r="B9757" s="65" t="s">
        <v>1599</v>
      </c>
      <c r="C9757" s="65">
        <v>34625</v>
      </c>
      <c r="D9757" s="66">
        <f>VLOOKUP(A9757,'2.1 Termination Charges'!$B$4:$F$904,5,0)</f>
        <v>9.1299999999999992E-3</v>
      </c>
      <c r="G9757" s="67"/>
      <c r="H9757" s="67"/>
      <c r="J9757" s="67"/>
      <c r="P9757" s="68"/>
      <c r="Q9757" s="69"/>
      <c r="R9757" s="69"/>
      <c r="Z9757" s="70"/>
      <c r="AA9757" s="71"/>
      <c r="AB9757" s="70"/>
      <c r="AC9757" s="70"/>
      <c r="AD9757" s="53"/>
      <c r="AE9757" s="53"/>
      <c r="AF9757" s="72"/>
      <c r="AG9757" s="70"/>
      <c r="AH9757" s="70"/>
      <c r="AI9757" s="70"/>
    </row>
    <row r="9758" spans="1:35" ht="12.75" customHeight="1" x14ac:dyDescent="0.2">
      <c r="A9758" s="64" t="s">
        <v>1600</v>
      </c>
      <c r="B9758" s="65" t="s">
        <v>1599</v>
      </c>
      <c r="C9758" s="65">
        <v>34635</v>
      </c>
      <c r="D9758" s="66">
        <f>VLOOKUP(A9758,'2.1 Termination Charges'!$B$4:$F$904,5,0)</f>
        <v>9.1299999999999992E-3</v>
      </c>
      <c r="G9758" s="67"/>
      <c r="H9758" s="67"/>
      <c r="J9758" s="67"/>
      <c r="P9758" s="68"/>
      <c r="Q9758" s="69"/>
      <c r="R9758" s="69"/>
      <c r="Z9758" s="70"/>
      <c r="AA9758" s="71"/>
      <c r="AB9758" s="70"/>
      <c r="AC9758" s="70"/>
      <c r="AD9758" s="53"/>
      <c r="AE9758" s="53"/>
      <c r="AF9758" s="72"/>
      <c r="AG9758" s="70"/>
      <c r="AH9758" s="70"/>
      <c r="AI9758" s="70"/>
    </row>
    <row r="9759" spans="1:35" ht="12.75" customHeight="1" x14ac:dyDescent="0.2">
      <c r="A9759" s="64" t="s">
        <v>1600</v>
      </c>
      <c r="B9759" s="65" t="s">
        <v>1599</v>
      </c>
      <c r="C9759" s="65">
        <v>346400</v>
      </c>
      <c r="D9759" s="66">
        <f>VLOOKUP(A9759,'2.1 Termination Charges'!$B$4:$F$904,5,0)</f>
        <v>9.1299999999999992E-3</v>
      </c>
      <c r="G9759" s="67"/>
      <c r="H9759" s="67"/>
      <c r="J9759" s="67"/>
      <c r="P9759" s="68"/>
      <c r="Q9759" s="69"/>
      <c r="R9759" s="69"/>
      <c r="Z9759" s="70"/>
      <c r="AA9759" s="71"/>
      <c r="AB9759" s="70"/>
      <c r="AC9759" s="70"/>
      <c r="AD9759" s="53"/>
      <c r="AE9759" s="53"/>
      <c r="AF9759" s="72"/>
      <c r="AG9759" s="70"/>
      <c r="AH9759" s="70"/>
      <c r="AI9759" s="70"/>
    </row>
    <row r="9760" spans="1:35" ht="12.75" customHeight="1" x14ac:dyDescent="0.2">
      <c r="A9760" s="64" t="s">
        <v>1600</v>
      </c>
      <c r="B9760" s="65" t="s">
        <v>1599</v>
      </c>
      <c r="C9760" s="65">
        <v>346401</v>
      </c>
      <c r="D9760" s="66">
        <f>VLOOKUP(A9760,'2.1 Termination Charges'!$B$4:$F$904,5,0)</f>
        <v>9.1299999999999992E-3</v>
      </c>
      <c r="G9760" s="67"/>
      <c r="H9760" s="67"/>
      <c r="J9760" s="67"/>
      <c r="P9760" s="68"/>
      <c r="Q9760" s="69"/>
      <c r="R9760" s="69"/>
      <c r="Z9760" s="70"/>
      <c r="AA9760" s="71"/>
      <c r="AB9760" s="70"/>
      <c r="AC9760" s="70"/>
      <c r="AD9760" s="53"/>
      <c r="AE9760" s="53"/>
      <c r="AF9760" s="72"/>
      <c r="AG9760" s="70"/>
      <c r="AH9760" s="70"/>
      <c r="AI9760" s="70"/>
    </row>
    <row r="9761" spans="1:35" ht="12.75" customHeight="1" x14ac:dyDescent="0.2">
      <c r="A9761" s="64" t="s">
        <v>1600</v>
      </c>
      <c r="B9761" s="65" t="s">
        <v>1599</v>
      </c>
      <c r="C9761" s="65">
        <v>346402</v>
      </c>
      <c r="D9761" s="66">
        <f>VLOOKUP(A9761,'2.1 Termination Charges'!$B$4:$F$904,5,0)</f>
        <v>9.1299999999999992E-3</v>
      </c>
      <c r="G9761" s="67"/>
      <c r="H9761" s="67"/>
      <c r="J9761" s="67"/>
      <c r="P9761" s="68"/>
      <c r="Q9761" s="69"/>
      <c r="R9761" s="69"/>
      <c r="Z9761" s="70"/>
      <c r="AA9761" s="71"/>
      <c r="AB9761" s="70"/>
      <c r="AC9761" s="70"/>
      <c r="AD9761" s="53"/>
      <c r="AE9761" s="53"/>
      <c r="AF9761" s="72"/>
      <c r="AG9761" s="70"/>
      <c r="AH9761" s="70"/>
      <c r="AI9761" s="70"/>
    </row>
    <row r="9762" spans="1:35" ht="12.75" customHeight="1" x14ac:dyDescent="0.2">
      <c r="A9762" s="64" t="s">
        <v>1600</v>
      </c>
      <c r="B9762" s="65" t="s">
        <v>1599</v>
      </c>
      <c r="C9762" s="65">
        <v>346403</v>
      </c>
      <c r="D9762" s="66">
        <f>VLOOKUP(A9762,'2.1 Termination Charges'!$B$4:$F$904,5,0)</f>
        <v>9.1299999999999992E-3</v>
      </c>
      <c r="G9762" s="67"/>
      <c r="H9762" s="67"/>
      <c r="J9762" s="67"/>
      <c r="P9762" s="68"/>
      <c r="Q9762" s="69"/>
      <c r="R9762" s="69"/>
      <c r="Z9762" s="70"/>
      <c r="AA9762" s="71"/>
      <c r="AB9762" s="70"/>
      <c r="AC9762" s="70"/>
      <c r="AD9762" s="53"/>
      <c r="AE9762" s="53"/>
      <c r="AF9762" s="72"/>
      <c r="AG9762" s="70"/>
      <c r="AH9762" s="70"/>
      <c r="AI9762" s="70"/>
    </row>
    <row r="9763" spans="1:35" ht="12.75" customHeight="1" x14ac:dyDescent="0.2">
      <c r="A9763" s="64" t="s">
        <v>1600</v>
      </c>
      <c r="B9763" s="65" t="s">
        <v>1599</v>
      </c>
      <c r="C9763" s="65">
        <v>346404</v>
      </c>
      <c r="D9763" s="66">
        <f>VLOOKUP(A9763,'2.1 Termination Charges'!$B$4:$F$904,5,0)</f>
        <v>9.1299999999999992E-3</v>
      </c>
      <c r="G9763" s="67"/>
      <c r="H9763" s="67"/>
      <c r="J9763" s="67"/>
      <c r="P9763" s="68"/>
      <c r="Q9763" s="69"/>
      <c r="R9763" s="69"/>
      <c r="Z9763" s="70"/>
      <c r="AA9763" s="71"/>
      <c r="AB9763" s="70"/>
      <c r="AC9763" s="70"/>
      <c r="AD9763" s="53"/>
      <c r="AE9763" s="53"/>
      <c r="AF9763" s="72"/>
      <c r="AG9763" s="70"/>
      <c r="AH9763" s="70"/>
      <c r="AI9763" s="70"/>
    </row>
    <row r="9764" spans="1:35" ht="12.75" customHeight="1" x14ac:dyDescent="0.2">
      <c r="A9764" s="64" t="s">
        <v>1600</v>
      </c>
      <c r="B9764" s="65" t="s">
        <v>1599</v>
      </c>
      <c r="C9764" s="65">
        <v>346405</v>
      </c>
      <c r="D9764" s="66">
        <f>VLOOKUP(A9764,'2.1 Termination Charges'!$B$4:$F$904,5,0)</f>
        <v>9.1299999999999992E-3</v>
      </c>
      <c r="G9764" s="67"/>
      <c r="H9764" s="67"/>
      <c r="J9764" s="67"/>
      <c r="P9764" s="68"/>
      <c r="Q9764" s="69"/>
      <c r="R9764" s="69"/>
      <c r="Z9764" s="70"/>
      <c r="AA9764" s="71"/>
      <c r="AB9764" s="70"/>
      <c r="AC9764" s="70"/>
      <c r="AD9764" s="53"/>
      <c r="AE9764" s="53"/>
      <c r="AF9764" s="72"/>
      <c r="AG9764" s="70"/>
      <c r="AH9764" s="70"/>
      <c r="AI9764" s="70"/>
    </row>
    <row r="9765" spans="1:35" ht="12.75" customHeight="1" x14ac:dyDescent="0.2">
      <c r="A9765" s="64" t="s">
        <v>1600</v>
      </c>
      <c r="B9765" s="65" t="s">
        <v>1599</v>
      </c>
      <c r="C9765" s="65">
        <v>346406</v>
      </c>
      <c r="D9765" s="66">
        <f>VLOOKUP(A9765,'2.1 Termination Charges'!$B$4:$F$904,5,0)</f>
        <v>9.1299999999999992E-3</v>
      </c>
      <c r="G9765" s="67"/>
      <c r="H9765" s="67"/>
      <c r="J9765" s="67"/>
      <c r="P9765" s="68"/>
      <c r="Q9765" s="69"/>
      <c r="R9765" s="69"/>
      <c r="Z9765" s="70"/>
      <c r="AA9765" s="71"/>
      <c r="AB9765" s="70"/>
      <c r="AC9765" s="70"/>
      <c r="AD9765" s="53"/>
      <c r="AE9765" s="53"/>
      <c r="AF9765" s="72"/>
      <c r="AG9765" s="70"/>
      <c r="AH9765" s="70"/>
      <c r="AI9765" s="70"/>
    </row>
    <row r="9766" spans="1:35" ht="12.75" customHeight="1" x14ac:dyDescent="0.2">
      <c r="A9766" s="64" t="s">
        <v>1600</v>
      </c>
      <c r="B9766" s="65" t="s">
        <v>1599</v>
      </c>
      <c r="C9766" s="65">
        <v>346407</v>
      </c>
      <c r="D9766" s="66">
        <f>VLOOKUP(A9766,'2.1 Termination Charges'!$B$4:$F$904,5,0)</f>
        <v>9.1299999999999992E-3</v>
      </c>
      <c r="G9766" s="67"/>
      <c r="H9766" s="67"/>
      <c r="J9766" s="67"/>
      <c r="P9766" s="68"/>
      <c r="Q9766" s="69"/>
      <c r="R9766" s="69"/>
      <c r="Z9766" s="70"/>
      <c r="AA9766" s="71"/>
      <c r="AB9766" s="70"/>
      <c r="AC9766" s="70"/>
      <c r="AD9766" s="53"/>
      <c r="AE9766" s="53"/>
      <c r="AF9766" s="72"/>
      <c r="AG9766" s="70"/>
      <c r="AH9766" s="70"/>
      <c r="AI9766" s="70"/>
    </row>
    <row r="9767" spans="1:35" ht="12.75" customHeight="1" x14ac:dyDescent="0.2">
      <c r="A9767" s="64" t="s">
        <v>1600</v>
      </c>
      <c r="B9767" s="65" t="s">
        <v>1599</v>
      </c>
      <c r="C9767" s="65">
        <v>346408</v>
      </c>
      <c r="D9767" s="66">
        <f>VLOOKUP(A9767,'2.1 Termination Charges'!$B$4:$F$904,5,0)</f>
        <v>9.1299999999999992E-3</v>
      </c>
      <c r="G9767" s="67"/>
      <c r="H9767" s="67"/>
      <c r="J9767" s="67"/>
      <c r="P9767" s="68"/>
      <c r="Q9767" s="69"/>
      <c r="R9767" s="69"/>
      <c r="Z9767" s="70"/>
      <c r="AA9767" s="71"/>
      <c r="AB9767" s="70"/>
      <c r="AC9767" s="70"/>
      <c r="AD9767" s="53"/>
      <c r="AE9767" s="53"/>
      <c r="AF9767" s="72"/>
      <c r="AG9767" s="70"/>
      <c r="AH9767" s="70"/>
      <c r="AI9767" s="70"/>
    </row>
    <row r="9768" spans="1:35" ht="12.75" customHeight="1" x14ac:dyDescent="0.2">
      <c r="A9768" s="64" t="s">
        <v>1600</v>
      </c>
      <c r="B9768" s="65" t="s">
        <v>1599</v>
      </c>
      <c r="C9768" s="65">
        <v>346409</v>
      </c>
      <c r="D9768" s="66">
        <f>VLOOKUP(A9768,'2.1 Termination Charges'!$B$4:$F$904,5,0)</f>
        <v>9.1299999999999992E-3</v>
      </c>
      <c r="G9768" s="67"/>
      <c r="H9768" s="67"/>
      <c r="J9768" s="67"/>
      <c r="P9768" s="68"/>
      <c r="Q9768" s="69"/>
      <c r="R9768" s="69"/>
      <c r="Z9768" s="70"/>
      <c r="AA9768" s="71"/>
      <c r="AB9768" s="70"/>
      <c r="AC9768" s="70"/>
      <c r="AD9768" s="53"/>
      <c r="AE9768" s="53"/>
      <c r="AF9768" s="72"/>
      <c r="AG9768" s="70"/>
      <c r="AH9768" s="70"/>
      <c r="AI9768" s="70"/>
    </row>
    <row r="9769" spans="1:35" ht="12.75" customHeight="1" x14ac:dyDescent="0.2">
      <c r="A9769" s="64" t="s">
        <v>1600</v>
      </c>
      <c r="B9769" s="65" t="s">
        <v>1599</v>
      </c>
      <c r="C9769" s="65">
        <v>34644</v>
      </c>
      <c r="D9769" s="66">
        <f>VLOOKUP(A9769,'2.1 Termination Charges'!$B$4:$F$904,5,0)</f>
        <v>9.1299999999999992E-3</v>
      </c>
      <c r="G9769" s="67"/>
      <c r="H9769" s="67"/>
      <c r="J9769" s="67"/>
      <c r="P9769" s="68"/>
      <c r="Q9769" s="69"/>
      <c r="R9769" s="69"/>
      <c r="Z9769" s="70"/>
      <c r="AA9769" s="71"/>
      <c r="AB9769" s="70"/>
      <c r="AC9769" s="70"/>
      <c r="AD9769" s="53"/>
      <c r="AE9769" s="53"/>
      <c r="AF9769" s="72"/>
      <c r="AG9769" s="70"/>
      <c r="AH9769" s="70"/>
      <c r="AI9769" s="70"/>
    </row>
    <row r="9770" spans="1:35" ht="12.75" customHeight="1" x14ac:dyDescent="0.2">
      <c r="A9770" s="64" t="s">
        <v>1600</v>
      </c>
      <c r="B9770" s="65" t="s">
        <v>1599</v>
      </c>
      <c r="C9770" s="65">
        <v>34645</v>
      </c>
      <c r="D9770" s="66">
        <f>VLOOKUP(A9770,'2.1 Termination Charges'!$B$4:$F$904,5,0)</f>
        <v>9.1299999999999992E-3</v>
      </c>
      <c r="G9770" s="67"/>
      <c r="H9770" s="67"/>
      <c r="J9770" s="67"/>
      <c r="P9770" s="68"/>
      <c r="Q9770" s="69"/>
      <c r="R9770" s="69"/>
      <c r="Z9770" s="70"/>
      <c r="AA9770" s="71"/>
      <c r="AB9770" s="70"/>
      <c r="AC9770" s="70"/>
      <c r="AD9770" s="53"/>
      <c r="AE9770" s="53"/>
      <c r="AF9770" s="72"/>
      <c r="AG9770" s="70"/>
      <c r="AH9770" s="70"/>
      <c r="AI9770" s="70"/>
    </row>
    <row r="9771" spans="1:35" ht="12.75" customHeight="1" x14ac:dyDescent="0.2">
      <c r="A9771" s="64" t="s">
        <v>1600</v>
      </c>
      <c r="B9771" s="65" t="s">
        <v>1599</v>
      </c>
      <c r="C9771" s="65">
        <v>34651</v>
      </c>
      <c r="D9771" s="66">
        <f>VLOOKUP(A9771,'2.1 Termination Charges'!$B$4:$F$904,5,0)</f>
        <v>9.1299999999999992E-3</v>
      </c>
      <c r="G9771" s="67"/>
      <c r="H9771" s="67"/>
      <c r="J9771" s="67"/>
      <c r="P9771" s="68"/>
      <c r="Q9771" s="69"/>
      <c r="R9771" s="69"/>
      <c r="Z9771" s="70"/>
      <c r="AA9771" s="71"/>
      <c r="AB9771" s="70"/>
      <c r="AC9771" s="70"/>
      <c r="AD9771" s="53"/>
      <c r="AE9771" s="53"/>
      <c r="AF9771" s="72"/>
      <c r="AG9771" s="70"/>
      <c r="AH9771" s="70"/>
      <c r="AI9771" s="70"/>
    </row>
    <row r="9772" spans="1:35" ht="12.75" customHeight="1" x14ac:dyDescent="0.2">
      <c r="A9772" s="64" t="s">
        <v>1600</v>
      </c>
      <c r="B9772" s="65" t="s">
        <v>1599</v>
      </c>
      <c r="C9772" s="65">
        <v>34652</v>
      </c>
      <c r="D9772" s="66">
        <f>VLOOKUP(A9772,'2.1 Termination Charges'!$B$4:$F$904,5,0)</f>
        <v>9.1299999999999992E-3</v>
      </c>
      <c r="G9772" s="67"/>
      <c r="H9772" s="67"/>
      <c r="J9772" s="67"/>
      <c r="P9772" s="68"/>
      <c r="Q9772" s="69"/>
      <c r="R9772" s="69"/>
      <c r="Z9772" s="70"/>
      <c r="AA9772" s="71"/>
      <c r="AB9772" s="70"/>
      <c r="AC9772" s="70"/>
      <c r="AD9772" s="53"/>
      <c r="AE9772" s="53"/>
      <c r="AF9772" s="72"/>
      <c r="AG9772" s="70"/>
      <c r="AH9772" s="70"/>
      <c r="AI9772" s="70"/>
    </row>
    <row r="9773" spans="1:35" ht="12.75" customHeight="1" x14ac:dyDescent="0.2">
      <c r="A9773" s="64" t="s">
        <v>1600</v>
      </c>
      <c r="B9773" s="65" t="s">
        <v>1599</v>
      </c>
      <c r="C9773" s="65">
        <v>34653</v>
      </c>
      <c r="D9773" s="66">
        <f>VLOOKUP(A9773,'2.1 Termination Charges'!$B$4:$F$904,5,0)</f>
        <v>9.1299999999999992E-3</v>
      </c>
      <c r="G9773" s="67"/>
      <c r="H9773" s="67"/>
      <c r="J9773" s="67"/>
      <c r="P9773" s="68"/>
      <c r="Q9773" s="69"/>
      <c r="R9773" s="69"/>
      <c r="Z9773" s="70"/>
      <c r="AA9773" s="71"/>
      <c r="AB9773" s="70"/>
      <c r="AC9773" s="70"/>
      <c r="AD9773" s="53"/>
      <c r="AE9773" s="53"/>
      <c r="AF9773" s="72"/>
      <c r="AG9773" s="70"/>
      <c r="AH9773" s="70"/>
      <c r="AI9773" s="70"/>
    </row>
    <row r="9774" spans="1:35" ht="12.75" customHeight="1" x14ac:dyDescent="0.2">
      <c r="A9774" s="64" t="s">
        <v>1600</v>
      </c>
      <c r="B9774" s="65" t="s">
        <v>1599</v>
      </c>
      <c r="C9774" s="65">
        <v>34654</v>
      </c>
      <c r="D9774" s="66">
        <f>VLOOKUP(A9774,'2.1 Termination Charges'!$B$4:$F$904,5,0)</f>
        <v>9.1299999999999992E-3</v>
      </c>
      <c r="G9774" s="67"/>
      <c r="H9774" s="67"/>
      <c r="J9774" s="67"/>
      <c r="P9774" s="68"/>
      <c r="Q9774" s="69"/>
      <c r="R9774" s="69"/>
      <c r="Z9774" s="70"/>
      <c r="AA9774" s="71"/>
      <c r="AB9774" s="70"/>
      <c r="AC9774" s="70"/>
      <c r="AD9774" s="53"/>
      <c r="AE9774" s="53"/>
      <c r="AF9774" s="72"/>
      <c r="AG9774" s="70"/>
      <c r="AH9774" s="70"/>
      <c r="AI9774" s="70"/>
    </row>
    <row r="9775" spans="1:35" ht="12.75" customHeight="1" x14ac:dyDescent="0.2">
      <c r="A9775" s="64" t="s">
        <v>1600</v>
      </c>
      <c r="B9775" s="65" t="s">
        <v>1599</v>
      </c>
      <c r="C9775" s="65">
        <v>34655</v>
      </c>
      <c r="D9775" s="66">
        <f>VLOOKUP(A9775,'2.1 Termination Charges'!$B$4:$F$904,5,0)</f>
        <v>9.1299999999999992E-3</v>
      </c>
      <c r="G9775" s="67"/>
      <c r="H9775" s="67"/>
      <c r="J9775" s="67"/>
      <c r="P9775" s="68"/>
      <c r="Q9775" s="69"/>
      <c r="R9775" s="69"/>
      <c r="Z9775" s="70"/>
      <c r="AA9775" s="71"/>
      <c r="AB9775" s="70"/>
      <c r="AC9775" s="70"/>
      <c r="AD9775" s="53"/>
      <c r="AE9775" s="53"/>
      <c r="AF9775" s="72"/>
      <c r="AG9775" s="70"/>
      <c r="AH9775" s="70"/>
      <c r="AI9775" s="70"/>
    </row>
    <row r="9776" spans="1:35" ht="12.75" customHeight="1" x14ac:dyDescent="0.2">
      <c r="A9776" s="64" t="s">
        <v>1600</v>
      </c>
      <c r="B9776" s="65" t="s">
        <v>1599</v>
      </c>
      <c r="C9776" s="65">
        <v>34656</v>
      </c>
      <c r="D9776" s="66">
        <f>VLOOKUP(A9776,'2.1 Termination Charges'!$B$4:$F$904,5,0)</f>
        <v>9.1299999999999992E-3</v>
      </c>
      <c r="G9776" s="67"/>
      <c r="H9776" s="67"/>
      <c r="J9776" s="67"/>
      <c r="P9776" s="68"/>
      <c r="Q9776" s="69"/>
      <c r="R9776" s="69"/>
      <c r="Z9776" s="70"/>
      <c r="AA9776" s="71"/>
      <c r="AB9776" s="70"/>
      <c r="AC9776" s="70"/>
      <c r="AD9776" s="53"/>
      <c r="AE9776" s="53"/>
      <c r="AF9776" s="72"/>
      <c r="AG9776" s="70"/>
      <c r="AH9776" s="70"/>
      <c r="AI9776" s="70"/>
    </row>
    <row r="9777" spans="1:35" ht="12.75" customHeight="1" x14ac:dyDescent="0.2">
      <c r="A9777" s="64" t="s">
        <v>1600</v>
      </c>
      <c r="B9777" s="65" t="s">
        <v>1599</v>
      </c>
      <c r="C9777" s="65">
        <v>34657</v>
      </c>
      <c r="D9777" s="66">
        <f>VLOOKUP(A9777,'2.1 Termination Charges'!$B$4:$F$904,5,0)</f>
        <v>9.1299999999999992E-3</v>
      </c>
      <c r="G9777" s="67"/>
      <c r="H9777" s="67"/>
      <c r="J9777" s="67"/>
      <c r="P9777" s="68"/>
      <c r="Q9777" s="69"/>
      <c r="R9777" s="69"/>
      <c r="Z9777" s="70"/>
      <c r="AA9777" s="71"/>
      <c r="AB9777" s="70"/>
      <c r="AC9777" s="70"/>
      <c r="AD9777" s="53"/>
      <c r="AE9777" s="53"/>
      <c r="AF9777" s="72"/>
      <c r="AG9777" s="70"/>
      <c r="AH9777" s="70"/>
      <c r="AI9777" s="70"/>
    </row>
    <row r="9778" spans="1:35" ht="12.75" customHeight="1" x14ac:dyDescent="0.2">
      <c r="A9778" s="64" t="s">
        <v>1600</v>
      </c>
      <c r="B9778" s="65" t="s">
        <v>1599</v>
      </c>
      <c r="C9778" s="65">
        <v>34658</v>
      </c>
      <c r="D9778" s="66">
        <f>VLOOKUP(A9778,'2.1 Termination Charges'!$B$4:$F$904,5,0)</f>
        <v>9.1299999999999992E-3</v>
      </c>
      <c r="G9778" s="67"/>
      <c r="H9778" s="67"/>
      <c r="J9778" s="67"/>
      <c r="P9778" s="68"/>
      <c r="Q9778" s="69"/>
      <c r="R9778" s="69"/>
      <c r="Z9778" s="70"/>
      <c r="AA9778" s="71"/>
      <c r="AB9778" s="70"/>
      <c r="AC9778" s="70"/>
      <c r="AD9778" s="53"/>
      <c r="AE9778" s="53"/>
      <c r="AF9778" s="72"/>
      <c r="AG9778" s="70"/>
      <c r="AH9778" s="70"/>
      <c r="AI9778" s="70"/>
    </row>
    <row r="9779" spans="1:35" ht="12.75" customHeight="1" x14ac:dyDescent="0.2">
      <c r="A9779" s="64" t="s">
        <v>1600</v>
      </c>
      <c r="B9779" s="65" t="s">
        <v>1599</v>
      </c>
      <c r="C9779" s="65">
        <v>34665</v>
      </c>
      <c r="D9779" s="66">
        <f>VLOOKUP(A9779,'2.1 Termination Charges'!$B$4:$F$904,5,0)</f>
        <v>9.1299999999999992E-3</v>
      </c>
      <c r="G9779" s="67"/>
      <c r="H9779" s="67"/>
      <c r="J9779" s="67"/>
      <c r="P9779" s="68"/>
      <c r="Q9779" s="69"/>
      <c r="R9779" s="69"/>
      <c r="Z9779" s="70"/>
      <c r="AA9779" s="71"/>
      <c r="AB9779" s="70"/>
      <c r="AC9779" s="70"/>
      <c r="AD9779" s="53"/>
      <c r="AE9779" s="53"/>
      <c r="AF9779" s="72"/>
      <c r="AG9779" s="70"/>
      <c r="AH9779" s="70"/>
      <c r="AI9779" s="70"/>
    </row>
    <row r="9780" spans="1:35" ht="12.75" customHeight="1" x14ac:dyDescent="0.2">
      <c r="A9780" s="64" t="s">
        <v>1600</v>
      </c>
      <c r="B9780" s="65" t="s">
        <v>1599</v>
      </c>
      <c r="C9780" s="65">
        <v>346681</v>
      </c>
      <c r="D9780" s="66">
        <f>VLOOKUP(A9780,'2.1 Termination Charges'!$B$4:$F$904,5,0)</f>
        <v>9.1299999999999992E-3</v>
      </c>
      <c r="G9780" s="67"/>
      <c r="H9780" s="67"/>
      <c r="J9780" s="67"/>
      <c r="P9780" s="68"/>
      <c r="Q9780" s="69"/>
      <c r="R9780" s="69"/>
      <c r="Z9780" s="70"/>
      <c r="AA9780" s="71"/>
      <c r="AB9780" s="70"/>
      <c r="AC9780" s="70"/>
      <c r="AD9780" s="53"/>
      <c r="AE9780" s="53"/>
      <c r="AF9780" s="72"/>
      <c r="AG9780" s="70"/>
      <c r="AH9780" s="70"/>
      <c r="AI9780" s="70"/>
    </row>
    <row r="9781" spans="1:35" ht="12.75" customHeight="1" x14ac:dyDescent="0.2">
      <c r="A9781" s="64" t="s">
        <v>1600</v>
      </c>
      <c r="B9781" s="65" t="s">
        <v>1599</v>
      </c>
      <c r="C9781" s="65">
        <v>346685</v>
      </c>
      <c r="D9781" s="66">
        <f>VLOOKUP(A9781,'2.1 Termination Charges'!$B$4:$F$904,5,0)</f>
        <v>9.1299999999999992E-3</v>
      </c>
      <c r="G9781" s="67"/>
      <c r="H9781" s="67"/>
      <c r="J9781" s="67"/>
      <c r="P9781" s="68"/>
      <c r="Q9781" s="69"/>
      <c r="R9781" s="69"/>
      <c r="Z9781" s="70"/>
      <c r="AA9781" s="71"/>
      <c r="AB9781" s="70"/>
      <c r="AC9781" s="70"/>
      <c r="AD9781" s="53"/>
      <c r="AE9781" s="53"/>
      <c r="AF9781" s="72"/>
      <c r="AG9781" s="70"/>
      <c r="AH9781" s="70"/>
      <c r="AI9781" s="70"/>
    </row>
    <row r="9782" spans="1:35" ht="12.75" customHeight="1" x14ac:dyDescent="0.2">
      <c r="A9782" s="64" t="s">
        <v>1600</v>
      </c>
      <c r="B9782" s="65" t="s">
        <v>1599</v>
      </c>
      <c r="C9782" s="65">
        <v>34675</v>
      </c>
      <c r="D9782" s="66">
        <f>VLOOKUP(A9782,'2.1 Termination Charges'!$B$4:$F$904,5,0)</f>
        <v>9.1299999999999992E-3</v>
      </c>
      <c r="G9782" s="67"/>
      <c r="H9782" s="67"/>
      <c r="J9782" s="67"/>
      <c r="P9782" s="68"/>
      <c r="Q9782" s="69"/>
      <c r="R9782" s="69"/>
      <c r="Z9782" s="70"/>
      <c r="AA9782" s="71"/>
      <c r="AB9782" s="70"/>
      <c r="AC9782" s="70"/>
      <c r="AD9782" s="53"/>
      <c r="AE9782" s="53"/>
      <c r="AF9782" s="72"/>
      <c r="AG9782" s="70"/>
      <c r="AH9782" s="70"/>
      <c r="AI9782" s="70"/>
    </row>
    <row r="9783" spans="1:35" ht="12.75" customHeight="1" x14ac:dyDescent="0.2">
      <c r="A9783" s="64" t="s">
        <v>1600</v>
      </c>
      <c r="B9783" s="65" t="s">
        <v>1599</v>
      </c>
      <c r="C9783" s="65">
        <v>346816</v>
      </c>
      <c r="D9783" s="66">
        <f>VLOOKUP(A9783,'2.1 Termination Charges'!$B$4:$F$904,5,0)</f>
        <v>9.1299999999999992E-3</v>
      </c>
      <c r="G9783" s="67"/>
      <c r="H9783" s="67"/>
      <c r="J9783" s="67"/>
      <c r="P9783" s="68"/>
      <c r="Q9783" s="69"/>
      <c r="R9783" s="69"/>
      <c r="Z9783" s="70"/>
      <c r="AA9783" s="71"/>
      <c r="AB9783" s="70"/>
      <c r="AC9783" s="70"/>
      <c r="AD9783" s="53"/>
      <c r="AE9783" s="53"/>
      <c r="AF9783" s="72"/>
      <c r="AG9783" s="70"/>
      <c r="AH9783" s="70"/>
      <c r="AI9783" s="70"/>
    </row>
    <row r="9784" spans="1:35" ht="12.75" customHeight="1" x14ac:dyDescent="0.2">
      <c r="A9784" s="64" t="s">
        <v>1600</v>
      </c>
      <c r="B9784" s="65" t="s">
        <v>1599</v>
      </c>
      <c r="C9784" s="65">
        <v>346844</v>
      </c>
      <c r="D9784" s="66">
        <f>VLOOKUP(A9784,'2.1 Termination Charges'!$B$4:$F$904,5,0)</f>
        <v>9.1299999999999992E-3</v>
      </c>
      <c r="G9784" s="67"/>
      <c r="H9784" s="67"/>
      <c r="J9784" s="67"/>
      <c r="P9784" s="68"/>
      <c r="Q9784" s="69"/>
      <c r="R9784" s="69"/>
      <c r="Z9784" s="70"/>
      <c r="AA9784" s="71"/>
      <c r="AB9784" s="70"/>
      <c r="AC9784" s="70"/>
      <c r="AD9784" s="53"/>
      <c r="AE9784" s="53"/>
      <c r="AF9784" s="72"/>
      <c r="AG9784" s="70"/>
      <c r="AH9784" s="70"/>
      <c r="AI9784" s="70"/>
    </row>
    <row r="9785" spans="1:35" ht="12.75" customHeight="1" x14ac:dyDescent="0.2">
      <c r="A9785" s="64" t="s">
        <v>1600</v>
      </c>
      <c r="B9785" s="65" t="s">
        <v>1599</v>
      </c>
      <c r="C9785" s="65">
        <v>34685</v>
      </c>
      <c r="D9785" s="66">
        <f>VLOOKUP(A9785,'2.1 Termination Charges'!$B$4:$F$904,5,0)</f>
        <v>9.1299999999999992E-3</v>
      </c>
      <c r="G9785" s="67"/>
      <c r="H9785" s="67"/>
      <c r="J9785" s="67"/>
      <c r="P9785" s="68"/>
      <c r="Q9785" s="69"/>
      <c r="R9785" s="69"/>
      <c r="Z9785" s="70"/>
      <c r="AA9785" s="71"/>
      <c r="AB9785" s="70"/>
      <c r="AC9785" s="70"/>
      <c r="AD9785" s="53"/>
      <c r="AE9785" s="53"/>
      <c r="AF9785" s="72"/>
      <c r="AG9785" s="70"/>
      <c r="AH9785" s="70"/>
      <c r="AI9785" s="70"/>
    </row>
    <row r="9786" spans="1:35" ht="12.75" customHeight="1" x14ac:dyDescent="0.2">
      <c r="A9786" s="64" t="s">
        <v>1600</v>
      </c>
      <c r="B9786" s="65" t="s">
        <v>1599</v>
      </c>
      <c r="C9786" s="65">
        <v>346880</v>
      </c>
      <c r="D9786" s="66">
        <f>VLOOKUP(A9786,'2.1 Termination Charges'!$B$4:$F$904,5,0)</f>
        <v>9.1299999999999992E-3</v>
      </c>
      <c r="G9786" s="67"/>
      <c r="H9786" s="67"/>
      <c r="J9786" s="67"/>
      <c r="P9786" s="68"/>
      <c r="Q9786" s="69"/>
      <c r="R9786" s="69"/>
      <c r="Z9786" s="70"/>
      <c r="AA9786" s="71"/>
      <c r="AB9786" s="70"/>
      <c r="AC9786" s="70"/>
      <c r="AD9786" s="53"/>
      <c r="AE9786" s="53"/>
      <c r="AF9786" s="72"/>
      <c r="AG9786" s="70"/>
      <c r="AH9786" s="70"/>
      <c r="AI9786" s="70"/>
    </row>
    <row r="9787" spans="1:35" ht="12.75" customHeight="1" x14ac:dyDescent="0.2">
      <c r="A9787" s="64" t="s">
        <v>1600</v>
      </c>
      <c r="B9787" s="65" t="s">
        <v>1599</v>
      </c>
      <c r="C9787" s="65">
        <v>346881</v>
      </c>
      <c r="D9787" s="66">
        <f>VLOOKUP(A9787,'2.1 Termination Charges'!$B$4:$F$904,5,0)</f>
        <v>9.1299999999999992E-3</v>
      </c>
      <c r="G9787" s="67"/>
      <c r="H9787" s="67"/>
      <c r="J9787" s="67"/>
      <c r="P9787" s="68"/>
      <c r="Q9787" s="69"/>
      <c r="R9787" s="69"/>
      <c r="Z9787" s="70"/>
      <c r="AA9787" s="71"/>
      <c r="AB9787" s="70"/>
      <c r="AC9787" s="70"/>
      <c r="AD9787" s="53"/>
      <c r="AE9787" s="53"/>
      <c r="AF9787" s="72"/>
      <c r="AG9787" s="70"/>
      <c r="AH9787" s="70"/>
      <c r="AI9787" s="70"/>
    </row>
    <row r="9788" spans="1:35" ht="12.75" customHeight="1" x14ac:dyDescent="0.2">
      <c r="A9788" s="64" t="s">
        <v>1600</v>
      </c>
      <c r="B9788" s="65" t="s">
        <v>1599</v>
      </c>
      <c r="C9788" s="65">
        <v>346882</v>
      </c>
      <c r="D9788" s="66">
        <f>VLOOKUP(A9788,'2.1 Termination Charges'!$B$4:$F$904,5,0)</f>
        <v>9.1299999999999992E-3</v>
      </c>
      <c r="G9788" s="67"/>
      <c r="H9788" s="67"/>
      <c r="J9788" s="67"/>
      <c r="P9788" s="68"/>
      <c r="Q9788" s="69"/>
      <c r="R9788" s="69"/>
      <c r="Z9788" s="70"/>
      <c r="AA9788" s="71"/>
      <c r="AB9788" s="70"/>
      <c r="AC9788" s="70"/>
      <c r="AD9788" s="53"/>
      <c r="AE9788" s="53"/>
      <c r="AF9788" s="72"/>
      <c r="AG9788" s="70"/>
      <c r="AH9788" s="70"/>
      <c r="AI9788" s="70"/>
    </row>
    <row r="9789" spans="1:35" ht="12.75" customHeight="1" x14ac:dyDescent="0.2">
      <c r="A9789" s="64" t="s">
        <v>1600</v>
      </c>
      <c r="B9789" s="65" t="s">
        <v>1599</v>
      </c>
      <c r="C9789" s="65">
        <v>346883</v>
      </c>
      <c r="D9789" s="66">
        <f>VLOOKUP(A9789,'2.1 Termination Charges'!$B$4:$F$904,5,0)</f>
        <v>9.1299999999999992E-3</v>
      </c>
      <c r="G9789" s="67"/>
      <c r="H9789" s="67"/>
      <c r="J9789" s="67"/>
      <c r="P9789" s="68"/>
      <c r="Q9789" s="69"/>
      <c r="R9789" s="69"/>
      <c r="Z9789" s="70"/>
      <c r="AA9789" s="71"/>
      <c r="AB9789" s="70"/>
      <c r="AC9789" s="70"/>
      <c r="AD9789" s="53"/>
      <c r="AE9789" s="53"/>
      <c r="AF9789" s="72"/>
      <c r="AG9789" s="70"/>
      <c r="AH9789" s="70"/>
      <c r="AI9789" s="70"/>
    </row>
    <row r="9790" spans="1:35" ht="12.75" customHeight="1" x14ac:dyDescent="0.2">
      <c r="A9790" s="64" t="s">
        <v>1600</v>
      </c>
      <c r="B9790" s="65" t="s">
        <v>1599</v>
      </c>
      <c r="C9790" s="65">
        <v>346884</v>
      </c>
      <c r="D9790" s="66">
        <f>VLOOKUP(A9790,'2.1 Termination Charges'!$B$4:$F$904,5,0)</f>
        <v>9.1299999999999992E-3</v>
      </c>
      <c r="G9790" s="67"/>
      <c r="H9790" s="67"/>
      <c r="J9790" s="67"/>
      <c r="P9790" s="68"/>
      <c r="Q9790" s="69"/>
      <c r="R9790" s="69"/>
      <c r="Z9790" s="70"/>
      <c r="AA9790" s="71"/>
      <c r="AB9790" s="70"/>
      <c r="AC9790" s="70"/>
      <c r="AD9790" s="53"/>
      <c r="AE9790" s="53"/>
      <c r="AF9790" s="72"/>
      <c r="AG9790" s="70"/>
      <c r="AH9790" s="70"/>
      <c r="AI9790" s="70"/>
    </row>
    <row r="9791" spans="1:35" ht="12.75" customHeight="1" x14ac:dyDescent="0.2">
      <c r="A9791" s="64" t="s">
        <v>1600</v>
      </c>
      <c r="B9791" s="65" t="s">
        <v>1599</v>
      </c>
      <c r="C9791" s="65">
        <v>346885</v>
      </c>
      <c r="D9791" s="66">
        <f>VLOOKUP(A9791,'2.1 Termination Charges'!$B$4:$F$904,5,0)</f>
        <v>9.1299999999999992E-3</v>
      </c>
      <c r="G9791" s="67"/>
      <c r="H9791" s="67"/>
      <c r="J9791" s="67"/>
      <c r="P9791" s="68"/>
      <c r="Q9791" s="69"/>
      <c r="R9791" s="69"/>
      <c r="Z9791" s="70"/>
      <c r="AA9791" s="71"/>
      <c r="AB9791" s="70"/>
      <c r="AC9791" s="70"/>
      <c r="AD9791" s="53"/>
      <c r="AE9791" s="53"/>
      <c r="AF9791" s="72"/>
      <c r="AG9791" s="70"/>
      <c r="AH9791" s="70"/>
      <c r="AI9791" s="70"/>
    </row>
    <row r="9792" spans="1:35" ht="12.75" customHeight="1" x14ac:dyDescent="0.2">
      <c r="A9792" s="64" t="s">
        <v>1600</v>
      </c>
      <c r="B9792" s="65" t="s">
        <v>1599</v>
      </c>
      <c r="C9792" s="65">
        <v>34691</v>
      </c>
      <c r="D9792" s="66">
        <f>VLOOKUP(A9792,'2.1 Termination Charges'!$B$4:$F$904,5,0)</f>
        <v>9.1299999999999992E-3</v>
      </c>
      <c r="G9792" s="67"/>
      <c r="H9792" s="67"/>
      <c r="J9792" s="67"/>
      <c r="P9792" s="68"/>
      <c r="Q9792" s="69"/>
      <c r="R9792" s="69"/>
      <c r="Z9792" s="70"/>
      <c r="AA9792" s="71"/>
      <c r="AB9792" s="70"/>
      <c r="AC9792" s="70"/>
      <c r="AD9792" s="53"/>
      <c r="AE9792" s="53"/>
      <c r="AF9792" s="72"/>
      <c r="AG9792" s="70"/>
      <c r="AH9792" s="70"/>
      <c r="AI9792" s="70"/>
    </row>
    <row r="9793" spans="1:35" ht="12.75" customHeight="1" x14ac:dyDescent="0.2">
      <c r="A9793" s="64" t="s">
        <v>1600</v>
      </c>
      <c r="B9793" s="65" t="s">
        <v>1599</v>
      </c>
      <c r="C9793" s="65">
        <v>34692</v>
      </c>
      <c r="D9793" s="66">
        <f>VLOOKUP(A9793,'2.1 Termination Charges'!$B$4:$F$904,5,0)</f>
        <v>9.1299999999999992E-3</v>
      </c>
      <c r="G9793" s="67"/>
      <c r="H9793" s="67"/>
      <c r="J9793" s="67"/>
      <c r="P9793" s="68"/>
      <c r="Q9793" s="69"/>
      <c r="R9793" s="69"/>
      <c r="Z9793" s="70"/>
      <c r="AA9793" s="71"/>
      <c r="AB9793" s="70"/>
      <c r="AC9793" s="70"/>
      <c r="AD9793" s="53"/>
      <c r="AE9793" s="53"/>
      <c r="AF9793" s="72"/>
      <c r="AG9793" s="70"/>
      <c r="AH9793" s="70"/>
      <c r="AI9793" s="70"/>
    </row>
    <row r="9794" spans="1:35" ht="12.75" customHeight="1" x14ac:dyDescent="0.2">
      <c r="A9794" s="64" t="s">
        <v>1600</v>
      </c>
      <c r="B9794" s="65" t="s">
        <v>1599</v>
      </c>
      <c r="C9794" s="65">
        <v>34693</v>
      </c>
      <c r="D9794" s="66">
        <f>VLOOKUP(A9794,'2.1 Termination Charges'!$B$4:$F$904,5,0)</f>
        <v>9.1299999999999992E-3</v>
      </c>
      <c r="G9794" s="67"/>
      <c r="H9794" s="67"/>
      <c r="J9794" s="67"/>
      <c r="P9794" s="68"/>
      <c r="Q9794" s="69"/>
      <c r="R9794" s="69"/>
      <c r="Z9794" s="70"/>
      <c r="AA9794" s="71"/>
      <c r="AB9794" s="70"/>
      <c r="AC9794" s="70"/>
      <c r="AD9794" s="53"/>
      <c r="AE9794" s="53"/>
      <c r="AF9794" s="72"/>
      <c r="AG9794" s="70"/>
      <c r="AH9794" s="70"/>
      <c r="AI9794" s="70"/>
    </row>
    <row r="9795" spans="1:35" ht="12.75" customHeight="1" x14ac:dyDescent="0.2">
      <c r="A9795" s="64" t="s">
        <v>1600</v>
      </c>
      <c r="B9795" s="65" t="s">
        <v>1599</v>
      </c>
      <c r="C9795" s="65">
        <v>346944</v>
      </c>
      <c r="D9795" s="66">
        <f>VLOOKUP(A9795,'2.1 Termination Charges'!$B$4:$F$904,5,0)</f>
        <v>9.1299999999999992E-3</v>
      </c>
      <c r="G9795" s="67"/>
      <c r="H9795" s="67"/>
      <c r="J9795" s="67"/>
      <c r="P9795" s="68"/>
      <c r="Q9795" s="69"/>
      <c r="R9795" s="69"/>
      <c r="Z9795" s="70"/>
      <c r="AA9795" s="71"/>
      <c r="AB9795" s="70"/>
      <c r="AC9795" s="70"/>
      <c r="AD9795" s="53"/>
      <c r="AE9795" s="53"/>
      <c r="AF9795" s="72"/>
      <c r="AG9795" s="70"/>
      <c r="AH9795" s="70"/>
      <c r="AI9795" s="70"/>
    </row>
    <row r="9796" spans="1:35" ht="12.75" customHeight="1" x14ac:dyDescent="0.2">
      <c r="A9796" s="64" t="s">
        <v>1600</v>
      </c>
      <c r="B9796" s="65" t="s">
        <v>1599</v>
      </c>
      <c r="C9796" s="65">
        <v>346945</v>
      </c>
      <c r="D9796" s="66">
        <f>VLOOKUP(A9796,'2.1 Termination Charges'!$B$4:$F$904,5,0)</f>
        <v>9.1299999999999992E-3</v>
      </c>
      <c r="G9796" s="67"/>
      <c r="H9796" s="67"/>
      <c r="J9796" s="67"/>
      <c r="P9796" s="68"/>
      <c r="Q9796" s="69"/>
      <c r="R9796" s="69"/>
      <c r="Z9796" s="70"/>
      <c r="AA9796" s="71"/>
      <c r="AB9796" s="70"/>
      <c r="AC9796" s="70"/>
      <c r="AD9796" s="53"/>
      <c r="AE9796" s="53"/>
      <c r="AF9796" s="72"/>
      <c r="AG9796" s="70"/>
      <c r="AH9796" s="70"/>
      <c r="AI9796" s="70"/>
    </row>
    <row r="9797" spans="1:35" ht="12.75" customHeight="1" x14ac:dyDescent="0.2">
      <c r="A9797" s="64" t="s">
        <v>1600</v>
      </c>
      <c r="B9797" s="65" t="s">
        <v>1599</v>
      </c>
      <c r="C9797" s="65">
        <v>346946</v>
      </c>
      <c r="D9797" s="66">
        <f>VLOOKUP(A9797,'2.1 Termination Charges'!$B$4:$F$904,5,0)</f>
        <v>9.1299999999999992E-3</v>
      </c>
      <c r="G9797" s="67"/>
      <c r="H9797" s="67"/>
      <c r="J9797" s="67"/>
      <c r="P9797" s="68"/>
      <c r="Q9797" s="69"/>
      <c r="R9797" s="69"/>
      <c r="Z9797" s="70"/>
      <c r="AA9797" s="71"/>
      <c r="AB9797" s="70"/>
      <c r="AC9797" s="70"/>
      <c r="AD9797" s="53"/>
      <c r="AE9797" s="53"/>
      <c r="AF9797" s="72"/>
      <c r="AG9797" s="70"/>
      <c r="AH9797" s="70"/>
      <c r="AI9797" s="70"/>
    </row>
    <row r="9798" spans="1:35" ht="12.75" customHeight="1" x14ac:dyDescent="0.2">
      <c r="A9798" s="64" t="s">
        <v>1600</v>
      </c>
      <c r="B9798" s="65" t="s">
        <v>1599</v>
      </c>
      <c r="C9798" s="65">
        <v>34695</v>
      </c>
      <c r="D9798" s="66">
        <f>VLOOKUP(A9798,'2.1 Termination Charges'!$B$4:$F$904,5,0)</f>
        <v>9.1299999999999992E-3</v>
      </c>
      <c r="G9798" s="67"/>
      <c r="H9798" s="67"/>
      <c r="J9798" s="67"/>
      <c r="P9798" s="68"/>
      <c r="Q9798" s="69"/>
      <c r="R9798" s="69"/>
      <c r="Z9798" s="70"/>
      <c r="AA9798" s="71"/>
      <c r="AB9798" s="70"/>
      <c r="AC9798" s="70"/>
      <c r="AD9798" s="53"/>
      <c r="AE9798" s="53"/>
      <c r="AF9798" s="72"/>
      <c r="AG9798" s="70"/>
      <c r="AH9798" s="70"/>
      <c r="AI9798" s="70"/>
    </row>
    <row r="9799" spans="1:35" ht="12.75" customHeight="1" x14ac:dyDescent="0.2">
      <c r="A9799" s="64" t="s">
        <v>1600</v>
      </c>
      <c r="B9799" s="65" t="s">
        <v>1599</v>
      </c>
      <c r="C9799" s="65">
        <v>346980</v>
      </c>
      <c r="D9799" s="66">
        <f>VLOOKUP(A9799,'2.1 Termination Charges'!$B$4:$F$904,5,0)</f>
        <v>9.1299999999999992E-3</v>
      </c>
      <c r="G9799" s="67"/>
      <c r="H9799" s="67"/>
      <c r="J9799" s="67"/>
      <c r="P9799" s="68"/>
      <c r="Q9799" s="69"/>
      <c r="R9799" s="69"/>
      <c r="Z9799" s="70"/>
      <c r="AA9799" s="71"/>
      <c r="AB9799" s="70"/>
      <c r="AC9799" s="70"/>
      <c r="AD9799" s="53"/>
      <c r="AE9799" s="53"/>
      <c r="AF9799" s="72"/>
      <c r="AG9799" s="70"/>
      <c r="AH9799" s="70"/>
      <c r="AI9799" s="70"/>
    </row>
    <row r="9800" spans="1:35" ht="12.75" customHeight="1" x14ac:dyDescent="0.2">
      <c r="A9800" s="64" t="s">
        <v>1600</v>
      </c>
      <c r="B9800" s="65" t="s">
        <v>1599</v>
      </c>
      <c r="C9800" s="65">
        <v>346982</v>
      </c>
      <c r="D9800" s="66">
        <f>VLOOKUP(A9800,'2.1 Termination Charges'!$B$4:$F$904,5,0)</f>
        <v>9.1299999999999992E-3</v>
      </c>
      <c r="G9800" s="67"/>
      <c r="H9800" s="67"/>
      <c r="J9800" s="67"/>
      <c r="P9800" s="68"/>
      <c r="Q9800" s="69"/>
      <c r="R9800" s="69"/>
      <c r="Z9800" s="70"/>
      <c r="AA9800" s="71"/>
      <c r="AB9800" s="70"/>
      <c r="AC9800" s="70"/>
      <c r="AD9800" s="53"/>
      <c r="AE9800" s="53"/>
      <c r="AF9800" s="72"/>
      <c r="AG9800" s="70"/>
      <c r="AH9800" s="70"/>
      <c r="AI9800" s="70"/>
    </row>
    <row r="9801" spans="1:35" ht="12.75" customHeight="1" x14ac:dyDescent="0.2">
      <c r="A9801" s="64" t="s">
        <v>1600</v>
      </c>
      <c r="B9801" s="65" t="s">
        <v>1599</v>
      </c>
      <c r="C9801" s="65">
        <v>346983</v>
      </c>
      <c r="D9801" s="66">
        <f>VLOOKUP(A9801,'2.1 Termination Charges'!$B$4:$F$904,5,0)</f>
        <v>9.1299999999999992E-3</v>
      </c>
      <c r="G9801" s="67"/>
      <c r="H9801" s="67"/>
      <c r="J9801" s="67"/>
      <c r="P9801" s="68"/>
      <c r="Q9801" s="69"/>
      <c r="R9801" s="69"/>
      <c r="Z9801" s="70"/>
      <c r="AA9801" s="71"/>
      <c r="AB9801" s="70"/>
      <c r="AC9801" s="70"/>
      <c r="AD9801" s="53"/>
      <c r="AE9801" s="53"/>
      <c r="AF9801" s="72"/>
      <c r="AG9801" s="70"/>
      <c r="AH9801" s="70"/>
      <c r="AI9801" s="70"/>
    </row>
    <row r="9802" spans="1:35" ht="12.75" customHeight="1" x14ac:dyDescent="0.2">
      <c r="A9802" s="64" t="s">
        <v>1600</v>
      </c>
      <c r="B9802" s="65" t="s">
        <v>1599</v>
      </c>
      <c r="C9802" s="65">
        <v>346984</v>
      </c>
      <c r="D9802" s="66">
        <f>VLOOKUP(A9802,'2.1 Termination Charges'!$B$4:$F$904,5,0)</f>
        <v>9.1299999999999992E-3</v>
      </c>
      <c r="G9802" s="67"/>
      <c r="H9802" s="67"/>
      <c r="J9802" s="67"/>
      <c r="P9802" s="68"/>
      <c r="Q9802" s="69"/>
      <c r="R9802" s="69"/>
      <c r="Z9802" s="70"/>
      <c r="AA9802" s="71"/>
      <c r="AB9802" s="70"/>
      <c r="AC9802" s="70"/>
      <c r="AD9802" s="53"/>
      <c r="AE9802" s="53"/>
      <c r="AF9802" s="72"/>
      <c r="AG9802" s="70"/>
      <c r="AH9802" s="70"/>
      <c r="AI9802" s="70"/>
    </row>
    <row r="9803" spans="1:35" ht="12.75" customHeight="1" x14ac:dyDescent="0.2">
      <c r="A9803" s="64" t="s">
        <v>1600</v>
      </c>
      <c r="B9803" s="65" t="s">
        <v>1599</v>
      </c>
      <c r="C9803" s="65">
        <v>346985</v>
      </c>
      <c r="D9803" s="66">
        <f>VLOOKUP(A9803,'2.1 Termination Charges'!$B$4:$F$904,5,0)</f>
        <v>9.1299999999999992E-3</v>
      </c>
      <c r="G9803" s="67"/>
      <c r="H9803" s="67"/>
      <c r="J9803" s="67"/>
      <c r="P9803" s="68"/>
      <c r="Q9803" s="69"/>
      <c r="R9803" s="69"/>
      <c r="Z9803" s="70"/>
      <c r="AA9803" s="71"/>
      <c r="AB9803" s="70"/>
      <c r="AC9803" s="70"/>
      <c r="AD9803" s="53"/>
      <c r="AE9803" s="53"/>
      <c r="AF9803" s="72"/>
      <c r="AG9803" s="70"/>
      <c r="AH9803" s="70"/>
      <c r="AI9803" s="70"/>
    </row>
    <row r="9804" spans="1:35" ht="12.75" customHeight="1" x14ac:dyDescent="0.2">
      <c r="A9804" s="64" t="s">
        <v>1600</v>
      </c>
      <c r="B9804" s="65" t="s">
        <v>1599</v>
      </c>
      <c r="C9804" s="65">
        <v>346986</v>
      </c>
      <c r="D9804" s="66">
        <f>VLOOKUP(A9804,'2.1 Termination Charges'!$B$4:$F$904,5,0)</f>
        <v>9.1299999999999992E-3</v>
      </c>
      <c r="G9804" s="67"/>
      <c r="H9804" s="67"/>
      <c r="J9804" s="67"/>
      <c r="P9804" s="68"/>
      <c r="Q9804" s="69"/>
      <c r="R9804" s="69"/>
      <c r="Z9804" s="70"/>
      <c r="AA9804" s="71"/>
      <c r="AB9804" s="70"/>
      <c r="AC9804" s="70"/>
      <c r="AD9804" s="53"/>
      <c r="AE9804" s="53"/>
      <c r="AF9804" s="72"/>
      <c r="AG9804" s="70"/>
      <c r="AH9804" s="70"/>
      <c r="AI9804" s="70"/>
    </row>
    <row r="9805" spans="1:35" ht="12.75" customHeight="1" x14ac:dyDescent="0.2">
      <c r="A9805" s="64" t="s">
        <v>1600</v>
      </c>
      <c r="B9805" s="65" t="s">
        <v>1599</v>
      </c>
      <c r="C9805" s="65">
        <v>346987</v>
      </c>
      <c r="D9805" s="66">
        <f>VLOOKUP(A9805,'2.1 Termination Charges'!$B$4:$F$904,5,0)</f>
        <v>9.1299999999999992E-3</v>
      </c>
      <c r="G9805" s="67"/>
      <c r="H9805" s="67"/>
      <c r="J9805" s="67"/>
      <c r="P9805" s="68"/>
      <c r="Q9805" s="69"/>
      <c r="R9805" s="69"/>
      <c r="Z9805" s="70"/>
      <c r="AA9805" s="71"/>
      <c r="AB9805" s="70"/>
      <c r="AC9805" s="70"/>
      <c r="AD9805" s="53"/>
      <c r="AE9805" s="53"/>
      <c r="AF9805" s="72"/>
      <c r="AG9805" s="70"/>
      <c r="AH9805" s="70"/>
      <c r="AI9805" s="70"/>
    </row>
    <row r="9806" spans="1:35" ht="12.75" customHeight="1" x14ac:dyDescent="0.2">
      <c r="A9806" s="64" t="s">
        <v>1600</v>
      </c>
      <c r="B9806" s="65" t="s">
        <v>1599</v>
      </c>
      <c r="C9806" s="65">
        <v>346988</v>
      </c>
      <c r="D9806" s="66">
        <f>VLOOKUP(A9806,'2.1 Termination Charges'!$B$4:$F$904,5,0)</f>
        <v>9.1299999999999992E-3</v>
      </c>
      <c r="G9806" s="67"/>
      <c r="H9806" s="67"/>
      <c r="J9806" s="67"/>
      <c r="P9806" s="68"/>
      <c r="Q9806" s="69"/>
      <c r="R9806" s="69"/>
      <c r="Z9806" s="70"/>
      <c r="AA9806" s="71"/>
      <c r="AB9806" s="70"/>
      <c r="AC9806" s="70"/>
      <c r="AD9806" s="53"/>
      <c r="AE9806" s="53"/>
      <c r="AF9806" s="72"/>
      <c r="AG9806" s="70"/>
      <c r="AH9806" s="70"/>
      <c r="AI9806" s="70"/>
    </row>
    <row r="9807" spans="1:35" ht="12.75" customHeight="1" x14ac:dyDescent="0.2">
      <c r="A9807" s="64" t="s">
        <v>1600</v>
      </c>
      <c r="B9807" s="65" t="s">
        <v>1599</v>
      </c>
      <c r="C9807" s="65">
        <v>347444</v>
      </c>
      <c r="D9807" s="66">
        <f>VLOOKUP(A9807,'2.1 Termination Charges'!$B$4:$F$904,5,0)</f>
        <v>9.1299999999999992E-3</v>
      </c>
      <c r="G9807" s="67"/>
      <c r="H9807" s="67"/>
      <c r="J9807" s="67"/>
      <c r="P9807" s="68"/>
      <c r="Q9807" s="69"/>
      <c r="R9807" s="69"/>
      <c r="Z9807" s="70"/>
      <c r="AA9807" s="71"/>
      <c r="AB9807" s="70"/>
      <c r="AC9807" s="70"/>
      <c r="AD9807" s="53"/>
      <c r="AE9807" s="53"/>
      <c r="AF9807" s="72"/>
      <c r="AG9807" s="70"/>
      <c r="AH9807" s="70"/>
      <c r="AI9807" s="70"/>
    </row>
    <row r="9808" spans="1:35" ht="12.75" customHeight="1" x14ac:dyDescent="0.2">
      <c r="A9808" s="64" t="s">
        <v>1600</v>
      </c>
      <c r="B9808" s="65" t="s">
        <v>1599</v>
      </c>
      <c r="C9808" s="65">
        <v>347446</v>
      </c>
      <c r="D9808" s="66">
        <f>VLOOKUP(A9808,'2.1 Termination Charges'!$B$4:$F$904,5,0)</f>
        <v>9.1299999999999992E-3</v>
      </c>
      <c r="G9808" s="67"/>
      <c r="H9808" s="67"/>
      <c r="J9808" s="67"/>
      <c r="P9808" s="68"/>
      <c r="Q9808" s="69"/>
      <c r="R9808" s="69"/>
      <c r="Z9808" s="70"/>
      <c r="AA9808" s="71"/>
      <c r="AB9808" s="70"/>
      <c r="AC9808" s="70"/>
      <c r="AD9808" s="53"/>
      <c r="AE9808" s="53"/>
      <c r="AF9808" s="72"/>
      <c r="AG9808" s="70"/>
      <c r="AH9808" s="70"/>
      <c r="AI9808" s="70"/>
    </row>
    <row r="9809" spans="1:35" ht="12.75" customHeight="1" x14ac:dyDescent="0.2">
      <c r="A9809" s="64" t="s">
        <v>1600</v>
      </c>
      <c r="B9809" s="65" t="s">
        <v>1599</v>
      </c>
      <c r="C9809" s="65">
        <v>347477</v>
      </c>
      <c r="D9809" s="66">
        <f>VLOOKUP(A9809,'2.1 Termination Charges'!$B$4:$F$904,5,0)</f>
        <v>9.1299999999999992E-3</v>
      </c>
      <c r="G9809" s="67"/>
      <c r="H9809" s="67"/>
      <c r="J9809" s="67"/>
      <c r="P9809" s="68"/>
      <c r="Q9809" s="69"/>
      <c r="R9809" s="69"/>
      <c r="Z9809" s="70"/>
      <c r="AA9809" s="71"/>
      <c r="AB9809" s="70"/>
      <c r="AC9809" s="70"/>
      <c r="AD9809" s="53"/>
      <c r="AE9809" s="53"/>
      <c r="AF9809" s="72"/>
      <c r="AG9809" s="70"/>
      <c r="AH9809" s="70"/>
      <c r="AI9809" s="70"/>
    </row>
    <row r="9810" spans="1:35" ht="12.75" customHeight="1" x14ac:dyDescent="0.2">
      <c r="A9810" s="64" t="s">
        <v>1600</v>
      </c>
      <c r="B9810" s="65" t="s">
        <v>1599</v>
      </c>
      <c r="C9810" s="65">
        <v>347478</v>
      </c>
      <c r="D9810" s="66">
        <f>VLOOKUP(A9810,'2.1 Termination Charges'!$B$4:$F$904,5,0)</f>
        <v>9.1299999999999992E-3</v>
      </c>
      <c r="G9810" s="67"/>
      <c r="H9810" s="67"/>
      <c r="J9810" s="67"/>
      <c r="P9810" s="68"/>
      <c r="Q9810" s="69"/>
      <c r="R9810" s="69"/>
      <c r="Z9810" s="70"/>
      <c r="AA9810" s="71"/>
      <c r="AB9810" s="70"/>
      <c r="AC9810" s="70"/>
      <c r="AD9810" s="53"/>
      <c r="AE9810" s="53"/>
      <c r="AF9810" s="72"/>
      <c r="AG9810" s="70"/>
      <c r="AH9810" s="70"/>
      <c r="AI9810" s="70"/>
    </row>
    <row r="9811" spans="1:35" ht="12.75" customHeight="1" x14ac:dyDescent="0.2">
      <c r="A9811" s="64" t="s">
        <v>1602</v>
      </c>
      <c r="B9811" s="65" t="s">
        <v>1601</v>
      </c>
      <c r="C9811" s="65">
        <v>34606</v>
      </c>
      <c r="D9811" s="66">
        <f>VLOOKUP(A9811,'2.1 Termination Charges'!$B$4:$F$904,5,0)</f>
        <v>9.8399999999999998E-3</v>
      </c>
      <c r="G9811" s="67"/>
      <c r="H9811" s="67"/>
      <c r="J9811" s="67"/>
      <c r="P9811" s="68"/>
      <c r="Q9811" s="69"/>
      <c r="R9811" s="69"/>
      <c r="Z9811" s="70"/>
      <c r="AA9811" s="71"/>
      <c r="AB9811" s="70"/>
      <c r="AC9811" s="70"/>
      <c r="AD9811" s="53"/>
      <c r="AE9811" s="53"/>
      <c r="AF9811" s="72"/>
      <c r="AG9811" s="70"/>
      <c r="AH9811" s="70"/>
      <c r="AI9811" s="70"/>
    </row>
    <row r="9812" spans="1:35" ht="12.75" customHeight="1" x14ac:dyDescent="0.2">
      <c r="A9812" s="64" t="s">
        <v>1602</v>
      </c>
      <c r="B9812" s="65" t="s">
        <v>1601</v>
      </c>
      <c r="C9812" s="65">
        <v>34608</v>
      </c>
      <c r="D9812" s="66">
        <f>VLOOKUP(A9812,'2.1 Termination Charges'!$B$4:$F$904,5,0)</f>
        <v>9.8399999999999998E-3</v>
      </c>
      <c r="G9812" s="67"/>
      <c r="H9812" s="67"/>
      <c r="J9812" s="67"/>
      <c r="P9812" s="68"/>
      <c r="Q9812" s="69"/>
      <c r="R9812" s="69"/>
      <c r="Z9812" s="70"/>
      <c r="AA9812" s="71"/>
      <c r="AB9812" s="70"/>
      <c r="AC9812" s="70"/>
      <c r="AD9812" s="53"/>
      <c r="AE9812" s="53"/>
      <c r="AF9812" s="72"/>
      <c r="AG9812" s="70"/>
      <c r="AH9812" s="70"/>
      <c r="AI9812" s="70"/>
    </row>
    <row r="9813" spans="1:35" ht="12.75" customHeight="1" x14ac:dyDescent="0.2">
      <c r="A9813" s="64" t="s">
        <v>1602</v>
      </c>
      <c r="B9813" s="65" t="s">
        <v>1601</v>
      </c>
      <c r="C9813" s="65">
        <v>34609</v>
      </c>
      <c r="D9813" s="66">
        <f>VLOOKUP(A9813,'2.1 Termination Charges'!$B$4:$F$904,5,0)</f>
        <v>9.8399999999999998E-3</v>
      </c>
      <c r="G9813" s="67"/>
      <c r="H9813" s="67"/>
      <c r="J9813" s="67"/>
      <c r="P9813" s="68"/>
      <c r="Q9813" s="69"/>
      <c r="R9813" s="69"/>
      <c r="Z9813" s="70"/>
      <c r="AA9813" s="71"/>
      <c r="AB9813" s="70"/>
      <c r="AC9813" s="70"/>
      <c r="AD9813" s="53"/>
      <c r="AE9813" s="53"/>
      <c r="AF9813" s="72"/>
      <c r="AG9813" s="70"/>
      <c r="AH9813" s="70"/>
      <c r="AI9813" s="70"/>
    </row>
    <row r="9814" spans="1:35" ht="12.75" customHeight="1" x14ac:dyDescent="0.2">
      <c r="A9814" s="64" t="s">
        <v>1602</v>
      </c>
      <c r="B9814" s="65" t="s">
        <v>1601</v>
      </c>
      <c r="C9814" s="65">
        <v>34616</v>
      </c>
      <c r="D9814" s="66">
        <f>VLOOKUP(A9814,'2.1 Termination Charges'!$B$4:$F$904,5,0)</f>
        <v>9.8399999999999998E-3</v>
      </c>
      <c r="G9814" s="67"/>
      <c r="H9814" s="67"/>
      <c r="J9814" s="67"/>
      <c r="P9814" s="68"/>
      <c r="Q9814" s="69"/>
      <c r="R9814" s="69"/>
      <c r="Z9814" s="70"/>
      <c r="AA9814" s="71"/>
      <c r="AB9814" s="70"/>
      <c r="AC9814" s="70"/>
      <c r="AD9814" s="53"/>
      <c r="AE9814" s="53"/>
      <c r="AF9814" s="72"/>
      <c r="AG9814" s="70"/>
      <c r="AH9814" s="70"/>
      <c r="AI9814" s="70"/>
    </row>
    <row r="9815" spans="1:35" ht="12.75" customHeight="1" x14ac:dyDescent="0.2">
      <c r="A9815" s="64" t="s">
        <v>1602</v>
      </c>
      <c r="B9815" s="65" t="s">
        <v>1601</v>
      </c>
      <c r="C9815" s="65">
        <v>34618</v>
      </c>
      <c r="D9815" s="66">
        <f>VLOOKUP(A9815,'2.1 Termination Charges'!$B$4:$F$904,5,0)</f>
        <v>9.8399999999999998E-3</v>
      </c>
      <c r="G9815" s="67"/>
      <c r="H9815" s="67"/>
      <c r="J9815" s="67"/>
      <c r="P9815" s="68"/>
      <c r="Q9815" s="69"/>
      <c r="R9815" s="69"/>
      <c r="Z9815" s="70"/>
      <c r="AA9815" s="71"/>
      <c r="AB9815" s="70"/>
      <c r="AC9815" s="70"/>
      <c r="AD9815" s="53"/>
      <c r="AE9815" s="53"/>
      <c r="AF9815" s="72"/>
      <c r="AG9815" s="70"/>
      <c r="AH9815" s="70"/>
      <c r="AI9815" s="70"/>
    </row>
    <row r="9816" spans="1:35" ht="12.75" customHeight="1" x14ac:dyDescent="0.2">
      <c r="A9816" s="64" t="s">
        <v>1602</v>
      </c>
      <c r="B9816" s="65" t="s">
        <v>1601</v>
      </c>
      <c r="C9816" s="65">
        <v>34619</v>
      </c>
      <c r="D9816" s="66">
        <f>VLOOKUP(A9816,'2.1 Termination Charges'!$B$4:$F$904,5,0)</f>
        <v>9.8399999999999998E-3</v>
      </c>
      <c r="G9816" s="67"/>
      <c r="H9816" s="67"/>
      <c r="J9816" s="67"/>
      <c r="P9816" s="68"/>
      <c r="Q9816" s="69"/>
      <c r="R9816" s="69"/>
      <c r="Z9816" s="70"/>
      <c r="AA9816" s="71"/>
      <c r="AB9816" s="70"/>
      <c r="AC9816" s="70"/>
      <c r="AD9816" s="53"/>
      <c r="AE9816" s="53"/>
      <c r="AF9816" s="72"/>
      <c r="AG9816" s="70"/>
      <c r="AH9816" s="70"/>
      <c r="AI9816" s="70"/>
    </row>
    <row r="9817" spans="1:35" ht="12.75" customHeight="1" x14ac:dyDescent="0.2">
      <c r="A9817" s="64" t="s">
        <v>1602</v>
      </c>
      <c r="B9817" s="65" t="s">
        <v>1601</v>
      </c>
      <c r="C9817" s="65">
        <v>34620</v>
      </c>
      <c r="D9817" s="66">
        <f>VLOOKUP(A9817,'2.1 Termination Charges'!$B$4:$F$904,5,0)</f>
        <v>9.8399999999999998E-3</v>
      </c>
      <c r="G9817" s="67"/>
      <c r="H9817" s="67"/>
      <c r="J9817" s="67"/>
      <c r="P9817" s="68"/>
      <c r="Q9817" s="69"/>
      <c r="R9817" s="69"/>
      <c r="Z9817" s="70"/>
      <c r="AA9817" s="71"/>
      <c r="AB9817" s="70"/>
      <c r="AC9817" s="70"/>
      <c r="AD9817" s="53"/>
      <c r="AE9817" s="53"/>
      <c r="AF9817" s="72"/>
      <c r="AG9817" s="70"/>
      <c r="AH9817" s="70"/>
      <c r="AI9817" s="70"/>
    </row>
    <row r="9818" spans="1:35" ht="12.75" customHeight="1" x14ac:dyDescent="0.2">
      <c r="A9818" s="64" t="s">
        <v>1602</v>
      </c>
      <c r="B9818" s="65" t="s">
        <v>1601</v>
      </c>
      <c r="C9818" s="65">
        <v>34626</v>
      </c>
      <c r="D9818" s="66">
        <f>VLOOKUP(A9818,'2.1 Termination Charges'!$B$4:$F$904,5,0)</f>
        <v>9.8399999999999998E-3</v>
      </c>
      <c r="G9818" s="67"/>
      <c r="H9818" s="67"/>
      <c r="J9818" s="67"/>
      <c r="P9818" s="68"/>
      <c r="Q9818" s="69"/>
      <c r="R9818" s="69"/>
      <c r="Z9818" s="70"/>
      <c r="AA9818" s="71"/>
      <c r="AB9818" s="70"/>
      <c r="AC9818" s="70"/>
      <c r="AD9818" s="53"/>
      <c r="AE9818" s="53"/>
      <c r="AF9818" s="72"/>
      <c r="AG9818" s="70"/>
      <c r="AH9818" s="70"/>
      <c r="AI9818" s="70"/>
    </row>
    <row r="9819" spans="1:35" ht="12.75" customHeight="1" x14ac:dyDescent="0.2">
      <c r="A9819" s="64" t="s">
        <v>1602</v>
      </c>
      <c r="B9819" s="65" t="s">
        <v>1601</v>
      </c>
      <c r="C9819" s="65">
        <v>34628</v>
      </c>
      <c r="D9819" s="66">
        <f>VLOOKUP(A9819,'2.1 Termination Charges'!$B$4:$F$904,5,0)</f>
        <v>9.8399999999999998E-3</v>
      </c>
      <c r="G9819" s="67"/>
      <c r="H9819" s="67"/>
      <c r="J9819" s="67"/>
      <c r="P9819" s="68"/>
      <c r="Q9819" s="69"/>
      <c r="R9819" s="69"/>
      <c r="Z9819" s="70"/>
      <c r="AA9819" s="71"/>
      <c r="AB9819" s="70"/>
      <c r="AC9819" s="70"/>
      <c r="AD9819" s="53"/>
      <c r="AE9819" s="53"/>
      <c r="AF9819" s="72"/>
      <c r="AG9819" s="70"/>
      <c r="AH9819" s="70"/>
      <c r="AI9819" s="70"/>
    </row>
    <row r="9820" spans="1:35" ht="12.75" customHeight="1" x14ac:dyDescent="0.2">
      <c r="A9820" s="64" t="s">
        <v>1602</v>
      </c>
      <c r="B9820" s="65" t="s">
        <v>1601</v>
      </c>
      <c r="C9820" s="65">
        <v>34629</v>
      </c>
      <c r="D9820" s="66">
        <f>VLOOKUP(A9820,'2.1 Termination Charges'!$B$4:$F$904,5,0)</f>
        <v>9.8399999999999998E-3</v>
      </c>
      <c r="G9820" s="67"/>
      <c r="H9820" s="67"/>
      <c r="J9820" s="67"/>
      <c r="P9820" s="68"/>
      <c r="Q9820" s="69"/>
      <c r="R9820" s="69"/>
      <c r="Z9820" s="70"/>
      <c r="AA9820" s="71"/>
      <c r="AB9820" s="70"/>
      <c r="AC9820" s="70"/>
      <c r="AD9820" s="53"/>
      <c r="AE9820" s="53"/>
      <c r="AF9820" s="72"/>
      <c r="AG9820" s="70"/>
      <c r="AH9820" s="70"/>
      <c r="AI9820" s="70"/>
    </row>
    <row r="9821" spans="1:35" ht="12.75" customHeight="1" x14ac:dyDescent="0.2">
      <c r="A9821" s="64" t="s">
        <v>1602</v>
      </c>
      <c r="B9821" s="65" t="s">
        <v>1601</v>
      </c>
      <c r="C9821" s="65">
        <v>34630</v>
      </c>
      <c r="D9821" s="66">
        <f>VLOOKUP(A9821,'2.1 Termination Charges'!$B$4:$F$904,5,0)</f>
        <v>9.8399999999999998E-3</v>
      </c>
      <c r="G9821" s="67"/>
      <c r="H9821" s="67"/>
      <c r="J9821" s="67"/>
      <c r="P9821" s="68"/>
      <c r="Q9821" s="69"/>
      <c r="R9821" s="69"/>
      <c r="Z9821" s="70"/>
      <c r="AA9821" s="71"/>
      <c r="AB9821" s="70"/>
      <c r="AC9821" s="70"/>
      <c r="AD9821" s="53"/>
      <c r="AE9821" s="53"/>
      <c r="AF9821" s="72"/>
      <c r="AG9821" s="70"/>
      <c r="AH9821" s="70"/>
      <c r="AI9821" s="70"/>
    </row>
    <row r="9822" spans="1:35" ht="12.75" customHeight="1" x14ac:dyDescent="0.2">
      <c r="A9822" s="64" t="s">
        <v>1602</v>
      </c>
      <c r="B9822" s="65" t="s">
        <v>1601</v>
      </c>
      <c r="C9822" s="65">
        <v>346345</v>
      </c>
      <c r="D9822" s="66">
        <f>VLOOKUP(A9822,'2.1 Termination Charges'!$B$4:$F$904,5,0)</f>
        <v>9.8399999999999998E-3</v>
      </c>
      <c r="G9822" s="67"/>
      <c r="H9822" s="67"/>
      <c r="J9822" s="67"/>
      <c r="P9822" s="68"/>
      <c r="Q9822" s="69"/>
      <c r="R9822" s="69"/>
      <c r="Z9822" s="70"/>
      <c r="AA9822" s="71"/>
      <c r="AB9822" s="70"/>
      <c r="AC9822" s="70"/>
      <c r="AD9822" s="53"/>
      <c r="AE9822" s="53"/>
      <c r="AF9822" s="72"/>
      <c r="AG9822" s="70"/>
      <c r="AH9822" s="70"/>
      <c r="AI9822" s="70"/>
    </row>
    <row r="9823" spans="1:35" ht="12.75" customHeight="1" x14ac:dyDescent="0.2">
      <c r="A9823" s="64" t="s">
        <v>1602</v>
      </c>
      <c r="B9823" s="65" t="s">
        <v>1601</v>
      </c>
      <c r="C9823" s="65">
        <v>34636</v>
      </c>
      <c r="D9823" s="66">
        <f>VLOOKUP(A9823,'2.1 Termination Charges'!$B$4:$F$904,5,0)</f>
        <v>9.8399999999999998E-3</v>
      </c>
      <c r="G9823" s="67"/>
      <c r="H9823" s="67"/>
      <c r="J9823" s="67"/>
      <c r="P9823" s="68"/>
      <c r="Q9823" s="69"/>
      <c r="R9823" s="69"/>
      <c r="Z9823" s="70"/>
      <c r="AA9823" s="71"/>
      <c r="AB9823" s="70"/>
      <c r="AC9823" s="70"/>
      <c r="AD9823" s="53"/>
      <c r="AE9823" s="53"/>
      <c r="AF9823" s="72"/>
      <c r="AG9823" s="70"/>
      <c r="AH9823" s="70"/>
      <c r="AI9823" s="70"/>
    </row>
    <row r="9824" spans="1:35" ht="12.75" customHeight="1" x14ac:dyDescent="0.2">
      <c r="A9824" s="64" t="s">
        <v>1602</v>
      </c>
      <c r="B9824" s="65" t="s">
        <v>1601</v>
      </c>
      <c r="C9824" s="65">
        <v>34638</v>
      </c>
      <c r="D9824" s="66">
        <f>VLOOKUP(A9824,'2.1 Termination Charges'!$B$4:$F$904,5,0)</f>
        <v>9.8399999999999998E-3</v>
      </c>
      <c r="G9824" s="67"/>
      <c r="H9824" s="67"/>
      <c r="J9824" s="67"/>
      <c r="P9824" s="68"/>
      <c r="Q9824" s="69"/>
      <c r="R9824" s="69"/>
      <c r="Z9824" s="70"/>
      <c r="AA9824" s="71"/>
      <c r="AB9824" s="70"/>
      <c r="AC9824" s="70"/>
      <c r="AD9824" s="53"/>
      <c r="AE9824" s="53"/>
      <c r="AF9824" s="72"/>
      <c r="AG9824" s="70"/>
      <c r="AH9824" s="70"/>
      <c r="AI9824" s="70"/>
    </row>
    <row r="9825" spans="1:35" ht="12.75" customHeight="1" x14ac:dyDescent="0.2">
      <c r="A9825" s="64" t="s">
        <v>1602</v>
      </c>
      <c r="B9825" s="65" t="s">
        <v>1601</v>
      </c>
      <c r="C9825" s="65">
        <v>34639</v>
      </c>
      <c r="D9825" s="66">
        <f>VLOOKUP(A9825,'2.1 Termination Charges'!$B$4:$F$904,5,0)</f>
        <v>9.8399999999999998E-3</v>
      </c>
      <c r="G9825" s="67"/>
      <c r="H9825" s="67"/>
      <c r="J9825" s="67"/>
      <c r="P9825" s="68"/>
      <c r="Q9825" s="69"/>
      <c r="R9825" s="69"/>
      <c r="Z9825" s="70"/>
      <c r="AA9825" s="71"/>
      <c r="AB9825" s="70"/>
      <c r="AC9825" s="70"/>
      <c r="AD9825" s="53"/>
      <c r="AE9825" s="53"/>
      <c r="AF9825" s="72"/>
      <c r="AG9825" s="70"/>
      <c r="AH9825" s="70"/>
      <c r="AI9825" s="70"/>
    </row>
    <row r="9826" spans="1:35" ht="12.75" customHeight="1" x14ac:dyDescent="0.2">
      <c r="A9826" s="64" t="s">
        <v>1602</v>
      </c>
      <c r="B9826" s="65" t="s">
        <v>1601</v>
      </c>
      <c r="C9826" s="65">
        <v>34646</v>
      </c>
      <c r="D9826" s="66">
        <f>VLOOKUP(A9826,'2.1 Termination Charges'!$B$4:$F$904,5,0)</f>
        <v>9.8399999999999998E-3</v>
      </c>
      <c r="G9826" s="67"/>
      <c r="H9826" s="67"/>
      <c r="J9826" s="67"/>
      <c r="P9826" s="68"/>
      <c r="Q9826" s="69"/>
      <c r="R9826" s="69"/>
      <c r="Z9826" s="70"/>
      <c r="AA9826" s="71"/>
      <c r="AB9826" s="70"/>
      <c r="AC9826" s="70"/>
      <c r="AD9826" s="53"/>
      <c r="AE9826" s="53"/>
      <c r="AF9826" s="72"/>
      <c r="AG9826" s="70"/>
      <c r="AH9826" s="70"/>
      <c r="AI9826" s="70"/>
    </row>
    <row r="9827" spans="1:35" ht="12.75" customHeight="1" x14ac:dyDescent="0.2">
      <c r="A9827" s="64" t="s">
        <v>1602</v>
      </c>
      <c r="B9827" s="65" t="s">
        <v>1601</v>
      </c>
      <c r="C9827" s="65">
        <v>34648</v>
      </c>
      <c r="D9827" s="66">
        <f>VLOOKUP(A9827,'2.1 Termination Charges'!$B$4:$F$904,5,0)</f>
        <v>9.8399999999999998E-3</v>
      </c>
      <c r="G9827" s="67"/>
      <c r="H9827" s="67"/>
      <c r="J9827" s="67"/>
      <c r="P9827" s="68"/>
      <c r="Q9827" s="69"/>
      <c r="R9827" s="69"/>
      <c r="Z9827" s="70"/>
      <c r="AA9827" s="71"/>
      <c r="AB9827" s="70"/>
      <c r="AC9827" s="70"/>
      <c r="AD9827" s="53"/>
      <c r="AE9827" s="53"/>
      <c r="AF9827" s="72"/>
      <c r="AG9827" s="70"/>
      <c r="AH9827" s="70"/>
      <c r="AI9827" s="70"/>
    </row>
    <row r="9828" spans="1:35" ht="12.75" customHeight="1" x14ac:dyDescent="0.2">
      <c r="A9828" s="64" t="s">
        <v>1602</v>
      </c>
      <c r="B9828" s="65" t="s">
        <v>1601</v>
      </c>
      <c r="C9828" s="65">
        <v>34649</v>
      </c>
      <c r="D9828" s="66">
        <f>VLOOKUP(A9828,'2.1 Termination Charges'!$B$4:$F$904,5,0)</f>
        <v>9.8399999999999998E-3</v>
      </c>
      <c r="G9828" s="67"/>
      <c r="H9828" s="67"/>
      <c r="J9828" s="67"/>
      <c r="P9828" s="68"/>
      <c r="Q9828" s="69"/>
      <c r="R9828" s="69"/>
      <c r="Z9828" s="70"/>
      <c r="AA9828" s="71"/>
      <c r="AB9828" s="70"/>
      <c r="AC9828" s="70"/>
      <c r="AD9828" s="53"/>
      <c r="AE9828" s="53"/>
      <c r="AF9828" s="72"/>
      <c r="AG9828" s="70"/>
      <c r="AH9828" s="70"/>
      <c r="AI9828" s="70"/>
    </row>
    <row r="9829" spans="1:35" ht="12.75" customHeight="1" x14ac:dyDescent="0.2">
      <c r="A9829" s="64" t="s">
        <v>1602</v>
      </c>
      <c r="B9829" s="65" t="s">
        <v>1601</v>
      </c>
      <c r="C9829" s="65">
        <v>34650</v>
      </c>
      <c r="D9829" s="66">
        <f>VLOOKUP(A9829,'2.1 Termination Charges'!$B$4:$F$904,5,0)</f>
        <v>9.8399999999999998E-3</v>
      </c>
      <c r="G9829" s="67"/>
      <c r="H9829" s="67"/>
      <c r="J9829" s="67"/>
      <c r="P9829" s="68"/>
      <c r="Q9829" s="69"/>
      <c r="R9829" s="69"/>
      <c r="Z9829" s="70"/>
      <c r="AA9829" s="71"/>
      <c r="AB9829" s="70"/>
      <c r="AC9829" s="70"/>
      <c r="AD9829" s="53"/>
      <c r="AE9829" s="53"/>
      <c r="AF9829" s="72"/>
      <c r="AG9829" s="70"/>
      <c r="AH9829" s="70"/>
      <c r="AI9829" s="70"/>
    </row>
    <row r="9830" spans="1:35" ht="12.75" customHeight="1" x14ac:dyDescent="0.2">
      <c r="A9830" s="64" t="s">
        <v>1602</v>
      </c>
      <c r="B9830" s="65" t="s">
        <v>1601</v>
      </c>
      <c r="C9830" s="65">
        <v>34659</v>
      </c>
      <c r="D9830" s="66">
        <f>VLOOKUP(A9830,'2.1 Termination Charges'!$B$4:$F$904,5,0)</f>
        <v>9.8399999999999998E-3</v>
      </c>
      <c r="G9830" s="67"/>
      <c r="H9830" s="67"/>
      <c r="J9830" s="67"/>
      <c r="P9830" s="68"/>
      <c r="Q9830" s="69"/>
      <c r="R9830" s="69"/>
      <c r="Z9830" s="70"/>
      <c r="AA9830" s="71"/>
      <c r="AB9830" s="70"/>
      <c r="AC9830" s="70"/>
      <c r="AD9830" s="53"/>
      <c r="AE9830" s="53"/>
      <c r="AF9830" s="72"/>
      <c r="AG9830" s="70"/>
      <c r="AH9830" s="70"/>
      <c r="AI9830" s="70"/>
    </row>
    <row r="9831" spans="1:35" ht="12.75" customHeight="1" x14ac:dyDescent="0.2">
      <c r="A9831" s="64" t="s">
        <v>1602</v>
      </c>
      <c r="B9831" s="65" t="s">
        <v>1601</v>
      </c>
      <c r="C9831" s="65">
        <v>34660</v>
      </c>
      <c r="D9831" s="66">
        <f>VLOOKUP(A9831,'2.1 Termination Charges'!$B$4:$F$904,5,0)</f>
        <v>9.8399999999999998E-3</v>
      </c>
      <c r="G9831" s="67"/>
      <c r="H9831" s="67"/>
      <c r="J9831" s="67"/>
      <c r="P9831" s="68"/>
      <c r="Q9831" s="69"/>
      <c r="R9831" s="69"/>
      <c r="Z9831" s="70"/>
      <c r="AA9831" s="71"/>
      <c r="AB9831" s="70"/>
      <c r="AC9831" s="70"/>
      <c r="AD9831" s="53"/>
      <c r="AE9831" s="53"/>
      <c r="AF9831" s="72"/>
      <c r="AG9831" s="70"/>
      <c r="AH9831" s="70"/>
      <c r="AI9831" s="70"/>
    </row>
    <row r="9832" spans="1:35" ht="12.75" customHeight="1" x14ac:dyDescent="0.2">
      <c r="A9832" s="64" t="s">
        <v>1602</v>
      </c>
      <c r="B9832" s="65" t="s">
        <v>1601</v>
      </c>
      <c r="C9832" s="65">
        <v>34669</v>
      </c>
      <c r="D9832" s="66">
        <f>VLOOKUP(A9832,'2.1 Termination Charges'!$B$4:$F$904,5,0)</f>
        <v>9.8399999999999998E-3</v>
      </c>
      <c r="G9832" s="67"/>
      <c r="H9832" s="67"/>
      <c r="J9832" s="67"/>
      <c r="P9832" s="68"/>
      <c r="Q9832" s="69"/>
      <c r="R9832" s="69"/>
      <c r="Z9832" s="70"/>
      <c r="AA9832" s="71"/>
      <c r="AB9832" s="70"/>
      <c r="AC9832" s="70"/>
      <c r="AD9832" s="53"/>
      <c r="AE9832" s="53"/>
      <c r="AF9832" s="72"/>
      <c r="AG9832" s="70"/>
      <c r="AH9832" s="70"/>
      <c r="AI9832" s="70"/>
    </row>
    <row r="9833" spans="1:35" ht="12.75" customHeight="1" x14ac:dyDescent="0.2">
      <c r="A9833" s="64" t="s">
        <v>1602</v>
      </c>
      <c r="B9833" s="65" t="s">
        <v>1601</v>
      </c>
      <c r="C9833" s="65">
        <v>34676</v>
      </c>
      <c r="D9833" s="66">
        <f>VLOOKUP(A9833,'2.1 Termination Charges'!$B$4:$F$904,5,0)</f>
        <v>9.8399999999999998E-3</v>
      </c>
      <c r="G9833" s="67"/>
      <c r="H9833" s="67"/>
      <c r="J9833" s="67"/>
      <c r="P9833" s="68"/>
      <c r="Q9833" s="69"/>
      <c r="R9833" s="69"/>
      <c r="Z9833" s="70"/>
      <c r="AA9833" s="71"/>
      <c r="AB9833" s="70"/>
      <c r="AC9833" s="70"/>
      <c r="AD9833" s="53"/>
      <c r="AE9833" s="53"/>
      <c r="AF9833" s="72"/>
      <c r="AG9833" s="70"/>
      <c r="AH9833" s="70"/>
      <c r="AI9833" s="70"/>
    </row>
    <row r="9834" spans="1:35" ht="12.75" customHeight="1" x14ac:dyDescent="0.2">
      <c r="A9834" s="64" t="s">
        <v>1602</v>
      </c>
      <c r="B9834" s="65" t="s">
        <v>1601</v>
      </c>
      <c r="C9834" s="65">
        <v>34679</v>
      </c>
      <c r="D9834" s="66">
        <f>VLOOKUP(A9834,'2.1 Termination Charges'!$B$4:$F$904,5,0)</f>
        <v>9.8399999999999998E-3</v>
      </c>
      <c r="G9834" s="67"/>
      <c r="H9834" s="67"/>
      <c r="J9834" s="67"/>
      <c r="P9834" s="68"/>
      <c r="Q9834" s="69"/>
      <c r="R9834" s="69"/>
      <c r="Z9834" s="70"/>
      <c r="AA9834" s="71"/>
      <c r="AB9834" s="70"/>
      <c r="AC9834" s="70"/>
      <c r="AD9834" s="53"/>
      <c r="AE9834" s="53"/>
      <c r="AF9834" s="72"/>
      <c r="AG9834" s="70"/>
      <c r="AH9834" s="70"/>
      <c r="AI9834" s="70"/>
    </row>
    <row r="9835" spans="1:35" ht="12.75" customHeight="1" x14ac:dyDescent="0.2">
      <c r="A9835" s="64" t="s">
        <v>1602</v>
      </c>
      <c r="B9835" s="65" t="s">
        <v>1601</v>
      </c>
      <c r="C9835" s="65">
        <v>34680</v>
      </c>
      <c r="D9835" s="66">
        <f>VLOOKUP(A9835,'2.1 Termination Charges'!$B$4:$F$904,5,0)</f>
        <v>9.8399999999999998E-3</v>
      </c>
      <c r="G9835" s="67"/>
      <c r="H9835" s="67"/>
      <c r="J9835" s="67"/>
      <c r="P9835" s="68"/>
      <c r="Q9835" s="69"/>
      <c r="R9835" s="69"/>
      <c r="Z9835" s="70"/>
      <c r="AA9835" s="71"/>
      <c r="AB9835" s="70"/>
      <c r="AC9835" s="70"/>
      <c r="AD9835" s="53"/>
      <c r="AE9835" s="53"/>
      <c r="AF9835" s="72"/>
      <c r="AG9835" s="70"/>
      <c r="AH9835" s="70"/>
      <c r="AI9835" s="70"/>
    </row>
    <row r="9836" spans="1:35" ht="12.75" customHeight="1" x14ac:dyDescent="0.2">
      <c r="A9836" s="64" t="s">
        <v>1602</v>
      </c>
      <c r="B9836" s="65" t="s">
        <v>1601</v>
      </c>
      <c r="C9836" s="65">
        <v>346810</v>
      </c>
      <c r="D9836" s="66">
        <f>VLOOKUP(A9836,'2.1 Termination Charges'!$B$4:$F$904,5,0)</f>
        <v>9.8399999999999998E-3</v>
      </c>
      <c r="G9836" s="67"/>
      <c r="H9836" s="67"/>
      <c r="J9836" s="67"/>
      <c r="P9836" s="68"/>
      <c r="Q9836" s="69"/>
      <c r="R9836" s="69"/>
      <c r="Z9836" s="70"/>
      <c r="AA9836" s="71"/>
      <c r="AB9836" s="70"/>
      <c r="AC9836" s="70"/>
      <c r="AD9836" s="53"/>
      <c r="AE9836" s="53"/>
      <c r="AF9836" s="72"/>
      <c r="AG9836" s="70"/>
      <c r="AH9836" s="70"/>
      <c r="AI9836" s="70"/>
    </row>
    <row r="9837" spans="1:35" ht="12.75" customHeight="1" x14ac:dyDescent="0.2">
      <c r="A9837" s="64" t="s">
        <v>1602</v>
      </c>
      <c r="B9837" s="65" t="s">
        <v>1601</v>
      </c>
      <c r="C9837" s="65">
        <v>346811</v>
      </c>
      <c r="D9837" s="66">
        <f>VLOOKUP(A9837,'2.1 Termination Charges'!$B$4:$F$904,5,0)</f>
        <v>9.8399999999999998E-3</v>
      </c>
      <c r="G9837" s="67"/>
      <c r="H9837" s="67"/>
      <c r="J9837" s="67"/>
      <c r="P9837" s="68"/>
      <c r="Q9837" s="69"/>
      <c r="R9837" s="69"/>
      <c r="Z9837" s="70"/>
      <c r="AA9837" s="71"/>
      <c r="AB9837" s="70"/>
      <c r="AC9837" s="70"/>
      <c r="AD9837" s="53"/>
      <c r="AE9837" s="53"/>
      <c r="AF9837" s="72"/>
      <c r="AG9837" s="70"/>
      <c r="AH9837" s="70"/>
      <c r="AI9837" s="70"/>
    </row>
    <row r="9838" spans="1:35" ht="12.75" customHeight="1" x14ac:dyDescent="0.2">
      <c r="A9838" s="64" t="s">
        <v>1602</v>
      </c>
      <c r="B9838" s="65" t="s">
        <v>1601</v>
      </c>
      <c r="C9838" s="65">
        <v>346812</v>
      </c>
      <c r="D9838" s="66">
        <f>VLOOKUP(A9838,'2.1 Termination Charges'!$B$4:$F$904,5,0)</f>
        <v>9.8399999999999998E-3</v>
      </c>
      <c r="G9838" s="67"/>
      <c r="H9838" s="67"/>
      <c r="J9838" s="67"/>
      <c r="P9838" s="68"/>
      <c r="Q9838" s="69"/>
      <c r="R9838" s="69"/>
      <c r="Z9838" s="70"/>
      <c r="AA9838" s="71"/>
      <c r="AB9838" s="70"/>
      <c r="AC9838" s="70"/>
      <c r="AD9838" s="53"/>
      <c r="AE9838" s="53"/>
      <c r="AF9838" s="72"/>
      <c r="AG9838" s="70"/>
      <c r="AH9838" s="70"/>
      <c r="AI9838" s="70"/>
    </row>
    <row r="9839" spans="1:35" ht="12.75" customHeight="1" x14ac:dyDescent="0.2">
      <c r="A9839" s="64" t="s">
        <v>1602</v>
      </c>
      <c r="B9839" s="65" t="s">
        <v>1601</v>
      </c>
      <c r="C9839" s="65">
        <v>346813</v>
      </c>
      <c r="D9839" s="66">
        <f>VLOOKUP(A9839,'2.1 Termination Charges'!$B$4:$F$904,5,0)</f>
        <v>9.8399999999999998E-3</v>
      </c>
      <c r="G9839" s="67"/>
      <c r="H9839" s="67"/>
      <c r="J9839" s="67"/>
      <c r="P9839" s="68"/>
      <c r="Q9839" s="69"/>
      <c r="R9839" s="69"/>
      <c r="Z9839" s="70"/>
      <c r="AA9839" s="71"/>
      <c r="AB9839" s="70"/>
      <c r="AC9839" s="70"/>
      <c r="AD9839" s="53"/>
      <c r="AE9839" s="53"/>
      <c r="AF9839" s="72"/>
      <c r="AG9839" s="70"/>
      <c r="AH9839" s="70"/>
      <c r="AI9839" s="70"/>
    </row>
    <row r="9840" spans="1:35" ht="12.75" customHeight="1" x14ac:dyDescent="0.2">
      <c r="A9840" s="64" t="s">
        <v>1602</v>
      </c>
      <c r="B9840" s="65" t="s">
        <v>1601</v>
      </c>
      <c r="C9840" s="65">
        <v>346814</v>
      </c>
      <c r="D9840" s="66">
        <f>VLOOKUP(A9840,'2.1 Termination Charges'!$B$4:$F$904,5,0)</f>
        <v>9.8399999999999998E-3</v>
      </c>
      <c r="G9840" s="67"/>
      <c r="H9840" s="67"/>
      <c r="J9840" s="67"/>
      <c r="P9840" s="68"/>
      <c r="Q9840" s="69"/>
      <c r="R9840" s="69"/>
      <c r="Z9840" s="70"/>
      <c r="AA9840" s="71"/>
      <c r="AB9840" s="70"/>
      <c r="AC9840" s="70"/>
      <c r="AD9840" s="53"/>
      <c r="AE9840" s="53"/>
      <c r="AF9840" s="72"/>
      <c r="AG9840" s="70"/>
      <c r="AH9840" s="70"/>
      <c r="AI9840" s="70"/>
    </row>
    <row r="9841" spans="1:35" ht="12.75" customHeight="1" x14ac:dyDescent="0.2">
      <c r="A9841" s="64" t="s">
        <v>1602</v>
      </c>
      <c r="B9841" s="65" t="s">
        <v>1601</v>
      </c>
      <c r="C9841" s="65">
        <v>346815</v>
      </c>
      <c r="D9841" s="66">
        <f>VLOOKUP(A9841,'2.1 Termination Charges'!$B$4:$F$904,5,0)</f>
        <v>9.8399999999999998E-3</v>
      </c>
      <c r="G9841" s="67"/>
      <c r="H9841" s="67"/>
      <c r="J9841" s="67"/>
      <c r="P9841" s="68"/>
      <c r="Q9841" s="69"/>
      <c r="R9841" s="69"/>
      <c r="Z9841" s="70"/>
      <c r="AA9841" s="71"/>
      <c r="AB9841" s="70"/>
      <c r="AC9841" s="70"/>
      <c r="AD9841" s="53"/>
      <c r="AE9841" s="53"/>
      <c r="AF9841" s="72"/>
      <c r="AG9841" s="70"/>
      <c r="AH9841" s="70"/>
      <c r="AI9841" s="70"/>
    </row>
    <row r="9842" spans="1:35" ht="12.75" customHeight="1" x14ac:dyDescent="0.2">
      <c r="A9842" s="64" t="s">
        <v>1602</v>
      </c>
      <c r="B9842" s="65" t="s">
        <v>1601</v>
      </c>
      <c r="C9842" s="65">
        <v>34682</v>
      </c>
      <c r="D9842" s="66">
        <f>VLOOKUP(A9842,'2.1 Termination Charges'!$B$4:$F$904,5,0)</f>
        <v>9.8399999999999998E-3</v>
      </c>
      <c r="G9842" s="67"/>
      <c r="H9842" s="67"/>
      <c r="J9842" s="67"/>
      <c r="P9842" s="68"/>
      <c r="Q9842" s="69"/>
      <c r="R9842" s="69"/>
      <c r="Z9842" s="70"/>
      <c r="AA9842" s="71"/>
      <c r="AB9842" s="70"/>
      <c r="AC9842" s="70"/>
      <c r="AD9842" s="53"/>
      <c r="AE9842" s="53"/>
      <c r="AF9842" s="72"/>
      <c r="AG9842" s="70"/>
      <c r="AH9842" s="70"/>
      <c r="AI9842" s="70"/>
    </row>
    <row r="9843" spans="1:35" ht="12.75" customHeight="1" x14ac:dyDescent="0.2">
      <c r="A9843" s="64" t="s">
        <v>1602</v>
      </c>
      <c r="B9843" s="65" t="s">
        <v>1601</v>
      </c>
      <c r="C9843" s="65">
        <v>34683</v>
      </c>
      <c r="D9843" s="66">
        <f>VLOOKUP(A9843,'2.1 Termination Charges'!$B$4:$F$904,5,0)</f>
        <v>9.8399999999999998E-3</v>
      </c>
      <c r="G9843" s="67"/>
      <c r="H9843" s="67"/>
      <c r="J9843" s="67"/>
      <c r="P9843" s="68"/>
      <c r="Q9843" s="69"/>
      <c r="R9843" s="69"/>
      <c r="Z9843" s="70"/>
      <c r="AA9843" s="71"/>
      <c r="AB9843" s="70"/>
      <c r="AC9843" s="70"/>
      <c r="AD9843" s="53"/>
      <c r="AE9843" s="53"/>
      <c r="AF9843" s="72"/>
      <c r="AG9843" s="70"/>
      <c r="AH9843" s="70"/>
      <c r="AI9843" s="70"/>
    </row>
    <row r="9844" spans="1:35" ht="12.75" customHeight="1" x14ac:dyDescent="0.2">
      <c r="A9844" s="64" t="s">
        <v>1602</v>
      </c>
      <c r="B9844" s="65" t="s">
        <v>1601</v>
      </c>
      <c r="C9844" s="65">
        <v>346840</v>
      </c>
      <c r="D9844" s="66">
        <f>VLOOKUP(A9844,'2.1 Termination Charges'!$B$4:$F$904,5,0)</f>
        <v>9.8399999999999998E-3</v>
      </c>
      <c r="G9844" s="67"/>
      <c r="H9844" s="67"/>
      <c r="J9844" s="67"/>
      <c r="P9844" s="68"/>
      <c r="Q9844" s="69"/>
      <c r="R9844" s="69"/>
      <c r="Z9844" s="70"/>
      <c r="AA9844" s="71"/>
      <c r="AB9844" s="70"/>
      <c r="AC9844" s="70"/>
      <c r="AD9844" s="53"/>
      <c r="AE9844" s="53"/>
      <c r="AF9844" s="72"/>
      <c r="AG9844" s="70"/>
      <c r="AH9844" s="70"/>
      <c r="AI9844" s="70"/>
    </row>
    <row r="9845" spans="1:35" ht="12.75" customHeight="1" x14ac:dyDescent="0.2">
      <c r="A9845" s="64" t="s">
        <v>1602</v>
      </c>
      <c r="B9845" s="65" t="s">
        <v>1601</v>
      </c>
      <c r="C9845" s="65">
        <v>346841</v>
      </c>
      <c r="D9845" s="66">
        <f>VLOOKUP(A9845,'2.1 Termination Charges'!$B$4:$F$904,5,0)</f>
        <v>9.8399999999999998E-3</v>
      </c>
      <c r="G9845" s="67"/>
      <c r="H9845" s="67"/>
      <c r="J9845" s="67"/>
      <c r="P9845" s="68"/>
      <c r="Q9845" s="69"/>
      <c r="R9845" s="69"/>
      <c r="Z9845" s="70"/>
      <c r="AA9845" s="71"/>
      <c r="AB9845" s="70"/>
      <c r="AC9845" s="70"/>
      <c r="AD9845" s="53"/>
      <c r="AE9845" s="53"/>
      <c r="AF9845" s="72"/>
      <c r="AG9845" s="70"/>
      <c r="AH9845" s="70"/>
      <c r="AI9845" s="70"/>
    </row>
    <row r="9846" spans="1:35" ht="12.75" customHeight="1" x14ac:dyDescent="0.2">
      <c r="A9846" s="64" t="s">
        <v>1602</v>
      </c>
      <c r="B9846" s="65" t="s">
        <v>1601</v>
      </c>
      <c r="C9846" s="65">
        <v>346842</v>
      </c>
      <c r="D9846" s="66">
        <f>VLOOKUP(A9846,'2.1 Termination Charges'!$B$4:$F$904,5,0)</f>
        <v>9.8399999999999998E-3</v>
      </c>
      <c r="G9846" s="67"/>
      <c r="H9846" s="67"/>
      <c r="J9846" s="67"/>
      <c r="P9846" s="68"/>
      <c r="Q9846" s="69"/>
      <c r="R9846" s="69"/>
      <c r="Z9846" s="70"/>
      <c r="AA9846" s="71"/>
      <c r="AB9846" s="70"/>
      <c r="AC9846" s="70"/>
      <c r="AD9846" s="53"/>
      <c r="AE9846" s="53"/>
      <c r="AF9846" s="72"/>
      <c r="AG9846" s="70"/>
      <c r="AH9846" s="70"/>
      <c r="AI9846" s="70"/>
    </row>
    <row r="9847" spans="1:35" ht="12.75" customHeight="1" x14ac:dyDescent="0.2">
      <c r="A9847" s="64" t="s">
        <v>1602</v>
      </c>
      <c r="B9847" s="65" t="s">
        <v>1601</v>
      </c>
      <c r="C9847" s="65">
        <v>346843</v>
      </c>
      <c r="D9847" s="66">
        <f>VLOOKUP(A9847,'2.1 Termination Charges'!$B$4:$F$904,5,0)</f>
        <v>9.8399999999999998E-3</v>
      </c>
      <c r="G9847" s="67"/>
      <c r="H9847" s="67"/>
      <c r="J9847" s="67"/>
      <c r="P9847" s="68"/>
      <c r="Q9847" s="69"/>
      <c r="R9847" s="69"/>
      <c r="Z9847" s="70"/>
      <c r="AA9847" s="71"/>
      <c r="AB9847" s="70"/>
      <c r="AC9847" s="70"/>
      <c r="AD9847" s="53"/>
      <c r="AE9847" s="53"/>
      <c r="AF9847" s="72"/>
      <c r="AG9847" s="70"/>
      <c r="AH9847" s="70"/>
      <c r="AI9847" s="70"/>
    </row>
    <row r="9848" spans="1:35" ht="12.75" customHeight="1" x14ac:dyDescent="0.2">
      <c r="A9848" s="64" t="s">
        <v>1602</v>
      </c>
      <c r="B9848" s="65" t="s">
        <v>1601</v>
      </c>
      <c r="C9848" s="65">
        <v>34686</v>
      </c>
      <c r="D9848" s="66">
        <f>VLOOKUP(A9848,'2.1 Termination Charges'!$B$4:$F$904,5,0)</f>
        <v>9.8399999999999998E-3</v>
      </c>
      <c r="G9848" s="67"/>
      <c r="H9848" s="67"/>
      <c r="J9848" s="67"/>
      <c r="P9848" s="68"/>
      <c r="Q9848" s="69"/>
      <c r="R9848" s="69"/>
      <c r="Z9848" s="70"/>
      <c r="AA9848" s="71"/>
      <c r="AB9848" s="70"/>
      <c r="AC9848" s="70"/>
      <c r="AD9848" s="53"/>
      <c r="AE9848" s="53"/>
      <c r="AF9848" s="72"/>
      <c r="AG9848" s="70"/>
      <c r="AH9848" s="70"/>
      <c r="AI9848" s="70"/>
    </row>
    <row r="9849" spans="1:35" ht="12.75" customHeight="1" x14ac:dyDescent="0.2">
      <c r="A9849" s="64" t="s">
        <v>1602</v>
      </c>
      <c r="B9849" s="65" t="s">
        <v>1601</v>
      </c>
      <c r="C9849" s="65">
        <v>346889</v>
      </c>
      <c r="D9849" s="66">
        <f>VLOOKUP(A9849,'2.1 Termination Charges'!$B$4:$F$904,5,0)</f>
        <v>9.8399999999999998E-3</v>
      </c>
      <c r="G9849" s="67"/>
      <c r="H9849" s="67"/>
      <c r="J9849" s="67"/>
      <c r="P9849" s="68"/>
      <c r="Q9849" s="69"/>
      <c r="R9849" s="69"/>
      <c r="Z9849" s="70"/>
      <c r="AA9849" s="71"/>
      <c r="AB9849" s="70"/>
      <c r="AC9849" s="70"/>
      <c r="AD9849" s="53"/>
      <c r="AE9849" s="53"/>
      <c r="AF9849" s="72"/>
      <c r="AG9849" s="70"/>
      <c r="AH9849" s="70"/>
      <c r="AI9849" s="70"/>
    </row>
    <row r="9850" spans="1:35" ht="12.75" customHeight="1" x14ac:dyDescent="0.2">
      <c r="A9850" s="64" t="s">
        <v>1602</v>
      </c>
      <c r="B9850" s="65" t="s">
        <v>1601</v>
      </c>
      <c r="C9850" s="65">
        <v>34689</v>
      </c>
      <c r="D9850" s="66">
        <f>VLOOKUP(A9850,'2.1 Termination Charges'!$B$4:$F$904,5,0)</f>
        <v>9.8399999999999998E-3</v>
      </c>
      <c r="G9850" s="67"/>
      <c r="H9850" s="67"/>
      <c r="J9850" s="67"/>
      <c r="P9850" s="68"/>
      <c r="Q9850" s="69"/>
      <c r="R9850" s="69"/>
      <c r="Z9850" s="70"/>
      <c r="AA9850" s="71"/>
      <c r="AB9850" s="70"/>
      <c r="AC9850" s="70"/>
      <c r="AD9850" s="53"/>
      <c r="AE9850" s="53"/>
      <c r="AF9850" s="72"/>
      <c r="AG9850" s="70"/>
      <c r="AH9850" s="70"/>
      <c r="AI9850" s="70"/>
    </row>
    <row r="9851" spans="1:35" ht="12.75" customHeight="1" x14ac:dyDescent="0.2">
      <c r="A9851" s="64" t="s">
        <v>1602</v>
      </c>
      <c r="B9851" s="65" t="s">
        <v>1601</v>
      </c>
      <c r="C9851" s="65">
        <v>34690</v>
      </c>
      <c r="D9851" s="66">
        <f>VLOOKUP(A9851,'2.1 Termination Charges'!$B$4:$F$904,5,0)</f>
        <v>9.8399999999999998E-3</v>
      </c>
      <c r="G9851" s="67"/>
      <c r="H9851" s="67"/>
      <c r="J9851" s="67"/>
      <c r="P9851" s="68"/>
      <c r="Q9851" s="69"/>
      <c r="R9851" s="69"/>
      <c r="Z9851" s="70"/>
      <c r="AA9851" s="71"/>
      <c r="AB9851" s="70"/>
      <c r="AC9851" s="70"/>
      <c r="AD9851" s="53"/>
      <c r="AE9851" s="53"/>
      <c r="AF9851" s="72"/>
      <c r="AG9851" s="70"/>
      <c r="AH9851" s="70"/>
      <c r="AI9851" s="70"/>
    </row>
    <row r="9852" spans="1:35" ht="12.75" customHeight="1" x14ac:dyDescent="0.2">
      <c r="A9852" s="64" t="s">
        <v>1602</v>
      </c>
      <c r="B9852" s="65" t="s">
        <v>1601</v>
      </c>
      <c r="C9852" s="65">
        <v>346940</v>
      </c>
      <c r="D9852" s="66">
        <f>VLOOKUP(A9852,'2.1 Termination Charges'!$B$4:$F$904,5,0)</f>
        <v>9.8399999999999998E-3</v>
      </c>
      <c r="G9852" s="67"/>
      <c r="H9852" s="67"/>
      <c r="J9852" s="67"/>
      <c r="P9852" s="68"/>
      <c r="Q9852" s="69"/>
      <c r="R9852" s="69"/>
      <c r="Z9852" s="70"/>
      <c r="AA9852" s="71"/>
      <c r="AB9852" s="70"/>
      <c r="AC9852" s="70"/>
      <c r="AD9852" s="53"/>
      <c r="AE9852" s="53"/>
      <c r="AF9852" s="72"/>
      <c r="AG9852" s="70"/>
      <c r="AH9852" s="70"/>
      <c r="AI9852" s="70"/>
    </row>
    <row r="9853" spans="1:35" ht="12.75" customHeight="1" x14ac:dyDescent="0.2">
      <c r="A9853" s="64" t="s">
        <v>1602</v>
      </c>
      <c r="B9853" s="65" t="s">
        <v>1601</v>
      </c>
      <c r="C9853" s="65">
        <v>34696</v>
      </c>
      <c r="D9853" s="66">
        <f>VLOOKUP(A9853,'2.1 Termination Charges'!$B$4:$F$904,5,0)</f>
        <v>9.8399999999999998E-3</v>
      </c>
      <c r="G9853" s="67"/>
      <c r="H9853" s="67"/>
      <c r="J9853" s="67"/>
      <c r="P9853" s="68"/>
      <c r="Q9853" s="69"/>
      <c r="R9853" s="69"/>
      <c r="Z9853" s="70"/>
      <c r="AA9853" s="71"/>
      <c r="AB9853" s="70"/>
      <c r="AC9853" s="70"/>
      <c r="AD9853" s="53"/>
      <c r="AE9853" s="53"/>
      <c r="AF9853" s="72"/>
      <c r="AG9853" s="70"/>
      <c r="AH9853" s="70"/>
      <c r="AI9853" s="70"/>
    </row>
    <row r="9854" spans="1:35" ht="12.75" customHeight="1" x14ac:dyDescent="0.2">
      <c r="A9854" s="64" t="s">
        <v>1602</v>
      </c>
      <c r="B9854" s="65" t="s">
        <v>1601</v>
      </c>
      <c r="C9854" s="65">
        <v>34699</v>
      </c>
      <c r="D9854" s="66">
        <f>VLOOKUP(A9854,'2.1 Termination Charges'!$B$4:$F$904,5,0)</f>
        <v>9.8399999999999998E-3</v>
      </c>
      <c r="G9854" s="67"/>
      <c r="H9854" s="67"/>
      <c r="J9854" s="67"/>
      <c r="P9854" s="68"/>
      <c r="Q9854" s="69"/>
      <c r="R9854" s="69"/>
      <c r="Z9854" s="70"/>
      <c r="AA9854" s="71"/>
      <c r="AB9854" s="70"/>
      <c r="AC9854" s="70"/>
      <c r="AD9854" s="53"/>
      <c r="AE9854" s="53"/>
      <c r="AF9854" s="72"/>
      <c r="AG9854" s="70"/>
      <c r="AH9854" s="70"/>
      <c r="AI9854" s="70"/>
    </row>
    <row r="9855" spans="1:35" ht="12.75" customHeight="1" x14ac:dyDescent="0.2">
      <c r="A9855" s="64" t="s">
        <v>1602</v>
      </c>
      <c r="B9855" s="65" t="s">
        <v>1601</v>
      </c>
      <c r="C9855" s="65">
        <v>347110</v>
      </c>
      <c r="D9855" s="66">
        <f>VLOOKUP(A9855,'2.1 Termination Charges'!$B$4:$F$904,5,0)</f>
        <v>9.8399999999999998E-3</v>
      </c>
      <c r="G9855" s="67"/>
      <c r="H9855" s="67"/>
      <c r="J9855" s="67"/>
      <c r="P9855" s="68"/>
      <c r="Q9855" s="69"/>
      <c r="R9855" s="69"/>
      <c r="Z9855" s="70"/>
      <c r="AA9855" s="71"/>
      <c r="AB9855" s="70"/>
      <c r="AC9855" s="70"/>
      <c r="AD9855" s="53"/>
      <c r="AE9855" s="53"/>
      <c r="AF9855" s="72"/>
      <c r="AG9855" s="70"/>
      <c r="AH9855" s="70"/>
      <c r="AI9855" s="70"/>
    </row>
    <row r="9856" spans="1:35" ht="12.75" customHeight="1" x14ac:dyDescent="0.2">
      <c r="A9856" s="64" t="s">
        <v>1602</v>
      </c>
      <c r="B9856" s="65" t="s">
        <v>1601</v>
      </c>
      <c r="C9856" s="65">
        <v>347170</v>
      </c>
      <c r="D9856" s="66">
        <f>VLOOKUP(A9856,'2.1 Termination Charges'!$B$4:$F$904,5,0)</f>
        <v>9.8399999999999998E-3</v>
      </c>
      <c r="G9856" s="67"/>
      <c r="H9856" s="67"/>
      <c r="J9856" s="67"/>
      <c r="P9856" s="68"/>
      <c r="Q9856" s="69"/>
      <c r="R9856" s="69"/>
      <c r="Z9856" s="70"/>
      <c r="AA9856" s="71"/>
      <c r="AB9856" s="70"/>
      <c r="AC9856" s="70"/>
      <c r="AD9856" s="53"/>
      <c r="AE9856" s="53"/>
      <c r="AF9856" s="72"/>
      <c r="AG9856" s="70"/>
      <c r="AH9856" s="70"/>
      <c r="AI9856" s="70"/>
    </row>
    <row r="9857" spans="1:35" ht="12.75" customHeight="1" x14ac:dyDescent="0.2">
      <c r="A9857" s="64" t="s">
        <v>1602</v>
      </c>
      <c r="B9857" s="65" t="s">
        <v>1601</v>
      </c>
      <c r="C9857" s="65">
        <v>347177</v>
      </c>
      <c r="D9857" s="66">
        <f>VLOOKUP(A9857,'2.1 Termination Charges'!$B$4:$F$904,5,0)</f>
        <v>9.8399999999999998E-3</v>
      </c>
      <c r="G9857" s="67"/>
      <c r="H9857" s="67"/>
      <c r="J9857" s="67"/>
      <c r="P9857" s="68"/>
      <c r="Q9857" s="69"/>
      <c r="R9857" s="69"/>
      <c r="Z9857" s="70"/>
      <c r="AA9857" s="71"/>
      <c r="AB9857" s="70"/>
      <c r="AC9857" s="70"/>
      <c r="AD9857" s="53"/>
      <c r="AE9857" s="53"/>
      <c r="AF9857" s="72"/>
      <c r="AG9857" s="70"/>
      <c r="AH9857" s="70"/>
      <c r="AI9857" s="70"/>
    </row>
    <row r="9858" spans="1:35" ht="12.75" customHeight="1" x14ac:dyDescent="0.2">
      <c r="A9858" s="64" t="s">
        <v>1604</v>
      </c>
      <c r="B9858" s="65" t="s">
        <v>1603</v>
      </c>
      <c r="C9858" s="65">
        <v>34600</v>
      </c>
      <c r="D9858" s="66">
        <f>VLOOKUP(A9858,'2.1 Termination Charges'!$B$4:$F$904,5,0)</f>
        <v>9.9799999999999993E-3</v>
      </c>
      <c r="G9858" s="67"/>
      <c r="H9858" s="67"/>
      <c r="J9858" s="67"/>
      <c r="P9858" s="68"/>
      <c r="Q9858" s="69"/>
      <c r="R9858" s="69"/>
      <c r="Z9858" s="70"/>
      <c r="AA9858" s="71"/>
      <c r="AB9858" s="70"/>
      <c r="AC9858" s="70"/>
      <c r="AD9858" s="53"/>
      <c r="AE9858" s="53"/>
      <c r="AF9858" s="72"/>
      <c r="AG9858" s="70"/>
      <c r="AH9858" s="70"/>
      <c r="AI9858" s="70"/>
    </row>
    <row r="9859" spans="1:35" ht="12.75" customHeight="1" x14ac:dyDescent="0.2">
      <c r="A9859" s="64" t="s">
        <v>1604</v>
      </c>
      <c r="B9859" s="65" t="s">
        <v>1603</v>
      </c>
      <c r="C9859" s="65">
        <v>346015</v>
      </c>
      <c r="D9859" s="66">
        <f>VLOOKUP(A9859,'2.1 Termination Charges'!$B$4:$F$904,5,0)</f>
        <v>9.9799999999999993E-3</v>
      </c>
      <c r="G9859" s="67"/>
      <c r="H9859" s="67"/>
      <c r="J9859" s="67"/>
      <c r="P9859" s="68"/>
      <c r="Q9859" s="69"/>
      <c r="R9859" s="69"/>
      <c r="Z9859" s="70"/>
      <c r="AA9859" s="71"/>
      <c r="AB9859" s="70"/>
      <c r="AC9859" s="70"/>
      <c r="AD9859" s="53"/>
      <c r="AE9859" s="53"/>
      <c r="AF9859" s="72"/>
      <c r="AG9859" s="70"/>
      <c r="AH9859" s="70"/>
      <c r="AI9859" s="70"/>
    </row>
    <row r="9860" spans="1:35" ht="12.75" customHeight="1" x14ac:dyDescent="0.2">
      <c r="A9860" s="64" t="s">
        <v>1604</v>
      </c>
      <c r="B9860" s="65" t="s">
        <v>1603</v>
      </c>
      <c r="C9860" s="65">
        <v>346024</v>
      </c>
      <c r="D9860" s="66">
        <f>VLOOKUP(A9860,'2.1 Termination Charges'!$B$4:$F$904,5,0)</f>
        <v>9.9799999999999993E-3</v>
      </c>
      <c r="G9860" s="67"/>
      <c r="H9860" s="67"/>
      <c r="J9860" s="67"/>
      <c r="P9860" s="68"/>
      <c r="Q9860" s="69"/>
      <c r="R9860" s="69"/>
      <c r="Z9860" s="70"/>
      <c r="AA9860" s="71"/>
      <c r="AB9860" s="70"/>
      <c r="AC9860" s="70"/>
      <c r="AD9860" s="53"/>
      <c r="AE9860" s="53"/>
      <c r="AF9860" s="72"/>
      <c r="AG9860" s="70"/>
      <c r="AH9860" s="70"/>
      <c r="AI9860" s="70"/>
    </row>
    <row r="9861" spans="1:35" ht="12.75" customHeight="1" x14ac:dyDescent="0.2">
      <c r="A9861" s="64" t="s">
        <v>1604</v>
      </c>
      <c r="B9861" s="65" t="s">
        <v>1603</v>
      </c>
      <c r="C9861" s="65">
        <v>346025</v>
      </c>
      <c r="D9861" s="66">
        <f>VLOOKUP(A9861,'2.1 Termination Charges'!$B$4:$F$904,5,0)</f>
        <v>9.9799999999999993E-3</v>
      </c>
      <c r="G9861" s="67"/>
      <c r="H9861" s="67"/>
      <c r="J9861" s="67"/>
      <c r="P9861" s="68"/>
      <c r="Q9861" s="69"/>
      <c r="R9861" s="69"/>
      <c r="Z9861" s="70"/>
      <c r="AA9861" s="71"/>
      <c r="AB9861" s="70"/>
      <c r="AC9861" s="70"/>
      <c r="AD9861" s="53"/>
      <c r="AE9861" s="53"/>
      <c r="AF9861" s="72"/>
      <c r="AG9861" s="70"/>
      <c r="AH9861" s="70"/>
      <c r="AI9861" s="70"/>
    </row>
    <row r="9862" spans="1:35" ht="12.75" customHeight="1" x14ac:dyDescent="0.2">
      <c r="A9862" s="64" t="s">
        <v>1604</v>
      </c>
      <c r="B9862" s="65" t="s">
        <v>1603</v>
      </c>
      <c r="C9862" s="65">
        <v>346026</v>
      </c>
      <c r="D9862" s="66">
        <f>VLOOKUP(A9862,'2.1 Termination Charges'!$B$4:$F$904,5,0)</f>
        <v>9.9799999999999993E-3</v>
      </c>
      <c r="G9862" s="67"/>
      <c r="H9862" s="67"/>
      <c r="J9862" s="67"/>
      <c r="P9862" s="68"/>
      <c r="Q9862" s="69"/>
      <c r="R9862" s="69"/>
      <c r="Z9862" s="70"/>
      <c r="AA9862" s="71"/>
      <c r="AB9862" s="70"/>
      <c r="AC9862" s="70"/>
      <c r="AD9862" s="53"/>
      <c r="AE9862" s="53"/>
      <c r="AF9862" s="72"/>
      <c r="AG9862" s="70"/>
      <c r="AH9862" s="70"/>
      <c r="AI9862" s="70"/>
    </row>
    <row r="9863" spans="1:35" ht="12.75" customHeight="1" x14ac:dyDescent="0.2">
      <c r="A9863" s="64" t="s">
        <v>1604</v>
      </c>
      <c r="B9863" s="65" t="s">
        <v>1603</v>
      </c>
      <c r="C9863" s="65">
        <v>346027</v>
      </c>
      <c r="D9863" s="66">
        <f>VLOOKUP(A9863,'2.1 Termination Charges'!$B$4:$F$904,5,0)</f>
        <v>9.9799999999999993E-3</v>
      </c>
      <c r="G9863" s="67"/>
      <c r="H9863" s="67"/>
      <c r="J9863" s="67"/>
      <c r="P9863" s="68"/>
      <c r="Q9863" s="69"/>
      <c r="R9863" s="69"/>
      <c r="Z9863" s="70"/>
      <c r="AA9863" s="71"/>
      <c r="AB9863" s="70"/>
      <c r="AC9863" s="70"/>
      <c r="AD9863" s="53"/>
      <c r="AE9863" s="53"/>
      <c r="AF9863" s="72"/>
      <c r="AG9863" s="70"/>
      <c r="AH9863" s="70"/>
      <c r="AI9863" s="70"/>
    </row>
    <row r="9864" spans="1:35" ht="12.75" customHeight="1" x14ac:dyDescent="0.2">
      <c r="A9864" s="64" t="s">
        <v>1604</v>
      </c>
      <c r="B9864" s="65" t="s">
        <v>1603</v>
      </c>
      <c r="C9864" s="65">
        <v>34603</v>
      </c>
      <c r="D9864" s="66">
        <f>VLOOKUP(A9864,'2.1 Termination Charges'!$B$4:$F$904,5,0)</f>
        <v>9.9799999999999993E-3</v>
      </c>
      <c r="G9864" s="67"/>
      <c r="H9864" s="67"/>
      <c r="J9864" s="67"/>
      <c r="P9864" s="68"/>
      <c r="Q9864" s="69"/>
      <c r="R9864" s="69"/>
      <c r="Z9864" s="70"/>
      <c r="AA9864" s="71"/>
      <c r="AB9864" s="70"/>
      <c r="AC9864" s="70"/>
      <c r="AD9864" s="53"/>
      <c r="AE9864" s="53"/>
      <c r="AF9864" s="72"/>
      <c r="AG9864" s="70"/>
      <c r="AH9864" s="70"/>
      <c r="AI9864" s="70"/>
    </row>
    <row r="9865" spans="1:35" ht="12.75" customHeight="1" x14ac:dyDescent="0.2">
      <c r="A9865" s="64" t="s">
        <v>1604</v>
      </c>
      <c r="B9865" s="65" t="s">
        <v>1603</v>
      </c>
      <c r="C9865" s="65">
        <v>346041</v>
      </c>
      <c r="D9865" s="66">
        <f>VLOOKUP(A9865,'2.1 Termination Charges'!$B$4:$F$904,5,0)</f>
        <v>9.9799999999999993E-3</v>
      </c>
      <c r="G9865" s="67"/>
      <c r="H9865" s="67"/>
      <c r="J9865" s="67"/>
      <c r="P9865" s="68"/>
      <c r="Q9865" s="69"/>
      <c r="R9865" s="69"/>
      <c r="Z9865" s="70"/>
      <c r="AA9865" s="71"/>
      <c r="AB9865" s="70"/>
      <c r="AC9865" s="70"/>
      <c r="AD9865" s="53"/>
      <c r="AE9865" s="53"/>
      <c r="AF9865" s="72"/>
      <c r="AG9865" s="70"/>
      <c r="AH9865" s="70"/>
      <c r="AI9865" s="70"/>
    </row>
    <row r="9866" spans="1:35" ht="12.75" customHeight="1" x14ac:dyDescent="0.2">
      <c r="A9866" s="64" t="s">
        <v>1604</v>
      </c>
      <c r="B9866" s="65" t="s">
        <v>1603</v>
      </c>
      <c r="C9866" s="65">
        <v>346042</v>
      </c>
      <c r="D9866" s="66">
        <f>VLOOKUP(A9866,'2.1 Termination Charges'!$B$4:$F$904,5,0)</f>
        <v>9.9799999999999993E-3</v>
      </c>
      <c r="G9866" s="67"/>
      <c r="H9866" s="67"/>
      <c r="J9866" s="67"/>
      <c r="P9866" s="68"/>
      <c r="Q9866" s="69"/>
      <c r="R9866" s="69"/>
      <c r="Z9866" s="70"/>
      <c r="AA9866" s="71"/>
      <c r="AB9866" s="70"/>
      <c r="AC9866" s="70"/>
      <c r="AD9866" s="53"/>
      <c r="AE9866" s="53"/>
      <c r="AF9866" s="72"/>
      <c r="AG9866" s="70"/>
      <c r="AH9866" s="70"/>
      <c r="AI9866" s="70"/>
    </row>
    <row r="9867" spans="1:35" ht="12.75" customHeight="1" x14ac:dyDescent="0.2">
      <c r="A9867" s="64" t="s">
        <v>1604</v>
      </c>
      <c r="B9867" s="65" t="s">
        <v>1603</v>
      </c>
      <c r="C9867" s="65">
        <v>346043</v>
      </c>
      <c r="D9867" s="66">
        <f>VLOOKUP(A9867,'2.1 Termination Charges'!$B$4:$F$904,5,0)</f>
        <v>9.9799999999999993E-3</v>
      </c>
      <c r="G9867" s="67"/>
      <c r="H9867" s="67"/>
      <c r="J9867" s="67"/>
      <c r="P9867" s="68"/>
      <c r="Q9867" s="69"/>
      <c r="R9867" s="69"/>
      <c r="Z9867" s="70"/>
      <c r="AA9867" s="71"/>
      <c r="AB9867" s="70"/>
      <c r="AC9867" s="70"/>
      <c r="AD9867" s="53"/>
      <c r="AE9867" s="53"/>
      <c r="AF9867" s="72"/>
      <c r="AG9867" s="70"/>
      <c r="AH9867" s="70"/>
      <c r="AI9867" s="70"/>
    </row>
    <row r="9868" spans="1:35" ht="12.75" customHeight="1" x14ac:dyDescent="0.2">
      <c r="A9868" s="64" t="s">
        <v>1604</v>
      </c>
      <c r="B9868" s="65" t="s">
        <v>1603</v>
      </c>
      <c r="C9868" s="65">
        <v>34607</v>
      </c>
      <c r="D9868" s="66">
        <f>VLOOKUP(A9868,'2.1 Termination Charges'!$B$4:$F$904,5,0)</f>
        <v>9.9799999999999993E-3</v>
      </c>
      <c r="G9868" s="67"/>
      <c r="H9868" s="67"/>
      <c r="J9868" s="67"/>
      <c r="P9868" s="68"/>
      <c r="Q9868" s="69"/>
      <c r="R9868" s="69"/>
      <c r="Z9868" s="70"/>
      <c r="AA9868" s="71"/>
      <c r="AB9868" s="70"/>
      <c r="AC9868" s="70"/>
      <c r="AD9868" s="53"/>
      <c r="AE9868" s="53"/>
      <c r="AF9868" s="72"/>
      <c r="AG9868" s="70"/>
      <c r="AH9868" s="70"/>
      <c r="AI9868" s="70"/>
    </row>
    <row r="9869" spans="1:35" ht="12.75" customHeight="1" x14ac:dyDescent="0.2">
      <c r="A9869" s="64" t="s">
        <v>1604</v>
      </c>
      <c r="B9869" s="65" t="s">
        <v>1603</v>
      </c>
      <c r="C9869" s="65">
        <v>34610</v>
      </c>
      <c r="D9869" s="66">
        <f>VLOOKUP(A9869,'2.1 Termination Charges'!$B$4:$F$904,5,0)</f>
        <v>9.9799999999999993E-3</v>
      </c>
      <c r="G9869" s="67"/>
      <c r="H9869" s="67"/>
      <c r="J9869" s="67"/>
      <c r="P9869" s="68"/>
      <c r="Q9869" s="69"/>
      <c r="R9869" s="69"/>
      <c r="Z9869" s="70"/>
      <c r="AA9869" s="71"/>
      <c r="AB9869" s="70"/>
      <c r="AC9869" s="70"/>
      <c r="AD9869" s="53"/>
      <c r="AE9869" s="53"/>
      <c r="AF9869" s="72"/>
      <c r="AG9869" s="70"/>
      <c r="AH9869" s="70"/>
      <c r="AI9869" s="70"/>
    </row>
    <row r="9870" spans="1:35" ht="12.75" customHeight="1" x14ac:dyDescent="0.2">
      <c r="A9870" s="64" t="s">
        <v>1604</v>
      </c>
      <c r="B9870" s="65" t="s">
        <v>1603</v>
      </c>
      <c r="C9870" s="65">
        <v>346111</v>
      </c>
      <c r="D9870" s="66">
        <f>VLOOKUP(A9870,'2.1 Termination Charges'!$B$4:$F$904,5,0)</f>
        <v>9.9799999999999993E-3</v>
      </c>
      <c r="G9870" s="67"/>
      <c r="H9870" s="67"/>
      <c r="J9870" s="67"/>
      <c r="P9870" s="68"/>
      <c r="Q9870" s="69"/>
      <c r="R9870" s="69"/>
      <c r="Z9870" s="70"/>
      <c r="AA9870" s="71"/>
      <c r="AB9870" s="70"/>
      <c r="AC9870" s="70"/>
      <c r="AD9870" s="53"/>
      <c r="AE9870" s="53"/>
      <c r="AF9870" s="72"/>
      <c r="AG9870" s="70"/>
      <c r="AH9870" s="70"/>
      <c r="AI9870" s="70"/>
    </row>
    <row r="9871" spans="1:35" ht="12.75" customHeight="1" x14ac:dyDescent="0.2">
      <c r="A9871" s="64" t="s">
        <v>1604</v>
      </c>
      <c r="B9871" s="65" t="s">
        <v>1603</v>
      </c>
      <c r="C9871" s="65">
        <v>346112</v>
      </c>
      <c r="D9871" s="66">
        <f>VLOOKUP(A9871,'2.1 Termination Charges'!$B$4:$F$904,5,0)</f>
        <v>9.9799999999999993E-3</v>
      </c>
      <c r="G9871" s="67"/>
      <c r="H9871" s="67"/>
      <c r="J9871" s="67"/>
      <c r="P9871" s="68"/>
      <c r="Q9871" s="69"/>
      <c r="R9871" s="69"/>
      <c r="Z9871" s="70"/>
      <c r="AA9871" s="71"/>
      <c r="AB9871" s="70"/>
      <c r="AC9871" s="70"/>
      <c r="AD9871" s="53"/>
      <c r="AE9871" s="53"/>
      <c r="AF9871" s="72"/>
      <c r="AG9871" s="70"/>
      <c r="AH9871" s="70"/>
      <c r="AI9871" s="70"/>
    </row>
    <row r="9872" spans="1:35" ht="12.75" customHeight="1" x14ac:dyDescent="0.2">
      <c r="A9872" s="64" t="s">
        <v>1604</v>
      </c>
      <c r="B9872" s="65" t="s">
        <v>1603</v>
      </c>
      <c r="C9872" s="65">
        <v>346113</v>
      </c>
      <c r="D9872" s="66">
        <f>VLOOKUP(A9872,'2.1 Termination Charges'!$B$4:$F$904,5,0)</f>
        <v>9.9799999999999993E-3</v>
      </c>
      <c r="G9872" s="67"/>
      <c r="H9872" s="67"/>
      <c r="J9872" s="67"/>
      <c r="P9872" s="68"/>
      <c r="Q9872" s="69"/>
      <c r="R9872" s="69"/>
      <c r="Z9872" s="70"/>
      <c r="AA9872" s="71"/>
      <c r="AB9872" s="70"/>
      <c r="AC9872" s="70"/>
      <c r="AD9872" s="53"/>
      <c r="AE9872" s="53"/>
      <c r="AF9872" s="72"/>
      <c r="AG9872" s="70"/>
      <c r="AH9872" s="70"/>
      <c r="AI9872" s="70"/>
    </row>
    <row r="9873" spans="1:35" ht="12.75" customHeight="1" x14ac:dyDescent="0.2">
      <c r="A9873" s="64" t="s">
        <v>1604</v>
      </c>
      <c r="B9873" s="65" t="s">
        <v>1603</v>
      </c>
      <c r="C9873" s="65">
        <v>346114</v>
      </c>
      <c r="D9873" s="66">
        <f>VLOOKUP(A9873,'2.1 Termination Charges'!$B$4:$F$904,5,0)</f>
        <v>9.9799999999999993E-3</v>
      </c>
      <c r="G9873" s="67"/>
      <c r="H9873" s="67"/>
      <c r="J9873" s="67"/>
      <c r="P9873" s="68"/>
      <c r="Q9873" s="69"/>
      <c r="R9873" s="69"/>
      <c r="Z9873" s="70"/>
      <c r="AA9873" s="71"/>
      <c r="AB9873" s="70"/>
      <c r="AC9873" s="70"/>
      <c r="AD9873" s="53"/>
      <c r="AE9873" s="53"/>
      <c r="AF9873" s="72"/>
      <c r="AG9873" s="70"/>
      <c r="AH9873" s="70"/>
      <c r="AI9873" s="70"/>
    </row>
    <row r="9874" spans="1:35" ht="12.75" customHeight="1" x14ac:dyDescent="0.2">
      <c r="A9874" s="64" t="s">
        <v>1604</v>
      </c>
      <c r="B9874" s="65" t="s">
        <v>1603</v>
      </c>
      <c r="C9874" s="65">
        <v>346116</v>
      </c>
      <c r="D9874" s="66">
        <f>VLOOKUP(A9874,'2.1 Termination Charges'!$B$4:$F$904,5,0)</f>
        <v>9.9799999999999993E-3</v>
      </c>
      <c r="G9874" s="67"/>
      <c r="H9874" s="67"/>
      <c r="J9874" s="67"/>
      <c r="P9874" s="68"/>
      <c r="Q9874" s="69"/>
      <c r="R9874" s="69"/>
      <c r="Z9874" s="70"/>
      <c r="AA9874" s="71"/>
      <c r="AB9874" s="70"/>
      <c r="AC9874" s="70"/>
      <c r="AD9874" s="53"/>
      <c r="AE9874" s="53"/>
      <c r="AF9874" s="72"/>
      <c r="AG9874" s="70"/>
      <c r="AH9874" s="70"/>
      <c r="AI9874" s="70"/>
    </row>
    <row r="9875" spans="1:35" ht="12.75" customHeight="1" x14ac:dyDescent="0.2">
      <c r="A9875" s="64" t="s">
        <v>1604</v>
      </c>
      <c r="B9875" s="65" t="s">
        <v>1603</v>
      </c>
      <c r="C9875" s="65">
        <v>34617</v>
      </c>
      <c r="D9875" s="66">
        <f>VLOOKUP(A9875,'2.1 Termination Charges'!$B$4:$F$904,5,0)</f>
        <v>9.9799999999999993E-3</v>
      </c>
      <c r="G9875" s="67"/>
      <c r="H9875" s="67"/>
      <c r="J9875" s="67"/>
      <c r="P9875" s="68"/>
      <c r="Q9875" s="69"/>
      <c r="R9875" s="69"/>
      <c r="Z9875" s="70"/>
      <c r="AA9875" s="71"/>
      <c r="AB9875" s="70"/>
      <c r="AC9875" s="70"/>
      <c r="AD9875" s="53"/>
      <c r="AE9875" s="53"/>
      <c r="AF9875" s="72"/>
      <c r="AG9875" s="70"/>
      <c r="AH9875" s="70"/>
      <c r="AI9875" s="70"/>
    </row>
    <row r="9876" spans="1:35" ht="12.75" customHeight="1" x14ac:dyDescent="0.2">
      <c r="A9876" s="64" t="s">
        <v>1604</v>
      </c>
      <c r="B9876" s="65" t="s">
        <v>1603</v>
      </c>
      <c r="C9876" s="65">
        <v>34627</v>
      </c>
      <c r="D9876" s="66">
        <f>VLOOKUP(A9876,'2.1 Termination Charges'!$B$4:$F$904,5,0)</f>
        <v>9.9799999999999993E-3</v>
      </c>
      <c r="G9876" s="67"/>
      <c r="H9876" s="67"/>
      <c r="J9876" s="67"/>
      <c r="P9876" s="68"/>
      <c r="Q9876" s="69"/>
      <c r="R9876" s="69"/>
      <c r="Z9876" s="70"/>
      <c r="AA9876" s="71"/>
      <c r="AB9876" s="70"/>
      <c r="AC9876" s="70"/>
      <c r="AD9876" s="53"/>
      <c r="AE9876" s="53"/>
      <c r="AF9876" s="72"/>
      <c r="AG9876" s="70"/>
      <c r="AH9876" s="70"/>
      <c r="AI9876" s="70"/>
    </row>
    <row r="9877" spans="1:35" ht="12.75" customHeight="1" x14ac:dyDescent="0.2">
      <c r="A9877" s="64" t="s">
        <v>1604</v>
      </c>
      <c r="B9877" s="65" t="s">
        <v>1603</v>
      </c>
      <c r="C9877" s="65">
        <v>34634</v>
      </c>
      <c r="D9877" s="66">
        <f>VLOOKUP(A9877,'2.1 Termination Charges'!$B$4:$F$904,5,0)</f>
        <v>9.9799999999999993E-3</v>
      </c>
      <c r="G9877" s="67"/>
      <c r="H9877" s="67"/>
      <c r="J9877" s="67"/>
      <c r="P9877" s="68"/>
      <c r="Q9877" s="69"/>
      <c r="R9877" s="69"/>
      <c r="Z9877" s="70"/>
      <c r="AA9877" s="71"/>
      <c r="AB9877" s="70"/>
      <c r="AC9877" s="70"/>
      <c r="AD9877" s="53"/>
      <c r="AE9877" s="53"/>
      <c r="AF9877" s="72"/>
      <c r="AG9877" s="70"/>
      <c r="AH9877" s="70"/>
      <c r="AI9877" s="70"/>
    </row>
    <row r="9878" spans="1:35" ht="12.75" customHeight="1" x14ac:dyDescent="0.2">
      <c r="A9878" s="64" t="s">
        <v>1604</v>
      </c>
      <c r="B9878" s="65" t="s">
        <v>1603</v>
      </c>
      <c r="C9878" s="65">
        <v>34637</v>
      </c>
      <c r="D9878" s="66">
        <f>VLOOKUP(A9878,'2.1 Termination Charges'!$B$4:$F$904,5,0)</f>
        <v>9.9799999999999993E-3</v>
      </c>
      <c r="G9878" s="67"/>
      <c r="H9878" s="67"/>
      <c r="J9878" s="67"/>
      <c r="P9878" s="68"/>
      <c r="Q9878" s="69"/>
      <c r="R9878" s="69"/>
      <c r="Z9878" s="70"/>
      <c r="AA9878" s="71"/>
      <c r="AB9878" s="70"/>
      <c r="AC9878" s="70"/>
      <c r="AD9878" s="53"/>
      <c r="AE9878" s="53"/>
      <c r="AF9878" s="72"/>
      <c r="AG9878" s="70"/>
      <c r="AH9878" s="70"/>
      <c r="AI9878" s="70"/>
    </row>
    <row r="9879" spans="1:35" ht="12.75" customHeight="1" x14ac:dyDescent="0.2">
      <c r="A9879" s="64" t="s">
        <v>1604</v>
      </c>
      <c r="B9879" s="65" t="s">
        <v>1603</v>
      </c>
      <c r="C9879" s="65">
        <v>34647</v>
      </c>
      <c r="D9879" s="66">
        <f>VLOOKUP(A9879,'2.1 Termination Charges'!$B$4:$F$904,5,0)</f>
        <v>9.9799999999999993E-3</v>
      </c>
      <c r="G9879" s="67"/>
      <c r="H9879" s="67"/>
      <c r="J9879" s="67"/>
      <c r="P9879" s="68"/>
      <c r="Q9879" s="69"/>
      <c r="R9879" s="69"/>
      <c r="Z9879" s="70"/>
      <c r="AA9879" s="71"/>
      <c r="AB9879" s="70"/>
      <c r="AC9879" s="70"/>
      <c r="AD9879" s="53"/>
      <c r="AE9879" s="53"/>
      <c r="AF9879" s="72"/>
      <c r="AG9879" s="70"/>
      <c r="AH9879" s="70"/>
      <c r="AI9879" s="70"/>
    </row>
    <row r="9880" spans="1:35" ht="12.75" customHeight="1" x14ac:dyDescent="0.2">
      <c r="A9880" s="64" t="s">
        <v>1604</v>
      </c>
      <c r="B9880" s="65" t="s">
        <v>1603</v>
      </c>
      <c r="C9880" s="65">
        <v>34661</v>
      </c>
      <c r="D9880" s="66">
        <f>VLOOKUP(A9880,'2.1 Termination Charges'!$B$4:$F$904,5,0)</f>
        <v>9.9799999999999993E-3</v>
      </c>
      <c r="G9880" s="67"/>
      <c r="H9880" s="67"/>
      <c r="J9880" s="67"/>
      <c r="P9880" s="68"/>
      <c r="Q9880" s="69"/>
      <c r="R9880" s="69"/>
      <c r="Z9880" s="70"/>
      <c r="AA9880" s="71"/>
      <c r="AB9880" s="70"/>
      <c r="AC9880" s="70"/>
      <c r="AD9880" s="53"/>
      <c r="AE9880" s="53"/>
      <c r="AF9880" s="72"/>
      <c r="AG9880" s="70"/>
      <c r="AH9880" s="70"/>
      <c r="AI9880" s="70"/>
    </row>
    <row r="9881" spans="1:35" ht="12.75" customHeight="1" x14ac:dyDescent="0.2">
      <c r="A9881" s="64" t="s">
        <v>1604</v>
      </c>
      <c r="B9881" s="65" t="s">
        <v>1603</v>
      </c>
      <c r="C9881" s="65">
        <v>34662</v>
      </c>
      <c r="D9881" s="66">
        <f>VLOOKUP(A9881,'2.1 Termination Charges'!$B$4:$F$904,5,0)</f>
        <v>9.9799999999999993E-3</v>
      </c>
      <c r="G9881" s="67"/>
      <c r="H9881" s="67"/>
      <c r="J9881" s="67"/>
      <c r="P9881" s="68"/>
      <c r="Q9881" s="69"/>
      <c r="R9881" s="69"/>
      <c r="Z9881" s="70"/>
      <c r="AA9881" s="71"/>
      <c r="AB9881" s="70"/>
      <c r="AC9881" s="70"/>
      <c r="AD9881" s="53"/>
      <c r="AE9881" s="53"/>
      <c r="AF9881" s="72"/>
      <c r="AG9881" s="70"/>
      <c r="AH9881" s="70"/>
      <c r="AI9881" s="70"/>
    </row>
    <row r="9882" spans="1:35" ht="12.75" customHeight="1" x14ac:dyDescent="0.2">
      <c r="A9882" s="64" t="s">
        <v>1604</v>
      </c>
      <c r="B9882" s="65" t="s">
        <v>1603</v>
      </c>
      <c r="C9882" s="65">
        <v>34663</v>
      </c>
      <c r="D9882" s="66">
        <f>VLOOKUP(A9882,'2.1 Termination Charges'!$B$4:$F$904,5,0)</f>
        <v>9.9799999999999993E-3</v>
      </c>
      <c r="G9882" s="67"/>
      <c r="H9882" s="67"/>
      <c r="J9882" s="67"/>
      <c r="P9882" s="68"/>
      <c r="Q9882" s="69"/>
      <c r="R9882" s="69"/>
      <c r="Z9882" s="70"/>
      <c r="AA9882" s="71"/>
      <c r="AB9882" s="70"/>
      <c r="AC9882" s="70"/>
      <c r="AD9882" s="53"/>
      <c r="AE9882" s="53"/>
      <c r="AF9882" s="72"/>
      <c r="AG9882" s="70"/>
      <c r="AH9882" s="70"/>
      <c r="AI9882" s="70"/>
    </row>
    <row r="9883" spans="1:35" ht="12.75" customHeight="1" x14ac:dyDescent="0.2">
      <c r="A9883" s="64" t="s">
        <v>1604</v>
      </c>
      <c r="B9883" s="65" t="s">
        <v>1603</v>
      </c>
      <c r="C9883" s="65">
        <v>34664</v>
      </c>
      <c r="D9883" s="66">
        <f>VLOOKUP(A9883,'2.1 Termination Charges'!$B$4:$F$904,5,0)</f>
        <v>9.9799999999999993E-3</v>
      </c>
      <c r="G9883" s="67"/>
      <c r="H9883" s="67"/>
      <c r="J9883" s="67"/>
      <c r="P9883" s="68"/>
      <c r="Q9883" s="69"/>
      <c r="R9883" s="69"/>
      <c r="Z9883" s="70"/>
      <c r="AA9883" s="71"/>
      <c r="AB9883" s="70"/>
      <c r="AC9883" s="70"/>
      <c r="AD9883" s="53"/>
      <c r="AE9883" s="53"/>
      <c r="AF9883" s="72"/>
      <c r="AG9883" s="70"/>
      <c r="AH9883" s="70"/>
      <c r="AI9883" s="70"/>
    </row>
    <row r="9884" spans="1:35" ht="12.75" customHeight="1" x14ac:dyDescent="0.2">
      <c r="A9884" s="64" t="s">
        <v>1604</v>
      </c>
      <c r="B9884" s="65" t="s">
        <v>1603</v>
      </c>
      <c r="C9884" s="65">
        <v>34666</v>
      </c>
      <c r="D9884" s="66">
        <f>VLOOKUP(A9884,'2.1 Termination Charges'!$B$4:$F$904,5,0)</f>
        <v>9.9799999999999993E-3</v>
      </c>
      <c r="G9884" s="67"/>
      <c r="H9884" s="67"/>
      <c r="J9884" s="67"/>
      <c r="P9884" s="68"/>
      <c r="Q9884" s="69"/>
      <c r="R9884" s="69"/>
      <c r="Z9884" s="70"/>
      <c r="AA9884" s="71"/>
      <c r="AB9884" s="70"/>
      <c r="AC9884" s="70"/>
      <c r="AD9884" s="53"/>
      <c r="AE9884" s="53"/>
      <c r="AF9884" s="72"/>
      <c r="AG9884" s="70"/>
      <c r="AH9884" s="70"/>
      <c r="AI9884" s="70"/>
    </row>
    <row r="9885" spans="1:35" ht="12.75" customHeight="1" x14ac:dyDescent="0.2">
      <c r="A9885" s="64" t="s">
        <v>1604</v>
      </c>
      <c r="B9885" s="65" t="s">
        <v>1603</v>
      </c>
      <c r="C9885" s="65">
        <v>34667</v>
      </c>
      <c r="D9885" s="66">
        <f>VLOOKUP(A9885,'2.1 Termination Charges'!$B$4:$F$904,5,0)</f>
        <v>9.9799999999999993E-3</v>
      </c>
      <c r="G9885" s="67"/>
      <c r="H9885" s="67"/>
      <c r="J9885" s="67"/>
      <c r="P9885" s="68"/>
      <c r="Q9885" s="69"/>
      <c r="R9885" s="69"/>
      <c r="Z9885" s="70"/>
      <c r="AA9885" s="71"/>
      <c r="AB9885" s="70"/>
      <c r="AC9885" s="70"/>
      <c r="AD9885" s="53"/>
      <c r="AE9885" s="53"/>
      <c r="AF9885" s="72"/>
      <c r="AG9885" s="70"/>
      <c r="AH9885" s="70"/>
      <c r="AI9885" s="70"/>
    </row>
    <row r="9886" spans="1:35" ht="12.75" customHeight="1" x14ac:dyDescent="0.2">
      <c r="A9886" s="64" t="s">
        <v>1604</v>
      </c>
      <c r="B9886" s="65" t="s">
        <v>1603</v>
      </c>
      <c r="C9886" s="65">
        <v>34670</v>
      </c>
      <c r="D9886" s="66">
        <f>VLOOKUP(A9886,'2.1 Termination Charges'!$B$4:$F$904,5,0)</f>
        <v>9.9799999999999993E-3</v>
      </c>
      <c r="G9886" s="67"/>
      <c r="H9886" s="67"/>
      <c r="J9886" s="67"/>
      <c r="P9886" s="68"/>
      <c r="Q9886" s="69"/>
      <c r="R9886" s="69"/>
      <c r="Z9886" s="70"/>
      <c r="AA9886" s="71"/>
      <c r="AB9886" s="70"/>
      <c r="AC9886" s="70"/>
      <c r="AD9886" s="53"/>
      <c r="AE9886" s="53"/>
      <c r="AF9886" s="72"/>
      <c r="AG9886" s="70"/>
      <c r="AH9886" s="70"/>
      <c r="AI9886" s="70"/>
    </row>
    <row r="9887" spans="1:35" ht="12.75" customHeight="1" x14ac:dyDescent="0.2">
      <c r="A9887" s="64" t="s">
        <v>1604</v>
      </c>
      <c r="B9887" s="65" t="s">
        <v>1603</v>
      </c>
      <c r="C9887" s="65">
        <v>34671</v>
      </c>
      <c r="D9887" s="66">
        <f>VLOOKUP(A9887,'2.1 Termination Charges'!$B$4:$F$904,5,0)</f>
        <v>9.9799999999999993E-3</v>
      </c>
      <c r="G9887" s="67"/>
      <c r="H9887" s="67"/>
      <c r="J9887" s="67"/>
      <c r="P9887" s="68"/>
      <c r="Q9887" s="69"/>
      <c r="R9887" s="69"/>
      <c r="Z9887" s="70"/>
      <c r="AA9887" s="71"/>
      <c r="AB9887" s="70"/>
      <c r="AC9887" s="70"/>
      <c r="AD9887" s="53"/>
      <c r="AE9887" s="53"/>
      <c r="AF9887" s="72"/>
      <c r="AG9887" s="70"/>
      <c r="AH9887" s="70"/>
      <c r="AI9887" s="70"/>
    </row>
    <row r="9888" spans="1:35" ht="12.75" customHeight="1" x14ac:dyDescent="0.2">
      <c r="A9888" s="64" t="s">
        <v>1604</v>
      </c>
      <c r="B9888" s="65" t="s">
        <v>1603</v>
      </c>
      <c r="C9888" s="65">
        <v>34672</v>
      </c>
      <c r="D9888" s="66">
        <f>VLOOKUP(A9888,'2.1 Termination Charges'!$B$4:$F$904,5,0)</f>
        <v>9.9799999999999993E-3</v>
      </c>
      <c r="G9888" s="67"/>
      <c r="H9888" s="67"/>
      <c r="J9888" s="67"/>
      <c r="P9888" s="68"/>
      <c r="Q9888" s="69"/>
      <c r="R9888" s="69"/>
      <c r="Z9888" s="70"/>
      <c r="AA9888" s="71"/>
      <c r="AB9888" s="70"/>
      <c r="AC9888" s="70"/>
      <c r="AD9888" s="53"/>
      <c r="AE9888" s="53"/>
      <c r="AF9888" s="72"/>
      <c r="AG9888" s="70"/>
      <c r="AH9888" s="70"/>
      <c r="AI9888" s="70"/>
    </row>
    <row r="9889" spans="1:35" ht="12.75" customHeight="1" x14ac:dyDescent="0.2">
      <c r="A9889" s="64" t="s">
        <v>1604</v>
      </c>
      <c r="B9889" s="65" t="s">
        <v>1603</v>
      </c>
      <c r="C9889" s="65">
        <v>34673</v>
      </c>
      <c r="D9889" s="66">
        <f>VLOOKUP(A9889,'2.1 Termination Charges'!$B$4:$F$904,5,0)</f>
        <v>9.9799999999999993E-3</v>
      </c>
      <c r="G9889" s="67"/>
      <c r="H9889" s="67"/>
      <c r="J9889" s="67"/>
      <c r="P9889" s="68"/>
      <c r="Q9889" s="69"/>
      <c r="R9889" s="69"/>
      <c r="Z9889" s="70"/>
      <c r="AA9889" s="71"/>
      <c r="AB9889" s="70"/>
      <c r="AC9889" s="70"/>
      <c r="AD9889" s="53"/>
      <c r="AE9889" s="53"/>
      <c r="AF9889" s="72"/>
      <c r="AG9889" s="70"/>
      <c r="AH9889" s="70"/>
      <c r="AI9889" s="70"/>
    </row>
    <row r="9890" spans="1:35" ht="12.75" customHeight="1" x14ac:dyDescent="0.2">
      <c r="A9890" s="64" t="s">
        <v>1604</v>
      </c>
      <c r="B9890" s="65" t="s">
        <v>1603</v>
      </c>
      <c r="C9890" s="65">
        <v>34674</v>
      </c>
      <c r="D9890" s="66">
        <f>VLOOKUP(A9890,'2.1 Termination Charges'!$B$4:$F$904,5,0)</f>
        <v>9.9799999999999993E-3</v>
      </c>
      <c r="G9890" s="67"/>
      <c r="H9890" s="67"/>
      <c r="J9890" s="67"/>
      <c r="P9890" s="68"/>
      <c r="Q9890" s="69"/>
      <c r="R9890" s="69"/>
      <c r="Z9890" s="70"/>
      <c r="AA9890" s="71"/>
      <c r="AB9890" s="70"/>
      <c r="AC9890" s="70"/>
      <c r="AD9890" s="53"/>
      <c r="AE9890" s="53"/>
      <c r="AF9890" s="72"/>
      <c r="AG9890" s="70"/>
      <c r="AH9890" s="70"/>
      <c r="AI9890" s="70"/>
    </row>
    <row r="9891" spans="1:35" ht="12.75" customHeight="1" x14ac:dyDescent="0.2">
      <c r="A9891" s="64" t="s">
        <v>1604</v>
      </c>
      <c r="B9891" s="65" t="s">
        <v>1603</v>
      </c>
      <c r="C9891" s="65">
        <v>34677</v>
      </c>
      <c r="D9891" s="66">
        <f>VLOOKUP(A9891,'2.1 Termination Charges'!$B$4:$F$904,5,0)</f>
        <v>9.9799999999999993E-3</v>
      </c>
      <c r="G9891" s="67"/>
      <c r="H9891" s="67"/>
      <c r="J9891" s="67"/>
      <c r="P9891" s="68"/>
      <c r="Q9891" s="69"/>
      <c r="R9891" s="69"/>
      <c r="Z9891" s="70"/>
      <c r="AA9891" s="71"/>
      <c r="AB9891" s="70"/>
      <c r="AC9891" s="70"/>
      <c r="AD9891" s="53"/>
      <c r="AE9891" s="53"/>
      <c r="AF9891" s="72"/>
      <c r="AG9891" s="70"/>
      <c r="AH9891" s="70"/>
      <c r="AI9891" s="70"/>
    </row>
    <row r="9892" spans="1:35" ht="12.75" customHeight="1" x14ac:dyDescent="0.2">
      <c r="A9892" s="64" t="s">
        <v>1604</v>
      </c>
      <c r="B9892" s="65" t="s">
        <v>1603</v>
      </c>
      <c r="C9892" s="65">
        <v>34678</v>
      </c>
      <c r="D9892" s="66">
        <f>VLOOKUP(A9892,'2.1 Termination Charges'!$B$4:$F$904,5,0)</f>
        <v>9.9799999999999993E-3</v>
      </c>
      <c r="G9892" s="67"/>
      <c r="H9892" s="67"/>
      <c r="J9892" s="67"/>
      <c r="P9892" s="68"/>
      <c r="Q9892" s="69"/>
      <c r="R9892" s="69"/>
      <c r="Z9892" s="70"/>
      <c r="AA9892" s="71"/>
      <c r="AB9892" s="70"/>
      <c r="AC9892" s="70"/>
      <c r="AD9892" s="53"/>
      <c r="AE9892" s="53"/>
      <c r="AF9892" s="72"/>
      <c r="AG9892" s="70"/>
      <c r="AH9892" s="70"/>
      <c r="AI9892" s="70"/>
    </row>
    <row r="9893" spans="1:35" ht="12.75" customHeight="1" x14ac:dyDescent="0.2">
      <c r="A9893" s="64" t="s">
        <v>1604</v>
      </c>
      <c r="B9893" s="65" t="s">
        <v>1603</v>
      </c>
      <c r="C9893" s="65">
        <v>34687</v>
      </c>
      <c r="D9893" s="66">
        <f>VLOOKUP(A9893,'2.1 Termination Charges'!$B$4:$F$904,5,0)</f>
        <v>9.9799999999999993E-3</v>
      </c>
      <c r="G9893" s="67"/>
      <c r="H9893" s="67"/>
      <c r="J9893" s="67"/>
      <c r="P9893" s="68"/>
      <c r="Q9893" s="69"/>
      <c r="R9893" s="69"/>
      <c r="Z9893" s="70"/>
      <c r="AA9893" s="71"/>
      <c r="AB9893" s="70"/>
      <c r="AC9893" s="70"/>
      <c r="AD9893" s="53"/>
      <c r="AE9893" s="53"/>
      <c r="AF9893" s="72"/>
      <c r="AG9893" s="70"/>
      <c r="AH9893" s="70"/>
      <c r="AI9893" s="70"/>
    </row>
    <row r="9894" spans="1:35" ht="12.75" customHeight="1" x14ac:dyDescent="0.2">
      <c r="A9894" s="64" t="s">
        <v>1604</v>
      </c>
      <c r="B9894" s="65" t="s">
        <v>1603</v>
      </c>
      <c r="C9894" s="65">
        <v>34697</v>
      </c>
      <c r="D9894" s="66">
        <f>VLOOKUP(A9894,'2.1 Termination Charges'!$B$4:$F$904,5,0)</f>
        <v>9.9799999999999993E-3</v>
      </c>
      <c r="G9894" s="67"/>
      <c r="H9894" s="67"/>
      <c r="J9894" s="67"/>
      <c r="P9894" s="68"/>
      <c r="Q9894" s="69"/>
      <c r="R9894" s="69"/>
      <c r="Z9894" s="70"/>
      <c r="AA9894" s="71"/>
      <c r="AB9894" s="70"/>
      <c r="AC9894" s="70"/>
      <c r="AD9894" s="53"/>
      <c r="AE9894" s="53"/>
      <c r="AF9894" s="72"/>
      <c r="AG9894" s="70"/>
      <c r="AH9894" s="70"/>
      <c r="AI9894" s="70"/>
    </row>
    <row r="9895" spans="1:35" ht="12.75" customHeight="1" x14ac:dyDescent="0.2">
      <c r="A9895" s="64" t="s">
        <v>1604</v>
      </c>
      <c r="B9895" s="65" t="s">
        <v>1603</v>
      </c>
      <c r="C9895" s="65">
        <v>346989</v>
      </c>
      <c r="D9895" s="66">
        <f>VLOOKUP(A9895,'2.1 Termination Charges'!$B$4:$F$904,5,0)</f>
        <v>9.9799999999999993E-3</v>
      </c>
      <c r="G9895" s="67"/>
      <c r="H9895" s="67"/>
      <c r="J9895" s="67"/>
      <c r="P9895" s="68"/>
      <c r="Q9895" s="69"/>
      <c r="R9895" s="69"/>
      <c r="Z9895" s="70"/>
      <c r="AA9895" s="71"/>
      <c r="AB9895" s="70"/>
      <c r="AC9895" s="70"/>
      <c r="AD9895" s="53"/>
      <c r="AE9895" s="53"/>
      <c r="AF9895" s="72"/>
      <c r="AG9895" s="70"/>
      <c r="AH9895" s="70"/>
      <c r="AI9895" s="70"/>
    </row>
    <row r="9896" spans="1:35" ht="12.75" customHeight="1" x14ac:dyDescent="0.2">
      <c r="A9896" s="64" t="s">
        <v>1604</v>
      </c>
      <c r="B9896" s="65" t="s">
        <v>1603</v>
      </c>
      <c r="C9896" s="65">
        <v>347111</v>
      </c>
      <c r="D9896" s="66">
        <f>VLOOKUP(A9896,'2.1 Termination Charges'!$B$4:$F$904,5,0)</f>
        <v>9.9799999999999993E-3</v>
      </c>
      <c r="G9896" s="67"/>
      <c r="H9896" s="67"/>
      <c r="J9896" s="67"/>
      <c r="P9896" s="68"/>
      <c r="Q9896" s="69"/>
      <c r="R9896" s="69"/>
      <c r="Z9896" s="70"/>
      <c r="AA9896" s="71"/>
      <c r="AB9896" s="70"/>
      <c r="AC9896" s="70"/>
      <c r="AD9896" s="53"/>
      <c r="AE9896" s="53"/>
      <c r="AF9896" s="72"/>
      <c r="AG9896" s="70"/>
      <c r="AH9896" s="70"/>
      <c r="AI9896" s="70"/>
    </row>
    <row r="9897" spans="1:35" ht="12.75" customHeight="1" x14ac:dyDescent="0.2">
      <c r="A9897" s="64" t="s">
        <v>1604</v>
      </c>
      <c r="B9897" s="65" t="s">
        <v>1603</v>
      </c>
      <c r="C9897" s="65">
        <v>347117</v>
      </c>
      <c r="D9897" s="66">
        <f>VLOOKUP(A9897,'2.1 Termination Charges'!$B$4:$F$904,5,0)</f>
        <v>9.9799999999999993E-3</v>
      </c>
      <c r="G9897" s="67"/>
      <c r="H9897" s="67"/>
      <c r="J9897" s="67"/>
      <c r="P9897" s="68"/>
      <c r="Q9897" s="69"/>
      <c r="R9897" s="69"/>
      <c r="Z9897" s="70"/>
      <c r="AA9897" s="71"/>
      <c r="AB9897" s="70"/>
      <c r="AC9897" s="70"/>
      <c r="AD9897" s="53"/>
      <c r="AE9897" s="53"/>
      <c r="AF9897" s="72"/>
      <c r="AG9897" s="70"/>
      <c r="AH9897" s="70"/>
      <c r="AI9897" s="70"/>
    </row>
    <row r="9898" spans="1:35" ht="12.75" customHeight="1" x14ac:dyDescent="0.2">
      <c r="A9898" s="64" t="s">
        <v>1604</v>
      </c>
      <c r="B9898" s="65" t="s">
        <v>1603</v>
      </c>
      <c r="C9898" s="65">
        <v>347171</v>
      </c>
      <c r="D9898" s="66">
        <f>VLOOKUP(A9898,'2.1 Termination Charges'!$B$4:$F$904,5,0)</f>
        <v>9.9799999999999993E-3</v>
      </c>
      <c r="G9898" s="67"/>
      <c r="H9898" s="67"/>
      <c r="J9898" s="67"/>
      <c r="P9898" s="68"/>
      <c r="Q9898" s="69"/>
      <c r="R9898" s="69"/>
      <c r="Z9898" s="70"/>
      <c r="AA9898" s="71"/>
      <c r="AB9898" s="70"/>
      <c r="AC9898" s="70"/>
      <c r="AD9898" s="53"/>
      <c r="AE9898" s="53"/>
      <c r="AF9898" s="72"/>
      <c r="AG9898" s="70"/>
      <c r="AH9898" s="70"/>
      <c r="AI9898" s="70"/>
    </row>
    <row r="9899" spans="1:35" ht="12.75" customHeight="1" x14ac:dyDescent="0.2">
      <c r="A9899" s="64" t="s">
        <v>1604</v>
      </c>
      <c r="B9899" s="65" t="s">
        <v>1603</v>
      </c>
      <c r="C9899" s="65">
        <v>347277</v>
      </c>
      <c r="D9899" s="66">
        <f>VLOOKUP(A9899,'2.1 Termination Charges'!$B$4:$F$904,5,0)</f>
        <v>9.9799999999999993E-3</v>
      </c>
      <c r="G9899" s="67"/>
      <c r="H9899" s="67"/>
      <c r="J9899" s="67"/>
      <c r="P9899" s="68"/>
      <c r="Q9899" s="69"/>
      <c r="R9899" s="69"/>
      <c r="Z9899" s="70"/>
      <c r="AA9899" s="71"/>
      <c r="AB9899" s="70"/>
      <c r="AC9899" s="70"/>
      <c r="AD9899" s="53"/>
      <c r="AE9899" s="53"/>
      <c r="AF9899" s="72"/>
      <c r="AG9899" s="70"/>
      <c r="AH9899" s="70"/>
      <c r="AI9899" s="70"/>
    </row>
    <row r="9900" spans="1:35" ht="12.75" customHeight="1" x14ac:dyDescent="0.2">
      <c r="A9900" s="64" t="s">
        <v>1606</v>
      </c>
      <c r="B9900" s="65" t="s">
        <v>1605</v>
      </c>
      <c r="C9900" s="65">
        <v>34622</v>
      </c>
      <c r="D9900" s="66">
        <f>VLOOKUP(A9900,'2.1 Termination Charges'!$B$4:$F$904,5,0)</f>
        <v>1.069E-2</v>
      </c>
      <c r="G9900" s="67"/>
      <c r="H9900" s="67"/>
      <c r="J9900" s="67"/>
      <c r="P9900" s="68"/>
      <c r="Q9900" s="69"/>
      <c r="R9900" s="69"/>
      <c r="Z9900" s="70"/>
      <c r="AA9900" s="71"/>
      <c r="AB9900" s="70"/>
      <c r="AC9900" s="70"/>
      <c r="AD9900" s="53"/>
      <c r="AE9900" s="53"/>
      <c r="AF9900" s="72"/>
      <c r="AG9900" s="70"/>
      <c r="AH9900" s="70"/>
      <c r="AI9900" s="70"/>
    </row>
    <row r="9901" spans="1:35" ht="12.75" customHeight="1" x14ac:dyDescent="0.2">
      <c r="A9901" s="64" t="s">
        <v>1606</v>
      </c>
      <c r="B9901" s="65" t="s">
        <v>1605</v>
      </c>
      <c r="C9901" s="65">
        <v>346230</v>
      </c>
      <c r="D9901" s="66">
        <f>VLOOKUP(A9901,'2.1 Termination Charges'!$B$4:$F$904,5,0)</f>
        <v>1.069E-2</v>
      </c>
      <c r="G9901" s="67"/>
      <c r="H9901" s="67"/>
      <c r="J9901" s="67"/>
      <c r="P9901" s="68"/>
      <c r="Q9901" s="69"/>
      <c r="R9901" s="69"/>
      <c r="Z9901" s="70"/>
      <c r="AA9901" s="71"/>
      <c r="AB9901" s="70"/>
      <c r="AC9901" s="70"/>
      <c r="AD9901" s="53"/>
      <c r="AE9901" s="53"/>
      <c r="AF9901" s="72"/>
      <c r="AG9901" s="70"/>
      <c r="AH9901" s="70"/>
      <c r="AI9901" s="70"/>
    </row>
    <row r="9902" spans="1:35" ht="12.75" customHeight="1" x14ac:dyDescent="0.2">
      <c r="A9902" s="64" t="s">
        <v>1606</v>
      </c>
      <c r="B9902" s="65" t="s">
        <v>1605</v>
      </c>
      <c r="C9902" s="65">
        <v>346231</v>
      </c>
      <c r="D9902" s="66">
        <f>VLOOKUP(A9902,'2.1 Termination Charges'!$B$4:$F$904,5,0)</f>
        <v>1.069E-2</v>
      </c>
      <c r="G9902" s="67"/>
      <c r="H9902" s="67"/>
      <c r="J9902" s="67"/>
      <c r="P9902" s="68"/>
      <c r="Q9902" s="69"/>
      <c r="R9902" s="69"/>
      <c r="Z9902" s="70"/>
      <c r="AA9902" s="71"/>
      <c r="AB9902" s="70"/>
      <c r="AC9902" s="70"/>
      <c r="AD9902" s="53"/>
      <c r="AE9902" s="53"/>
      <c r="AF9902" s="72"/>
      <c r="AG9902" s="70"/>
      <c r="AH9902" s="70"/>
      <c r="AI9902" s="70"/>
    </row>
    <row r="9903" spans="1:35" ht="12.75" customHeight="1" x14ac:dyDescent="0.2">
      <c r="A9903" s="64" t="s">
        <v>1606</v>
      </c>
      <c r="B9903" s="65" t="s">
        <v>1605</v>
      </c>
      <c r="C9903" s="65">
        <v>346232</v>
      </c>
      <c r="D9903" s="66">
        <f>VLOOKUP(A9903,'2.1 Termination Charges'!$B$4:$F$904,5,0)</f>
        <v>1.069E-2</v>
      </c>
      <c r="G9903" s="67"/>
      <c r="H9903" s="67"/>
      <c r="J9903" s="67"/>
      <c r="P9903" s="68"/>
      <c r="Q9903" s="69"/>
      <c r="R9903" s="69"/>
      <c r="Z9903" s="70"/>
      <c r="AA9903" s="71"/>
      <c r="AB9903" s="70"/>
      <c r="AC9903" s="70"/>
      <c r="AD9903" s="53"/>
      <c r="AE9903" s="53"/>
      <c r="AF9903" s="72"/>
      <c r="AG9903" s="70"/>
      <c r="AH9903" s="70"/>
      <c r="AI9903" s="70"/>
    </row>
    <row r="9904" spans="1:35" ht="12.75" customHeight="1" x14ac:dyDescent="0.2">
      <c r="A9904" s="64" t="s">
        <v>1606</v>
      </c>
      <c r="B9904" s="65" t="s">
        <v>1605</v>
      </c>
      <c r="C9904" s="65">
        <v>346233</v>
      </c>
      <c r="D9904" s="66">
        <f>VLOOKUP(A9904,'2.1 Termination Charges'!$B$4:$F$904,5,0)</f>
        <v>1.069E-2</v>
      </c>
      <c r="G9904" s="67"/>
      <c r="H9904" s="67"/>
      <c r="J9904" s="67"/>
      <c r="P9904" s="68"/>
      <c r="Q9904" s="69"/>
      <c r="R9904" s="69"/>
      <c r="Z9904" s="70"/>
      <c r="AA9904" s="71"/>
      <c r="AB9904" s="70"/>
      <c r="AC9904" s="70"/>
      <c r="AD9904" s="53"/>
      <c r="AE9904" s="53"/>
      <c r="AF9904" s="72"/>
      <c r="AG9904" s="70"/>
      <c r="AH9904" s="70"/>
      <c r="AI9904" s="70"/>
    </row>
    <row r="9905" spans="1:35" ht="12.75" customHeight="1" x14ac:dyDescent="0.2">
      <c r="A9905" s="64" t="s">
        <v>1606</v>
      </c>
      <c r="B9905" s="65" t="s">
        <v>1605</v>
      </c>
      <c r="C9905" s="65">
        <v>346234</v>
      </c>
      <c r="D9905" s="66">
        <f>VLOOKUP(A9905,'2.1 Termination Charges'!$B$4:$F$904,5,0)</f>
        <v>1.069E-2</v>
      </c>
      <c r="G9905" s="67"/>
      <c r="H9905" s="67"/>
      <c r="J9905" s="67"/>
      <c r="P9905" s="68"/>
      <c r="Q9905" s="69"/>
      <c r="R9905" s="69"/>
      <c r="Z9905" s="70"/>
      <c r="AA9905" s="71"/>
      <c r="AB9905" s="70"/>
      <c r="AC9905" s="70"/>
      <c r="AD9905" s="53"/>
      <c r="AE9905" s="53"/>
      <c r="AF9905" s="72"/>
      <c r="AG9905" s="70"/>
      <c r="AH9905" s="70"/>
      <c r="AI9905" s="70"/>
    </row>
    <row r="9906" spans="1:35" ht="12.75" customHeight="1" x14ac:dyDescent="0.2">
      <c r="A9906" s="64" t="s">
        <v>1606</v>
      </c>
      <c r="B9906" s="65" t="s">
        <v>1605</v>
      </c>
      <c r="C9906" s="65">
        <v>346235</v>
      </c>
      <c r="D9906" s="66">
        <f>VLOOKUP(A9906,'2.1 Termination Charges'!$B$4:$F$904,5,0)</f>
        <v>1.069E-2</v>
      </c>
      <c r="G9906" s="67"/>
      <c r="H9906" s="67"/>
      <c r="J9906" s="67"/>
      <c r="P9906" s="68"/>
      <c r="Q9906" s="69"/>
      <c r="R9906" s="69"/>
      <c r="Z9906" s="70"/>
      <c r="AA9906" s="71"/>
      <c r="AB9906" s="70"/>
      <c r="AC9906" s="70"/>
      <c r="AD9906" s="53"/>
      <c r="AE9906" s="53"/>
      <c r="AF9906" s="72"/>
      <c r="AG9906" s="70"/>
      <c r="AH9906" s="70"/>
      <c r="AI9906" s="70"/>
    </row>
    <row r="9907" spans="1:35" ht="12.75" customHeight="1" x14ac:dyDescent="0.2">
      <c r="A9907" s="64" t="s">
        <v>1606</v>
      </c>
      <c r="B9907" s="65" t="s">
        <v>1605</v>
      </c>
      <c r="C9907" s="65">
        <v>34633</v>
      </c>
      <c r="D9907" s="66">
        <f>VLOOKUP(A9907,'2.1 Termination Charges'!$B$4:$F$904,5,0)</f>
        <v>1.069E-2</v>
      </c>
      <c r="G9907" s="67"/>
      <c r="H9907" s="67"/>
      <c r="J9907" s="67"/>
      <c r="P9907" s="68"/>
      <c r="Q9907" s="69"/>
      <c r="R9907" s="69"/>
      <c r="Z9907" s="70"/>
      <c r="AA9907" s="71"/>
      <c r="AB9907" s="70"/>
      <c r="AC9907" s="70"/>
      <c r="AD9907" s="53"/>
      <c r="AE9907" s="53"/>
      <c r="AF9907" s="72"/>
      <c r="AG9907" s="70"/>
      <c r="AH9907" s="70"/>
      <c r="AI9907" s="70"/>
    </row>
    <row r="9908" spans="1:35" ht="12.75" customHeight="1" x14ac:dyDescent="0.2">
      <c r="A9908" s="64" t="s">
        <v>1606</v>
      </c>
      <c r="B9908" s="65" t="s">
        <v>1605</v>
      </c>
      <c r="C9908" s="65">
        <v>347221</v>
      </c>
      <c r="D9908" s="66">
        <f>VLOOKUP(A9908,'2.1 Termination Charges'!$B$4:$F$904,5,0)</f>
        <v>1.069E-2</v>
      </c>
      <c r="G9908" s="67"/>
      <c r="H9908" s="67"/>
      <c r="J9908" s="67"/>
      <c r="P9908" s="68"/>
      <c r="Q9908" s="69"/>
      <c r="R9908" s="69"/>
      <c r="Z9908" s="70"/>
      <c r="AA9908" s="71"/>
      <c r="AB9908" s="70"/>
      <c r="AC9908" s="70"/>
      <c r="AD9908" s="53"/>
      <c r="AE9908" s="53"/>
      <c r="AF9908" s="72"/>
      <c r="AG9908" s="70"/>
      <c r="AH9908" s="70"/>
      <c r="AI9908" s="70"/>
    </row>
    <row r="9909" spans="1:35" ht="12.75" customHeight="1" x14ac:dyDescent="0.2">
      <c r="A9909" s="64" t="s">
        <v>1606</v>
      </c>
      <c r="B9909" s="65" t="s">
        <v>1605</v>
      </c>
      <c r="C9909" s="65">
        <v>347222</v>
      </c>
      <c r="D9909" s="66">
        <f>VLOOKUP(A9909,'2.1 Termination Charges'!$B$4:$F$904,5,0)</f>
        <v>1.069E-2</v>
      </c>
      <c r="G9909" s="67"/>
      <c r="H9909" s="67"/>
      <c r="J9909" s="67"/>
      <c r="P9909" s="68"/>
      <c r="Q9909" s="69"/>
      <c r="R9909" s="69"/>
      <c r="Z9909" s="70"/>
      <c r="AA9909" s="71"/>
      <c r="AB9909" s="70"/>
      <c r="AC9909" s="70"/>
      <c r="AD9909" s="53"/>
      <c r="AE9909" s="53"/>
      <c r="AF9909" s="72"/>
      <c r="AG9909" s="70"/>
      <c r="AH9909" s="70"/>
      <c r="AI9909" s="70"/>
    </row>
    <row r="9910" spans="1:35" ht="12.75" customHeight="1" x14ac:dyDescent="0.2">
      <c r="A9910" s="64" t="s">
        <v>1606</v>
      </c>
      <c r="B9910" s="65" t="s">
        <v>1605</v>
      </c>
      <c r="C9910" s="65">
        <v>347223</v>
      </c>
      <c r="D9910" s="66">
        <f>VLOOKUP(A9910,'2.1 Termination Charges'!$B$4:$F$904,5,0)</f>
        <v>1.069E-2</v>
      </c>
      <c r="G9910" s="67"/>
      <c r="H9910" s="67"/>
      <c r="J9910" s="67"/>
      <c r="P9910" s="68"/>
      <c r="Q9910" s="69"/>
      <c r="R9910" s="69"/>
      <c r="Z9910" s="70"/>
      <c r="AA9910" s="71"/>
      <c r="AB9910" s="70"/>
      <c r="AC9910" s="70"/>
      <c r="AD9910" s="53"/>
      <c r="AE9910" s="53"/>
      <c r="AF9910" s="72"/>
      <c r="AG9910" s="70"/>
      <c r="AH9910" s="70"/>
      <c r="AI9910" s="70"/>
    </row>
    <row r="9911" spans="1:35" ht="12.75" customHeight="1" x14ac:dyDescent="0.2">
      <c r="A9911" s="64" t="s">
        <v>1606</v>
      </c>
      <c r="B9911" s="65" t="s">
        <v>1605</v>
      </c>
      <c r="C9911" s="65">
        <v>347224</v>
      </c>
      <c r="D9911" s="66">
        <f>VLOOKUP(A9911,'2.1 Termination Charges'!$B$4:$F$904,5,0)</f>
        <v>1.069E-2</v>
      </c>
      <c r="G9911" s="67"/>
      <c r="H9911" s="67"/>
      <c r="J9911" s="67"/>
      <c r="P9911" s="68"/>
      <c r="Q9911" s="69"/>
      <c r="R9911" s="69"/>
      <c r="Z9911" s="70"/>
      <c r="AA9911" s="71"/>
      <c r="AB9911" s="70"/>
      <c r="AC9911" s="70"/>
      <c r="AD9911" s="53"/>
      <c r="AE9911" s="53"/>
      <c r="AF9911" s="72"/>
      <c r="AG9911" s="70"/>
      <c r="AH9911" s="70"/>
      <c r="AI9911" s="70"/>
    </row>
    <row r="9912" spans="1:35" ht="12.75" customHeight="1" x14ac:dyDescent="0.2">
      <c r="A9912" s="64" t="s">
        <v>1606</v>
      </c>
      <c r="B9912" s="65" t="s">
        <v>1605</v>
      </c>
      <c r="C9912" s="65">
        <v>347225</v>
      </c>
      <c r="D9912" s="66">
        <f>VLOOKUP(A9912,'2.1 Termination Charges'!$B$4:$F$904,5,0)</f>
        <v>1.069E-2</v>
      </c>
      <c r="G9912" s="67"/>
      <c r="H9912" s="67"/>
      <c r="J9912" s="67"/>
      <c r="P9912" s="68"/>
      <c r="Q9912" s="69"/>
      <c r="R9912" s="69"/>
      <c r="Z9912" s="70"/>
      <c r="AA9912" s="71"/>
      <c r="AB9912" s="70"/>
      <c r="AC9912" s="70"/>
      <c r="AD9912" s="53"/>
      <c r="AE9912" s="53"/>
      <c r="AF9912" s="72"/>
      <c r="AG9912" s="70"/>
      <c r="AH9912" s="70"/>
      <c r="AI9912" s="70"/>
    </row>
    <row r="9913" spans="1:35" ht="12.75" customHeight="1" x14ac:dyDescent="0.2">
      <c r="A9913" s="64" t="s">
        <v>1606</v>
      </c>
      <c r="B9913" s="65" t="s">
        <v>1605</v>
      </c>
      <c r="C9913" s="65">
        <v>347226</v>
      </c>
      <c r="D9913" s="66">
        <f>VLOOKUP(A9913,'2.1 Termination Charges'!$B$4:$F$904,5,0)</f>
        <v>1.069E-2</v>
      </c>
      <c r="G9913" s="67"/>
      <c r="H9913" s="67"/>
      <c r="J9913" s="67"/>
      <c r="P9913" s="68"/>
      <c r="Q9913" s="69"/>
      <c r="R9913" s="69"/>
      <c r="Z9913" s="70"/>
      <c r="AA9913" s="71"/>
      <c r="AB9913" s="70"/>
      <c r="AC9913" s="70"/>
      <c r="AD9913" s="53"/>
      <c r="AE9913" s="53"/>
      <c r="AF9913" s="72"/>
      <c r="AG9913" s="70"/>
      <c r="AH9913" s="70"/>
      <c r="AI9913" s="70"/>
    </row>
    <row r="9914" spans="1:35" ht="12.75" customHeight="1" x14ac:dyDescent="0.2">
      <c r="A9914" s="64" t="s">
        <v>1606</v>
      </c>
      <c r="B9914" s="65" t="s">
        <v>1605</v>
      </c>
      <c r="C9914" s="65">
        <v>347227</v>
      </c>
      <c r="D9914" s="66">
        <f>VLOOKUP(A9914,'2.1 Termination Charges'!$B$4:$F$904,5,0)</f>
        <v>1.069E-2</v>
      </c>
      <c r="G9914" s="67"/>
      <c r="H9914" s="67"/>
      <c r="J9914" s="67"/>
      <c r="P9914" s="68"/>
      <c r="Q9914" s="69"/>
      <c r="R9914" s="69"/>
      <c r="Z9914" s="70"/>
      <c r="AA9914" s="71"/>
      <c r="AB9914" s="70"/>
      <c r="AC9914" s="70"/>
      <c r="AD9914" s="53"/>
      <c r="AE9914" s="53"/>
      <c r="AF9914" s="72"/>
      <c r="AG9914" s="70"/>
      <c r="AH9914" s="70"/>
      <c r="AI9914" s="70"/>
    </row>
    <row r="9915" spans="1:35" ht="12.75" customHeight="1" x14ac:dyDescent="0.2">
      <c r="A9915" s="64" t="s">
        <v>1606</v>
      </c>
      <c r="B9915" s="65" t="s">
        <v>1605</v>
      </c>
      <c r="C9915" s="65">
        <v>347228</v>
      </c>
      <c r="D9915" s="66">
        <f>VLOOKUP(A9915,'2.1 Termination Charges'!$B$4:$F$904,5,0)</f>
        <v>1.069E-2</v>
      </c>
      <c r="G9915" s="67"/>
      <c r="H9915" s="67"/>
      <c r="J9915" s="67"/>
      <c r="P9915" s="68"/>
      <c r="Q9915" s="69"/>
      <c r="R9915" s="69"/>
      <c r="Z9915" s="70"/>
      <c r="AA9915" s="71"/>
      <c r="AB9915" s="70"/>
      <c r="AC9915" s="70"/>
      <c r="AD9915" s="53"/>
      <c r="AE9915" s="53"/>
      <c r="AF9915" s="72"/>
      <c r="AG9915" s="70"/>
      <c r="AH9915" s="70"/>
      <c r="AI9915" s="70"/>
    </row>
    <row r="9916" spans="1:35" ht="12.75" customHeight="1" x14ac:dyDescent="0.2">
      <c r="A9916" s="64" t="s">
        <v>1608</v>
      </c>
      <c r="B9916" s="65" t="s">
        <v>1607</v>
      </c>
      <c r="C9916" s="65">
        <v>346</v>
      </c>
      <c r="D9916" s="66">
        <f>VLOOKUP(A9916,'2.1 Termination Charges'!$B$4:$F$904,5,0)</f>
        <v>1.069E-2</v>
      </c>
      <c r="G9916" s="67"/>
      <c r="H9916" s="67"/>
      <c r="J9916" s="67"/>
      <c r="P9916" s="68"/>
      <c r="Q9916" s="69"/>
      <c r="R9916" s="69"/>
      <c r="Z9916" s="70"/>
      <c r="AA9916" s="71"/>
      <c r="AB9916" s="70"/>
      <c r="AC9916" s="70"/>
      <c r="AD9916" s="53"/>
      <c r="AE9916" s="53"/>
      <c r="AF9916" s="72"/>
      <c r="AG9916" s="70"/>
      <c r="AH9916" s="70"/>
      <c r="AI9916" s="70"/>
    </row>
    <row r="9917" spans="1:35" ht="12.75" customHeight="1" x14ac:dyDescent="0.2">
      <c r="A9917" s="64" t="s">
        <v>1614</v>
      </c>
      <c r="B9917" s="65" t="s">
        <v>1613</v>
      </c>
      <c r="C9917" s="65">
        <v>94</v>
      </c>
      <c r="D9917" s="66">
        <f>VLOOKUP(A9917,'2.1 Termination Charges'!$B$4:$F$904,5,0)</f>
        <v>0.25308999999999998</v>
      </c>
      <c r="G9917" s="67"/>
      <c r="H9917" s="67"/>
      <c r="J9917" s="67"/>
      <c r="P9917" s="68"/>
      <c r="Q9917" s="69"/>
      <c r="R9917" s="69"/>
      <c r="Z9917" s="70"/>
      <c r="AA9917" s="71"/>
      <c r="AB9917" s="70"/>
      <c r="AC9917" s="70"/>
      <c r="AD9917" s="53"/>
      <c r="AE9917" s="53"/>
      <c r="AF9917" s="72"/>
      <c r="AG9917" s="70"/>
      <c r="AH9917" s="70"/>
      <c r="AI9917" s="70"/>
    </row>
    <row r="9918" spans="1:35" ht="12.75" customHeight="1" x14ac:dyDescent="0.2">
      <c r="A9918" s="64" t="s">
        <v>1616</v>
      </c>
      <c r="B9918" s="65" t="s">
        <v>1615</v>
      </c>
      <c r="C9918" s="65">
        <v>9475</v>
      </c>
      <c r="D9918" s="66">
        <f>VLOOKUP(A9918,'2.1 Termination Charges'!$B$4:$F$904,5,0)</f>
        <v>0.27611999999999998</v>
      </c>
      <c r="G9918" s="67"/>
      <c r="H9918" s="67"/>
      <c r="J9918" s="67"/>
      <c r="P9918" s="68"/>
      <c r="Q9918" s="69"/>
      <c r="R9918" s="69"/>
      <c r="Z9918" s="70"/>
      <c r="AA9918" s="71"/>
      <c r="AB9918" s="70"/>
      <c r="AC9918" s="70"/>
      <c r="AD9918" s="53"/>
      <c r="AE9918" s="53"/>
      <c r="AF9918" s="72"/>
      <c r="AG9918" s="70"/>
      <c r="AH9918" s="70"/>
      <c r="AI9918" s="70"/>
    </row>
    <row r="9919" spans="1:35" ht="12.75" customHeight="1" x14ac:dyDescent="0.2">
      <c r="A9919" s="64" t="s">
        <v>1618</v>
      </c>
      <c r="B9919" s="65" t="s">
        <v>1617</v>
      </c>
      <c r="C9919" s="65">
        <v>9471</v>
      </c>
      <c r="D9919" s="66">
        <f>VLOOKUP(A9919,'2.1 Termination Charges'!$B$4:$F$904,5,0)</f>
        <v>0.25841999999999998</v>
      </c>
      <c r="G9919" s="67"/>
      <c r="H9919" s="67"/>
      <c r="J9919" s="67"/>
      <c r="P9919" s="68"/>
      <c r="Q9919" s="69"/>
      <c r="R9919" s="69"/>
      <c r="Z9919" s="70"/>
      <c r="AA9919" s="71"/>
      <c r="AB9919" s="70"/>
      <c r="AC9919" s="70"/>
      <c r="AD9919" s="53"/>
      <c r="AE9919" s="53"/>
      <c r="AF9919" s="72"/>
      <c r="AG9919" s="70"/>
      <c r="AH9919" s="70"/>
      <c r="AI9919" s="70"/>
    </row>
    <row r="9920" spans="1:35" ht="12.75" customHeight="1" x14ac:dyDescent="0.2">
      <c r="A9920" s="64" t="s">
        <v>1620</v>
      </c>
      <c r="B9920" s="65" t="s">
        <v>1619</v>
      </c>
      <c r="C9920" s="65">
        <v>9477</v>
      </c>
      <c r="D9920" s="66">
        <f>VLOOKUP(A9920,'2.1 Termination Charges'!$B$4:$F$904,5,0)</f>
        <v>0.30302000000000001</v>
      </c>
      <c r="G9920" s="67"/>
      <c r="H9920" s="67"/>
      <c r="J9920" s="67"/>
      <c r="P9920" s="68"/>
      <c r="Q9920" s="69"/>
      <c r="R9920" s="69"/>
      <c r="Z9920" s="70"/>
      <c r="AA9920" s="71"/>
      <c r="AB9920" s="70"/>
      <c r="AC9920" s="70"/>
      <c r="AD9920" s="53"/>
      <c r="AE9920" s="53"/>
      <c r="AF9920" s="72"/>
      <c r="AG9920" s="70"/>
      <c r="AH9920" s="70"/>
      <c r="AI9920" s="70"/>
    </row>
    <row r="9921" spans="1:35" ht="12.75" customHeight="1" x14ac:dyDescent="0.2">
      <c r="A9921" s="64" t="s">
        <v>1622</v>
      </c>
      <c r="B9921" s="65" t="s">
        <v>1621</v>
      </c>
      <c r="C9921" s="65">
        <v>947</v>
      </c>
      <c r="D9921" s="66">
        <f>VLOOKUP(A9921,'2.1 Termination Charges'!$B$4:$F$904,5,0)</f>
        <v>0.27611999999999998</v>
      </c>
      <c r="G9921" s="67"/>
      <c r="H9921" s="67"/>
      <c r="J9921" s="67"/>
      <c r="P9921" s="68"/>
      <c r="Q9921" s="69"/>
      <c r="R9921" s="69"/>
      <c r="Z9921" s="70"/>
      <c r="AA9921" s="71"/>
      <c r="AB9921" s="70"/>
      <c r="AC9921" s="70"/>
      <c r="AD9921" s="53"/>
      <c r="AE9921" s="53"/>
      <c r="AF9921" s="72"/>
      <c r="AG9921" s="70"/>
      <c r="AH9921" s="70"/>
      <c r="AI9921" s="70"/>
    </row>
    <row r="9922" spans="1:35" ht="12.75" customHeight="1" x14ac:dyDescent="0.2">
      <c r="A9922" s="64" t="s">
        <v>1624</v>
      </c>
      <c r="B9922" s="65" t="s">
        <v>1623</v>
      </c>
      <c r="C9922" s="65">
        <v>290</v>
      </c>
      <c r="D9922" s="66">
        <f>VLOOKUP(A9922,'2.1 Termination Charges'!$B$4:$F$904,5,0)</f>
        <v>2.8755099999999998</v>
      </c>
      <c r="G9922" s="67"/>
      <c r="H9922" s="67"/>
      <c r="J9922" s="67"/>
      <c r="P9922" s="68"/>
      <c r="Q9922" s="69"/>
      <c r="R9922" s="69"/>
      <c r="Z9922" s="70"/>
      <c r="AA9922" s="71"/>
      <c r="AB9922" s="70"/>
      <c r="AC9922" s="70"/>
      <c r="AD9922" s="53"/>
      <c r="AE9922" s="53"/>
      <c r="AF9922" s="72"/>
      <c r="AG9922" s="70"/>
      <c r="AH9922" s="70"/>
      <c r="AI9922" s="70"/>
    </row>
    <row r="9923" spans="1:35" ht="12.75" customHeight="1" x14ac:dyDescent="0.2">
      <c r="A9923" s="64" t="s">
        <v>1626</v>
      </c>
      <c r="B9923" s="65" t="s">
        <v>1625</v>
      </c>
      <c r="C9923" s="65">
        <v>1869</v>
      </c>
      <c r="D9923" s="66">
        <f>VLOOKUP(A9923,'2.1 Termination Charges'!$B$4:$F$904,5,0)</f>
        <v>0.33333000000000002</v>
      </c>
      <c r="G9923" s="67"/>
      <c r="H9923" s="67"/>
      <c r="J9923" s="67"/>
      <c r="P9923" s="68"/>
      <c r="Q9923" s="69"/>
      <c r="R9923" s="69"/>
      <c r="Z9923" s="70"/>
      <c r="AA9923" s="71"/>
      <c r="AB9923" s="70"/>
      <c r="AC9923" s="70"/>
      <c r="AD9923" s="53"/>
      <c r="AE9923" s="53"/>
      <c r="AF9923" s="72"/>
      <c r="AG9923" s="70"/>
      <c r="AH9923" s="70"/>
      <c r="AI9923" s="70"/>
    </row>
    <row r="9924" spans="1:35" ht="12.75" customHeight="1" x14ac:dyDescent="0.2">
      <c r="A9924" s="64" t="s">
        <v>1628</v>
      </c>
      <c r="B9924" s="65" t="s">
        <v>1627</v>
      </c>
      <c r="C9924" s="65">
        <v>1758</v>
      </c>
      <c r="D9924" s="66">
        <f>VLOOKUP(A9924,'2.1 Termination Charges'!$B$4:$F$904,5,0)</f>
        <v>0.21829999999999999</v>
      </c>
      <c r="G9924" s="67"/>
      <c r="H9924" s="67"/>
      <c r="J9924" s="67"/>
      <c r="P9924" s="68"/>
      <c r="Q9924" s="69"/>
      <c r="R9924" s="69"/>
      <c r="Z9924" s="70"/>
      <c r="AA9924" s="71"/>
      <c r="AB9924" s="70"/>
      <c r="AC9924" s="70"/>
      <c r="AD9924" s="53"/>
      <c r="AE9924" s="53"/>
      <c r="AF9924" s="72"/>
      <c r="AG9924" s="70"/>
      <c r="AH9924" s="70"/>
      <c r="AI9924" s="70"/>
    </row>
    <row r="9925" spans="1:35" ht="12.75" customHeight="1" x14ac:dyDescent="0.2">
      <c r="A9925" s="64" t="s">
        <v>1630</v>
      </c>
      <c r="B9925" s="65" t="s">
        <v>1629</v>
      </c>
      <c r="C9925" s="65">
        <v>508</v>
      </c>
      <c r="D9925" s="66">
        <f>VLOOKUP(A9925,'2.1 Termination Charges'!$B$4:$F$904,5,0)</f>
        <v>0.33333000000000002</v>
      </c>
      <c r="G9925" s="67"/>
      <c r="H9925" s="67"/>
      <c r="J9925" s="67"/>
      <c r="P9925" s="68"/>
      <c r="Q9925" s="69"/>
      <c r="R9925" s="69"/>
      <c r="Z9925" s="70"/>
      <c r="AA9925" s="71"/>
      <c r="AB9925" s="70"/>
      <c r="AC9925" s="70"/>
      <c r="AD9925" s="53"/>
      <c r="AE9925" s="53"/>
      <c r="AF9925" s="72"/>
      <c r="AG9925" s="70"/>
      <c r="AH9925" s="70"/>
      <c r="AI9925" s="70"/>
    </row>
    <row r="9926" spans="1:35" ht="12.75" customHeight="1" x14ac:dyDescent="0.2">
      <c r="A9926" s="64" t="s">
        <v>1632</v>
      </c>
      <c r="B9926" s="65" t="s">
        <v>1631</v>
      </c>
      <c r="C9926" s="65">
        <v>1784</v>
      </c>
      <c r="D9926" s="66">
        <f>VLOOKUP(A9926,'2.1 Termination Charges'!$B$4:$F$904,5,0)</f>
        <v>0.21757000000000001</v>
      </c>
      <c r="G9926" s="67"/>
      <c r="H9926" s="67"/>
      <c r="J9926" s="67"/>
      <c r="P9926" s="68"/>
      <c r="Q9926" s="69"/>
      <c r="R9926" s="69"/>
      <c r="Z9926" s="70"/>
      <c r="AA9926" s="71"/>
      <c r="AB9926" s="70"/>
      <c r="AC9926" s="70"/>
      <c r="AD9926" s="53"/>
      <c r="AE9926" s="53"/>
      <c r="AF9926" s="72"/>
      <c r="AG9926" s="70"/>
      <c r="AH9926" s="70"/>
      <c r="AI9926" s="70"/>
    </row>
    <row r="9927" spans="1:35" ht="12.75" customHeight="1" x14ac:dyDescent="0.2">
      <c r="A9927" s="64" t="s">
        <v>1634</v>
      </c>
      <c r="B9927" s="65" t="s">
        <v>1633</v>
      </c>
      <c r="C9927" s="65">
        <v>249</v>
      </c>
      <c r="D9927" s="66">
        <f>VLOOKUP(A9927,'2.1 Termination Charges'!$B$4:$F$904,5,0)</f>
        <v>0.32678000000000001</v>
      </c>
      <c r="G9927" s="67"/>
      <c r="H9927" s="67"/>
      <c r="J9927" s="67"/>
      <c r="P9927" s="68"/>
      <c r="Q9927" s="69"/>
      <c r="R9927" s="69"/>
      <c r="Z9927" s="70"/>
      <c r="AA9927" s="71"/>
      <c r="AB9927" s="70"/>
      <c r="AC9927" s="70"/>
      <c r="AD9927" s="53"/>
      <c r="AE9927" s="53"/>
      <c r="AF9927" s="72"/>
      <c r="AG9927" s="70"/>
      <c r="AH9927" s="70"/>
      <c r="AI9927" s="70"/>
    </row>
    <row r="9928" spans="1:35" ht="12.75" customHeight="1" x14ac:dyDescent="0.2">
      <c r="A9928" s="64" t="s">
        <v>1636</v>
      </c>
      <c r="B9928" s="65" t="s">
        <v>1635</v>
      </c>
      <c r="C9928" s="65">
        <v>24992</v>
      </c>
      <c r="D9928" s="66">
        <f>VLOOKUP(A9928,'2.1 Termination Charges'!$B$4:$F$904,5,0)</f>
        <v>0.33017999999999997</v>
      </c>
      <c r="G9928" s="67"/>
      <c r="H9928" s="67"/>
      <c r="J9928" s="67"/>
      <c r="P9928" s="68"/>
      <c r="Q9928" s="69"/>
      <c r="R9928" s="69"/>
      <c r="Z9928" s="70"/>
      <c r="AA9928" s="71"/>
      <c r="AB9928" s="70"/>
      <c r="AC9928" s="70"/>
      <c r="AD9928" s="53"/>
      <c r="AE9928" s="53"/>
      <c r="AF9928" s="72"/>
      <c r="AG9928" s="70"/>
      <c r="AH9928" s="70"/>
      <c r="AI9928" s="70"/>
    </row>
    <row r="9929" spans="1:35" ht="12.75" customHeight="1" x14ac:dyDescent="0.2">
      <c r="A9929" s="64" t="s">
        <v>1636</v>
      </c>
      <c r="B9929" s="65" t="s">
        <v>1635</v>
      </c>
      <c r="C9929" s="65">
        <v>24993</v>
      </c>
      <c r="D9929" s="66">
        <f>VLOOKUP(A9929,'2.1 Termination Charges'!$B$4:$F$904,5,0)</f>
        <v>0.33017999999999997</v>
      </c>
      <c r="G9929" s="67"/>
      <c r="H9929" s="67"/>
      <c r="J9929" s="67"/>
      <c r="P9929" s="68"/>
      <c r="Q9929" s="69"/>
      <c r="R9929" s="69"/>
      <c r="Z9929" s="70"/>
      <c r="AA9929" s="71"/>
      <c r="AB9929" s="70"/>
      <c r="AC9929" s="70"/>
      <c r="AD9929" s="53"/>
      <c r="AE9929" s="53"/>
      <c r="AF9929" s="72"/>
      <c r="AG9929" s="70"/>
      <c r="AH9929" s="70"/>
      <c r="AI9929" s="70"/>
    </row>
    <row r="9930" spans="1:35" ht="12.75" customHeight="1" x14ac:dyDescent="0.2">
      <c r="A9930" s="64" t="s">
        <v>1636</v>
      </c>
      <c r="B9930" s="65" t="s">
        <v>1635</v>
      </c>
      <c r="C9930" s="65">
        <v>24999</v>
      </c>
      <c r="D9930" s="66">
        <f>VLOOKUP(A9930,'2.1 Termination Charges'!$B$4:$F$904,5,0)</f>
        <v>0.33017999999999997</v>
      </c>
      <c r="G9930" s="67"/>
      <c r="H9930" s="67"/>
      <c r="J9930" s="67"/>
      <c r="P9930" s="68"/>
      <c r="Q9930" s="69"/>
      <c r="R9930" s="69"/>
      <c r="Z9930" s="70"/>
      <c r="AA9930" s="71"/>
      <c r="AB9930" s="70"/>
      <c r="AC9930" s="70"/>
      <c r="AD9930" s="53"/>
      <c r="AE9930" s="53"/>
      <c r="AF9930" s="72"/>
      <c r="AG9930" s="70"/>
      <c r="AH9930" s="70"/>
      <c r="AI9930" s="70"/>
    </row>
    <row r="9931" spans="1:35" ht="12.75" customHeight="1" x14ac:dyDescent="0.2">
      <c r="A9931" s="64" t="s">
        <v>1638</v>
      </c>
      <c r="B9931" s="65" t="s">
        <v>1637</v>
      </c>
      <c r="C9931" s="65">
        <v>24990</v>
      </c>
      <c r="D9931" s="66">
        <f>VLOOKUP(A9931,'2.1 Termination Charges'!$B$4:$F$904,5,0)</f>
        <v>0.27321000000000001</v>
      </c>
      <c r="G9931" s="67"/>
      <c r="H9931" s="67"/>
      <c r="J9931" s="67"/>
      <c r="P9931" s="68"/>
      <c r="Q9931" s="69"/>
      <c r="R9931" s="69"/>
      <c r="Z9931" s="70"/>
      <c r="AA9931" s="71"/>
      <c r="AB9931" s="70"/>
      <c r="AC9931" s="70"/>
      <c r="AD9931" s="53"/>
      <c r="AE9931" s="53"/>
      <c r="AF9931" s="72"/>
      <c r="AG9931" s="70"/>
      <c r="AH9931" s="70"/>
      <c r="AI9931" s="70"/>
    </row>
    <row r="9932" spans="1:35" ht="12.75" customHeight="1" x14ac:dyDescent="0.2">
      <c r="A9932" s="64" t="s">
        <v>1638</v>
      </c>
      <c r="B9932" s="65" t="s">
        <v>1637</v>
      </c>
      <c r="C9932" s="65">
        <v>24991</v>
      </c>
      <c r="D9932" s="66">
        <f>VLOOKUP(A9932,'2.1 Termination Charges'!$B$4:$F$904,5,0)</f>
        <v>0.27321000000000001</v>
      </c>
      <c r="G9932" s="67"/>
      <c r="H9932" s="67"/>
      <c r="J9932" s="67"/>
      <c r="P9932" s="68"/>
      <c r="Q9932" s="69"/>
      <c r="R9932" s="69"/>
      <c r="Z9932" s="70"/>
      <c r="AA9932" s="71"/>
      <c r="AB9932" s="70"/>
      <c r="AC9932" s="70"/>
      <c r="AD9932" s="53"/>
      <c r="AE9932" s="53"/>
      <c r="AF9932" s="72"/>
      <c r="AG9932" s="70"/>
      <c r="AH9932" s="70"/>
      <c r="AI9932" s="70"/>
    </row>
    <row r="9933" spans="1:35" ht="12.75" customHeight="1" x14ac:dyDescent="0.2">
      <c r="A9933" s="64" t="s">
        <v>1638</v>
      </c>
      <c r="B9933" s="65" t="s">
        <v>1637</v>
      </c>
      <c r="C9933" s="65">
        <v>24996</v>
      </c>
      <c r="D9933" s="66">
        <f>VLOOKUP(A9933,'2.1 Termination Charges'!$B$4:$F$904,5,0)</f>
        <v>0.27321000000000001</v>
      </c>
      <c r="G9933" s="67"/>
      <c r="H9933" s="67"/>
      <c r="J9933" s="67"/>
      <c r="P9933" s="68"/>
      <c r="Q9933" s="69"/>
      <c r="R9933" s="69"/>
      <c r="Z9933" s="70"/>
      <c r="AA9933" s="71"/>
      <c r="AB9933" s="70"/>
      <c r="AC9933" s="70"/>
      <c r="AD9933" s="53"/>
      <c r="AE9933" s="53"/>
      <c r="AF9933" s="72"/>
      <c r="AG9933" s="70"/>
      <c r="AH9933" s="70"/>
      <c r="AI9933" s="70"/>
    </row>
    <row r="9934" spans="1:35" ht="12.75" customHeight="1" x14ac:dyDescent="0.2">
      <c r="A9934" s="64" t="s">
        <v>1640</v>
      </c>
      <c r="B9934" s="65" t="s">
        <v>1639</v>
      </c>
      <c r="C9934" s="65">
        <v>24911</v>
      </c>
      <c r="D9934" s="66">
        <f>VLOOKUP(A9934,'2.1 Termination Charges'!$B$4:$F$904,5,0)</f>
        <v>0.33333000000000002</v>
      </c>
      <c r="G9934" s="67"/>
      <c r="H9934" s="67"/>
      <c r="J9934" s="67"/>
      <c r="P9934" s="68"/>
      <c r="Q9934" s="69"/>
      <c r="R9934" s="69"/>
      <c r="Z9934" s="70"/>
      <c r="AA9934" s="71"/>
      <c r="AB9934" s="70"/>
      <c r="AC9934" s="70"/>
      <c r="AD9934" s="53"/>
      <c r="AE9934" s="53"/>
      <c r="AF9934" s="72"/>
      <c r="AG9934" s="70"/>
      <c r="AH9934" s="70"/>
      <c r="AI9934" s="70"/>
    </row>
    <row r="9935" spans="1:35" ht="12.75" customHeight="1" x14ac:dyDescent="0.2">
      <c r="A9935" s="64" t="s">
        <v>1640</v>
      </c>
      <c r="B9935" s="65" t="s">
        <v>1639</v>
      </c>
      <c r="C9935" s="65">
        <v>24912</v>
      </c>
      <c r="D9935" s="66">
        <f>VLOOKUP(A9935,'2.1 Termination Charges'!$B$4:$F$904,5,0)</f>
        <v>0.33333000000000002</v>
      </c>
      <c r="G9935" s="67"/>
      <c r="H9935" s="67"/>
      <c r="J9935" s="67"/>
      <c r="P9935" s="68"/>
      <c r="Q9935" s="69"/>
      <c r="R9935" s="69"/>
      <c r="Z9935" s="70"/>
      <c r="AA9935" s="71"/>
      <c r="AB9935" s="70"/>
      <c r="AC9935" s="70"/>
      <c r="AD9935" s="53"/>
      <c r="AE9935" s="53"/>
      <c r="AF9935" s="72"/>
      <c r="AG9935" s="70"/>
      <c r="AH9935" s="70"/>
      <c r="AI9935" s="70"/>
    </row>
    <row r="9936" spans="1:35" ht="12.75" customHeight="1" x14ac:dyDescent="0.2">
      <c r="A9936" s="64" t="s">
        <v>1640</v>
      </c>
      <c r="B9936" s="65" t="s">
        <v>1639</v>
      </c>
      <c r="C9936" s="65">
        <v>2499</v>
      </c>
      <c r="D9936" s="66">
        <f>VLOOKUP(A9936,'2.1 Termination Charges'!$B$4:$F$904,5,0)</f>
        <v>0.33333000000000002</v>
      </c>
      <c r="G9936" s="67"/>
      <c r="H9936" s="67"/>
      <c r="J9936" s="67"/>
      <c r="P9936" s="68"/>
      <c r="Q9936" s="69"/>
      <c r="R9936" s="69"/>
      <c r="Z9936" s="70"/>
      <c r="AA9936" s="71"/>
      <c r="AB9936" s="70"/>
      <c r="AC9936" s="70"/>
      <c r="AD9936" s="53"/>
      <c r="AE9936" s="53"/>
      <c r="AF9936" s="72"/>
      <c r="AG9936" s="70"/>
      <c r="AH9936" s="70"/>
      <c r="AI9936" s="70"/>
    </row>
    <row r="9937" spans="1:35" ht="12.75" customHeight="1" x14ac:dyDescent="0.2">
      <c r="A9937" s="64" t="s">
        <v>1642</v>
      </c>
      <c r="B9937" s="65" t="s">
        <v>1641</v>
      </c>
      <c r="C9937" s="65">
        <v>597</v>
      </c>
      <c r="D9937" s="66">
        <f>VLOOKUP(A9937,'2.1 Termination Charges'!$B$4:$F$904,5,0)</f>
        <v>0.26351000000000002</v>
      </c>
      <c r="G9937" s="67"/>
      <c r="H9937" s="67"/>
      <c r="J9937" s="67"/>
      <c r="P9937" s="68"/>
      <c r="Q9937" s="69"/>
      <c r="R9937" s="69"/>
      <c r="Z9937" s="70"/>
      <c r="AA9937" s="71"/>
      <c r="AB9937" s="70"/>
      <c r="AC9937" s="70"/>
      <c r="AD9937" s="53"/>
      <c r="AE9937" s="53"/>
      <c r="AF9937" s="72"/>
      <c r="AG9937" s="70"/>
      <c r="AH9937" s="70"/>
      <c r="AI9937" s="70"/>
    </row>
    <row r="9938" spans="1:35" ht="12.75" customHeight="1" x14ac:dyDescent="0.2">
      <c r="A9938" s="64" t="s">
        <v>1644</v>
      </c>
      <c r="B9938" s="65" t="s">
        <v>1643</v>
      </c>
      <c r="C9938" s="65">
        <v>59771</v>
      </c>
      <c r="D9938" s="66">
        <f>VLOOKUP(A9938,'2.1 Termination Charges'!$B$4:$F$904,5,0)</f>
        <v>0.53551000000000004</v>
      </c>
      <c r="G9938" s="67"/>
      <c r="H9938" s="67"/>
      <c r="J9938" s="67"/>
      <c r="P9938" s="68"/>
      <c r="Q9938" s="69"/>
      <c r="R9938" s="69"/>
      <c r="Z9938" s="70"/>
      <c r="AA9938" s="71"/>
      <c r="AB9938" s="70"/>
      <c r="AC9938" s="70"/>
      <c r="AD9938" s="53"/>
      <c r="AE9938" s="53"/>
      <c r="AF9938" s="72"/>
      <c r="AG9938" s="70"/>
      <c r="AH9938" s="70"/>
      <c r="AI9938" s="70"/>
    </row>
    <row r="9939" spans="1:35" ht="12.75" customHeight="1" x14ac:dyDescent="0.2">
      <c r="A9939" s="64" t="s">
        <v>1644</v>
      </c>
      <c r="B9939" s="65" t="s">
        <v>1643</v>
      </c>
      <c r="C9939" s="65">
        <v>59772</v>
      </c>
      <c r="D9939" s="66">
        <f>VLOOKUP(A9939,'2.1 Termination Charges'!$B$4:$F$904,5,0)</f>
        <v>0.53551000000000004</v>
      </c>
      <c r="G9939" s="67"/>
      <c r="H9939" s="67"/>
      <c r="J9939" s="67"/>
      <c r="P9939" s="68"/>
      <c r="Q9939" s="69"/>
      <c r="R9939" s="69"/>
      <c r="Z9939" s="70"/>
      <c r="AA9939" s="71"/>
      <c r="AB9939" s="70"/>
      <c r="AC9939" s="70"/>
      <c r="AD9939" s="53"/>
      <c r="AE9939" s="53"/>
      <c r="AF9939" s="72"/>
      <c r="AG9939" s="70"/>
      <c r="AH9939" s="70"/>
      <c r="AI9939" s="70"/>
    </row>
    <row r="9940" spans="1:35" ht="12.75" customHeight="1" x14ac:dyDescent="0.2">
      <c r="A9940" s="64" t="s">
        <v>1644</v>
      </c>
      <c r="B9940" s="65" t="s">
        <v>1643</v>
      </c>
      <c r="C9940" s="65">
        <v>59774</v>
      </c>
      <c r="D9940" s="66">
        <f>VLOOKUP(A9940,'2.1 Termination Charges'!$B$4:$F$904,5,0)</f>
        <v>0.53551000000000004</v>
      </c>
      <c r="G9940" s="67"/>
      <c r="H9940" s="67"/>
      <c r="J9940" s="67"/>
      <c r="P9940" s="68"/>
      <c r="Q9940" s="69"/>
      <c r="R9940" s="69"/>
      <c r="Z9940" s="70"/>
      <c r="AA9940" s="71"/>
      <c r="AB9940" s="70"/>
      <c r="AC9940" s="70"/>
      <c r="AD9940" s="53"/>
      <c r="AE9940" s="53"/>
      <c r="AF9940" s="72"/>
      <c r="AG9940" s="70"/>
      <c r="AH9940" s="70"/>
      <c r="AI9940" s="70"/>
    </row>
    <row r="9941" spans="1:35" ht="12.75" customHeight="1" x14ac:dyDescent="0.2">
      <c r="A9941" s="64" t="s">
        <v>1644</v>
      </c>
      <c r="B9941" s="65" t="s">
        <v>1643</v>
      </c>
      <c r="C9941" s="65">
        <v>59776</v>
      </c>
      <c r="D9941" s="66">
        <f>VLOOKUP(A9941,'2.1 Termination Charges'!$B$4:$F$904,5,0)</f>
        <v>0.53551000000000004</v>
      </c>
      <c r="G9941" s="67"/>
      <c r="H9941" s="67"/>
      <c r="J9941" s="67"/>
      <c r="P9941" s="68"/>
      <c r="Q9941" s="69"/>
      <c r="R9941" s="69"/>
      <c r="Z9941" s="70"/>
      <c r="AA9941" s="71"/>
      <c r="AB9941" s="70"/>
      <c r="AC9941" s="70"/>
      <c r="AD9941" s="53"/>
      <c r="AE9941" s="53"/>
      <c r="AF9941" s="72"/>
      <c r="AG9941" s="70"/>
      <c r="AH9941" s="70"/>
      <c r="AI9941" s="70"/>
    </row>
    <row r="9942" spans="1:35" ht="12.75" customHeight="1" x14ac:dyDescent="0.2">
      <c r="A9942" s="64" t="s">
        <v>1644</v>
      </c>
      <c r="B9942" s="65" t="s">
        <v>1643</v>
      </c>
      <c r="C9942" s="65">
        <v>59777</v>
      </c>
      <c r="D9942" s="66">
        <f>VLOOKUP(A9942,'2.1 Termination Charges'!$B$4:$F$904,5,0)</f>
        <v>0.53551000000000004</v>
      </c>
      <c r="G9942" s="67"/>
      <c r="H9942" s="67"/>
      <c r="J9942" s="67"/>
      <c r="P9942" s="68"/>
      <c r="Q9942" s="69"/>
      <c r="R9942" s="69"/>
      <c r="Z9942" s="70"/>
      <c r="AA9942" s="71"/>
      <c r="AB9942" s="70"/>
      <c r="AC9942" s="70"/>
      <c r="AD9942" s="53"/>
      <c r="AE9942" s="53"/>
      <c r="AF9942" s="72"/>
      <c r="AG9942" s="70"/>
      <c r="AH9942" s="70"/>
      <c r="AI9942" s="70"/>
    </row>
    <row r="9943" spans="1:35" ht="12.75" customHeight="1" x14ac:dyDescent="0.2">
      <c r="A9943" s="64" t="s">
        <v>1644</v>
      </c>
      <c r="B9943" s="65" t="s">
        <v>1643</v>
      </c>
      <c r="C9943" s="65">
        <v>59781</v>
      </c>
      <c r="D9943" s="66">
        <f>VLOOKUP(A9943,'2.1 Termination Charges'!$B$4:$F$904,5,0)</f>
        <v>0.53551000000000004</v>
      </c>
      <c r="G9943" s="67"/>
      <c r="H9943" s="67"/>
      <c r="J9943" s="67"/>
      <c r="P9943" s="68"/>
      <c r="Q9943" s="69"/>
      <c r="R9943" s="69"/>
      <c r="Z9943" s="70"/>
      <c r="AA9943" s="71"/>
      <c r="AB9943" s="70"/>
      <c r="AC9943" s="70"/>
      <c r="AD9943" s="53"/>
      <c r="AE9943" s="53"/>
      <c r="AF9943" s="72"/>
      <c r="AG9943" s="70"/>
      <c r="AH9943" s="70"/>
      <c r="AI9943" s="70"/>
    </row>
    <row r="9944" spans="1:35" ht="12.75" customHeight="1" x14ac:dyDescent="0.2">
      <c r="A9944" s="64" t="s">
        <v>1644</v>
      </c>
      <c r="B9944" s="65" t="s">
        <v>1643</v>
      </c>
      <c r="C9944" s="65">
        <v>59782</v>
      </c>
      <c r="D9944" s="66">
        <f>VLOOKUP(A9944,'2.1 Termination Charges'!$B$4:$F$904,5,0)</f>
        <v>0.53551000000000004</v>
      </c>
      <c r="G9944" s="67"/>
      <c r="H9944" s="67"/>
      <c r="J9944" s="67"/>
      <c r="P9944" s="68"/>
      <c r="Q9944" s="69"/>
      <c r="R9944" s="69"/>
      <c r="Z9944" s="70"/>
      <c r="AA9944" s="71"/>
      <c r="AB9944" s="70"/>
      <c r="AC9944" s="70"/>
      <c r="AD9944" s="53"/>
      <c r="AE9944" s="53"/>
      <c r="AF9944" s="72"/>
      <c r="AG9944" s="70"/>
      <c r="AH9944" s="70"/>
      <c r="AI9944" s="70"/>
    </row>
    <row r="9945" spans="1:35" ht="12.75" customHeight="1" x14ac:dyDescent="0.2">
      <c r="A9945" s="64" t="s">
        <v>1646</v>
      </c>
      <c r="B9945" s="65" t="s">
        <v>1645</v>
      </c>
      <c r="C9945" s="65">
        <v>59773</v>
      </c>
      <c r="D9945" s="66">
        <f>VLOOKUP(A9945,'2.1 Termination Charges'!$B$4:$F$904,5,0)</f>
        <v>0.36363000000000001</v>
      </c>
      <c r="G9945" s="67"/>
      <c r="H9945" s="67"/>
      <c r="J9945" s="67"/>
      <c r="P9945" s="68"/>
      <c r="Q9945" s="69"/>
      <c r="R9945" s="69"/>
      <c r="Z9945" s="70"/>
      <c r="AA9945" s="71"/>
      <c r="AB9945" s="70"/>
      <c r="AC9945" s="70"/>
      <c r="AD9945" s="53"/>
      <c r="AE9945" s="53"/>
      <c r="AF9945" s="72"/>
      <c r="AG9945" s="70"/>
      <c r="AH9945" s="70"/>
      <c r="AI9945" s="70"/>
    </row>
    <row r="9946" spans="1:35" ht="12.75" customHeight="1" x14ac:dyDescent="0.2">
      <c r="A9946" s="64" t="s">
        <v>1646</v>
      </c>
      <c r="B9946" s="65" t="s">
        <v>1645</v>
      </c>
      <c r="C9946" s="65">
        <v>59783</v>
      </c>
      <c r="D9946" s="66">
        <f>VLOOKUP(A9946,'2.1 Termination Charges'!$B$4:$F$904,5,0)</f>
        <v>0.36363000000000001</v>
      </c>
      <c r="G9946" s="67"/>
      <c r="H9946" s="67"/>
      <c r="J9946" s="67"/>
      <c r="P9946" s="68"/>
      <c r="Q9946" s="69"/>
      <c r="R9946" s="69"/>
      <c r="Z9946" s="70"/>
      <c r="AA9946" s="71"/>
      <c r="AB9946" s="70"/>
      <c r="AC9946" s="70"/>
      <c r="AD9946" s="53"/>
      <c r="AE9946" s="53"/>
      <c r="AF9946" s="72"/>
      <c r="AG9946" s="70"/>
      <c r="AH9946" s="70"/>
      <c r="AI9946" s="70"/>
    </row>
    <row r="9947" spans="1:35" ht="12.75" customHeight="1" x14ac:dyDescent="0.2">
      <c r="A9947" s="64" t="s">
        <v>1646</v>
      </c>
      <c r="B9947" s="65" t="s">
        <v>1645</v>
      </c>
      <c r="C9947" s="65">
        <v>59784</v>
      </c>
      <c r="D9947" s="66">
        <f>VLOOKUP(A9947,'2.1 Termination Charges'!$B$4:$F$904,5,0)</f>
        <v>0.36363000000000001</v>
      </c>
      <c r="G9947" s="67"/>
      <c r="H9947" s="67"/>
      <c r="J9947" s="67"/>
      <c r="P9947" s="68"/>
      <c r="Q9947" s="69"/>
      <c r="R9947" s="69"/>
      <c r="Z9947" s="70"/>
      <c r="AA9947" s="71"/>
      <c r="AB9947" s="70"/>
      <c r="AC9947" s="70"/>
      <c r="AD9947" s="53"/>
      <c r="AE9947" s="53"/>
      <c r="AF9947" s="72"/>
      <c r="AG9947" s="70"/>
      <c r="AH9947" s="70"/>
      <c r="AI9947" s="70"/>
    </row>
    <row r="9948" spans="1:35" ht="12.75" customHeight="1" x14ac:dyDescent="0.2">
      <c r="A9948" s="64" t="s">
        <v>1648</v>
      </c>
      <c r="B9948" s="65" t="s">
        <v>1647</v>
      </c>
      <c r="C9948" s="65">
        <v>59775</v>
      </c>
      <c r="D9948" s="66">
        <f>VLOOKUP(A9948,'2.1 Termination Charges'!$B$4:$F$904,5,0)</f>
        <v>0.36363000000000001</v>
      </c>
      <c r="G9948" s="67"/>
      <c r="H9948" s="67"/>
      <c r="J9948" s="67"/>
      <c r="P9948" s="68"/>
      <c r="Q9948" s="69"/>
      <c r="R9948" s="69"/>
      <c r="Z9948" s="70"/>
      <c r="AA9948" s="71"/>
      <c r="AB9948" s="70"/>
      <c r="AC9948" s="70"/>
      <c r="AD9948" s="53"/>
      <c r="AE9948" s="53"/>
      <c r="AF9948" s="72"/>
      <c r="AG9948" s="70"/>
      <c r="AH9948" s="70"/>
      <c r="AI9948" s="70"/>
    </row>
    <row r="9949" spans="1:35" ht="12.75" customHeight="1" x14ac:dyDescent="0.2">
      <c r="A9949" s="64" t="s">
        <v>1648</v>
      </c>
      <c r="B9949" s="65" t="s">
        <v>1647</v>
      </c>
      <c r="C9949" s="65">
        <v>59785</v>
      </c>
      <c r="D9949" s="66">
        <f>VLOOKUP(A9949,'2.1 Termination Charges'!$B$4:$F$904,5,0)</f>
        <v>0.36363000000000001</v>
      </c>
      <c r="G9949" s="67"/>
      <c r="H9949" s="67"/>
      <c r="J9949" s="67"/>
      <c r="P9949" s="68"/>
      <c r="Q9949" s="69"/>
      <c r="R9949" s="69"/>
      <c r="Z9949" s="70"/>
      <c r="AA9949" s="71"/>
      <c r="AB9949" s="70"/>
      <c r="AC9949" s="70"/>
      <c r="AD9949" s="53"/>
      <c r="AE9949" s="53"/>
      <c r="AF9949" s="72"/>
      <c r="AG9949" s="70"/>
      <c r="AH9949" s="70"/>
      <c r="AI9949" s="70"/>
    </row>
    <row r="9950" spans="1:35" ht="12.75" customHeight="1" x14ac:dyDescent="0.2">
      <c r="A9950" s="64" t="s">
        <v>1648</v>
      </c>
      <c r="B9950" s="65" t="s">
        <v>1647</v>
      </c>
      <c r="C9950" s="65">
        <v>59786</v>
      </c>
      <c r="D9950" s="66">
        <f>VLOOKUP(A9950,'2.1 Termination Charges'!$B$4:$F$904,5,0)</f>
        <v>0.36363000000000001</v>
      </c>
      <c r="G9950" s="67"/>
      <c r="H9950" s="67"/>
      <c r="J9950" s="67"/>
      <c r="P9950" s="68"/>
      <c r="Q9950" s="69"/>
      <c r="R9950" s="69"/>
      <c r="Z9950" s="70"/>
      <c r="AA9950" s="71"/>
      <c r="AB9950" s="70"/>
      <c r="AC9950" s="70"/>
      <c r="AD9950" s="53"/>
      <c r="AE9950" s="53"/>
      <c r="AF9950" s="72"/>
      <c r="AG9950" s="70"/>
      <c r="AH9950" s="70"/>
      <c r="AI9950" s="70"/>
    </row>
    <row r="9951" spans="1:35" ht="12.75" customHeight="1" x14ac:dyDescent="0.2">
      <c r="A9951" s="64" t="s">
        <v>1648</v>
      </c>
      <c r="B9951" s="65" t="s">
        <v>1647</v>
      </c>
      <c r="C9951" s="65">
        <v>59787</v>
      </c>
      <c r="D9951" s="66">
        <f>VLOOKUP(A9951,'2.1 Termination Charges'!$B$4:$F$904,5,0)</f>
        <v>0.36363000000000001</v>
      </c>
      <c r="G9951" s="67"/>
      <c r="H9951" s="67"/>
      <c r="J9951" s="67"/>
      <c r="P9951" s="68"/>
      <c r="Q9951" s="69"/>
      <c r="R9951" s="69"/>
      <c r="Z9951" s="70"/>
      <c r="AA9951" s="71"/>
      <c r="AB9951" s="70"/>
      <c r="AC9951" s="70"/>
      <c r="AD9951" s="53"/>
      <c r="AE9951" s="53"/>
      <c r="AF9951" s="72"/>
      <c r="AG9951" s="70"/>
      <c r="AH9951" s="70"/>
      <c r="AI9951" s="70"/>
    </row>
    <row r="9952" spans="1:35" ht="12.75" customHeight="1" x14ac:dyDescent="0.2">
      <c r="A9952" s="64" t="s">
        <v>1648</v>
      </c>
      <c r="B9952" s="65" t="s">
        <v>1647</v>
      </c>
      <c r="C9952" s="65">
        <v>59788</v>
      </c>
      <c r="D9952" s="66">
        <f>VLOOKUP(A9952,'2.1 Termination Charges'!$B$4:$F$904,5,0)</f>
        <v>0.36363000000000001</v>
      </c>
      <c r="G9952" s="67"/>
      <c r="H9952" s="67"/>
      <c r="J9952" s="67"/>
      <c r="P9952" s="68"/>
      <c r="Q9952" s="69"/>
      <c r="R9952" s="69"/>
      <c r="Z9952" s="70"/>
      <c r="AA9952" s="71"/>
      <c r="AB9952" s="70"/>
      <c r="AC9952" s="70"/>
      <c r="AD9952" s="53"/>
      <c r="AE9952" s="53"/>
      <c r="AF9952" s="72"/>
      <c r="AG9952" s="70"/>
      <c r="AH9952" s="70"/>
      <c r="AI9952" s="70"/>
    </row>
    <row r="9953" spans="1:35" ht="12.75" customHeight="1" x14ac:dyDescent="0.2">
      <c r="A9953" s="64" t="s">
        <v>1648</v>
      </c>
      <c r="B9953" s="65" t="s">
        <v>1647</v>
      </c>
      <c r="C9953" s="65">
        <v>59789</v>
      </c>
      <c r="D9953" s="66">
        <f>VLOOKUP(A9953,'2.1 Termination Charges'!$B$4:$F$904,5,0)</f>
        <v>0.36363000000000001</v>
      </c>
      <c r="G9953" s="67"/>
      <c r="H9953" s="67"/>
      <c r="J9953" s="67"/>
      <c r="P9953" s="68"/>
      <c r="Q9953" s="69"/>
      <c r="R9953" s="69"/>
      <c r="Z9953" s="70"/>
      <c r="AA9953" s="71"/>
      <c r="AB9953" s="70"/>
      <c r="AC9953" s="70"/>
      <c r="AD9953" s="53"/>
      <c r="AE9953" s="53"/>
      <c r="AF9953" s="72"/>
      <c r="AG9953" s="70"/>
      <c r="AH9953" s="70"/>
      <c r="AI9953" s="70"/>
    </row>
    <row r="9954" spans="1:35" ht="12.75" customHeight="1" x14ac:dyDescent="0.2">
      <c r="A9954" s="64" t="s">
        <v>1650</v>
      </c>
      <c r="B9954" s="65" t="s">
        <v>1649</v>
      </c>
      <c r="C9954" s="65">
        <v>5977</v>
      </c>
      <c r="D9954" s="66">
        <f>VLOOKUP(A9954,'2.1 Termination Charges'!$B$4:$F$904,5,0)</f>
        <v>0.36363000000000001</v>
      </c>
      <c r="G9954" s="67"/>
      <c r="H9954" s="67"/>
      <c r="J9954" s="67"/>
      <c r="P9954" s="68"/>
      <c r="Q9954" s="69"/>
      <c r="R9954" s="69"/>
      <c r="Z9954" s="70"/>
      <c r="AA9954" s="71"/>
      <c r="AB9954" s="70"/>
      <c r="AC9954" s="70"/>
      <c r="AD9954" s="53"/>
      <c r="AE9954" s="53"/>
      <c r="AF9954" s="72"/>
      <c r="AG9954" s="70"/>
      <c r="AH9954" s="70"/>
      <c r="AI9954" s="70"/>
    </row>
    <row r="9955" spans="1:35" ht="12.75" customHeight="1" x14ac:dyDescent="0.2">
      <c r="A9955" s="64" t="s">
        <v>1650</v>
      </c>
      <c r="B9955" s="65" t="s">
        <v>1649</v>
      </c>
      <c r="C9955" s="65">
        <v>5978</v>
      </c>
      <c r="D9955" s="66">
        <f>VLOOKUP(A9955,'2.1 Termination Charges'!$B$4:$F$904,5,0)</f>
        <v>0.36363000000000001</v>
      </c>
      <c r="G9955" s="67"/>
      <c r="H9955" s="67"/>
      <c r="J9955" s="67"/>
      <c r="P9955" s="68"/>
      <c r="Q9955" s="69"/>
      <c r="R9955" s="69"/>
      <c r="Z9955" s="70"/>
      <c r="AA9955" s="71"/>
      <c r="AB9955" s="70"/>
      <c r="AC9955" s="70"/>
      <c r="AD9955" s="53"/>
      <c r="AE9955" s="53"/>
      <c r="AF9955" s="72"/>
      <c r="AG9955" s="70"/>
      <c r="AH9955" s="70"/>
      <c r="AI9955" s="70"/>
    </row>
    <row r="9956" spans="1:35" ht="12.75" customHeight="1" x14ac:dyDescent="0.2">
      <c r="A9956" s="64" t="s">
        <v>1652</v>
      </c>
      <c r="B9956" s="65" t="s">
        <v>1651</v>
      </c>
      <c r="C9956" s="65">
        <v>268</v>
      </c>
      <c r="D9956" s="66">
        <f>VLOOKUP(A9956,'2.1 Termination Charges'!$B$4:$F$904,5,0)</f>
        <v>0.15962999999999999</v>
      </c>
      <c r="G9956" s="67"/>
      <c r="H9956" s="67"/>
      <c r="J9956" s="67"/>
      <c r="P9956" s="68"/>
      <c r="Q9956" s="69"/>
      <c r="R9956" s="69"/>
      <c r="Z9956" s="70"/>
      <c r="AA9956" s="71"/>
      <c r="AB9956" s="70"/>
      <c r="AC9956" s="70"/>
      <c r="AD9956" s="53"/>
      <c r="AE9956" s="53"/>
      <c r="AF9956" s="72"/>
      <c r="AG9956" s="70"/>
      <c r="AH9956" s="70"/>
      <c r="AI9956" s="70"/>
    </row>
    <row r="9957" spans="1:35" ht="12.75" customHeight="1" x14ac:dyDescent="0.2">
      <c r="A9957" s="64" t="s">
        <v>1654</v>
      </c>
      <c r="B9957" s="65" t="s">
        <v>1653</v>
      </c>
      <c r="C9957" s="65">
        <v>2686</v>
      </c>
      <c r="D9957" s="66">
        <f>VLOOKUP(A9957,'2.1 Termination Charges'!$B$4:$F$904,5,0)</f>
        <v>0.34723999999999999</v>
      </c>
      <c r="G9957" s="67"/>
      <c r="H9957" s="67"/>
      <c r="J9957" s="67"/>
      <c r="P9957" s="68"/>
      <c r="Q9957" s="69"/>
      <c r="R9957" s="69"/>
      <c r="Z9957" s="70"/>
      <c r="AA9957" s="71"/>
      <c r="AB9957" s="70"/>
      <c r="AC9957" s="70"/>
      <c r="AD9957" s="53"/>
      <c r="AE9957" s="53"/>
      <c r="AF9957" s="72"/>
      <c r="AG9957" s="70"/>
      <c r="AH9957" s="70"/>
      <c r="AI9957" s="70"/>
    </row>
    <row r="9958" spans="1:35" ht="12.75" customHeight="1" x14ac:dyDescent="0.2">
      <c r="A9958" s="64" t="s">
        <v>1654</v>
      </c>
      <c r="B9958" s="65" t="s">
        <v>1653</v>
      </c>
      <c r="C9958" s="65">
        <v>26876</v>
      </c>
      <c r="D9958" s="66">
        <f>VLOOKUP(A9958,'2.1 Termination Charges'!$B$4:$F$904,5,0)</f>
        <v>0.34723999999999999</v>
      </c>
      <c r="G9958" s="67"/>
      <c r="H9958" s="67"/>
      <c r="J9958" s="67"/>
      <c r="P9958" s="68"/>
      <c r="Q9958" s="69"/>
      <c r="R9958" s="69"/>
      <c r="Z9958" s="70"/>
      <c r="AA9958" s="71"/>
      <c r="AB9958" s="70"/>
      <c r="AC9958" s="70"/>
      <c r="AD9958" s="53"/>
      <c r="AE9958" s="53"/>
      <c r="AF9958" s="72"/>
      <c r="AG9958" s="70"/>
      <c r="AH9958" s="70"/>
      <c r="AI9958" s="70"/>
    </row>
    <row r="9959" spans="1:35" ht="12.75" customHeight="1" x14ac:dyDescent="0.2">
      <c r="A9959" s="64" t="s">
        <v>1654</v>
      </c>
      <c r="B9959" s="65" t="s">
        <v>1653</v>
      </c>
      <c r="C9959" s="65">
        <v>26877</v>
      </c>
      <c r="D9959" s="66">
        <f>VLOOKUP(A9959,'2.1 Termination Charges'!$B$4:$F$904,5,0)</f>
        <v>0.34723999999999999</v>
      </c>
      <c r="G9959" s="67"/>
      <c r="H9959" s="67"/>
      <c r="J9959" s="67"/>
      <c r="P9959" s="68"/>
      <c r="Q9959" s="69"/>
      <c r="R9959" s="69"/>
      <c r="Z9959" s="70"/>
      <c r="AA9959" s="71"/>
      <c r="AB9959" s="70"/>
      <c r="AC9959" s="70"/>
      <c r="AD9959" s="53"/>
      <c r="AE9959" s="53"/>
      <c r="AF9959" s="72"/>
      <c r="AG9959" s="70"/>
      <c r="AH9959" s="70"/>
      <c r="AI9959" s="70"/>
    </row>
    <row r="9960" spans="1:35" ht="12.75" customHeight="1" x14ac:dyDescent="0.2">
      <c r="A9960" s="64" t="s">
        <v>1654</v>
      </c>
      <c r="B9960" s="65" t="s">
        <v>1653</v>
      </c>
      <c r="C9960" s="65">
        <v>26878</v>
      </c>
      <c r="D9960" s="66">
        <f>VLOOKUP(A9960,'2.1 Termination Charges'!$B$4:$F$904,5,0)</f>
        <v>0.34723999999999999</v>
      </c>
      <c r="G9960" s="67"/>
      <c r="H9960" s="67"/>
      <c r="J9960" s="67"/>
      <c r="P9960" s="68"/>
      <c r="Q9960" s="69"/>
      <c r="R9960" s="69"/>
      <c r="Z9960" s="70"/>
      <c r="AA9960" s="71"/>
      <c r="AB9960" s="70"/>
      <c r="AC9960" s="70"/>
      <c r="AD9960" s="53"/>
      <c r="AE9960" s="53"/>
      <c r="AF9960" s="72"/>
      <c r="AG9960" s="70"/>
      <c r="AH9960" s="70"/>
      <c r="AI9960" s="70"/>
    </row>
    <row r="9961" spans="1:35" ht="12.75" customHeight="1" x14ac:dyDescent="0.2">
      <c r="A9961" s="64" t="s">
        <v>151</v>
      </c>
      <c r="B9961" s="65" t="s">
        <v>27</v>
      </c>
      <c r="C9961" s="65">
        <v>46</v>
      </c>
      <c r="D9961" s="66">
        <f>VLOOKUP(A9961,'2.1 Termination Charges'!$B$4:$F$904,5,0)</f>
        <v>1.39E-3</v>
      </c>
      <c r="G9961" s="67"/>
      <c r="H9961" s="67"/>
      <c r="J9961" s="67"/>
      <c r="P9961" s="68"/>
      <c r="Q9961" s="69"/>
      <c r="R9961" s="69"/>
      <c r="Z9961" s="70"/>
      <c r="AA9961" s="71"/>
      <c r="AB9961" s="70"/>
      <c r="AC9961" s="70"/>
      <c r="AD9961" s="53"/>
      <c r="AE9961" s="53"/>
      <c r="AF9961" s="72"/>
      <c r="AG9961" s="70"/>
      <c r="AH9961" s="70"/>
      <c r="AI9961" s="70"/>
    </row>
    <row r="9962" spans="1:35" ht="12.75" customHeight="1" x14ac:dyDescent="0.2">
      <c r="A9962" s="64" t="s">
        <v>1656</v>
      </c>
      <c r="B9962" s="65" t="s">
        <v>1655</v>
      </c>
      <c r="C9962" s="65">
        <v>46252</v>
      </c>
      <c r="D9962" s="66">
        <f>VLOOKUP(A9962,'2.1 Termination Charges'!$B$4:$F$904,5,0)</f>
        <v>3.6600000000000001E-3</v>
      </c>
      <c r="G9962" s="67"/>
      <c r="H9962" s="67"/>
      <c r="J9962" s="67"/>
      <c r="P9962" s="68"/>
      <c r="Q9962" s="69"/>
      <c r="R9962" s="69"/>
      <c r="Z9962" s="70"/>
      <c r="AA9962" s="71"/>
      <c r="AB9962" s="70"/>
      <c r="AC9962" s="70"/>
      <c r="AD9962" s="53"/>
      <c r="AE9962" s="53"/>
      <c r="AF9962" s="72"/>
      <c r="AG9962" s="70"/>
      <c r="AH9962" s="70"/>
      <c r="AI9962" s="70"/>
    </row>
    <row r="9963" spans="1:35" ht="12.75" customHeight="1" x14ac:dyDescent="0.2">
      <c r="A9963" s="64" t="s">
        <v>1656</v>
      </c>
      <c r="B9963" s="65" t="s">
        <v>1655</v>
      </c>
      <c r="C9963" s="65">
        <v>46254</v>
      </c>
      <c r="D9963" s="66">
        <f>VLOOKUP(A9963,'2.1 Termination Charges'!$B$4:$F$904,5,0)</f>
        <v>3.6600000000000001E-3</v>
      </c>
      <c r="G9963" s="67"/>
      <c r="H9963" s="67"/>
      <c r="J9963" s="67"/>
      <c r="P9963" s="68"/>
      <c r="Q9963" s="69"/>
      <c r="R9963" s="69"/>
      <c r="Z9963" s="70"/>
      <c r="AA9963" s="71"/>
      <c r="AB9963" s="70"/>
      <c r="AC9963" s="70"/>
      <c r="AD9963" s="53"/>
      <c r="AE9963" s="53"/>
      <c r="AF9963" s="72"/>
      <c r="AG9963" s="70"/>
      <c r="AH9963" s="70"/>
      <c r="AI9963" s="70"/>
    </row>
    <row r="9964" spans="1:35" ht="12.75" customHeight="1" x14ac:dyDescent="0.2">
      <c r="A9964" s="64" t="s">
        <v>1656</v>
      </c>
      <c r="B9964" s="65" t="s">
        <v>1655</v>
      </c>
      <c r="C9964" s="65">
        <v>46700</v>
      </c>
      <c r="D9964" s="66">
        <f>VLOOKUP(A9964,'2.1 Termination Charges'!$B$4:$F$904,5,0)</f>
        <v>3.6600000000000001E-3</v>
      </c>
      <c r="G9964" s="67"/>
      <c r="H9964" s="67"/>
      <c r="J9964" s="67"/>
      <c r="P9964" s="68"/>
      <c r="Q9964" s="69"/>
      <c r="R9964" s="69"/>
      <c r="Z9964" s="70"/>
      <c r="AA9964" s="71"/>
      <c r="AB9964" s="70"/>
      <c r="AC9964" s="70"/>
      <c r="AD9964" s="53"/>
      <c r="AE9964" s="53"/>
      <c r="AF9964" s="72"/>
      <c r="AG9964" s="70"/>
      <c r="AH9964" s="70"/>
      <c r="AI9964" s="70"/>
    </row>
    <row r="9965" spans="1:35" ht="12.75" customHeight="1" x14ac:dyDescent="0.2">
      <c r="A9965" s="64" t="s">
        <v>1656</v>
      </c>
      <c r="B9965" s="65" t="s">
        <v>1655</v>
      </c>
      <c r="C9965" s="65">
        <v>467015</v>
      </c>
      <c r="D9965" s="66">
        <f>VLOOKUP(A9965,'2.1 Termination Charges'!$B$4:$F$904,5,0)</f>
        <v>3.6600000000000001E-3</v>
      </c>
      <c r="G9965" s="67"/>
      <c r="H9965" s="67"/>
      <c r="J9965" s="67"/>
      <c r="P9965" s="68"/>
      <c r="Q9965" s="69"/>
      <c r="R9965" s="69"/>
      <c r="Z9965" s="70"/>
      <c r="AA9965" s="71"/>
      <c r="AB9965" s="70"/>
      <c r="AC9965" s="70"/>
      <c r="AD9965" s="53"/>
      <c r="AE9965" s="53"/>
      <c r="AF9965" s="72"/>
      <c r="AG9965" s="70"/>
      <c r="AH9965" s="70"/>
      <c r="AI9965" s="70"/>
    </row>
    <row r="9966" spans="1:35" ht="12.75" customHeight="1" x14ac:dyDescent="0.2">
      <c r="A9966" s="64" t="s">
        <v>1656</v>
      </c>
      <c r="B9966" s="65" t="s">
        <v>1655</v>
      </c>
      <c r="C9966" s="65">
        <v>467016</v>
      </c>
      <c r="D9966" s="66">
        <f>VLOOKUP(A9966,'2.1 Termination Charges'!$B$4:$F$904,5,0)</f>
        <v>3.6600000000000001E-3</v>
      </c>
      <c r="G9966" s="67"/>
      <c r="H9966" s="67"/>
      <c r="J9966" s="67"/>
      <c r="P9966" s="68"/>
      <c r="Q9966" s="69"/>
      <c r="R9966" s="69"/>
      <c r="Z9966" s="70"/>
      <c r="AA9966" s="71"/>
      <c r="AB9966" s="70"/>
      <c r="AC9966" s="70"/>
      <c r="AD9966" s="53"/>
      <c r="AE9966" s="53"/>
      <c r="AF9966" s="72"/>
      <c r="AG9966" s="70"/>
      <c r="AH9966" s="70"/>
      <c r="AI9966" s="70"/>
    </row>
    <row r="9967" spans="1:35" ht="12.75" customHeight="1" x14ac:dyDescent="0.2">
      <c r="A9967" s="64" t="s">
        <v>1656</v>
      </c>
      <c r="B9967" s="65" t="s">
        <v>1655</v>
      </c>
      <c r="C9967" s="65">
        <v>46704</v>
      </c>
      <c r="D9967" s="66">
        <f>VLOOKUP(A9967,'2.1 Termination Charges'!$B$4:$F$904,5,0)</f>
        <v>3.6600000000000001E-3</v>
      </c>
      <c r="G9967" s="67"/>
      <c r="H9967" s="67"/>
      <c r="J9967" s="67"/>
      <c r="P9967" s="68"/>
      <c r="Q9967" s="69"/>
      <c r="R9967" s="69"/>
      <c r="Z9967" s="70"/>
      <c r="AA9967" s="71"/>
      <c r="AB9967" s="70"/>
      <c r="AC9967" s="70"/>
      <c r="AD9967" s="53"/>
      <c r="AE9967" s="53"/>
      <c r="AF9967" s="72"/>
      <c r="AG9967" s="70"/>
      <c r="AH9967" s="70"/>
      <c r="AI9967" s="70"/>
    </row>
    <row r="9968" spans="1:35" ht="12.75" customHeight="1" x14ac:dyDescent="0.2">
      <c r="A9968" s="64" t="s">
        <v>1656</v>
      </c>
      <c r="B9968" s="65" t="s">
        <v>1655</v>
      </c>
      <c r="C9968" s="65">
        <v>46707</v>
      </c>
      <c r="D9968" s="66">
        <f>VLOOKUP(A9968,'2.1 Termination Charges'!$B$4:$F$904,5,0)</f>
        <v>3.6600000000000001E-3</v>
      </c>
      <c r="G9968" s="67"/>
      <c r="H9968" s="67"/>
      <c r="J9968" s="67"/>
      <c r="P9968" s="68"/>
      <c r="Q9968" s="69"/>
      <c r="R9968" s="69"/>
      <c r="Z9968" s="70"/>
      <c r="AA9968" s="71"/>
      <c r="AB9968" s="70"/>
      <c r="AC9968" s="70"/>
      <c r="AD9968" s="53"/>
      <c r="AE9968" s="53"/>
      <c r="AF9968" s="72"/>
      <c r="AG9968" s="70"/>
      <c r="AH9968" s="70"/>
      <c r="AI9968" s="70"/>
    </row>
    <row r="9969" spans="1:35" ht="12.75" customHeight="1" x14ac:dyDescent="0.2">
      <c r="A9969" s="64" t="s">
        <v>1656</v>
      </c>
      <c r="B9969" s="65" t="s">
        <v>1655</v>
      </c>
      <c r="C9969" s="65">
        <v>4671900008</v>
      </c>
      <c r="D9969" s="66">
        <f>VLOOKUP(A9969,'2.1 Termination Charges'!$B$4:$F$904,5,0)</f>
        <v>3.6600000000000001E-3</v>
      </c>
      <c r="G9969" s="67"/>
      <c r="H9969" s="67"/>
      <c r="J9969" s="67"/>
      <c r="P9969" s="68"/>
      <c r="Q9969" s="69"/>
      <c r="R9969" s="69"/>
      <c r="Z9969" s="70"/>
      <c r="AA9969" s="71"/>
      <c r="AB9969" s="70"/>
      <c r="AC9969" s="70"/>
      <c r="AD9969" s="53"/>
      <c r="AE9969" s="53"/>
      <c r="AF9969" s="72"/>
      <c r="AG9969" s="70"/>
      <c r="AH9969" s="70"/>
      <c r="AI9969" s="70"/>
    </row>
    <row r="9970" spans="1:35" ht="12.75" customHeight="1" x14ac:dyDescent="0.2">
      <c r="A9970" s="64" t="s">
        <v>1656</v>
      </c>
      <c r="B9970" s="65" t="s">
        <v>1655</v>
      </c>
      <c r="C9970" s="65">
        <v>467200</v>
      </c>
      <c r="D9970" s="66">
        <f>VLOOKUP(A9970,'2.1 Termination Charges'!$B$4:$F$904,5,0)</f>
        <v>3.6600000000000001E-3</v>
      </c>
      <c r="G9970" s="67"/>
      <c r="H9970" s="67"/>
      <c r="J9970" s="67"/>
      <c r="P9970" s="68"/>
      <c r="Q9970" s="69"/>
      <c r="R9970" s="69"/>
      <c r="Z9970" s="70"/>
      <c r="AA9970" s="71"/>
      <c r="AB9970" s="70"/>
      <c r="AC9970" s="70"/>
      <c r="AD9970" s="53"/>
      <c r="AE9970" s="53"/>
      <c r="AF9970" s="72"/>
      <c r="AG9970" s="70"/>
      <c r="AH9970" s="70"/>
      <c r="AI9970" s="70"/>
    </row>
    <row r="9971" spans="1:35" ht="12.75" customHeight="1" x14ac:dyDescent="0.2">
      <c r="A9971" s="64" t="s">
        <v>1656</v>
      </c>
      <c r="B9971" s="65" t="s">
        <v>1655</v>
      </c>
      <c r="C9971" s="65">
        <v>467201</v>
      </c>
      <c r="D9971" s="66">
        <f>VLOOKUP(A9971,'2.1 Termination Charges'!$B$4:$F$904,5,0)</f>
        <v>3.6600000000000001E-3</v>
      </c>
      <c r="G9971" s="67"/>
      <c r="H9971" s="67"/>
      <c r="J9971" s="67"/>
      <c r="P9971" s="68"/>
      <c r="Q9971" s="69"/>
      <c r="R9971" s="69"/>
      <c r="Z9971" s="70"/>
      <c r="AA9971" s="71"/>
      <c r="AB9971" s="70"/>
      <c r="AC9971" s="70"/>
      <c r="AD9971" s="53"/>
      <c r="AE9971" s="53"/>
      <c r="AF9971" s="72"/>
      <c r="AG9971" s="70"/>
      <c r="AH9971" s="70"/>
      <c r="AI9971" s="70"/>
    </row>
    <row r="9972" spans="1:35" ht="12.75" customHeight="1" x14ac:dyDescent="0.2">
      <c r="A9972" s="64" t="s">
        <v>1656</v>
      </c>
      <c r="B9972" s="65" t="s">
        <v>1655</v>
      </c>
      <c r="C9972" s="65">
        <v>467202</v>
      </c>
      <c r="D9972" s="66">
        <f>VLOOKUP(A9972,'2.1 Termination Charges'!$B$4:$F$904,5,0)</f>
        <v>3.6600000000000001E-3</v>
      </c>
      <c r="G9972" s="67"/>
      <c r="H9972" s="67"/>
      <c r="J9972" s="67"/>
      <c r="P9972" s="68"/>
      <c r="Q9972" s="69"/>
      <c r="R9972" s="69"/>
      <c r="Z9972" s="70"/>
      <c r="AA9972" s="71"/>
      <c r="AB9972" s="70"/>
      <c r="AC9972" s="70"/>
      <c r="AD9972" s="53"/>
      <c r="AE9972" s="53"/>
      <c r="AF9972" s="72"/>
      <c r="AG9972" s="70"/>
      <c r="AH9972" s="70"/>
      <c r="AI9972" s="70"/>
    </row>
    <row r="9973" spans="1:35" ht="12.75" customHeight="1" x14ac:dyDescent="0.2">
      <c r="A9973" s="64" t="s">
        <v>1656</v>
      </c>
      <c r="B9973" s="65" t="s">
        <v>1655</v>
      </c>
      <c r="C9973" s="65">
        <v>467203</v>
      </c>
      <c r="D9973" s="66">
        <f>VLOOKUP(A9973,'2.1 Termination Charges'!$B$4:$F$904,5,0)</f>
        <v>3.6600000000000001E-3</v>
      </c>
      <c r="G9973" s="67"/>
      <c r="H9973" s="67"/>
      <c r="J9973" s="67"/>
      <c r="P9973" s="68"/>
      <c r="Q9973" s="69"/>
      <c r="R9973" s="69"/>
      <c r="Z9973" s="70"/>
      <c r="AA9973" s="71"/>
      <c r="AB9973" s="70"/>
      <c r="AC9973" s="70"/>
      <c r="AD9973" s="53"/>
      <c r="AE9973" s="53"/>
      <c r="AF9973" s="72"/>
      <c r="AG9973" s="70"/>
      <c r="AH9973" s="70"/>
      <c r="AI9973" s="70"/>
    </row>
    <row r="9974" spans="1:35" ht="12.75" customHeight="1" x14ac:dyDescent="0.2">
      <c r="A9974" s="64" t="s">
        <v>1656</v>
      </c>
      <c r="B9974" s="65" t="s">
        <v>1655</v>
      </c>
      <c r="C9974" s="65">
        <v>467204</v>
      </c>
      <c r="D9974" s="66">
        <f>VLOOKUP(A9974,'2.1 Termination Charges'!$B$4:$F$904,5,0)</f>
        <v>3.6600000000000001E-3</v>
      </c>
      <c r="G9974" s="67"/>
      <c r="H9974" s="67"/>
      <c r="J9974" s="67"/>
      <c r="P9974" s="68"/>
      <c r="Q9974" s="69"/>
      <c r="R9974" s="69"/>
      <c r="Z9974" s="70"/>
      <c r="AA9974" s="71"/>
      <c r="AB9974" s="70"/>
      <c r="AC9974" s="70"/>
      <c r="AD9974" s="53"/>
      <c r="AE9974" s="53"/>
      <c r="AF9974" s="72"/>
      <c r="AG9974" s="70"/>
      <c r="AH9974" s="70"/>
      <c r="AI9974" s="70"/>
    </row>
    <row r="9975" spans="1:35" ht="12.75" customHeight="1" x14ac:dyDescent="0.2">
      <c r="A9975" s="64" t="s">
        <v>1656</v>
      </c>
      <c r="B9975" s="65" t="s">
        <v>1655</v>
      </c>
      <c r="C9975" s="65">
        <v>467225</v>
      </c>
      <c r="D9975" s="66">
        <f>VLOOKUP(A9975,'2.1 Termination Charges'!$B$4:$F$904,5,0)</f>
        <v>3.6600000000000001E-3</v>
      </c>
      <c r="G9975" s="67"/>
      <c r="H9975" s="67"/>
      <c r="J9975" s="67"/>
      <c r="P9975" s="68"/>
      <c r="Q9975" s="69"/>
      <c r="R9975" s="69"/>
      <c r="Z9975" s="70"/>
      <c r="AA9975" s="71"/>
      <c r="AB9975" s="70"/>
      <c r="AC9975" s="70"/>
      <c r="AD9975" s="53"/>
      <c r="AE9975" s="53"/>
      <c r="AF9975" s="72"/>
      <c r="AG9975" s="70"/>
      <c r="AH9975" s="70"/>
      <c r="AI9975" s="70"/>
    </row>
    <row r="9976" spans="1:35" ht="12.75" customHeight="1" x14ac:dyDescent="0.2">
      <c r="A9976" s="64" t="s">
        <v>1656</v>
      </c>
      <c r="B9976" s="65" t="s">
        <v>1655</v>
      </c>
      <c r="C9976" s="65">
        <v>467226</v>
      </c>
      <c r="D9976" s="66">
        <f>VLOOKUP(A9976,'2.1 Termination Charges'!$B$4:$F$904,5,0)</f>
        <v>3.6600000000000001E-3</v>
      </c>
      <c r="G9976" s="67"/>
      <c r="H9976" s="67"/>
      <c r="J9976" s="67"/>
      <c r="P9976" s="68"/>
      <c r="Q9976" s="69"/>
      <c r="R9976" s="69"/>
      <c r="Z9976" s="70"/>
      <c r="AA9976" s="71"/>
      <c r="AB9976" s="70"/>
      <c r="AC9976" s="70"/>
      <c r="AD9976" s="53"/>
      <c r="AE9976" s="53"/>
      <c r="AF9976" s="72"/>
      <c r="AG9976" s="70"/>
      <c r="AH9976" s="70"/>
      <c r="AI9976" s="70"/>
    </row>
    <row r="9977" spans="1:35" ht="12.75" customHeight="1" x14ac:dyDescent="0.2">
      <c r="A9977" s="64" t="s">
        <v>1656</v>
      </c>
      <c r="B9977" s="65" t="s">
        <v>1655</v>
      </c>
      <c r="C9977" s="65">
        <v>467227</v>
      </c>
      <c r="D9977" s="66">
        <f>VLOOKUP(A9977,'2.1 Termination Charges'!$B$4:$F$904,5,0)</f>
        <v>3.6600000000000001E-3</v>
      </c>
      <c r="G9977" s="67"/>
      <c r="H9977" s="67"/>
      <c r="J9977" s="67"/>
      <c r="P9977" s="68"/>
      <c r="Q9977" s="69"/>
      <c r="R9977" s="69"/>
      <c r="Z9977" s="70"/>
      <c r="AA9977" s="71"/>
      <c r="AB9977" s="70"/>
      <c r="AC9977" s="70"/>
      <c r="AD9977" s="53"/>
      <c r="AE9977" s="53"/>
      <c r="AF9977" s="72"/>
      <c r="AG9977" s="70"/>
      <c r="AH9977" s="70"/>
      <c r="AI9977" s="70"/>
    </row>
    <row r="9978" spans="1:35" ht="12.75" customHeight="1" x14ac:dyDescent="0.2">
      <c r="A9978" s="64" t="s">
        <v>1656</v>
      </c>
      <c r="B9978" s="65" t="s">
        <v>1655</v>
      </c>
      <c r="C9978" s="65">
        <v>467228</v>
      </c>
      <c r="D9978" s="66">
        <f>VLOOKUP(A9978,'2.1 Termination Charges'!$B$4:$F$904,5,0)</f>
        <v>3.6600000000000001E-3</v>
      </c>
      <c r="G9978" s="67"/>
      <c r="H9978" s="67"/>
      <c r="J9978" s="67"/>
      <c r="P9978" s="68"/>
      <c r="Q9978" s="69"/>
      <c r="R9978" s="69"/>
      <c r="Z9978" s="70"/>
      <c r="AA9978" s="71"/>
      <c r="AB9978" s="70"/>
      <c r="AC9978" s="70"/>
      <c r="AD9978" s="53"/>
      <c r="AE9978" s="53"/>
      <c r="AF9978" s="72"/>
      <c r="AG9978" s="70"/>
      <c r="AH9978" s="70"/>
      <c r="AI9978" s="70"/>
    </row>
    <row r="9979" spans="1:35" ht="12.75" customHeight="1" x14ac:dyDescent="0.2">
      <c r="A9979" s="64" t="s">
        <v>1656</v>
      </c>
      <c r="B9979" s="65" t="s">
        <v>1655</v>
      </c>
      <c r="C9979" s="65">
        <v>467229</v>
      </c>
      <c r="D9979" s="66">
        <f>VLOOKUP(A9979,'2.1 Termination Charges'!$B$4:$F$904,5,0)</f>
        <v>3.6600000000000001E-3</v>
      </c>
      <c r="G9979" s="67"/>
      <c r="H9979" s="67"/>
      <c r="J9979" s="67"/>
      <c r="P9979" s="68"/>
      <c r="Q9979" s="69"/>
      <c r="R9979" s="69"/>
      <c r="Z9979" s="70"/>
      <c r="AA9979" s="71"/>
      <c r="AB9979" s="70"/>
      <c r="AC9979" s="70"/>
      <c r="AD9979" s="53"/>
      <c r="AE9979" s="53"/>
      <c r="AF9979" s="72"/>
      <c r="AG9979" s="70"/>
      <c r="AH9979" s="70"/>
      <c r="AI9979" s="70"/>
    </row>
    <row r="9980" spans="1:35" ht="12.75" customHeight="1" x14ac:dyDescent="0.2">
      <c r="A9980" s="64" t="s">
        <v>1656</v>
      </c>
      <c r="B9980" s="65" t="s">
        <v>1655</v>
      </c>
      <c r="C9980" s="65">
        <v>467283</v>
      </c>
      <c r="D9980" s="66">
        <f>VLOOKUP(A9980,'2.1 Termination Charges'!$B$4:$F$904,5,0)</f>
        <v>3.6600000000000001E-3</v>
      </c>
      <c r="G9980" s="67"/>
      <c r="H9980" s="67"/>
      <c r="J9980" s="67"/>
      <c r="P9980" s="68"/>
      <c r="Q9980" s="69"/>
      <c r="R9980" s="69"/>
      <c r="Z9980" s="70"/>
      <c r="AA9980" s="71"/>
      <c r="AB9980" s="70"/>
      <c r="AC9980" s="70"/>
      <c r="AD9980" s="53"/>
      <c r="AE9980" s="53"/>
      <c r="AF9980" s="72"/>
      <c r="AG9980" s="70"/>
      <c r="AH9980" s="70"/>
      <c r="AI9980" s="70"/>
    </row>
    <row r="9981" spans="1:35" ht="12.75" customHeight="1" x14ac:dyDescent="0.2">
      <c r="A9981" s="64" t="s">
        <v>1656</v>
      </c>
      <c r="B9981" s="65" t="s">
        <v>1655</v>
      </c>
      <c r="C9981" s="65">
        <v>467284</v>
      </c>
      <c r="D9981" s="66">
        <f>VLOOKUP(A9981,'2.1 Termination Charges'!$B$4:$F$904,5,0)</f>
        <v>3.6600000000000001E-3</v>
      </c>
      <c r="G9981" s="67"/>
      <c r="H9981" s="67"/>
      <c r="J9981" s="67"/>
      <c r="P9981" s="68"/>
      <c r="Q9981" s="69"/>
      <c r="R9981" s="69"/>
      <c r="Z9981" s="70"/>
      <c r="AA9981" s="71"/>
      <c r="AB9981" s="70"/>
      <c r="AC9981" s="70"/>
      <c r="AD9981" s="53"/>
      <c r="AE9981" s="53"/>
      <c r="AF9981" s="72"/>
      <c r="AG9981" s="70"/>
      <c r="AH9981" s="70"/>
      <c r="AI9981" s="70"/>
    </row>
    <row r="9982" spans="1:35" ht="12.75" customHeight="1" x14ac:dyDescent="0.2">
      <c r="A9982" s="64" t="s">
        <v>1656</v>
      </c>
      <c r="B9982" s="65" t="s">
        <v>1655</v>
      </c>
      <c r="C9982" s="65">
        <v>467285</v>
      </c>
      <c r="D9982" s="66">
        <f>VLOOKUP(A9982,'2.1 Termination Charges'!$B$4:$F$904,5,0)</f>
        <v>3.6600000000000001E-3</v>
      </c>
      <c r="G9982" s="67"/>
      <c r="H9982" s="67"/>
      <c r="J9982" s="67"/>
      <c r="P9982" s="68"/>
      <c r="Q9982" s="69"/>
      <c r="R9982" s="69"/>
      <c r="Z9982" s="70"/>
      <c r="AA9982" s="71"/>
      <c r="AB9982" s="70"/>
      <c r="AC9982" s="70"/>
      <c r="AD9982" s="53"/>
      <c r="AE9982" s="53"/>
      <c r="AF9982" s="72"/>
      <c r="AG9982" s="70"/>
      <c r="AH9982" s="70"/>
      <c r="AI9982" s="70"/>
    </row>
    <row r="9983" spans="1:35" ht="12.75" customHeight="1" x14ac:dyDescent="0.2">
      <c r="A9983" s="64" t="s">
        <v>1656</v>
      </c>
      <c r="B9983" s="65" t="s">
        <v>1655</v>
      </c>
      <c r="C9983" s="65">
        <v>467286</v>
      </c>
      <c r="D9983" s="66">
        <f>VLOOKUP(A9983,'2.1 Termination Charges'!$B$4:$F$904,5,0)</f>
        <v>3.6600000000000001E-3</v>
      </c>
      <c r="G9983" s="67"/>
      <c r="H9983" s="67"/>
      <c r="J9983" s="67"/>
      <c r="P9983" s="68"/>
      <c r="Q9983" s="69"/>
      <c r="R9983" s="69"/>
      <c r="Z9983" s="70"/>
      <c r="AA9983" s="71"/>
      <c r="AB9983" s="70"/>
      <c r="AC9983" s="70"/>
      <c r="AD9983" s="53"/>
      <c r="AE9983" s="53"/>
      <c r="AF9983" s="72"/>
      <c r="AG9983" s="70"/>
      <c r="AH9983" s="70"/>
      <c r="AI9983" s="70"/>
    </row>
    <row r="9984" spans="1:35" ht="12.75" customHeight="1" x14ac:dyDescent="0.2">
      <c r="A9984" s="64" t="s">
        <v>1656</v>
      </c>
      <c r="B9984" s="65" t="s">
        <v>1655</v>
      </c>
      <c r="C9984" s="65">
        <v>467287</v>
      </c>
      <c r="D9984" s="66">
        <f>VLOOKUP(A9984,'2.1 Termination Charges'!$B$4:$F$904,5,0)</f>
        <v>3.6600000000000001E-3</v>
      </c>
      <c r="G9984" s="67"/>
      <c r="H9984" s="67"/>
      <c r="J9984" s="67"/>
      <c r="P9984" s="68"/>
      <c r="Q9984" s="69"/>
      <c r="R9984" s="69"/>
      <c r="Z9984" s="70"/>
      <c r="AA9984" s="71"/>
      <c r="AB9984" s="70"/>
      <c r="AC9984" s="70"/>
      <c r="AD9984" s="53"/>
      <c r="AE9984" s="53"/>
      <c r="AF9984" s="72"/>
      <c r="AG9984" s="70"/>
      <c r="AH9984" s="70"/>
      <c r="AI9984" s="70"/>
    </row>
    <row r="9985" spans="1:35" ht="12.75" customHeight="1" x14ac:dyDescent="0.2">
      <c r="A9985" s="64" t="s">
        <v>1656</v>
      </c>
      <c r="B9985" s="65" t="s">
        <v>1655</v>
      </c>
      <c r="C9985" s="65">
        <v>467290</v>
      </c>
      <c r="D9985" s="66">
        <f>VLOOKUP(A9985,'2.1 Termination Charges'!$B$4:$F$904,5,0)</f>
        <v>3.6600000000000001E-3</v>
      </c>
      <c r="G9985" s="67"/>
      <c r="H9985" s="67"/>
      <c r="J9985" s="67"/>
      <c r="P9985" s="68"/>
      <c r="Q9985" s="69"/>
      <c r="R9985" s="69"/>
      <c r="Z9985" s="70"/>
      <c r="AA9985" s="71"/>
      <c r="AB9985" s="70"/>
      <c r="AC9985" s="70"/>
      <c r="AD9985" s="53"/>
      <c r="AE9985" s="53"/>
      <c r="AF9985" s="72"/>
      <c r="AG9985" s="70"/>
      <c r="AH9985" s="70"/>
      <c r="AI9985" s="70"/>
    </row>
    <row r="9986" spans="1:35" ht="12.75" customHeight="1" x14ac:dyDescent="0.2">
      <c r="A9986" s="64" t="s">
        <v>1656</v>
      </c>
      <c r="B9986" s="65" t="s">
        <v>1655</v>
      </c>
      <c r="C9986" s="65">
        <v>467291</v>
      </c>
      <c r="D9986" s="66">
        <f>VLOOKUP(A9986,'2.1 Termination Charges'!$B$4:$F$904,5,0)</f>
        <v>3.6600000000000001E-3</v>
      </c>
      <c r="G9986" s="67"/>
      <c r="H9986" s="67"/>
      <c r="J9986" s="67"/>
      <c r="P9986" s="68"/>
      <c r="Q9986" s="69"/>
      <c r="R9986" s="69"/>
      <c r="Z9986" s="70"/>
      <c r="AA9986" s="71"/>
      <c r="AB9986" s="70"/>
      <c r="AC9986" s="70"/>
      <c r="AD9986" s="53"/>
      <c r="AE9986" s="53"/>
      <c r="AF9986" s="72"/>
      <c r="AG9986" s="70"/>
      <c r="AH9986" s="70"/>
      <c r="AI9986" s="70"/>
    </row>
    <row r="9987" spans="1:35" ht="12.75" customHeight="1" x14ac:dyDescent="0.2">
      <c r="A9987" s="64" t="s">
        <v>1656</v>
      </c>
      <c r="B9987" s="65" t="s">
        <v>1655</v>
      </c>
      <c r="C9987" s="65">
        <v>467292</v>
      </c>
      <c r="D9987" s="66">
        <f>VLOOKUP(A9987,'2.1 Termination Charges'!$B$4:$F$904,5,0)</f>
        <v>3.6600000000000001E-3</v>
      </c>
      <c r="G9987" s="67"/>
      <c r="H9987" s="67"/>
      <c r="J9987" s="67"/>
      <c r="P9987" s="68"/>
      <c r="Q9987" s="69"/>
      <c r="R9987" s="69"/>
      <c r="Z9987" s="70"/>
      <c r="AA9987" s="71"/>
      <c r="AB9987" s="70"/>
      <c r="AC9987" s="70"/>
      <c r="AD9987" s="53"/>
      <c r="AE9987" s="53"/>
      <c r="AF9987" s="72"/>
      <c r="AG9987" s="70"/>
      <c r="AH9987" s="70"/>
      <c r="AI9987" s="70"/>
    </row>
    <row r="9988" spans="1:35" ht="12.75" customHeight="1" x14ac:dyDescent="0.2">
      <c r="A9988" s="64" t="s">
        <v>1656</v>
      </c>
      <c r="B9988" s="65" t="s">
        <v>1655</v>
      </c>
      <c r="C9988" s="65">
        <v>467293</v>
      </c>
      <c r="D9988" s="66">
        <f>VLOOKUP(A9988,'2.1 Termination Charges'!$B$4:$F$904,5,0)</f>
        <v>3.6600000000000001E-3</v>
      </c>
      <c r="G9988" s="67"/>
      <c r="H9988" s="67"/>
      <c r="J9988" s="67"/>
      <c r="P9988" s="68"/>
      <c r="Q9988" s="69"/>
      <c r="R9988" s="69"/>
      <c r="Z9988" s="70"/>
      <c r="AA9988" s="71"/>
      <c r="AB9988" s="70"/>
      <c r="AC9988" s="70"/>
      <c r="AD9988" s="53"/>
      <c r="AE9988" s="53"/>
      <c r="AF9988" s="72"/>
      <c r="AG9988" s="70"/>
      <c r="AH9988" s="70"/>
      <c r="AI9988" s="70"/>
    </row>
    <row r="9989" spans="1:35" ht="12.75" customHeight="1" x14ac:dyDescent="0.2">
      <c r="A9989" s="64" t="s">
        <v>1656</v>
      </c>
      <c r="B9989" s="65" t="s">
        <v>1655</v>
      </c>
      <c r="C9989" s="65">
        <v>467294</v>
      </c>
      <c r="D9989" s="66">
        <f>VLOOKUP(A9989,'2.1 Termination Charges'!$B$4:$F$904,5,0)</f>
        <v>3.6600000000000001E-3</v>
      </c>
      <c r="G9989" s="67"/>
      <c r="H9989" s="67"/>
      <c r="J9989" s="67"/>
      <c r="P9989" s="68"/>
      <c r="Q9989" s="69"/>
      <c r="R9989" s="69"/>
      <c r="Z9989" s="70"/>
      <c r="AA9989" s="71"/>
      <c r="AB9989" s="70"/>
      <c r="AC9989" s="70"/>
      <c r="AD9989" s="53"/>
      <c r="AE9989" s="53"/>
      <c r="AF9989" s="72"/>
      <c r="AG9989" s="70"/>
      <c r="AH9989" s="70"/>
      <c r="AI9989" s="70"/>
    </row>
    <row r="9990" spans="1:35" ht="12.75" customHeight="1" x14ac:dyDescent="0.2">
      <c r="A9990" s="64" t="s">
        <v>1656</v>
      </c>
      <c r="B9990" s="65" t="s">
        <v>1655</v>
      </c>
      <c r="C9990" s="65">
        <v>4673171</v>
      </c>
      <c r="D9990" s="66">
        <f>VLOOKUP(A9990,'2.1 Termination Charges'!$B$4:$F$904,5,0)</f>
        <v>3.6600000000000001E-3</v>
      </c>
      <c r="G9990" s="67"/>
      <c r="H9990" s="67"/>
      <c r="J9990" s="67"/>
      <c r="P9990" s="68"/>
      <c r="Q9990" s="69"/>
      <c r="R9990" s="69"/>
      <c r="Z9990" s="70"/>
      <c r="AA9990" s="71"/>
      <c r="AB9990" s="70"/>
      <c r="AC9990" s="70"/>
      <c r="AD9990" s="53"/>
      <c r="AE9990" s="53"/>
      <c r="AF9990" s="72"/>
      <c r="AG9990" s="70"/>
      <c r="AH9990" s="70"/>
      <c r="AI9990" s="70"/>
    </row>
    <row r="9991" spans="1:35" ht="12.75" customHeight="1" x14ac:dyDescent="0.2">
      <c r="A9991" s="64" t="s">
        <v>1656</v>
      </c>
      <c r="B9991" s="65" t="s">
        <v>1655</v>
      </c>
      <c r="C9991" s="65">
        <v>467321</v>
      </c>
      <c r="D9991" s="66">
        <f>VLOOKUP(A9991,'2.1 Termination Charges'!$B$4:$F$904,5,0)</f>
        <v>3.6600000000000001E-3</v>
      </c>
      <c r="G9991" s="67"/>
      <c r="H9991" s="67"/>
      <c r="J9991" s="67"/>
      <c r="P9991" s="68"/>
      <c r="Q9991" s="69"/>
      <c r="R9991" s="69"/>
      <c r="Z9991" s="70"/>
      <c r="AA9991" s="71"/>
      <c r="AB9991" s="70"/>
      <c r="AC9991" s="70"/>
      <c r="AD9991" s="53"/>
      <c r="AE9991" s="53"/>
      <c r="AF9991" s="72"/>
      <c r="AG9991" s="70"/>
      <c r="AH9991" s="70"/>
      <c r="AI9991" s="70"/>
    </row>
    <row r="9992" spans="1:35" ht="12.75" customHeight="1" x14ac:dyDescent="0.2">
      <c r="A9992" s="64" t="s">
        <v>1656</v>
      </c>
      <c r="B9992" s="65" t="s">
        <v>1655</v>
      </c>
      <c r="C9992" s="65">
        <v>467322</v>
      </c>
      <c r="D9992" s="66">
        <f>VLOOKUP(A9992,'2.1 Termination Charges'!$B$4:$F$904,5,0)</f>
        <v>3.6600000000000001E-3</v>
      </c>
      <c r="G9992" s="67"/>
      <c r="H9992" s="67"/>
      <c r="J9992" s="67"/>
      <c r="P9992" s="68"/>
      <c r="Q9992" s="69"/>
      <c r="R9992" s="69"/>
      <c r="Z9992" s="70"/>
      <c r="AA9992" s="71"/>
      <c r="AB9992" s="70"/>
      <c r="AC9992" s="70"/>
      <c r="AD9992" s="53"/>
      <c r="AE9992" s="53"/>
      <c r="AF9992" s="72"/>
      <c r="AG9992" s="70"/>
      <c r="AH9992" s="70"/>
      <c r="AI9992" s="70"/>
    </row>
    <row r="9993" spans="1:35" ht="12.75" customHeight="1" x14ac:dyDescent="0.2">
      <c r="A9993" s="64" t="s">
        <v>1656</v>
      </c>
      <c r="B9993" s="65" t="s">
        <v>1655</v>
      </c>
      <c r="C9993" s="65">
        <v>4673460</v>
      </c>
      <c r="D9993" s="66">
        <f>VLOOKUP(A9993,'2.1 Termination Charges'!$B$4:$F$904,5,0)</f>
        <v>3.6600000000000001E-3</v>
      </c>
      <c r="G9993" s="67"/>
      <c r="H9993" s="67"/>
      <c r="J9993" s="67"/>
      <c r="P9993" s="68"/>
      <c r="Q9993" s="69"/>
      <c r="R9993" s="69"/>
      <c r="Z9993" s="70"/>
      <c r="AA9993" s="71"/>
      <c r="AB9993" s="70"/>
      <c r="AC9993" s="70"/>
      <c r="AD9993" s="53"/>
      <c r="AE9993" s="53"/>
      <c r="AF9993" s="72"/>
      <c r="AG9993" s="70"/>
      <c r="AH9993" s="70"/>
      <c r="AI9993" s="70"/>
    </row>
    <row r="9994" spans="1:35" ht="12.75" customHeight="1" x14ac:dyDescent="0.2">
      <c r="A9994" s="64" t="s">
        <v>1656</v>
      </c>
      <c r="B9994" s="65" t="s">
        <v>1655</v>
      </c>
      <c r="C9994" s="65">
        <v>4673461</v>
      </c>
      <c r="D9994" s="66">
        <f>VLOOKUP(A9994,'2.1 Termination Charges'!$B$4:$F$904,5,0)</f>
        <v>3.6600000000000001E-3</v>
      </c>
      <c r="G9994" s="67"/>
      <c r="H9994" s="67"/>
      <c r="J9994" s="67"/>
      <c r="P9994" s="68"/>
      <c r="Q9994" s="69"/>
      <c r="R9994" s="69"/>
      <c r="Z9994" s="70"/>
      <c r="AA9994" s="71"/>
      <c r="AB9994" s="70"/>
      <c r="AC9994" s="70"/>
      <c r="AD9994" s="53"/>
      <c r="AE9994" s="53"/>
      <c r="AF9994" s="72"/>
      <c r="AG9994" s="70"/>
      <c r="AH9994" s="70"/>
      <c r="AI9994" s="70"/>
    </row>
    <row r="9995" spans="1:35" ht="12.75" customHeight="1" x14ac:dyDescent="0.2">
      <c r="A9995" s="64" t="s">
        <v>1656</v>
      </c>
      <c r="B9995" s="65" t="s">
        <v>1655</v>
      </c>
      <c r="C9995" s="65">
        <v>467355</v>
      </c>
      <c r="D9995" s="66">
        <f>VLOOKUP(A9995,'2.1 Termination Charges'!$B$4:$F$904,5,0)</f>
        <v>3.6600000000000001E-3</v>
      </c>
      <c r="G9995" s="67"/>
      <c r="H9995" s="67"/>
      <c r="J9995" s="67"/>
      <c r="P9995" s="68"/>
      <c r="Q9995" s="69"/>
      <c r="R9995" s="69"/>
      <c r="Z9995" s="70"/>
      <c r="AA9995" s="71"/>
      <c r="AB9995" s="70"/>
      <c r="AC9995" s="70"/>
      <c r="AD9995" s="53"/>
      <c r="AE9995" s="53"/>
      <c r="AF9995" s="72"/>
      <c r="AG9995" s="70"/>
      <c r="AH9995" s="70"/>
      <c r="AI9995" s="70"/>
    </row>
    <row r="9996" spans="1:35" ht="12.75" customHeight="1" x14ac:dyDescent="0.2">
      <c r="A9996" s="64" t="s">
        <v>1656</v>
      </c>
      <c r="B9996" s="65" t="s">
        <v>1655</v>
      </c>
      <c r="C9996" s="65">
        <v>467356</v>
      </c>
      <c r="D9996" s="66">
        <f>VLOOKUP(A9996,'2.1 Termination Charges'!$B$4:$F$904,5,0)</f>
        <v>3.6600000000000001E-3</v>
      </c>
      <c r="G9996" s="67"/>
      <c r="H9996" s="67"/>
      <c r="J9996" s="67"/>
      <c r="P9996" s="68"/>
      <c r="Q9996" s="69"/>
      <c r="R9996" s="69"/>
      <c r="Z9996" s="70"/>
      <c r="AA9996" s="71"/>
      <c r="AB9996" s="70"/>
      <c r="AC9996" s="70"/>
      <c r="AD9996" s="53"/>
      <c r="AE9996" s="53"/>
      <c r="AF9996" s="72"/>
      <c r="AG9996" s="70"/>
      <c r="AH9996" s="70"/>
      <c r="AI9996" s="70"/>
    </row>
    <row r="9997" spans="1:35" ht="12.75" customHeight="1" x14ac:dyDescent="0.2">
      <c r="A9997" s="64" t="s">
        <v>1656</v>
      </c>
      <c r="B9997" s="65" t="s">
        <v>1655</v>
      </c>
      <c r="C9997" s="65">
        <v>467357</v>
      </c>
      <c r="D9997" s="66">
        <f>VLOOKUP(A9997,'2.1 Termination Charges'!$B$4:$F$904,5,0)</f>
        <v>3.6600000000000001E-3</v>
      </c>
      <c r="G9997" s="67"/>
      <c r="H9997" s="67"/>
      <c r="J9997" s="67"/>
      <c r="P9997" s="68"/>
      <c r="Q9997" s="69"/>
      <c r="R9997" s="69"/>
      <c r="Z9997" s="70"/>
      <c r="AA9997" s="71"/>
      <c r="AB9997" s="70"/>
      <c r="AC9997" s="70"/>
      <c r="AD9997" s="53"/>
      <c r="AE9997" s="53"/>
      <c r="AF9997" s="72"/>
      <c r="AG9997" s="70"/>
      <c r="AH9997" s="70"/>
      <c r="AI9997" s="70"/>
    </row>
    <row r="9998" spans="1:35" ht="12.75" customHeight="1" x14ac:dyDescent="0.2">
      <c r="A9998" s="64" t="s">
        <v>1656</v>
      </c>
      <c r="B9998" s="65" t="s">
        <v>1655</v>
      </c>
      <c r="C9998" s="65">
        <v>467358</v>
      </c>
      <c r="D9998" s="66">
        <f>VLOOKUP(A9998,'2.1 Termination Charges'!$B$4:$F$904,5,0)</f>
        <v>3.6600000000000001E-3</v>
      </c>
      <c r="G9998" s="67"/>
      <c r="H9998" s="67"/>
      <c r="J9998" s="67"/>
      <c r="P9998" s="68"/>
      <c r="Q9998" s="69"/>
      <c r="R9998" s="69"/>
      <c r="Z9998" s="70"/>
      <c r="AA9998" s="71"/>
      <c r="AB9998" s="70"/>
      <c r="AC9998" s="70"/>
      <c r="AD9998" s="53"/>
      <c r="AE9998" s="53"/>
      <c r="AF9998" s="72"/>
      <c r="AG9998" s="70"/>
      <c r="AH9998" s="70"/>
      <c r="AI9998" s="70"/>
    </row>
    <row r="9999" spans="1:35" ht="12.75" customHeight="1" x14ac:dyDescent="0.2">
      <c r="A9999" s="64" t="s">
        <v>1656</v>
      </c>
      <c r="B9999" s="65" t="s">
        <v>1655</v>
      </c>
      <c r="C9999" s="65">
        <v>467359</v>
      </c>
      <c r="D9999" s="66">
        <f>VLOOKUP(A9999,'2.1 Termination Charges'!$B$4:$F$904,5,0)</f>
        <v>3.6600000000000001E-3</v>
      </c>
      <c r="G9999" s="67"/>
      <c r="H9999" s="67"/>
      <c r="J9999" s="67"/>
      <c r="P9999" s="68"/>
      <c r="Q9999" s="69"/>
      <c r="R9999" s="69"/>
      <c r="Z9999" s="70"/>
      <c r="AA9999" s="71"/>
      <c r="AB9999" s="70"/>
      <c r="AC9999" s="70"/>
      <c r="AD9999" s="53"/>
      <c r="AE9999" s="53"/>
      <c r="AF9999" s="72"/>
      <c r="AG9999" s="70"/>
      <c r="AH9999" s="70"/>
      <c r="AI9999" s="70"/>
    </row>
    <row r="10000" spans="1:35" ht="12.75" customHeight="1" x14ac:dyDescent="0.2">
      <c r="A10000" s="64" t="s">
        <v>1656</v>
      </c>
      <c r="B10000" s="65" t="s">
        <v>1655</v>
      </c>
      <c r="C10000" s="65">
        <v>46736</v>
      </c>
      <c r="D10000" s="66">
        <f>VLOOKUP(A10000,'2.1 Termination Charges'!$B$4:$F$904,5,0)</f>
        <v>3.6600000000000001E-3</v>
      </c>
      <c r="G10000" s="67"/>
      <c r="H10000" s="67"/>
      <c r="J10000" s="67"/>
      <c r="P10000" s="68"/>
      <c r="Q10000" s="69"/>
      <c r="R10000" s="69"/>
      <c r="Z10000" s="70"/>
      <c r="AA10000" s="71"/>
      <c r="AB10000" s="70"/>
      <c r="AC10000" s="70"/>
      <c r="AD10000" s="53"/>
      <c r="AE10000" s="53"/>
      <c r="AF10000" s="72"/>
      <c r="AG10000" s="70"/>
      <c r="AH10000" s="70"/>
      <c r="AI10000" s="70"/>
    </row>
    <row r="10001" spans="1:35" ht="12.75" customHeight="1" x14ac:dyDescent="0.2">
      <c r="A10001" s="64" t="s">
        <v>1656</v>
      </c>
      <c r="B10001" s="65" t="s">
        <v>1655</v>
      </c>
      <c r="C10001" s="65">
        <v>46737</v>
      </c>
      <c r="D10001" s="66">
        <f>VLOOKUP(A10001,'2.1 Termination Charges'!$B$4:$F$904,5,0)</f>
        <v>3.6600000000000001E-3</v>
      </c>
      <c r="G10001" s="67"/>
      <c r="H10001" s="67"/>
      <c r="J10001" s="67"/>
      <c r="P10001" s="68"/>
      <c r="Q10001" s="69"/>
      <c r="R10001" s="69"/>
      <c r="Z10001" s="70"/>
      <c r="AA10001" s="71"/>
      <c r="AB10001" s="70"/>
      <c r="AC10001" s="70"/>
      <c r="AD10001" s="53"/>
      <c r="AE10001" s="53"/>
      <c r="AF10001" s="72"/>
      <c r="AG10001" s="70"/>
      <c r="AH10001" s="70"/>
      <c r="AI10001" s="70"/>
    </row>
    <row r="10002" spans="1:35" ht="12.75" customHeight="1" x14ac:dyDescent="0.2">
      <c r="A10002" s="64" t="s">
        <v>1656</v>
      </c>
      <c r="B10002" s="65" t="s">
        <v>1655</v>
      </c>
      <c r="C10002" s="65">
        <v>467387</v>
      </c>
      <c r="D10002" s="66">
        <f>VLOOKUP(A10002,'2.1 Termination Charges'!$B$4:$F$904,5,0)</f>
        <v>3.6600000000000001E-3</v>
      </c>
      <c r="G10002" s="67"/>
      <c r="H10002" s="67"/>
      <c r="J10002" s="67"/>
      <c r="P10002" s="68"/>
      <c r="Q10002" s="69"/>
      <c r="R10002" s="69"/>
      <c r="Z10002" s="70"/>
      <c r="AA10002" s="71"/>
      <c r="AB10002" s="70"/>
      <c r="AC10002" s="70"/>
      <c r="AD10002" s="53"/>
      <c r="AE10002" s="53"/>
      <c r="AF10002" s="72"/>
      <c r="AG10002" s="70"/>
      <c r="AH10002" s="70"/>
      <c r="AI10002" s="70"/>
    </row>
    <row r="10003" spans="1:35" ht="12.75" customHeight="1" x14ac:dyDescent="0.2">
      <c r="A10003" s="64" t="s">
        <v>1656</v>
      </c>
      <c r="B10003" s="65" t="s">
        <v>1655</v>
      </c>
      <c r="C10003" s="65">
        <v>467389</v>
      </c>
      <c r="D10003" s="66">
        <f>VLOOKUP(A10003,'2.1 Termination Charges'!$B$4:$F$904,5,0)</f>
        <v>3.6600000000000001E-3</v>
      </c>
      <c r="G10003" s="67"/>
      <c r="H10003" s="67"/>
      <c r="J10003" s="67"/>
      <c r="P10003" s="68"/>
      <c r="Q10003" s="69"/>
      <c r="R10003" s="69"/>
      <c r="Z10003" s="70"/>
      <c r="AA10003" s="71"/>
      <c r="AB10003" s="70"/>
      <c r="AC10003" s="70"/>
      <c r="AD10003" s="53"/>
      <c r="AE10003" s="53"/>
      <c r="AF10003" s="72"/>
      <c r="AG10003" s="70"/>
      <c r="AH10003" s="70"/>
      <c r="AI10003" s="70"/>
    </row>
    <row r="10004" spans="1:35" ht="12.75" customHeight="1" x14ac:dyDescent="0.2">
      <c r="A10004" s="64" t="s">
        <v>1656</v>
      </c>
      <c r="B10004" s="65" t="s">
        <v>1655</v>
      </c>
      <c r="C10004" s="65">
        <v>46739</v>
      </c>
      <c r="D10004" s="66">
        <f>VLOOKUP(A10004,'2.1 Termination Charges'!$B$4:$F$904,5,0)</f>
        <v>3.6600000000000001E-3</v>
      </c>
      <c r="G10004" s="67"/>
      <c r="H10004" s="67"/>
      <c r="J10004" s="67"/>
      <c r="P10004" s="68"/>
      <c r="Q10004" s="69"/>
      <c r="R10004" s="69"/>
      <c r="Z10004" s="70"/>
      <c r="AA10004" s="71"/>
      <c r="AB10004" s="70"/>
      <c r="AC10004" s="70"/>
      <c r="AD10004" s="53"/>
      <c r="AE10004" s="53"/>
      <c r="AF10004" s="72"/>
      <c r="AG10004" s="70"/>
      <c r="AH10004" s="70"/>
      <c r="AI10004" s="70"/>
    </row>
    <row r="10005" spans="1:35" ht="12.75" customHeight="1" x14ac:dyDescent="0.2">
      <c r="A10005" s="64" t="s">
        <v>1656</v>
      </c>
      <c r="B10005" s="65" t="s">
        <v>1655</v>
      </c>
      <c r="C10005" s="65">
        <v>467605</v>
      </c>
      <c r="D10005" s="66">
        <f>VLOOKUP(A10005,'2.1 Termination Charges'!$B$4:$F$904,5,0)</f>
        <v>3.6600000000000001E-3</v>
      </c>
      <c r="G10005" s="67"/>
      <c r="H10005" s="67"/>
      <c r="J10005" s="67"/>
      <c r="P10005" s="68"/>
      <c r="Q10005" s="69"/>
      <c r="R10005" s="69"/>
      <c r="Z10005" s="70"/>
      <c r="AA10005" s="71"/>
      <c r="AB10005" s="70"/>
      <c r="AC10005" s="70"/>
      <c r="AD10005" s="53"/>
      <c r="AE10005" s="53"/>
      <c r="AF10005" s="72"/>
      <c r="AG10005" s="70"/>
      <c r="AH10005" s="70"/>
      <c r="AI10005" s="70"/>
    </row>
    <row r="10006" spans="1:35" ht="12.75" customHeight="1" x14ac:dyDescent="0.2">
      <c r="A10006" s="64" t="s">
        <v>1656</v>
      </c>
      <c r="B10006" s="65" t="s">
        <v>1655</v>
      </c>
      <c r="C10006" s="65">
        <v>467606</v>
      </c>
      <c r="D10006" s="66">
        <f>VLOOKUP(A10006,'2.1 Termination Charges'!$B$4:$F$904,5,0)</f>
        <v>3.6600000000000001E-3</v>
      </c>
      <c r="G10006" s="67"/>
      <c r="H10006" s="67"/>
      <c r="J10006" s="67"/>
      <c r="P10006" s="68"/>
      <c r="Q10006" s="69"/>
      <c r="R10006" s="69"/>
      <c r="Z10006" s="70"/>
      <c r="AA10006" s="71"/>
      <c r="AB10006" s="70"/>
      <c r="AC10006" s="70"/>
      <c r="AD10006" s="53"/>
      <c r="AE10006" s="53"/>
      <c r="AF10006" s="72"/>
      <c r="AG10006" s="70"/>
      <c r="AH10006" s="70"/>
      <c r="AI10006" s="70"/>
    </row>
    <row r="10007" spans="1:35" ht="12.75" customHeight="1" x14ac:dyDescent="0.2">
      <c r="A10007" s="64" t="s">
        <v>1656</v>
      </c>
      <c r="B10007" s="65" t="s">
        <v>1655</v>
      </c>
      <c r="C10007" s="65">
        <v>467607</v>
      </c>
      <c r="D10007" s="66">
        <f>VLOOKUP(A10007,'2.1 Termination Charges'!$B$4:$F$904,5,0)</f>
        <v>3.6600000000000001E-3</v>
      </c>
      <c r="G10007" s="67"/>
      <c r="H10007" s="67"/>
      <c r="J10007" s="67"/>
      <c r="P10007" s="68"/>
      <c r="Q10007" s="69"/>
      <c r="R10007" s="69"/>
      <c r="Z10007" s="70"/>
      <c r="AA10007" s="71"/>
      <c r="AB10007" s="70"/>
      <c r="AC10007" s="70"/>
      <c r="AD10007" s="53"/>
      <c r="AE10007" s="53"/>
      <c r="AF10007" s="72"/>
      <c r="AG10007" s="70"/>
      <c r="AH10007" s="70"/>
      <c r="AI10007" s="70"/>
    </row>
    <row r="10008" spans="1:35" ht="12.75" customHeight="1" x14ac:dyDescent="0.2">
      <c r="A10008" s="64" t="s">
        <v>1656</v>
      </c>
      <c r="B10008" s="65" t="s">
        <v>1655</v>
      </c>
      <c r="C10008" s="65">
        <v>467608</v>
      </c>
      <c r="D10008" s="66">
        <f>VLOOKUP(A10008,'2.1 Termination Charges'!$B$4:$F$904,5,0)</f>
        <v>3.6600000000000001E-3</v>
      </c>
      <c r="G10008" s="67"/>
      <c r="H10008" s="67"/>
      <c r="J10008" s="67"/>
      <c r="P10008" s="68"/>
      <c r="Q10008" s="69"/>
      <c r="R10008" s="69"/>
      <c r="Z10008" s="70"/>
      <c r="AA10008" s="71"/>
      <c r="AB10008" s="70"/>
      <c r="AC10008" s="70"/>
      <c r="AD10008" s="53"/>
      <c r="AE10008" s="53"/>
      <c r="AF10008" s="72"/>
      <c r="AG10008" s="70"/>
      <c r="AH10008" s="70"/>
      <c r="AI10008" s="70"/>
    </row>
    <row r="10009" spans="1:35" ht="12.75" customHeight="1" x14ac:dyDescent="0.2">
      <c r="A10009" s="64" t="s">
        <v>1656</v>
      </c>
      <c r="B10009" s="65" t="s">
        <v>1655</v>
      </c>
      <c r="C10009" s="65">
        <v>467609</v>
      </c>
      <c r="D10009" s="66">
        <f>VLOOKUP(A10009,'2.1 Termination Charges'!$B$4:$F$904,5,0)</f>
        <v>3.6600000000000001E-3</v>
      </c>
      <c r="G10009" s="67"/>
      <c r="H10009" s="67"/>
      <c r="J10009" s="67"/>
      <c r="P10009" s="68"/>
      <c r="Q10009" s="69"/>
      <c r="R10009" s="69"/>
      <c r="Z10009" s="70"/>
      <c r="AA10009" s="71"/>
      <c r="AB10009" s="70"/>
      <c r="AC10009" s="70"/>
      <c r="AD10009" s="53"/>
      <c r="AE10009" s="53"/>
      <c r="AF10009" s="72"/>
      <c r="AG10009" s="70"/>
      <c r="AH10009" s="70"/>
      <c r="AI10009" s="70"/>
    </row>
    <row r="10010" spans="1:35" ht="12.75" customHeight="1" x14ac:dyDescent="0.2">
      <c r="A10010" s="64" t="s">
        <v>1656</v>
      </c>
      <c r="B10010" s="65" t="s">
        <v>1655</v>
      </c>
      <c r="C10010" s="65">
        <v>46762</v>
      </c>
      <c r="D10010" s="66">
        <f>VLOOKUP(A10010,'2.1 Termination Charges'!$B$4:$F$904,5,0)</f>
        <v>3.6600000000000001E-3</v>
      </c>
      <c r="G10010" s="67"/>
      <c r="H10010" s="67"/>
      <c r="J10010" s="67"/>
      <c r="P10010" s="68"/>
      <c r="Q10010" s="69"/>
      <c r="R10010" s="69"/>
      <c r="Z10010" s="70"/>
      <c r="AA10010" s="71"/>
      <c r="AB10010" s="70"/>
      <c r="AC10010" s="70"/>
      <c r="AD10010" s="53"/>
      <c r="AE10010" s="53"/>
      <c r="AF10010" s="72"/>
      <c r="AG10010" s="70"/>
      <c r="AH10010" s="70"/>
      <c r="AI10010" s="70"/>
    </row>
    <row r="10011" spans="1:35" ht="12.75" customHeight="1" x14ac:dyDescent="0.2">
      <c r="A10011" s="64" t="s">
        <v>1656</v>
      </c>
      <c r="B10011" s="65" t="s">
        <v>1655</v>
      </c>
      <c r="C10011" s="65">
        <v>467640</v>
      </c>
      <c r="D10011" s="66">
        <f>VLOOKUP(A10011,'2.1 Termination Charges'!$B$4:$F$904,5,0)</f>
        <v>3.6600000000000001E-3</v>
      </c>
      <c r="G10011" s="67"/>
      <c r="H10011" s="67"/>
      <c r="J10011" s="67"/>
      <c r="P10011" s="68"/>
      <c r="Q10011" s="69"/>
      <c r="R10011" s="69"/>
      <c r="Z10011" s="70"/>
      <c r="AA10011" s="71"/>
      <c r="AB10011" s="70"/>
      <c r="AC10011" s="70"/>
      <c r="AD10011" s="53"/>
      <c r="AE10011" s="53"/>
      <c r="AF10011" s="72"/>
      <c r="AG10011" s="70"/>
      <c r="AH10011" s="70"/>
      <c r="AI10011" s="70"/>
    </row>
    <row r="10012" spans="1:35" ht="12.75" customHeight="1" x14ac:dyDescent="0.2">
      <c r="A10012" s="64" t="s">
        <v>1656</v>
      </c>
      <c r="B10012" s="65" t="s">
        <v>1655</v>
      </c>
      <c r="C10012" s="65">
        <v>467641</v>
      </c>
      <c r="D10012" s="66">
        <f>VLOOKUP(A10012,'2.1 Termination Charges'!$B$4:$F$904,5,0)</f>
        <v>3.6600000000000001E-3</v>
      </c>
      <c r="G10012" s="67"/>
      <c r="H10012" s="67"/>
      <c r="J10012" s="67"/>
      <c r="P10012" s="68"/>
      <c r="Q10012" s="69"/>
      <c r="R10012" s="69"/>
      <c r="Z10012" s="70"/>
      <c r="AA10012" s="71"/>
      <c r="AB10012" s="70"/>
      <c r="AC10012" s="70"/>
      <c r="AD10012" s="53"/>
      <c r="AE10012" s="53"/>
      <c r="AF10012" s="72"/>
      <c r="AG10012" s="70"/>
      <c r="AH10012" s="70"/>
      <c r="AI10012" s="70"/>
    </row>
    <row r="10013" spans="1:35" ht="12.75" customHeight="1" x14ac:dyDescent="0.2">
      <c r="A10013" s="64" t="s">
        <v>1656</v>
      </c>
      <c r="B10013" s="65" t="s">
        <v>1655</v>
      </c>
      <c r="C10013" s="65">
        <v>467642</v>
      </c>
      <c r="D10013" s="66">
        <f>VLOOKUP(A10013,'2.1 Termination Charges'!$B$4:$F$904,5,0)</f>
        <v>3.6600000000000001E-3</v>
      </c>
      <c r="G10013" s="67"/>
      <c r="H10013" s="67"/>
      <c r="J10013" s="67"/>
      <c r="P10013" s="68"/>
      <c r="Q10013" s="69"/>
      <c r="R10013" s="69"/>
      <c r="Z10013" s="70"/>
      <c r="AA10013" s="71"/>
      <c r="AB10013" s="70"/>
      <c r="AC10013" s="70"/>
      <c r="AD10013" s="53"/>
      <c r="AE10013" s="53"/>
      <c r="AF10013" s="72"/>
      <c r="AG10013" s="70"/>
      <c r="AH10013" s="70"/>
      <c r="AI10013" s="70"/>
    </row>
    <row r="10014" spans="1:35" ht="12.75" customHeight="1" x14ac:dyDescent="0.2">
      <c r="A10014" s="64" t="s">
        <v>1656</v>
      </c>
      <c r="B10014" s="65" t="s">
        <v>1655</v>
      </c>
      <c r="C10014" s="65">
        <v>4676470</v>
      </c>
      <c r="D10014" s="66">
        <f>VLOOKUP(A10014,'2.1 Termination Charges'!$B$4:$F$904,5,0)</f>
        <v>3.6600000000000001E-3</v>
      </c>
      <c r="G10014" s="67"/>
      <c r="H10014" s="67"/>
      <c r="J10014" s="67"/>
      <c r="P10014" s="68"/>
      <c r="Q10014" s="69"/>
      <c r="R10014" s="69"/>
      <c r="Z10014" s="70"/>
      <c r="AA10014" s="71"/>
      <c r="AB10014" s="70"/>
      <c r="AC10014" s="70"/>
      <c r="AD10014" s="53"/>
      <c r="AE10014" s="53"/>
      <c r="AF10014" s="72"/>
      <c r="AG10014" s="70"/>
      <c r="AH10014" s="70"/>
      <c r="AI10014" s="70"/>
    </row>
    <row r="10015" spans="1:35" ht="12.75" customHeight="1" x14ac:dyDescent="0.2">
      <c r="A10015" s="64" t="s">
        <v>1656</v>
      </c>
      <c r="B10015" s="65" t="s">
        <v>1655</v>
      </c>
      <c r="C10015" s="65">
        <v>4676471</v>
      </c>
      <c r="D10015" s="66">
        <f>VLOOKUP(A10015,'2.1 Termination Charges'!$B$4:$F$904,5,0)</f>
        <v>3.6600000000000001E-3</v>
      </c>
      <c r="G10015" s="67"/>
      <c r="H10015" s="67"/>
      <c r="J10015" s="67"/>
      <c r="P10015" s="68"/>
      <c r="Q10015" s="69"/>
      <c r="R10015" s="69"/>
      <c r="Z10015" s="70"/>
      <c r="AA10015" s="71"/>
      <c r="AB10015" s="70"/>
      <c r="AC10015" s="70"/>
      <c r="AD10015" s="53"/>
      <c r="AE10015" s="53"/>
      <c r="AF10015" s="72"/>
      <c r="AG10015" s="70"/>
      <c r="AH10015" s="70"/>
      <c r="AI10015" s="70"/>
    </row>
    <row r="10016" spans="1:35" ht="12.75" customHeight="1" x14ac:dyDescent="0.2">
      <c r="A10016" s="64" t="s">
        <v>1656</v>
      </c>
      <c r="B10016" s="65" t="s">
        <v>1655</v>
      </c>
      <c r="C10016" s="65">
        <v>4676472</v>
      </c>
      <c r="D10016" s="66">
        <f>VLOOKUP(A10016,'2.1 Termination Charges'!$B$4:$F$904,5,0)</f>
        <v>3.6600000000000001E-3</v>
      </c>
      <c r="G10016" s="67"/>
      <c r="H10016" s="67"/>
      <c r="J10016" s="67"/>
      <c r="P10016" s="68"/>
      <c r="Q10016" s="69"/>
      <c r="R10016" s="69"/>
      <c r="Z10016" s="70"/>
      <c r="AA10016" s="71"/>
      <c r="AB10016" s="70"/>
      <c r="AC10016" s="70"/>
      <c r="AD10016" s="53"/>
      <c r="AE10016" s="53"/>
      <c r="AF10016" s="72"/>
      <c r="AG10016" s="70"/>
      <c r="AH10016" s="70"/>
      <c r="AI10016" s="70"/>
    </row>
    <row r="10017" spans="1:35" ht="12.75" customHeight="1" x14ac:dyDescent="0.2">
      <c r="A10017" s="64" t="s">
        <v>1656</v>
      </c>
      <c r="B10017" s="65" t="s">
        <v>1655</v>
      </c>
      <c r="C10017" s="65">
        <v>4676473</v>
      </c>
      <c r="D10017" s="66">
        <f>VLOOKUP(A10017,'2.1 Termination Charges'!$B$4:$F$904,5,0)</f>
        <v>3.6600000000000001E-3</v>
      </c>
      <c r="G10017" s="67"/>
      <c r="H10017" s="67"/>
      <c r="J10017" s="67"/>
      <c r="P10017" s="68"/>
      <c r="Q10017" s="69"/>
      <c r="R10017" s="69"/>
      <c r="Z10017" s="70"/>
      <c r="AA10017" s="71"/>
      <c r="AB10017" s="70"/>
      <c r="AC10017" s="70"/>
      <c r="AD10017" s="53"/>
      <c r="AE10017" s="53"/>
      <c r="AF10017" s="72"/>
      <c r="AG10017" s="70"/>
      <c r="AH10017" s="70"/>
      <c r="AI10017" s="70"/>
    </row>
    <row r="10018" spans="1:35" ht="12.75" customHeight="1" x14ac:dyDescent="0.2">
      <c r="A10018" s="64" t="s">
        <v>1656</v>
      </c>
      <c r="B10018" s="65" t="s">
        <v>1655</v>
      </c>
      <c r="C10018" s="65">
        <v>4676474</v>
      </c>
      <c r="D10018" s="66">
        <f>VLOOKUP(A10018,'2.1 Termination Charges'!$B$4:$F$904,5,0)</f>
        <v>3.6600000000000001E-3</v>
      </c>
      <c r="G10018" s="67"/>
      <c r="H10018" s="67"/>
      <c r="J10018" s="67"/>
      <c r="P10018" s="68"/>
      <c r="Q10018" s="69"/>
      <c r="R10018" s="69"/>
      <c r="Z10018" s="70"/>
      <c r="AA10018" s="71"/>
      <c r="AB10018" s="70"/>
      <c r="AC10018" s="70"/>
      <c r="AD10018" s="53"/>
      <c r="AE10018" s="53"/>
      <c r="AF10018" s="72"/>
      <c r="AG10018" s="70"/>
      <c r="AH10018" s="70"/>
      <c r="AI10018" s="70"/>
    </row>
    <row r="10019" spans="1:35" ht="12.75" customHeight="1" x14ac:dyDescent="0.2">
      <c r="A10019" s="64" t="s">
        <v>1656</v>
      </c>
      <c r="B10019" s="65" t="s">
        <v>1655</v>
      </c>
      <c r="C10019" s="65">
        <v>4676475</v>
      </c>
      <c r="D10019" s="66">
        <f>VLOOKUP(A10019,'2.1 Termination Charges'!$B$4:$F$904,5,0)</f>
        <v>3.6600000000000001E-3</v>
      </c>
      <c r="G10019" s="67"/>
      <c r="H10019" s="67"/>
      <c r="J10019" s="67"/>
      <c r="P10019" s="68"/>
      <c r="Q10019" s="69"/>
      <c r="R10019" s="69"/>
      <c r="Z10019" s="70"/>
      <c r="AA10019" s="71"/>
      <c r="AB10019" s="70"/>
      <c r="AC10019" s="70"/>
      <c r="AD10019" s="53"/>
      <c r="AE10019" s="53"/>
      <c r="AF10019" s="72"/>
      <c r="AG10019" s="70"/>
      <c r="AH10019" s="70"/>
      <c r="AI10019" s="70"/>
    </row>
    <row r="10020" spans="1:35" ht="12.75" customHeight="1" x14ac:dyDescent="0.2">
      <c r="A10020" s="64" t="s">
        <v>1656</v>
      </c>
      <c r="B10020" s="65" t="s">
        <v>1655</v>
      </c>
      <c r="C10020" s="65">
        <v>4676476</v>
      </c>
      <c r="D10020" s="66">
        <f>VLOOKUP(A10020,'2.1 Termination Charges'!$B$4:$F$904,5,0)</f>
        <v>3.6600000000000001E-3</v>
      </c>
      <c r="G10020" s="67"/>
      <c r="H10020" s="67"/>
      <c r="J10020" s="67"/>
      <c r="P10020" s="68"/>
      <c r="Q10020" s="69"/>
      <c r="R10020" s="69"/>
      <c r="Z10020" s="70"/>
      <c r="AA10020" s="71"/>
      <c r="AB10020" s="70"/>
      <c r="AC10020" s="70"/>
      <c r="AD10020" s="53"/>
      <c r="AE10020" s="53"/>
      <c r="AF10020" s="72"/>
      <c r="AG10020" s="70"/>
      <c r="AH10020" s="70"/>
      <c r="AI10020" s="70"/>
    </row>
    <row r="10021" spans="1:35" ht="12.75" customHeight="1" x14ac:dyDescent="0.2">
      <c r="A10021" s="64" t="s">
        <v>1656</v>
      </c>
      <c r="B10021" s="65" t="s">
        <v>1655</v>
      </c>
      <c r="C10021" s="65">
        <v>4676477</v>
      </c>
      <c r="D10021" s="66">
        <f>VLOOKUP(A10021,'2.1 Termination Charges'!$B$4:$F$904,5,0)</f>
        <v>3.6600000000000001E-3</v>
      </c>
      <c r="G10021" s="67"/>
      <c r="H10021" s="67"/>
      <c r="J10021" s="67"/>
      <c r="P10021" s="68"/>
      <c r="Q10021" s="69"/>
      <c r="R10021" s="69"/>
      <c r="Z10021" s="70"/>
      <c r="AA10021" s="71"/>
      <c r="AB10021" s="70"/>
      <c r="AC10021" s="70"/>
      <c r="AD10021" s="53"/>
      <c r="AE10021" s="53"/>
      <c r="AF10021" s="72"/>
      <c r="AG10021" s="70"/>
      <c r="AH10021" s="70"/>
      <c r="AI10021" s="70"/>
    </row>
    <row r="10022" spans="1:35" ht="12.75" customHeight="1" x14ac:dyDescent="0.2">
      <c r="A10022" s="64" t="s">
        <v>1656</v>
      </c>
      <c r="B10022" s="65" t="s">
        <v>1655</v>
      </c>
      <c r="C10022" s="65">
        <v>467655</v>
      </c>
      <c r="D10022" s="66">
        <f>VLOOKUP(A10022,'2.1 Termination Charges'!$B$4:$F$904,5,0)</f>
        <v>3.6600000000000001E-3</v>
      </c>
      <c r="G10022" s="67"/>
      <c r="H10022" s="67"/>
      <c r="J10022" s="67"/>
      <c r="P10022" s="68"/>
      <c r="Q10022" s="69"/>
      <c r="R10022" s="69"/>
      <c r="Z10022" s="70"/>
      <c r="AA10022" s="71"/>
      <c r="AB10022" s="70"/>
      <c r="AC10022" s="70"/>
      <c r="AD10022" s="53"/>
      <c r="AE10022" s="53"/>
      <c r="AF10022" s="72"/>
      <c r="AG10022" s="70"/>
      <c r="AH10022" s="70"/>
      <c r="AI10022" s="70"/>
    </row>
    <row r="10023" spans="1:35" ht="12.75" customHeight="1" x14ac:dyDescent="0.2">
      <c r="A10023" s="64" t="s">
        <v>1656</v>
      </c>
      <c r="B10023" s="65" t="s">
        <v>1655</v>
      </c>
      <c r="C10023" s="65">
        <v>467656</v>
      </c>
      <c r="D10023" s="66">
        <f>VLOOKUP(A10023,'2.1 Termination Charges'!$B$4:$F$904,5,0)</f>
        <v>3.6600000000000001E-3</v>
      </c>
      <c r="G10023" s="67"/>
      <c r="H10023" s="67"/>
      <c r="J10023" s="67"/>
      <c r="P10023" s="68"/>
      <c r="Q10023" s="69"/>
      <c r="R10023" s="69"/>
      <c r="Z10023" s="70"/>
      <c r="AA10023" s="71"/>
      <c r="AB10023" s="70"/>
      <c r="AC10023" s="70"/>
      <c r="AD10023" s="53"/>
      <c r="AE10023" s="53"/>
      <c r="AF10023" s="72"/>
      <c r="AG10023" s="70"/>
      <c r="AH10023" s="70"/>
      <c r="AI10023" s="70"/>
    </row>
    <row r="10024" spans="1:35" ht="12.75" customHeight="1" x14ac:dyDescent="0.2">
      <c r="A10024" s="64" t="s">
        <v>1656</v>
      </c>
      <c r="B10024" s="65" t="s">
        <v>1655</v>
      </c>
      <c r="C10024" s="65">
        <v>467657</v>
      </c>
      <c r="D10024" s="66">
        <f>VLOOKUP(A10024,'2.1 Termination Charges'!$B$4:$F$904,5,0)</f>
        <v>3.6600000000000001E-3</v>
      </c>
      <c r="G10024" s="67"/>
      <c r="H10024" s="67"/>
      <c r="J10024" s="67"/>
      <c r="P10024" s="68"/>
      <c r="Q10024" s="69"/>
      <c r="R10024" s="69"/>
      <c r="Z10024" s="70"/>
      <c r="AA10024" s="71"/>
      <c r="AB10024" s="70"/>
      <c r="AC10024" s="70"/>
      <c r="AD10024" s="53"/>
      <c r="AE10024" s="53"/>
      <c r="AF10024" s="72"/>
      <c r="AG10024" s="70"/>
      <c r="AH10024" s="70"/>
      <c r="AI10024" s="70"/>
    </row>
    <row r="10025" spans="1:35" ht="12.75" customHeight="1" x14ac:dyDescent="0.2">
      <c r="A10025" s="64" t="s">
        <v>1656</v>
      </c>
      <c r="B10025" s="65" t="s">
        <v>1655</v>
      </c>
      <c r="C10025" s="65">
        <v>467658</v>
      </c>
      <c r="D10025" s="66">
        <f>VLOOKUP(A10025,'2.1 Termination Charges'!$B$4:$F$904,5,0)</f>
        <v>3.6600000000000001E-3</v>
      </c>
      <c r="G10025" s="67"/>
      <c r="H10025" s="67"/>
      <c r="J10025" s="67"/>
      <c r="P10025" s="68"/>
      <c r="Q10025" s="69"/>
      <c r="R10025" s="69"/>
      <c r="Z10025" s="70"/>
      <c r="AA10025" s="71"/>
      <c r="AB10025" s="70"/>
      <c r="AC10025" s="70"/>
      <c r="AD10025" s="53"/>
      <c r="AE10025" s="53"/>
      <c r="AF10025" s="72"/>
      <c r="AG10025" s="70"/>
      <c r="AH10025" s="70"/>
      <c r="AI10025" s="70"/>
    </row>
    <row r="10026" spans="1:35" ht="12.75" customHeight="1" x14ac:dyDescent="0.2">
      <c r="A10026" s="64" t="s">
        <v>1656</v>
      </c>
      <c r="B10026" s="65" t="s">
        <v>1655</v>
      </c>
      <c r="C10026" s="65">
        <v>467659</v>
      </c>
      <c r="D10026" s="66">
        <f>VLOOKUP(A10026,'2.1 Termination Charges'!$B$4:$F$904,5,0)</f>
        <v>3.6600000000000001E-3</v>
      </c>
      <c r="G10026" s="67"/>
      <c r="H10026" s="67"/>
      <c r="J10026" s="67"/>
      <c r="P10026" s="68"/>
      <c r="Q10026" s="69"/>
      <c r="R10026" s="69"/>
      <c r="Z10026" s="70"/>
      <c r="AA10026" s="71"/>
      <c r="AB10026" s="70"/>
      <c r="AC10026" s="70"/>
      <c r="AD10026" s="53"/>
      <c r="AE10026" s="53"/>
      <c r="AF10026" s="72"/>
      <c r="AG10026" s="70"/>
      <c r="AH10026" s="70"/>
      <c r="AI10026" s="70"/>
    </row>
    <row r="10027" spans="1:35" ht="12.75" customHeight="1" x14ac:dyDescent="0.2">
      <c r="A10027" s="64" t="s">
        <v>1656</v>
      </c>
      <c r="B10027" s="65" t="s">
        <v>1655</v>
      </c>
      <c r="C10027" s="65">
        <v>467665</v>
      </c>
      <c r="D10027" s="66">
        <f>VLOOKUP(A10027,'2.1 Termination Charges'!$B$4:$F$904,5,0)</f>
        <v>3.6600000000000001E-3</v>
      </c>
      <c r="G10027" s="67"/>
      <c r="H10027" s="67"/>
      <c r="J10027" s="67"/>
      <c r="P10027" s="68"/>
      <c r="Q10027" s="69"/>
      <c r="R10027" s="69"/>
      <c r="Z10027" s="70"/>
      <c r="AA10027" s="71"/>
      <c r="AB10027" s="70"/>
      <c r="AC10027" s="70"/>
      <c r="AD10027" s="53"/>
      <c r="AE10027" s="53"/>
      <c r="AF10027" s="72"/>
      <c r="AG10027" s="70"/>
      <c r="AH10027" s="70"/>
      <c r="AI10027" s="70"/>
    </row>
    <row r="10028" spans="1:35" ht="12.75" customHeight="1" x14ac:dyDescent="0.2">
      <c r="A10028" s="64" t="s">
        <v>1656</v>
      </c>
      <c r="B10028" s="65" t="s">
        <v>1655</v>
      </c>
      <c r="C10028" s="65">
        <v>4676667</v>
      </c>
      <c r="D10028" s="66">
        <f>VLOOKUP(A10028,'2.1 Termination Charges'!$B$4:$F$904,5,0)</f>
        <v>3.6600000000000001E-3</v>
      </c>
      <c r="G10028" s="67"/>
      <c r="H10028" s="67"/>
      <c r="J10028" s="67"/>
      <c r="P10028" s="68"/>
      <c r="Q10028" s="69"/>
      <c r="R10028" s="69"/>
      <c r="Z10028" s="70"/>
      <c r="AA10028" s="71"/>
      <c r="AB10028" s="70"/>
      <c r="AC10028" s="70"/>
      <c r="AD10028" s="53"/>
      <c r="AE10028" s="53"/>
      <c r="AF10028" s="72"/>
      <c r="AG10028" s="70"/>
      <c r="AH10028" s="70"/>
      <c r="AI10028" s="70"/>
    </row>
    <row r="10029" spans="1:35" ht="12.75" customHeight="1" x14ac:dyDescent="0.2">
      <c r="A10029" s="64" t="s">
        <v>1656</v>
      </c>
      <c r="B10029" s="65" t="s">
        <v>1655</v>
      </c>
      <c r="C10029" s="65">
        <v>467668</v>
      </c>
      <c r="D10029" s="66">
        <f>VLOOKUP(A10029,'2.1 Termination Charges'!$B$4:$F$904,5,0)</f>
        <v>3.6600000000000001E-3</v>
      </c>
      <c r="G10029" s="67"/>
      <c r="H10029" s="67"/>
      <c r="J10029" s="67"/>
      <c r="P10029" s="68"/>
      <c r="Q10029" s="69"/>
      <c r="R10029" s="69"/>
      <c r="Z10029" s="70"/>
      <c r="AA10029" s="71"/>
      <c r="AB10029" s="70"/>
      <c r="AC10029" s="70"/>
      <c r="AD10029" s="53"/>
      <c r="AE10029" s="53"/>
      <c r="AF10029" s="72"/>
      <c r="AG10029" s="70"/>
      <c r="AH10029" s="70"/>
      <c r="AI10029" s="70"/>
    </row>
    <row r="10030" spans="1:35" ht="12.75" customHeight="1" x14ac:dyDescent="0.2">
      <c r="A10030" s="64" t="s">
        <v>1656</v>
      </c>
      <c r="B10030" s="65" t="s">
        <v>1655</v>
      </c>
      <c r="C10030" s="65">
        <v>4676695</v>
      </c>
      <c r="D10030" s="66">
        <f>VLOOKUP(A10030,'2.1 Termination Charges'!$B$4:$F$904,5,0)</f>
        <v>3.6600000000000001E-3</v>
      </c>
      <c r="G10030" s="67"/>
      <c r="H10030" s="67"/>
      <c r="J10030" s="67"/>
      <c r="P10030" s="68"/>
      <c r="Q10030" s="69"/>
      <c r="R10030" s="69"/>
      <c r="Z10030" s="70"/>
      <c r="AA10030" s="71"/>
      <c r="AB10030" s="70"/>
      <c r="AC10030" s="70"/>
      <c r="AD10030" s="53"/>
      <c r="AE10030" s="53"/>
      <c r="AF10030" s="72"/>
      <c r="AG10030" s="70"/>
      <c r="AH10030" s="70"/>
      <c r="AI10030" s="70"/>
    </row>
    <row r="10031" spans="1:35" ht="12.75" customHeight="1" x14ac:dyDescent="0.2">
      <c r="A10031" s="64" t="s">
        <v>1656</v>
      </c>
      <c r="B10031" s="65" t="s">
        <v>1655</v>
      </c>
      <c r="C10031" s="65">
        <v>4676696</v>
      </c>
      <c r="D10031" s="66">
        <f>VLOOKUP(A10031,'2.1 Termination Charges'!$B$4:$F$904,5,0)</f>
        <v>3.6600000000000001E-3</v>
      </c>
      <c r="G10031" s="67"/>
      <c r="H10031" s="67"/>
      <c r="J10031" s="67"/>
      <c r="P10031" s="68"/>
      <c r="Q10031" s="69"/>
      <c r="R10031" s="69"/>
      <c r="Z10031" s="70"/>
      <c r="AA10031" s="71"/>
      <c r="AB10031" s="70"/>
      <c r="AC10031" s="70"/>
      <c r="AD10031" s="53"/>
      <c r="AE10031" s="53"/>
      <c r="AF10031" s="72"/>
      <c r="AG10031" s="70"/>
      <c r="AH10031" s="70"/>
      <c r="AI10031" s="70"/>
    </row>
    <row r="10032" spans="1:35" ht="12.75" customHeight="1" x14ac:dyDescent="0.2">
      <c r="A10032" s="64" t="s">
        <v>1656</v>
      </c>
      <c r="B10032" s="65" t="s">
        <v>1655</v>
      </c>
      <c r="C10032" s="65">
        <v>4676697</v>
      </c>
      <c r="D10032" s="66">
        <f>VLOOKUP(A10032,'2.1 Termination Charges'!$B$4:$F$904,5,0)</f>
        <v>3.6600000000000001E-3</v>
      </c>
      <c r="G10032" s="67"/>
      <c r="H10032" s="67"/>
      <c r="J10032" s="67"/>
      <c r="P10032" s="68"/>
      <c r="Q10032" s="69"/>
      <c r="R10032" s="69"/>
      <c r="Z10032" s="70"/>
      <c r="AA10032" s="71"/>
      <c r="AB10032" s="70"/>
      <c r="AC10032" s="70"/>
      <c r="AD10032" s="53"/>
      <c r="AE10032" s="53"/>
      <c r="AF10032" s="72"/>
      <c r="AG10032" s="70"/>
      <c r="AH10032" s="70"/>
      <c r="AI10032" s="70"/>
    </row>
    <row r="10033" spans="1:35" ht="12.75" customHeight="1" x14ac:dyDescent="0.2">
      <c r="A10033" s="64" t="s">
        <v>1656</v>
      </c>
      <c r="B10033" s="65" t="s">
        <v>1655</v>
      </c>
      <c r="C10033" s="65">
        <v>4676698</v>
      </c>
      <c r="D10033" s="66">
        <f>VLOOKUP(A10033,'2.1 Termination Charges'!$B$4:$F$904,5,0)</f>
        <v>3.6600000000000001E-3</v>
      </c>
      <c r="G10033" s="67"/>
      <c r="H10033" s="67"/>
      <c r="J10033" s="67"/>
      <c r="P10033" s="68"/>
      <c r="Q10033" s="69"/>
      <c r="R10033" s="69"/>
      <c r="Z10033" s="70"/>
      <c r="AA10033" s="71"/>
      <c r="AB10033" s="70"/>
      <c r="AC10033" s="70"/>
      <c r="AD10033" s="53"/>
      <c r="AE10033" s="53"/>
      <c r="AF10033" s="72"/>
      <c r="AG10033" s="70"/>
      <c r="AH10033" s="70"/>
      <c r="AI10033" s="70"/>
    </row>
    <row r="10034" spans="1:35" ht="12.75" customHeight="1" x14ac:dyDescent="0.2">
      <c r="A10034" s="64" t="s">
        <v>1656</v>
      </c>
      <c r="B10034" s="65" t="s">
        <v>1655</v>
      </c>
      <c r="C10034" s="65">
        <v>4676699</v>
      </c>
      <c r="D10034" s="66">
        <f>VLOOKUP(A10034,'2.1 Termination Charges'!$B$4:$F$904,5,0)</f>
        <v>3.6600000000000001E-3</v>
      </c>
      <c r="G10034" s="67"/>
      <c r="H10034" s="67"/>
      <c r="J10034" s="67"/>
      <c r="P10034" s="68"/>
      <c r="Q10034" s="69"/>
      <c r="R10034" s="69"/>
      <c r="Z10034" s="70"/>
      <c r="AA10034" s="71"/>
      <c r="AB10034" s="70"/>
      <c r="AC10034" s="70"/>
      <c r="AD10034" s="53"/>
      <c r="AE10034" s="53"/>
      <c r="AF10034" s="72"/>
      <c r="AG10034" s="70"/>
      <c r="AH10034" s="70"/>
      <c r="AI10034" s="70"/>
    </row>
    <row r="10035" spans="1:35" ht="12.75" customHeight="1" x14ac:dyDescent="0.2">
      <c r="A10035" s="64" t="s">
        <v>1656</v>
      </c>
      <c r="B10035" s="65" t="s">
        <v>1655</v>
      </c>
      <c r="C10035" s="65">
        <v>467670</v>
      </c>
      <c r="D10035" s="66">
        <f>VLOOKUP(A10035,'2.1 Termination Charges'!$B$4:$F$904,5,0)</f>
        <v>3.6600000000000001E-3</v>
      </c>
      <c r="G10035" s="67"/>
      <c r="H10035" s="67"/>
      <c r="J10035" s="67"/>
      <c r="P10035" s="68"/>
      <c r="Q10035" s="69"/>
      <c r="R10035" s="69"/>
      <c r="Z10035" s="70"/>
      <c r="AA10035" s="71"/>
      <c r="AB10035" s="70"/>
      <c r="AC10035" s="70"/>
      <c r="AD10035" s="53"/>
      <c r="AE10035" s="53"/>
      <c r="AF10035" s="72"/>
      <c r="AG10035" s="70"/>
      <c r="AH10035" s="70"/>
      <c r="AI10035" s="70"/>
    </row>
    <row r="10036" spans="1:35" ht="12.75" customHeight="1" x14ac:dyDescent="0.2">
      <c r="A10036" s="64" t="s">
        <v>1656</v>
      </c>
      <c r="B10036" s="65" t="s">
        <v>1655</v>
      </c>
      <c r="C10036" s="65">
        <v>467671</v>
      </c>
      <c r="D10036" s="66">
        <f>VLOOKUP(A10036,'2.1 Termination Charges'!$B$4:$F$904,5,0)</f>
        <v>3.6600000000000001E-3</v>
      </c>
      <c r="G10036" s="67"/>
      <c r="H10036" s="67"/>
      <c r="J10036" s="67"/>
      <c r="P10036" s="68"/>
      <c r="Q10036" s="69"/>
      <c r="R10036" s="69"/>
      <c r="Z10036" s="70"/>
      <c r="AA10036" s="71"/>
      <c r="AB10036" s="70"/>
      <c r="AC10036" s="70"/>
      <c r="AD10036" s="53"/>
      <c r="AE10036" s="53"/>
      <c r="AF10036" s="72"/>
      <c r="AG10036" s="70"/>
      <c r="AH10036" s="70"/>
      <c r="AI10036" s="70"/>
    </row>
    <row r="10037" spans="1:35" ht="12.75" customHeight="1" x14ac:dyDescent="0.2">
      <c r="A10037" s="64" t="s">
        <v>1656</v>
      </c>
      <c r="B10037" s="65" t="s">
        <v>1655</v>
      </c>
      <c r="C10037" s="65">
        <v>4676720</v>
      </c>
      <c r="D10037" s="66">
        <f>VLOOKUP(A10037,'2.1 Termination Charges'!$B$4:$F$904,5,0)</f>
        <v>3.6600000000000001E-3</v>
      </c>
      <c r="G10037" s="67"/>
      <c r="H10037" s="67"/>
      <c r="J10037" s="67"/>
      <c r="P10037" s="68"/>
      <c r="Q10037" s="69"/>
      <c r="R10037" s="69"/>
      <c r="Z10037" s="70"/>
      <c r="AA10037" s="71"/>
      <c r="AB10037" s="70"/>
      <c r="AC10037" s="70"/>
      <c r="AD10037" s="53"/>
      <c r="AE10037" s="53"/>
      <c r="AF10037" s="72"/>
      <c r="AG10037" s="70"/>
      <c r="AH10037" s="70"/>
      <c r="AI10037" s="70"/>
    </row>
    <row r="10038" spans="1:35" ht="12.75" customHeight="1" x14ac:dyDescent="0.2">
      <c r="A10038" s="64" t="s">
        <v>1656</v>
      </c>
      <c r="B10038" s="65" t="s">
        <v>1655</v>
      </c>
      <c r="C10038" s="65">
        <v>4676721</v>
      </c>
      <c r="D10038" s="66">
        <f>VLOOKUP(A10038,'2.1 Termination Charges'!$B$4:$F$904,5,0)</f>
        <v>3.6600000000000001E-3</v>
      </c>
      <c r="G10038" s="67"/>
      <c r="H10038" s="67"/>
      <c r="J10038" s="67"/>
      <c r="P10038" s="68"/>
      <c r="Q10038" s="69"/>
      <c r="R10038" s="69"/>
      <c r="Z10038" s="70"/>
      <c r="AA10038" s="71"/>
      <c r="AB10038" s="70"/>
      <c r="AC10038" s="70"/>
      <c r="AD10038" s="53"/>
      <c r="AE10038" s="53"/>
      <c r="AF10038" s="72"/>
      <c r="AG10038" s="70"/>
      <c r="AH10038" s="70"/>
      <c r="AI10038" s="70"/>
    </row>
    <row r="10039" spans="1:35" ht="12.75" customHeight="1" x14ac:dyDescent="0.2">
      <c r="A10039" s="64" t="s">
        <v>1656</v>
      </c>
      <c r="B10039" s="65" t="s">
        <v>1655</v>
      </c>
      <c r="C10039" s="65">
        <v>4676722</v>
      </c>
      <c r="D10039" s="66">
        <f>VLOOKUP(A10039,'2.1 Termination Charges'!$B$4:$F$904,5,0)</f>
        <v>3.6600000000000001E-3</v>
      </c>
      <c r="G10039" s="67"/>
      <c r="H10039" s="67"/>
      <c r="J10039" s="67"/>
      <c r="P10039" s="68"/>
      <c r="Q10039" s="69"/>
      <c r="R10039" s="69"/>
      <c r="Z10039" s="70"/>
      <c r="AA10039" s="71"/>
      <c r="AB10039" s="70"/>
      <c r="AC10039" s="70"/>
      <c r="AD10039" s="53"/>
      <c r="AE10039" s="53"/>
      <c r="AF10039" s="72"/>
      <c r="AG10039" s="70"/>
      <c r="AH10039" s="70"/>
      <c r="AI10039" s="70"/>
    </row>
    <row r="10040" spans="1:35" ht="12.75" customHeight="1" x14ac:dyDescent="0.2">
      <c r="A10040" s="64" t="s">
        <v>1656</v>
      </c>
      <c r="B10040" s="65" t="s">
        <v>1655</v>
      </c>
      <c r="C10040" s="65">
        <v>4676723</v>
      </c>
      <c r="D10040" s="66">
        <f>VLOOKUP(A10040,'2.1 Termination Charges'!$B$4:$F$904,5,0)</f>
        <v>3.6600000000000001E-3</v>
      </c>
      <c r="G10040" s="67"/>
      <c r="H10040" s="67"/>
      <c r="J10040" s="67"/>
      <c r="P10040" s="68"/>
      <c r="Q10040" s="69"/>
      <c r="R10040" s="69"/>
      <c r="Z10040" s="70"/>
      <c r="AA10040" s="71"/>
      <c r="AB10040" s="70"/>
      <c r="AC10040" s="70"/>
      <c r="AD10040" s="53"/>
      <c r="AE10040" s="53"/>
      <c r="AF10040" s="72"/>
      <c r="AG10040" s="70"/>
      <c r="AH10040" s="70"/>
      <c r="AI10040" s="70"/>
    </row>
    <row r="10041" spans="1:35" ht="12.75" customHeight="1" x14ac:dyDescent="0.2">
      <c r="A10041" s="64" t="s">
        <v>1656</v>
      </c>
      <c r="B10041" s="65" t="s">
        <v>1655</v>
      </c>
      <c r="C10041" s="65">
        <v>4676724</v>
      </c>
      <c r="D10041" s="66">
        <f>VLOOKUP(A10041,'2.1 Termination Charges'!$B$4:$F$904,5,0)</f>
        <v>3.6600000000000001E-3</v>
      </c>
      <c r="G10041" s="67"/>
      <c r="H10041" s="67"/>
      <c r="J10041" s="67"/>
      <c r="P10041" s="68"/>
      <c r="Q10041" s="69"/>
      <c r="R10041" s="69"/>
      <c r="Z10041" s="70"/>
      <c r="AA10041" s="71"/>
      <c r="AB10041" s="70"/>
      <c r="AC10041" s="70"/>
      <c r="AD10041" s="53"/>
      <c r="AE10041" s="53"/>
      <c r="AF10041" s="72"/>
      <c r="AG10041" s="70"/>
      <c r="AH10041" s="70"/>
      <c r="AI10041" s="70"/>
    </row>
    <row r="10042" spans="1:35" ht="12.75" customHeight="1" x14ac:dyDescent="0.2">
      <c r="A10042" s="64" t="s">
        <v>1656</v>
      </c>
      <c r="B10042" s="65" t="s">
        <v>1655</v>
      </c>
      <c r="C10042" s="65">
        <v>4676725</v>
      </c>
      <c r="D10042" s="66">
        <f>VLOOKUP(A10042,'2.1 Termination Charges'!$B$4:$F$904,5,0)</f>
        <v>3.6600000000000001E-3</v>
      </c>
      <c r="G10042" s="67"/>
      <c r="H10042" s="67"/>
      <c r="J10042" s="67"/>
      <c r="P10042" s="68"/>
      <c r="Q10042" s="69"/>
      <c r="R10042" s="69"/>
      <c r="Z10042" s="70"/>
      <c r="AA10042" s="71"/>
      <c r="AB10042" s="70"/>
      <c r="AC10042" s="70"/>
      <c r="AD10042" s="53"/>
      <c r="AE10042" s="53"/>
      <c r="AF10042" s="72"/>
      <c r="AG10042" s="70"/>
      <c r="AH10042" s="70"/>
      <c r="AI10042" s="70"/>
    </row>
    <row r="10043" spans="1:35" ht="12.75" customHeight="1" x14ac:dyDescent="0.2">
      <c r="A10043" s="64" t="s">
        <v>1656</v>
      </c>
      <c r="B10043" s="65" t="s">
        <v>1655</v>
      </c>
      <c r="C10043" s="65">
        <v>467672673</v>
      </c>
      <c r="D10043" s="66">
        <f>VLOOKUP(A10043,'2.1 Termination Charges'!$B$4:$F$904,5,0)</f>
        <v>3.6600000000000001E-3</v>
      </c>
      <c r="G10043" s="67"/>
      <c r="H10043" s="67"/>
      <c r="J10043" s="67"/>
      <c r="P10043" s="68"/>
      <c r="Q10043" s="69"/>
      <c r="R10043" s="69"/>
      <c r="Z10043" s="70"/>
      <c r="AA10043" s="71"/>
      <c r="AB10043" s="70"/>
      <c r="AC10043" s="70"/>
      <c r="AD10043" s="53"/>
      <c r="AE10043" s="53"/>
      <c r="AF10043" s="72"/>
      <c r="AG10043" s="70"/>
      <c r="AH10043" s="70"/>
      <c r="AI10043" s="70"/>
    </row>
    <row r="10044" spans="1:35" ht="12.75" customHeight="1" x14ac:dyDescent="0.2">
      <c r="A10044" s="64" t="s">
        <v>1656</v>
      </c>
      <c r="B10044" s="65" t="s">
        <v>1655</v>
      </c>
      <c r="C10044" s="65">
        <v>467690</v>
      </c>
      <c r="D10044" s="66">
        <f>VLOOKUP(A10044,'2.1 Termination Charges'!$B$4:$F$904,5,0)</f>
        <v>3.6600000000000001E-3</v>
      </c>
      <c r="G10044" s="67"/>
      <c r="H10044" s="67"/>
      <c r="J10044" s="67"/>
      <c r="P10044" s="68"/>
      <c r="Q10044" s="69"/>
      <c r="R10044" s="69"/>
      <c r="Z10044" s="70"/>
      <c r="AA10044" s="71"/>
      <c r="AB10044" s="70"/>
      <c r="AC10044" s="70"/>
      <c r="AD10044" s="53"/>
      <c r="AE10044" s="53"/>
      <c r="AF10044" s="72"/>
      <c r="AG10044" s="70"/>
      <c r="AH10044" s="70"/>
      <c r="AI10044" s="70"/>
    </row>
    <row r="10045" spans="1:35" ht="12.75" customHeight="1" x14ac:dyDescent="0.2">
      <c r="A10045" s="64" t="s">
        <v>1656</v>
      </c>
      <c r="B10045" s="65" t="s">
        <v>1655</v>
      </c>
      <c r="C10045" s="65">
        <v>467691</v>
      </c>
      <c r="D10045" s="66">
        <f>VLOOKUP(A10045,'2.1 Termination Charges'!$B$4:$F$904,5,0)</f>
        <v>3.6600000000000001E-3</v>
      </c>
      <c r="G10045" s="67"/>
      <c r="H10045" s="67"/>
      <c r="J10045" s="67"/>
      <c r="P10045" s="68"/>
      <c r="Q10045" s="69"/>
      <c r="R10045" s="69"/>
      <c r="Z10045" s="70"/>
      <c r="AA10045" s="71"/>
      <c r="AB10045" s="70"/>
      <c r="AC10045" s="70"/>
      <c r="AD10045" s="53"/>
      <c r="AE10045" s="53"/>
      <c r="AF10045" s="72"/>
      <c r="AG10045" s="70"/>
      <c r="AH10045" s="70"/>
      <c r="AI10045" s="70"/>
    </row>
    <row r="10046" spans="1:35" ht="12.75" customHeight="1" x14ac:dyDescent="0.2">
      <c r="A10046" s="64" t="s">
        <v>1656</v>
      </c>
      <c r="B10046" s="65" t="s">
        <v>1655</v>
      </c>
      <c r="C10046" s="65">
        <v>467692</v>
      </c>
      <c r="D10046" s="66">
        <f>VLOOKUP(A10046,'2.1 Termination Charges'!$B$4:$F$904,5,0)</f>
        <v>3.6600000000000001E-3</v>
      </c>
      <c r="G10046" s="67"/>
      <c r="H10046" s="67"/>
      <c r="J10046" s="67"/>
      <c r="P10046" s="68"/>
      <c r="Q10046" s="69"/>
      <c r="R10046" s="69"/>
      <c r="Z10046" s="70"/>
      <c r="AA10046" s="71"/>
      <c r="AB10046" s="70"/>
      <c r="AC10046" s="70"/>
      <c r="AD10046" s="53"/>
      <c r="AE10046" s="53"/>
      <c r="AF10046" s="72"/>
      <c r="AG10046" s="70"/>
      <c r="AH10046" s="70"/>
      <c r="AI10046" s="70"/>
    </row>
    <row r="10047" spans="1:35" ht="12.75" customHeight="1" x14ac:dyDescent="0.2">
      <c r="A10047" s="64" t="s">
        <v>1656</v>
      </c>
      <c r="B10047" s="65" t="s">
        <v>1655</v>
      </c>
      <c r="C10047" s="65">
        <v>467693</v>
      </c>
      <c r="D10047" s="66">
        <f>VLOOKUP(A10047,'2.1 Termination Charges'!$B$4:$F$904,5,0)</f>
        <v>3.6600000000000001E-3</v>
      </c>
      <c r="G10047" s="67"/>
      <c r="H10047" s="67"/>
      <c r="J10047" s="67"/>
      <c r="P10047" s="68"/>
      <c r="Q10047" s="69"/>
      <c r="R10047" s="69"/>
      <c r="Z10047" s="70"/>
      <c r="AA10047" s="71"/>
      <c r="AB10047" s="70"/>
      <c r="AC10047" s="70"/>
      <c r="AD10047" s="53"/>
      <c r="AE10047" s="53"/>
      <c r="AF10047" s="72"/>
      <c r="AG10047" s="70"/>
      <c r="AH10047" s="70"/>
      <c r="AI10047" s="70"/>
    </row>
    <row r="10048" spans="1:35" ht="12.75" customHeight="1" x14ac:dyDescent="0.2">
      <c r="A10048" s="64" t="s">
        <v>1656</v>
      </c>
      <c r="B10048" s="65" t="s">
        <v>1655</v>
      </c>
      <c r="C10048" s="65">
        <v>467694</v>
      </c>
      <c r="D10048" s="66">
        <f>VLOOKUP(A10048,'2.1 Termination Charges'!$B$4:$F$904,5,0)</f>
        <v>3.6600000000000001E-3</v>
      </c>
      <c r="G10048" s="67"/>
      <c r="H10048" s="67"/>
      <c r="J10048" s="67"/>
      <c r="P10048" s="68"/>
      <c r="Q10048" s="69"/>
      <c r="R10048" s="69"/>
      <c r="Z10048" s="70"/>
      <c r="AA10048" s="71"/>
      <c r="AB10048" s="70"/>
      <c r="AC10048" s="70"/>
      <c r="AD10048" s="53"/>
      <c r="AE10048" s="53"/>
      <c r="AF10048" s="72"/>
      <c r="AG10048" s="70"/>
      <c r="AH10048" s="70"/>
      <c r="AI10048" s="70"/>
    </row>
    <row r="10049" spans="1:35" ht="12.75" customHeight="1" x14ac:dyDescent="0.2">
      <c r="A10049" s="64" t="s">
        <v>1658</v>
      </c>
      <c r="B10049" s="65" t="s">
        <v>1657</v>
      </c>
      <c r="C10049" s="65">
        <v>46675</v>
      </c>
      <c r="D10049" s="66">
        <f>VLOOKUP(A10049,'2.1 Termination Charges'!$B$4:$F$904,5,0)</f>
        <v>3.6600000000000001E-3</v>
      </c>
      <c r="G10049" s="67"/>
      <c r="H10049" s="67"/>
      <c r="J10049" s="67"/>
      <c r="P10049" s="68"/>
      <c r="Q10049" s="69"/>
      <c r="R10049" s="69"/>
      <c r="Z10049" s="70"/>
      <c r="AA10049" s="71"/>
      <c r="AB10049" s="70"/>
      <c r="AC10049" s="70"/>
      <c r="AD10049" s="53"/>
      <c r="AE10049" s="53"/>
      <c r="AF10049" s="72"/>
      <c r="AG10049" s="70"/>
      <c r="AH10049" s="70"/>
      <c r="AI10049" s="70"/>
    </row>
    <row r="10050" spans="1:35" ht="12.75" customHeight="1" x14ac:dyDescent="0.2">
      <c r="A10050" s="64" t="s">
        <v>1658</v>
      </c>
      <c r="B10050" s="65" t="s">
        <v>1657</v>
      </c>
      <c r="C10050" s="65">
        <v>467230</v>
      </c>
      <c r="D10050" s="66">
        <f>VLOOKUP(A10050,'2.1 Termination Charges'!$B$4:$F$904,5,0)</f>
        <v>3.6600000000000001E-3</v>
      </c>
      <c r="G10050" s="67"/>
      <c r="H10050" s="67"/>
      <c r="J10050" s="67"/>
      <c r="P10050" s="68"/>
      <c r="Q10050" s="69"/>
      <c r="R10050" s="69"/>
      <c r="Z10050" s="70"/>
      <c r="AA10050" s="71"/>
      <c r="AB10050" s="70"/>
      <c r="AC10050" s="70"/>
      <c r="AD10050" s="53"/>
      <c r="AE10050" s="53"/>
      <c r="AF10050" s="72"/>
      <c r="AG10050" s="70"/>
      <c r="AH10050" s="70"/>
      <c r="AI10050" s="70"/>
    </row>
    <row r="10051" spans="1:35" ht="12.75" customHeight="1" x14ac:dyDescent="0.2">
      <c r="A10051" s="64" t="s">
        <v>1658</v>
      </c>
      <c r="B10051" s="65" t="s">
        <v>1657</v>
      </c>
      <c r="C10051" s="65">
        <v>467231</v>
      </c>
      <c r="D10051" s="66">
        <f>VLOOKUP(A10051,'2.1 Termination Charges'!$B$4:$F$904,5,0)</f>
        <v>3.6600000000000001E-3</v>
      </c>
      <c r="G10051" s="67"/>
      <c r="H10051" s="67"/>
      <c r="J10051" s="67"/>
      <c r="P10051" s="68"/>
      <c r="Q10051" s="69"/>
      <c r="R10051" s="69"/>
      <c r="Z10051" s="70"/>
      <c r="AA10051" s="71"/>
      <c r="AB10051" s="70"/>
      <c r="AC10051" s="70"/>
      <c r="AD10051" s="53"/>
      <c r="AE10051" s="53"/>
      <c r="AF10051" s="72"/>
      <c r="AG10051" s="70"/>
      <c r="AH10051" s="70"/>
      <c r="AI10051" s="70"/>
    </row>
    <row r="10052" spans="1:35" ht="12.75" customHeight="1" x14ac:dyDescent="0.2">
      <c r="A10052" s="64" t="s">
        <v>1658</v>
      </c>
      <c r="B10052" s="65" t="s">
        <v>1657</v>
      </c>
      <c r="C10052" s="65">
        <v>467232</v>
      </c>
      <c r="D10052" s="66">
        <f>VLOOKUP(A10052,'2.1 Termination Charges'!$B$4:$F$904,5,0)</f>
        <v>3.6600000000000001E-3</v>
      </c>
      <c r="G10052" s="67"/>
      <c r="H10052" s="67"/>
      <c r="J10052" s="67"/>
      <c r="P10052" s="68"/>
      <c r="Q10052" s="69"/>
      <c r="R10052" s="69"/>
      <c r="Z10052" s="70"/>
      <c r="AA10052" s="71"/>
      <c r="AB10052" s="70"/>
      <c r="AC10052" s="70"/>
      <c r="AD10052" s="53"/>
      <c r="AE10052" s="53"/>
      <c r="AF10052" s="72"/>
      <c r="AG10052" s="70"/>
      <c r="AH10052" s="70"/>
      <c r="AI10052" s="70"/>
    </row>
    <row r="10053" spans="1:35" ht="12.75" customHeight="1" x14ac:dyDescent="0.2">
      <c r="A10053" s="64" t="s">
        <v>1658</v>
      </c>
      <c r="B10053" s="65" t="s">
        <v>1657</v>
      </c>
      <c r="C10053" s="65">
        <v>467233</v>
      </c>
      <c r="D10053" s="66">
        <f>VLOOKUP(A10053,'2.1 Termination Charges'!$B$4:$F$904,5,0)</f>
        <v>3.6600000000000001E-3</v>
      </c>
      <c r="G10053" s="67"/>
      <c r="H10053" s="67"/>
      <c r="J10053" s="67"/>
      <c r="P10053" s="68"/>
      <c r="Q10053" s="69"/>
      <c r="R10053" s="69"/>
      <c r="Z10053" s="70"/>
      <c r="AA10053" s="71"/>
      <c r="AB10053" s="70"/>
      <c r="AC10053" s="70"/>
      <c r="AD10053" s="53"/>
      <c r="AE10053" s="53"/>
      <c r="AF10053" s="72"/>
      <c r="AG10053" s="70"/>
      <c r="AH10053" s="70"/>
      <c r="AI10053" s="70"/>
    </row>
    <row r="10054" spans="1:35" ht="12.75" customHeight="1" x14ac:dyDescent="0.2">
      <c r="A10054" s="64" t="s">
        <v>1658</v>
      </c>
      <c r="B10054" s="65" t="s">
        <v>1657</v>
      </c>
      <c r="C10054" s="65">
        <v>467350</v>
      </c>
      <c r="D10054" s="66">
        <f>VLOOKUP(A10054,'2.1 Termination Charges'!$B$4:$F$904,5,0)</f>
        <v>3.6600000000000001E-3</v>
      </c>
      <c r="G10054" s="67"/>
      <c r="H10054" s="67"/>
      <c r="J10054" s="67"/>
      <c r="P10054" s="68"/>
      <c r="Q10054" s="69"/>
      <c r="R10054" s="69"/>
      <c r="Z10054" s="70"/>
      <c r="AA10054" s="71"/>
      <c r="AB10054" s="70"/>
      <c r="AC10054" s="70"/>
      <c r="AD10054" s="53"/>
      <c r="AE10054" s="53"/>
      <c r="AF10054" s="72"/>
      <c r="AG10054" s="70"/>
      <c r="AH10054" s="70"/>
      <c r="AI10054" s="70"/>
    </row>
    <row r="10055" spans="1:35" ht="12.75" customHeight="1" x14ac:dyDescent="0.2">
      <c r="A10055" s="64" t="s">
        <v>1658</v>
      </c>
      <c r="B10055" s="65" t="s">
        <v>1657</v>
      </c>
      <c r="C10055" s="65">
        <v>467351</v>
      </c>
      <c r="D10055" s="66">
        <f>VLOOKUP(A10055,'2.1 Termination Charges'!$B$4:$F$904,5,0)</f>
        <v>3.6600000000000001E-3</v>
      </c>
      <c r="G10055" s="67"/>
      <c r="H10055" s="67"/>
      <c r="J10055" s="67"/>
      <c r="P10055" s="68"/>
      <c r="Q10055" s="69"/>
      <c r="R10055" s="69"/>
      <c r="Z10055" s="70"/>
      <c r="AA10055" s="71"/>
      <c r="AB10055" s="70"/>
      <c r="AC10055" s="70"/>
      <c r="AD10055" s="53"/>
      <c r="AE10055" s="53"/>
      <c r="AF10055" s="72"/>
      <c r="AG10055" s="70"/>
      <c r="AH10055" s="70"/>
      <c r="AI10055" s="70"/>
    </row>
    <row r="10056" spans="1:35" ht="12.75" customHeight="1" x14ac:dyDescent="0.2">
      <c r="A10056" s="64" t="s">
        <v>1658</v>
      </c>
      <c r="B10056" s="65" t="s">
        <v>1657</v>
      </c>
      <c r="C10056" s="65">
        <v>467352</v>
      </c>
      <c r="D10056" s="66">
        <f>VLOOKUP(A10056,'2.1 Termination Charges'!$B$4:$F$904,5,0)</f>
        <v>3.6600000000000001E-3</v>
      </c>
      <c r="G10056" s="67"/>
      <c r="H10056" s="67"/>
      <c r="J10056" s="67"/>
      <c r="P10056" s="68"/>
      <c r="Q10056" s="69"/>
      <c r="R10056" s="69"/>
      <c r="Z10056" s="70"/>
      <c r="AA10056" s="71"/>
      <c r="AB10056" s="70"/>
      <c r="AC10056" s="70"/>
      <c r="AD10056" s="53"/>
      <c r="AE10056" s="53"/>
      <c r="AF10056" s="72"/>
      <c r="AG10056" s="70"/>
      <c r="AH10056" s="70"/>
      <c r="AI10056" s="70"/>
    </row>
    <row r="10057" spans="1:35" ht="12.75" customHeight="1" x14ac:dyDescent="0.2">
      <c r="A10057" s="64" t="s">
        <v>1658</v>
      </c>
      <c r="B10057" s="65" t="s">
        <v>1657</v>
      </c>
      <c r="C10057" s="65">
        <v>467353</v>
      </c>
      <c r="D10057" s="66">
        <f>VLOOKUP(A10057,'2.1 Termination Charges'!$B$4:$F$904,5,0)</f>
        <v>3.6600000000000001E-3</v>
      </c>
      <c r="G10057" s="67"/>
      <c r="H10057" s="67"/>
      <c r="J10057" s="67"/>
      <c r="P10057" s="68"/>
      <c r="Q10057" s="69"/>
      <c r="R10057" s="69"/>
      <c r="Z10057" s="70"/>
      <c r="AA10057" s="71"/>
      <c r="AB10057" s="70"/>
      <c r="AC10057" s="70"/>
      <c r="AD10057" s="53"/>
      <c r="AE10057" s="53"/>
      <c r="AF10057" s="72"/>
      <c r="AG10057" s="70"/>
      <c r="AH10057" s="70"/>
      <c r="AI10057" s="70"/>
    </row>
    <row r="10058" spans="1:35" ht="12.75" customHeight="1" x14ac:dyDescent="0.2">
      <c r="A10058" s="64" t="s">
        <v>1658</v>
      </c>
      <c r="B10058" s="65" t="s">
        <v>1657</v>
      </c>
      <c r="C10058" s="65">
        <v>467354</v>
      </c>
      <c r="D10058" s="66">
        <f>VLOOKUP(A10058,'2.1 Termination Charges'!$B$4:$F$904,5,0)</f>
        <v>3.6600000000000001E-3</v>
      </c>
      <c r="G10058" s="67"/>
      <c r="H10058" s="67"/>
      <c r="J10058" s="67"/>
      <c r="P10058" s="68"/>
      <c r="Q10058" s="69"/>
      <c r="R10058" s="69"/>
      <c r="Z10058" s="70"/>
      <c r="AA10058" s="71"/>
      <c r="AB10058" s="70"/>
      <c r="AC10058" s="70"/>
      <c r="AD10058" s="53"/>
      <c r="AE10058" s="53"/>
      <c r="AF10058" s="72"/>
      <c r="AG10058" s="70"/>
      <c r="AH10058" s="70"/>
      <c r="AI10058" s="70"/>
    </row>
    <row r="10059" spans="1:35" ht="12.75" customHeight="1" x14ac:dyDescent="0.2">
      <c r="A10059" s="64" t="s">
        <v>1658</v>
      </c>
      <c r="B10059" s="65" t="s">
        <v>1657</v>
      </c>
      <c r="C10059" s="65">
        <v>467600</v>
      </c>
      <c r="D10059" s="66">
        <f>VLOOKUP(A10059,'2.1 Termination Charges'!$B$4:$F$904,5,0)</f>
        <v>3.6600000000000001E-3</v>
      </c>
      <c r="G10059" s="67"/>
      <c r="H10059" s="67"/>
      <c r="J10059" s="67"/>
      <c r="P10059" s="68"/>
      <c r="Q10059" s="69"/>
      <c r="R10059" s="69"/>
      <c r="Z10059" s="70"/>
      <c r="AA10059" s="71"/>
      <c r="AB10059" s="70"/>
      <c r="AC10059" s="70"/>
      <c r="AD10059" s="53"/>
      <c r="AE10059" s="53"/>
      <c r="AF10059" s="72"/>
      <c r="AG10059" s="70"/>
      <c r="AH10059" s="70"/>
      <c r="AI10059" s="70"/>
    </row>
    <row r="10060" spans="1:35" ht="12.75" customHeight="1" x14ac:dyDescent="0.2">
      <c r="A10060" s="64" t="s">
        <v>1658</v>
      </c>
      <c r="B10060" s="65" t="s">
        <v>1657</v>
      </c>
      <c r="C10060" s="65">
        <v>467601</v>
      </c>
      <c r="D10060" s="66">
        <f>VLOOKUP(A10060,'2.1 Termination Charges'!$B$4:$F$904,5,0)</f>
        <v>3.6600000000000001E-3</v>
      </c>
      <c r="G10060" s="67"/>
      <c r="H10060" s="67"/>
      <c r="J10060" s="67"/>
      <c r="P10060" s="68"/>
      <c r="Q10060" s="69"/>
      <c r="R10060" s="69"/>
      <c r="Z10060" s="70"/>
      <c r="AA10060" s="71"/>
      <c r="AB10060" s="70"/>
      <c r="AC10060" s="70"/>
      <c r="AD10060" s="53"/>
      <c r="AE10060" s="53"/>
      <c r="AF10060" s="72"/>
      <c r="AG10060" s="70"/>
      <c r="AH10060" s="70"/>
      <c r="AI10060" s="70"/>
    </row>
    <row r="10061" spans="1:35" ht="12.75" customHeight="1" x14ac:dyDescent="0.2">
      <c r="A10061" s="64" t="s">
        <v>1658</v>
      </c>
      <c r="B10061" s="65" t="s">
        <v>1657</v>
      </c>
      <c r="C10061" s="65">
        <v>467602</v>
      </c>
      <c r="D10061" s="66">
        <f>VLOOKUP(A10061,'2.1 Termination Charges'!$B$4:$F$904,5,0)</f>
        <v>3.6600000000000001E-3</v>
      </c>
      <c r="G10061" s="67"/>
      <c r="H10061" s="67"/>
      <c r="J10061" s="67"/>
      <c r="P10061" s="68"/>
      <c r="Q10061" s="69"/>
      <c r="R10061" s="69"/>
      <c r="Z10061" s="70"/>
      <c r="AA10061" s="71"/>
      <c r="AB10061" s="70"/>
      <c r="AC10061" s="70"/>
      <c r="AD10061" s="53"/>
      <c r="AE10061" s="53"/>
      <c r="AF10061" s="72"/>
      <c r="AG10061" s="70"/>
      <c r="AH10061" s="70"/>
      <c r="AI10061" s="70"/>
    </row>
    <row r="10062" spans="1:35" ht="12.75" customHeight="1" x14ac:dyDescent="0.2">
      <c r="A10062" s="64" t="s">
        <v>1658</v>
      </c>
      <c r="B10062" s="65" t="s">
        <v>1657</v>
      </c>
      <c r="C10062" s="65">
        <v>467603</v>
      </c>
      <c r="D10062" s="66">
        <f>VLOOKUP(A10062,'2.1 Termination Charges'!$B$4:$F$904,5,0)</f>
        <v>3.6600000000000001E-3</v>
      </c>
      <c r="G10062" s="67"/>
      <c r="H10062" s="67"/>
      <c r="J10062" s="67"/>
      <c r="P10062" s="68"/>
      <c r="Q10062" s="69"/>
      <c r="R10062" s="69"/>
      <c r="Z10062" s="70"/>
      <c r="AA10062" s="71"/>
      <c r="AB10062" s="70"/>
      <c r="AC10062" s="70"/>
      <c r="AD10062" s="53"/>
      <c r="AE10062" s="53"/>
      <c r="AF10062" s="72"/>
      <c r="AG10062" s="70"/>
      <c r="AH10062" s="70"/>
      <c r="AI10062" s="70"/>
    </row>
    <row r="10063" spans="1:35" ht="12.75" customHeight="1" x14ac:dyDescent="0.2">
      <c r="A10063" s="64" t="s">
        <v>1658</v>
      </c>
      <c r="B10063" s="65" t="s">
        <v>1657</v>
      </c>
      <c r="C10063" s="65">
        <v>467604</v>
      </c>
      <c r="D10063" s="66">
        <f>VLOOKUP(A10063,'2.1 Termination Charges'!$B$4:$F$904,5,0)</f>
        <v>3.6600000000000001E-3</v>
      </c>
      <c r="G10063" s="67"/>
      <c r="H10063" s="67"/>
      <c r="J10063" s="67"/>
      <c r="P10063" s="68"/>
      <c r="Q10063" s="69"/>
      <c r="R10063" s="69"/>
      <c r="Z10063" s="70"/>
      <c r="AA10063" s="71"/>
      <c r="AB10063" s="70"/>
      <c r="AC10063" s="70"/>
      <c r="AD10063" s="53"/>
      <c r="AE10063" s="53"/>
      <c r="AF10063" s="72"/>
      <c r="AG10063" s="70"/>
      <c r="AH10063" s="70"/>
      <c r="AI10063" s="70"/>
    </row>
    <row r="10064" spans="1:35" ht="12.75" customHeight="1" x14ac:dyDescent="0.2">
      <c r="A10064" s="64" t="s">
        <v>1658</v>
      </c>
      <c r="B10064" s="65" t="s">
        <v>1657</v>
      </c>
      <c r="C10064" s="65">
        <v>467616</v>
      </c>
      <c r="D10064" s="66">
        <f>VLOOKUP(A10064,'2.1 Termination Charges'!$B$4:$F$904,5,0)</f>
        <v>3.6600000000000001E-3</v>
      </c>
      <c r="G10064" s="67"/>
      <c r="H10064" s="67"/>
      <c r="J10064" s="67"/>
      <c r="P10064" s="68"/>
      <c r="Q10064" s="69"/>
      <c r="R10064" s="69"/>
      <c r="Z10064" s="70"/>
      <c r="AA10064" s="71"/>
      <c r="AB10064" s="70"/>
      <c r="AC10064" s="70"/>
      <c r="AD10064" s="53"/>
      <c r="AE10064" s="53"/>
      <c r="AF10064" s="72"/>
      <c r="AG10064" s="70"/>
      <c r="AH10064" s="70"/>
      <c r="AI10064" s="70"/>
    </row>
    <row r="10065" spans="1:35" ht="12.75" customHeight="1" x14ac:dyDescent="0.2">
      <c r="A10065" s="64" t="s">
        <v>1658</v>
      </c>
      <c r="B10065" s="65" t="s">
        <v>1657</v>
      </c>
      <c r="C10065" s="65">
        <v>467617</v>
      </c>
      <c r="D10065" s="66">
        <f>VLOOKUP(A10065,'2.1 Termination Charges'!$B$4:$F$904,5,0)</f>
        <v>3.6600000000000001E-3</v>
      </c>
      <c r="G10065" s="67"/>
      <c r="H10065" s="67"/>
      <c r="J10065" s="67"/>
      <c r="P10065" s="68"/>
      <c r="Q10065" s="69"/>
      <c r="R10065" s="69"/>
      <c r="Z10065" s="70"/>
      <c r="AA10065" s="71"/>
      <c r="AB10065" s="70"/>
      <c r="AC10065" s="70"/>
      <c r="AD10065" s="53"/>
      <c r="AE10065" s="53"/>
      <c r="AF10065" s="72"/>
      <c r="AG10065" s="70"/>
      <c r="AH10065" s="70"/>
      <c r="AI10065" s="70"/>
    </row>
    <row r="10066" spans="1:35" ht="12.75" customHeight="1" x14ac:dyDescent="0.2">
      <c r="A10066" s="64" t="s">
        <v>1658</v>
      </c>
      <c r="B10066" s="65" t="s">
        <v>1657</v>
      </c>
      <c r="C10066" s="65">
        <v>467618</v>
      </c>
      <c r="D10066" s="66">
        <f>VLOOKUP(A10066,'2.1 Termination Charges'!$B$4:$F$904,5,0)</f>
        <v>3.6600000000000001E-3</v>
      </c>
      <c r="G10066" s="67"/>
      <c r="H10066" s="67"/>
      <c r="J10066" s="67"/>
      <c r="P10066" s="68"/>
      <c r="Q10066" s="69"/>
      <c r="R10066" s="69"/>
      <c r="Z10066" s="70"/>
      <c r="AA10066" s="71"/>
      <c r="AB10066" s="70"/>
      <c r="AC10066" s="70"/>
      <c r="AD10066" s="53"/>
      <c r="AE10066" s="53"/>
      <c r="AF10066" s="72"/>
      <c r="AG10066" s="70"/>
      <c r="AH10066" s="70"/>
      <c r="AI10066" s="70"/>
    </row>
    <row r="10067" spans="1:35" ht="12.75" customHeight="1" x14ac:dyDescent="0.2">
      <c r="A10067" s="64" t="s">
        <v>1658</v>
      </c>
      <c r="B10067" s="65" t="s">
        <v>1657</v>
      </c>
      <c r="C10067" s="65">
        <v>467619</v>
      </c>
      <c r="D10067" s="66">
        <f>VLOOKUP(A10067,'2.1 Termination Charges'!$B$4:$F$904,5,0)</f>
        <v>3.6600000000000001E-3</v>
      </c>
      <c r="G10067" s="67"/>
      <c r="H10067" s="67"/>
      <c r="J10067" s="67"/>
      <c r="P10067" s="68"/>
      <c r="Q10067" s="69"/>
      <c r="R10067" s="69"/>
      <c r="Z10067" s="70"/>
      <c r="AA10067" s="71"/>
      <c r="AB10067" s="70"/>
      <c r="AC10067" s="70"/>
      <c r="AD10067" s="53"/>
      <c r="AE10067" s="53"/>
      <c r="AF10067" s="72"/>
      <c r="AG10067" s="70"/>
      <c r="AH10067" s="70"/>
      <c r="AI10067" s="70"/>
    </row>
    <row r="10068" spans="1:35" ht="12.75" customHeight="1" x14ac:dyDescent="0.2">
      <c r="A10068" s="64" t="s">
        <v>1658</v>
      </c>
      <c r="B10068" s="65" t="s">
        <v>1657</v>
      </c>
      <c r="C10068" s="65">
        <v>46763</v>
      </c>
      <c r="D10068" s="66">
        <f>VLOOKUP(A10068,'2.1 Termination Charges'!$B$4:$F$904,5,0)</f>
        <v>3.6600000000000001E-3</v>
      </c>
      <c r="G10068" s="67"/>
      <c r="H10068" s="67"/>
      <c r="J10068" s="67"/>
      <c r="P10068" s="68"/>
      <c r="Q10068" s="69"/>
      <c r="R10068" s="69"/>
      <c r="Z10068" s="70"/>
      <c r="AA10068" s="71"/>
      <c r="AB10068" s="70"/>
      <c r="AC10068" s="70"/>
      <c r="AD10068" s="53"/>
      <c r="AE10068" s="53"/>
      <c r="AF10068" s="72"/>
      <c r="AG10068" s="70"/>
      <c r="AH10068" s="70"/>
      <c r="AI10068" s="70"/>
    </row>
    <row r="10069" spans="1:35" ht="12.75" customHeight="1" x14ac:dyDescent="0.2">
      <c r="A10069" s="64" t="s">
        <v>1658</v>
      </c>
      <c r="B10069" s="65" t="s">
        <v>1657</v>
      </c>
      <c r="C10069" s="65">
        <v>467930</v>
      </c>
      <c r="D10069" s="66">
        <f>VLOOKUP(A10069,'2.1 Termination Charges'!$B$4:$F$904,5,0)</f>
        <v>3.6600000000000001E-3</v>
      </c>
      <c r="G10069" s="67"/>
      <c r="H10069" s="67"/>
      <c r="J10069" s="67"/>
      <c r="P10069" s="68"/>
      <c r="Q10069" s="69"/>
      <c r="R10069" s="69"/>
      <c r="Z10069" s="70"/>
      <c r="AA10069" s="71"/>
      <c r="AB10069" s="70"/>
      <c r="AC10069" s="70"/>
      <c r="AD10069" s="53"/>
      <c r="AE10069" s="53"/>
      <c r="AF10069" s="72"/>
      <c r="AG10069" s="70"/>
      <c r="AH10069" s="70"/>
      <c r="AI10069" s="70"/>
    </row>
    <row r="10070" spans="1:35" ht="12.75" customHeight="1" x14ac:dyDescent="0.2">
      <c r="A10070" s="64" t="s">
        <v>1658</v>
      </c>
      <c r="B10070" s="65" t="s">
        <v>1657</v>
      </c>
      <c r="C10070" s="65">
        <v>467931</v>
      </c>
      <c r="D10070" s="66">
        <f>VLOOKUP(A10070,'2.1 Termination Charges'!$B$4:$F$904,5,0)</f>
        <v>3.6600000000000001E-3</v>
      </c>
      <c r="G10070" s="67"/>
      <c r="H10070" s="67"/>
      <c r="J10070" s="67"/>
      <c r="P10070" s="68"/>
      <c r="Q10070" s="69"/>
      <c r="R10070" s="69"/>
      <c r="Z10070" s="70"/>
      <c r="AA10070" s="71"/>
      <c r="AB10070" s="70"/>
      <c r="AC10070" s="70"/>
      <c r="AD10070" s="53"/>
      <c r="AE10070" s="53"/>
      <c r="AF10070" s="72"/>
      <c r="AG10070" s="70"/>
      <c r="AH10070" s="70"/>
      <c r="AI10070" s="70"/>
    </row>
    <row r="10071" spans="1:35" ht="12.75" customHeight="1" x14ac:dyDescent="0.2">
      <c r="A10071" s="64" t="s">
        <v>1658</v>
      </c>
      <c r="B10071" s="65" t="s">
        <v>1657</v>
      </c>
      <c r="C10071" s="65">
        <v>467932</v>
      </c>
      <c r="D10071" s="66">
        <f>VLOOKUP(A10071,'2.1 Termination Charges'!$B$4:$F$904,5,0)</f>
        <v>3.6600000000000001E-3</v>
      </c>
      <c r="G10071" s="67"/>
      <c r="H10071" s="67"/>
      <c r="J10071" s="67"/>
      <c r="P10071" s="68"/>
      <c r="Q10071" s="69"/>
      <c r="R10071" s="69"/>
      <c r="Z10071" s="70"/>
      <c r="AA10071" s="71"/>
      <c r="AB10071" s="70"/>
      <c r="AC10071" s="70"/>
      <c r="AD10071" s="53"/>
      <c r="AE10071" s="53"/>
      <c r="AF10071" s="72"/>
      <c r="AG10071" s="70"/>
      <c r="AH10071" s="70"/>
      <c r="AI10071" s="70"/>
    </row>
    <row r="10072" spans="1:35" ht="12.75" customHeight="1" x14ac:dyDescent="0.2">
      <c r="A10072" s="64" t="s">
        <v>1658</v>
      </c>
      <c r="B10072" s="65" t="s">
        <v>1657</v>
      </c>
      <c r="C10072" s="65">
        <v>467933</v>
      </c>
      <c r="D10072" s="66">
        <f>VLOOKUP(A10072,'2.1 Termination Charges'!$B$4:$F$904,5,0)</f>
        <v>3.6600000000000001E-3</v>
      </c>
      <c r="G10072" s="67"/>
      <c r="H10072" s="67"/>
      <c r="J10072" s="67"/>
      <c r="P10072" s="68"/>
      <c r="Q10072" s="69"/>
      <c r="R10072" s="69"/>
      <c r="Z10072" s="70"/>
      <c r="AA10072" s="71"/>
      <c r="AB10072" s="70"/>
      <c r="AC10072" s="70"/>
      <c r="AD10072" s="53"/>
      <c r="AE10072" s="53"/>
      <c r="AF10072" s="72"/>
      <c r="AG10072" s="70"/>
      <c r="AH10072" s="70"/>
      <c r="AI10072" s="70"/>
    </row>
    <row r="10073" spans="1:35" ht="12.75" customHeight="1" x14ac:dyDescent="0.2">
      <c r="A10073" s="64" t="s">
        <v>1658</v>
      </c>
      <c r="B10073" s="65" t="s">
        <v>1657</v>
      </c>
      <c r="C10073" s="65">
        <v>467934</v>
      </c>
      <c r="D10073" s="66">
        <f>VLOOKUP(A10073,'2.1 Termination Charges'!$B$4:$F$904,5,0)</f>
        <v>3.6600000000000001E-3</v>
      </c>
      <c r="G10073" s="67"/>
      <c r="H10073" s="67"/>
      <c r="J10073" s="67"/>
      <c r="P10073" s="68"/>
      <c r="Q10073" s="69"/>
      <c r="R10073" s="69"/>
      <c r="Z10073" s="70"/>
      <c r="AA10073" s="71"/>
      <c r="AB10073" s="70"/>
      <c r="AC10073" s="70"/>
      <c r="AD10073" s="53"/>
      <c r="AE10073" s="53"/>
      <c r="AF10073" s="72"/>
      <c r="AG10073" s="70"/>
      <c r="AH10073" s="70"/>
      <c r="AI10073" s="70"/>
    </row>
    <row r="10074" spans="1:35" ht="12.75" customHeight="1" x14ac:dyDescent="0.2">
      <c r="A10074" s="64" t="s">
        <v>1660</v>
      </c>
      <c r="B10074" s="65" t="s">
        <v>1659</v>
      </c>
      <c r="C10074" s="65">
        <v>46674</v>
      </c>
      <c r="D10074" s="66">
        <f>VLOOKUP(A10074,'2.1 Termination Charges'!$B$4:$F$904,5,0)</f>
        <v>3.9399999999999999E-3</v>
      </c>
      <c r="G10074" s="67"/>
      <c r="H10074" s="67"/>
      <c r="J10074" s="67"/>
      <c r="P10074" s="68"/>
      <c r="Q10074" s="69"/>
      <c r="R10074" s="69"/>
      <c r="Z10074" s="70"/>
      <c r="AA10074" s="71"/>
      <c r="AB10074" s="70"/>
      <c r="AC10074" s="70"/>
      <c r="AD10074" s="53"/>
      <c r="AE10074" s="53"/>
      <c r="AF10074" s="72"/>
      <c r="AG10074" s="70"/>
      <c r="AH10074" s="70"/>
      <c r="AI10074" s="70"/>
    </row>
    <row r="10075" spans="1:35" ht="12.75" customHeight="1" x14ac:dyDescent="0.2">
      <c r="A10075" s="64" t="s">
        <v>1660</v>
      </c>
      <c r="B10075" s="65" t="s">
        <v>1659</v>
      </c>
      <c r="C10075" s="65">
        <v>467011</v>
      </c>
      <c r="D10075" s="66">
        <f>VLOOKUP(A10075,'2.1 Termination Charges'!$B$4:$F$904,5,0)</f>
        <v>3.9399999999999999E-3</v>
      </c>
      <c r="G10075" s="67"/>
      <c r="H10075" s="67"/>
      <c r="J10075" s="67"/>
      <c r="P10075" s="68"/>
      <c r="Q10075" s="69"/>
      <c r="R10075" s="69"/>
      <c r="Z10075" s="70"/>
      <c r="AA10075" s="71"/>
      <c r="AB10075" s="70"/>
      <c r="AC10075" s="70"/>
      <c r="AD10075" s="53"/>
      <c r="AE10075" s="53"/>
      <c r="AF10075" s="72"/>
      <c r="AG10075" s="70"/>
      <c r="AH10075" s="70"/>
      <c r="AI10075" s="70"/>
    </row>
    <row r="10076" spans="1:35" ht="12.75" customHeight="1" x14ac:dyDescent="0.2">
      <c r="A10076" s="64" t="s">
        <v>1660</v>
      </c>
      <c r="B10076" s="65" t="s">
        <v>1659</v>
      </c>
      <c r="C10076" s="65">
        <v>467014</v>
      </c>
      <c r="D10076" s="66">
        <f>VLOOKUP(A10076,'2.1 Termination Charges'!$B$4:$F$904,5,0)</f>
        <v>3.9399999999999999E-3</v>
      </c>
      <c r="G10076" s="67"/>
      <c r="H10076" s="67"/>
      <c r="J10076" s="67"/>
      <c r="P10076" s="68"/>
      <c r="Q10076" s="69"/>
      <c r="R10076" s="69"/>
      <c r="Z10076" s="70"/>
      <c r="AA10076" s="71"/>
      <c r="AB10076" s="70"/>
      <c r="AC10076" s="70"/>
      <c r="AD10076" s="53"/>
      <c r="AE10076" s="53"/>
      <c r="AF10076" s="72"/>
      <c r="AG10076" s="70"/>
      <c r="AH10076" s="70"/>
      <c r="AI10076" s="70"/>
    </row>
    <row r="10077" spans="1:35" ht="12.75" customHeight="1" x14ac:dyDescent="0.2">
      <c r="A10077" s="64" t="s">
        <v>1660</v>
      </c>
      <c r="B10077" s="65" t="s">
        <v>1659</v>
      </c>
      <c r="C10077" s="65">
        <v>46701990</v>
      </c>
      <c r="D10077" s="66">
        <f>VLOOKUP(A10077,'2.1 Termination Charges'!$B$4:$F$904,5,0)</f>
        <v>3.9399999999999999E-3</v>
      </c>
      <c r="G10077" s="67"/>
      <c r="H10077" s="67"/>
      <c r="J10077" s="67"/>
      <c r="P10077" s="68"/>
      <c r="Q10077" s="69"/>
      <c r="R10077" s="69"/>
      <c r="Z10077" s="70"/>
      <c r="AA10077" s="71"/>
      <c r="AB10077" s="70"/>
      <c r="AC10077" s="70"/>
      <c r="AD10077" s="53"/>
      <c r="AE10077" s="53"/>
      <c r="AF10077" s="72"/>
      <c r="AG10077" s="70"/>
      <c r="AH10077" s="70"/>
      <c r="AI10077" s="70"/>
    </row>
    <row r="10078" spans="1:35" ht="12.75" customHeight="1" x14ac:dyDescent="0.2">
      <c r="A10078" s="64" t="s">
        <v>1660</v>
      </c>
      <c r="B10078" s="65" t="s">
        <v>1659</v>
      </c>
      <c r="C10078" s="65">
        <v>46701991</v>
      </c>
      <c r="D10078" s="66">
        <f>VLOOKUP(A10078,'2.1 Termination Charges'!$B$4:$F$904,5,0)</f>
        <v>3.9399999999999999E-3</v>
      </c>
      <c r="G10078" s="67"/>
      <c r="H10078" s="67"/>
      <c r="J10078" s="67"/>
      <c r="P10078" s="68"/>
      <c r="Q10078" s="69"/>
      <c r="R10078" s="69"/>
      <c r="Z10078" s="70"/>
      <c r="AA10078" s="71"/>
      <c r="AB10078" s="70"/>
      <c r="AC10078" s="70"/>
      <c r="AD10078" s="53"/>
      <c r="AE10078" s="53"/>
      <c r="AF10078" s="72"/>
      <c r="AG10078" s="70"/>
      <c r="AH10078" s="70"/>
      <c r="AI10078" s="70"/>
    </row>
    <row r="10079" spans="1:35" ht="12.75" customHeight="1" x14ac:dyDescent="0.2">
      <c r="A10079" s="64" t="s">
        <v>1660</v>
      </c>
      <c r="B10079" s="65" t="s">
        <v>1659</v>
      </c>
      <c r="C10079" s="65">
        <v>46701992</v>
      </c>
      <c r="D10079" s="66">
        <f>VLOOKUP(A10079,'2.1 Termination Charges'!$B$4:$F$904,5,0)</f>
        <v>3.9399999999999999E-3</v>
      </c>
      <c r="G10079" s="67"/>
      <c r="H10079" s="67"/>
      <c r="J10079" s="67"/>
      <c r="P10079" s="68"/>
      <c r="Q10079" s="69"/>
      <c r="R10079" s="69"/>
      <c r="Z10079" s="70"/>
      <c r="AA10079" s="71"/>
      <c r="AB10079" s="70"/>
      <c r="AC10079" s="70"/>
      <c r="AD10079" s="53"/>
      <c r="AE10079" s="53"/>
      <c r="AF10079" s="72"/>
      <c r="AG10079" s="70"/>
      <c r="AH10079" s="70"/>
      <c r="AI10079" s="70"/>
    </row>
    <row r="10080" spans="1:35" ht="12.75" customHeight="1" x14ac:dyDescent="0.2">
      <c r="A10080" s="64" t="s">
        <v>1660</v>
      </c>
      <c r="B10080" s="65" t="s">
        <v>1659</v>
      </c>
      <c r="C10080" s="65">
        <v>46701993</v>
      </c>
      <c r="D10080" s="66">
        <f>VLOOKUP(A10080,'2.1 Termination Charges'!$B$4:$F$904,5,0)</f>
        <v>3.9399999999999999E-3</v>
      </c>
      <c r="G10080" s="67"/>
      <c r="H10080" s="67"/>
      <c r="J10080" s="67"/>
      <c r="P10080" s="68"/>
      <c r="Q10080" s="69"/>
      <c r="R10080" s="69"/>
      <c r="Z10080" s="70"/>
      <c r="AA10080" s="71"/>
      <c r="AB10080" s="70"/>
      <c r="AC10080" s="70"/>
      <c r="AD10080" s="53"/>
      <c r="AE10080" s="53"/>
      <c r="AF10080" s="72"/>
      <c r="AG10080" s="70"/>
      <c r="AH10080" s="70"/>
      <c r="AI10080" s="70"/>
    </row>
    <row r="10081" spans="1:35" ht="12.75" customHeight="1" x14ac:dyDescent="0.2">
      <c r="A10081" s="64" t="s">
        <v>1660</v>
      </c>
      <c r="B10081" s="65" t="s">
        <v>1659</v>
      </c>
      <c r="C10081" s="65">
        <v>46701994</v>
      </c>
      <c r="D10081" s="66">
        <f>VLOOKUP(A10081,'2.1 Termination Charges'!$B$4:$F$904,5,0)</f>
        <v>3.9399999999999999E-3</v>
      </c>
      <c r="G10081" s="67"/>
      <c r="H10081" s="67"/>
      <c r="J10081" s="67"/>
      <c r="P10081" s="68"/>
      <c r="Q10081" s="69"/>
      <c r="R10081" s="69"/>
      <c r="Z10081" s="70"/>
      <c r="AA10081" s="71"/>
      <c r="AB10081" s="70"/>
      <c r="AC10081" s="70"/>
      <c r="AD10081" s="53"/>
      <c r="AE10081" s="53"/>
      <c r="AF10081" s="72"/>
      <c r="AG10081" s="70"/>
      <c r="AH10081" s="70"/>
      <c r="AI10081" s="70"/>
    </row>
    <row r="10082" spans="1:35" ht="12.75" customHeight="1" x14ac:dyDescent="0.2">
      <c r="A10082" s="64" t="s">
        <v>1660</v>
      </c>
      <c r="B10082" s="65" t="s">
        <v>1659</v>
      </c>
      <c r="C10082" s="65">
        <v>46701995</v>
      </c>
      <c r="D10082" s="66">
        <f>VLOOKUP(A10082,'2.1 Termination Charges'!$B$4:$F$904,5,0)</f>
        <v>3.9399999999999999E-3</v>
      </c>
      <c r="G10082" s="67"/>
      <c r="H10082" s="67"/>
      <c r="J10082" s="67"/>
      <c r="P10082" s="68"/>
      <c r="Q10082" s="69"/>
      <c r="R10082" s="69"/>
      <c r="Z10082" s="70"/>
      <c r="AA10082" s="71"/>
      <c r="AB10082" s="70"/>
      <c r="AC10082" s="70"/>
      <c r="AD10082" s="53"/>
      <c r="AE10082" s="53"/>
      <c r="AF10082" s="72"/>
      <c r="AG10082" s="70"/>
      <c r="AH10082" s="70"/>
      <c r="AI10082" s="70"/>
    </row>
    <row r="10083" spans="1:35" ht="12.75" customHeight="1" x14ac:dyDescent="0.2">
      <c r="A10083" s="64" t="s">
        <v>1660</v>
      </c>
      <c r="B10083" s="65" t="s">
        <v>1659</v>
      </c>
      <c r="C10083" s="65">
        <v>46708</v>
      </c>
      <c r="D10083" s="66">
        <f>VLOOKUP(A10083,'2.1 Termination Charges'!$B$4:$F$904,5,0)</f>
        <v>3.9399999999999999E-3</v>
      </c>
      <c r="G10083" s="67"/>
      <c r="H10083" s="67"/>
      <c r="J10083" s="67"/>
      <c r="P10083" s="68"/>
      <c r="Q10083" s="69"/>
      <c r="R10083" s="69"/>
      <c r="Z10083" s="70"/>
      <c r="AA10083" s="71"/>
      <c r="AB10083" s="70"/>
      <c r="AC10083" s="70"/>
      <c r="AD10083" s="53"/>
      <c r="AE10083" s="53"/>
      <c r="AF10083" s="72"/>
      <c r="AG10083" s="70"/>
      <c r="AH10083" s="70"/>
      <c r="AI10083" s="70"/>
    </row>
    <row r="10084" spans="1:35" ht="12.75" customHeight="1" x14ac:dyDescent="0.2">
      <c r="A10084" s="64" t="s">
        <v>1660</v>
      </c>
      <c r="B10084" s="65" t="s">
        <v>1659</v>
      </c>
      <c r="C10084" s="65">
        <v>46709</v>
      </c>
      <c r="D10084" s="66">
        <f>VLOOKUP(A10084,'2.1 Termination Charges'!$B$4:$F$904,5,0)</f>
        <v>3.9399999999999999E-3</v>
      </c>
      <c r="G10084" s="67"/>
      <c r="H10084" s="67"/>
      <c r="J10084" s="67"/>
      <c r="P10084" s="68"/>
      <c r="Q10084" s="69"/>
      <c r="R10084" s="69"/>
      <c r="Z10084" s="70"/>
      <c r="AA10084" s="71"/>
      <c r="AB10084" s="70"/>
      <c r="AC10084" s="70"/>
      <c r="AD10084" s="53"/>
      <c r="AE10084" s="53"/>
      <c r="AF10084" s="72"/>
      <c r="AG10084" s="70"/>
      <c r="AH10084" s="70"/>
      <c r="AI10084" s="70"/>
    </row>
    <row r="10085" spans="1:35" ht="12.75" customHeight="1" x14ac:dyDescent="0.2">
      <c r="A10085" s="64" t="s">
        <v>1660</v>
      </c>
      <c r="B10085" s="65" t="s">
        <v>1659</v>
      </c>
      <c r="C10085" s="65">
        <v>467190001</v>
      </c>
      <c r="D10085" s="66">
        <f>VLOOKUP(A10085,'2.1 Termination Charges'!$B$4:$F$904,5,0)</f>
        <v>3.9399999999999999E-3</v>
      </c>
      <c r="G10085" s="67"/>
      <c r="H10085" s="67"/>
      <c r="J10085" s="67"/>
      <c r="P10085" s="68"/>
      <c r="Q10085" s="69"/>
      <c r="R10085" s="69"/>
      <c r="Z10085" s="70"/>
      <c r="AA10085" s="71"/>
      <c r="AB10085" s="70"/>
      <c r="AC10085" s="70"/>
      <c r="AD10085" s="53"/>
      <c r="AE10085" s="53"/>
      <c r="AF10085" s="72"/>
      <c r="AG10085" s="70"/>
      <c r="AH10085" s="70"/>
      <c r="AI10085" s="70"/>
    </row>
    <row r="10086" spans="1:35" ht="12.75" customHeight="1" x14ac:dyDescent="0.2">
      <c r="A10086" s="64" t="s">
        <v>1660</v>
      </c>
      <c r="B10086" s="65" t="s">
        <v>1659</v>
      </c>
      <c r="C10086" s="65">
        <v>467190002</v>
      </c>
      <c r="D10086" s="66">
        <f>VLOOKUP(A10086,'2.1 Termination Charges'!$B$4:$F$904,5,0)</f>
        <v>3.9399999999999999E-3</v>
      </c>
      <c r="G10086" s="67"/>
      <c r="H10086" s="67"/>
      <c r="J10086" s="67"/>
      <c r="P10086" s="68"/>
      <c r="Q10086" s="69"/>
      <c r="R10086" s="69"/>
      <c r="Z10086" s="70"/>
      <c r="AA10086" s="71"/>
      <c r="AB10086" s="70"/>
      <c r="AC10086" s="70"/>
      <c r="AD10086" s="53"/>
      <c r="AE10086" s="53"/>
      <c r="AF10086" s="72"/>
      <c r="AG10086" s="70"/>
      <c r="AH10086" s="70"/>
      <c r="AI10086" s="70"/>
    </row>
    <row r="10087" spans="1:35" ht="12.75" customHeight="1" x14ac:dyDescent="0.2">
      <c r="A10087" s="64" t="s">
        <v>1660</v>
      </c>
      <c r="B10087" s="65" t="s">
        <v>1659</v>
      </c>
      <c r="C10087" s="65">
        <v>467190003</v>
      </c>
      <c r="D10087" s="66">
        <f>VLOOKUP(A10087,'2.1 Termination Charges'!$B$4:$F$904,5,0)</f>
        <v>3.9399999999999999E-3</v>
      </c>
      <c r="G10087" s="67"/>
      <c r="H10087" s="67"/>
      <c r="J10087" s="67"/>
      <c r="P10087" s="68"/>
      <c r="Q10087" s="69"/>
      <c r="R10087" s="69"/>
      <c r="Z10087" s="70"/>
      <c r="AA10087" s="71"/>
      <c r="AB10087" s="70"/>
      <c r="AC10087" s="70"/>
      <c r="AD10087" s="53"/>
      <c r="AE10087" s="53"/>
      <c r="AF10087" s="72"/>
      <c r="AG10087" s="70"/>
      <c r="AH10087" s="70"/>
      <c r="AI10087" s="70"/>
    </row>
    <row r="10088" spans="1:35" ht="12.75" customHeight="1" x14ac:dyDescent="0.2">
      <c r="A10088" s="64" t="s">
        <v>1660</v>
      </c>
      <c r="B10088" s="65" t="s">
        <v>1659</v>
      </c>
      <c r="C10088" s="65">
        <v>467190004</v>
      </c>
      <c r="D10088" s="66">
        <f>VLOOKUP(A10088,'2.1 Termination Charges'!$B$4:$F$904,5,0)</f>
        <v>3.9399999999999999E-3</v>
      </c>
      <c r="G10088" s="67"/>
      <c r="H10088" s="67"/>
      <c r="J10088" s="67"/>
      <c r="P10088" s="68"/>
      <c r="Q10088" s="69"/>
      <c r="R10088" s="69"/>
      <c r="Z10088" s="70"/>
      <c r="AA10088" s="71"/>
      <c r="AB10088" s="70"/>
      <c r="AC10088" s="70"/>
      <c r="AD10088" s="53"/>
      <c r="AE10088" s="53"/>
      <c r="AF10088" s="72"/>
      <c r="AG10088" s="70"/>
      <c r="AH10088" s="70"/>
      <c r="AI10088" s="70"/>
    </row>
    <row r="10089" spans="1:35" ht="12.75" customHeight="1" x14ac:dyDescent="0.2">
      <c r="A10089" s="64" t="s">
        <v>1660</v>
      </c>
      <c r="B10089" s="65" t="s">
        <v>1659</v>
      </c>
      <c r="C10089" s="65">
        <v>4671900050</v>
      </c>
      <c r="D10089" s="66">
        <f>VLOOKUP(A10089,'2.1 Termination Charges'!$B$4:$F$904,5,0)</f>
        <v>3.9399999999999999E-3</v>
      </c>
      <c r="G10089" s="67"/>
      <c r="H10089" s="67"/>
      <c r="J10089" s="67"/>
      <c r="P10089" s="68"/>
      <c r="Q10089" s="69"/>
      <c r="R10089" s="69"/>
      <c r="Z10089" s="70"/>
      <c r="AA10089" s="71"/>
      <c r="AB10089" s="70"/>
      <c r="AC10089" s="70"/>
      <c r="AD10089" s="53"/>
      <c r="AE10089" s="53"/>
      <c r="AF10089" s="72"/>
      <c r="AG10089" s="70"/>
      <c r="AH10089" s="70"/>
      <c r="AI10089" s="70"/>
    </row>
    <row r="10090" spans="1:35" ht="12.75" customHeight="1" x14ac:dyDescent="0.2">
      <c r="A10090" s="64" t="s">
        <v>1660</v>
      </c>
      <c r="B10090" s="65" t="s">
        <v>1659</v>
      </c>
      <c r="C10090" s="65">
        <v>4671900051</v>
      </c>
      <c r="D10090" s="66">
        <f>VLOOKUP(A10090,'2.1 Termination Charges'!$B$4:$F$904,5,0)</f>
        <v>3.9399999999999999E-3</v>
      </c>
      <c r="G10090" s="67"/>
      <c r="H10090" s="67"/>
      <c r="J10090" s="67"/>
      <c r="P10090" s="68"/>
      <c r="Q10090" s="69"/>
      <c r="R10090" s="69"/>
      <c r="Z10090" s="70"/>
      <c r="AA10090" s="71"/>
      <c r="AB10090" s="70"/>
      <c r="AC10090" s="70"/>
      <c r="AD10090" s="53"/>
      <c r="AE10090" s="53"/>
      <c r="AF10090" s="72"/>
      <c r="AG10090" s="70"/>
      <c r="AH10090" s="70"/>
      <c r="AI10090" s="70"/>
    </row>
    <row r="10091" spans="1:35" ht="12.75" customHeight="1" x14ac:dyDescent="0.2">
      <c r="A10091" s="64" t="s">
        <v>1660</v>
      </c>
      <c r="B10091" s="65" t="s">
        <v>1659</v>
      </c>
      <c r="C10091" s="65">
        <v>4671900052</v>
      </c>
      <c r="D10091" s="66">
        <f>VLOOKUP(A10091,'2.1 Termination Charges'!$B$4:$F$904,5,0)</f>
        <v>3.9399999999999999E-3</v>
      </c>
      <c r="G10091" s="67"/>
      <c r="H10091" s="67"/>
      <c r="J10091" s="67"/>
      <c r="P10091" s="68"/>
      <c r="Q10091" s="69"/>
      <c r="R10091" s="69"/>
      <c r="Z10091" s="70"/>
      <c r="AA10091" s="71"/>
      <c r="AB10091" s="70"/>
      <c r="AC10091" s="70"/>
      <c r="AD10091" s="53"/>
      <c r="AE10091" s="53"/>
      <c r="AF10091" s="72"/>
      <c r="AG10091" s="70"/>
      <c r="AH10091" s="70"/>
      <c r="AI10091" s="70"/>
    </row>
    <row r="10092" spans="1:35" ht="12.75" customHeight="1" x14ac:dyDescent="0.2">
      <c r="A10092" s="64" t="s">
        <v>1660</v>
      </c>
      <c r="B10092" s="65" t="s">
        <v>1659</v>
      </c>
      <c r="C10092" s="65">
        <v>4671900053</v>
      </c>
      <c r="D10092" s="66">
        <f>VLOOKUP(A10092,'2.1 Termination Charges'!$B$4:$F$904,5,0)</f>
        <v>3.9399999999999999E-3</v>
      </c>
      <c r="G10092" s="67"/>
      <c r="H10092" s="67"/>
      <c r="J10092" s="67"/>
      <c r="P10092" s="68"/>
      <c r="Q10092" s="69"/>
      <c r="R10092" s="69"/>
      <c r="Z10092" s="70"/>
      <c r="AA10092" s="71"/>
      <c r="AB10092" s="70"/>
      <c r="AC10092" s="70"/>
      <c r="AD10092" s="53"/>
      <c r="AE10092" s="53"/>
      <c r="AF10092" s="72"/>
      <c r="AG10092" s="70"/>
      <c r="AH10092" s="70"/>
      <c r="AI10092" s="70"/>
    </row>
    <row r="10093" spans="1:35" ht="12.75" customHeight="1" x14ac:dyDescent="0.2">
      <c r="A10093" s="64" t="s">
        <v>1660</v>
      </c>
      <c r="B10093" s="65" t="s">
        <v>1659</v>
      </c>
      <c r="C10093" s="65">
        <v>4671900054</v>
      </c>
      <c r="D10093" s="66">
        <f>VLOOKUP(A10093,'2.1 Termination Charges'!$B$4:$F$904,5,0)</f>
        <v>3.9399999999999999E-3</v>
      </c>
      <c r="G10093" s="67"/>
      <c r="H10093" s="67"/>
      <c r="J10093" s="67"/>
      <c r="P10093" s="68"/>
      <c r="Q10093" s="69"/>
      <c r="R10093" s="69"/>
      <c r="Z10093" s="70"/>
      <c r="AA10093" s="71"/>
      <c r="AB10093" s="70"/>
      <c r="AC10093" s="70"/>
      <c r="AD10093" s="53"/>
      <c r="AE10093" s="53"/>
      <c r="AF10093" s="72"/>
      <c r="AG10093" s="70"/>
      <c r="AH10093" s="70"/>
      <c r="AI10093" s="70"/>
    </row>
    <row r="10094" spans="1:35" ht="12.75" customHeight="1" x14ac:dyDescent="0.2">
      <c r="A10094" s="64" t="s">
        <v>1660</v>
      </c>
      <c r="B10094" s="65" t="s">
        <v>1659</v>
      </c>
      <c r="C10094" s="65">
        <v>4672059</v>
      </c>
      <c r="D10094" s="66">
        <f>VLOOKUP(A10094,'2.1 Termination Charges'!$B$4:$F$904,5,0)</f>
        <v>3.9399999999999999E-3</v>
      </c>
      <c r="G10094" s="67"/>
      <c r="H10094" s="67"/>
      <c r="J10094" s="67"/>
      <c r="P10094" s="68"/>
      <c r="Q10094" s="69"/>
      <c r="R10094" s="69"/>
      <c r="Z10094" s="70"/>
      <c r="AA10094" s="71"/>
      <c r="AB10094" s="70"/>
      <c r="AC10094" s="70"/>
      <c r="AD10094" s="53"/>
      <c r="AE10094" s="53"/>
      <c r="AF10094" s="72"/>
      <c r="AG10094" s="70"/>
      <c r="AH10094" s="70"/>
      <c r="AI10094" s="70"/>
    </row>
    <row r="10095" spans="1:35" ht="12.75" customHeight="1" x14ac:dyDescent="0.2">
      <c r="A10095" s="64" t="s">
        <v>1660</v>
      </c>
      <c r="B10095" s="65" t="s">
        <v>1659</v>
      </c>
      <c r="C10095" s="65">
        <v>467215</v>
      </c>
      <c r="D10095" s="66">
        <f>VLOOKUP(A10095,'2.1 Termination Charges'!$B$4:$F$904,5,0)</f>
        <v>3.9399999999999999E-3</v>
      </c>
      <c r="G10095" s="67"/>
      <c r="H10095" s="67"/>
      <c r="J10095" s="67"/>
      <c r="P10095" s="68"/>
      <c r="Q10095" s="69"/>
      <c r="R10095" s="69"/>
      <c r="Z10095" s="70"/>
      <c r="AA10095" s="71"/>
      <c r="AB10095" s="70"/>
      <c r="AC10095" s="70"/>
      <c r="AD10095" s="53"/>
      <c r="AE10095" s="53"/>
      <c r="AF10095" s="72"/>
      <c r="AG10095" s="70"/>
      <c r="AH10095" s="70"/>
      <c r="AI10095" s="70"/>
    </row>
    <row r="10096" spans="1:35" ht="12.75" customHeight="1" x14ac:dyDescent="0.2">
      <c r="A10096" s="64" t="s">
        <v>1660</v>
      </c>
      <c r="B10096" s="65" t="s">
        <v>1659</v>
      </c>
      <c r="C10096" s="65">
        <v>467216</v>
      </c>
      <c r="D10096" s="66">
        <f>VLOOKUP(A10096,'2.1 Termination Charges'!$B$4:$F$904,5,0)</f>
        <v>3.9399999999999999E-3</v>
      </c>
      <c r="G10096" s="67"/>
      <c r="H10096" s="67"/>
      <c r="J10096" s="67"/>
      <c r="P10096" s="68"/>
      <c r="Q10096" s="69"/>
      <c r="R10096" s="69"/>
      <c r="Z10096" s="70"/>
      <c r="AA10096" s="71"/>
      <c r="AB10096" s="70"/>
      <c r="AC10096" s="70"/>
      <c r="AD10096" s="53"/>
      <c r="AE10096" s="53"/>
      <c r="AF10096" s="72"/>
      <c r="AG10096" s="70"/>
      <c r="AH10096" s="70"/>
      <c r="AI10096" s="70"/>
    </row>
    <row r="10097" spans="1:35" ht="12.75" customHeight="1" x14ac:dyDescent="0.2">
      <c r="A10097" s="64" t="s">
        <v>1660</v>
      </c>
      <c r="B10097" s="65" t="s">
        <v>1659</v>
      </c>
      <c r="C10097" s="65">
        <v>467217</v>
      </c>
      <c r="D10097" s="66">
        <f>VLOOKUP(A10097,'2.1 Termination Charges'!$B$4:$F$904,5,0)</f>
        <v>3.9399999999999999E-3</v>
      </c>
      <c r="G10097" s="67"/>
      <c r="H10097" s="67"/>
      <c r="J10097" s="67"/>
      <c r="P10097" s="68"/>
      <c r="Q10097" s="69"/>
      <c r="R10097" s="69"/>
      <c r="Z10097" s="70"/>
      <c r="AA10097" s="71"/>
      <c r="AB10097" s="70"/>
      <c r="AC10097" s="70"/>
      <c r="AD10097" s="53"/>
      <c r="AE10097" s="53"/>
      <c r="AF10097" s="72"/>
      <c r="AG10097" s="70"/>
      <c r="AH10097" s="70"/>
      <c r="AI10097" s="70"/>
    </row>
    <row r="10098" spans="1:35" ht="12.75" customHeight="1" x14ac:dyDescent="0.2">
      <c r="A10098" s="64" t="s">
        <v>1660</v>
      </c>
      <c r="B10098" s="65" t="s">
        <v>1659</v>
      </c>
      <c r="C10098" s="65">
        <v>467218</v>
      </c>
      <c r="D10098" s="66">
        <f>VLOOKUP(A10098,'2.1 Termination Charges'!$B$4:$F$904,5,0)</f>
        <v>3.9399999999999999E-3</v>
      </c>
      <c r="G10098" s="67"/>
      <c r="H10098" s="67"/>
      <c r="J10098" s="67"/>
      <c r="P10098" s="68"/>
      <c r="Q10098" s="69"/>
      <c r="R10098" s="69"/>
      <c r="Z10098" s="70"/>
      <c r="AA10098" s="71"/>
      <c r="AB10098" s="70"/>
      <c r="AC10098" s="70"/>
      <c r="AD10098" s="53"/>
      <c r="AE10098" s="53"/>
      <c r="AF10098" s="72"/>
      <c r="AG10098" s="70"/>
      <c r="AH10098" s="70"/>
      <c r="AI10098" s="70"/>
    </row>
    <row r="10099" spans="1:35" ht="12.75" customHeight="1" x14ac:dyDescent="0.2">
      <c r="A10099" s="64" t="s">
        <v>1660</v>
      </c>
      <c r="B10099" s="65" t="s">
        <v>1659</v>
      </c>
      <c r="C10099" s="65">
        <v>467219</v>
      </c>
      <c r="D10099" s="66">
        <f>VLOOKUP(A10099,'2.1 Termination Charges'!$B$4:$F$904,5,0)</f>
        <v>3.9399999999999999E-3</v>
      </c>
      <c r="G10099" s="67"/>
      <c r="H10099" s="67"/>
      <c r="J10099" s="67"/>
      <c r="P10099" s="68"/>
      <c r="Q10099" s="69"/>
      <c r="R10099" s="69"/>
      <c r="Z10099" s="70"/>
      <c r="AA10099" s="71"/>
      <c r="AB10099" s="70"/>
      <c r="AC10099" s="70"/>
      <c r="AD10099" s="53"/>
      <c r="AE10099" s="53"/>
      <c r="AF10099" s="72"/>
      <c r="AG10099" s="70"/>
      <c r="AH10099" s="70"/>
      <c r="AI10099" s="70"/>
    </row>
    <row r="10100" spans="1:35" ht="12.75" customHeight="1" x14ac:dyDescent="0.2">
      <c r="A10100" s="64" t="s">
        <v>1660</v>
      </c>
      <c r="B10100" s="65" t="s">
        <v>1659</v>
      </c>
      <c r="C10100" s="65">
        <v>467235</v>
      </c>
      <c r="D10100" s="66">
        <f>VLOOKUP(A10100,'2.1 Termination Charges'!$B$4:$F$904,5,0)</f>
        <v>3.9399999999999999E-3</v>
      </c>
      <c r="G10100" s="67"/>
      <c r="H10100" s="67"/>
      <c r="J10100" s="67"/>
      <c r="P10100" s="68"/>
      <c r="Q10100" s="69"/>
      <c r="R10100" s="69"/>
      <c r="Z10100" s="70"/>
      <c r="AA10100" s="71"/>
      <c r="AB10100" s="70"/>
      <c r="AC10100" s="70"/>
      <c r="AD10100" s="53"/>
      <c r="AE10100" s="53"/>
      <c r="AF10100" s="72"/>
      <c r="AG10100" s="70"/>
      <c r="AH10100" s="70"/>
      <c r="AI10100" s="70"/>
    </row>
    <row r="10101" spans="1:35" ht="12.75" customHeight="1" x14ac:dyDescent="0.2">
      <c r="A10101" s="64" t="s">
        <v>1660</v>
      </c>
      <c r="B10101" s="65" t="s">
        <v>1659</v>
      </c>
      <c r="C10101" s="65">
        <v>467236</v>
      </c>
      <c r="D10101" s="66">
        <f>VLOOKUP(A10101,'2.1 Termination Charges'!$B$4:$F$904,5,0)</f>
        <v>3.9399999999999999E-3</v>
      </c>
      <c r="G10101" s="67"/>
      <c r="H10101" s="67"/>
      <c r="J10101" s="67"/>
      <c r="P10101" s="68"/>
      <c r="Q10101" s="69"/>
      <c r="R10101" s="69"/>
      <c r="Z10101" s="70"/>
      <c r="AA10101" s="71"/>
      <c r="AB10101" s="70"/>
      <c r="AC10101" s="70"/>
      <c r="AD10101" s="53"/>
      <c r="AE10101" s="53"/>
      <c r="AF10101" s="72"/>
      <c r="AG10101" s="70"/>
      <c r="AH10101" s="70"/>
      <c r="AI10101" s="70"/>
    </row>
    <row r="10102" spans="1:35" ht="12.75" customHeight="1" x14ac:dyDescent="0.2">
      <c r="A10102" s="64" t="s">
        <v>1660</v>
      </c>
      <c r="B10102" s="65" t="s">
        <v>1659</v>
      </c>
      <c r="C10102" s="65">
        <v>467237</v>
      </c>
      <c r="D10102" s="66">
        <f>VLOOKUP(A10102,'2.1 Termination Charges'!$B$4:$F$904,5,0)</f>
        <v>3.9399999999999999E-3</v>
      </c>
      <c r="G10102" s="67"/>
      <c r="H10102" s="67"/>
      <c r="J10102" s="67"/>
      <c r="P10102" s="68"/>
      <c r="Q10102" s="69"/>
      <c r="R10102" s="69"/>
      <c r="Z10102" s="70"/>
      <c r="AA10102" s="71"/>
      <c r="AB10102" s="70"/>
      <c r="AC10102" s="70"/>
      <c r="AD10102" s="53"/>
      <c r="AE10102" s="53"/>
      <c r="AF10102" s="72"/>
      <c r="AG10102" s="70"/>
      <c r="AH10102" s="70"/>
      <c r="AI10102" s="70"/>
    </row>
    <row r="10103" spans="1:35" ht="12.75" customHeight="1" x14ac:dyDescent="0.2">
      <c r="A10103" s="64" t="s">
        <v>1660</v>
      </c>
      <c r="B10103" s="65" t="s">
        <v>1659</v>
      </c>
      <c r="C10103" s="65">
        <v>467238</v>
      </c>
      <c r="D10103" s="66">
        <f>VLOOKUP(A10103,'2.1 Termination Charges'!$B$4:$F$904,5,0)</f>
        <v>3.9399999999999999E-3</v>
      </c>
      <c r="G10103" s="67"/>
      <c r="H10103" s="67"/>
      <c r="J10103" s="67"/>
      <c r="P10103" s="68"/>
      <c r="Q10103" s="69"/>
      <c r="R10103" s="69"/>
      <c r="Z10103" s="70"/>
      <c r="AA10103" s="71"/>
      <c r="AB10103" s="70"/>
      <c r="AC10103" s="70"/>
      <c r="AD10103" s="53"/>
      <c r="AE10103" s="53"/>
      <c r="AF10103" s="72"/>
      <c r="AG10103" s="70"/>
      <c r="AH10103" s="70"/>
      <c r="AI10103" s="70"/>
    </row>
    <row r="10104" spans="1:35" ht="12.75" customHeight="1" x14ac:dyDescent="0.2">
      <c r="A10104" s="64" t="s">
        <v>1660</v>
      </c>
      <c r="B10104" s="65" t="s">
        <v>1659</v>
      </c>
      <c r="C10104" s="65">
        <v>467239</v>
      </c>
      <c r="D10104" s="66">
        <f>VLOOKUP(A10104,'2.1 Termination Charges'!$B$4:$F$904,5,0)</f>
        <v>3.9399999999999999E-3</v>
      </c>
      <c r="G10104" s="67"/>
      <c r="H10104" s="67"/>
      <c r="J10104" s="67"/>
      <c r="P10104" s="68"/>
      <c r="Q10104" s="69"/>
      <c r="R10104" s="69"/>
      <c r="Z10104" s="70"/>
      <c r="AA10104" s="71"/>
      <c r="AB10104" s="70"/>
      <c r="AC10104" s="70"/>
      <c r="AD10104" s="53"/>
      <c r="AE10104" s="53"/>
      <c r="AF10104" s="72"/>
      <c r="AG10104" s="70"/>
      <c r="AH10104" s="70"/>
      <c r="AI10104" s="70"/>
    </row>
    <row r="10105" spans="1:35" ht="12.75" customHeight="1" x14ac:dyDescent="0.2">
      <c r="A10105" s="64" t="s">
        <v>1660</v>
      </c>
      <c r="B10105" s="65" t="s">
        <v>1659</v>
      </c>
      <c r="C10105" s="65">
        <v>46724000</v>
      </c>
      <c r="D10105" s="66">
        <f>VLOOKUP(A10105,'2.1 Termination Charges'!$B$4:$F$904,5,0)</f>
        <v>3.9399999999999999E-3</v>
      </c>
      <c r="G10105" s="67"/>
      <c r="H10105" s="67"/>
      <c r="J10105" s="67"/>
      <c r="P10105" s="68"/>
      <c r="Q10105" s="69"/>
      <c r="R10105" s="69"/>
      <c r="Z10105" s="70"/>
      <c r="AA10105" s="71"/>
      <c r="AB10105" s="70"/>
      <c r="AC10105" s="70"/>
      <c r="AD10105" s="53"/>
      <c r="AE10105" s="53"/>
      <c r="AF10105" s="72"/>
      <c r="AG10105" s="70"/>
      <c r="AH10105" s="70"/>
      <c r="AI10105" s="70"/>
    </row>
    <row r="10106" spans="1:35" ht="12.75" customHeight="1" x14ac:dyDescent="0.2">
      <c r="A10106" s="64" t="s">
        <v>1660</v>
      </c>
      <c r="B10106" s="65" t="s">
        <v>1659</v>
      </c>
      <c r="C10106" s="65">
        <v>467288</v>
      </c>
      <c r="D10106" s="66">
        <f>VLOOKUP(A10106,'2.1 Termination Charges'!$B$4:$F$904,5,0)</f>
        <v>3.9399999999999999E-3</v>
      </c>
      <c r="G10106" s="67"/>
      <c r="H10106" s="67"/>
      <c r="J10106" s="67"/>
      <c r="P10106" s="68"/>
      <c r="Q10106" s="69"/>
      <c r="R10106" s="69"/>
      <c r="Z10106" s="70"/>
      <c r="AA10106" s="71"/>
      <c r="AB10106" s="70"/>
      <c r="AC10106" s="70"/>
      <c r="AD10106" s="53"/>
      <c r="AE10106" s="53"/>
      <c r="AF10106" s="72"/>
      <c r="AG10106" s="70"/>
      <c r="AH10106" s="70"/>
      <c r="AI10106" s="70"/>
    </row>
    <row r="10107" spans="1:35" ht="12.75" customHeight="1" x14ac:dyDescent="0.2">
      <c r="A10107" s="64" t="s">
        <v>1660</v>
      </c>
      <c r="B10107" s="65" t="s">
        <v>1659</v>
      </c>
      <c r="C10107" s="65">
        <v>467296</v>
      </c>
      <c r="D10107" s="66">
        <f>VLOOKUP(A10107,'2.1 Termination Charges'!$B$4:$F$904,5,0)</f>
        <v>3.9399999999999999E-3</v>
      </c>
      <c r="G10107" s="67"/>
      <c r="H10107" s="67"/>
      <c r="J10107" s="67"/>
      <c r="P10107" s="68"/>
      <c r="Q10107" s="69"/>
      <c r="R10107" s="69"/>
      <c r="Z10107" s="70"/>
      <c r="AA10107" s="71"/>
      <c r="AB10107" s="70"/>
      <c r="AC10107" s="70"/>
      <c r="AD10107" s="53"/>
      <c r="AE10107" s="53"/>
      <c r="AF10107" s="72"/>
      <c r="AG10107" s="70"/>
      <c r="AH10107" s="70"/>
      <c r="AI10107" s="70"/>
    </row>
    <row r="10108" spans="1:35" ht="12.75" customHeight="1" x14ac:dyDescent="0.2">
      <c r="A10108" s="64" t="s">
        <v>1660</v>
      </c>
      <c r="B10108" s="65" t="s">
        <v>1659</v>
      </c>
      <c r="C10108" s="65">
        <v>467297</v>
      </c>
      <c r="D10108" s="66">
        <f>VLOOKUP(A10108,'2.1 Termination Charges'!$B$4:$F$904,5,0)</f>
        <v>3.9399999999999999E-3</v>
      </c>
      <c r="G10108" s="67"/>
      <c r="H10108" s="67"/>
      <c r="J10108" s="67"/>
      <c r="P10108" s="68"/>
      <c r="Q10108" s="69"/>
      <c r="R10108" s="69"/>
      <c r="Z10108" s="70"/>
      <c r="AA10108" s="71"/>
      <c r="AB10108" s="70"/>
      <c r="AC10108" s="70"/>
      <c r="AD10108" s="53"/>
      <c r="AE10108" s="53"/>
      <c r="AF10108" s="72"/>
      <c r="AG10108" s="70"/>
      <c r="AH10108" s="70"/>
      <c r="AI10108" s="70"/>
    </row>
    <row r="10109" spans="1:35" ht="12.75" customHeight="1" x14ac:dyDescent="0.2">
      <c r="A10109" s="64" t="s">
        <v>1660</v>
      </c>
      <c r="B10109" s="65" t="s">
        <v>1659</v>
      </c>
      <c r="C10109" s="65">
        <v>467298</v>
      </c>
      <c r="D10109" s="66">
        <f>VLOOKUP(A10109,'2.1 Termination Charges'!$B$4:$F$904,5,0)</f>
        <v>3.9399999999999999E-3</v>
      </c>
      <c r="G10109" s="67"/>
      <c r="H10109" s="67"/>
      <c r="J10109" s="67"/>
      <c r="P10109" s="68"/>
      <c r="Q10109" s="69"/>
      <c r="R10109" s="69"/>
      <c r="Z10109" s="70"/>
      <c r="AA10109" s="71"/>
      <c r="AB10109" s="70"/>
      <c r="AC10109" s="70"/>
      <c r="AD10109" s="53"/>
      <c r="AE10109" s="53"/>
      <c r="AF10109" s="72"/>
      <c r="AG10109" s="70"/>
      <c r="AH10109" s="70"/>
      <c r="AI10109" s="70"/>
    </row>
    <row r="10110" spans="1:35" ht="12.75" customHeight="1" x14ac:dyDescent="0.2">
      <c r="A10110" s="64" t="s">
        <v>1660</v>
      </c>
      <c r="B10110" s="65" t="s">
        <v>1659</v>
      </c>
      <c r="C10110" s="65">
        <v>467299</v>
      </c>
      <c r="D10110" s="66">
        <f>VLOOKUP(A10110,'2.1 Termination Charges'!$B$4:$F$904,5,0)</f>
        <v>3.9399999999999999E-3</v>
      </c>
      <c r="G10110" s="67"/>
      <c r="H10110" s="67"/>
      <c r="J10110" s="67"/>
      <c r="P10110" s="68"/>
      <c r="Q10110" s="69"/>
      <c r="R10110" s="69"/>
      <c r="Z10110" s="70"/>
      <c r="AA10110" s="71"/>
      <c r="AB10110" s="70"/>
      <c r="AC10110" s="70"/>
      <c r="AD10110" s="53"/>
      <c r="AE10110" s="53"/>
      <c r="AF10110" s="72"/>
      <c r="AG10110" s="70"/>
      <c r="AH10110" s="70"/>
      <c r="AI10110" s="70"/>
    </row>
    <row r="10111" spans="1:35" ht="12.75" customHeight="1" x14ac:dyDescent="0.2">
      <c r="A10111" s="64" t="s">
        <v>1660</v>
      </c>
      <c r="B10111" s="65" t="s">
        <v>1659</v>
      </c>
      <c r="C10111" s="65">
        <v>467310</v>
      </c>
      <c r="D10111" s="66">
        <f>VLOOKUP(A10111,'2.1 Termination Charges'!$B$4:$F$904,5,0)</f>
        <v>3.9399999999999999E-3</v>
      </c>
      <c r="G10111" s="67"/>
      <c r="H10111" s="67"/>
      <c r="J10111" s="67"/>
      <c r="P10111" s="68"/>
      <c r="Q10111" s="69"/>
      <c r="R10111" s="69"/>
      <c r="Z10111" s="70"/>
      <c r="AA10111" s="71"/>
      <c r="AB10111" s="70"/>
      <c r="AC10111" s="70"/>
      <c r="AD10111" s="53"/>
      <c r="AE10111" s="53"/>
      <c r="AF10111" s="72"/>
      <c r="AG10111" s="70"/>
      <c r="AH10111" s="70"/>
      <c r="AI10111" s="70"/>
    </row>
    <row r="10112" spans="1:35" ht="12.75" customHeight="1" x14ac:dyDescent="0.2">
      <c r="A10112" s="64" t="s">
        <v>1660</v>
      </c>
      <c r="B10112" s="65" t="s">
        <v>1659</v>
      </c>
      <c r="C10112" s="65">
        <v>4673125</v>
      </c>
      <c r="D10112" s="66">
        <f>VLOOKUP(A10112,'2.1 Termination Charges'!$B$4:$F$904,5,0)</f>
        <v>3.9399999999999999E-3</v>
      </c>
      <c r="G10112" s="67"/>
      <c r="H10112" s="67"/>
      <c r="J10112" s="67"/>
      <c r="P10112" s="68"/>
      <c r="Q10112" s="69"/>
      <c r="R10112" s="69"/>
      <c r="Z10112" s="70"/>
      <c r="AA10112" s="71"/>
      <c r="AB10112" s="70"/>
      <c r="AC10112" s="70"/>
      <c r="AD10112" s="53"/>
      <c r="AE10112" s="53"/>
      <c r="AF10112" s="72"/>
      <c r="AG10112" s="70"/>
      <c r="AH10112" s="70"/>
      <c r="AI10112" s="70"/>
    </row>
    <row r="10113" spans="1:35" ht="12.75" customHeight="1" x14ac:dyDescent="0.2">
      <c r="A10113" s="64" t="s">
        <v>1660</v>
      </c>
      <c r="B10113" s="65" t="s">
        <v>1659</v>
      </c>
      <c r="C10113" s="65">
        <v>4673128</v>
      </c>
      <c r="D10113" s="66">
        <f>VLOOKUP(A10113,'2.1 Termination Charges'!$B$4:$F$904,5,0)</f>
        <v>3.9399999999999999E-3</v>
      </c>
      <c r="G10113" s="67"/>
      <c r="H10113" s="67"/>
      <c r="J10113" s="67"/>
      <c r="P10113" s="68"/>
      <c r="Q10113" s="69"/>
      <c r="R10113" s="69"/>
      <c r="Z10113" s="70"/>
      <c r="AA10113" s="71"/>
      <c r="AB10113" s="70"/>
      <c r="AC10113" s="70"/>
      <c r="AD10113" s="53"/>
      <c r="AE10113" s="53"/>
      <c r="AF10113" s="72"/>
      <c r="AG10113" s="70"/>
      <c r="AH10113" s="70"/>
      <c r="AI10113" s="70"/>
    </row>
    <row r="10114" spans="1:35" ht="12.75" customHeight="1" x14ac:dyDescent="0.2">
      <c r="A10114" s="64" t="s">
        <v>1660</v>
      </c>
      <c r="B10114" s="65" t="s">
        <v>1659</v>
      </c>
      <c r="C10114" s="65">
        <v>467314</v>
      </c>
      <c r="D10114" s="66">
        <f>VLOOKUP(A10114,'2.1 Termination Charges'!$B$4:$F$904,5,0)</f>
        <v>3.9399999999999999E-3</v>
      </c>
      <c r="G10114" s="67"/>
      <c r="H10114" s="67"/>
      <c r="J10114" s="67"/>
      <c r="P10114" s="68"/>
      <c r="Q10114" s="69"/>
      <c r="R10114" s="69"/>
      <c r="Z10114" s="70"/>
      <c r="AA10114" s="71"/>
      <c r="AB10114" s="70"/>
      <c r="AC10114" s="70"/>
      <c r="AD10114" s="53"/>
      <c r="AE10114" s="53"/>
      <c r="AF10114" s="72"/>
      <c r="AG10114" s="70"/>
      <c r="AH10114" s="70"/>
      <c r="AI10114" s="70"/>
    </row>
    <row r="10115" spans="1:35" ht="12.75" customHeight="1" x14ac:dyDescent="0.2">
      <c r="A10115" s="64" t="s">
        <v>1660</v>
      </c>
      <c r="B10115" s="65" t="s">
        <v>1659</v>
      </c>
      <c r="C10115" s="65">
        <v>467315</v>
      </c>
      <c r="D10115" s="66">
        <f>VLOOKUP(A10115,'2.1 Termination Charges'!$B$4:$F$904,5,0)</f>
        <v>3.9399999999999999E-3</v>
      </c>
      <c r="G10115" s="67"/>
      <c r="H10115" s="67"/>
      <c r="J10115" s="67"/>
      <c r="P10115" s="68"/>
      <c r="Q10115" s="69"/>
      <c r="R10115" s="69"/>
      <c r="Z10115" s="70"/>
      <c r="AA10115" s="71"/>
      <c r="AB10115" s="70"/>
      <c r="AC10115" s="70"/>
      <c r="AD10115" s="53"/>
      <c r="AE10115" s="53"/>
      <c r="AF10115" s="72"/>
      <c r="AG10115" s="70"/>
      <c r="AH10115" s="70"/>
      <c r="AI10115" s="70"/>
    </row>
    <row r="10116" spans="1:35" ht="12.75" customHeight="1" x14ac:dyDescent="0.2">
      <c r="A10116" s="64" t="s">
        <v>1660</v>
      </c>
      <c r="B10116" s="65" t="s">
        <v>1659</v>
      </c>
      <c r="C10116" s="65">
        <v>467320</v>
      </c>
      <c r="D10116" s="66">
        <f>VLOOKUP(A10116,'2.1 Termination Charges'!$B$4:$F$904,5,0)</f>
        <v>3.9399999999999999E-3</v>
      </c>
      <c r="G10116" s="67"/>
      <c r="H10116" s="67"/>
      <c r="J10116" s="67"/>
      <c r="P10116" s="68"/>
      <c r="Q10116" s="69"/>
      <c r="R10116" s="69"/>
      <c r="Z10116" s="70"/>
      <c r="AA10116" s="71"/>
      <c r="AB10116" s="70"/>
      <c r="AC10116" s="70"/>
      <c r="AD10116" s="53"/>
      <c r="AE10116" s="53"/>
      <c r="AF10116" s="72"/>
      <c r="AG10116" s="70"/>
      <c r="AH10116" s="70"/>
      <c r="AI10116" s="70"/>
    </row>
    <row r="10117" spans="1:35" ht="12.75" customHeight="1" x14ac:dyDescent="0.2">
      <c r="A10117" s="64" t="s">
        <v>1660</v>
      </c>
      <c r="B10117" s="65" t="s">
        <v>1659</v>
      </c>
      <c r="C10117" s="65">
        <v>467323</v>
      </c>
      <c r="D10117" s="66">
        <f>VLOOKUP(A10117,'2.1 Termination Charges'!$B$4:$F$904,5,0)</f>
        <v>3.9399999999999999E-3</v>
      </c>
      <c r="G10117" s="67"/>
      <c r="H10117" s="67"/>
      <c r="J10117" s="67"/>
      <c r="P10117" s="68"/>
      <c r="Q10117" s="69"/>
      <c r="R10117" s="69"/>
      <c r="Z10117" s="70"/>
      <c r="AA10117" s="71"/>
      <c r="AB10117" s="70"/>
      <c r="AC10117" s="70"/>
      <c r="AD10117" s="53"/>
      <c r="AE10117" s="53"/>
      <c r="AF10117" s="72"/>
      <c r="AG10117" s="70"/>
      <c r="AH10117" s="70"/>
      <c r="AI10117" s="70"/>
    </row>
    <row r="10118" spans="1:35" ht="12.75" customHeight="1" x14ac:dyDescent="0.2">
      <c r="A10118" s="64" t="s">
        <v>1660</v>
      </c>
      <c r="B10118" s="65" t="s">
        <v>1659</v>
      </c>
      <c r="C10118" s="65">
        <v>467324</v>
      </c>
      <c r="D10118" s="66">
        <f>VLOOKUP(A10118,'2.1 Termination Charges'!$B$4:$F$904,5,0)</f>
        <v>3.9399999999999999E-3</v>
      </c>
      <c r="G10118" s="67"/>
      <c r="H10118" s="67"/>
      <c r="J10118" s="67"/>
      <c r="P10118" s="68"/>
      <c r="Q10118" s="69"/>
      <c r="R10118" s="69"/>
      <c r="Z10118" s="70"/>
      <c r="AA10118" s="71"/>
      <c r="AB10118" s="70"/>
      <c r="AC10118" s="70"/>
      <c r="AD10118" s="53"/>
      <c r="AE10118" s="53"/>
      <c r="AF10118" s="72"/>
      <c r="AG10118" s="70"/>
      <c r="AH10118" s="70"/>
      <c r="AI10118" s="70"/>
    </row>
    <row r="10119" spans="1:35" ht="12.75" customHeight="1" x14ac:dyDescent="0.2">
      <c r="A10119" s="64" t="s">
        <v>1660</v>
      </c>
      <c r="B10119" s="65" t="s">
        <v>1659</v>
      </c>
      <c r="C10119" s="65">
        <v>467325</v>
      </c>
      <c r="D10119" s="66">
        <f>VLOOKUP(A10119,'2.1 Termination Charges'!$B$4:$F$904,5,0)</f>
        <v>3.9399999999999999E-3</v>
      </c>
      <c r="G10119" s="67"/>
      <c r="H10119" s="67"/>
      <c r="J10119" s="67"/>
      <c r="P10119" s="68"/>
      <c r="Q10119" s="69"/>
      <c r="R10119" s="69"/>
      <c r="Z10119" s="70"/>
      <c r="AA10119" s="71"/>
      <c r="AB10119" s="70"/>
      <c r="AC10119" s="70"/>
      <c r="AD10119" s="53"/>
      <c r="AE10119" s="53"/>
      <c r="AF10119" s="72"/>
      <c r="AG10119" s="70"/>
      <c r="AH10119" s="70"/>
      <c r="AI10119" s="70"/>
    </row>
    <row r="10120" spans="1:35" ht="12.75" customHeight="1" x14ac:dyDescent="0.2">
      <c r="A10120" s="64" t="s">
        <v>1660</v>
      </c>
      <c r="B10120" s="65" t="s">
        <v>1659</v>
      </c>
      <c r="C10120" s="65">
        <v>467326</v>
      </c>
      <c r="D10120" s="66">
        <f>VLOOKUP(A10120,'2.1 Termination Charges'!$B$4:$F$904,5,0)</f>
        <v>3.9399999999999999E-3</v>
      </c>
      <c r="G10120" s="67"/>
      <c r="H10120" s="67"/>
      <c r="J10120" s="67"/>
      <c r="P10120" s="68"/>
      <c r="Q10120" s="69"/>
      <c r="R10120" s="69"/>
      <c r="Z10120" s="70"/>
      <c r="AA10120" s="71"/>
      <c r="AB10120" s="70"/>
      <c r="AC10120" s="70"/>
      <c r="AD10120" s="53"/>
      <c r="AE10120" s="53"/>
      <c r="AF10120" s="72"/>
      <c r="AG10120" s="70"/>
      <c r="AH10120" s="70"/>
      <c r="AI10120" s="70"/>
    </row>
    <row r="10121" spans="1:35" ht="12.75" customHeight="1" x14ac:dyDescent="0.2">
      <c r="A10121" s="64" t="s">
        <v>1660</v>
      </c>
      <c r="B10121" s="65" t="s">
        <v>1659</v>
      </c>
      <c r="C10121" s="65">
        <v>467328</v>
      </c>
      <c r="D10121" s="66">
        <f>VLOOKUP(A10121,'2.1 Termination Charges'!$B$4:$F$904,5,0)</f>
        <v>3.9399999999999999E-3</v>
      </c>
      <c r="G10121" s="67"/>
      <c r="H10121" s="67"/>
      <c r="J10121" s="67"/>
      <c r="P10121" s="68"/>
      <c r="Q10121" s="69"/>
      <c r="R10121" s="69"/>
      <c r="Z10121" s="70"/>
      <c r="AA10121" s="71"/>
      <c r="AB10121" s="70"/>
      <c r="AC10121" s="70"/>
      <c r="AD10121" s="53"/>
      <c r="AE10121" s="53"/>
      <c r="AF10121" s="72"/>
      <c r="AG10121" s="70"/>
      <c r="AH10121" s="70"/>
      <c r="AI10121" s="70"/>
    </row>
    <row r="10122" spans="1:35" ht="12.75" customHeight="1" x14ac:dyDescent="0.2">
      <c r="A10122" s="64" t="s">
        <v>1660</v>
      </c>
      <c r="B10122" s="65" t="s">
        <v>1659</v>
      </c>
      <c r="C10122" s="65">
        <v>46733</v>
      </c>
      <c r="D10122" s="66">
        <f>VLOOKUP(A10122,'2.1 Termination Charges'!$B$4:$F$904,5,0)</f>
        <v>3.9399999999999999E-3</v>
      </c>
      <c r="G10122" s="67"/>
      <c r="H10122" s="67"/>
      <c r="J10122" s="67"/>
      <c r="P10122" s="68"/>
      <c r="Q10122" s="69"/>
      <c r="R10122" s="69"/>
      <c r="Z10122" s="70"/>
      <c r="AA10122" s="71"/>
      <c r="AB10122" s="70"/>
      <c r="AC10122" s="70"/>
      <c r="AD10122" s="53"/>
      <c r="AE10122" s="53"/>
      <c r="AF10122" s="72"/>
      <c r="AG10122" s="70"/>
      <c r="AH10122" s="70"/>
      <c r="AI10122" s="70"/>
    </row>
    <row r="10123" spans="1:35" ht="12.75" customHeight="1" x14ac:dyDescent="0.2">
      <c r="A10123" s="64" t="s">
        <v>1660</v>
      </c>
      <c r="B10123" s="65" t="s">
        <v>1659</v>
      </c>
      <c r="C10123" s="65">
        <v>467340</v>
      </c>
      <c r="D10123" s="66">
        <f>VLOOKUP(A10123,'2.1 Termination Charges'!$B$4:$F$904,5,0)</f>
        <v>3.9399999999999999E-3</v>
      </c>
      <c r="G10123" s="67"/>
      <c r="H10123" s="67"/>
      <c r="J10123" s="67"/>
      <c r="P10123" s="68"/>
      <c r="Q10123" s="69"/>
      <c r="R10123" s="69"/>
      <c r="Z10123" s="70"/>
      <c r="AA10123" s="71"/>
      <c r="AB10123" s="70"/>
      <c r="AC10123" s="70"/>
      <c r="AD10123" s="53"/>
      <c r="AE10123" s="53"/>
      <c r="AF10123" s="72"/>
      <c r="AG10123" s="70"/>
      <c r="AH10123" s="70"/>
      <c r="AI10123" s="70"/>
    </row>
    <row r="10124" spans="1:35" ht="12.75" customHeight="1" x14ac:dyDescent="0.2">
      <c r="A10124" s="64" t="s">
        <v>1660</v>
      </c>
      <c r="B10124" s="65" t="s">
        <v>1659</v>
      </c>
      <c r="C10124" s="65">
        <v>467341</v>
      </c>
      <c r="D10124" s="66">
        <f>VLOOKUP(A10124,'2.1 Termination Charges'!$B$4:$F$904,5,0)</f>
        <v>3.9399999999999999E-3</v>
      </c>
      <c r="G10124" s="67"/>
      <c r="H10124" s="67"/>
      <c r="J10124" s="67"/>
      <c r="P10124" s="68"/>
      <c r="Q10124" s="69"/>
      <c r="R10124" s="69"/>
      <c r="Z10124" s="70"/>
      <c r="AA10124" s="71"/>
      <c r="AB10124" s="70"/>
      <c r="AC10124" s="70"/>
      <c r="AD10124" s="53"/>
      <c r="AE10124" s="53"/>
      <c r="AF10124" s="72"/>
      <c r="AG10124" s="70"/>
      <c r="AH10124" s="70"/>
      <c r="AI10124" s="70"/>
    </row>
    <row r="10125" spans="1:35" ht="12.75" customHeight="1" x14ac:dyDescent="0.2">
      <c r="A10125" s="64" t="s">
        <v>1660</v>
      </c>
      <c r="B10125" s="65" t="s">
        <v>1659</v>
      </c>
      <c r="C10125" s="65">
        <v>467342</v>
      </c>
      <c r="D10125" s="66">
        <f>VLOOKUP(A10125,'2.1 Termination Charges'!$B$4:$F$904,5,0)</f>
        <v>3.9399999999999999E-3</v>
      </c>
      <c r="G10125" s="67"/>
      <c r="H10125" s="67"/>
      <c r="J10125" s="67"/>
      <c r="P10125" s="68"/>
      <c r="Q10125" s="69"/>
      <c r="R10125" s="69"/>
      <c r="Z10125" s="70"/>
      <c r="AA10125" s="71"/>
      <c r="AB10125" s="70"/>
      <c r="AC10125" s="70"/>
      <c r="AD10125" s="53"/>
      <c r="AE10125" s="53"/>
      <c r="AF10125" s="72"/>
      <c r="AG10125" s="70"/>
      <c r="AH10125" s="70"/>
      <c r="AI10125" s="70"/>
    </row>
    <row r="10126" spans="1:35" ht="12.75" customHeight="1" x14ac:dyDescent="0.2">
      <c r="A10126" s="64" t="s">
        <v>1660</v>
      </c>
      <c r="B10126" s="65" t="s">
        <v>1659</v>
      </c>
      <c r="C10126" s="65">
        <v>467343</v>
      </c>
      <c r="D10126" s="66">
        <f>VLOOKUP(A10126,'2.1 Termination Charges'!$B$4:$F$904,5,0)</f>
        <v>3.9399999999999999E-3</v>
      </c>
      <c r="G10126" s="67"/>
      <c r="H10126" s="67"/>
      <c r="J10126" s="67"/>
      <c r="P10126" s="68"/>
      <c r="Q10126" s="69"/>
      <c r="R10126" s="69"/>
      <c r="Z10126" s="70"/>
      <c r="AA10126" s="71"/>
      <c r="AB10126" s="70"/>
      <c r="AC10126" s="70"/>
      <c r="AD10126" s="53"/>
      <c r="AE10126" s="53"/>
      <c r="AF10126" s="72"/>
      <c r="AG10126" s="70"/>
      <c r="AH10126" s="70"/>
      <c r="AI10126" s="70"/>
    </row>
    <row r="10127" spans="1:35" ht="12.75" customHeight="1" x14ac:dyDescent="0.2">
      <c r="A10127" s="64" t="s">
        <v>1660</v>
      </c>
      <c r="B10127" s="65" t="s">
        <v>1659</v>
      </c>
      <c r="C10127" s="65">
        <v>467344</v>
      </c>
      <c r="D10127" s="66">
        <f>VLOOKUP(A10127,'2.1 Termination Charges'!$B$4:$F$904,5,0)</f>
        <v>3.9399999999999999E-3</v>
      </c>
      <c r="G10127" s="67"/>
      <c r="H10127" s="67"/>
      <c r="J10127" s="67"/>
      <c r="P10127" s="68"/>
      <c r="Q10127" s="69"/>
      <c r="R10127" s="69"/>
      <c r="Z10127" s="70"/>
      <c r="AA10127" s="71"/>
      <c r="AB10127" s="70"/>
      <c r="AC10127" s="70"/>
      <c r="AD10127" s="53"/>
      <c r="AE10127" s="53"/>
      <c r="AF10127" s="72"/>
      <c r="AG10127" s="70"/>
      <c r="AH10127" s="70"/>
      <c r="AI10127" s="70"/>
    </row>
    <row r="10128" spans="1:35" ht="12.75" customHeight="1" x14ac:dyDescent="0.2">
      <c r="A10128" s="64" t="s">
        <v>1660</v>
      </c>
      <c r="B10128" s="65" t="s">
        <v>1659</v>
      </c>
      <c r="C10128" s="65">
        <v>4673457</v>
      </c>
      <c r="D10128" s="66">
        <f>VLOOKUP(A10128,'2.1 Termination Charges'!$B$4:$F$904,5,0)</f>
        <v>3.9399999999999999E-3</v>
      </c>
      <c r="G10128" s="67"/>
      <c r="H10128" s="67"/>
      <c r="J10128" s="67"/>
      <c r="P10128" s="68"/>
      <c r="Q10128" s="69"/>
      <c r="R10128" s="69"/>
      <c r="Z10128" s="70"/>
      <c r="AA10128" s="71"/>
      <c r="AB10128" s="70"/>
      <c r="AC10128" s="70"/>
      <c r="AD10128" s="53"/>
      <c r="AE10128" s="53"/>
      <c r="AF10128" s="72"/>
      <c r="AG10128" s="70"/>
      <c r="AH10128" s="70"/>
      <c r="AI10128" s="70"/>
    </row>
    <row r="10129" spans="1:35" ht="12.75" customHeight="1" x14ac:dyDescent="0.2">
      <c r="A10129" s="64" t="s">
        <v>1660</v>
      </c>
      <c r="B10129" s="65" t="s">
        <v>1659</v>
      </c>
      <c r="C10129" s="65">
        <v>4673458</v>
      </c>
      <c r="D10129" s="66">
        <f>VLOOKUP(A10129,'2.1 Termination Charges'!$B$4:$F$904,5,0)</f>
        <v>3.9399999999999999E-3</v>
      </c>
      <c r="G10129" s="67"/>
      <c r="H10129" s="67"/>
      <c r="J10129" s="67"/>
      <c r="P10129" s="68"/>
      <c r="Q10129" s="69"/>
      <c r="R10129" s="69"/>
      <c r="Z10129" s="70"/>
      <c r="AA10129" s="71"/>
      <c r="AB10129" s="70"/>
      <c r="AC10129" s="70"/>
      <c r="AD10129" s="53"/>
      <c r="AE10129" s="53"/>
      <c r="AF10129" s="72"/>
      <c r="AG10129" s="70"/>
      <c r="AH10129" s="70"/>
      <c r="AI10129" s="70"/>
    </row>
    <row r="10130" spans="1:35" ht="12.75" customHeight="1" x14ac:dyDescent="0.2">
      <c r="A10130" s="64" t="s">
        <v>1660</v>
      </c>
      <c r="B10130" s="65" t="s">
        <v>1659</v>
      </c>
      <c r="C10130" s="65">
        <v>4673462</v>
      </c>
      <c r="D10130" s="66">
        <f>VLOOKUP(A10130,'2.1 Termination Charges'!$B$4:$F$904,5,0)</f>
        <v>3.9399999999999999E-3</v>
      </c>
      <c r="G10130" s="67"/>
      <c r="H10130" s="67"/>
      <c r="J10130" s="67"/>
      <c r="P10130" s="68"/>
      <c r="Q10130" s="69"/>
      <c r="R10130" s="69"/>
      <c r="Z10130" s="70"/>
      <c r="AA10130" s="71"/>
      <c r="AB10130" s="70"/>
      <c r="AC10130" s="70"/>
      <c r="AD10130" s="53"/>
      <c r="AE10130" s="53"/>
      <c r="AF10130" s="72"/>
      <c r="AG10130" s="70"/>
      <c r="AH10130" s="70"/>
      <c r="AI10130" s="70"/>
    </row>
    <row r="10131" spans="1:35" ht="12.75" customHeight="1" x14ac:dyDescent="0.2">
      <c r="A10131" s="64" t="s">
        <v>1660</v>
      </c>
      <c r="B10131" s="65" t="s">
        <v>1659</v>
      </c>
      <c r="C10131" s="65">
        <v>4673463</v>
      </c>
      <c r="D10131" s="66">
        <f>VLOOKUP(A10131,'2.1 Termination Charges'!$B$4:$F$904,5,0)</f>
        <v>3.9399999999999999E-3</v>
      </c>
      <c r="G10131" s="67"/>
      <c r="H10131" s="67"/>
      <c r="J10131" s="67"/>
      <c r="P10131" s="68"/>
      <c r="Q10131" s="69"/>
      <c r="R10131" s="69"/>
      <c r="Z10131" s="70"/>
      <c r="AA10131" s="71"/>
      <c r="AB10131" s="70"/>
      <c r="AC10131" s="70"/>
      <c r="AD10131" s="53"/>
      <c r="AE10131" s="53"/>
      <c r="AF10131" s="72"/>
      <c r="AG10131" s="70"/>
      <c r="AH10131" s="70"/>
      <c r="AI10131" s="70"/>
    </row>
    <row r="10132" spans="1:35" ht="12.75" customHeight="1" x14ac:dyDescent="0.2">
      <c r="A10132" s="64" t="s">
        <v>1660</v>
      </c>
      <c r="B10132" s="65" t="s">
        <v>1659</v>
      </c>
      <c r="C10132" s="65">
        <v>4673464</v>
      </c>
      <c r="D10132" s="66">
        <f>VLOOKUP(A10132,'2.1 Termination Charges'!$B$4:$F$904,5,0)</f>
        <v>3.9399999999999999E-3</v>
      </c>
      <c r="G10132" s="67"/>
      <c r="H10132" s="67"/>
      <c r="J10132" s="67"/>
      <c r="P10132" s="68"/>
      <c r="Q10132" s="69"/>
      <c r="R10132" s="69"/>
      <c r="Z10132" s="70"/>
      <c r="AA10132" s="71"/>
      <c r="AB10132" s="70"/>
      <c r="AC10132" s="70"/>
      <c r="AD10132" s="53"/>
      <c r="AE10132" s="53"/>
      <c r="AF10132" s="72"/>
      <c r="AG10132" s="70"/>
      <c r="AH10132" s="70"/>
      <c r="AI10132" s="70"/>
    </row>
    <row r="10133" spans="1:35" ht="12.75" customHeight="1" x14ac:dyDescent="0.2">
      <c r="A10133" s="64" t="s">
        <v>1660</v>
      </c>
      <c r="B10133" s="65" t="s">
        <v>1659</v>
      </c>
      <c r="C10133" s="65">
        <v>4673465</v>
      </c>
      <c r="D10133" s="66">
        <f>VLOOKUP(A10133,'2.1 Termination Charges'!$B$4:$F$904,5,0)</f>
        <v>3.9399999999999999E-3</v>
      </c>
      <c r="G10133" s="67"/>
      <c r="H10133" s="67"/>
      <c r="J10133" s="67"/>
      <c r="P10133" s="68"/>
      <c r="Q10133" s="69"/>
      <c r="R10133" s="69"/>
      <c r="Z10133" s="70"/>
      <c r="AA10133" s="71"/>
      <c r="AB10133" s="70"/>
      <c r="AC10133" s="70"/>
      <c r="AD10133" s="53"/>
      <c r="AE10133" s="53"/>
      <c r="AF10133" s="72"/>
      <c r="AG10133" s="70"/>
      <c r="AH10133" s="70"/>
      <c r="AI10133" s="70"/>
    </row>
    <row r="10134" spans="1:35" ht="12.75" customHeight="1" x14ac:dyDescent="0.2">
      <c r="A10134" s="64" t="s">
        <v>1660</v>
      </c>
      <c r="B10134" s="65" t="s">
        <v>1659</v>
      </c>
      <c r="C10134" s="65">
        <v>4673466</v>
      </c>
      <c r="D10134" s="66">
        <f>VLOOKUP(A10134,'2.1 Termination Charges'!$B$4:$F$904,5,0)</f>
        <v>3.9399999999999999E-3</v>
      </c>
      <c r="G10134" s="67"/>
      <c r="H10134" s="67"/>
      <c r="J10134" s="67"/>
      <c r="P10134" s="68"/>
      <c r="Q10134" s="69"/>
      <c r="R10134" s="69"/>
      <c r="Z10134" s="70"/>
      <c r="AA10134" s="71"/>
      <c r="AB10134" s="70"/>
      <c r="AC10134" s="70"/>
      <c r="AD10134" s="53"/>
      <c r="AE10134" s="53"/>
      <c r="AF10134" s="72"/>
      <c r="AG10134" s="70"/>
      <c r="AH10134" s="70"/>
      <c r="AI10134" s="70"/>
    </row>
    <row r="10135" spans="1:35" ht="12.75" customHeight="1" x14ac:dyDescent="0.2">
      <c r="A10135" s="64" t="s">
        <v>1660</v>
      </c>
      <c r="B10135" s="65" t="s">
        <v>1659</v>
      </c>
      <c r="C10135" s="65">
        <v>4673467</v>
      </c>
      <c r="D10135" s="66">
        <f>VLOOKUP(A10135,'2.1 Termination Charges'!$B$4:$F$904,5,0)</f>
        <v>3.9399999999999999E-3</v>
      </c>
      <c r="G10135" s="67"/>
      <c r="H10135" s="67"/>
      <c r="J10135" s="67"/>
      <c r="P10135" s="68"/>
      <c r="Q10135" s="69"/>
      <c r="R10135" s="69"/>
      <c r="Z10135" s="70"/>
      <c r="AA10135" s="71"/>
      <c r="AB10135" s="70"/>
      <c r="AC10135" s="70"/>
      <c r="AD10135" s="53"/>
      <c r="AE10135" s="53"/>
      <c r="AF10135" s="72"/>
      <c r="AG10135" s="70"/>
      <c r="AH10135" s="70"/>
      <c r="AI10135" s="70"/>
    </row>
    <row r="10136" spans="1:35" ht="12.75" customHeight="1" x14ac:dyDescent="0.2">
      <c r="A10136" s="64" t="s">
        <v>1660</v>
      </c>
      <c r="B10136" s="65" t="s">
        <v>1659</v>
      </c>
      <c r="C10136" s="65">
        <v>4673468</v>
      </c>
      <c r="D10136" s="66">
        <f>VLOOKUP(A10136,'2.1 Termination Charges'!$B$4:$F$904,5,0)</f>
        <v>3.9399999999999999E-3</v>
      </c>
      <c r="G10136" s="67"/>
      <c r="H10136" s="67"/>
      <c r="J10136" s="67"/>
      <c r="P10136" s="68"/>
      <c r="Q10136" s="69"/>
      <c r="R10136" s="69"/>
      <c r="Z10136" s="70"/>
      <c r="AA10136" s="71"/>
      <c r="AB10136" s="70"/>
      <c r="AC10136" s="70"/>
      <c r="AD10136" s="53"/>
      <c r="AE10136" s="53"/>
      <c r="AF10136" s="72"/>
      <c r="AG10136" s="70"/>
      <c r="AH10136" s="70"/>
      <c r="AI10136" s="70"/>
    </row>
    <row r="10137" spans="1:35" ht="12.75" customHeight="1" x14ac:dyDescent="0.2">
      <c r="A10137" s="64" t="s">
        <v>1660</v>
      </c>
      <c r="B10137" s="65" t="s">
        <v>1659</v>
      </c>
      <c r="C10137" s="65">
        <v>4673469</v>
      </c>
      <c r="D10137" s="66">
        <f>VLOOKUP(A10137,'2.1 Termination Charges'!$B$4:$F$904,5,0)</f>
        <v>3.9399999999999999E-3</v>
      </c>
      <c r="G10137" s="67"/>
      <c r="H10137" s="67"/>
      <c r="J10137" s="67"/>
      <c r="P10137" s="68"/>
      <c r="Q10137" s="69"/>
      <c r="R10137" s="69"/>
      <c r="Z10137" s="70"/>
      <c r="AA10137" s="71"/>
      <c r="AB10137" s="70"/>
      <c r="AC10137" s="70"/>
      <c r="AD10137" s="53"/>
      <c r="AE10137" s="53"/>
      <c r="AF10137" s="72"/>
      <c r="AG10137" s="70"/>
      <c r="AH10137" s="70"/>
      <c r="AI10137" s="70"/>
    </row>
    <row r="10138" spans="1:35" ht="12.75" customHeight="1" x14ac:dyDescent="0.2">
      <c r="A10138" s="64" t="s">
        <v>1660</v>
      </c>
      <c r="B10138" s="65" t="s">
        <v>1659</v>
      </c>
      <c r="C10138" s="65">
        <v>467385</v>
      </c>
      <c r="D10138" s="66">
        <f>VLOOKUP(A10138,'2.1 Termination Charges'!$B$4:$F$904,5,0)</f>
        <v>3.9399999999999999E-3</v>
      </c>
      <c r="G10138" s="67"/>
      <c r="H10138" s="67"/>
      <c r="J10138" s="67"/>
      <c r="P10138" s="68"/>
      <c r="Q10138" s="69"/>
      <c r="R10138" s="69"/>
      <c r="Z10138" s="70"/>
      <c r="AA10138" s="71"/>
      <c r="AB10138" s="70"/>
      <c r="AC10138" s="70"/>
      <c r="AD10138" s="53"/>
      <c r="AE10138" s="53"/>
      <c r="AF10138" s="72"/>
      <c r="AG10138" s="70"/>
      <c r="AH10138" s="70"/>
      <c r="AI10138" s="70"/>
    </row>
    <row r="10139" spans="1:35" ht="12.75" customHeight="1" x14ac:dyDescent="0.2">
      <c r="A10139" s="64" t="s">
        <v>1660</v>
      </c>
      <c r="B10139" s="65" t="s">
        <v>1659</v>
      </c>
      <c r="C10139" s="65">
        <v>467386</v>
      </c>
      <c r="D10139" s="66">
        <f>VLOOKUP(A10139,'2.1 Termination Charges'!$B$4:$F$904,5,0)</f>
        <v>3.9399999999999999E-3</v>
      </c>
      <c r="G10139" s="67"/>
      <c r="H10139" s="67"/>
      <c r="J10139" s="67"/>
      <c r="P10139" s="68"/>
      <c r="Q10139" s="69"/>
      <c r="R10139" s="69"/>
      <c r="Z10139" s="70"/>
      <c r="AA10139" s="71"/>
      <c r="AB10139" s="70"/>
      <c r="AC10139" s="70"/>
      <c r="AD10139" s="53"/>
      <c r="AE10139" s="53"/>
      <c r="AF10139" s="72"/>
      <c r="AG10139" s="70"/>
      <c r="AH10139" s="70"/>
      <c r="AI10139" s="70"/>
    </row>
    <row r="10140" spans="1:35" ht="12.75" customHeight="1" x14ac:dyDescent="0.2">
      <c r="A10140" s="64" t="s">
        <v>1660</v>
      </c>
      <c r="B10140" s="65" t="s">
        <v>1659</v>
      </c>
      <c r="C10140" s="65">
        <v>467388</v>
      </c>
      <c r="D10140" s="66">
        <f>VLOOKUP(A10140,'2.1 Termination Charges'!$B$4:$F$904,5,0)</f>
        <v>3.9399999999999999E-3</v>
      </c>
      <c r="G10140" s="67"/>
      <c r="H10140" s="67"/>
      <c r="J10140" s="67"/>
      <c r="P10140" s="68"/>
      <c r="Q10140" s="69"/>
      <c r="R10140" s="69"/>
      <c r="Z10140" s="70"/>
      <c r="AA10140" s="71"/>
      <c r="AB10140" s="70"/>
      <c r="AC10140" s="70"/>
      <c r="AD10140" s="53"/>
      <c r="AE10140" s="53"/>
      <c r="AF10140" s="72"/>
      <c r="AG10140" s="70"/>
      <c r="AH10140" s="70"/>
      <c r="AI10140" s="70"/>
    </row>
    <row r="10141" spans="1:35" ht="12.75" customHeight="1" x14ac:dyDescent="0.2">
      <c r="A10141" s="64" t="s">
        <v>1660</v>
      </c>
      <c r="B10141" s="65" t="s">
        <v>1659</v>
      </c>
      <c r="C10141" s="65">
        <v>467635</v>
      </c>
      <c r="D10141" s="66">
        <f>VLOOKUP(A10141,'2.1 Termination Charges'!$B$4:$F$904,5,0)</f>
        <v>3.9399999999999999E-3</v>
      </c>
      <c r="G10141" s="67"/>
      <c r="H10141" s="67"/>
      <c r="J10141" s="67"/>
      <c r="P10141" s="68"/>
      <c r="Q10141" s="69"/>
      <c r="R10141" s="69"/>
      <c r="Z10141" s="70"/>
      <c r="AA10141" s="71"/>
      <c r="AB10141" s="70"/>
      <c r="AC10141" s="70"/>
      <c r="AD10141" s="53"/>
      <c r="AE10141" s="53"/>
      <c r="AF10141" s="72"/>
      <c r="AG10141" s="70"/>
      <c r="AH10141" s="70"/>
      <c r="AI10141" s="70"/>
    </row>
    <row r="10142" spans="1:35" ht="12.75" customHeight="1" x14ac:dyDescent="0.2">
      <c r="A10142" s="64" t="s">
        <v>1660</v>
      </c>
      <c r="B10142" s="65" t="s">
        <v>1659</v>
      </c>
      <c r="C10142" s="65">
        <v>467636</v>
      </c>
      <c r="D10142" s="66">
        <f>VLOOKUP(A10142,'2.1 Termination Charges'!$B$4:$F$904,5,0)</f>
        <v>3.9399999999999999E-3</v>
      </c>
      <c r="G10142" s="67"/>
      <c r="H10142" s="67"/>
      <c r="J10142" s="67"/>
      <c r="P10142" s="68"/>
      <c r="Q10142" s="69"/>
      <c r="R10142" s="69"/>
      <c r="Z10142" s="70"/>
      <c r="AA10142" s="71"/>
      <c r="AB10142" s="70"/>
      <c r="AC10142" s="70"/>
      <c r="AD10142" s="53"/>
      <c r="AE10142" s="53"/>
      <c r="AF10142" s="72"/>
      <c r="AG10142" s="70"/>
      <c r="AH10142" s="70"/>
      <c r="AI10142" s="70"/>
    </row>
    <row r="10143" spans="1:35" ht="12.75" customHeight="1" x14ac:dyDescent="0.2">
      <c r="A10143" s="64" t="s">
        <v>1660</v>
      </c>
      <c r="B10143" s="65" t="s">
        <v>1659</v>
      </c>
      <c r="C10143" s="65">
        <v>467637</v>
      </c>
      <c r="D10143" s="66">
        <f>VLOOKUP(A10143,'2.1 Termination Charges'!$B$4:$F$904,5,0)</f>
        <v>3.9399999999999999E-3</v>
      </c>
      <c r="G10143" s="67"/>
      <c r="H10143" s="67"/>
      <c r="J10143" s="67"/>
      <c r="P10143" s="68"/>
      <c r="Q10143" s="69"/>
      <c r="R10143" s="69"/>
      <c r="Z10143" s="70"/>
      <c r="AA10143" s="71"/>
      <c r="AB10143" s="70"/>
      <c r="AC10143" s="70"/>
      <c r="AD10143" s="53"/>
      <c r="AE10143" s="53"/>
      <c r="AF10143" s="72"/>
      <c r="AG10143" s="70"/>
      <c r="AH10143" s="70"/>
      <c r="AI10143" s="70"/>
    </row>
    <row r="10144" spans="1:35" ht="12.75" customHeight="1" x14ac:dyDescent="0.2">
      <c r="A10144" s="64" t="s">
        <v>1660</v>
      </c>
      <c r="B10144" s="65" t="s">
        <v>1659</v>
      </c>
      <c r="C10144" s="65">
        <v>467660</v>
      </c>
      <c r="D10144" s="66">
        <f>VLOOKUP(A10144,'2.1 Termination Charges'!$B$4:$F$904,5,0)</f>
        <v>3.9399999999999999E-3</v>
      </c>
      <c r="G10144" s="67"/>
      <c r="H10144" s="67"/>
      <c r="J10144" s="67"/>
      <c r="P10144" s="68"/>
      <c r="Q10144" s="69"/>
      <c r="R10144" s="69"/>
      <c r="Z10144" s="70"/>
      <c r="AA10144" s="71"/>
      <c r="AB10144" s="70"/>
      <c r="AC10144" s="70"/>
      <c r="AD10144" s="53"/>
      <c r="AE10144" s="53"/>
      <c r="AF10144" s="72"/>
      <c r="AG10144" s="70"/>
      <c r="AH10144" s="70"/>
      <c r="AI10144" s="70"/>
    </row>
    <row r="10145" spans="1:35" ht="12.75" customHeight="1" x14ac:dyDescent="0.2">
      <c r="A10145" s="64" t="s">
        <v>1660</v>
      </c>
      <c r="B10145" s="65" t="s">
        <v>1659</v>
      </c>
      <c r="C10145" s="65">
        <v>467661</v>
      </c>
      <c r="D10145" s="66">
        <f>VLOOKUP(A10145,'2.1 Termination Charges'!$B$4:$F$904,5,0)</f>
        <v>3.9399999999999999E-3</v>
      </c>
      <c r="G10145" s="67"/>
      <c r="H10145" s="67"/>
      <c r="J10145" s="67"/>
      <c r="P10145" s="68"/>
      <c r="Q10145" s="69"/>
      <c r="R10145" s="69"/>
      <c r="Z10145" s="70"/>
      <c r="AA10145" s="71"/>
      <c r="AB10145" s="70"/>
      <c r="AC10145" s="70"/>
      <c r="AD10145" s="53"/>
      <c r="AE10145" s="53"/>
      <c r="AF10145" s="72"/>
      <c r="AG10145" s="70"/>
      <c r="AH10145" s="70"/>
      <c r="AI10145" s="70"/>
    </row>
    <row r="10146" spans="1:35" ht="12.75" customHeight="1" x14ac:dyDescent="0.2">
      <c r="A10146" s="64" t="s">
        <v>1660</v>
      </c>
      <c r="B10146" s="65" t="s">
        <v>1659</v>
      </c>
      <c r="C10146" s="65">
        <v>467662</v>
      </c>
      <c r="D10146" s="66">
        <f>VLOOKUP(A10146,'2.1 Termination Charges'!$B$4:$F$904,5,0)</f>
        <v>3.9399999999999999E-3</v>
      </c>
      <c r="G10146" s="67"/>
      <c r="H10146" s="67"/>
      <c r="J10146" s="67"/>
      <c r="P10146" s="68"/>
      <c r="Q10146" s="69"/>
      <c r="R10146" s="69"/>
      <c r="Z10146" s="70"/>
      <c r="AA10146" s="71"/>
      <c r="AB10146" s="70"/>
      <c r="AC10146" s="70"/>
      <c r="AD10146" s="53"/>
      <c r="AE10146" s="53"/>
      <c r="AF10146" s="72"/>
      <c r="AG10146" s="70"/>
      <c r="AH10146" s="70"/>
      <c r="AI10146" s="70"/>
    </row>
    <row r="10147" spans="1:35" ht="12.75" customHeight="1" x14ac:dyDescent="0.2">
      <c r="A10147" s="64" t="s">
        <v>1660</v>
      </c>
      <c r="B10147" s="65" t="s">
        <v>1659</v>
      </c>
      <c r="C10147" s="65">
        <v>467663</v>
      </c>
      <c r="D10147" s="66">
        <f>VLOOKUP(A10147,'2.1 Termination Charges'!$B$4:$F$904,5,0)</f>
        <v>3.9399999999999999E-3</v>
      </c>
      <c r="G10147" s="67"/>
      <c r="H10147" s="67"/>
      <c r="J10147" s="67"/>
      <c r="P10147" s="68"/>
      <c r="Q10147" s="69"/>
      <c r="R10147" s="69"/>
      <c r="Z10147" s="70"/>
      <c r="AA10147" s="71"/>
      <c r="AB10147" s="70"/>
      <c r="AC10147" s="70"/>
      <c r="AD10147" s="53"/>
      <c r="AE10147" s="53"/>
      <c r="AF10147" s="72"/>
      <c r="AG10147" s="70"/>
      <c r="AH10147" s="70"/>
      <c r="AI10147" s="70"/>
    </row>
    <row r="10148" spans="1:35" ht="12.75" customHeight="1" x14ac:dyDescent="0.2">
      <c r="A10148" s="64" t="s">
        <v>1660</v>
      </c>
      <c r="B10148" s="65" t="s">
        <v>1659</v>
      </c>
      <c r="C10148" s="65">
        <v>467664</v>
      </c>
      <c r="D10148" s="66">
        <f>VLOOKUP(A10148,'2.1 Termination Charges'!$B$4:$F$904,5,0)</f>
        <v>3.9399999999999999E-3</v>
      </c>
      <c r="G10148" s="67"/>
      <c r="H10148" s="67"/>
      <c r="J10148" s="67"/>
      <c r="P10148" s="68"/>
      <c r="Q10148" s="69"/>
      <c r="R10148" s="69"/>
      <c r="Z10148" s="70"/>
      <c r="AA10148" s="71"/>
      <c r="AB10148" s="70"/>
      <c r="AC10148" s="70"/>
      <c r="AD10148" s="53"/>
      <c r="AE10148" s="53"/>
      <c r="AF10148" s="72"/>
      <c r="AG10148" s="70"/>
      <c r="AH10148" s="70"/>
      <c r="AI10148" s="70"/>
    </row>
    <row r="10149" spans="1:35" ht="12.75" customHeight="1" x14ac:dyDescent="0.2">
      <c r="A10149" s="64" t="s">
        <v>1660</v>
      </c>
      <c r="B10149" s="65" t="s">
        <v>1659</v>
      </c>
      <c r="C10149" s="65">
        <v>4676668</v>
      </c>
      <c r="D10149" s="66">
        <f>VLOOKUP(A10149,'2.1 Termination Charges'!$B$4:$F$904,5,0)</f>
        <v>3.9399999999999999E-3</v>
      </c>
      <c r="G10149" s="67"/>
      <c r="H10149" s="67"/>
      <c r="J10149" s="67"/>
      <c r="P10149" s="68"/>
      <c r="Q10149" s="69"/>
      <c r="R10149" s="69"/>
      <c r="Z10149" s="70"/>
      <c r="AA10149" s="71"/>
      <c r="AB10149" s="70"/>
      <c r="AC10149" s="70"/>
      <c r="AD10149" s="53"/>
      <c r="AE10149" s="53"/>
      <c r="AF10149" s="72"/>
      <c r="AG10149" s="70"/>
      <c r="AH10149" s="70"/>
      <c r="AI10149" s="70"/>
    </row>
    <row r="10150" spans="1:35" ht="12.75" customHeight="1" x14ac:dyDescent="0.2">
      <c r="A10150" s="64" t="s">
        <v>1660</v>
      </c>
      <c r="B10150" s="65" t="s">
        <v>1659</v>
      </c>
      <c r="C10150" s="65">
        <v>4676727</v>
      </c>
      <c r="D10150" s="66">
        <f>VLOOKUP(A10150,'2.1 Termination Charges'!$B$4:$F$904,5,0)</f>
        <v>3.9399999999999999E-3</v>
      </c>
      <c r="G10150" s="67"/>
      <c r="H10150" s="67"/>
      <c r="J10150" s="67"/>
      <c r="P10150" s="68"/>
      <c r="Q10150" s="69"/>
      <c r="R10150" s="69"/>
      <c r="Z10150" s="70"/>
      <c r="AA10150" s="71"/>
      <c r="AB10150" s="70"/>
      <c r="AC10150" s="70"/>
      <c r="AD10150" s="53"/>
      <c r="AE10150" s="53"/>
      <c r="AF10150" s="72"/>
      <c r="AG10150" s="70"/>
      <c r="AH10150" s="70"/>
      <c r="AI10150" s="70"/>
    </row>
    <row r="10151" spans="1:35" ht="12.75" customHeight="1" x14ac:dyDescent="0.2">
      <c r="A10151" s="64" t="s">
        <v>1660</v>
      </c>
      <c r="B10151" s="65" t="s">
        <v>1659</v>
      </c>
      <c r="C10151" s="65">
        <v>467685</v>
      </c>
      <c r="D10151" s="66">
        <f>VLOOKUP(A10151,'2.1 Termination Charges'!$B$4:$F$904,5,0)</f>
        <v>3.9399999999999999E-3</v>
      </c>
      <c r="G10151" s="67"/>
      <c r="H10151" s="67"/>
      <c r="J10151" s="67"/>
      <c r="P10151" s="68"/>
      <c r="Q10151" s="69"/>
      <c r="R10151" s="69"/>
      <c r="Z10151" s="70"/>
      <c r="AA10151" s="71"/>
      <c r="AB10151" s="70"/>
      <c r="AC10151" s="70"/>
      <c r="AD10151" s="53"/>
      <c r="AE10151" s="53"/>
      <c r="AF10151" s="72"/>
      <c r="AG10151" s="70"/>
      <c r="AH10151" s="70"/>
      <c r="AI10151" s="70"/>
    </row>
    <row r="10152" spans="1:35" ht="12.75" customHeight="1" x14ac:dyDescent="0.2">
      <c r="A10152" s="64" t="s">
        <v>1660</v>
      </c>
      <c r="B10152" s="65" t="s">
        <v>1659</v>
      </c>
      <c r="C10152" s="65">
        <v>467686</v>
      </c>
      <c r="D10152" s="66">
        <f>VLOOKUP(A10152,'2.1 Termination Charges'!$B$4:$F$904,5,0)</f>
        <v>3.9399999999999999E-3</v>
      </c>
      <c r="G10152" s="67"/>
      <c r="H10152" s="67"/>
      <c r="J10152" s="67"/>
      <c r="P10152" s="68"/>
      <c r="Q10152" s="69"/>
      <c r="R10152" s="69"/>
      <c r="Z10152" s="70"/>
      <c r="AA10152" s="71"/>
      <c r="AB10152" s="70"/>
      <c r="AC10152" s="70"/>
      <c r="AD10152" s="53"/>
      <c r="AE10152" s="53"/>
      <c r="AF10152" s="72"/>
      <c r="AG10152" s="70"/>
      <c r="AH10152" s="70"/>
      <c r="AI10152" s="70"/>
    </row>
    <row r="10153" spans="1:35" ht="12.75" customHeight="1" x14ac:dyDescent="0.2">
      <c r="A10153" s="64" t="s">
        <v>1660</v>
      </c>
      <c r="B10153" s="65" t="s">
        <v>1659</v>
      </c>
      <c r="C10153" s="65">
        <v>467687</v>
      </c>
      <c r="D10153" s="66">
        <f>VLOOKUP(A10153,'2.1 Termination Charges'!$B$4:$F$904,5,0)</f>
        <v>3.9399999999999999E-3</v>
      </c>
      <c r="G10153" s="67"/>
      <c r="H10153" s="67"/>
      <c r="J10153" s="67"/>
      <c r="P10153" s="68"/>
      <c r="Q10153" s="69"/>
      <c r="R10153" s="69"/>
      <c r="Z10153" s="70"/>
      <c r="AA10153" s="71"/>
      <c r="AB10153" s="70"/>
      <c r="AC10153" s="70"/>
      <c r="AD10153" s="53"/>
      <c r="AE10153" s="53"/>
      <c r="AF10153" s="72"/>
      <c r="AG10153" s="70"/>
      <c r="AH10153" s="70"/>
      <c r="AI10153" s="70"/>
    </row>
    <row r="10154" spans="1:35" ht="12.75" customHeight="1" x14ac:dyDescent="0.2">
      <c r="A10154" s="64" t="s">
        <v>1660</v>
      </c>
      <c r="B10154" s="65" t="s">
        <v>1659</v>
      </c>
      <c r="C10154" s="65">
        <v>467688</v>
      </c>
      <c r="D10154" s="66">
        <f>VLOOKUP(A10154,'2.1 Termination Charges'!$B$4:$F$904,5,0)</f>
        <v>3.9399999999999999E-3</v>
      </c>
      <c r="G10154" s="67"/>
      <c r="H10154" s="67"/>
      <c r="J10154" s="67"/>
      <c r="P10154" s="68"/>
      <c r="Q10154" s="69"/>
      <c r="R10154" s="69"/>
      <c r="Z10154" s="70"/>
      <c r="AA10154" s="71"/>
      <c r="AB10154" s="70"/>
      <c r="AC10154" s="70"/>
      <c r="AD10154" s="53"/>
      <c r="AE10154" s="53"/>
      <c r="AF10154" s="72"/>
      <c r="AG10154" s="70"/>
      <c r="AH10154" s="70"/>
      <c r="AI10154" s="70"/>
    </row>
    <row r="10155" spans="1:35" ht="12.75" customHeight="1" x14ac:dyDescent="0.2">
      <c r="A10155" s="64" t="s">
        <v>1660</v>
      </c>
      <c r="B10155" s="65" t="s">
        <v>1659</v>
      </c>
      <c r="C10155" s="65">
        <v>467689</v>
      </c>
      <c r="D10155" s="66">
        <f>VLOOKUP(A10155,'2.1 Termination Charges'!$B$4:$F$904,5,0)</f>
        <v>3.9399999999999999E-3</v>
      </c>
      <c r="G10155" s="67"/>
      <c r="H10155" s="67"/>
      <c r="J10155" s="67"/>
      <c r="P10155" s="68"/>
      <c r="Q10155" s="69"/>
      <c r="R10155" s="69"/>
      <c r="Z10155" s="70"/>
      <c r="AA10155" s="71"/>
      <c r="AB10155" s="70"/>
      <c r="AC10155" s="70"/>
      <c r="AD10155" s="53"/>
      <c r="AE10155" s="53"/>
      <c r="AF10155" s="72"/>
      <c r="AG10155" s="70"/>
      <c r="AH10155" s="70"/>
      <c r="AI10155" s="70"/>
    </row>
    <row r="10156" spans="1:35" ht="12.75" customHeight="1" x14ac:dyDescent="0.2">
      <c r="A10156" s="64" t="s">
        <v>1662</v>
      </c>
      <c r="B10156" s="65" t="s">
        <v>1661</v>
      </c>
      <c r="C10156" s="65">
        <v>46376</v>
      </c>
      <c r="D10156" s="66">
        <f>VLOOKUP(A10156,'2.1 Termination Charges'!$B$4:$F$904,5,0)</f>
        <v>3.6600000000000001E-3</v>
      </c>
      <c r="G10156" s="67"/>
      <c r="H10156" s="67"/>
      <c r="J10156" s="67"/>
      <c r="P10156" s="68"/>
      <c r="Q10156" s="69"/>
      <c r="R10156" s="69"/>
      <c r="Z10156" s="70"/>
      <c r="AA10156" s="71"/>
      <c r="AB10156" s="70"/>
      <c r="AC10156" s="70"/>
      <c r="AD10156" s="53"/>
      <c r="AE10156" s="53"/>
      <c r="AF10156" s="72"/>
      <c r="AG10156" s="70"/>
      <c r="AH10156" s="70"/>
      <c r="AI10156" s="70"/>
    </row>
    <row r="10157" spans="1:35" ht="12.75" customHeight="1" x14ac:dyDescent="0.2">
      <c r="A10157" s="64" t="s">
        <v>1662</v>
      </c>
      <c r="B10157" s="65" t="s">
        <v>1661</v>
      </c>
      <c r="C10157" s="65">
        <v>46518</v>
      </c>
      <c r="D10157" s="66">
        <f>VLOOKUP(A10157,'2.1 Termination Charges'!$B$4:$F$904,5,0)</f>
        <v>3.6600000000000001E-3</v>
      </c>
      <c r="G10157" s="67"/>
      <c r="H10157" s="67"/>
      <c r="J10157" s="67"/>
      <c r="P10157" s="68"/>
      <c r="Q10157" s="69"/>
      <c r="R10157" s="69"/>
      <c r="Z10157" s="70"/>
      <c r="AA10157" s="71"/>
      <c r="AB10157" s="70"/>
      <c r="AC10157" s="70"/>
      <c r="AD10157" s="53"/>
      <c r="AE10157" s="53"/>
      <c r="AF10157" s="72"/>
      <c r="AG10157" s="70"/>
      <c r="AH10157" s="70"/>
      <c r="AI10157" s="70"/>
    </row>
    <row r="10158" spans="1:35" ht="12.75" customHeight="1" x14ac:dyDescent="0.2">
      <c r="A10158" s="64" t="s">
        <v>1662</v>
      </c>
      <c r="B10158" s="65" t="s">
        <v>1661</v>
      </c>
      <c r="C10158" s="65">
        <v>46519</v>
      </c>
      <c r="D10158" s="66">
        <f>VLOOKUP(A10158,'2.1 Termination Charges'!$B$4:$F$904,5,0)</f>
        <v>3.6600000000000001E-3</v>
      </c>
      <c r="G10158" s="67"/>
      <c r="H10158" s="67"/>
      <c r="J10158" s="67"/>
      <c r="P10158" s="68"/>
      <c r="Q10158" s="69"/>
      <c r="R10158" s="69"/>
      <c r="Z10158" s="70"/>
      <c r="AA10158" s="71"/>
      <c r="AB10158" s="70"/>
      <c r="AC10158" s="70"/>
      <c r="AD10158" s="53"/>
      <c r="AE10158" s="53"/>
      <c r="AF10158" s="72"/>
      <c r="AG10158" s="70"/>
      <c r="AH10158" s="70"/>
      <c r="AI10158" s="70"/>
    </row>
    <row r="10159" spans="1:35" ht="12.75" customHeight="1" x14ac:dyDescent="0.2">
      <c r="A10159" s="64" t="s">
        <v>1662</v>
      </c>
      <c r="B10159" s="65" t="s">
        <v>1661</v>
      </c>
      <c r="C10159" s="65">
        <v>46592</v>
      </c>
      <c r="D10159" s="66">
        <f>VLOOKUP(A10159,'2.1 Termination Charges'!$B$4:$F$904,5,0)</f>
        <v>3.6600000000000001E-3</v>
      </c>
      <c r="G10159" s="67"/>
      <c r="H10159" s="67"/>
      <c r="J10159" s="67"/>
      <c r="P10159" s="68"/>
      <c r="Q10159" s="69"/>
      <c r="R10159" s="69"/>
      <c r="Z10159" s="70"/>
      <c r="AA10159" s="71"/>
      <c r="AB10159" s="70"/>
      <c r="AC10159" s="70"/>
      <c r="AD10159" s="53"/>
      <c r="AE10159" s="53"/>
      <c r="AF10159" s="72"/>
      <c r="AG10159" s="70"/>
      <c r="AH10159" s="70"/>
      <c r="AI10159" s="70"/>
    </row>
    <row r="10160" spans="1:35" ht="12.75" customHeight="1" x14ac:dyDescent="0.2">
      <c r="A10160" s="64" t="s">
        <v>1662</v>
      </c>
      <c r="B10160" s="65" t="s">
        <v>1661</v>
      </c>
      <c r="C10160" s="65">
        <v>46593</v>
      </c>
      <c r="D10160" s="66">
        <f>VLOOKUP(A10160,'2.1 Termination Charges'!$B$4:$F$904,5,0)</f>
        <v>3.6600000000000001E-3</v>
      </c>
      <c r="G10160" s="67"/>
      <c r="H10160" s="67"/>
      <c r="J10160" s="67"/>
      <c r="P10160" s="68"/>
      <c r="Q10160" s="69"/>
      <c r="R10160" s="69"/>
      <c r="Z10160" s="70"/>
      <c r="AA10160" s="71"/>
      <c r="AB10160" s="70"/>
      <c r="AC10160" s="70"/>
      <c r="AD10160" s="53"/>
      <c r="AE10160" s="53"/>
      <c r="AF10160" s="72"/>
      <c r="AG10160" s="70"/>
      <c r="AH10160" s="70"/>
      <c r="AI10160" s="70"/>
    </row>
    <row r="10161" spans="1:35" ht="12.75" customHeight="1" x14ac:dyDescent="0.2">
      <c r="A10161" s="64" t="s">
        <v>1662</v>
      </c>
      <c r="B10161" s="65" t="s">
        <v>1661</v>
      </c>
      <c r="C10161" s="65">
        <v>46673</v>
      </c>
      <c r="D10161" s="66">
        <f>VLOOKUP(A10161,'2.1 Termination Charges'!$B$4:$F$904,5,0)</f>
        <v>3.6600000000000001E-3</v>
      </c>
      <c r="G10161" s="67"/>
      <c r="H10161" s="67"/>
      <c r="J10161" s="67"/>
      <c r="P10161" s="68"/>
      <c r="Q10161" s="69"/>
      <c r="R10161" s="69"/>
      <c r="Z10161" s="70"/>
      <c r="AA10161" s="71"/>
      <c r="AB10161" s="70"/>
      <c r="AC10161" s="70"/>
      <c r="AD10161" s="53"/>
      <c r="AE10161" s="53"/>
      <c r="AF10161" s="72"/>
      <c r="AG10161" s="70"/>
      <c r="AH10161" s="70"/>
      <c r="AI10161" s="70"/>
    </row>
    <row r="10162" spans="1:35" ht="12.75" customHeight="1" x14ac:dyDescent="0.2">
      <c r="A10162" s="64" t="s">
        <v>1662</v>
      </c>
      <c r="B10162" s="65" t="s">
        <v>1661</v>
      </c>
      <c r="C10162" s="65">
        <v>467010</v>
      </c>
      <c r="D10162" s="66">
        <f>VLOOKUP(A10162,'2.1 Termination Charges'!$B$4:$F$904,5,0)</f>
        <v>3.6600000000000001E-3</v>
      </c>
      <c r="G10162" s="67"/>
      <c r="H10162" s="67"/>
      <c r="J10162" s="67"/>
      <c r="P10162" s="68"/>
      <c r="Q10162" s="69"/>
      <c r="R10162" s="69"/>
      <c r="Z10162" s="70"/>
      <c r="AA10162" s="71"/>
      <c r="AB10162" s="70"/>
      <c r="AC10162" s="70"/>
      <c r="AD10162" s="53"/>
      <c r="AE10162" s="53"/>
      <c r="AF10162" s="72"/>
      <c r="AG10162" s="70"/>
      <c r="AH10162" s="70"/>
      <c r="AI10162" s="70"/>
    </row>
    <row r="10163" spans="1:35" ht="12.75" customHeight="1" x14ac:dyDescent="0.2">
      <c r="A10163" s="64" t="s">
        <v>1662</v>
      </c>
      <c r="B10163" s="65" t="s">
        <v>1661</v>
      </c>
      <c r="C10163" s="65">
        <v>467012</v>
      </c>
      <c r="D10163" s="66">
        <f>VLOOKUP(A10163,'2.1 Termination Charges'!$B$4:$F$904,5,0)</f>
        <v>3.6600000000000001E-3</v>
      </c>
      <c r="G10163" s="67"/>
      <c r="H10163" s="67"/>
      <c r="J10163" s="67"/>
      <c r="P10163" s="68"/>
      <c r="Q10163" s="69"/>
      <c r="R10163" s="69"/>
      <c r="Z10163" s="70"/>
      <c r="AA10163" s="71"/>
      <c r="AB10163" s="70"/>
      <c r="AC10163" s="70"/>
      <c r="AD10163" s="53"/>
      <c r="AE10163" s="53"/>
      <c r="AF10163" s="72"/>
      <c r="AG10163" s="70"/>
      <c r="AH10163" s="70"/>
      <c r="AI10163" s="70"/>
    </row>
    <row r="10164" spans="1:35" ht="12.75" customHeight="1" x14ac:dyDescent="0.2">
      <c r="A10164" s="64" t="s">
        <v>1662</v>
      </c>
      <c r="B10164" s="65" t="s">
        <v>1661</v>
      </c>
      <c r="C10164" s="65">
        <v>467013</v>
      </c>
      <c r="D10164" s="66">
        <f>VLOOKUP(A10164,'2.1 Termination Charges'!$B$4:$F$904,5,0)</f>
        <v>3.6600000000000001E-3</v>
      </c>
      <c r="G10164" s="67"/>
      <c r="H10164" s="67"/>
      <c r="J10164" s="67"/>
      <c r="P10164" s="68"/>
      <c r="Q10164" s="69"/>
      <c r="R10164" s="69"/>
      <c r="Z10164" s="70"/>
      <c r="AA10164" s="71"/>
      <c r="AB10164" s="70"/>
      <c r="AC10164" s="70"/>
      <c r="AD10164" s="53"/>
      <c r="AE10164" s="53"/>
      <c r="AF10164" s="72"/>
      <c r="AG10164" s="70"/>
      <c r="AH10164" s="70"/>
      <c r="AI10164" s="70"/>
    </row>
    <row r="10165" spans="1:35" ht="12.75" customHeight="1" x14ac:dyDescent="0.2">
      <c r="A10165" s="64" t="s">
        <v>1662</v>
      </c>
      <c r="B10165" s="65" t="s">
        <v>1661</v>
      </c>
      <c r="C10165" s="65">
        <v>467017</v>
      </c>
      <c r="D10165" s="66">
        <f>VLOOKUP(A10165,'2.1 Termination Charges'!$B$4:$F$904,5,0)</f>
        <v>3.6600000000000001E-3</v>
      </c>
      <c r="G10165" s="67"/>
      <c r="H10165" s="67"/>
      <c r="J10165" s="67"/>
      <c r="P10165" s="68"/>
      <c r="Q10165" s="69"/>
      <c r="R10165" s="69"/>
      <c r="Z10165" s="70"/>
      <c r="AA10165" s="71"/>
      <c r="AB10165" s="70"/>
      <c r="AC10165" s="70"/>
      <c r="AD10165" s="53"/>
      <c r="AE10165" s="53"/>
      <c r="AF10165" s="72"/>
      <c r="AG10165" s="70"/>
      <c r="AH10165" s="70"/>
      <c r="AI10165" s="70"/>
    </row>
    <row r="10166" spans="1:35" ht="12.75" customHeight="1" x14ac:dyDescent="0.2">
      <c r="A10166" s="64" t="s">
        <v>1662</v>
      </c>
      <c r="B10166" s="65" t="s">
        <v>1661</v>
      </c>
      <c r="C10166" s="65">
        <v>467018</v>
      </c>
      <c r="D10166" s="66">
        <f>VLOOKUP(A10166,'2.1 Termination Charges'!$B$4:$F$904,5,0)</f>
        <v>3.6600000000000001E-3</v>
      </c>
      <c r="G10166" s="67"/>
      <c r="H10166" s="67"/>
      <c r="J10166" s="67"/>
      <c r="P10166" s="68"/>
      <c r="Q10166" s="69"/>
      <c r="R10166" s="69"/>
      <c r="Z10166" s="70"/>
      <c r="AA10166" s="71"/>
      <c r="AB10166" s="70"/>
      <c r="AC10166" s="70"/>
      <c r="AD10166" s="53"/>
      <c r="AE10166" s="53"/>
      <c r="AF10166" s="72"/>
      <c r="AG10166" s="70"/>
      <c r="AH10166" s="70"/>
      <c r="AI10166" s="70"/>
    </row>
    <row r="10167" spans="1:35" ht="12.75" customHeight="1" x14ac:dyDescent="0.2">
      <c r="A10167" s="64" t="s">
        <v>1662</v>
      </c>
      <c r="B10167" s="65" t="s">
        <v>1661</v>
      </c>
      <c r="C10167" s="65">
        <v>4670190</v>
      </c>
      <c r="D10167" s="66">
        <f>VLOOKUP(A10167,'2.1 Termination Charges'!$B$4:$F$904,5,0)</f>
        <v>3.6600000000000001E-3</v>
      </c>
      <c r="G10167" s="67"/>
      <c r="H10167" s="67"/>
      <c r="J10167" s="67"/>
      <c r="P10167" s="68"/>
      <c r="Q10167" s="69"/>
      <c r="R10167" s="69"/>
      <c r="Z10167" s="70"/>
      <c r="AA10167" s="71"/>
      <c r="AB10167" s="70"/>
      <c r="AC10167" s="70"/>
      <c r="AD10167" s="53"/>
      <c r="AE10167" s="53"/>
      <c r="AF10167" s="72"/>
      <c r="AG10167" s="70"/>
      <c r="AH10167" s="70"/>
      <c r="AI10167" s="70"/>
    </row>
    <row r="10168" spans="1:35" ht="12.75" customHeight="1" x14ac:dyDescent="0.2">
      <c r="A10168" s="64" t="s">
        <v>1662</v>
      </c>
      <c r="B10168" s="65" t="s">
        <v>1661</v>
      </c>
      <c r="C10168" s="65">
        <v>4670191</v>
      </c>
      <c r="D10168" s="66">
        <f>VLOOKUP(A10168,'2.1 Termination Charges'!$B$4:$F$904,5,0)</f>
        <v>3.6600000000000001E-3</v>
      </c>
      <c r="G10168" s="67"/>
      <c r="H10168" s="67"/>
      <c r="J10168" s="67"/>
      <c r="P10168" s="68"/>
      <c r="Q10168" s="69"/>
      <c r="R10168" s="69"/>
      <c r="Z10168" s="70"/>
      <c r="AA10168" s="71"/>
      <c r="AB10168" s="70"/>
      <c r="AC10168" s="70"/>
      <c r="AD10168" s="53"/>
      <c r="AE10168" s="53"/>
      <c r="AF10168" s="72"/>
      <c r="AG10168" s="70"/>
      <c r="AH10168" s="70"/>
      <c r="AI10168" s="70"/>
    </row>
    <row r="10169" spans="1:35" ht="12.75" customHeight="1" x14ac:dyDescent="0.2">
      <c r="A10169" s="64" t="s">
        <v>1662</v>
      </c>
      <c r="B10169" s="65" t="s">
        <v>1661</v>
      </c>
      <c r="C10169" s="65">
        <v>4670193</v>
      </c>
      <c r="D10169" s="66">
        <f>VLOOKUP(A10169,'2.1 Termination Charges'!$B$4:$F$904,5,0)</f>
        <v>3.6600000000000001E-3</v>
      </c>
      <c r="G10169" s="67"/>
      <c r="H10169" s="67"/>
      <c r="J10169" s="67"/>
      <c r="P10169" s="68"/>
      <c r="Q10169" s="69"/>
      <c r="R10169" s="69"/>
      <c r="Z10169" s="70"/>
      <c r="AA10169" s="71"/>
      <c r="AB10169" s="70"/>
      <c r="AC10169" s="70"/>
      <c r="AD10169" s="53"/>
      <c r="AE10169" s="53"/>
      <c r="AF10169" s="72"/>
      <c r="AG10169" s="70"/>
      <c r="AH10169" s="70"/>
      <c r="AI10169" s="70"/>
    </row>
    <row r="10170" spans="1:35" ht="12.75" customHeight="1" x14ac:dyDescent="0.2">
      <c r="A10170" s="64" t="s">
        <v>1662</v>
      </c>
      <c r="B10170" s="65" t="s">
        <v>1661</v>
      </c>
      <c r="C10170" s="65">
        <v>4670198</v>
      </c>
      <c r="D10170" s="66">
        <f>VLOOKUP(A10170,'2.1 Termination Charges'!$B$4:$F$904,5,0)</f>
        <v>3.6600000000000001E-3</v>
      </c>
      <c r="G10170" s="67"/>
      <c r="H10170" s="67"/>
      <c r="J10170" s="67"/>
      <c r="P10170" s="68"/>
      <c r="Q10170" s="69"/>
      <c r="R10170" s="69"/>
      <c r="Z10170" s="70"/>
      <c r="AA10170" s="71"/>
      <c r="AB10170" s="70"/>
      <c r="AC10170" s="70"/>
      <c r="AD10170" s="53"/>
      <c r="AE10170" s="53"/>
      <c r="AF10170" s="72"/>
      <c r="AG10170" s="70"/>
      <c r="AH10170" s="70"/>
      <c r="AI10170" s="70"/>
    </row>
    <row r="10171" spans="1:35" ht="12.75" customHeight="1" x14ac:dyDescent="0.2">
      <c r="A10171" s="64" t="s">
        <v>1662</v>
      </c>
      <c r="B10171" s="65" t="s">
        <v>1661</v>
      </c>
      <c r="C10171" s="65">
        <v>46702</v>
      </c>
      <c r="D10171" s="66">
        <f>VLOOKUP(A10171,'2.1 Termination Charges'!$B$4:$F$904,5,0)</f>
        <v>3.6600000000000001E-3</v>
      </c>
      <c r="G10171" s="67"/>
      <c r="H10171" s="67"/>
      <c r="J10171" s="67"/>
      <c r="P10171" s="68"/>
      <c r="Q10171" s="69"/>
      <c r="R10171" s="69"/>
      <c r="Z10171" s="70"/>
      <c r="AA10171" s="71"/>
      <c r="AB10171" s="70"/>
      <c r="AC10171" s="70"/>
      <c r="AD10171" s="53"/>
      <c r="AE10171" s="53"/>
      <c r="AF10171" s="72"/>
      <c r="AG10171" s="70"/>
      <c r="AH10171" s="70"/>
      <c r="AI10171" s="70"/>
    </row>
    <row r="10172" spans="1:35" ht="12.75" customHeight="1" x14ac:dyDescent="0.2">
      <c r="A10172" s="64" t="s">
        <v>1662</v>
      </c>
      <c r="B10172" s="65" t="s">
        <v>1661</v>
      </c>
      <c r="C10172" s="65">
        <v>46703</v>
      </c>
      <c r="D10172" s="66">
        <f>VLOOKUP(A10172,'2.1 Termination Charges'!$B$4:$F$904,5,0)</f>
        <v>3.6600000000000001E-3</v>
      </c>
      <c r="G10172" s="67"/>
      <c r="H10172" s="67"/>
      <c r="J10172" s="67"/>
      <c r="P10172" s="68"/>
      <c r="Q10172" s="69"/>
      <c r="R10172" s="69"/>
      <c r="Z10172" s="70"/>
      <c r="AA10172" s="71"/>
      <c r="AB10172" s="70"/>
      <c r="AC10172" s="70"/>
      <c r="AD10172" s="53"/>
      <c r="AE10172" s="53"/>
      <c r="AF10172" s="72"/>
      <c r="AG10172" s="70"/>
      <c r="AH10172" s="70"/>
      <c r="AI10172" s="70"/>
    </row>
    <row r="10173" spans="1:35" ht="12.75" customHeight="1" x14ac:dyDescent="0.2">
      <c r="A10173" s="64" t="s">
        <v>1662</v>
      </c>
      <c r="B10173" s="65" t="s">
        <v>1661</v>
      </c>
      <c r="C10173" s="65">
        <v>46705</v>
      </c>
      <c r="D10173" s="66">
        <f>VLOOKUP(A10173,'2.1 Termination Charges'!$B$4:$F$904,5,0)</f>
        <v>3.6600000000000001E-3</v>
      </c>
      <c r="G10173" s="67"/>
      <c r="H10173" s="67"/>
      <c r="J10173" s="67"/>
      <c r="P10173" s="68"/>
      <c r="Q10173" s="69"/>
      <c r="R10173" s="69"/>
      <c r="Z10173" s="70"/>
      <c r="AA10173" s="71"/>
      <c r="AB10173" s="70"/>
      <c r="AC10173" s="70"/>
      <c r="AD10173" s="53"/>
      <c r="AE10173" s="53"/>
      <c r="AF10173" s="72"/>
      <c r="AG10173" s="70"/>
      <c r="AH10173" s="70"/>
      <c r="AI10173" s="70"/>
    </row>
    <row r="10174" spans="1:35" ht="12.75" customHeight="1" x14ac:dyDescent="0.2">
      <c r="A10174" s="64" t="s">
        <v>1662</v>
      </c>
      <c r="B10174" s="65" t="s">
        <v>1661</v>
      </c>
      <c r="C10174" s="65">
        <v>46706</v>
      </c>
      <c r="D10174" s="66">
        <f>VLOOKUP(A10174,'2.1 Termination Charges'!$B$4:$F$904,5,0)</f>
        <v>3.6600000000000001E-3</v>
      </c>
      <c r="G10174" s="67"/>
      <c r="H10174" s="67"/>
      <c r="J10174" s="67"/>
      <c r="P10174" s="68"/>
      <c r="Q10174" s="69"/>
      <c r="R10174" s="69"/>
      <c r="Z10174" s="70"/>
      <c r="AA10174" s="71"/>
      <c r="AB10174" s="70"/>
      <c r="AC10174" s="70"/>
      <c r="AD10174" s="53"/>
      <c r="AE10174" s="53"/>
      <c r="AF10174" s="72"/>
      <c r="AG10174" s="70"/>
      <c r="AH10174" s="70"/>
      <c r="AI10174" s="70"/>
    </row>
    <row r="10175" spans="1:35" ht="12.75" customHeight="1" x14ac:dyDescent="0.2">
      <c r="A10175" s="64" t="s">
        <v>1662</v>
      </c>
      <c r="B10175" s="65" t="s">
        <v>1661</v>
      </c>
      <c r="C10175" s="65">
        <v>467190000</v>
      </c>
      <c r="D10175" s="66">
        <f>VLOOKUP(A10175,'2.1 Termination Charges'!$B$4:$F$904,5,0)</f>
        <v>3.6600000000000001E-3</v>
      </c>
      <c r="G10175" s="67"/>
      <c r="H10175" s="67"/>
      <c r="J10175" s="67"/>
      <c r="P10175" s="68"/>
      <c r="Q10175" s="69"/>
      <c r="R10175" s="69"/>
      <c r="Z10175" s="70"/>
      <c r="AA10175" s="71"/>
      <c r="AB10175" s="70"/>
      <c r="AC10175" s="70"/>
      <c r="AD10175" s="53"/>
      <c r="AE10175" s="53"/>
      <c r="AF10175" s="72"/>
      <c r="AG10175" s="70"/>
      <c r="AH10175" s="70"/>
      <c r="AI10175" s="70"/>
    </row>
    <row r="10176" spans="1:35" ht="12.75" customHeight="1" x14ac:dyDescent="0.2">
      <c r="A10176" s="64" t="s">
        <v>1662</v>
      </c>
      <c r="B10176" s="65" t="s">
        <v>1661</v>
      </c>
      <c r="C10176" s="65">
        <v>467191010</v>
      </c>
      <c r="D10176" s="66">
        <f>VLOOKUP(A10176,'2.1 Termination Charges'!$B$4:$F$904,5,0)</f>
        <v>3.6600000000000001E-3</v>
      </c>
      <c r="G10176" s="67"/>
      <c r="H10176" s="67"/>
      <c r="J10176" s="67"/>
      <c r="P10176" s="68"/>
      <c r="Q10176" s="69"/>
      <c r="R10176" s="69"/>
      <c r="Z10176" s="70"/>
      <c r="AA10176" s="71"/>
      <c r="AB10176" s="70"/>
      <c r="AC10176" s="70"/>
      <c r="AD10176" s="53"/>
      <c r="AE10176" s="53"/>
      <c r="AF10176" s="72"/>
      <c r="AG10176" s="70"/>
      <c r="AH10176" s="70"/>
      <c r="AI10176" s="70"/>
    </row>
    <row r="10177" spans="1:35" ht="12.75" customHeight="1" x14ac:dyDescent="0.2">
      <c r="A10177" s="64" t="s">
        <v>1662</v>
      </c>
      <c r="B10177" s="65" t="s">
        <v>1661</v>
      </c>
      <c r="C10177" s="65">
        <v>46720505</v>
      </c>
      <c r="D10177" s="66">
        <f>VLOOKUP(A10177,'2.1 Termination Charges'!$B$4:$F$904,5,0)</f>
        <v>3.6600000000000001E-3</v>
      </c>
      <c r="G10177" s="67"/>
      <c r="H10177" s="67"/>
      <c r="J10177" s="67"/>
      <c r="P10177" s="68"/>
      <c r="Q10177" s="69"/>
      <c r="R10177" s="69"/>
      <c r="Z10177" s="70"/>
      <c r="AA10177" s="71"/>
      <c r="AB10177" s="70"/>
      <c r="AC10177" s="70"/>
      <c r="AD10177" s="53"/>
      <c r="AE10177" s="53"/>
      <c r="AF10177" s="72"/>
      <c r="AG10177" s="70"/>
      <c r="AH10177" s="70"/>
      <c r="AI10177" s="70"/>
    </row>
    <row r="10178" spans="1:35" ht="12.75" customHeight="1" x14ac:dyDescent="0.2">
      <c r="A10178" s="64" t="s">
        <v>1662</v>
      </c>
      <c r="B10178" s="65" t="s">
        <v>1661</v>
      </c>
      <c r="C10178" s="65">
        <v>46720506</v>
      </c>
      <c r="D10178" s="66">
        <f>VLOOKUP(A10178,'2.1 Termination Charges'!$B$4:$F$904,5,0)</f>
        <v>3.6600000000000001E-3</v>
      </c>
      <c r="G10178" s="67"/>
      <c r="H10178" s="67"/>
      <c r="J10178" s="67"/>
      <c r="P10178" s="68"/>
      <c r="Q10178" s="69"/>
      <c r="R10178" s="69"/>
      <c r="Z10178" s="70"/>
      <c r="AA10178" s="71"/>
      <c r="AB10178" s="70"/>
      <c r="AC10178" s="70"/>
      <c r="AD10178" s="53"/>
      <c r="AE10178" s="53"/>
      <c r="AF10178" s="72"/>
      <c r="AG10178" s="70"/>
      <c r="AH10178" s="70"/>
      <c r="AI10178" s="70"/>
    </row>
    <row r="10179" spans="1:35" ht="12.75" customHeight="1" x14ac:dyDescent="0.2">
      <c r="A10179" s="64" t="s">
        <v>1662</v>
      </c>
      <c r="B10179" s="65" t="s">
        <v>1661</v>
      </c>
      <c r="C10179" s="65">
        <v>4672055</v>
      </c>
      <c r="D10179" s="66">
        <f>VLOOKUP(A10179,'2.1 Termination Charges'!$B$4:$F$904,5,0)</f>
        <v>3.6600000000000001E-3</v>
      </c>
      <c r="G10179" s="67"/>
      <c r="H10179" s="67"/>
      <c r="J10179" s="67"/>
      <c r="P10179" s="68"/>
      <c r="Q10179" s="69"/>
      <c r="R10179" s="69"/>
      <c r="Z10179" s="70"/>
      <c r="AA10179" s="71"/>
      <c r="AB10179" s="70"/>
      <c r="AC10179" s="70"/>
      <c r="AD10179" s="53"/>
      <c r="AE10179" s="53"/>
      <c r="AF10179" s="72"/>
      <c r="AG10179" s="70"/>
      <c r="AH10179" s="70"/>
      <c r="AI10179" s="70"/>
    </row>
    <row r="10180" spans="1:35" ht="12.75" customHeight="1" x14ac:dyDescent="0.2">
      <c r="A10180" s="64" t="s">
        <v>1662</v>
      </c>
      <c r="B10180" s="65" t="s">
        <v>1661</v>
      </c>
      <c r="C10180" s="65">
        <v>4672056</v>
      </c>
      <c r="D10180" s="66">
        <f>VLOOKUP(A10180,'2.1 Termination Charges'!$B$4:$F$904,5,0)</f>
        <v>3.6600000000000001E-3</v>
      </c>
      <c r="G10180" s="67"/>
      <c r="H10180" s="67"/>
      <c r="J10180" s="67"/>
      <c r="P10180" s="68"/>
      <c r="Q10180" s="69"/>
      <c r="R10180" s="69"/>
      <c r="Z10180" s="70"/>
      <c r="AA10180" s="71"/>
      <c r="AB10180" s="70"/>
      <c r="AC10180" s="70"/>
      <c r="AD10180" s="53"/>
      <c r="AE10180" s="53"/>
      <c r="AF10180" s="72"/>
      <c r="AG10180" s="70"/>
      <c r="AH10180" s="70"/>
      <c r="AI10180" s="70"/>
    </row>
    <row r="10181" spans="1:35" ht="12.75" customHeight="1" x14ac:dyDescent="0.2">
      <c r="A10181" s="64" t="s">
        <v>1662</v>
      </c>
      <c r="B10181" s="65" t="s">
        <v>1661</v>
      </c>
      <c r="C10181" s="65">
        <v>467206</v>
      </c>
      <c r="D10181" s="66">
        <f>VLOOKUP(A10181,'2.1 Termination Charges'!$B$4:$F$904,5,0)</f>
        <v>3.6600000000000001E-3</v>
      </c>
      <c r="G10181" s="67"/>
      <c r="H10181" s="67"/>
      <c r="J10181" s="67"/>
      <c r="P10181" s="68"/>
      <c r="Q10181" s="69"/>
      <c r="R10181" s="69"/>
      <c r="Z10181" s="70"/>
      <c r="AA10181" s="71"/>
      <c r="AB10181" s="70"/>
      <c r="AC10181" s="70"/>
      <c r="AD10181" s="53"/>
      <c r="AE10181" s="53"/>
      <c r="AF10181" s="72"/>
      <c r="AG10181" s="70"/>
      <c r="AH10181" s="70"/>
      <c r="AI10181" s="70"/>
    </row>
    <row r="10182" spans="1:35" ht="12.75" customHeight="1" x14ac:dyDescent="0.2">
      <c r="A10182" s="64" t="s">
        <v>1662</v>
      </c>
      <c r="B10182" s="65" t="s">
        <v>1661</v>
      </c>
      <c r="C10182" s="65">
        <v>467207</v>
      </c>
      <c r="D10182" s="66">
        <f>VLOOKUP(A10182,'2.1 Termination Charges'!$B$4:$F$904,5,0)</f>
        <v>3.6600000000000001E-3</v>
      </c>
      <c r="G10182" s="67"/>
      <c r="H10182" s="67"/>
      <c r="J10182" s="67"/>
      <c r="P10182" s="68"/>
      <c r="Q10182" s="69"/>
      <c r="R10182" s="69"/>
      <c r="Z10182" s="70"/>
      <c r="AA10182" s="71"/>
      <c r="AB10182" s="70"/>
      <c r="AC10182" s="70"/>
      <c r="AD10182" s="53"/>
      <c r="AE10182" s="53"/>
      <c r="AF10182" s="72"/>
      <c r="AG10182" s="70"/>
      <c r="AH10182" s="70"/>
      <c r="AI10182" s="70"/>
    </row>
    <row r="10183" spans="1:35" ht="12.75" customHeight="1" x14ac:dyDescent="0.2">
      <c r="A10183" s="64" t="s">
        <v>1662</v>
      </c>
      <c r="B10183" s="65" t="s">
        <v>1661</v>
      </c>
      <c r="C10183" s="65">
        <v>467210</v>
      </c>
      <c r="D10183" s="66">
        <f>VLOOKUP(A10183,'2.1 Termination Charges'!$B$4:$F$904,5,0)</f>
        <v>3.6600000000000001E-3</v>
      </c>
      <c r="G10183" s="67"/>
      <c r="H10183" s="67"/>
      <c r="J10183" s="67"/>
      <c r="P10183" s="68"/>
      <c r="Q10183" s="69"/>
      <c r="R10183" s="69"/>
      <c r="Z10183" s="70"/>
      <c r="AA10183" s="71"/>
      <c r="AB10183" s="70"/>
      <c r="AC10183" s="70"/>
      <c r="AD10183" s="53"/>
      <c r="AE10183" s="53"/>
      <c r="AF10183" s="72"/>
      <c r="AG10183" s="70"/>
      <c r="AH10183" s="70"/>
      <c r="AI10183" s="70"/>
    </row>
    <row r="10184" spans="1:35" ht="12.75" customHeight="1" x14ac:dyDescent="0.2">
      <c r="A10184" s="64" t="s">
        <v>1662</v>
      </c>
      <c r="B10184" s="65" t="s">
        <v>1661</v>
      </c>
      <c r="C10184" s="65">
        <v>467211</v>
      </c>
      <c r="D10184" s="66">
        <f>VLOOKUP(A10184,'2.1 Termination Charges'!$B$4:$F$904,5,0)</f>
        <v>3.6600000000000001E-3</v>
      </c>
      <c r="G10184" s="67"/>
      <c r="H10184" s="67"/>
      <c r="J10184" s="67"/>
      <c r="P10184" s="68"/>
      <c r="Q10184" s="69"/>
      <c r="R10184" s="69"/>
      <c r="Z10184" s="70"/>
      <c r="AA10184" s="71"/>
      <c r="AB10184" s="70"/>
      <c r="AC10184" s="70"/>
      <c r="AD10184" s="53"/>
      <c r="AE10184" s="53"/>
      <c r="AF10184" s="72"/>
      <c r="AG10184" s="70"/>
      <c r="AH10184" s="70"/>
      <c r="AI10184" s="70"/>
    </row>
    <row r="10185" spans="1:35" ht="12.75" customHeight="1" x14ac:dyDescent="0.2">
      <c r="A10185" s="64" t="s">
        <v>1662</v>
      </c>
      <c r="B10185" s="65" t="s">
        <v>1661</v>
      </c>
      <c r="C10185" s="65">
        <v>467212</v>
      </c>
      <c r="D10185" s="66">
        <f>VLOOKUP(A10185,'2.1 Termination Charges'!$B$4:$F$904,5,0)</f>
        <v>3.6600000000000001E-3</v>
      </c>
      <c r="G10185" s="67"/>
      <c r="H10185" s="67"/>
      <c r="J10185" s="67"/>
      <c r="P10185" s="68"/>
      <c r="Q10185" s="69"/>
      <c r="R10185" s="69"/>
      <c r="Z10185" s="70"/>
      <c r="AA10185" s="71"/>
      <c r="AB10185" s="70"/>
      <c r="AC10185" s="70"/>
      <c r="AD10185" s="53"/>
      <c r="AE10185" s="53"/>
      <c r="AF10185" s="72"/>
      <c r="AG10185" s="70"/>
      <c r="AH10185" s="70"/>
      <c r="AI10185" s="70"/>
    </row>
    <row r="10186" spans="1:35" ht="12.75" customHeight="1" x14ac:dyDescent="0.2">
      <c r="A10186" s="64" t="s">
        <v>1662</v>
      </c>
      <c r="B10186" s="65" t="s">
        <v>1661</v>
      </c>
      <c r="C10186" s="65">
        <v>467213</v>
      </c>
      <c r="D10186" s="66">
        <f>VLOOKUP(A10186,'2.1 Termination Charges'!$B$4:$F$904,5,0)</f>
        <v>3.6600000000000001E-3</v>
      </c>
      <c r="G10186" s="67"/>
      <c r="H10186" s="67"/>
      <c r="J10186" s="67"/>
      <c r="P10186" s="68"/>
      <c r="Q10186" s="69"/>
      <c r="R10186" s="69"/>
      <c r="Z10186" s="70"/>
      <c r="AA10186" s="71"/>
      <c r="AB10186" s="70"/>
      <c r="AC10186" s="70"/>
      <c r="AD10186" s="53"/>
      <c r="AE10186" s="53"/>
      <c r="AF10186" s="72"/>
      <c r="AG10186" s="70"/>
      <c r="AH10186" s="70"/>
      <c r="AI10186" s="70"/>
    </row>
    <row r="10187" spans="1:35" ht="12.75" customHeight="1" x14ac:dyDescent="0.2">
      <c r="A10187" s="64" t="s">
        <v>1662</v>
      </c>
      <c r="B10187" s="65" t="s">
        <v>1661</v>
      </c>
      <c r="C10187" s="65">
        <v>467220</v>
      </c>
      <c r="D10187" s="66">
        <f>VLOOKUP(A10187,'2.1 Termination Charges'!$B$4:$F$904,5,0)</f>
        <v>3.6600000000000001E-3</v>
      </c>
      <c r="G10187" s="67"/>
      <c r="H10187" s="67"/>
      <c r="J10187" s="67"/>
      <c r="P10187" s="68"/>
      <c r="Q10187" s="69"/>
      <c r="R10187" s="69"/>
      <c r="Z10187" s="70"/>
      <c r="AA10187" s="71"/>
      <c r="AB10187" s="70"/>
      <c r="AC10187" s="70"/>
      <c r="AD10187" s="53"/>
      <c r="AE10187" s="53"/>
      <c r="AF10187" s="72"/>
      <c r="AG10187" s="70"/>
      <c r="AH10187" s="70"/>
      <c r="AI10187" s="70"/>
    </row>
    <row r="10188" spans="1:35" ht="12.75" customHeight="1" x14ac:dyDescent="0.2">
      <c r="A10188" s="64" t="s">
        <v>1662</v>
      </c>
      <c r="B10188" s="65" t="s">
        <v>1661</v>
      </c>
      <c r="C10188" s="65">
        <v>467221</v>
      </c>
      <c r="D10188" s="66">
        <f>VLOOKUP(A10188,'2.1 Termination Charges'!$B$4:$F$904,5,0)</f>
        <v>3.6600000000000001E-3</v>
      </c>
      <c r="G10188" s="67"/>
      <c r="H10188" s="67"/>
      <c r="J10188" s="67"/>
      <c r="P10188" s="68"/>
      <c r="Q10188" s="69"/>
      <c r="R10188" s="69"/>
      <c r="Z10188" s="70"/>
      <c r="AA10188" s="71"/>
      <c r="AB10188" s="70"/>
      <c r="AC10188" s="70"/>
      <c r="AD10188" s="53"/>
      <c r="AE10188" s="53"/>
      <c r="AF10188" s="72"/>
      <c r="AG10188" s="70"/>
      <c r="AH10188" s="70"/>
      <c r="AI10188" s="70"/>
    </row>
    <row r="10189" spans="1:35" ht="12.75" customHeight="1" x14ac:dyDescent="0.2">
      <c r="A10189" s="64" t="s">
        <v>1662</v>
      </c>
      <c r="B10189" s="65" t="s">
        <v>1661</v>
      </c>
      <c r="C10189" s="65">
        <v>467222</v>
      </c>
      <c r="D10189" s="66">
        <f>VLOOKUP(A10189,'2.1 Termination Charges'!$B$4:$F$904,5,0)</f>
        <v>3.6600000000000001E-3</v>
      </c>
      <c r="G10189" s="67"/>
      <c r="H10189" s="67"/>
      <c r="J10189" s="67"/>
      <c r="P10189" s="68"/>
      <c r="Q10189" s="69"/>
      <c r="R10189" s="69"/>
      <c r="Z10189" s="70"/>
      <c r="AA10189" s="71"/>
      <c r="AB10189" s="70"/>
      <c r="AC10189" s="70"/>
      <c r="AD10189" s="53"/>
      <c r="AE10189" s="53"/>
      <c r="AF10189" s="72"/>
      <c r="AG10189" s="70"/>
      <c r="AH10189" s="70"/>
      <c r="AI10189" s="70"/>
    </row>
    <row r="10190" spans="1:35" ht="12.75" customHeight="1" x14ac:dyDescent="0.2">
      <c r="A10190" s="64" t="s">
        <v>1662</v>
      </c>
      <c r="B10190" s="65" t="s">
        <v>1661</v>
      </c>
      <c r="C10190" s="65">
        <v>467223</v>
      </c>
      <c r="D10190" s="66">
        <f>VLOOKUP(A10190,'2.1 Termination Charges'!$B$4:$F$904,5,0)</f>
        <v>3.6600000000000001E-3</v>
      </c>
      <c r="G10190" s="67"/>
      <c r="H10190" s="67"/>
      <c r="J10190" s="67"/>
      <c r="P10190" s="68"/>
      <c r="Q10190" s="69"/>
      <c r="R10190" s="69"/>
      <c r="Z10190" s="70"/>
      <c r="AA10190" s="71"/>
      <c r="AB10190" s="70"/>
      <c r="AC10190" s="70"/>
      <c r="AD10190" s="53"/>
      <c r="AE10190" s="53"/>
      <c r="AF10190" s="72"/>
      <c r="AG10190" s="70"/>
      <c r="AH10190" s="70"/>
      <c r="AI10190" s="70"/>
    </row>
    <row r="10191" spans="1:35" ht="12.75" customHeight="1" x14ac:dyDescent="0.2">
      <c r="A10191" s="64" t="s">
        <v>1662</v>
      </c>
      <c r="B10191" s="65" t="s">
        <v>1661</v>
      </c>
      <c r="C10191" s="65">
        <v>467224</v>
      </c>
      <c r="D10191" s="66">
        <f>VLOOKUP(A10191,'2.1 Termination Charges'!$B$4:$F$904,5,0)</f>
        <v>3.6600000000000001E-3</v>
      </c>
      <c r="G10191" s="67"/>
      <c r="H10191" s="67"/>
      <c r="J10191" s="67"/>
      <c r="P10191" s="68"/>
      <c r="Q10191" s="69"/>
      <c r="R10191" s="69"/>
      <c r="Z10191" s="70"/>
      <c r="AA10191" s="71"/>
      <c r="AB10191" s="70"/>
      <c r="AC10191" s="70"/>
      <c r="AD10191" s="53"/>
      <c r="AE10191" s="53"/>
      <c r="AF10191" s="72"/>
      <c r="AG10191" s="70"/>
      <c r="AH10191" s="70"/>
      <c r="AI10191" s="70"/>
    </row>
    <row r="10192" spans="1:35" ht="12.75" customHeight="1" x14ac:dyDescent="0.2">
      <c r="A10192" s="64" t="s">
        <v>1662</v>
      </c>
      <c r="B10192" s="65" t="s">
        <v>1661</v>
      </c>
      <c r="C10192" s="65">
        <v>467250</v>
      </c>
      <c r="D10192" s="66">
        <f>VLOOKUP(A10192,'2.1 Termination Charges'!$B$4:$F$904,5,0)</f>
        <v>3.6600000000000001E-3</v>
      </c>
      <c r="G10192" s="67"/>
      <c r="H10192" s="67"/>
      <c r="J10192" s="67"/>
      <c r="P10192" s="68"/>
      <c r="Q10192" s="69"/>
      <c r="R10192" s="69"/>
      <c r="Z10192" s="70"/>
      <c r="AA10192" s="71"/>
      <c r="AB10192" s="70"/>
      <c r="AC10192" s="70"/>
      <c r="AD10192" s="53"/>
      <c r="AE10192" s="53"/>
      <c r="AF10192" s="72"/>
      <c r="AG10192" s="70"/>
      <c r="AH10192" s="70"/>
      <c r="AI10192" s="70"/>
    </row>
    <row r="10193" spans="1:35" ht="12.75" customHeight="1" x14ac:dyDescent="0.2">
      <c r="A10193" s="64" t="s">
        <v>1662</v>
      </c>
      <c r="B10193" s="65" t="s">
        <v>1661</v>
      </c>
      <c r="C10193" s="65">
        <v>467251</v>
      </c>
      <c r="D10193" s="66">
        <f>VLOOKUP(A10193,'2.1 Termination Charges'!$B$4:$F$904,5,0)</f>
        <v>3.6600000000000001E-3</v>
      </c>
      <c r="G10193" s="67"/>
      <c r="H10193" s="67"/>
      <c r="J10193" s="67"/>
      <c r="P10193" s="68"/>
      <c r="Q10193" s="69"/>
      <c r="R10193" s="69"/>
      <c r="Z10193" s="70"/>
      <c r="AA10193" s="71"/>
      <c r="AB10193" s="70"/>
      <c r="AC10193" s="70"/>
      <c r="AD10193" s="53"/>
      <c r="AE10193" s="53"/>
      <c r="AF10193" s="72"/>
      <c r="AG10193" s="70"/>
      <c r="AH10193" s="70"/>
      <c r="AI10193" s="70"/>
    </row>
    <row r="10194" spans="1:35" ht="12.75" customHeight="1" x14ac:dyDescent="0.2">
      <c r="A10194" s="64" t="s">
        <v>1662</v>
      </c>
      <c r="B10194" s="65" t="s">
        <v>1661</v>
      </c>
      <c r="C10194" s="65">
        <v>467252</v>
      </c>
      <c r="D10194" s="66">
        <f>VLOOKUP(A10194,'2.1 Termination Charges'!$B$4:$F$904,5,0)</f>
        <v>3.6600000000000001E-3</v>
      </c>
      <c r="G10194" s="67"/>
      <c r="H10194" s="67"/>
      <c r="J10194" s="67"/>
      <c r="P10194" s="68"/>
      <c r="Q10194" s="69"/>
      <c r="R10194" s="69"/>
      <c r="Z10194" s="70"/>
      <c r="AA10194" s="71"/>
      <c r="AB10194" s="70"/>
      <c r="AC10194" s="70"/>
      <c r="AD10194" s="53"/>
      <c r="AE10194" s="53"/>
      <c r="AF10194" s="72"/>
      <c r="AG10194" s="70"/>
      <c r="AH10194" s="70"/>
      <c r="AI10194" s="70"/>
    </row>
    <row r="10195" spans="1:35" ht="12.75" customHeight="1" x14ac:dyDescent="0.2">
      <c r="A10195" s="64" t="s">
        <v>1662</v>
      </c>
      <c r="B10195" s="65" t="s">
        <v>1661</v>
      </c>
      <c r="C10195" s="65">
        <v>467253</v>
      </c>
      <c r="D10195" s="66">
        <f>VLOOKUP(A10195,'2.1 Termination Charges'!$B$4:$F$904,5,0)</f>
        <v>3.6600000000000001E-3</v>
      </c>
      <c r="G10195" s="67"/>
      <c r="H10195" s="67"/>
      <c r="J10195" s="67"/>
      <c r="P10195" s="68"/>
      <c r="Q10195" s="69"/>
      <c r="R10195" s="69"/>
      <c r="Z10195" s="70"/>
      <c r="AA10195" s="71"/>
      <c r="AB10195" s="70"/>
      <c r="AC10195" s="70"/>
      <c r="AD10195" s="53"/>
      <c r="AE10195" s="53"/>
      <c r="AF10195" s="72"/>
      <c r="AG10195" s="70"/>
      <c r="AH10195" s="70"/>
      <c r="AI10195" s="70"/>
    </row>
    <row r="10196" spans="1:35" ht="12.75" customHeight="1" x14ac:dyDescent="0.2">
      <c r="A10196" s="64" t="s">
        <v>1662</v>
      </c>
      <c r="B10196" s="65" t="s">
        <v>1661</v>
      </c>
      <c r="C10196" s="65">
        <v>467254</v>
      </c>
      <c r="D10196" s="66">
        <f>VLOOKUP(A10196,'2.1 Termination Charges'!$B$4:$F$904,5,0)</f>
        <v>3.6600000000000001E-3</v>
      </c>
      <c r="G10196" s="67"/>
      <c r="H10196" s="67"/>
      <c r="J10196" s="67"/>
      <c r="P10196" s="68"/>
      <c r="Q10196" s="69"/>
      <c r="R10196" s="69"/>
      <c r="Z10196" s="70"/>
      <c r="AA10196" s="71"/>
      <c r="AB10196" s="70"/>
      <c r="AC10196" s="70"/>
      <c r="AD10196" s="53"/>
      <c r="AE10196" s="53"/>
      <c r="AF10196" s="72"/>
      <c r="AG10196" s="70"/>
      <c r="AH10196" s="70"/>
      <c r="AI10196" s="70"/>
    </row>
    <row r="10197" spans="1:35" ht="12.75" customHeight="1" x14ac:dyDescent="0.2">
      <c r="A10197" s="64" t="s">
        <v>1662</v>
      </c>
      <c r="B10197" s="65" t="s">
        <v>1661</v>
      </c>
      <c r="C10197" s="65">
        <v>467255</v>
      </c>
      <c r="D10197" s="66">
        <f>VLOOKUP(A10197,'2.1 Termination Charges'!$B$4:$F$904,5,0)</f>
        <v>3.6600000000000001E-3</v>
      </c>
      <c r="G10197" s="67"/>
      <c r="H10197" s="67"/>
      <c r="J10197" s="67"/>
      <c r="P10197" s="68"/>
      <c r="Q10197" s="69"/>
      <c r="R10197" s="69"/>
      <c r="Z10197" s="70"/>
      <c r="AA10197" s="71"/>
      <c r="AB10197" s="70"/>
      <c r="AC10197" s="70"/>
      <c r="AD10197" s="53"/>
      <c r="AE10197" s="53"/>
      <c r="AF10197" s="72"/>
      <c r="AG10197" s="70"/>
      <c r="AH10197" s="70"/>
      <c r="AI10197" s="70"/>
    </row>
    <row r="10198" spans="1:35" ht="12.75" customHeight="1" x14ac:dyDescent="0.2">
      <c r="A10198" s="64" t="s">
        <v>1662</v>
      </c>
      <c r="B10198" s="65" t="s">
        <v>1661</v>
      </c>
      <c r="C10198" s="65">
        <v>467256</v>
      </c>
      <c r="D10198" s="66">
        <f>VLOOKUP(A10198,'2.1 Termination Charges'!$B$4:$F$904,5,0)</f>
        <v>3.6600000000000001E-3</v>
      </c>
      <c r="G10198" s="67"/>
      <c r="H10198" s="67"/>
      <c r="J10198" s="67"/>
      <c r="P10198" s="68"/>
      <c r="Q10198" s="69"/>
      <c r="R10198" s="69"/>
      <c r="Z10198" s="70"/>
      <c r="AA10198" s="71"/>
      <c r="AB10198" s="70"/>
      <c r="AC10198" s="70"/>
      <c r="AD10198" s="53"/>
      <c r="AE10198" s="53"/>
      <c r="AF10198" s="72"/>
      <c r="AG10198" s="70"/>
      <c r="AH10198" s="70"/>
      <c r="AI10198" s="70"/>
    </row>
    <row r="10199" spans="1:35" ht="12.75" customHeight="1" x14ac:dyDescent="0.2">
      <c r="A10199" s="64" t="s">
        <v>1662</v>
      </c>
      <c r="B10199" s="65" t="s">
        <v>1661</v>
      </c>
      <c r="C10199" s="65">
        <v>467257</v>
      </c>
      <c r="D10199" s="66">
        <f>VLOOKUP(A10199,'2.1 Termination Charges'!$B$4:$F$904,5,0)</f>
        <v>3.6600000000000001E-3</v>
      </c>
      <c r="G10199" s="67"/>
      <c r="H10199" s="67"/>
      <c r="J10199" s="67"/>
      <c r="P10199" s="68"/>
      <c r="Q10199" s="69"/>
      <c r="R10199" s="69"/>
      <c r="Z10199" s="70"/>
      <c r="AA10199" s="71"/>
      <c r="AB10199" s="70"/>
      <c r="AC10199" s="70"/>
      <c r="AD10199" s="53"/>
      <c r="AE10199" s="53"/>
      <c r="AF10199" s="72"/>
      <c r="AG10199" s="70"/>
      <c r="AH10199" s="70"/>
      <c r="AI10199" s="70"/>
    </row>
    <row r="10200" spans="1:35" ht="12.75" customHeight="1" x14ac:dyDescent="0.2">
      <c r="A10200" s="64" t="s">
        <v>1662</v>
      </c>
      <c r="B10200" s="65" t="s">
        <v>1661</v>
      </c>
      <c r="C10200" s="65">
        <v>467258</v>
      </c>
      <c r="D10200" s="66">
        <f>VLOOKUP(A10200,'2.1 Termination Charges'!$B$4:$F$904,5,0)</f>
        <v>3.6600000000000001E-3</v>
      </c>
      <c r="G10200" s="67"/>
      <c r="H10200" s="67"/>
      <c r="J10200" s="67"/>
      <c r="P10200" s="68"/>
      <c r="Q10200" s="69"/>
      <c r="R10200" s="69"/>
      <c r="Z10200" s="70"/>
      <c r="AA10200" s="71"/>
      <c r="AB10200" s="70"/>
      <c r="AC10200" s="70"/>
      <c r="AD10200" s="53"/>
      <c r="AE10200" s="53"/>
      <c r="AF10200" s="72"/>
      <c r="AG10200" s="70"/>
      <c r="AH10200" s="70"/>
      <c r="AI10200" s="70"/>
    </row>
    <row r="10201" spans="1:35" ht="12.75" customHeight="1" x14ac:dyDescent="0.2">
      <c r="A10201" s="64" t="s">
        <v>1662</v>
      </c>
      <c r="B10201" s="65" t="s">
        <v>1661</v>
      </c>
      <c r="C10201" s="65">
        <v>467259</v>
      </c>
      <c r="D10201" s="66">
        <f>VLOOKUP(A10201,'2.1 Termination Charges'!$B$4:$F$904,5,0)</f>
        <v>3.6600000000000001E-3</v>
      </c>
      <c r="G10201" s="67"/>
      <c r="H10201" s="67"/>
      <c r="J10201" s="67"/>
      <c r="P10201" s="68"/>
      <c r="Q10201" s="69"/>
      <c r="R10201" s="69"/>
      <c r="Z10201" s="70"/>
      <c r="AA10201" s="71"/>
      <c r="AB10201" s="70"/>
      <c r="AC10201" s="70"/>
      <c r="AD10201" s="53"/>
      <c r="AE10201" s="53"/>
      <c r="AF10201" s="72"/>
      <c r="AG10201" s="70"/>
      <c r="AH10201" s="70"/>
      <c r="AI10201" s="70"/>
    </row>
    <row r="10202" spans="1:35" ht="12.75" customHeight="1" x14ac:dyDescent="0.2">
      <c r="A10202" s="64" t="s">
        <v>1662</v>
      </c>
      <c r="B10202" s="65" t="s">
        <v>1661</v>
      </c>
      <c r="C10202" s="65">
        <v>467270</v>
      </c>
      <c r="D10202" s="66">
        <f>VLOOKUP(A10202,'2.1 Termination Charges'!$B$4:$F$904,5,0)</f>
        <v>3.6600000000000001E-3</v>
      </c>
      <c r="G10202" s="67"/>
      <c r="H10202" s="67"/>
      <c r="J10202" s="67"/>
      <c r="P10202" s="68"/>
      <c r="Q10202" s="69"/>
      <c r="R10202" s="69"/>
      <c r="Z10202" s="70"/>
      <c r="AA10202" s="71"/>
      <c r="AB10202" s="70"/>
      <c r="AC10202" s="70"/>
      <c r="AD10202" s="53"/>
      <c r="AE10202" s="53"/>
      <c r="AF10202" s="72"/>
      <c r="AG10202" s="70"/>
      <c r="AH10202" s="70"/>
      <c r="AI10202" s="70"/>
    </row>
    <row r="10203" spans="1:35" ht="12.75" customHeight="1" x14ac:dyDescent="0.2">
      <c r="A10203" s="64" t="s">
        <v>1662</v>
      </c>
      <c r="B10203" s="65" t="s">
        <v>1661</v>
      </c>
      <c r="C10203" s="65">
        <v>467271</v>
      </c>
      <c r="D10203" s="66">
        <f>VLOOKUP(A10203,'2.1 Termination Charges'!$B$4:$F$904,5,0)</f>
        <v>3.6600000000000001E-3</v>
      </c>
      <c r="G10203" s="67"/>
      <c r="H10203" s="67"/>
      <c r="J10203" s="67"/>
      <c r="P10203" s="68"/>
      <c r="Q10203" s="69"/>
      <c r="R10203" s="69"/>
      <c r="Z10203" s="70"/>
      <c r="AA10203" s="71"/>
      <c r="AB10203" s="70"/>
      <c r="AC10203" s="70"/>
      <c r="AD10203" s="53"/>
      <c r="AE10203" s="53"/>
      <c r="AF10203" s="72"/>
      <c r="AG10203" s="70"/>
      <c r="AH10203" s="70"/>
      <c r="AI10203" s="70"/>
    </row>
    <row r="10204" spans="1:35" ht="12.75" customHeight="1" x14ac:dyDescent="0.2">
      <c r="A10204" s="64" t="s">
        <v>1662</v>
      </c>
      <c r="B10204" s="65" t="s">
        <v>1661</v>
      </c>
      <c r="C10204" s="65">
        <v>467272</v>
      </c>
      <c r="D10204" s="66">
        <f>VLOOKUP(A10204,'2.1 Termination Charges'!$B$4:$F$904,5,0)</f>
        <v>3.6600000000000001E-3</v>
      </c>
      <c r="G10204" s="67"/>
      <c r="H10204" s="67"/>
      <c r="J10204" s="67"/>
      <c r="P10204" s="68"/>
      <c r="Q10204" s="69"/>
      <c r="R10204" s="69"/>
      <c r="Z10204" s="70"/>
      <c r="AA10204" s="71"/>
      <c r="AB10204" s="70"/>
      <c r="AC10204" s="70"/>
      <c r="AD10204" s="53"/>
      <c r="AE10204" s="53"/>
      <c r="AF10204" s="72"/>
      <c r="AG10204" s="70"/>
      <c r="AH10204" s="70"/>
      <c r="AI10204" s="70"/>
    </row>
    <row r="10205" spans="1:35" ht="12.75" customHeight="1" x14ac:dyDescent="0.2">
      <c r="A10205" s="64" t="s">
        <v>1662</v>
      </c>
      <c r="B10205" s="65" t="s">
        <v>1661</v>
      </c>
      <c r="C10205" s="65">
        <v>467273</v>
      </c>
      <c r="D10205" s="66">
        <f>VLOOKUP(A10205,'2.1 Termination Charges'!$B$4:$F$904,5,0)</f>
        <v>3.6600000000000001E-3</v>
      </c>
      <c r="G10205" s="67"/>
      <c r="H10205" s="67"/>
      <c r="J10205" s="67"/>
      <c r="P10205" s="68"/>
      <c r="Q10205" s="69"/>
      <c r="R10205" s="69"/>
      <c r="Z10205" s="70"/>
      <c r="AA10205" s="71"/>
      <c r="AB10205" s="70"/>
      <c r="AC10205" s="70"/>
      <c r="AD10205" s="53"/>
      <c r="AE10205" s="53"/>
      <c r="AF10205" s="72"/>
      <c r="AG10205" s="70"/>
      <c r="AH10205" s="70"/>
      <c r="AI10205" s="70"/>
    </row>
    <row r="10206" spans="1:35" ht="12.75" customHeight="1" x14ac:dyDescent="0.2">
      <c r="A10206" s="64" t="s">
        <v>1662</v>
      </c>
      <c r="B10206" s="65" t="s">
        <v>1661</v>
      </c>
      <c r="C10206" s="65">
        <v>467274</v>
      </c>
      <c r="D10206" s="66">
        <f>VLOOKUP(A10206,'2.1 Termination Charges'!$B$4:$F$904,5,0)</f>
        <v>3.6600000000000001E-3</v>
      </c>
      <c r="G10206" s="67"/>
      <c r="H10206" s="67"/>
      <c r="J10206" s="67"/>
      <c r="P10206" s="68"/>
      <c r="Q10206" s="69"/>
      <c r="R10206" s="69"/>
      <c r="Z10206" s="70"/>
      <c r="AA10206" s="71"/>
      <c r="AB10206" s="70"/>
      <c r="AC10206" s="70"/>
      <c r="AD10206" s="53"/>
      <c r="AE10206" s="53"/>
      <c r="AF10206" s="72"/>
      <c r="AG10206" s="70"/>
      <c r="AH10206" s="70"/>
      <c r="AI10206" s="70"/>
    </row>
    <row r="10207" spans="1:35" ht="12.75" customHeight="1" x14ac:dyDescent="0.2">
      <c r="A10207" s="64" t="s">
        <v>1662</v>
      </c>
      <c r="B10207" s="65" t="s">
        <v>1661</v>
      </c>
      <c r="C10207" s="65">
        <v>467280</v>
      </c>
      <c r="D10207" s="66">
        <f>VLOOKUP(A10207,'2.1 Termination Charges'!$B$4:$F$904,5,0)</f>
        <v>3.6600000000000001E-3</v>
      </c>
      <c r="G10207" s="67"/>
      <c r="H10207" s="67"/>
      <c r="J10207" s="67"/>
      <c r="P10207" s="68"/>
      <c r="Q10207" s="69"/>
      <c r="R10207" s="69"/>
      <c r="Z10207" s="70"/>
      <c r="AA10207" s="71"/>
      <c r="AB10207" s="70"/>
      <c r="AC10207" s="70"/>
      <c r="AD10207" s="53"/>
      <c r="AE10207" s="53"/>
      <c r="AF10207" s="72"/>
      <c r="AG10207" s="70"/>
      <c r="AH10207" s="70"/>
      <c r="AI10207" s="70"/>
    </row>
    <row r="10208" spans="1:35" ht="12.75" customHeight="1" x14ac:dyDescent="0.2">
      <c r="A10208" s="64" t="s">
        <v>1662</v>
      </c>
      <c r="B10208" s="65" t="s">
        <v>1661</v>
      </c>
      <c r="C10208" s="65">
        <v>467289</v>
      </c>
      <c r="D10208" s="66">
        <f>VLOOKUP(A10208,'2.1 Termination Charges'!$B$4:$F$904,5,0)</f>
        <v>3.6600000000000001E-3</v>
      </c>
      <c r="G10208" s="67"/>
      <c r="H10208" s="67"/>
      <c r="J10208" s="67"/>
      <c r="P10208" s="68"/>
      <c r="Q10208" s="69"/>
      <c r="R10208" s="69"/>
      <c r="Z10208" s="70"/>
      <c r="AA10208" s="71"/>
      <c r="AB10208" s="70"/>
      <c r="AC10208" s="70"/>
      <c r="AD10208" s="53"/>
      <c r="AE10208" s="53"/>
      <c r="AF10208" s="72"/>
      <c r="AG10208" s="70"/>
      <c r="AH10208" s="70"/>
      <c r="AI10208" s="70"/>
    </row>
    <row r="10209" spans="1:35" ht="12.75" customHeight="1" x14ac:dyDescent="0.2">
      <c r="A10209" s="64" t="s">
        <v>1662</v>
      </c>
      <c r="B10209" s="65" t="s">
        <v>1661</v>
      </c>
      <c r="C10209" s="65">
        <v>46730</v>
      </c>
      <c r="D10209" s="66">
        <f>VLOOKUP(A10209,'2.1 Termination Charges'!$B$4:$F$904,5,0)</f>
        <v>3.6600000000000001E-3</v>
      </c>
      <c r="G10209" s="67"/>
      <c r="H10209" s="67"/>
      <c r="J10209" s="67"/>
      <c r="P10209" s="68"/>
      <c r="Q10209" s="69"/>
      <c r="R10209" s="69"/>
      <c r="Z10209" s="70"/>
      <c r="AA10209" s="71"/>
      <c r="AB10209" s="70"/>
      <c r="AC10209" s="70"/>
      <c r="AD10209" s="53"/>
      <c r="AE10209" s="53"/>
      <c r="AF10209" s="72"/>
      <c r="AG10209" s="70"/>
      <c r="AH10209" s="70"/>
      <c r="AI10209" s="70"/>
    </row>
    <row r="10210" spans="1:35" ht="12.75" customHeight="1" x14ac:dyDescent="0.2">
      <c r="A10210" s="64" t="s">
        <v>1662</v>
      </c>
      <c r="B10210" s="65" t="s">
        <v>1661</v>
      </c>
      <c r="C10210" s="65">
        <v>467311</v>
      </c>
      <c r="D10210" s="66">
        <f>VLOOKUP(A10210,'2.1 Termination Charges'!$B$4:$F$904,5,0)</f>
        <v>3.6600000000000001E-3</v>
      </c>
      <c r="G10210" s="67"/>
      <c r="H10210" s="67"/>
      <c r="J10210" s="67"/>
      <c r="P10210" s="68"/>
      <c r="Q10210" s="69"/>
      <c r="R10210" s="69"/>
      <c r="Z10210" s="70"/>
      <c r="AA10210" s="71"/>
      <c r="AB10210" s="70"/>
      <c r="AC10210" s="70"/>
      <c r="AD10210" s="53"/>
      <c r="AE10210" s="53"/>
      <c r="AF10210" s="72"/>
      <c r="AG10210" s="70"/>
      <c r="AH10210" s="70"/>
      <c r="AI10210" s="70"/>
    </row>
    <row r="10211" spans="1:35" ht="12.75" customHeight="1" x14ac:dyDescent="0.2">
      <c r="A10211" s="64" t="s">
        <v>1662</v>
      </c>
      <c r="B10211" s="65" t="s">
        <v>1661</v>
      </c>
      <c r="C10211" s="65">
        <v>46731211</v>
      </c>
      <c r="D10211" s="66">
        <f>VLOOKUP(A10211,'2.1 Termination Charges'!$B$4:$F$904,5,0)</f>
        <v>3.6600000000000001E-3</v>
      </c>
      <c r="G10211" s="67"/>
      <c r="H10211" s="67"/>
      <c r="J10211" s="67"/>
      <c r="P10211" s="68"/>
      <c r="Q10211" s="69"/>
      <c r="R10211" s="69"/>
      <c r="Z10211" s="70"/>
      <c r="AA10211" s="71"/>
      <c r="AB10211" s="70"/>
      <c r="AC10211" s="70"/>
      <c r="AD10211" s="53"/>
      <c r="AE10211" s="53"/>
      <c r="AF10211" s="72"/>
      <c r="AG10211" s="70"/>
      <c r="AH10211" s="70"/>
      <c r="AI10211" s="70"/>
    </row>
    <row r="10212" spans="1:35" ht="12.75" customHeight="1" x14ac:dyDescent="0.2">
      <c r="A10212" s="64" t="s">
        <v>1662</v>
      </c>
      <c r="B10212" s="65" t="s">
        <v>1661</v>
      </c>
      <c r="C10212" s="65">
        <v>46731212</v>
      </c>
      <c r="D10212" s="66">
        <f>VLOOKUP(A10212,'2.1 Termination Charges'!$B$4:$F$904,5,0)</f>
        <v>3.6600000000000001E-3</v>
      </c>
      <c r="G10212" s="67"/>
      <c r="H10212" s="67"/>
      <c r="J10212" s="67"/>
      <c r="P10212" s="68"/>
      <c r="Q10212" s="69"/>
      <c r="R10212" s="69"/>
      <c r="Z10212" s="70"/>
      <c r="AA10212" s="71"/>
      <c r="AB10212" s="70"/>
      <c r="AC10212" s="70"/>
      <c r="AD10212" s="53"/>
      <c r="AE10212" s="53"/>
      <c r="AF10212" s="72"/>
      <c r="AG10212" s="70"/>
      <c r="AH10212" s="70"/>
      <c r="AI10212" s="70"/>
    </row>
    <row r="10213" spans="1:35" ht="12.75" customHeight="1" x14ac:dyDescent="0.2">
      <c r="A10213" s="64" t="s">
        <v>1662</v>
      </c>
      <c r="B10213" s="65" t="s">
        <v>1661</v>
      </c>
      <c r="C10213" s="65">
        <v>467316</v>
      </c>
      <c r="D10213" s="66">
        <f>VLOOKUP(A10213,'2.1 Termination Charges'!$B$4:$F$904,5,0)</f>
        <v>3.6600000000000001E-3</v>
      </c>
      <c r="G10213" s="67"/>
      <c r="H10213" s="67"/>
      <c r="J10213" s="67"/>
      <c r="P10213" s="68"/>
      <c r="Q10213" s="69"/>
      <c r="R10213" s="69"/>
      <c r="Z10213" s="70"/>
      <c r="AA10213" s="71"/>
      <c r="AB10213" s="70"/>
      <c r="AC10213" s="70"/>
      <c r="AD10213" s="53"/>
      <c r="AE10213" s="53"/>
      <c r="AF10213" s="72"/>
      <c r="AG10213" s="70"/>
      <c r="AH10213" s="70"/>
      <c r="AI10213" s="70"/>
    </row>
    <row r="10214" spans="1:35" ht="12.75" customHeight="1" x14ac:dyDescent="0.2">
      <c r="A10214" s="64" t="s">
        <v>1662</v>
      </c>
      <c r="B10214" s="65" t="s">
        <v>1661</v>
      </c>
      <c r="C10214" s="65">
        <v>4673173</v>
      </c>
      <c r="D10214" s="66">
        <f>VLOOKUP(A10214,'2.1 Termination Charges'!$B$4:$F$904,5,0)</f>
        <v>3.6600000000000001E-3</v>
      </c>
      <c r="G10214" s="67"/>
      <c r="H10214" s="67"/>
      <c r="J10214" s="67"/>
      <c r="P10214" s="68"/>
      <c r="Q10214" s="69"/>
      <c r="R10214" s="69"/>
      <c r="Z10214" s="70"/>
      <c r="AA10214" s="71"/>
      <c r="AB10214" s="70"/>
      <c r="AC10214" s="70"/>
      <c r="AD10214" s="53"/>
      <c r="AE10214" s="53"/>
      <c r="AF10214" s="72"/>
      <c r="AG10214" s="70"/>
      <c r="AH10214" s="70"/>
      <c r="AI10214" s="70"/>
    </row>
    <row r="10215" spans="1:35" ht="12.75" customHeight="1" x14ac:dyDescent="0.2">
      <c r="A10215" s="64" t="s">
        <v>1662</v>
      </c>
      <c r="B10215" s="65" t="s">
        <v>1661</v>
      </c>
      <c r="C10215" s="65">
        <v>4673174</v>
      </c>
      <c r="D10215" s="66">
        <f>VLOOKUP(A10215,'2.1 Termination Charges'!$B$4:$F$904,5,0)</f>
        <v>3.6600000000000001E-3</v>
      </c>
      <c r="G10215" s="67"/>
      <c r="H10215" s="67"/>
      <c r="J10215" s="67"/>
      <c r="P10215" s="68"/>
      <c r="Q10215" s="69"/>
      <c r="R10215" s="69"/>
      <c r="Z10215" s="70"/>
      <c r="AA10215" s="71"/>
      <c r="AB10215" s="70"/>
      <c r="AC10215" s="70"/>
      <c r="AD10215" s="53"/>
      <c r="AE10215" s="53"/>
      <c r="AF10215" s="72"/>
      <c r="AG10215" s="70"/>
      <c r="AH10215" s="70"/>
      <c r="AI10215" s="70"/>
    </row>
    <row r="10216" spans="1:35" ht="12.75" customHeight="1" x14ac:dyDescent="0.2">
      <c r="A10216" s="64" t="s">
        <v>1662</v>
      </c>
      <c r="B10216" s="65" t="s">
        <v>1661</v>
      </c>
      <c r="C10216" s="65">
        <v>4673175</v>
      </c>
      <c r="D10216" s="66">
        <f>VLOOKUP(A10216,'2.1 Termination Charges'!$B$4:$F$904,5,0)</f>
        <v>3.6600000000000001E-3</v>
      </c>
      <c r="G10216" s="67"/>
      <c r="H10216" s="67"/>
      <c r="J10216" s="67"/>
      <c r="P10216" s="68"/>
      <c r="Q10216" s="69"/>
      <c r="R10216" s="69"/>
      <c r="Z10216" s="70"/>
      <c r="AA10216" s="71"/>
      <c r="AB10216" s="70"/>
      <c r="AC10216" s="70"/>
      <c r="AD10216" s="53"/>
      <c r="AE10216" s="53"/>
      <c r="AF10216" s="72"/>
      <c r="AG10216" s="70"/>
      <c r="AH10216" s="70"/>
      <c r="AI10216" s="70"/>
    </row>
    <row r="10217" spans="1:35" ht="12.75" customHeight="1" x14ac:dyDescent="0.2">
      <c r="A10217" s="64" t="s">
        <v>1662</v>
      </c>
      <c r="B10217" s="65" t="s">
        <v>1661</v>
      </c>
      <c r="C10217" s="65">
        <v>467318</v>
      </c>
      <c r="D10217" s="66">
        <f>VLOOKUP(A10217,'2.1 Termination Charges'!$B$4:$F$904,5,0)</f>
        <v>3.6600000000000001E-3</v>
      </c>
      <c r="G10217" s="67"/>
      <c r="H10217" s="67"/>
      <c r="J10217" s="67"/>
      <c r="P10217" s="68"/>
      <c r="Q10217" s="69"/>
      <c r="R10217" s="69"/>
      <c r="Z10217" s="70"/>
      <c r="AA10217" s="71"/>
      <c r="AB10217" s="70"/>
      <c r="AC10217" s="70"/>
      <c r="AD10217" s="53"/>
      <c r="AE10217" s="53"/>
      <c r="AF10217" s="72"/>
      <c r="AG10217" s="70"/>
      <c r="AH10217" s="70"/>
      <c r="AI10217" s="70"/>
    </row>
    <row r="10218" spans="1:35" ht="12.75" customHeight="1" x14ac:dyDescent="0.2">
      <c r="A10218" s="64" t="s">
        <v>1662</v>
      </c>
      <c r="B10218" s="65" t="s">
        <v>1661</v>
      </c>
      <c r="C10218" s="65">
        <v>467319</v>
      </c>
      <c r="D10218" s="66">
        <f>VLOOKUP(A10218,'2.1 Termination Charges'!$B$4:$F$904,5,0)</f>
        <v>3.6600000000000001E-3</v>
      </c>
      <c r="G10218" s="67"/>
      <c r="H10218" s="67"/>
      <c r="J10218" s="67"/>
      <c r="P10218" s="68"/>
      <c r="Q10218" s="69"/>
      <c r="R10218" s="69"/>
      <c r="Z10218" s="70"/>
      <c r="AA10218" s="71"/>
      <c r="AB10218" s="70"/>
      <c r="AC10218" s="70"/>
      <c r="AD10218" s="53"/>
      <c r="AE10218" s="53"/>
      <c r="AF10218" s="72"/>
      <c r="AG10218" s="70"/>
      <c r="AH10218" s="70"/>
      <c r="AI10218" s="70"/>
    </row>
    <row r="10219" spans="1:35" ht="12.75" customHeight="1" x14ac:dyDescent="0.2">
      <c r="A10219" s="64" t="s">
        <v>1662</v>
      </c>
      <c r="B10219" s="65" t="s">
        <v>1661</v>
      </c>
      <c r="C10219" s="65">
        <v>467327</v>
      </c>
      <c r="D10219" s="66">
        <f>VLOOKUP(A10219,'2.1 Termination Charges'!$B$4:$F$904,5,0)</f>
        <v>3.6600000000000001E-3</v>
      </c>
      <c r="G10219" s="67"/>
      <c r="H10219" s="67"/>
      <c r="J10219" s="67"/>
      <c r="P10219" s="68"/>
      <c r="Q10219" s="69"/>
      <c r="R10219" s="69"/>
      <c r="Z10219" s="70"/>
      <c r="AA10219" s="71"/>
      <c r="AB10219" s="70"/>
      <c r="AC10219" s="70"/>
      <c r="AD10219" s="53"/>
      <c r="AE10219" s="53"/>
      <c r="AF10219" s="72"/>
      <c r="AG10219" s="70"/>
      <c r="AH10219" s="70"/>
      <c r="AI10219" s="70"/>
    </row>
    <row r="10220" spans="1:35" ht="12.75" customHeight="1" x14ac:dyDescent="0.2">
      <c r="A10220" s="64" t="s">
        <v>1662</v>
      </c>
      <c r="B10220" s="65" t="s">
        <v>1661</v>
      </c>
      <c r="C10220" s="65">
        <v>467329</v>
      </c>
      <c r="D10220" s="66">
        <f>VLOOKUP(A10220,'2.1 Termination Charges'!$B$4:$F$904,5,0)</f>
        <v>3.6600000000000001E-3</v>
      </c>
      <c r="G10220" s="67"/>
      <c r="H10220" s="67"/>
      <c r="J10220" s="67"/>
      <c r="P10220" s="68"/>
      <c r="Q10220" s="69"/>
      <c r="R10220" s="69"/>
      <c r="Z10220" s="70"/>
      <c r="AA10220" s="71"/>
      <c r="AB10220" s="70"/>
      <c r="AC10220" s="70"/>
      <c r="AD10220" s="53"/>
      <c r="AE10220" s="53"/>
      <c r="AF10220" s="72"/>
      <c r="AG10220" s="70"/>
      <c r="AH10220" s="70"/>
      <c r="AI10220" s="70"/>
    </row>
    <row r="10221" spans="1:35" ht="12.75" customHeight="1" x14ac:dyDescent="0.2">
      <c r="A10221" s="64" t="s">
        <v>1662</v>
      </c>
      <c r="B10221" s="65" t="s">
        <v>1661</v>
      </c>
      <c r="C10221" s="65">
        <v>4673456</v>
      </c>
      <c r="D10221" s="66">
        <f>VLOOKUP(A10221,'2.1 Termination Charges'!$B$4:$F$904,5,0)</f>
        <v>3.6600000000000001E-3</v>
      </c>
      <c r="G10221" s="67"/>
      <c r="H10221" s="67"/>
      <c r="J10221" s="67"/>
      <c r="P10221" s="68"/>
      <c r="Q10221" s="69"/>
      <c r="R10221" s="69"/>
      <c r="Z10221" s="70"/>
      <c r="AA10221" s="71"/>
      <c r="AB10221" s="70"/>
      <c r="AC10221" s="70"/>
      <c r="AD10221" s="53"/>
      <c r="AE10221" s="53"/>
      <c r="AF10221" s="72"/>
      <c r="AG10221" s="70"/>
      <c r="AH10221" s="70"/>
      <c r="AI10221" s="70"/>
    </row>
    <row r="10222" spans="1:35" ht="12.75" customHeight="1" x14ac:dyDescent="0.2">
      <c r="A10222" s="64" t="s">
        <v>1662</v>
      </c>
      <c r="B10222" s="65" t="s">
        <v>1661</v>
      </c>
      <c r="C10222" s="65">
        <v>467380</v>
      </c>
      <c r="D10222" s="66">
        <f>VLOOKUP(A10222,'2.1 Termination Charges'!$B$4:$F$904,5,0)</f>
        <v>3.6600000000000001E-3</v>
      </c>
      <c r="G10222" s="67"/>
      <c r="H10222" s="67"/>
      <c r="J10222" s="67"/>
      <c r="P10222" s="68"/>
      <c r="Q10222" s="69"/>
      <c r="R10222" s="69"/>
      <c r="Z10222" s="70"/>
      <c r="AA10222" s="71"/>
      <c r="AB10222" s="70"/>
      <c r="AC10222" s="70"/>
      <c r="AD10222" s="53"/>
      <c r="AE10222" s="53"/>
      <c r="AF10222" s="72"/>
      <c r="AG10222" s="70"/>
      <c r="AH10222" s="70"/>
      <c r="AI10222" s="70"/>
    </row>
    <row r="10223" spans="1:35" ht="12.75" customHeight="1" x14ac:dyDescent="0.2">
      <c r="A10223" s="64" t="s">
        <v>1662</v>
      </c>
      <c r="B10223" s="65" t="s">
        <v>1661</v>
      </c>
      <c r="C10223" s="65">
        <v>467381</v>
      </c>
      <c r="D10223" s="66">
        <f>VLOOKUP(A10223,'2.1 Termination Charges'!$B$4:$F$904,5,0)</f>
        <v>3.6600000000000001E-3</v>
      </c>
      <c r="G10223" s="67"/>
      <c r="H10223" s="67"/>
      <c r="J10223" s="67"/>
      <c r="P10223" s="68"/>
      <c r="Q10223" s="69"/>
      <c r="R10223" s="69"/>
      <c r="Z10223" s="70"/>
      <c r="AA10223" s="71"/>
      <c r="AB10223" s="70"/>
      <c r="AC10223" s="70"/>
      <c r="AD10223" s="53"/>
      <c r="AE10223" s="53"/>
      <c r="AF10223" s="72"/>
      <c r="AG10223" s="70"/>
      <c r="AH10223" s="70"/>
      <c r="AI10223" s="70"/>
    </row>
    <row r="10224" spans="1:35" ht="12.75" customHeight="1" x14ac:dyDescent="0.2">
      <c r="A10224" s="64" t="s">
        <v>1662</v>
      </c>
      <c r="B10224" s="65" t="s">
        <v>1661</v>
      </c>
      <c r="C10224" s="65">
        <v>467382</v>
      </c>
      <c r="D10224" s="66">
        <f>VLOOKUP(A10224,'2.1 Termination Charges'!$B$4:$F$904,5,0)</f>
        <v>3.6600000000000001E-3</v>
      </c>
      <c r="G10224" s="67"/>
      <c r="H10224" s="67"/>
      <c r="J10224" s="67"/>
      <c r="P10224" s="68"/>
      <c r="Q10224" s="69"/>
      <c r="R10224" s="69"/>
      <c r="Z10224" s="70"/>
      <c r="AA10224" s="71"/>
      <c r="AB10224" s="70"/>
      <c r="AC10224" s="70"/>
      <c r="AD10224" s="53"/>
      <c r="AE10224" s="53"/>
      <c r="AF10224" s="72"/>
      <c r="AG10224" s="70"/>
      <c r="AH10224" s="70"/>
      <c r="AI10224" s="70"/>
    </row>
    <row r="10225" spans="1:35" ht="12.75" customHeight="1" x14ac:dyDescent="0.2">
      <c r="A10225" s="64" t="s">
        <v>1662</v>
      </c>
      <c r="B10225" s="65" t="s">
        <v>1661</v>
      </c>
      <c r="C10225" s="65">
        <v>467383</v>
      </c>
      <c r="D10225" s="66">
        <f>VLOOKUP(A10225,'2.1 Termination Charges'!$B$4:$F$904,5,0)</f>
        <v>3.6600000000000001E-3</v>
      </c>
      <c r="G10225" s="67"/>
      <c r="H10225" s="67"/>
      <c r="J10225" s="67"/>
      <c r="P10225" s="68"/>
      <c r="Q10225" s="69"/>
      <c r="R10225" s="69"/>
      <c r="Z10225" s="70"/>
      <c r="AA10225" s="71"/>
      <c r="AB10225" s="70"/>
      <c r="AC10225" s="70"/>
      <c r="AD10225" s="53"/>
      <c r="AE10225" s="53"/>
      <c r="AF10225" s="72"/>
      <c r="AG10225" s="70"/>
      <c r="AH10225" s="70"/>
      <c r="AI10225" s="70"/>
    </row>
    <row r="10226" spans="1:35" ht="12.75" customHeight="1" x14ac:dyDescent="0.2">
      <c r="A10226" s="64" t="s">
        <v>1662</v>
      </c>
      <c r="B10226" s="65" t="s">
        <v>1661</v>
      </c>
      <c r="C10226" s="65">
        <v>467384</v>
      </c>
      <c r="D10226" s="66">
        <f>VLOOKUP(A10226,'2.1 Termination Charges'!$B$4:$F$904,5,0)</f>
        <v>3.6600000000000001E-3</v>
      </c>
      <c r="G10226" s="67"/>
      <c r="H10226" s="67"/>
      <c r="J10226" s="67"/>
      <c r="P10226" s="68"/>
      <c r="Q10226" s="69"/>
      <c r="R10226" s="69"/>
      <c r="Z10226" s="70"/>
      <c r="AA10226" s="71"/>
      <c r="AB10226" s="70"/>
      <c r="AC10226" s="70"/>
      <c r="AD10226" s="53"/>
      <c r="AE10226" s="53"/>
      <c r="AF10226" s="72"/>
      <c r="AG10226" s="70"/>
      <c r="AH10226" s="70"/>
      <c r="AI10226" s="70"/>
    </row>
    <row r="10227" spans="1:35" ht="12.75" customHeight="1" x14ac:dyDescent="0.2">
      <c r="A10227" s="64" t="s">
        <v>1662</v>
      </c>
      <c r="B10227" s="65" t="s">
        <v>1661</v>
      </c>
      <c r="C10227" s="65">
        <v>467610</v>
      </c>
      <c r="D10227" s="66">
        <f>VLOOKUP(A10227,'2.1 Termination Charges'!$B$4:$F$904,5,0)</f>
        <v>3.6600000000000001E-3</v>
      </c>
      <c r="G10227" s="67"/>
      <c r="H10227" s="67"/>
      <c r="J10227" s="67"/>
      <c r="P10227" s="68"/>
      <c r="Q10227" s="69"/>
      <c r="R10227" s="69"/>
      <c r="Z10227" s="70"/>
      <c r="AA10227" s="71"/>
      <c r="AB10227" s="70"/>
      <c r="AC10227" s="70"/>
      <c r="AD10227" s="53"/>
      <c r="AE10227" s="53"/>
      <c r="AF10227" s="72"/>
      <c r="AG10227" s="70"/>
      <c r="AH10227" s="70"/>
      <c r="AI10227" s="70"/>
    </row>
    <row r="10228" spans="1:35" ht="12.75" customHeight="1" x14ac:dyDescent="0.2">
      <c r="A10228" s="64" t="s">
        <v>1662</v>
      </c>
      <c r="B10228" s="65" t="s">
        <v>1661</v>
      </c>
      <c r="C10228" s="65">
        <v>467611</v>
      </c>
      <c r="D10228" s="66">
        <f>VLOOKUP(A10228,'2.1 Termination Charges'!$B$4:$F$904,5,0)</f>
        <v>3.6600000000000001E-3</v>
      </c>
      <c r="G10228" s="67"/>
      <c r="H10228" s="67"/>
      <c r="J10228" s="67"/>
      <c r="P10228" s="68"/>
      <c r="Q10228" s="69"/>
      <c r="R10228" s="69"/>
      <c r="Z10228" s="70"/>
      <c r="AA10228" s="71"/>
      <c r="AB10228" s="70"/>
      <c r="AC10228" s="70"/>
      <c r="AD10228" s="53"/>
      <c r="AE10228" s="53"/>
      <c r="AF10228" s="72"/>
      <c r="AG10228" s="70"/>
      <c r="AH10228" s="70"/>
      <c r="AI10228" s="70"/>
    </row>
    <row r="10229" spans="1:35" ht="12.75" customHeight="1" x14ac:dyDescent="0.2">
      <c r="A10229" s="64" t="s">
        <v>1662</v>
      </c>
      <c r="B10229" s="65" t="s">
        <v>1661</v>
      </c>
      <c r="C10229" s="65">
        <v>467612</v>
      </c>
      <c r="D10229" s="66">
        <f>VLOOKUP(A10229,'2.1 Termination Charges'!$B$4:$F$904,5,0)</f>
        <v>3.6600000000000001E-3</v>
      </c>
      <c r="G10229" s="67"/>
      <c r="H10229" s="67"/>
      <c r="J10229" s="67"/>
      <c r="P10229" s="68"/>
      <c r="Q10229" s="69"/>
      <c r="R10229" s="69"/>
      <c r="Z10229" s="70"/>
      <c r="AA10229" s="71"/>
      <c r="AB10229" s="70"/>
      <c r="AC10229" s="70"/>
      <c r="AD10229" s="53"/>
      <c r="AE10229" s="53"/>
      <c r="AF10229" s="72"/>
      <c r="AG10229" s="70"/>
      <c r="AH10229" s="70"/>
      <c r="AI10229" s="70"/>
    </row>
    <row r="10230" spans="1:35" ht="12.75" customHeight="1" x14ac:dyDescent="0.2">
      <c r="A10230" s="64" t="s">
        <v>1662</v>
      </c>
      <c r="B10230" s="65" t="s">
        <v>1661</v>
      </c>
      <c r="C10230" s="65">
        <v>467613</v>
      </c>
      <c r="D10230" s="66">
        <f>VLOOKUP(A10230,'2.1 Termination Charges'!$B$4:$F$904,5,0)</f>
        <v>3.6600000000000001E-3</v>
      </c>
      <c r="G10230" s="67"/>
      <c r="H10230" s="67"/>
      <c r="J10230" s="67"/>
      <c r="P10230" s="68"/>
      <c r="Q10230" s="69"/>
      <c r="R10230" s="69"/>
      <c r="Z10230" s="70"/>
      <c r="AA10230" s="71"/>
      <c r="AB10230" s="70"/>
      <c r="AC10230" s="70"/>
      <c r="AD10230" s="53"/>
      <c r="AE10230" s="53"/>
      <c r="AF10230" s="72"/>
      <c r="AG10230" s="70"/>
      <c r="AH10230" s="70"/>
      <c r="AI10230" s="70"/>
    </row>
    <row r="10231" spans="1:35" ht="12.75" customHeight="1" x14ac:dyDescent="0.2">
      <c r="A10231" s="64" t="s">
        <v>1662</v>
      </c>
      <c r="B10231" s="65" t="s">
        <v>1661</v>
      </c>
      <c r="C10231" s="65">
        <v>467614</v>
      </c>
      <c r="D10231" s="66">
        <f>VLOOKUP(A10231,'2.1 Termination Charges'!$B$4:$F$904,5,0)</f>
        <v>3.6600000000000001E-3</v>
      </c>
      <c r="G10231" s="67"/>
      <c r="H10231" s="67"/>
      <c r="J10231" s="67"/>
      <c r="P10231" s="68"/>
      <c r="Q10231" s="69"/>
      <c r="R10231" s="69"/>
      <c r="Z10231" s="70"/>
      <c r="AA10231" s="71"/>
      <c r="AB10231" s="70"/>
      <c r="AC10231" s="70"/>
      <c r="AD10231" s="53"/>
      <c r="AE10231" s="53"/>
      <c r="AF10231" s="72"/>
      <c r="AG10231" s="70"/>
      <c r="AH10231" s="70"/>
      <c r="AI10231" s="70"/>
    </row>
    <row r="10232" spans="1:35" ht="12.75" customHeight="1" x14ac:dyDescent="0.2">
      <c r="A10232" s="64" t="s">
        <v>1662</v>
      </c>
      <c r="B10232" s="65" t="s">
        <v>1661</v>
      </c>
      <c r="C10232" s="65">
        <v>4676670</v>
      </c>
      <c r="D10232" s="66">
        <f>VLOOKUP(A10232,'2.1 Termination Charges'!$B$4:$F$904,5,0)</f>
        <v>3.6600000000000001E-3</v>
      </c>
      <c r="G10232" s="67"/>
      <c r="H10232" s="67"/>
      <c r="J10232" s="67"/>
      <c r="P10232" s="68"/>
      <c r="Q10232" s="69"/>
      <c r="R10232" s="69"/>
      <c r="Z10232" s="70"/>
      <c r="AA10232" s="71"/>
      <c r="AB10232" s="70"/>
      <c r="AC10232" s="70"/>
      <c r="AD10232" s="53"/>
      <c r="AE10232" s="53"/>
      <c r="AF10232" s="72"/>
      <c r="AG10232" s="70"/>
      <c r="AH10232" s="70"/>
      <c r="AI10232" s="70"/>
    </row>
    <row r="10233" spans="1:35" ht="12.75" customHeight="1" x14ac:dyDescent="0.2">
      <c r="A10233" s="64" t="s">
        <v>1662</v>
      </c>
      <c r="B10233" s="65" t="s">
        <v>1661</v>
      </c>
      <c r="C10233" s="65">
        <v>4676671</v>
      </c>
      <c r="D10233" s="66">
        <f>VLOOKUP(A10233,'2.1 Termination Charges'!$B$4:$F$904,5,0)</f>
        <v>3.6600000000000001E-3</v>
      </c>
      <c r="G10233" s="67"/>
      <c r="H10233" s="67"/>
      <c r="J10233" s="67"/>
      <c r="P10233" s="68"/>
      <c r="Q10233" s="69"/>
      <c r="R10233" s="69"/>
      <c r="Z10233" s="70"/>
      <c r="AA10233" s="71"/>
      <c r="AB10233" s="70"/>
      <c r="AC10233" s="70"/>
      <c r="AD10233" s="53"/>
      <c r="AE10233" s="53"/>
      <c r="AF10233" s="72"/>
      <c r="AG10233" s="70"/>
      <c r="AH10233" s="70"/>
      <c r="AI10233" s="70"/>
    </row>
    <row r="10234" spans="1:35" ht="12.75" customHeight="1" x14ac:dyDescent="0.2">
      <c r="A10234" s="64" t="s">
        <v>1662</v>
      </c>
      <c r="B10234" s="65" t="s">
        <v>1661</v>
      </c>
      <c r="C10234" s="65">
        <v>4676672</v>
      </c>
      <c r="D10234" s="66">
        <f>VLOOKUP(A10234,'2.1 Termination Charges'!$B$4:$F$904,5,0)</f>
        <v>3.6600000000000001E-3</v>
      </c>
      <c r="G10234" s="67"/>
      <c r="H10234" s="67"/>
      <c r="J10234" s="67"/>
      <c r="P10234" s="68"/>
      <c r="Q10234" s="69"/>
      <c r="R10234" s="69"/>
      <c r="Z10234" s="70"/>
      <c r="AA10234" s="71"/>
      <c r="AB10234" s="70"/>
      <c r="AC10234" s="70"/>
      <c r="AD10234" s="53"/>
      <c r="AE10234" s="53"/>
      <c r="AF10234" s="72"/>
      <c r="AG10234" s="70"/>
      <c r="AH10234" s="70"/>
      <c r="AI10234" s="70"/>
    </row>
    <row r="10235" spans="1:35" ht="12.75" customHeight="1" x14ac:dyDescent="0.2">
      <c r="A10235" s="64" t="s">
        <v>1662</v>
      </c>
      <c r="B10235" s="65" t="s">
        <v>1661</v>
      </c>
      <c r="C10235" s="65">
        <v>4676673</v>
      </c>
      <c r="D10235" s="66">
        <f>VLOOKUP(A10235,'2.1 Termination Charges'!$B$4:$F$904,5,0)</f>
        <v>3.6600000000000001E-3</v>
      </c>
      <c r="G10235" s="67"/>
      <c r="H10235" s="67"/>
      <c r="J10235" s="67"/>
      <c r="P10235" s="68"/>
      <c r="Q10235" s="69"/>
      <c r="R10235" s="69"/>
      <c r="Z10235" s="70"/>
      <c r="AA10235" s="71"/>
      <c r="AB10235" s="70"/>
      <c r="AC10235" s="70"/>
      <c r="AD10235" s="53"/>
      <c r="AE10235" s="53"/>
      <c r="AF10235" s="72"/>
      <c r="AG10235" s="70"/>
      <c r="AH10235" s="70"/>
      <c r="AI10235" s="70"/>
    </row>
    <row r="10236" spans="1:35" ht="12.75" customHeight="1" x14ac:dyDescent="0.2">
      <c r="A10236" s="64" t="s">
        <v>1662</v>
      </c>
      <c r="B10236" s="65" t="s">
        <v>1661</v>
      </c>
      <c r="C10236" s="65">
        <v>4676674</v>
      </c>
      <c r="D10236" s="66">
        <f>VLOOKUP(A10236,'2.1 Termination Charges'!$B$4:$F$904,5,0)</f>
        <v>3.6600000000000001E-3</v>
      </c>
      <c r="G10236" s="67"/>
      <c r="H10236" s="67"/>
      <c r="J10236" s="67"/>
      <c r="P10236" s="68"/>
      <c r="Q10236" s="69"/>
      <c r="R10236" s="69"/>
      <c r="Z10236" s="70"/>
      <c r="AA10236" s="71"/>
      <c r="AB10236" s="70"/>
      <c r="AC10236" s="70"/>
      <c r="AD10236" s="53"/>
      <c r="AE10236" s="53"/>
      <c r="AF10236" s="72"/>
      <c r="AG10236" s="70"/>
      <c r="AH10236" s="70"/>
      <c r="AI10236" s="70"/>
    </row>
    <row r="10237" spans="1:35" ht="12.75" customHeight="1" x14ac:dyDescent="0.2">
      <c r="A10237" s="64" t="s">
        <v>1662</v>
      </c>
      <c r="B10237" s="65" t="s">
        <v>1661</v>
      </c>
      <c r="C10237" s="65">
        <v>4676676</v>
      </c>
      <c r="D10237" s="66">
        <f>VLOOKUP(A10237,'2.1 Termination Charges'!$B$4:$F$904,5,0)</f>
        <v>3.6600000000000001E-3</v>
      </c>
      <c r="G10237" s="67"/>
      <c r="H10237" s="67"/>
      <c r="J10237" s="67"/>
      <c r="P10237" s="68"/>
      <c r="Q10237" s="69"/>
      <c r="R10237" s="69"/>
      <c r="Z10237" s="70"/>
      <c r="AA10237" s="71"/>
      <c r="AB10237" s="70"/>
      <c r="AC10237" s="70"/>
      <c r="AD10237" s="53"/>
      <c r="AE10237" s="53"/>
      <c r="AF10237" s="72"/>
      <c r="AG10237" s="70"/>
      <c r="AH10237" s="70"/>
      <c r="AI10237" s="70"/>
    </row>
    <row r="10238" spans="1:35" ht="12.75" customHeight="1" x14ac:dyDescent="0.2">
      <c r="A10238" s="64" t="s">
        <v>1662</v>
      </c>
      <c r="B10238" s="65" t="s">
        <v>1661</v>
      </c>
      <c r="C10238" s="65">
        <v>4676677</v>
      </c>
      <c r="D10238" s="66">
        <f>VLOOKUP(A10238,'2.1 Termination Charges'!$B$4:$F$904,5,0)</f>
        <v>3.6600000000000001E-3</v>
      </c>
      <c r="G10238" s="67"/>
      <c r="H10238" s="67"/>
      <c r="J10238" s="67"/>
      <c r="P10238" s="68"/>
      <c r="Q10238" s="69"/>
      <c r="R10238" s="69"/>
      <c r="Z10238" s="70"/>
      <c r="AA10238" s="71"/>
      <c r="AB10238" s="70"/>
      <c r="AC10238" s="70"/>
      <c r="AD10238" s="53"/>
      <c r="AE10238" s="53"/>
      <c r="AF10238" s="72"/>
      <c r="AG10238" s="70"/>
      <c r="AH10238" s="70"/>
      <c r="AI10238" s="70"/>
    </row>
    <row r="10239" spans="1:35" ht="12.75" customHeight="1" x14ac:dyDescent="0.2">
      <c r="A10239" s="64" t="s">
        <v>1662</v>
      </c>
      <c r="B10239" s="65" t="s">
        <v>1661</v>
      </c>
      <c r="C10239" s="65">
        <v>467673</v>
      </c>
      <c r="D10239" s="66">
        <f>VLOOKUP(A10239,'2.1 Termination Charges'!$B$4:$F$904,5,0)</f>
        <v>3.6600000000000001E-3</v>
      </c>
      <c r="G10239" s="67"/>
      <c r="H10239" s="67"/>
      <c r="J10239" s="67"/>
      <c r="P10239" s="68"/>
      <c r="Q10239" s="69"/>
      <c r="R10239" s="69"/>
      <c r="Z10239" s="70"/>
      <c r="AA10239" s="71"/>
      <c r="AB10239" s="70"/>
      <c r="AC10239" s="70"/>
      <c r="AD10239" s="53"/>
      <c r="AE10239" s="53"/>
      <c r="AF10239" s="72"/>
      <c r="AG10239" s="70"/>
      <c r="AH10239" s="70"/>
      <c r="AI10239" s="70"/>
    </row>
    <row r="10240" spans="1:35" ht="12.75" customHeight="1" x14ac:dyDescent="0.2">
      <c r="A10240" s="64" t="s">
        <v>1662</v>
      </c>
      <c r="B10240" s="65" t="s">
        <v>1661</v>
      </c>
      <c r="C10240" s="65">
        <v>467676</v>
      </c>
      <c r="D10240" s="66">
        <f>VLOOKUP(A10240,'2.1 Termination Charges'!$B$4:$F$904,5,0)</f>
        <v>3.6600000000000001E-3</v>
      </c>
      <c r="G10240" s="67"/>
      <c r="H10240" s="67"/>
      <c r="J10240" s="67"/>
      <c r="P10240" s="68"/>
      <c r="Q10240" s="69"/>
      <c r="R10240" s="69"/>
      <c r="Z10240" s="70"/>
      <c r="AA10240" s="71"/>
      <c r="AB10240" s="70"/>
      <c r="AC10240" s="70"/>
      <c r="AD10240" s="53"/>
      <c r="AE10240" s="53"/>
      <c r="AF10240" s="72"/>
      <c r="AG10240" s="70"/>
      <c r="AH10240" s="70"/>
      <c r="AI10240" s="70"/>
    </row>
    <row r="10241" spans="1:35" ht="12.75" customHeight="1" x14ac:dyDescent="0.2">
      <c r="A10241" s="64" t="s">
        <v>1662</v>
      </c>
      <c r="B10241" s="65" t="s">
        <v>1661</v>
      </c>
      <c r="C10241" s="65">
        <v>467677</v>
      </c>
      <c r="D10241" s="66">
        <f>VLOOKUP(A10241,'2.1 Termination Charges'!$B$4:$F$904,5,0)</f>
        <v>3.6600000000000001E-3</v>
      </c>
      <c r="G10241" s="67"/>
      <c r="H10241" s="67"/>
      <c r="J10241" s="67"/>
      <c r="P10241" s="68"/>
      <c r="Q10241" s="69"/>
      <c r="R10241" s="69"/>
      <c r="Z10241" s="70"/>
      <c r="AA10241" s="71"/>
      <c r="AB10241" s="70"/>
      <c r="AC10241" s="70"/>
      <c r="AD10241" s="53"/>
      <c r="AE10241" s="53"/>
      <c r="AF10241" s="72"/>
      <c r="AG10241" s="70"/>
      <c r="AH10241" s="70"/>
      <c r="AI10241" s="70"/>
    </row>
    <row r="10242" spans="1:35" ht="12.75" customHeight="1" x14ac:dyDescent="0.2">
      <c r="A10242" s="64" t="s">
        <v>1662</v>
      </c>
      <c r="B10242" s="65" t="s">
        <v>1661</v>
      </c>
      <c r="C10242" s="65">
        <v>467678</v>
      </c>
      <c r="D10242" s="66">
        <f>VLOOKUP(A10242,'2.1 Termination Charges'!$B$4:$F$904,5,0)</f>
        <v>3.6600000000000001E-3</v>
      </c>
      <c r="G10242" s="67"/>
      <c r="H10242" s="67"/>
      <c r="J10242" s="67"/>
      <c r="P10242" s="68"/>
      <c r="Q10242" s="69"/>
      <c r="R10242" s="69"/>
      <c r="Z10242" s="70"/>
      <c r="AA10242" s="71"/>
      <c r="AB10242" s="70"/>
      <c r="AC10242" s="70"/>
      <c r="AD10242" s="53"/>
      <c r="AE10242" s="53"/>
      <c r="AF10242" s="72"/>
      <c r="AG10242" s="70"/>
      <c r="AH10242" s="70"/>
      <c r="AI10242" s="70"/>
    </row>
    <row r="10243" spans="1:35" ht="12.75" customHeight="1" x14ac:dyDescent="0.2">
      <c r="A10243" s="64" t="s">
        <v>1662</v>
      </c>
      <c r="B10243" s="65" t="s">
        <v>1661</v>
      </c>
      <c r="C10243" s="65">
        <v>467679</v>
      </c>
      <c r="D10243" s="66">
        <f>VLOOKUP(A10243,'2.1 Termination Charges'!$B$4:$F$904,5,0)</f>
        <v>3.6600000000000001E-3</v>
      </c>
      <c r="G10243" s="67"/>
      <c r="H10243" s="67"/>
      <c r="J10243" s="67"/>
      <c r="P10243" s="68"/>
      <c r="Q10243" s="69"/>
      <c r="R10243" s="69"/>
      <c r="Z10243" s="70"/>
      <c r="AA10243" s="71"/>
      <c r="AB10243" s="70"/>
      <c r="AC10243" s="70"/>
      <c r="AD10243" s="53"/>
      <c r="AE10243" s="53"/>
      <c r="AF10243" s="72"/>
      <c r="AG10243" s="70"/>
      <c r="AH10243" s="70"/>
      <c r="AI10243" s="70"/>
    </row>
    <row r="10244" spans="1:35" ht="12.75" customHeight="1" x14ac:dyDescent="0.2">
      <c r="A10244" s="64" t="s">
        <v>1662</v>
      </c>
      <c r="B10244" s="65" t="s">
        <v>1661</v>
      </c>
      <c r="C10244" s="65">
        <v>467680</v>
      </c>
      <c r="D10244" s="66">
        <f>VLOOKUP(A10244,'2.1 Termination Charges'!$B$4:$F$904,5,0)</f>
        <v>3.6600000000000001E-3</v>
      </c>
      <c r="G10244" s="67"/>
      <c r="H10244" s="67"/>
      <c r="J10244" s="67"/>
      <c r="P10244" s="68"/>
      <c r="Q10244" s="69"/>
      <c r="R10244" s="69"/>
      <c r="Z10244" s="70"/>
      <c r="AA10244" s="71"/>
      <c r="AB10244" s="70"/>
      <c r="AC10244" s="70"/>
      <c r="AD10244" s="53"/>
      <c r="AE10244" s="53"/>
      <c r="AF10244" s="72"/>
      <c r="AG10244" s="70"/>
      <c r="AH10244" s="70"/>
      <c r="AI10244" s="70"/>
    </row>
    <row r="10245" spans="1:35" ht="12.75" customHeight="1" x14ac:dyDescent="0.2">
      <c r="A10245" s="64" t="s">
        <v>1662</v>
      </c>
      <c r="B10245" s="65" t="s">
        <v>1661</v>
      </c>
      <c r="C10245" s="65">
        <v>467681</v>
      </c>
      <c r="D10245" s="66">
        <f>VLOOKUP(A10245,'2.1 Termination Charges'!$B$4:$F$904,5,0)</f>
        <v>3.6600000000000001E-3</v>
      </c>
      <c r="G10245" s="67"/>
      <c r="H10245" s="67"/>
      <c r="J10245" s="67"/>
      <c r="P10245" s="68"/>
      <c r="Q10245" s="69"/>
      <c r="R10245" s="69"/>
      <c r="Z10245" s="70"/>
      <c r="AA10245" s="71"/>
      <c r="AB10245" s="70"/>
      <c r="AC10245" s="70"/>
      <c r="AD10245" s="53"/>
      <c r="AE10245" s="53"/>
      <c r="AF10245" s="72"/>
      <c r="AG10245" s="70"/>
      <c r="AH10245" s="70"/>
      <c r="AI10245" s="70"/>
    </row>
    <row r="10246" spans="1:35" ht="12.75" customHeight="1" x14ac:dyDescent="0.2">
      <c r="A10246" s="64" t="s">
        <v>1662</v>
      </c>
      <c r="B10246" s="65" t="s">
        <v>1661</v>
      </c>
      <c r="C10246" s="65">
        <v>467682</v>
      </c>
      <c r="D10246" s="66">
        <f>VLOOKUP(A10246,'2.1 Termination Charges'!$B$4:$F$904,5,0)</f>
        <v>3.6600000000000001E-3</v>
      </c>
      <c r="G10246" s="67"/>
      <c r="H10246" s="67"/>
      <c r="J10246" s="67"/>
      <c r="P10246" s="68"/>
      <c r="Q10246" s="69"/>
      <c r="R10246" s="69"/>
      <c r="Z10246" s="70"/>
      <c r="AA10246" s="71"/>
      <c r="AB10246" s="70"/>
      <c r="AC10246" s="70"/>
      <c r="AD10246" s="53"/>
      <c r="AE10246" s="53"/>
      <c r="AF10246" s="72"/>
      <c r="AG10246" s="70"/>
      <c r="AH10246" s="70"/>
      <c r="AI10246" s="70"/>
    </row>
    <row r="10247" spans="1:35" ht="12.75" customHeight="1" x14ac:dyDescent="0.2">
      <c r="A10247" s="64" t="s">
        <v>1662</v>
      </c>
      <c r="B10247" s="65" t="s">
        <v>1661</v>
      </c>
      <c r="C10247" s="65">
        <v>467683</v>
      </c>
      <c r="D10247" s="66">
        <f>VLOOKUP(A10247,'2.1 Termination Charges'!$B$4:$F$904,5,0)</f>
        <v>3.6600000000000001E-3</v>
      </c>
      <c r="G10247" s="67"/>
      <c r="H10247" s="67"/>
      <c r="J10247" s="67"/>
      <c r="P10247" s="68"/>
      <c r="Q10247" s="69"/>
      <c r="R10247" s="69"/>
      <c r="Z10247" s="70"/>
      <c r="AA10247" s="71"/>
      <c r="AB10247" s="70"/>
      <c r="AC10247" s="70"/>
      <c r="AD10247" s="53"/>
      <c r="AE10247" s="53"/>
      <c r="AF10247" s="72"/>
      <c r="AG10247" s="70"/>
      <c r="AH10247" s="70"/>
      <c r="AI10247" s="70"/>
    </row>
    <row r="10248" spans="1:35" ht="12.75" customHeight="1" x14ac:dyDescent="0.2">
      <c r="A10248" s="64" t="s">
        <v>1662</v>
      </c>
      <c r="B10248" s="65" t="s">
        <v>1661</v>
      </c>
      <c r="C10248" s="65">
        <v>467684</v>
      </c>
      <c r="D10248" s="66">
        <f>VLOOKUP(A10248,'2.1 Termination Charges'!$B$4:$F$904,5,0)</f>
        <v>3.6600000000000001E-3</v>
      </c>
      <c r="G10248" s="67"/>
      <c r="H10248" s="67"/>
      <c r="J10248" s="67"/>
      <c r="P10248" s="68"/>
      <c r="Q10248" s="69"/>
      <c r="R10248" s="69"/>
      <c r="Z10248" s="70"/>
      <c r="AA10248" s="71"/>
      <c r="AB10248" s="70"/>
      <c r="AC10248" s="70"/>
      <c r="AD10248" s="53"/>
      <c r="AE10248" s="53"/>
      <c r="AF10248" s="72"/>
      <c r="AG10248" s="70"/>
      <c r="AH10248" s="70"/>
      <c r="AI10248" s="70"/>
    </row>
    <row r="10249" spans="1:35" ht="12.75" customHeight="1" x14ac:dyDescent="0.2">
      <c r="A10249" s="64" t="s">
        <v>1664</v>
      </c>
      <c r="B10249" s="65" t="s">
        <v>1663</v>
      </c>
      <c r="C10249" s="65">
        <v>46676</v>
      </c>
      <c r="D10249" s="66">
        <f>VLOOKUP(A10249,'2.1 Termination Charges'!$B$4:$F$904,5,0)</f>
        <v>3.9399999999999999E-3</v>
      </c>
      <c r="G10249" s="67"/>
      <c r="H10249" s="67"/>
      <c r="J10249" s="67"/>
      <c r="P10249" s="68"/>
      <c r="Q10249" s="69"/>
      <c r="R10249" s="69"/>
      <c r="Z10249" s="70"/>
      <c r="AA10249" s="71"/>
      <c r="AB10249" s="70"/>
      <c r="AC10249" s="70"/>
      <c r="AD10249" s="53"/>
      <c r="AE10249" s="53"/>
      <c r="AF10249" s="72"/>
      <c r="AG10249" s="70"/>
      <c r="AH10249" s="70"/>
      <c r="AI10249" s="70"/>
    </row>
    <row r="10250" spans="1:35" ht="12.75" customHeight="1" x14ac:dyDescent="0.2">
      <c r="A10250" s="64" t="s">
        <v>1664</v>
      </c>
      <c r="B10250" s="65" t="s">
        <v>1663</v>
      </c>
      <c r="C10250" s="65">
        <v>4670</v>
      </c>
      <c r="D10250" s="66">
        <f>VLOOKUP(A10250,'2.1 Termination Charges'!$B$4:$F$904,5,0)</f>
        <v>3.9399999999999999E-3</v>
      </c>
      <c r="G10250" s="67"/>
      <c r="H10250" s="67"/>
      <c r="J10250" s="67"/>
      <c r="P10250" s="68"/>
      <c r="Q10250" s="69"/>
      <c r="R10250" s="69"/>
      <c r="Z10250" s="70"/>
      <c r="AA10250" s="71"/>
      <c r="AB10250" s="70"/>
      <c r="AC10250" s="70"/>
      <c r="AD10250" s="53"/>
      <c r="AE10250" s="53"/>
      <c r="AF10250" s="72"/>
      <c r="AG10250" s="70"/>
      <c r="AH10250" s="70"/>
      <c r="AI10250" s="70"/>
    </row>
    <row r="10251" spans="1:35" ht="12.75" customHeight="1" x14ac:dyDescent="0.2">
      <c r="A10251" s="64" t="s">
        <v>1664</v>
      </c>
      <c r="B10251" s="65" t="s">
        <v>1663</v>
      </c>
      <c r="C10251" s="65">
        <v>46701920</v>
      </c>
      <c r="D10251" s="66">
        <f>VLOOKUP(A10251,'2.1 Termination Charges'!$B$4:$F$904,5,0)</f>
        <v>3.9399999999999999E-3</v>
      </c>
      <c r="G10251" s="67"/>
      <c r="H10251" s="67"/>
      <c r="J10251" s="67"/>
      <c r="P10251" s="68"/>
      <c r="Q10251" s="69"/>
      <c r="R10251" s="69"/>
      <c r="Z10251" s="70"/>
      <c r="AA10251" s="71"/>
      <c r="AB10251" s="70"/>
      <c r="AC10251" s="70"/>
      <c r="AD10251" s="53"/>
      <c r="AE10251" s="53"/>
      <c r="AF10251" s="72"/>
      <c r="AG10251" s="70"/>
      <c r="AH10251" s="70"/>
      <c r="AI10251" s="70"/>
    </row>
    <row r="10252" spans="1:35" ht="12.75" customHeight="1" x14ac:dyDescent="0.2">
      <c r="A10252" s="64" t="s">
        <v>1664</v>
      </c>
      <c r="B10252" s="65" t="s">
        <v>1663</v>
      </c>
      <c r="C10252" s="65">
        <v>4670194</v>
      </c>
      <c r="D10252" s="66">
        <f>VLOOKUP(A10252,'2.1 Termination Charges'!$B$4:$F$904,5,0)</f>
        <v>3.9399999999999999E-3</v>
      </c>
      <c r="G10252" s="67"/>
      <c r="H10252" s="67"/>
      <c r="J10252" s="67"/>
      <c r="P10252" s="68"/>
      <c r="Q10252" s="69"/>
      <c r="R10252" s="69"/>
      <c r="Z10252" s="70"/>
      <c r="AA10252" s="71"/>
      <c r="AB10252" s="70"/>
      <c r="AC10252" s="70"/>
      <c r="AD10252" s="53"/>
      <c r="AE10252" s="53"/>
      <c r="AF10252" s="72"/>
      <c r="AG10252" s="70"/>
      <c r="AH10252" s="70"/>
      <c r="AI10252" s="70"/>
    </row>
    <row r="10253" spans="1:35" ht="12.75" customHeight="1" x14ac:dyDescent="0.2">
      <c r="A10253" s="64" t="s">
        <v>1664</v>
      </c>
      <c r="B10253" s="65" t="s">
        <v>1663</v>
      </c>
      <c r="C10253" s="65">
        <v>4671</v>
      </c>
      <c r="D10253" s="66">
        <f>VLOOKUP(A10253,'2.1 Termination Charges'!$B$4:$F$904,5,0)</f>
        <v>3.9399999999999999E-3</v>
      </c>
      <c r="G10253" s="67"/>
      <c r="H10253" s="67"/>
      <c r="J10253" s="67"/>
      <c r="P10253" s="68"/>
      <c r="Q10253" s="69"/>
      <c r="R10253" s="69"/>
      <c r="Z10253" s="70"/>
      <c r="AA10253" s="71"/>
      <c r="AB10253" s="70"/>
      <c r="AC10253" s="70"/>
      <c r="AD10253" s="53"/>
      <c r="AE10253" s="53"/>
      <c r="AF10253" s="72"/>
      <c r="AG10253" s="70"/>
      <c r="AH10253" s="70"/>
      <c r="AI10253" s="70"/>
    </row>
    <row r="10254" spans="1:35" ht="12.75" customHeight="1" x14ac:dyDescent="0.2">
      <c r="A10254" s="64" t="s">
        <v>1664</v>
      </c>
      <c r="B10254" s="65" t="s">
        <v>1663</v>
      </c>
      <c r="C10254" s="65">
        <v>4672</v>
      </c>
      <c r="D10254" s="66">
        <f>VLOOKUP(A10254,'2.1 Termination Charges'!$B$4:$F$904,5,0)</f>
        <v>3.9399999999999999E-3</v>
      </c>
      <c r="G10254" s="67"/>
      <c r="H10254" s="67"/>
      <c r="J10254" s="67"/>
      <c r="P10254" s="68"/>
      <c r="Q10254" s="69"/>
      <c r="R10254" s="69"/>
      <c r="Z10254" s="70"/>
      <c r="AA10254" s="71"/>
      <c r="AB10254" s="70"/>
      <c r="AC10254" s="70"/>
      <c r="AD10254" s="53"/>
      <c r="AE10254" s="53"/>
      <c r="AF10254" s="72"/>
      <c r="AG10254" s="70"/>
      <c r="AH10254" s="70"/>
      <c r="AI10254" s="70"/>
    </row>
    <row r="10255" spans="1:35" ht="12.75" customHeight="1" x14ac:dyDescent="0.2">
      <c r="A10255" s="64" t="s">
        <v>1664</v>
      </c>
      <c r="B10255" s="65" t="s">
        <v>1663</v>
      </c>
      <c r="C10255" s="65">
        <v>4673</v>
      </c>
      <c r="D10255" s="66">
        <f>VLOOKUP(A10255,'2.1 Termination Charges'!$B$4:$F$904,5,0)</f>
        <v>3.9399999999999999E-3</v>
      </c>
      <c r="G10255" s="67"/>
      <c r="H10255" s="67"/>
      <c r="J10255" s="67"/>
      <c r="P10255" s="68"/>
      <c r="Q10255" s="69"/>
      <c r="R10255" s="69"/>
      <c r="Z10255" s="70"/>
      <c r="AA10255" s="71"/>
      <c r="AB10255" s="70"/>
      <c r="AC10255" s="70"/>
      <c r="AD10255" s="53"/>
      <c r="AE10255" s="53"/>
      <c r="AF10255" s="72"/>
      <c r="AG10255" s="70"/>
      <c r="AH10255" s="70"/>
      <c r="AI10255" s="70"/>
    </row>
    <row r="10256" spans="1:35" ht="12.75" customHeight="1" x14ac:dyDescent="0.2">
      <c r="A10256" s="64" t="s">
        <v>1664</v>
      </c>
      <c r="B10256" s="65" t="s">
        <v>1663</v>
      </c>
      <c r="C10256" s="65">
        <v>4676</v>
      </c>
      <c r="D10256" s="66">
        <f>VLOOKUP(A10256,'2.1 Termination Charges'!$B$4:$F$904,5,0)</f>
        <v>3.9399999999999999E-3</v>
      </c>
      <c r="G10256" s="67"/>
      <c r="H10256" s="67"/>
      <c r="J10256" s="67"/>
      <c r="P10256" s="68"/>
      <c r="Q10256" s="69"/>
      <c r="R10256" s="69"/>
      <c r="Z10256" s="70"/>
      <c r="AA10256" s="71"/>
      <c r="AB10256" s="70"/>
      <c r="AC10256" s="70"/>
      <c r="AD10256" s="53"/>
      <c r="AE10256" s="53"/>
      <c r="AF10256" s="72"/>
      <c r="AG10256" s="70"/>
      <c r="AH10256" s="70"/>
      <c r="AI10256" s="70"/>
    </row>
    <row r="10257" spans="1:35" ht="12.75" customHeight="1" x14ac:dyDescent="0.2">
      <c r="A10257" s="64" t="s">
        <v>1664</v>
      </c>
      <c r="B10257" s="65" t="s">
        <v>1663</v>
      </c>
      <c r="C10257" s="65">
        <v>4679</v>
      </c>
      <c r="D10257" s="66">
        <f>VLOOKUP(A10257,'2.1 Termination Charges'!$B$4:$F$904,5,0)</f>
        <v>3.9399999999999999E-3</v>
      </c>
      <c r="G10257" s="67"/>
      <c r="H10257" s="67"/>
      <c r="J10257" s="67"/>
      <c r="P10257" s="68"/>
      <c r="Q10257" s="69"/>
      <c r="R10257" s="69"/>
      <c r="Z10257" s="70"/>
      <c r="AA10257" s="71"/>
      <c r="AB10257" s="70"/>
      <c r="AC10257" s="70"/>
      <c r="AD10257" s="53"/>
      <c r="AE10257" s="53"/>
      <c r="AF10257" s="72"/>
      <c r="AG10257" s="70"/>
      <c r="AH10257" s="70"/>
      <c r="AI10257" s="70"/>
    </row>
    <row r="10258" spans="1:35" ht="12.75" customHeight="1" x14ac:dyDescent="0.2">
      <c r="A10258" s="64" t="s">
        <v>1665</v>
      </c>
      <c r="B10258" s="65" t="s">
        <v>28</v>
      </c>
      <c r="C10258" s="65">
        <v>41</v>
      </c>
      <c r="D10258" s="66">
        <f>VLOOKUP(A10258,'2.1 Termination Charges'!$B$4:$F$904,5,0)</f>
        <v>1.077E-2</v>
      </c>
      <c r="G10258" s="67"/>
      <c r="H10258" s="67"/>
      <c r="J10258" s="67"/>
      <c r="P10258" s="68"/>
      <c r="Q10258" s="69"/>
      <c r="R10258" s="69"/>
      <c r="Z10258" s="70"/>
      <c r="AA10258" s="71"/>
      <c r="AB10258" s="70"/>
      <c r="AC10258" s="70"/>
      <c r="AD10258" s="53"/>
      <c r="AE10258" s="53"/>
      <c r="AF10258" s="72"/>
      <c r="AG10258" s="70"/>
      <c r="AH10258" s="70"/>
      <c r="AI10258" s="70"/>
    </row>
    <row r="10259" spans="1:35" ht="12.75" customHeight="1" x14ac:dyDescent="0.2">
      <c r="A10259" s="64" t="s">
        <v>1667</v>
      </c>
      <c r="B10259" s="65" t="s">
        <v>1666</v>
      </c>
      <c r="C10259" s="65">
        <v>41779</v>
      </c>
      <c r="D10259" s="66">
        <f>VLOOKUP(A10259,'2.1 Termination Charges'!$B$4:$F$904,5,0)</f>
        <v>4.2189999999999998E-2</v>
      </c>
      <c r="G10259" s="67"/>
      <c r="H10259" s="67"/>
      <c r="J10259" s="67"/>
      <c r="P10259" s="68"/>
      <c r="Q10259" s="69"/>
      <c r="R10259" s="69"/>
      <c r="Z10259" s="70"/>
      <c r="AA10259" s="71"/>
      <c r="AB10259" s="70"/>
      <c r="AC10259" s="70"/>
      <c r="AD10259" s="53"/>
      <c r="AE10259" s="53"/>
      <c r="AF10259" s="72"/>
      <c r="AG10259" s="70"/>
      <c r="AH10259" s="70"/>
      <c r="AI10259" s="70"/>
    </row>
    <row r="10260" spans="1:35" ht="12.75" customHeight="1" x14ac:dyDescent="0.2">
      <c r="A10260" s="64" t="s">
        <v>1667</v>
      </c>
      <c r="B10260" s="65" t="s">
        <v>1666</v>
      </c>
      <c r="C10260" s="65">
        <v>41860779</v>
      </c>
      <c r="D10260" s="66">
        <f>VLOOKUP(A10260,'2.1 Termination Charges'!$B$4:$F$904,5,0)</f>
        <v>4.2189999999999998E-2</v>
      </c>
      <c r="G10260" s="67"/>
      <c r="H10260" s="67"/>
      <c r="J10260" s="67"/>
      <c r="P10260" s="68"/>
      <c r="Q10260" s="69"/>
      <c r="R10260" s="69"/>
      <c r="Z10260" s="70"/>
      <c r="AA10260" s="71"/>
      <c r="AB10260" s="70"/>
      <c r="AC10260" s="70"/>
      <c r="AD10260" s="53"/>
      <c r="AE10260" s="53"/>
      <c r="AF10260" s="72"/>
      <c r="AG10260" s="70"/>
      <c r="AH10260" s="70"/>
      <c r="AI10260" s="70"/>
    </row>
    <row r="10261" spans="1:35" ht="12.75" customHeight="1" x14ac:dyDescent="0.2">
      <c r="A10261" s="64" t="s">
        <v>1669</v>
      </c>
      <c r="B10261" s="65" t="s">
        <v>1668</v>
      </c>
      <c r="C10261" s="65">
        <v>4178</v>
      </c>
      <c r="D10261" s="66">
        <f>VLOOKUP(A10261,'2.1 Termination Charges'!$B$4:$F$904,5,0)</f>
        <v>4.3479999999999998E-2</v>
      </c>
      <c r="G10261" s="67"/>
      <c r="H10261" s="67"/>
      <c r="J10261" s="67"/>
      <c r="P10261" s="68"/>
      <c r="Q10261" s="69"/>
      <c r="R10261" s="69"/>
      <c r="Z10261" s="70"/>
      <c r="AA10261" s="71"/>
      <c r="AB10261" s="70"/>
      <c r="AC10261" s="70"/>
      <c r="AD10261" s="53"/>
      <c r="AE10261" s="53"/>
      <c r="AF10261" s="72"/>
      <c r="AG10261" s="70"/>
      <c r="AH10261" s="70"/>
      <c r="AI10261" s="70"/>
    </row>
    <row r="10262" spans="1:35" ht="12.75" customHeight="1" x14ac:dyDescent="0.2">
      <c r="A10262" s="64" t="s">
        <v>1669</v>
      </c>
      <c r="B10262" s="65" t="s">
        <v>1668</v>
      </c>
      <c r="C10262" s="65">
        <v>4186078</v>
      </c>
      <c r="D10262" s="66">
        <f>VLOOKUP(A10262,'2.1 Termination Charges'!$B$4:$F$904,5,0)</f>
        <v>4.3479999999999998E-2</v>
      </c>
      <c r="G10262" s="67"/>
      <c r="H10262" s="67"/>
      <c r="J10262" s="67"/>
      <c r="P10262" s="68"/>
      <c r="Q10262" s="69"/>
      <c r="R10262" s="69"/>
      <c r="Z10262" s="70"/>
      <c r="AA10262" s="71"/>
      <c r="AB10262" s="70"/>
      <c r="AC10262" s="70"/>
      <c r="AD10262" s="53"/>
      <c r="AE10262" s="53"/>
      <c r="AF10262" s="72"/>
      <c r="AG10262" s="70"/>
      <c r="AH10262" s="70"/>
      <c r="AI10262" s="70"/>
    </row>
    <row r="10263" spans="1:35" ht="12.75" customHeight="1" x14ac:dyDescent="0.2">
      <c r="A10263" s="64" t="s">
        <v>1671</v>
      </c>
      <c r="B10263" s="65" t="s">
        <v>1670</v>
      </c>
      <c r="C10263" s="65">
        <v>4176</v>
      </c>
      <c r="D10263" s="66">
        <f>VLOOKUP(A10263,'2.1 Termination Charges'!$B$4:$F$904,5,0)</f>
        <v>4.283E-2</v>
      </c>
      <c r="G10263" s="67"/>
      <c r="H10263" s="67"/>
      <c r="J10263" s="67"/>
      <c r="P10263" s="68"/>
      <c r="Q10263" s="69"/>
      <c r="R10263" s="69"/>
      <c r="Z10263" s="70"/>
      <c r="AA10263" s="71"/>
      <c r="AB10263" s="70"/>
      <c r="AC10263" s="70"/>
      <c r="AD10263" s="53"/>
      <c r="AE10263" s="53"/>
      <c r="AF10263" s="72"/>
      <c r="AG10263" s="70"/>
      <c r="AH10263" s="70"/>
      <c r="AI10263" s="70"/>
    </row>
    <row r="10264" spans="1:35" ht="12.75" customHeight="1" x14ac:dyDescent="0.2">
      <c r="A10264" s="64" t="s">
        <v>1671</v>
      </c>
      <c r="B10264" s="65" t="s">
        <v>1670</v>
      </c>
      <c r="C10264" s="65">
        <v>41772</v>
      </c>
      <c r="D10264" s="66">
        <f>VLOOKUP(A10264,'2.1 Termination Charges'!$B$4:$F$904,5,0)</f>
        <v>4.283E-2</v>
      </c>
      <c r="G10264" s="67"/>
      <c r="H10264" s="67"/>
      <c r="J10264" s="67"/>
      <c r="P10264" s="68"/>
      <c r="Q10264" s="69"/>
      <c r="R10264" s="69"/>
      <c r="Z10264" s="70"/>
      <c r="AA10264" s="71"/>
      <c r="AB10264" s="70"/>
      <c r="AC10264" s="70"/>
      <c r="AD10264" s="53"/>
      <c r="AE10264" s="53"/>
      <c r="AF10264" s="72"/>
      <c r="AG10264" s="70"/>
      <c r="AH10264" s="70"/>
      <c r="AI10264" s="70"/>
    </row>
    <row r="10265" spans="1:35" ht="12.75" customHeight="1" x14ac:dyDescent="0.2">
      <c r="A10265" s="64" t="s">
        <v>1671</v>
      </c>
      <c r="B10265" s="65" t="s">
        <v>1670</v>
      </c>
      <c r="C10265" s="65">
        <v>4177316</v>
      </c>
      <c r="D10265" s="66">
        <f>VLOOKUP(A10265,'2.1 Termination Charges'!$B$4:$F$904,5,0)</f>
        <v>4.283E-2</v>
      </c>
      <c r="G10265" s="67"/>
      <c r="H10265" s="67"/>
      <c r="J10265" s="67"/>
      <c r="P10265" s="68"/>
      <c r="Q10265" s="69"/>
      <c r="R10265" s="69"/>
      <c r="Z10265" s="70"/>
      <c r="AA10265" s="71"/>
      <c r="AB10265" s="70"/>
      <c r="AC10265" s="70"/>
      <c r="AD10265" s="53"/>
      <c r="AE10265" s="53"/>
      <c r="AF10265" s="72"/>
      <c r="AG10265" s="70"/>
      <c r="AH10265" s="70"/>
      <c r="AI10265" s="70"/>
    </row>
    <row r="10266" spans="1:35" ht="12.75" customHeight="1" x14ac:dyDescent="0.2">
      <c r="A10266" s="64" t="s">
        <v>1671</v>
      </c>
      <c r="B10266" s="65" t="s">
        <v>1670</v>
      </c>
      <c r="C10266" s="65">
        <v>4186076</v>
      </c>
      <c r="D10266" s="66">
        <f>VLOOKUP(A10266,'2.1 Termination Charges'!$B$4:$F$904,5,0)</f>
        <v>4.283E-2</v>
      </c>
      <c r="G10266" s="67"/>
      <c r="H10266" s="67"/>
      <c r="J10266" s="67"/>
      <c r="P10266" s="68"/>
      <c r="Q10266" s="69"/>
      <c r="R10266" s="69"/>
      <c r="Z10266" s="70"/>
      <c r="AA10266" s="71"/>
      <c r="AB10266" s="70"/>
      <c r="AC10266" s="70"/>
      <c r="AD10266" s="53"/>
      <c r="AE10266" s="53"/>
      <c r="AF10266" s="72"/>
      <c r="AG10266" s="70"/>
      <c r="AH10266" s="70"/>
      <c r="AI10266" s="70"/>
    </row>
    <row r="10267" spans="1:35" ht="12.75" customHeight="1" x14ac:dyDescent="0.2">
      <c r="A10267" s="64" t="s">
        <v>1671</v>
      </c>
      <c r="B10267" s="65" t="s">
        <v>1670</v>
      </c>
      <c r="C10267" s="65">
        <v>41860772</v>
      </c>
      <c r="D10267" s="66">
        <f>VLOOKUP(A10267,'2.1 Termination Charges'!$B$4:$F$904,5,0)</f>
        <v>4.283E-2</v>
      </c>
      <c r="G10267" s="67"/>
      <c r="H10267" s="67"/>
      <c r="J10267" s="67"/>
      <c r="P10267" s="68"/>
      <c r="Q10267" s="69"/>
      <c r="R10267" s="69"/>
      <c r="Z10267" s="70"/>
      <c r="AA10267" s="71"/>
      <c r="AB10267" s="70"/>
      <c r="AC10267" s="70"/>
      <c r="AD10267" s="53"/>
      <c r="AE10267" s="53"/>
      <c r="AF10267" s="72"/>
      <c r="AG10267" s="70"/>
      <c r="AH10267" s="70"/>
      <c r="AI10267" s="70"/>
    </row>
    <row r="10268" spans="1:35" ht="12.75" customHeight="1" x14ac:dyDescent="0.2">
      <c r="A10268" s="64" t="s">
        <v>1671</v>
      </c>
      <c r="B10268" s="65" t="s">
        <v>1670</v>
      </c>
      <c r="C10268" s="65">
        <v>4186077316</v>
      </c>
      <c r="D10268" s="66">
        <f>VLOOKUP(A10268,'2.1 Termination Charges'!$B$4:$F$904,5,0)</f>
        <v>4.283E-2</v>
      </c>
      <c r="G10268" s="67"/>
      <c r="H10268" s="67"/>
      <c r="J10268" s="67"/>
      <c r="P10268" s="68"/>
      <c r="Q10268" s="69"/>
      <c r="R10268" s="69"/>
      <c r="Z10268" s="70"/>
      <c r="AA10268" s="71"/>
      <c r="AB10268" s="70"/>
      <c r="AC10268" s="70"/>
      <c r="AD10268" s="53"/>
      <c r="AE10268" s="53"/>
      <c r="AF10268" s="72"/>
      <c r="AG10268" s="70"/>
      <c r="AH10268" s="70"/>
      <c r="AI10268" s="70"/>
    </row>
    <row r="10269" spans="1:35" ht="12.75" customHeight="1" x14ac:dyDescent="0.2">
      <c r="A10269" s="64" t="s">
        <v>1673</v>
      </c>
      <c r="B10269" s="65" t="s">
        <v>1672</v>
      </c>
      <c r="C10269" s="65">
        <v>41750</v>
      </c>
      <c r="D10269" s="66">
        <f>VLOOKUP(A10269,'2.1 Termination Charges'!$B$4:$F$904,5,0)</f>
        <v>3.6339999999999997E-2</v>
      </c>
      <c r="G10269" s="67"/>
      <c r="H10269" s="67"/>
      <c r="J10269" s="67"/>
      <c r="P10269" s="68"/>
      <c r="Q10269" s="69"/>
      <c r="R10269" s="69"/>
      <c r="Z10269" s="70"/>
      <c r="AA10269" s="71"/>
      <c r="AB10269" s="70"/>
      <c r="AC10269" s="70"/>
      <c r="AD10269" s="53"/>
      <c r="AE10269" s="53"/>
      <c r="AF10269" s="72"/>
      <c r="AG10269" s="70"/>
      <c r="AH10269" s="70"/>
      <c r="AI10269" s="70"/>
    </row>
    <row r="10270" spans="1:35" ht="12.75" customHeight="1" x14ac:dyDescent="0.2">
      <c r="A10270" s="64" t="s">
        <v>1673</v>
      </c>
      <c r="B10270" s="65" t="s">
        <v>1672</v>
      </c>
      <c r="C10270" s="65">
        <v>41751</v>
      </c>
      <c r="D10270" s="66">
        <f>VLOOKUP(A10270,'2.1 Termination Charges'!$B$4:$F$904,5,0)</f>
        <v>3.6339999999999997E-2</v>
      </c>
      <c r="G10270" s="67"/>
      <c r="H10270" s="67"/>
      <c r="J10270" s="67"/>
      <c r="P10270" s="68"/>
      <c r="Q10270" s="69"/>
      <c r="R10270" s="69"/>
      <c r="Z10270" s="70"/>
      <c r="AA10270" s="71"/>
      <c r="AB10270" s="70"/>
      <c r="AC10270" s="70"/>
      <c r="AD10270" s="53"/>
      <c r="AE10270" s="53"/>
      <c r="AF10270" s="72"/>
      <c r="AG10270" s="70"/>
      <c r="AH10270" s="70"/>
      <c r="AI10270" s="70"/>
    </row>
    <row r="10271" spans="1:35" ht="12.75" customHeight="1" x14ac:dyDescent="0.2">
      <c r="A10271" s="64" t="s">
        <v>1673</v>
      </c>
      <c r="B10271" s="65" t="s">
        <v>1672</v>
      </c>
      <c r="C10271" s="65">
        <v>41754</v>
      </c>
      <c r="D10271" s="66">
        <f>VLOOKUP(A10271,'2.1 Termination Charges'!$B$4:$F$904,5,0)</f>
        <v>3.6339999999999997E-2</v>
      </c>
      <c r="G10271" s="67"/>
      <c r="H10271" s="67"/>
      <c r="J10271" s="67"/>
      <c r="P10271" s="68"/>
      <c r="Q10271" s="69"/>
      <c r="R10271" s="69"/>
      <c r="Z10271" s="70"/>
      <c r="AA10271" s="71"/>
      <c r="AB10271" s="70"/>
      <c r="AC10271" s="70"/>
      <c r="AD10271" s="53"/>
      <c r="AE10271" s="53"/>
      <c r="AF10271" s="72"/>
      <c r="AG10271" s="70"/>
      <c r="AH10271" s="70"/>
      <c r="AI10271" s="70"/>
    </row>
    <row r="10272" spans="1:35" ht="12.75" customHeight="1" x14ac:dyDescent="0.2">
      <c r="A10272" s="64" t="s">
        <v>1673</v>
      </c>
      <c r="B10272" s="65" t="s">
        <v>1672</v>
      </c>
      <c r="C10272" s="65">
        <v>41755</v>
      </c>
      <c r="D10272" s="66">
        <f>VLOOKUP(A10272,'2.1 Termination Charges'!$B$4:$F$904,5,0)</f>
        <v>3.6339999999999997E-2</v>
      </c>
      <c r="G10272" s="67"/>
      <c r="H10272" s="67"/>
      <c r="J10272" s="67"/>
      <c r="P10272" s="68"/>
      <c r="Q10272" s="69"/>
      <c r="R10272" s="69"/>
      <c r="Z10272" s="70"/>
      <c r="AA10272" s="71"/>
      <c r="AB10272" s="70"/>
      <c r="AC10272" s="70"/>
      <c r="AD10272" s="53"/>
      <c r="AE10272" s="53"/>
      <c r="AF10272" s="72"/>
      <c r="AG10272" s="70"/>
      <c r="AH10272" s="70"/>
      <c r="AI10272" s="70"/>
    </row>
    <row r="10273" spans="1:35" ht="12.75" customHeight="1" x14ac:dyDescent="0.2">
      <c r="A10273" s="64" t="s">
        <v>1673</v>
      </c>
      <c r="B10273" s="65" t="s">
        <v>1672</v>
      </c>
      <c r="C10273" s="65">
        <v>41770</v>
      </c>
      <c r="D10273" s="66">
        <f>VLOOKUP(A10273,'2.1 Termination Charges'!$B$4:$F$904,5,0)</f>
        <v>3.6339999999999997E-2</v>
      </c>
      <c r="G10273" s="67"/>
      <c r="H10273" s="67"/>
      <c r="J10273" s="67"/>
      <c r="P10273" s="68"/>
      <c r="Q10273" s="69"/>
      <c r="R10273" s="69"/>
      <c r="Z10273" s="70"/>
      <c r="AA10273" s="71"/>
      <c r="AB10273" s="70"/>
      <c r="AC10273" s="70"/>
      <c r="AD10273" s="53"/>
      <c r="AE10273" s="53"/>
      <c r="AF10273" s="72"/>
      <c r="AG10273" s="70"/>
      <c r="AH10273" s="70"/>
      <c r="AI10273" s="70"/>
    </row>
    <row r="10274" spans="1:35" ht="12.75" customHeight="1" x14ac:dyDescent="0.2">
      <c r="A10274" s="64" t="s">
        <v>1673</v>
      </c>
      <c r="B10274" s="65" t="s">
        <v>1672</v>
      </c>
      <c r="C10274" s="65">
        <v>41771</v>
      </c>
      <c r="D10274" s="66">
        <f>VLOOKUP(A10274,'2.1 Termination Charges'!$B$4:$F$904,5,0)</f>
        <v>3.6339999999999997E-2</v>
      </c>
      <c r="G10274" s="67"/>
      <c r="H10274" s="67"/>
      <c r="J10274" s="67"/>
      <c r="P10274" s="68"/>
      <c r="Q10274" s="69"/>
      <c r="R10274" s="69"/>
      <c r="Z10274" s="70"/>
      <c r="AA10274" s="71"/>
      <c r="AB10274" s="70"/>
      <c r="AC10274" s="70"/>
      <c r="AD10274" s="53"/>
      <c r="AE10274" s="53"/>
      <c r="AF10274" s="72"/>
      <c r="AG10274" s="70"/>
      <c r="AH10274" s="70"/>
      <c r="AI10274" s="70"/>
    </row>
    <row r="10275" spans="1:35" ht="12.75" customHeight="1" x14ac:dyDescent="0.2">
      <c r="A10275" s="64" t="s">
        <v>1673</v>
      </c>
      <c r="B10275" s="65" t="s">
        <v>1672</v>
      </c>
      <c r="C10275" s="65">
        <v>41774</v>
      </c>
      <c r="D10275" s="66">
        <f>VLOOKUP(A10275,'2.1 Termination Charges'!$B$4:$F$904,5,0)</f>
        <v>3.6339999999999997E-2</v>
      </c>
      <c r="G10275" s="67"/>
      <c r="H10275" s="67"/>
      <c r="J10275" s="67"/>
      <c r="P10275" s="68"/>
      <c r="Q10275" s="69"/>
      <c r="R10275" s="69"/>
      <c r="Z10275" s="70"/>
      <c r="AA10275" s="71"/>
      <c r="AB10275" s="70"/>
      <c r="AC10275" s="70"/>
      <c r="AD10275" s="53"/>
      <c r="AE10275" s="53"/>
      <c r="AF10275" s="72"/>
      <c r="AG10275" s="70"/>
      <c r="AH10275" s="70"/>
      <c r="AI10275" s="70"/>
    </row>
    <row r="10276" spans="1:35" ht="12.75" customHeight="1" x14ac:dyDescent="0.2">
      <c r="A10276" s="64" t="s">
        <v>1673</v>
      </c>
      <c r="B10276" s="65" t="s">
        <v>1672</v>
      </c>
      <c r="C10276" s="65">
        <v>41775</v>
      </c>
      <c r="D10276" s="66">
        <f>VLOOKUP(A10276,'2.1 Termination Charges'!$B$4:$F$904,5,0)</f>
        <v>3.6339999999999997E-2</v>
      </c>
      <c r="G10276" s="67"/>
      <c r="H10276" s="67"/>
      <c r="J10276" s="67"/>
      <c r="P10276" s="68"/>
      <c r="Q10276" s="69"/>
      <c r="R10276" s="69"/>
      <c r="Z10276" s="70"/>
      <c r="AA10276" s="71"/>
      <c r="AB10276" s="70"/>
      <c r="AC10276" s="70"/>
      <c r="AD10276" s="53"/>
      <c r="AE10276" s="53"/>
      <c r="AF10276" s="72"/>
      <c r="AG10276" s="70"/>
      <c r="AH10276" s="70"/>
      <c r="AI10276" s="70"/>
    </row>
    <row r="10277" spans="1:35" ht="12.75" customHeight="1" x14ac:dyDescent="0.2">
      <c r="A10277" s="64" t="s">
        <v>1673</v>
      </c>
      <c r="B10277" s="65" t="s">
        <v>1672</v>
      </c>
      <c r="C10277" s="65">
        <v>4179</v>
      </c>
      <c r="D10277" s="66">
        <f>VLOOKUP(A10277,'2.1 Termination Charges'!$B$4:$F$904,5,0)</f>
        <v>3.6339999999999997E-2</v>
      </c>
      <c r="G10277" s="67"/>
      <c r="H10277" s="67"/>
      <c r="J10277" s="67"/>
      <c r="P10277" s="68"/>
      <c r="Q10277" s="69"/>
      <c r="R10277" s="69"/>
      <c r="Z10277" s="70"/>
      <c r="AA10277" s="71"/>
      <c r="AB10277" s="70"/>
      <c r="AC10277" s="70"/>
      <c r="AD10277" s="53"/>
      <c r="AE10277" s="53"/>
      <c r="AF10277" s="72"/>
      <c r="AG10277" s="70"/>
      <c r="AH10277" s="70"/>
      <c r="AI10277" s="70"/>
    </row>
    <row r="10278" spans="1:35" ht="12.75" customHeight="1" x14ac:dyDescent="0.2">
      <c r="A10278" s="64" t="s">
        <v>1673</v>
      </c>
      <c r="B10278" s="65" t="s">
        <v>1672</v>
      </c>
      <c r="C10278" s="65">
        <v>41860750</v>
      </c>
      <c r="D10278" s="66">
        <f>VLOOKUP(A10278,'2.1 Termination Charges'!$B$4:$F$904,5,0)</f>
        <v>3.6339999999999997E-2</v>
      </c>
      <c r="G10278" s="67"/>
      <c r="H10278" s="67"/>
      <c r="J10278" s="67"/>
      <c r="P10278" s="68"/>
      <c r="Q10278" s="69"/>
      <c r="R10278" s="69"/>
      <c r="Z10278" s="70"/>
      <c r="AA10278" s="71"/>
      <c r="AB10278" s="70"/>
      <c r="AC10278" s="70"/>
      <c r="AD10278" s="53"/>
      <c r="AE10278" s="53"/>
      <c r="AF10278" s="72"/>
      <c r="AG10278" s="70"/>
      <c r="AH10278" s="70"/>
      <c r="AI10278" s="70"/>
    </row>
    <row r="10279" spans="1:35" ht="12.75" customHeight="1" x14ac:dyDescent="0.2">
      <c r="A10279" s="64" t="s">
        <v>1673</v>
      </c>
      <c r="B10279" s="65" t="s">
        <v>1672</v>
      </c>
      <c r="C10279" s="65">
        <v>41860751</v>
      </c>
      <c r="D10279" s="66">
        <f>VLOOKUP(A10279,'2.1 Termination Charges'!$B$4:$F$904,5,0)</f>
        <v>3.6339999999999997E-2</v>
      </c>
      <c r="G10279" s="67"/>
      <c r="H10279" s="67"/>
      <c r="J10279" s="67"/>
      <c r="P10279" s="68"/>
      <c r="Q10279" s="69"/>
      <c r="R10279" s="69"/>
      <c r="Z10279" s="70"/>
      <c r="AA10279" s="71"/>
      <c r="AB10279" s="70"/>
      <c r="AC10279" s="70"/>
      <c r="AD10279" s="53"/>
      <c r="AE10279" s="53"/>
      <c r="AF10279" s="72"/>
      <c r="AG10279" s="70"/>
      <c r="AH10279" s="70"/>
      <c r="AI10279" s="70"/>
    </row>
    <row r="10280" spans="1:35" ht="12.75" customHeight="1" x14ac:dyDescent="0.2">
      <c r="A10280" s="64" t="s">
        <v>1673</v>
      </c>
      <c r="B10280" s="65" t="s">
        <v>1672</v>
      </c>
      <c r="C10280" s="65">
        <v>41860754</v>
      </c>
      <c r="D10280" s="66">
        <f>VLOOKUP(A10280,'2.1 Termination Charges'!$B$4:$F$904,5,0)</f>
        <v>3.6339999999999997E-2</v>
      </c>
      <c r="G10280" s="67"/>
      <c r="H10280" s="67"/>
      <c r="J10280" s="67"/>
      <c r="P10280" s="68"/>
      <c r="Q10280" s="69"/>
      <c r="R10280" s="69"/>
      <c r="Z10280" s="70"/>
      <c r="AA10280" s="71"/>
      <c r="AB10280" s="70"/>
      <c r="AC10280" s="70"/>
      <c r="AD10280" s="53"/>
      <c r="AE10280" s="53"/>
      <c r="AF10280" s="72"/>
      <c r="AG10280" s="70"/>
      <c r="AH10280" s="70"/>
      <c r="AI10280" s="70"/>
    </row>
    <row r="10281" spans="1:35" ht="12.75" customHeight="1" x14ac:dyDescent="0.2">
      <c r="A10281" s="64" t="s">
        <v>1673</v>
      </c>
      <c r="B10281" s="65" t="s">
        <v>1672</v>
      </c>
      <c r="C10281" s="65">
        <v>41860755</v>
      </c>
      <c r="D10281" s="66">
        <f>VLOOKUP(A10281,'2.1 Termination Charges'!$B$4:$F$904,5,0)</f>
        <v>3.6339999999999997E-2</v>
      </c>
      <c r="G10281" s="67"/>
      <c r="H10281" s="67"/>
      <c r="J10281" s="67"/>
      <c r="P10281" s="68"/>
      <c r="Q10281" s="69"/>
      <c r="R10281" s="69"/>
      <c r="Z10281" s="70"/>
      <c r="AA10281" s="71"/>
      <c r="AB10281" s="70"/>
      <c r="AC10281" s="70"/>
      <c r="AD10281" s="53"/>
      <c r="AE10281" s="53"/>
      <c r="AF10281" s="72"/>
      <c r="AG10281" s="70"/>
      <c r="AH10281" s="70"/>
      <c r="AI10281" s="70"/>
    </row>
    <row r="10282" spans="1:35" ht="12.75" customHeight="1" x14ac:dyDescent="0.2">
      <c r="A10282" s="64" t="s">
        <v>1673</v>
      </c>
      <c r="B10282" s="65" t="s">
        <v>1672</v>
      </c>
      <c r="C10282" s="65">
        <v>41860770</v>
      </c>
      <c r="D10282" s="66">
        <f>VLOOKUP(A10282,'2.1 Termination Charges'!$B$4:$F$904,5,0)</f>
        <v>3.6339999999999997E-2</v>
      </c>
      <c r="G10282" s="67"/>
      <c r="H10282" s="67"/>
      <c r="J10282" s="67"/>
      <c r="P10282" s="68"/>
      <c r="Q10282" s="69"/>
      <c r="R10282" s="69"/>
      <c r="Z10282" s="70"/>
      <c r="AA10282" s="71"/>
      <c r="AB10282" s="70"/>
      <c r="AC10282" s="70"/>
      <c r="AD10282" s="53"/>
      <c r="AE10282" s="53"/>
      <c r="AF10282" s="72"/>
      <c r="AG10282" s="70"/>
      <c r="AH10282" s="70"/>
      <c r="AI10282" s="70"/>
    </row>
    <row r="10283" spans="1:35" ht="12.75" customHeight="1" x14ac:dyDescent="0.2">
      <c r="A10283" s="64" t="s">
        <v>1673</v>
      </c>
      <c r="B10283" s="65" t="s">
        <v>1672</v>
      </c>
      <c r="C10283" s="65">
        <v>41860771</v>
      </c>
      <c r="D10283" s="66">
        <f>VLOOKUP(A10283,'2.1 Termination Charges'!$B$4:$F$904,5,0)</f>
        <v>3.6339999999999997E-2</v>
      </c>
      <c r="G10283" s="67"/>
      <c r="H10283" s="67"/>
      <c r="J10283" s="67"/>
      <c r="P10283" s="68"/>
      <c r="Q10283" s="69"/>
      <c r="R10283" s="69"/>
      <c r="Z10283" s="70"/>
      <c r="AA10283" s="71"/>
      <c r="AB10283" s="70"/>
      <c r="AC10283" s="70"/>
      <c r="AD10283" s="53"/>
      <c r="AE10283" s="53"/>
      <c r="AF10283" s="72"/>
      <c r="AG10283" s="70"/>
      <c r="AH10283" s="70"/>
      <c r="AI10283" s="70"/>
    </row>
    <row r="10284" spans="1:35" ht="12.75" customHeight="1" x14ac:dyDescent="0.2">
      <c r="A10284" s="64" t="s">
        <v>1673</v>
      </c>
      <c r="B10284" s="65" t="s">
        <v>1672</v>
      </c>
      <c r="C10284" s="65">
        <v>41860774</v>
      </c>
      <c r="D10284" s="66">
        <f>VLOOKUP(A10284,'2.1 Termination Charges'!$B$4:$F$904,5,0)</f>
        <v>3.6339999999999997E-2</v>
      </c>
      <c r="G10284" s="67"/>
      <c r="H10284" s="67"/>
      <c r="J10284" s="67"/>
      <c r="P10284" s="68"/>
      <c r="Q10284" s="69"/>
      <c r="R10284" s="69"/>
      <c r="Z10284" s="70"/>
      <c r="AA10284" s="71"/>
      <c r="AB10284" s="70"/>
      <c r="AC10284" s="70"/>
      <c r="AD10284" s="53"/>
      <c r="AE10284" s="53"/>
      <c r="AF10284" s="72"/>
      <c r="AG10284" s="70"/>
      <c r="AH10284" s="70"/>
      <c r="AI10284" s="70"/>
    </row>
    <row r="10285" spans="1:35" ht="12.75" customHeight="1" x14ac:dyDescent="0.2">
      <c r="A10285" s="64" t="s">
        <v>1673</v>
      </c>
      <c r="B10285" s="65" t="s">
        <v>1672</v>
      </c>
      <c r="C10285" s="65">
        <v>41860775</v>
      </c>
      <c r="D10285" s="66">
        <f>VLOOKUP(A10285,'2.1 Termination Charges'!$B$4:$F$904,5,0)</f>
        <v>3.6339999999999997E-2</v>
      </c>
      <c r="G10285" s="67"/>
      <c r="H10285" s="67"/>
      <c r="J10285" s="67"/>
      <c r="P10285" s="68"/>
      <c r="Q10285" s="69"/>
      <c r="R10285" s="69"/>
      <c r="Z10285" s="70"/>
      <c r="AA10285" s="71"/>
      <c r="AB10285" s="70"/>
      <c r="AC10285" s="70"/>
      <c r="AD10285" s="53"/>
      <c r="AE10285" s="53"/>
      <c r="AF10285" s="72"/>
      <c r="AG10285" s="70"/>
      <c r="AH10285" s="70"/>
      <c r="AI10285" s="70"/>
    </row>
    <row r="10286" spans="1:35" ht="12.75" customHeight="1" x14ac:dyDescent="0.2">
      <c r="A10286" s="64" t="s">
        <v>1673</v>
      </c>
      <c r="B10286" s="65" t="s">
        <v>1672</v>
      </c>
      <c r="C10286" s="65">
        <v>4186079</v>
      </c>
      <c r="D10286" s="66">
        <f>VLOOKUP(A10286,'2.1 Termination Charges'!$B$4:$F$904,5,0)</f>
        <v>3.6339999999999997E-2</v>
      </c>
      <c r="G10286" s="67"/>
      <c r="H10286" s="67"/>
      <c r="J10286" s="67"/>
      <c r="P10286" s="68"/>
      <c r="Q10286" s="69"/>
      <c r="R10286" s="69"/>
      <c r="Z10286" s="70"/>
      <c r="AA10286" s="71"/>
      <c r="AB10286" s="70"/>
      <c r="AC10286" s="70"/>
      <c r="AD10286" s="53"/>
      <c r="AE10286" s="53"/>
      <c r="AF10286" s="72"/>
      <c r="AG10286" s="70"/>
      <c r="AH10286" s="70"/>
      <c r="AI10286" s="70"/>
    </row>
    <row r="10287" spans="1:35" ht="12.75" customHeight="1" x14ac:dyDescent="0.2">
      <c r="A10287" s="64" t="s">
        <v>1675</v>
      </c>
      <c r="B10287" s="65" t="s">
        <v>1674</v>
      </c>
      <c r="C10287" s="65">
        <v>41784</v>
      </c>
      <c r="D10287" s="66">
        <f>VLOOKUP(A10287,'2.1 Termination Charges'!$B$4:$F$904,5,0)</f>
        <v>3.959E-2</v>
      </c>
      <c r="G10287" s="67"/>
      <c r="H10287" s="67"/>
      <c r="J10287" s="67"/>
      <c r="P10287" s="68"/>
      <c r="Q10287" s="69"/>
      <c r="R10287" s="69"/>
      <c r="Z10287" s="70"/>
      <c r="AA10287" s="71"/>
      <c r="AB10287" s="70"/>
      <c r="AC10287" s="70"/>
      <c r="AD10287" s="53"/>
      <c r="AE10287" s="53"/>
      <c r="AF10287" s="72"/>
      <c r="AG10287" s="70"/>
      <c r="AH10287" s="70"/>
      <c r="AI10287" s="70"/>
    </row>
    <row r="10288" spans="1:35" ht="12.75" customHeight="1" x14ac:dyDescent="0.2">
      <c r="A10288" s="64" t="s">
        <v>1675</v>
      </c>
      <c r="B10288" s="65" t="s">
        <v>1674</v>
      </c>
      <c r="C10288" s="65">
        <v>41860784</v>
      </c>
      <c r="D10288" s="66">
        <f>VLOOKUP(A10288,'2.1 Termination Charges'!$B$4:$F$904,5,0)</f>
        <v>3.959E-2</v>
      </c>
      <c r="G10288" s="67"/>
      <c r="H10288" s="67"/>
      <c r="J10288" s="67"/>
      <c r="P10288" s="68"/>
      <c r="Q10288" s="69"/>
      <c r="R10288" s="69"/>
      <c r="Z10288" s="70"/>
      <c r="AA10288" s="71"/>
      <c r="AB10288" s="70"/>
      <c r="AC10288" s="70"/>
      <c r="AD10288" s="53"/>
      <c r="AE10288" s="53"/>
      <c r="AF10288" s="72"/>
      <c r="AG10288" s="70"/>
      <c r="AH10288" s="70"/>
      <c r="AI10288" s="70"/>
    </row>
    <row r="10289" spans="1:35" ht="12.75" customHeight="1" x14ac:dyDescent="0.2">
      <c r="A10289" s="64" t="s">
        <v>1677</v>
      </c>
      <c r="B10289" s="65" t="s">
        <v>1676</v>
      </c>
      <c r="C10289" s="65">
        <v>4173</v>
      </c>
      <c r="D10289" s="66">
        <f>VLOOKUP(A10289,'2.1 Termination Charges'!$B$4:$F$904,5,0)</f>
        <v>4.8680000000000001E-2</v>
      </c>
      <c r="G10289" s="67"/>
      <c r="H10289" s="67"/>
      <c r="J10289" s="67"/>
      <c r="P10289" s="68"/>
      <c r="Q10289" s="69"/>
      <c r="R10289" s="69"/>
      <c r="Z10289" s="70"/>
      <c r="AA10289" s="71"/>
      <c r="AB10289" s="70"/>
      <c r="AC10289" s="70"/>
      <c r="AD10289" s="53"/>
      <c r="AE10289" s="53"/>
      <c r="AF10289" s="72"/>
      <c r="AG10289" s="70"/>
      <c r="AH10289" s="70"/>
      <c r="AI10289" s="70"/>
    </row>
    <row r="10290" spans="1:35" ht="12.75" customHeight="1" x14ac:dyDescent="0.2">
      <c r="A10290" s="64" t="s">
        <v>1677</v>
      </c>
      <c r="B10290" s="65" t="s">
        <v>1676</v>
      </c>
      <c r="C10290" s="65">
        <v>4175</v>
      </c>
      <c r="D10290" s="66">
        <f>VLOOKUP(A10290,'2.1 Termination Charges'!$B$4:$F$904,5,0)</f>
        <v>4.8680000000000001E-2</v>
      </c>
      <c r="G10290" s="67"/>
      <c r="H10290" s="67"/>
      <c r="J10290" s="67"/>
      <c r="P10290" s="68"/>
      <c r="Q10290" s="69"/>
      <c r="R10290" s="69"/>
      <c r="Z10290" s="70"/>
      <c r="AA10290" s="71"/>
      <c r="AB10290" s="70"/>
      <c r="AC10290" s="70"/>
      <c r="AD10290" s="53"/>
      <c r="AE10290" s="53"/>
      <c r="AF10290" s="72"/>
      <c r="AG10290" s="70"/>
      <c r="AH10290" s="70"/>
      <c r="AI10290" s="70"/>
    </row>
    <row r="10291" spans="1:35" ht="12.75" customHeight="1" x14ac:dyDescent="0.2">
      <c r="A10291" s="64" t="s">
        <v>1677</v>
      </c>
      <c r="B10291" s="65" t="s">
        <v>1676</v>
      </c>
      <c r="C10291" s="65">
        <v>4177</v>
      </c>
      <c r="D10291" s="66">
        <f>VLOOKUP(A10291,'2.1 Termination Charges'!$B$4:$F$904,5,0)</f>
        <v>4.8680000000000001E-2</v>
      </c>
      <c r="G10291" s="67"/>
      <c r="H10291" s="67"/>
      <c r="J10291" s="67"/>
      <c r="P10291" s="68"/>
      <c r="Q10291" s="69"/>
      <c r="R10291" s="69"/>
      <c r="Z10291" s="70"/>
      <c r="AA10291" s="71"/>
      <c r="AB10291" s="70"/>
      <c r="AC10291" s="70"/>
      <c r="AD10291" s="53"/>
      <c r="AE10291" s="53"/>
      <c r="AF10291" s="72"/>
      <c r="AG10291" s="70"/>
      <c r="AH10291" s="70"/>
      <c r="AI10291" s="70"/>
    </row>
    <row r="10292" spans="1:35" ht="12.75" customHeight="1" x14ac:dyDescent="0.2">
      <c r="A10292" s="64" t="s">
        <v>1677</v>
      </c>
      <c r="B10292" s="65" t="s">
        <v>1676</v>
      </c>
      <c r="C10292" s="65">
        <v>4186073</v>
      </c>
      <c r="D10292" s="66">
        <f>VLOOKUP(A10292,'2.1 Termination Charges'!$B$4:$F$904,5,0)</f>
        <v>4.8680000000000001E-2</v>
      </c>
      <c r="G10292" s="67"/>
      <c r="H10292" s="67"/>
      <c r="J10292" s="67"/>
      <c r="P10292" s="68"/>
      <c r="Q10292" s="69"/>
      <c r="R10292" s="69"/>
      <c r="Z10292" s="70"/>
      <c r="AA10292" s="71"/>
      <c r="AB10292" s="70"/>
      <c r="AC10292" s="70"/>
      <c r="AD10292" s="53"/>
      <c r="AE10292" s="53"/>
      <c r="AF10292" s="72"/>
      <c r="AG10292" s="70"/>
      <c r="AH10292" s="70"/>
      <c r="AI10292" s="70"/>
    </row>
    <row r="10293" spans="1:35" ht="12.75" customHeight="1" x14ac:dyDescent="0.2">
      <c r="A10293" s="64" t="s">
        <v>1677</v>
      </c>
      <c r="B10293" s="65" t="s">
        <v>1676</v>
      </c>
      <c r="C10293" s="65">
        <v>4186075</v>
      </c>
      <c r="D10293" s="66">
        <f>VLOOKUP(A10293,'2.1 Termination Charges'!$B$4:$F$904,5,0)</f>
        <v>4.8680000000000001E-2</v>
      </c>
      <c r="G10293" s="67"/>
      <c r="H10293" s="67"/>
      <c r="J10293" s="67"/>
      <c r="P10293" s="68"/>
      <c r="Q10293" s="69"/>
      <c r="R10293" s="69"/>
      <c r="Z10293" s="70"/>
      <c r="AA10293" s="71"/>
      <c r="AB10293" s="70"/>
      <c r="AC10293" s="70"/>
      <c r="AD10293" s="53"/>
      <c r="AE10293" s="53"/>
      <c r="AF10293" s="72"/>
      <c r="AG10293" s="70"/>
      <c r="AH10293" s="70"/>
      <c r="AI10293" s="70"/>
    </row>
    <row r="10294" spans="1:35" ht="12.75" customHeight="1" x14ac:dyDescent="0.2">
      <c r="A10294" s="64" t="s">
        <v>1677</v>
      </c>
      <c r="B10294" s="65" t="s">
        <v>1676</v>
      </c>
      <c r="C10294" s="65">
        <v>4186077</v>
      </c>
      <c r="D10294" s="66">
        <f>VLOOKUP(A10294,'2.1 Termination Charges'!$B$4:$F$904,5,0)</f>
        <v>4.8680000000000001E-2</v>
      </c>
      <c r="G10294" s="67"/>
      <c r="H10294" s="67"/>
      <c r="J10294" s="67"/>
      <c r="P10294" s="68"/>
      <c r="Q10294" s="69"/>
      <c r="R10294" s="69"/>
      <c r="Z10294" s="70"/>
      <c r="AA10294" s="71"/>
      <c r="AB10294" s="70"/>
      <c r="AC10294" s="70"/>
      <c r="AD10294" s="53"/>
      <c r="AE10294" s="53"/>
      <c r="AF10294" s="72"/>
      <c r="AG10294" s="70"/>
      <c r="AH10294" s="70"/>
      <c r="AI10294" s="70"/>
    </row>
    <row r="10295" spans="1:35" ht="12.75" customHeight="1" x14ac:dyDescent="0.2">
      <c r="A10295" s="64" t="s">
        <v>1679</v>
      </c>
      <c r="B10295" s="65" t="s">
        <v>1678</v>
      </c>
      <c r="C10295" s="65">
        <v>963</v>
      </c>
      <c r="D10295" s="66">
        <f>VLOOKUP(A10295,'2.1 Termination Charges'!$B$4:$F$904,5,0)</f>
        <v>0.41089999999999999</v>
      </c>
      <c r="G10295" s="67"/>
      <c r="H10295" s="67"/>
      <c r="J10295" s="67"/>
      <c r="P10295" s="68"/>
      <c r="Q10295" s="69"/>
      <c r="R10295" s="69"/>
      <c r="Z10295" s="70"/>
      <c r="AA10295" s="71"/>
      <c r="AB10295" s="70"/>
      <c r="AC10295" s="70"/>
      <c r="AD10295" s="53"/>
      <c r="AE10295" s="53"/>
      <c r="AF10295" s="72"/>
      <c r="AG10295" s="70"/>
      <c r="AH10295" s="70"/>
      <c r="AI10295" s="70"/>
    </row>
    <row r="10296" spans="1:35" ht="12.75" customHeight="1" x14ac:dyDescent="0.2">
      <c r="A10296" s="64" t="s">
        <v>1681</v>
      </c>
      <c r="B10296" s="65" t="s">
        <v>1680</v>
      </c>
      <c r="C10296" s="65">
        <v>9639</v>
      </c>
      <c r="D10296" s="66">
        <f>VLOOKUP(A10296,'2.1 Termination Charges'!$B$4:$F$904,5,0)</f>
        <v>0.51671999999999996</v>
      </c>
      <c r="G10296" s="67"/>
      <c r="H10296" s="67"/>
      <c r="J10296" s="67"/>
      <c r="P10296" s="68"/>
      <c r="Q10296" s="69"/>
      <c r="R10296" s="69"/>
      <c r="Z10296" s="70"/>
      <c r="AA10296" s="71"/>
      <c r="AB10296" s="70"/>
      <c r="AC10296" s="70"/>
      <c r="AD10296" s="53"/>
      <c r="AE10296" s="53"/>
      <c r="AF10296" s="72"/>
      <c r="AG10296" s="70"/>
      <c r="AH10296" s="70"/>
      <c r="AI10296" s="70"/>
    </row>
    <row r="10297" spans="1:35" ht="12.75" customHeight="1" x14ac:dyDescent="0.2">
      <c r="A10297" s="64" t="s">
        <v>1683</v>
      </c>
      <c r="B10297" s="65" t="s">
        <v>1682</v>
      </c>
      <c r="C10297" s="65">
        <v>886</v>
      </c>
      <c r="D10297" s="66">
        <f>VLOOKUP(A10297,'2.1 Termination Charges'!$B$4:$F$904,5,0)</f>
        <v>3.5150000000000001E-2</v>
      </c>
      <c r="G10297" s="67"/>
      <c r="H10297" s="67"/>
      <c r="J10297" s="67"/>
      <c r="P10297" s="68"/>
      <c r="Q10297" s="69"/>
      <c r="R10297" s="69"/>
      <c r="Z10297" s="70"/>
      <c r="AA10297" s="71"/>
      <c r="AB10297" s="70"/>
      <c r="AC10297" s="70"/>
      <c r="AD10297" s="53"/>
      <c r="AE10297" s="53"/>
      <c r="AF10297" s="72"/>
      <c r="AG10297" s="70"/>
      <c r="AH10297" s="70"/>
      <c r="AI10297" s="70"/>
    </row>
    <row r="10298" spans="1:35" ht="12.75" customHeight="1" x14ac:dyDescent="0.2">
      <c r="A10298" s="64" t="s">
        <v>1685</v>
      </c>
      <c r="B10298" s="65" t="s">
        <v>1684</v>
      </c>
      <c r="C10298" s="65">
        <v>8862</v>
      </c>
      <c r="D10298" s="66">
        <f>VLOOKUP(A10298,'2.1 Termination Charges'!$B$4:$F$904,5,0)</f>
        <v>3.3329999999999999E-2</v>
      </c>
      <c r="G10298" s="67"/>
      <c r="H10298" s="67"/>
      <c r="J10298" s="67"/>
      <c r="P10298" s="68"/>
      <c r="Q10298" s="69"/>
      <c r="R10298" s="69"/>
      <c r="Z10298" s="70"/>
      <c r="AA10298" s="71"/>
      <c r="AB10298" s="70"/>
      <c r="AC10298" s="70"/>
      <c r="AD10298" s="53"/>
      <c r="AE10298" s="53"/>
      <c r="AF10298" s="72"/>
      <c r="AG10298" s="70"/>
      <c r="AH10298" s="70"/>
      <c r="AI10298" s="70"/>
    </row>
    <row r="10299" spans="1:35" ht="12.75" customHeight="1" x14ac:dyDescent="0.2">
      <c r="A10299" s="64" t="s">
        <v>1687</v>
      </c>
      <c r="B10299" s="65" t="s">
        <v>1686</v>
      </c>
      <c r="C10299" s="65">
        <v>88660</v>
      </c>
      <c r="D10299" s="66">
        <f>VLOOKUP(A10299,'2.1 Termination Charges'!$B$4:$F$904,5,0)</f>
        <v>0.18454000000000001</v>
      </c>
      <c r="G10299" s="67"/>
      <c r="H10299" s="67"/>
      <c r="J10299" s="67"/>
      <c r="P10299" s="68"/>
      <c r="Q10299" s="69"/>
      <c r="R10299" s="69"/>
      <c r="Z10299" s="70"/>
      <c r="AA10299" s="71"/>
      <c r="AB10299" s="70"/>
      <c r="AC10299" s="70"/>
      <c r="AD10299" s="53"/>
      <c r="AE10299" s="53"/>
      <c r="AF10299" s="72"/>
      <c r="AG10299" s="70"/>
      <c r="AH10299" s="70"/>
      <c r="AI10299" s="70"/>
    </row>
    <row r="10300" spans="1:35" ht="12.75" customHeight="1" x14ac:dyDescent="0.2">
      <c r="A10300" s="64" t="s">
        <v>1687</v>
      </c>
      <c r="B10300" s="65" t="s">
        <v>1686</v>
      </c>
      <c r="C10300" s="65">
        <v>88670</v>
      </c>
      <c r="D10300" s="66">
        <f>VLOOKUP(A10300,'2.1 Termination Charges'!$B$4:$F$904,5,0)</f>
        <v>0.18454000000000001</v>
      </c>
      <c r="G10300" s="67"/>
      <c r="H10300" s="67"/>
      <c r="J10300" s="67"/>
      <c r="P10300" s="68"/>
      <c r="Q10300" s="69"/>
      <c r="R10300" s="69"/>
      <c r="Z10300" s="70"/>
      <c r="AA10300" s="71"/>
      <c r="AB10300" s="70"/>
      <c r="AC10300" s="70"/>
      <c r="AD10300" s="53"/>
      <c r="AE10300" s="53"/>
      <c r="AF10300" s="72"/>
      <c r="AG10300" s="70"/>
      <c r="AH10300" s="70"/>
      <c r="AI10300" s="70"/>
    </row>
    <row r="10301" spans="1:35" ht="12.75" customHeight="1" x14ac:dyDescent="0.2">
      <c r="A10301" s="64" t="s">
        <v>1687</v>
      </c>
      <c r="B10301" s="65" t="s">
        <v>1686</v>
      </c>
      <c r="C10301" s="65">
        <v>8869</v>
      </c>
      <c r="D10301" s="66">
        <f>VLOOKUP(A10301,'2.1 Termination Charges'!$B$4:$F$904,5,0)</f>
        <v>0.18454000000000001</v>
      </c>
      <c r="G10301" s="67"/>
      <c r="H10301" s="67"/>
      <c r="J10301" s="67"/>
      <c r="P10301" s="68"/>
      <c r="Q10301" s="69"/>
      <c r="R10301" s="69"/>
      <c r="Z10301" s="70"/>
      <c r="AA10301" s="71"/>
      <c r="AB10301" s="70"/>
      <c r="AC10301" s="70"/>
      <c r="AD10301" s="53"/>
      <c r="AE10301" s="53"/>
      <c r="AF10301" s="72"/>
      <c r="AG10301" s="70"/>
      <c r="AH10301" s="70"/>
      <c r="AI10301" s="70"/>
    </row>
    <row r="10302" spans="1:35" ht="12.75" customHeight="1" x14ac:dyDescent="0.2">
      <c r="A10302" s="64" t="s">
        <v>1689</v>
      </c>
      <c r="B10302" s="65" t="s">
        <v>1688</v>
      </c>
      <c r="C10302" s="65">
        <v>992</v>
      </c>
      <c r="D10302" s="66">
        <f>VLOOKUP(A10302,'2.1 Termination Charges'!$B$4:$F$904,5,0)</f>
        <v>0.26666000000000001</v>
      </c>
      <c r="G10302" s="67"/>
      <c r="H10302" s="67"/>
      <c r="J10302" s="67"/>
      <c r="P10302" s="68"/>
      <c r="Q10302" s="69"/>
      <c r="R10302" s="69"/>
      <c r="Z10302" s="70"/>
      <c r="AA10302" s="71"/>
      <c r="AB10302" s="70"/>
      <c r="AC10302" s="70"/>
      <c r="AD10302" s="53"/>
      <c r="AE10302" s="53"/>
      <c r="AF10302" s="72"/>
      <c r="AG10302" s="70"/>
      <c r="AH10302" s="70"/>
      <c r="AI10302" s="70"/>
    </row>
    <row r="10303" spans="1:35" ht="12.75" customHeight="1" x14ac:dyDescent="0.2">
      <c r="A10303" s="64" t="s">
        <v>1691</v>
      </c>
      <c r="B10303" s="65" t="s">
        <v>1690</v>
      </c>
      <c r="C10303" s="65">
        <v>992918</v>
      </c>
      <c r="D10303" s="66">
        <f>VLOOKUP(A10303,'2.1 Termination Charges'!$B$4:$F$904,5,0)</f>
        <v>0.30302000000000001</v>
      </c>
      <c r="G10303" s="67"/>
      <c r="H10303" s="67"/>
      <c r="J10303" s="67"/>
      <c r="P10303" s="68"/>
      <c r="Q10303" s="69"/>
      <c r="R10303" s="69"/>
      <c r="Z10303" s="70"/>
      <c r="AA10303" s="71"/>
      <c r="AB10303" s="70"/>
      <c r="AC10303" s="70"/>
      <c r="AD10303" s="53"/>
      <c r="AE10303" s="53"/>
      <c r="AF10303" s="72"/>
      <c r="AG10303" s="70"/>
      <c r="AH10303" s="70"/>
      <c r="AI10303" s="70"/>
    </row>
    <row r="10304" spans="1:35" ht="12.75" customHeight="1" x14ac:dyDescent="0.2">
      <c r="A10304" s="64" t="s">
        <v>1691</v>
      </c>
      <c r="B10304" s="65" t="s">
        <v>1690</v>
      </c>
      <c r="C10304" s="65">
        <v>99298</v>
      </c>
      <c r="D10304" s="66">
        <f>VLOOKUP(A10304,'2.1 Termination Charges'!$B$4:$F$904,5,0)</f>
        <v>0.30302000000000001</v>
      </c>
      <c r="G10304" s="67"/>
      <c r="H10304" s="67"/>
      <c r="J10304" s="67"/>
      <c r="P10304" s="68"/>
      <c r="Q10304" s="69"/>
      <c r="R10304" s="69"/>
      <c r="Z10304" s="70"/>
      <c r="AA10304" s="71"/>
      <c r="AB10304" s="70"/>
      <c r="AC10304" s="70"/>
      <c r="AD10304" s="53"/>
      <c r="AE10304" s="53"/>
      <c r="AF10304" s="72"/>
      <c r="AG10304" s="70"/>
      <c r="AH10304" s="70"/>
      <c r="AI10304" s="70"/>
    </row>
    <row r="10305" spans="1:35" ht="12.75" customHeight="1" x14ac:dyDescent="0.2">
      <c r="A10305" s="64" t="s">
        <v>1693</v>
      </c>
      <c r="B10305" s="65" t="s">
        <v>1692</v>
      </c>
      <c r="C10305" s="65">
        <v>992915</v>
      </c>
      <c r="D10305" s="66">
        <f>VLOOKUP(A10305,'2.1 Termination Charges'!$B$4:$F$904,5,0)</f>
        <v>0.2606</v>
      </c>
      <c r="G10305" s="67"/>
      <c r="H10305" s="67"/>
      <c r="J10305" s="67"/>
      <c r="P10305" s="68"/>
      <c r="Q10305" s="69"/>
      <c r="R10305" s="69"/>
      <c r="Z10305" s="70"/>
      <c r="AA10305" s="71"/>
      <c r="AB10305" s="70"/>
      <c r="AC10305" s="70"/>
      <c r="AD10305" s="53"/>
      <c r="AE10305" s="53"/>
      <c r="AF10305" s="72"/>
      <c r="AG10305" s="70"/>
      <c r="AH10305" s="70"/>
      <c r="AI10305" s="70"/>
    </row>
    <row r="10306" spans="1:35" ht="12.75" customHeight="1" x14ac:dyDescent="0.2">
      <c r="A10306" s="64" t="s">
        <v>1693</v>
      </c>
      <c r="B10306" s="65" t="s">
        <v>1692</v>
      </c>
      <c r="C10306" s="65">
        <v>992917</v>
      </c>
      <c r="D10306" s="66">
        <f>VLOOKUP(A10306,'2.1 Termination Charges'!$B$4:$F$904,5,0)</f>
        <v>0.2606</v>
      </c>
      <c r="G10306" s="67"/>
      <c r="H10306" s="67"/>
      <c r="J10306" s="67"/>
      <c r="P10306" s="68"/>
      <c r="Q10306" s="69"/>
      <c r="R10306" s="69"/>
      <c r="Z10306" s="70"/>
      <c r="AA10306" s="71"/>
      <c r="AB10306" s="70"/>
      <c r="AC10306" s="70"/>
      <c r="AD10306" s="53"/>
      <c r="AE10306" s="53"/>
      <c r="AF10306" s="72"/>
      <c r="AG10306" s="70"/>
      <c r="AH10306" s="70"/>
      <c r="AI10306" s="70"/>
    </row>
    <row r="10307" spans="1:35" ht="12.75" customHeight="1" x14ac:dyDescent="0.2">
      <c r="A10307" s="64" t="s">
        <v>1693</v>
      </c>
      <c r="B10307" s="65" t="s">
        <v>1692</v>
      </c>
      <c r="C10307" s="65">
        <v>992919</v>
      </c>
      <c r="D10307" s="66">
        <f>VLOOKUP(A10307,'2.1 Termination Charges'!$B$4:$F$904,5,0)</f>
        <v>0.2606</v>
      </c>
      <c r="G10307" s="67"/>
      <c r="H10307" s="67"/>
      <c r="J10307" s="67"/>
      <c r="P10307" s="68"/>
      <c r="Q10307" s="69"/>
      <c r="R10307" s="69"/>
      <c r="Z10307" s="70"/>
      <c r="AA10307" s="71"/>
      <c r="AB10307" s="70"/>
      <c r="AC10307" s="70"/>
      <c r="AD10307" s="53"/>
      <c r="AE10307" s="53"/>
      <c r="AF10307" s="72"/>
      <c r="AG10307" s="70"/>
      <c r="AH10307" s="70"/>
      <c r="AI10307" s="70"/>
    </row>
    <row r="10308" spans="1:35" ht="12.75" customHeight="1" x14ac:dyDescent="0.2">
      <c r="A10308" s="64" t="s">
        <v>1695</v>
      </c>
      <c r="B10308" s="65" t="s">
        <v>1694</v>
      </c>
      <c r="C10308" s="65">
        <v>99250</v>
      </c>
      <c r="D10308" s="66">
        <f>VLOOKUP(A10308,'2.1 Termination Charges'!$B$4:$F$904,5,0)</f>
        <v>0.2606</v>
      </c>
      <c r="G10308" s="67"/>
      <c r="H10308" s="67"/>
      <c r="J10308" s="67"/>
      <c r="P10308" s="68"/>
      <c r="Q10308" s="69"/>
      <c r="R10308" s="69"/>
      <c r="Z10308" s="70"/>
      <c r="AA10308" s="71"/>
      <c r="AB10308" s="70"/>
      <c r="AC10308" s="70"/>
      <c r="AD10308" s="53"/>
      <c r="AE10308" s="53"/>
      <c r="AF10308" s="72"/>
      <c r="AG10308" s="70"/>
      <c r="AH10308" s="70"/>
      <c r="AI10308" s="70"/>
    </row>
    <row r="10309" spans="1:35" ht="12.75" customHeight="1" x14ac:dyDescent="0.2">
      <c r="A10309" s="64" t="s">
        <v>1695</v>
      </c>
      <c r="B10309" s="65" t="s">
        <v>1694</v>
      </c>
      <c r="C10309" s="65">
        <v>99292</v>
      </c>
      <c r="D10309" s="66">
        <f>VLOOKUP(A10309,'2.1 Termination Charges'!$B$4:$F$904,5,0)</f>
        <v>0.2606</v>
      </c>
      <c r="G10309" s="67"/>
      <c r="H10309" s="67"/>
      <c r="J10309" s="67"/>
      <c r="P10309" s="68"/>
      <c r="Q10309" s="69"/>
      <c r="R10309" s="69"/>
      <c r="Z10309" s="70"/>
      <c r="AA10309" s="71"/>
      <c r="AB10309" s="70"/>
      <c r="AC10309" s="70"/>
      <c r="AD10309" s="53"/>
      <c r="AE10309" s="53"/>
      <c r="AF10309" s="72"/>
      <c r="AG10309" s="70"/>
      <c r="AH10309" s="70"/>
      <c r="AI10309" s="70"/>
    </row>
    <row r="10310" spans="1:35" ht="12.75" customHeight="1" x14ac:dyDescent="0.2">
      <c r="A10310" s="64" t="s">
        <v>1695</v>
      </c>
      <c r="B10310" s="65" t="s">
        <v>1694</v>
      </c>
      <c r="C10310" s="65">
        <v>99293</v>
      </c>
      <c r="D10310" s="66">
        <f>VLOOKUP(A10310,'2.1 Termination Charges'!$B$4:$F$904,5,0)</f>
        <v>0.2606</v>
      </c>
      <c r="G10310" s="67"/>
      <c r="H10310" s="67"/>
      <c r="J10310" s="67"/>
      <c r="P10310" s="68"/>
      <c r="Q10310" s="69"/>
      <c r="R10310" s="69"/>
      <c r="Z10310" s="70"/>
      <c r="AA10310" s="71"/>
      <c r="AB10310" s="70"/>
      <c r="AC10310" s="70"/>
      <c r="AD10310" s="53"/>
      <c r="AE10310" s="53"/>
      <c r="AF10310" s="72"/>
      <c r="AG10310" s="70"/>
      <c r="AH10310" s="70"/>
      <c r="AI10310" s="70"/>
    </row>
    <row r="10311" spans="1:35" ht="12.75" customHeight="1" x14ac:dyDescent="0.2">
      <c r="A10311" s="64" t="s">
        <v>1697</v>
      </c>
      <c r="B10311" s="65" t="s">
        <v>1696</v>
      </c>
      <c r="C10311" s="65">
        <v>99290</v>
      </c>
      <c r="D10311" s="66">
        <f>VLOOKUP(A10311,'2.1 Termination Charges'!$B$4:$F$904,5,0)</f>
        <v>0.2606</v>
      </c>
      <c r="G10311" s="67"/>
      <c r="H10311" s="67"/>
      <c r="J10311" s="67"/>
      <c r="P10311" s="68"/>
      <c r="Q10311" s="69"/>
      <c r="R10311" s="69"/>
      <c r="Z10311" s="70"/>
      <c r="AA10311" s="71"/>
      <c r="AB10311" s="70"/>
      <c r="AC10311" s="70"/>
      <c r="AD10311" s="53"/>
      <c r="AE10311" s="53"/>
      <c r="AF10311" s="72"/>
      <c r="AG10311" s="70"/>
      <c r="AH10311" s="70"/>
      <c r="AI10311" s="70"/>
    </row>
    <row r="10312" spans="1:35" ht="12.75" customHeight="1" x14ac:dyDescent="0.2">
      <c r="A10312" s="64" t="s">
        <v>1699</v>
      </c>
      <c r="B10312" s="65" t="s">
        <v>1698</v>
      </c>
      <c r="C10312" s="65">
        <v>99299</v>
      </c>
      <c r="D10312" s="66">
        <f>VLOOKUP(A10312,'2.1 Termination Charges'!$B$4:$F$904,5,0)</f>
        <v>0.30302000000000001</v>
      </c>
      <c r="G10312" s="67"/>
      <c r="H10312" s="67"/>
      <c r="J10312" s="67"/>
      <c r="P10312" s="68"/>
      <c r="Q10312" s="69"/>
      <c r="R10312" s="69"/>
      <c r="Z10312" s="70"/>
      <c r="AA10312" s="71"/>
      <c r="AB10312" s="70"/>
      <c r="AC10312" s="70"/>
      <c r="AD10312" s="53"/>
      <c r="AE10312" s="53"/>
      <c r="AF10312" s="72"/>
      <c r="AG10312" s="70"/>
      <c r="AH10312" s="70"/>
      <c r="AI10312" s="70"/>
    </row>
    <row r="10313" spans="1:35" ht="12.75" customHeight="1" x14ac:dyDescent="0.2">
      <c r="A10313" s="64" t="s">
        <v>1701</v>
      </c>
      <c r="B10313" s="65" t="s">
        <v>1700</v>
      </c>
      <c r="C10313" s="65">
        <v>99295</v>
      </c>
      <c r="D10313" s="66">
        <f>VLOOKUP(A10313,'2.1 Termination Charges'!$B$4:$F$904,5,0)</f>
        <v>0.72604999999999997</v>
      </c>
      <c r="G10313" s="67"/>
      <c r="H10313" s="67"/>
      <c r="J10313" s="67"/>
      <c r="P10313" s="68"/>
      <c r="Q10313" s="69"/>
      <c r="R10313" s="69"/>
      <c r="Z10313" s="70"/>
      <c r="AA10313" s="71"/>
      <c r="AB10313" s="70"/>
      <c r="AC10313" s="70"/>
      <c r="AD10313" s="53"/>
      <c r="AE10313" s="53"/>
      <c r="AF10313" s="72"/>
      <c r="AG10313" s="70"/>
      <c r="AH10313" s="70"/>
      <c r="AI10313" s="70"/>
    </row>
    <row r="10314" spans="1:35" ht="12.75" customHeight="1" x14ac:dyDescent="0.2">
      <c r="A10314" s="64" t="s">
        <v>1703</v>
      </c>
      <c r="B10314" s="65" t="s">
        <v>1702</v>
      </c>
      <c r="C10314" s="65">
        <v>9929</v>
      </c>
      <c r="D10314" s="66">
        <f>VLOOKUP(A10314,'2.1 Termination Charges'!$B$4:$F$904,5,0)</f>
        <v>0.72604999999999997</v>
      </c>
      <c r="G10314" s="67"/>
      <c r="H10314" s="67"/>
      <c r="J10314" s="67"/>
      <c r="P10314" s="68"/>
      <c r="Q10314" s="69"/>
      <c r="R10314" s="69"/>
      <c r="Z10314" s="70"/>
      <c r="AA10314" s="71"/>
      <c r="AB10314" s="70"/>
      <c r="AC10314" s="70"/>
      <c r="AD10314" s="53"/>
      <c r="AE10314" s="53"/>
      <c r="AF10314" s="72"/>
      <c r="AG10314" s="70"/>
      <c r="AH10314" s="70"/>
      <c r="AI10314" s="70"/>
    </row>
    <row r="10315" spans="1:35" ht="12.75" customHeight="1" x14ac:dyDescent="0.2">
      <c r="A10315" s="64" t="s">
        <v>1705</v>
      </c>
      <c r="B10315" s="65" t="s">
        <v>1704</v>
      </c>
      <c r="C10315" s="65">
        <v>255</v>
      </c>
      <c r="D10315" s="66">
        <f>VLOOKUP(A10315,'2.1 Termination Charges'!$B$4:$F$904,5,0)</f>
        <v>0.61817</v>
      </c>
      <c r="G10315" s="67"/>
      <c r="H10315" s="67"/>
      <c r="J10315" s="67"/>
      <c r="P10315" s="68"/>
      <c r="Q10315" s="69"/>
      <c r="R10315" s="69"/>
      <c r="Z10315" s="70"/>
      <c r="AA10315" s="71"/>
      <c r="AB10315" s="70"/>
      <c r="AC10315" s="70"/>
      <c r="AD10315" s="53"/>
      <c r="AE10315" s="53"/>
      <c r="AF10315" s="72"/>
      <c r="AG10315" s="70"/>
      <c r="AH10315" s="70"/>
      <c r="AI10315" s="70"/>
    </row>
    <row r="10316" spans="1:35" ht="12.75" customHeight="1" x14ac:dyDescent="0.2">
      <c r="A10316" s="64" t="s">
        <v>1707</v>
      </c>
      <c r="B10316" s="65" t="s">
        <v>1706</v>
      </c>
      <c r="C10316" s="65">
        <v>25568</v>
      </c>
      <c r="D10316" s="66">
        <f>VLOOKUP(A10316,'2.1 Termination Charges'!$B$4:$F$904,5,0)</f>
        <v>0.61817</v>
      </c>
      <c r="G10316" s="67"/>
      <c r="H10316" s="67"/>
      <c r="J10316" s="67"/>
      <c r="P10316" s="68"/>
      <c r="Q10316" s="69"/>
      <c r="R10316" s="69"/>
      <c r="Z10316" s="70"/>
      <c r="AA10316" s="71"/>
      <c r="AB10316" s="70"/>
      <c r="AC10316" s="70"/>
      <c r="AD10316" s="53"/>
      <c r="AE10316" s="53"/>
      <c r="AF10316" s="72"/>
      <c r="AG10316" s="70"/>
      <c r="AH10316" s="70"/>
      <c r="AI10316" s="70"/>
    </row>
    <row r="10317" spans="1:35" ht="12.75" customHeight="1" x14ac:dyDescent="0.2">
      <c r="A10317" s="64" t="s">
        <v>1707</v>
      </c>
      <c r="B10317" s="65" t="s">
        <v>1706</v>
      </c>
      <c r="C10317" s="65">
        <v>25569</v>
      </c>
      <c r="D10317" s="66">
        <f>VLOOKUP(A10317,'2.1 Termination Charges'!$B$4:$F$904,5,0)</f>
        <v>0.61817</v>
      </c>
      <c r="G10317" s="67"/>
      <c r="H10317" s="67"/>
      <c r="J10317" s="67"/>
      <c r="P10317" s="68"/>
      <c r="Q10317" s="69"/>
      <c r="R10317" s="69"/>
      <c r="Z10317" s="70"/>
      <c r="AA10317" s="71"/>
      <c r="AB10317" s="70"/>
      <c r="AC10317" s="70"/>
      <c r="AD10317" s="53"/>
      <c r="AE10317" s="53"/>
      <c r="AF10317" s="72"/>
      <c r="AG10317" s="70"/>
      <c r="AH10317" s="70"/>
      <c r="AI10317" s="70"/>
    </row>
    <row r="10318" spans="1:35" ht="12.75" customHeight="1" x14ac:dyDescent="0.2">
      <c r="A10318" s="64" t="s">
        <v>1707</v>
      </c>
      <c r="B10318" s="65" t="s">
        <v>1706</v>
      </c>
      <c r="C10318" s="65">
        <v>25578</v>
      </c>
      <c r="D10318" s="66">
        <f>VLOOKUP(A10318,'2.1 Termination Charges'!$B$4:$F$904,5,0)</f>
        <v>0.61817</v>
      </c>
      <c r="G10318" s="67"/>
      <c r="H10318" s="67"/>
      <c r="J10318" s="67"/>
      <c r="P10318" s="68"/>
      <c r="Q10318" s="69"/>
      <c r="R10318" s="69"/>
      <c r="Z10318" s="70"/>
      <c r="AA10318" s="71"/>
      <c r="AB10318" s="70"/>
      <c r="AC10318" s="70"/>
      <c r="AD10318" s="53"/>
      <c r="AE10318" s="53"/>
      <c r="AF10318" s="72"/>
      <c r="AG10318" s="70"/>
      <c r="AH10318" s="70"/>
      <c r="AI10318" s="70"/>
    </row>
    <row r="10319" spans="1:35" ht="12.75" customHeight="1" x14ac:dyDescent="0.2">
      <c r="A10319" s="64" t="s">
        <v>1709</v>
      </c>
      <c r="B10319" s="65" t="s">
        <v>1708</v>
      </c>
      <c r="C10319" s="65">
        <v>25565</v>
      </c>
      <c r="D10319" s="66">
        <f>VLOOKUP(A10319,'2.1 Termination Charges'!$B$4:$F$904,5,0)</f>
        <v>0.61817</v>
      </c>
      <c r="G10319" s="67"/>
      <c r="H10319" s="67"/>
      <c r="J10319" s="67"/>
      <c r="P10319" s="68"/>
      <c r="Q10319" s="69"/>
      <c r="R10319" s="69"/>
      <c r="Z10319" s="70"/>
      <c r="AA10319" s="71"/>
      <c r="AB10319" s="70"/>
      <c r="AC10319" s="70"/>
      <c r="AD10319" s="53"/>
      <c r="AE10319" s="53"/>
      <c r="AF10319" s="72"/>
      <c r="AG10319" s="70"/>
      <c r="AH10319" s="70"/>
      <c r="AI10319" s="70"/>
    </row>
    <row r="10320" spans="1:35" ht="12.75" customHeight="1" x14ac:dyDescent="0.2">
      <c r="A10320" s="64" t="s">
        <v>1709</v>
      </c>
      <c r="B10320" s="65" t="s">
        <v>1708</v>
      </c>
      <c r="C10320" s="65">
        <v>25567</v>
      </c>
      <c r="D10320" s="66">
        <f>VLOOKUP(A10320,'2.1 Termination Charges'!$B$4:$F$904,5,0)</f>
        <v>0.61817</v>
      </c>
      <c r="G10320" s="67"/>
      <c r="H10320" s="67"/>
      <c r="J10320" s="67"/>
      <c r="P10320" s="68"/>
      <c r="Q10320" s="69"/>
      <c r="R10320" s="69"/>
      <c r="Z10320" s="70"/>
      <c r="AA10320" s="71"/>
      <c r="AB10320" s="70"/>
      <c r="AC10320" s="70"/>
      <c r="AD10320" s="53"/>
      <c r="AE10320" s="53"/>
      <c r="AF10320" s="72"/>
      <c r="AG10320" s="70"/>
      <c r="AH10320" s="70"/>
      <c r="AI10320" s="70"/>
    </row>
    <row r="10321" spans="1:35" ht="12.75" customHeight="1" x14ac:dyDescent="0.2">
      <c r="A10321" s="64" t="s">
        <v>1709</v>
      </c>
      <c r="B10321" s="65" t="s">
        <v>1708</v>
      </c>
      <c r="C10321" s="65">
        <v>25571</v>
      </c>
      <c r="D10321" s="66">
        <f>VLOOKUP(A10321,'2.1 Termination Charges'!$B$4:$F$904,5,0)</f>
        <v>0.61817</v>
      </c>
      <c r="G10321" s="67"/>
      <c r="H10321" s="67"/>
      <c r="J10321" s="67"/>
      <c r="P10321" s="68"/>
      <c r="Q10321" s="69"/>
      <c r="R10321" s="69"/>
      <c r="Z10321" s="70"/>
      <c r="AA10321" s="71"/>
      <c r="AB10321" s="70"/>
      <c r="AC10321" s="70"/>
      <c r="AD10321" s="53"/>
      <c r="AE10321" s="53"/>
      <c r="AF10321" s="72"/>
      <c r="AG10321" s="70"/>
      <c r="AH10321" s="70"/>
      <c r="AI10321" s="70"/>
    </row>
    <row r="10322" spans="1:35" ht="12.75" customHeight="1" x14ac:dyDescent="0.2">
      <c r="A10322" s="64" t="s">
        <v>1711</v>
      </c>
      <c r="B10322" s="65" t="s">
        <v>1710</v>
      </c>
      <c r="C10322" s="65">
        <v>25574</v>
      </c>
      <c r="D10322" s="66">
        <f>VLOOKUP(A10322,'2.1 Termination Charges'!$B$4:$F$904,5,0)</f>
        <v>0.61817</v>
      </c>
      <c r="G10322" s="67"/>
      <c r="H10322" s="67"/>
      <c r="J10322" s="67"/>
      <c r="P10322" s="68"/>
      <c r="Q10322" s="69"/>
      <c r="R10322" s="69"/>
      <c r="Z10322" s="70"/>
      <c r="AA10322" s="71"/>
      <c r="AB10322" s="70"/>
      <c r="AC10322" s="70"/>
      <c r="AD10322" s="53"/>
      <c r="AE10322" s="53"/>
      <c r="AF10322" s="72"/>
      <c r="AG10322" s="70"/>
      <c r="AH10322" s="70"/>
      <c r="AI10322" s="70"/>
    </row>
    <row r="10323" spans="1:35" ht="12.75" customHeight="1" x14ac:dyDescent="0.2">
      <c r="A10323" s="64" t="s">
        <v>1711</v>
      </c>
      <c r="B10323" s="65" t="s">
        <v>1710</v>
      </c>
      <c r="C10323" s="65">
        <v>25575</v>
      </c>
      <c r="D10323" s="66">
        <f>VLOOKUP(A10323,'2.1 Termination Charges'!$B$4:$F$904,5,0)</f>
        <v>0.61817</v>
      </c>
      <c r="G10323" s="67"/>
      <c r="H10323" s="67"/>
      <c r="J10323" s="67"/>
      <c r="P10323" s="68"/>
      <c r="Q10323" s="69"/>
      <c r="R10323" s="69"/>
      <c r="Z10323" s="70"/>
      <c r="AA10323" s="71"/>
      <c r="AB10323" s="70"/>
      <c r="AC10323" s="70"/>
      <c r="AD10323" s="53"/>
      <c r="AE10323" s="53"/>
      <c r="AF10323" s="72"/>
      <c r="AG10323" s="70"/>
      <c r="AH10323" s="70"/>
      <c r="AI10323" s="70"/>
    </row>
    <row r="10324" spans="1:35" ht="12.75" customHeight="1" x14ac:dyDescent="0.2">
      <c r="A10324" s="64" t="s">
        <v>1711</v>
      </c>
      <c r="B10324" s="65" t="s">
        <v>1710</v>
      </c>
      <c r="C10324" s="65">
        <v>25576</v>
      </c>
      <c r="D10324" s="66">
        <f>VLOOKUP(A10324,'2.1 Termination Charges'!$B$4:$F$904,5,0)</f>
        <v>0.61817</v>
      </c>
      <c r="G10324" s="67"/>
      <c r="H10324" s="67"/>
      <c r="J10324" s="67"/>
      <c r="P10324" s="68"/>
      <c r="Q10324" s="69"/>
      <c r="R10324" s="69"/>
      <c r="Z10324" s="70"/>
      <c r="AA10324" s="71"/>
      <c r="AB10324" s="70"/>
      <c r="AC10324" s="70"/>
      <c r="AD10324" s="53"/>
      <c r="AE10324" s="53"/>
      <c r="AF10324" s="72"/>
      <c r="AG10324" s="70"/>
      <c r="AH10324" s="70"/>
      <c r="AI10324" s="70"/>
    </row>
    <row r="10325" spans="1:35" ht="12.75" customHeight="1" x14ac:dyDescent="0.2">
      <c r="A10325" s="64" t="s">
        <v>1713</v>
      </c>
      <c r="B10325" s="65" t="s">
        <v>1712</v>
      </c>
      <c r="C10325" s="65">
        <v>2556</v>
      </c>
      <c r="D10325" s="66">
        <f>VLOOKUP(A10325,'2.1 Termination Charges'!$B$4:$F$904,5,0)</f>
        <v>0.61817</v>
      </c>
      <c r="G10325" s="67"/>
      <c r="H10325" s="67"/>
      <c r="J10325" s="67"/>
      <c r="P10325" s="68"/>
      <c r="Q10325" s="69"/>
      <c r="R10325" s="69"/>
      <c r="Z10325" s="70"/>
      <c r="AA10325" s="71"/>
      <c r="AB10325" s="70"/>
      <c r="AC10325" s="70"/>
      <c r="AD10325" s="53"/>
      <c r="AE10325" s="53"/>
      <c r="AF10325" s="72"/>
      <c r="AG10325" s="70"/>
      <c r="AH10325" s="70"/>
      <c r="AI10325" s="70"/>
    </row>
    <row r="10326" spans="1:35" ht="12.75" customHeight="1" x14ac:dyDescent="0.2">
      <c r="A10326" s="64" t="s">
        <v>1713</v>
      </c>
      <c r="B10326" s="65" t="s">
        <v>1712</v>
      </c>
      <c r="C10326" s="65">
        <v>2557</v>
      </c>
      <c r="D10326" s="66">
        <f>VLOOKUP(A10326,'2.1 Termination Charges'!$B$4:$F$904,5,0)</f>
        <v>0.61817</v>
      </c>
      <c r="G10326" s="67"/>
      <c r="H10326" s="67"/>
      <c r="J10326" s="67"/>
      <c r="P10326" s="68"/>
      <c r="Q10326" s="69"/>
      <c r="R10326" s="69"/>
      <c r="Z10326" s="70"/>
      <c r="AA10326" s="71"/>
      <c r="AB10326" s="70"/>
      <c r="AC10326" s="70"/>
      <c r="AD10326" s="53"/>
      <c r="AE10326" s="53"/>
      <c r="AF10326" s="72"/>
      <c r="AG10326" s="70"/>
      <c r="AH10326" s="70"/>
      <c r="AI10326" s="70"/>
    </row>
    <row r="10327" spans="1:35" ht="12.75" customHeight="1" x14ac:dyDescent="0.2">
      <c r="A10327" s="64" t="s">
        <v>1715</v>
      </c>
      <c r="B10327" s="65" t="s">
        <v>1714</v>
      </c>
      <c r="C10327" s="65">
        <v>66</v>
      </c>
      <c r="D10327" s="66">
        <f>VLOOKUP(A10327,'2.1 Termination Charges'!$B$4:$F$904,5,0)</f>
        <v>5.0540000000000002E-2</v>
      </c>
      <c r="G10327" s="67"/>
      <c r="H10327" s="67"/>
      <c r="J10327" s="67"/>
      <c r="P10327" s="68"/>
      <c r="Q10327" s="69"/>
      <c r="R10327" s="69"/>
      <c r="Z10327" s="70"/>
      <c r="AA10327" s="71"/>
      <c r="AB10327" s="70"/>
      <c r="AC10327" s="70"/>
      <c r="AD10327" s="53"/>
      <c r="AE10327" s="53"/>
      <c r="AF10327" s="72"/>
      <c r="AG10327" s="70"/>
      <c r="AH10327" s="70"/>
      <c r="AI10327" s="70"/>
    </row>
    <row r="10328" spans="1:35" ht="12.75" customHeight="1" x14ac:dyDescent="0.2">
      <c r="A10328" s="64" t="s">
        <v>1717</v>
      </c>
      <c r="B10328" s="65" t="s">
        <v>1716</v>
      </c>
      <c r="C10328" s="65">
        <v>668</v>
      </c>
      <c r="D10328" s="66">
        <f>VLOOKUP(A10328,'2.1 Termination Charges'!$B$4:$F$904,5,0)</f>
        <v>4.8730000000000002E-2</v>
      </c>
      <c r="G10328" s="67"/>
      <c r="H10328" s="67"/>
      <c r="J10328" s="67"/>
      <c r="P10328" s="68"/>
      <c r="Q10328" s="69"/>
      <c r="R10328" s="69"/>
      <c r="Z10328" s="70"/>
      <c r="AA10328" s="71"/>
      <c r="AB10328" s="70"/>
      <c r="AC10328" s="70"/>
      <c r="AD10328" s="53"/>
      <c r="AE10328" s="53"/>
      <c r="AF10328" s="72"/>
      <c r="AG10328" s="70"/>
      <c r="AH10328" s="70"/>
      <c r="AI10328" s="70"/>
    </row>
    <row r="10329" spans="1:35" ht="12.75" customHeight="1" x14ac:dyDescent="0.2">
      <c r="A10329" s="64" t="s">
        <v>1717</v>
      </c>
      <c r="B10329" s="65" t="s">
        <v>1716</v>
      </c>
      <c r="C10329" s="65">
        <v>669</v>
      </c>
      <c r="D10329" s="66">
        <f>VLOOKUP(A10329,'2.1 Termination Charges'!$B$4:$F$904,5,0)</f>
        <v>4.8730000000000002E-2</v>
      </c>
      <c r="G10329" s="67"/>
      <c r="H10329" s="67"/>
      <c r="J10329" s="67"/>
      <c r="P10329" s="68"/>
      <c r="Q10329" s="69"/>
      <c r="R10329" s="69"/>
      <c r="Z10329" s="70"/>
      <c r="AA10329" s="71"/>
      <c r="AB10329" s="70"/>
      <c r="AC10329" s="70"/>
      <c r="AD10329" s="53"/>
      <c r="AE10329" s="53"/>
      <c r="AF10329" s="72"/>
      <c r="AG10329" s="70"/>
      <c r="AH10329" s="70"/>
      <c r="AI10329" s="70"/>
    </row>
    <row r="10330" spans="1:35" ht="12.75" customHeight="1" x14ac:dyDescent="0.2">
      <c r="A10330" s="64" t="s">
        <v>1719</v>
      </c>
      <c r="B10330" s="65" t="s">
        <v>1718</v>
      </c>
      <c r="C10330" s="65">
        <v>228</v>
      </c>
      <c r="D10330" s="66">
        <f>VLOOKUP(A10330,'2.1 Termination Charges'!$B$4:$F$904,5,0)</f>
        <v>0.49236000000000002</v>
      </c>
      <c r="G10330" s="67"/>
      <c r="H10330" s="67"/>
      <c r="J10330" s="67"/>
      <c r="P10330" s="68"/>
      <c r="Q10330" s="69"/>
      <c r="R10330" s="69"/>
      <c r="Z10330" s="70"/>
      <c r="AA10330" s="71"/>
      <c r="AB10330" s="70"/>
      <c r="AC10330" s="70"/>
      <c r="AD10330" s="53"/>
      <c r="AE10330" s="53"/>
      <c r="AF10330" s="72"/>
      <c r="AG10330" s="70"/>
      <c r="AH10330" s="70"/>
      <c r="AI10330" s="70"/>
    </row>
    <row r="10331" spans="1:35" ht="12.75" customHeight="1" x14ac:dyDescent="0.2">
      <c r="A10331" s="64" t="s">
        <v>1721</v>
      </c>
      <c r="B10331" s="65" t="s">
        <v>1720</v>
      </c>
      <c r="C10331" s="65">
        <v>22879</v>
      </c>
      <c r="D10331" s="66">
        <f>VLOOKUP(A10331,'2.1 Termination Charges'!$B$4:$F$904,5,0)</f>
        <v>0.66398999999999997</v>
      </c>
      <c r="G10331" s="67"/>
      <c r="H10331" s="67"/>
      <c r="J10331" s="67"/>
      <c r="P10331" s="68"/>
      <c r="Q10331" s="69"/>
      <c r="R10331" s="69"/>
      <c r="Z10331" s="70"/>
      <c r="AA10331" s="71"/>
      <c r="AB10331" s="70"/>
      <c r="AC10331" s="70"/>
      <c r="AD10331" s="53"/>
      <c r="AE10331" s="53"/>
      <c r="AF10331" s="72"/>
      <c r="AG10331" s="70"/>
      <c r="AH10331" s="70"/>
      <c r="AI10331" s="70"/>
    </row>
    <row r="10332" spans="1:35" ht="12.75" customHeight="1" x14ac:dyDescent="0.2">
      <c r="A10332" s="64" t="s">
        <v>1721</v>
      </c>
      <c r="B10332" s="65" t="s">
        <v>1720</v>
      </c>
      <c r="C10332" s="65">
        <v>22896</v>
      </c>
      <c r="D10332" s="66">
        <f>VLOOKUP(A10332,'2.1 Termination Charges'!$B$4:$F$904,5,0)</f>
        <v>0.66398999999999997</v>
      </c>
      <c r="G10332" s="67"/>
      <c r="H10332" s="67"/>
      <c r="J10332" s="67"/>
      <c r="P10332" s="68"/>
      <c r="Q10332" s="69"/>
      <c r="R10332" s="69"/>
      <c r="Z10332" s="70"/>
      <c r="AA10332" s="71"/>
      <c r="AB10332" s="70"/>
      <c r="AC10332" s="70"/>
      <c r="AD10332" s="53"/>
      <c r="AE10332" s="53"/>
      <c r="AF10332" s="72"/>
      <c r="AG10332" s="70"/>
      <c r="AH10332" s="70"/>
      <c r="AI10332" s="70"/>
    </row>
    <row r="10333" spans="1:35" ht="12.75" customHeight="1" x14ac:dyDescent="0.2">
      <c r="A10333" s="64" t="s">
        <v>1721</v>
      </c>
      <c r="B10333" s="65" t="s">
        <v>1720</v>
      </c>
      <c r="C10333" s="65">
        <v>22897</v>
      </c>
      <c r="D10333" s="66">
        <f>VLOOKUP(A10333,'2.1 Termination Charges'!$B$4:$F$904,5,0)</f>
        <v>0.66398999999999997</v>
      </c>
      <c r="G10333" s="67"/>
      <c r="H10333" s="67"/>
      <c r="J10333" s="67"/>
      <c r="P10333" s="68"/>
      <c r="Q10333" s="69"/>
      <c r="R10333" s="69"/>
      <c r="Z10333" s="70"/>
      <c r="AA10333" s="71"/>
      <c r="AB10333" s="70"/>
      <c r="AC10333" s="70"/>
      <c r="AD10333" s="53"/>
      <c r="AE10333" s="53"/>
      <c r="AF10333" s="72"/>
      <c r="AG10333" s="70"/>
      <c r="AH10333" s="70"/>
      <c r="AI10333" s="70"/>
    </row>
    <row r="10334" spans="1:35" ht="12.75" customHeight="1" x14ac:dyDescent="0.2">
      <c r="A10334" s="64" t="s">
        <v>1721</v>
      </c>
      <c r="B10334" s="65" t="s">
        <v>1720</v>
      </c>
      <c r="C10334" s="65">
        <v>22898</v>
      </c>
      <c r="D10334" s="66">
        <f>VLOOKUP(A10334,'2.1 Termination Charges'!$B$4:$F$904,5,0)</f>
        <v>0.66398999999999997</v>
      </c>
      <c r="G10334" s="67"/>
      <c r="H10334" s="67"/>
      <c r="J10334" s="67"/>
      <c r="P10334" s="68"/>
      <c r="Q10334" s="69"/>
      <c r="R10334" s="69"/>
      <c r="Z10334" s="70"/>
      <c r="AA10334" s="71"/>
      <c r="AB10334" s="70"/>
      <c r="AC10334" s="70"/>
      <c r="AD10334" s="53"/>
      <c r="AE10334" s="53"/>
      <c r="AF10334" s="72"/>
      <c r="AG10334" s="70"/>
      <c r="AH10334" s="70"/>
      <c r="AI10334" s="70"/>
    </row>
    <row r="10335" spans="1:35" ht="12.75" customHeight="1" x14ac:dyDescent="0.2">
      <c r="A10335" s="64" t="s">
        <v>1721</v>
      </c>
      <c r="B10335" s="65" t="s">
        <v>1720</v>
      </c>
      <c r="C10335" s="65">
        <v>22899</v>
      </c>
      <c r="D10335" s="66">
        <f>VLOOKUP(A10335,'2.1 Termination Charges'!$B$4:$F$904,5,0)</f>
        <v>0.66398999999999997</v>
      </c>
      <c r="G10335" s="67"/>
      <c r="H10335" s="67"/>
      <c r="J10335" s="67"/>
      <c r="P10335" s="68"/>
      <c r="Q10335" s="69"/>
      <c r="R10335" s="69"/>
      <c r="Z10335" s="70"/>
      <c r="AA10335" s="71"/>
      <c r="AB10335" s="70"/>
      <c r="AC10335" s="70"/>
      <c r="AD10335" s="53"/>
      <c r="AE10335" s="53"/>
      <c r="AF10335" s="72"/>
      <c r="AG10335" s="70"/>
      <c r="AH10335" s="70"/>
      <c r="AI10335" s="70"/>
    </row>
    <row r="10336" spans="1:35" ht="12.75" customHeight="1" x14ac:dyDescent="0.2">
      <c r="A10336" s="64" t="s">
        <v>1723</v>
      </c>
      <c r="B10336" s="65" t="s">
        <v>1722</v>
      </c>
      <c r="C10336" s="65">
        <v>22870</v>
      </c>
      <c r="D10336" s="66">
        <f>VLOOKUP(A10336,'2.1 Termination Charges'!$B$4:$F$904,5,0)</f>
        <v>0.42908000000000002</v>
      </c>
      <c r="G10336" s="67"/>
      <c r="H10336" s="67"/>
      <c r="J10336" s="67"/>
      <c r="P10336" s="68"/>
      <c r="Q10336" s="69"/>
      <c r="R10336" s="69"/>
      <c r="Z10336" s="70"/>
      <c r="AA10336" s="71"/>
      <c r="AB10336" s="70"/>
      <c r="AC10336" s="70"/>
      <c r="AD10336" s="53"/>
      <c r="AE10336" s="53"/>
      <c r="AF10336" s="72"/>
      <c r="AG10336" s="70"/>
      <c r="AH10336" s="70"/>
      <c r="AI10336" s="70"/>
    </row>
    <row r="10337" spans="1:35" ht="12.75" customHeight="1" x14ac:dyDescent="0.2">
      <c r="A10337" s="64" t="s">
        <v>1723</v>
      </c>
      <c r="B10337" s="65" t="s">
        <v>1722</v>
      </c>
      <c r="C10337" s="65">
        <v>22890</v>
      </c>
      <c r="D10337" s="66">
        <f>VLOOKUP(A10337,'2.1 Termination Charges'!$B$4:$F$904,5,0)</f>
        <v>0.42908000000000002</v>
      </c>
      <c r="G10337" s="67"/>
      <c r="H10337" s="67"/>
      <c r="J10337" s="67"/>
      <c r="P10337" s="68"/>
      <c r="Q10337" s="69"/>
      <c r="R10337" s="69"/>
      <c r="Z10337" s="70"/>
      <c r="AA10337" s="71"/>
      <c r="AB10337" s="70"/>
      <c r="AC10337" s="70"/>
      <c r="AD10337" s="53"/>
      <c r="AE10337" s="53"/>
      <c r="AF10337" s="72"/>
      <c r="AG10337" s="70"/>
      <c r="AH10337" s="70"/>
      <c r="AI10337" s="70"/>
    </row>
    <row r="10338" spans="1:35" ht="12.75" customHeight="1" x14ac:dyDescent="0.2">
      <c r="A10338" s="64" t="s">
        <v>1723</v>
      </c>
      <c r="B10338" s="65" t="s">
        <v>1722</v>
      </c>
      <c r="C10338" s="65">
        <v>22891</v>
      </c>
      <c r="D10338" s="66">
        <f>VLOOKUP(A10338,'2.1 Termination Charges'!$B$4:$F$904,5,0)</f>
        <v>0.42908000000000002</v>
      </c>
      <c r="G10338" s="67"/>
      <c r="H10338" s="67"/>
      <c r="J10338" s="67"/>
      <c r="P10338" s="68"/>
      <c r="Q10338" s="69"/>
      <c r="R10338" s="69"/>
      <c r="Z10338" s="70"/>
      <c r="AA10338" s="71"/>
      <c r="AB10338" s="70"/>
      <c r="AC10338" s="70"/>
      <c r="AD10338" s="53"/>
      <c r="AE10338" s="53"/>
      <c r="AF10338" s="72"/>
      <c r="AG10338" s="70"/>
      <c r="AH10338" s="70"/>
      <c r="AI10338" s="70"/>
    </row>
    <row r="10339" spans="1:35" ht="12.75" customHeight="1" x14ac:dyDescent="0.2">
      <c r="A10339" s="64" t="s">
        <v>1723</v>
      </c>
      <c r="B10339" s="65" t="s">
        <v>1722</v>
      </c>
      <c r="C10339" s="65">
        <v>22892</v>
      </c>
      <c r="D10339" s="66">
        <f>VLOOKUP(A10339,'2.1 Termination Charges'!$B$4:$F$904,5,0)</f>
        <v>0.42908000000000002</v>
      </c>
      <c r="G10339" s="67"/>
      <c r="H10339" s="67"/>
      <c r="J10339" s="67"/>
      <c r="P10339" s="68"/>
      <c r="Q10339" s="69"/>
      <c r="R10339" s="69"/>
      <c r="Z10339" s="70"/>
      <c r="AA10339" s="71"/>
      <c r="AB10339" s="70"/>
      <c r="AC10339" s="70"/>
      <c r="AD10339" s="53"/>
      <c r="AE10339" s="53"/>
      <c r="AF10339" s="72"/>
      <c r="AG10339" s="70"/>
      <c r="AH10339" s="70"/>
      <c r="AI10339" s="70"/>
    </row>
    <row r="10340" spans="1:35" ht="12.75" customHeight="1" x14ac:dyDescent="0.2">
      <c r="A10340" s="64" t="s">
        <v>1723</v>
      </c>
      <c r="B10340" s="65" t="s">
        <v>1722</v>
      </c>
      <c r="C10340" s="65">
        <v>22893</v>
      </c>
      <c r="D10340" s="66">
        <f>VLOOKUP(A10340,'2.1 Termination Charges'!$B$4:$F$904,5,0)</f>
        <v>0.42908000000000002</v>
      </c>
      <c r="G10340" s="67"/>
      <c r="H10340" s="67"/>
      <c r="J10340" s="67"/>
      <c r="P10340" s="68"/>
      <c r="Q10340" s="69"/>
      <c r="R10340" s="69"/>
      <c r="Z10340" s="70"/>
      <c r="AA10340" s="71"/>
      <c r="AB10340" s="70"/>
      <c r="AC10340" s="70"/>
      <c r="AD10340" s="53"/>
      <c r="AE10340" s="53"/>
      <c r="AF10340" s="72"/>
      <c r="AG10340" s="70"/>
      <c r="AH10340" s="70"/>
      <c r="AI10340" s="70"/>
    </row>
    <row r="10341" spans="1:35" ht="12.75" customHeight="1" x14ac:dyDescent="0.2">
      <c r="A10341" s="64" t="s">
        <v>1725</v>
      </c>
      <c r="B10341" s="65" t="s">
        <v>1724</v>
      </c>
      <c r="C10341" s="65">
        <v>690</v>
      </c>
      <c r="D10341" s="66">
        <f>VLOOKUP(A10341,'2.1 Termination Charges'!$B$4:$F$904,5,0)</f>
        <v>2.71062</v>
      </c>
      <c r="G10341" s="67"/>
      <c r="H10341" s="67"/>
      <c r="J10341" s="67"/>
      <c r="P10341" s="68"/>
      <c r="Q10341" s="69"/>
      <c r="R10341" s="69"/>
      <c r="Z10341" s="70"/>
      <c r="AA10341" s="71"/>
      <c r="AB10341" s="70"/>
      <c r="AC10341" s="70"/>
      <c r="AD10341" s="53"/>
      <c r="AE10341" s="53"/>
      <c r="AF10341" s="72"/>
      <c r="AG10341" s="70"/>
      <c r="AH10341" s="70"/>
      <c r="AI10341" s="70"/>
    </row>
    <row r="10342" spans="1:35" ht="12.75" customHeight="1" x14ac:dyDescent="0.2">
      <c r="A10342" s="64" t="s">
        <v>1727</v>
      </c>
      <c r="B10342" s="65" t="s">
        <v>1726</v>
      </c>
      <c r="C10342" s="65">
        <v>676</v>
      </c>
      <c r="D10342" s="66">
        <f>VLOOKUP(A10342,'2.1 Termination Charges'!$B$4:$F$904,5,0)</f>
        <v>1.5049399999999999</v>
      </c>
      <c r="G10342" s="67"/>
      <c r="H10342" s="67"/>
      <c r="J10342" s="67"/>
      <c r="P10342" s="68"/>
      <c r="Q10342" s="69"/>
      <c r="R10342" s="69"/>
      <c r="Z10342" s="70"/>
      <c r="AA10342" s="71"/>
      <c r="AB10342" s="70"/>
      <c r="AC10342" s="70"/>
      <c r="AD10342" s="53"/>
      <c r="AE10342" s="53"/>
      <c r="AF10342" s="72"/>
      <c r="AG10342" s="70"/>
      <c r="AH10342" s="70"/>
      <c r="AI10342" s="70"/>
    </row>
    <row r="10343" spans="1:35" ht="12.75" customHeight="1" x14ac:dyDescent="0.2">
      <c r="A10343" s="64" t="s">
        <v>1729</v>
      </c>
      <c r="B10343" s="65" t="s">
        <v>1728</v>
      </c>
      <c r="C10343" s="65">
        <v>1868</v>
      </c>
      <c r="D10343" s="66">
        <f>VLOOKUP(A10343,'2.1 Termination Charges'!$B$4:$F$904,5,0)</f>
        <v>0.14545</v>
      </c>
      <c r="G10343" s="67"/>
      <c r="H10343" s="67"/>
      <c r="J10343" s="67"/>
      <c r="P10343" s="68"/>
      <c r="Q10343" s="69"/>
      <c r="R10343" s="69"/>
      <c r="Z10343" s="70"/>
      <c r="AA10343" s="71"/>
      <c r="AB10343" s="70"/>
      <c r="AC10343" s="70"/>
      <c r="AD10343" s="53"/>
      <c r="AE10343" s="53"/>
      <c r="AF10343" s="72"/>
      <c r="AG10343" s="70"/>
      <c r="AH10343" s="70"/>
      <c r="AI10343" s="70"/>
    </row>
    <row r="10344" spans="1:35" ht="12.75" customHeight="1" x14ac:dyDescent="0.2">
      <c r="A10344" s="64" t="s">
        <v>1731</v>
      </c>
      <c r="B10344" s="65" t="s">
        <v>1730</v>
      </c>
      <c r="C10344" s="65">
        <v>1868263</v>
      </c>
      <c r="D10344" s="66">
        <f>VLOOKUP(A10344,'2.1 Termination Charges'!$B$4:$F$904,5,0)</f>
        <v>0.31818000000000002</v>
      </c>
      <c r="G10344" s="67"/>
      <c r="H10344" s="67"/>
      <c r="J10344" s="67"/>
      <c r="P10344" s="68"/>
      <c r="Q10344" s="69"/>
      <c r="R10344" s="69"/>
      <c r="Z10344" s="70"/>
      <c r="AA10344" s="71"/>
      <c r="AB10344" s="70"/>
      <c r="AC10344" s="70"/>
      <c r="AD10344" s="53"/>
      <c r="AE10344" s="53"/>
      <c r="AF10344" s="72"/>
      <c r="AG10344" s="70"/>
      <c r="AH10344" s="70"/>
      <c r="AI10344" s="70"/>
    </row>
    <row r="10345" spans="1:35" ht="12.75" customHeight="1" x14ac:dyDescent="0.2">
      <c r="A10345" s="64" t="s">
        <v>1731</v>
      </c>
      <c r="B10345" s="65" t="s">
        <v>1730</v>
      </c>
      <c r="C10345" s="65">
        <v>1868264</v>
      </c>
      <c r="D10345" s="66">
        <f>VLOOKUP(A10345,'2.1 Termination Charges'!$B$4:$F$904,5,0)</f>
        <v>0.31818000000000002</v>
      </c>
      <c r="G10345" s="67"/>
      <c r="H10345" s="67"/>
      <c r="J10345" s="67"/>
      <c r="P10345" s="68"/>
      <c r="Q10345" s="69"/>
      <c r="R10345" s="69"/>
      <c r="Z10345" s="70"/>
      <c r="AA10345" s="71"/>
      <c r="AB10345" s="70"/>
      <c r="AC10345" s="70"/>
      <c r="AD10345" s="53"/>
      <c r="AE10345" s="53"/>
      <c r="AF10345" s="72"/>
      <c r="AG10345" s="70"/>
      <c r="AH10345" s="70"/>
      <c r="AI10345" s="70"/>
    </row>
    <row r="10346" spans="1:35" ht="12.75" customHeight="1" x14ac:dyDescent="0.2">
      <c r="A10346" s="64" t="s">
        <v>1731</v>
      </c>
      <c r="B10346" s="65" t="s">
        <v>1730</v>
      </c>
      <c r="C10346" s="65">
        <v>1868265</v>
      </c>
      <c r="D10346" s="66">
        <f>VLOOKUP(A10346,'2.1 Termination Charges'!$B$4:$F$904,5,0)</f>
        <v>0.31818000000000002</v>
      </c>
      <c r="G10346" s="67"/>
      <c r="H10346" s="67"/>
      <c r="J10346" s="67"/>
      <c r="P10346" s="68"/>
      <c r="Q10346" s="69"/>
      <c r="R10346" s="69"/>
      <c r="Z10346" s="70"/>
      <c r="AA10346" s="71"/>
      <c r="AB10346" s="70"/>
      <c r="AC10346" s="70"/>
      <c r="AD10346" s="53"/>
      <c r="AE10346" s="53"/>
      <c r="AF10346" s="72"/>
      <c r="AG10346" s="70"/>
      <c r="AH10346" s="70"/>
      <c r="AI10346" s="70"/>
    </row>
    <row r="10347" spans="1:35" ht="12.75" customHeight="1" x14ac:dyDescent="0.2">
      <c r="A10347" s="64" t="s">
        <v>1731</v>
      </c>
      <c r="B10347" s="65" t="s">
        <v>1730</v>
      </c>
      <c r="C10347" s="65">
        <v>186827</v>
      </c>
      <c r="D10347" s="66">
        <f>VLOOKUP(A10347,'2.1 Termination Charges'!$B$4:$F$904,5,0)</f>
        <v>0.31818000000000002</v>
      </c>
      <c r="G10347" s="67"/>
      <c r="H10347" s="67"/>
      <c r="J10347" s="67"/>
      <c r="P10347" s="68"/>
      <c r="Q10347" s="69"/>
      <c r="R10347" s="69"/>
      <c r="Z10347" s="70"/>
      <c r="AA10347" s="71"/>
      <c r="AB10347" s="70"/>
      <c r="AC10347" s="70"/>
      <c r="AD10347" s="53"/>
      <c r="AE10347" s="53"/>
      <c r="AF10347" s="72"/>
      <c r="AG10347" s="70"/>
      <c r="AH10347" s="70"/>
      <c r="AI10347" s="70"/>
    </row>
    <row r="10348" spans="1:35" ht="12.75" customHeight="1" x14ac:dyDescent="0.2">
      <c r="A10348" s="64" t="s">
        <v>1731</v>
      </c>
      <c r="B10348" s="65" t="s">
        <v>1730</v>
      </c>
      <c r="C10348" s="65">
        <v>186828</v>
      </c>
      <c r="D10348" s="66">
        <f>VLOOKUP(A10348,'2.1 Termination Charges'!$B$4:$F$904,5,0)</f>
        <v>0.31818000000000002</v>
      </c>
      <c r="G10348" s="67"/>
      <c r="H10348" s="67"/>
      <c r="J10348" s="67"/>
      <c r="P10348" s="68"/>
      <c r="Q10348" s="69"/>
      <c r="R10348" s="69"/>
      <c r="Z10348" s="70"/>
      <c r="AA10348" s="71"/>
      <c r="AB10348" s="70"/>
      <c r="AC10348" s="70"/>
      <c r="AD10348" s="53"/>
      <c r="AE10348" s="53"/>
      <c r="AF10348" s="72"/>
      <c r="AG10348" s="70"/>
      <c r="AH10348" s="70"/>
      <c r="AI10348" s="70"/>
    </row>
    <row r="10349" spans="1:35" ht="12.75" customHeight="1" x14ac:dyDescent="0.2">
      <c r="A10349" s="64" t="s">
        <v>1731</v>
      </c>
      <c r="B10349" s="65" t="s">
        <v>1730</v>
      </c>
      <c r="C10349" s="65">
        <v>186829</v>
      </c>
      <c r="D10349" s="66">
        <f>VLOOKUP(A10349,'2.1 Termination Charges'!$B$4:$F$904,5,0)</f>
        <v>0.31818000000000002</v>
      </c>
      <c r="G10349" s="67"/>
      <c r="H10349" s="67"/>
      <c r="J10349" s="67"/>
      <c r="P10349" s="68"/>
      <c r="Q10349" s="69"/>
      <c r="R10349" s="69"/>
      <c r="Z10349" s="70"/>
      <c r="AA10349" s="71"/>
      <c r="AB10349" s="70"/>
      <c r="AC10349" s="70"/>
      <c r="AD10349" s="53"/>
      <c r="AE10349" s="53"/>
      <c r="AF10349" s="72"/>
      <c r="AG10349" s="70"/>
      <c r="AH10349" s="70"/>
      <c r="AI10349" s="70"/>
    </row>
    <row r="10350" spans="1:35" ht="12.75" customHeight="1" x14ac:dyDescent="0.2">
      <c r="A10350" s="64" t="s">
        <v>1731</v>
      </c>
      <c r="B10350" s="65" t="s">
        <v>1730</v>
      </c>
      <c r="C10350" s="65">
        <v>18683</v>
      </c>
      <c r="D10350" s="66">
        <f>VLOOKUP(A10350,'2.1 Termination Charges'!$B$4:$F$904,5,0)</f>
        <v>0.31818000000000002</v>
      </c>
      <c r="G10350" s="67"/>
      <c r="H10350" s="67"/>
      <c r="J10350" s="67"/>
      <c r="P10350" s="68"/>
      <c r="Q10350" s="69"/>
      <c r="R10350" s="69"/>
      <c r="Z10350" s="70"/>
      <c r="AA10350" s="71"/>
      <c r="AB10350" s="70"/>
      <c r="AC10350" s="70"/>
      <c r="AD10350" s="53"/>
      <c r="AE10350" s="53"/>
      <c r="AF10350" s="72"/>
      <c r="AG10350" s="70"/>
      <c r="AH10350" s="70"/>
      <c r="AI10350" s="70"/>
    </row>
    <row r="10351" spans="1:35" ht="12.75" customHeight="1" x14ac:dyDescent="0.2">
      <c r="A10351" s="64" t="s">
        <v>1731</v>
      </c>
      <c r="B10351" s="65" t="s">
        <v>1730</v>
      </c>
      <c r="C10351" s="65">
        <v>186846</v>
      </c>
      <c r="D10351" s="66">
        <f>VLOOKUP(A10351,'2.1 Termination Charges'!$B$4:$F$904,5,0)</f>
        <v>0.31818000000000002</v>
      </c>
      <c r="G10351" s="67"/>
      <c r="H10351" s="67"/>
      <c r="J10351" s="67"/>
      <c r="P10351" s="68"/>
      <c r="Q10351" s="69"/>
      <c r="R10351" s="69"/>
      <c r="Z10351" s="70"/>
      <c r="AA10351" s="71"/>
      <c r="AB10351" s="70"/>
      <c r="AC10351" s="70"/>
      <c r="AD10351" s="53"/>
      <c r="AE10351" s="53"/>
      <c r="AF10351" s="72"/>
      <c r="AG10351" s="70"/>
      <c r="AH10351" s="70"/>
      <c r="AI10351" s="70"/>
    </row>
    <row r="10352" spans="1:35" ht="12.75" customHeight="1" x14ac:dyDescent="0.2">
      <c r="A10352" s="64" t="s">
        <v>1731</v>
      </c>
      <c r="B10352" s="65" t="s">
        <v>1730</v>
      </c>
      <c r="C10352" s="65">
        <v>186847</v>
      </c>
      <c r="D10352" s="66">
        <f>VLOOKUP(A10352,'2.1 Termination Charges'!$B$4:$F$904,5,0)</f>
        <v>0.31818000000000002</v>
      </c>
      <c r="G10352" s="67"/>
      <c r="H10352" s="67"/>
      <c r="J10352" s="67"/>
      <c r="P10352" s="68"/>
      <c r="Q10352" s="69"/>
      <c r="R10352" s="69"/>
      <c r="Z10352" s="70"/>
      <c r="AA10352" s="71"/>
      <c r="AB10352" s="70"/>
      <c r="AC10352" s="70"/>
      <c r="AD10352" s="53"/>
      <c r="AE10352" s="53"/>
      <c r="AF10352" s="72"/>
      <c r="AG10352" s="70"/>
      <c r="AH10352" s="70"/>
      <c r="AI10352" s="70"/>
    </row>
    <row r="10353" spans="1:35" ht="12.75" customHeight="1" x14ac:dyDescent="0.2">
      <c r="A10353" s="64" t="s">
        <v>1731</v>
      </c>
      <c r="B10353" s="65" t="s">
        <v>1730</v>
      </c>
      <c r="C10353" s="65">
        <v>186848</v>
      </c>
      <c r="D10353" s="66">
        <f>VLOOKUP(A10353,'2.1 Termination Charges'!$B$4:$F$904,5,0)</f>
        <v>0.31818000000000002</v>
      </c>
      <c r="G10353" s="67"/>
      <c r="H10353" s="67"/>
      <c r="J10353" s="67"/>
      <c r="P10353" s="68"/>
      <c r="Q10353" s="69"/>
      <c r="R10353" s="69"/>
      <c r="Z10353" s="70"/>
      <c r="AA10353" s="71"/>
      <c r="AB10353" s="70"/>
      <c r="AC10353" s="70"/>
      <c r="AD10353" s="53"/>
      <c r="AE10353" s="53"/>
      <c r="AF10353" s="72"/>
      <c r="AG10353" s="70"/>
      <c r="AH10353" s="70"/>
      <c r="AI10353" s="70"/>
    </row>
    <row r="10354" spans="1:35" ht="12.75" customHeight="1" x14ac:dyDescent="0.2">
      <c r="A10354" s="64" t="s">
        <v>1731</v>
      </c>
      <c r="B10354" s="65" t="s">
        <v>1730</v>
      </c>
      <c r="C10354" s="65">
        <v>186849</v>
      </c>
      <c r="D10354" s="66">
        <f>VLOOKUP(A10354,'2.1 Termination Charges'!$B$4:$F$904,5,0)</f>
        <v>0.31818000000000002</v>
      </c>
      <c r="G10354" s="67"/>
      <c r="H10354" s="67"/>
      <c r="J10354" s="67"/>
      <c r="P10354" s="68"/>
      <c r="Q10354" s="69"/>
      <c r="R10354" s="69"/>
      <c r="Z10354" s="70"/>
      <c r="AA10354" s="71"/>
      <c r="AB10354" s="70"/>
      <c r="AC10354" s="70"/>
      <c r="AD10354" s="53"/>
      <c r="AE10354" s="53"/>
      <c r="AF10354" s="72"/>
      <c r="AG10354" s="70"/>
      <c r="AH10354" s="70"/>
      <c r="AI10354" s="70"/>
    </row>
    <row r="10355" spans="1:35" ht="12.75" customHeight="1" x14ac:dyDescent="0.2">
      <c r="A10355" s="64" t="s">
        <v>1731</v>
      </c>
      <c r="B10355" s="65" t="s">
        <v>1730</v>
      </c>
      <c r="C10355" s="65">
        <v>1868620</v>
      </c>
      <c r="D10355" s="66">
        <f>VLOOKUP(A10355,'2.1 Termination Charges'!$B$4:$F$904,5,0)</f>
        <v>0.31818000000000002</v>
      </c>
      <c r="G10355" s="67"/>
      <c r="H10355" s="67"/>
      <c r="J10355" s="67"/>
      <c r="P10355" s="68"/>
      <c r="Q10355" s="69"/>
      <c r="R10355" s="69"/>
      <c r="Z10355" s="70"/>
      <c r="AA10355" s="71"/>
      <c r="AB10355" s="70"/>
      <c r="AC10355" s="70"/>
      <c r="AD10355" s="53"/>
      <c r="AE10355" s="53"/>
      <c r="AF10355" s="72"/>
      <c r="AG10355" s="70"/>
      <c r="AH10355" s="70"/>
      <c r="AI10355" s="70"/>
    </row>
    <row r="10356" spans="1:35" ht="12.75" customHeight="1" x14ac:dyDescent="0.2">
      <c r="A10356" s="64" t="s">
        <v>1731</v>
      </c>
      <c r="B10356" s="65" t="s">
        <v>1730</v>
      </c>
      <c r="C10356" s="65">
        <v>1868678</v>
      </c>
      <c r="D10356" s="66">
        <f>VLOOKUP(A10356,'2.1 Termination Charges'!$B$4:$F$904,5,0)</f>
        <v>0.31818000000000002</v>
      </c>
      <c r="G10356" s="67"/>
      <c r="H10356" s="67"/>
      <c r="J10356" s="67"/>
      <c r="P10356" s="68"/>
      <c r="Q10356" s="69"/>
      <c r="R10356" s="69"/>
      <c r="Z10356" s="70"/>
      <c r="AA10356" s="71"/>
      <c r="AB10356" s="70"/>
      <c r="AC10356" s="70"/>
      <c r="AD10356" s="53"/>
      <c r="AE10356" s="53"/>
      <c r="AF10356" s="72"/>
      <c r="AG10356" s="70"/>
      <c r="AH10356" s="70"/>
      <c r="AI10356" s="70"/>
    </row>
    <row r="10357" spans="1:35" ht="12.75" customHeight="1" x14ac:dyDescent="0.2">
      <c r="A10357" s="64" t="s">
        <v>1731</v>
      </c>
      <c r="B10357" s="65" t="s">
        <v>1730</v>
      </c>
      <c r="C10357" s="65">
        <v>186868</v>
      </c>
      <c r="D10357" s="66">
        <f>VLOOKUP(A10357,'2.1 Termination Charges'!$B$4:$F$904,5,0)</f>
        <v>0.31818000000000002</v>
      </c>
      <c r="G10357" s="67"/>
      <c r="H10357" s="67"/>
      <c r="J10357" s="67"/>
      <c r="P10357" s="68"/>
      <c r="Q10357" s="69"/>
      <c r="R10357" s="69"/>
      <c r="Z10357" s="70"/>
      <c r="AA10357" s="71"/>
      <c r="AB10357" s="70"/>
      <c r="AC10357" s="70"/>
      <c r="AD10357" s="53"/>
      <c r="AE10357" s="53"/>
      <c r="AF10357" s="72"/>
      <c r="AG10357" s="70"/>
      <c r="AH10357" s="70"/>
      <c r="AI10357" s="70"/>
    </row>
    <row r="10358" spans="1:35" ht="12.75" customHeight="1" x14ac:dyDescent="0.2">
      <c r="A10358" s="64" t="s">
        <v>1731</v>
      </c>
      <c r="B10358" s="65" t="s">
        <v>1730</v>
      </c>
      <c r="C10358" s="65">
        <v>18687</v>
      </c>
      <c r="D10358" s="66">
        <f>VLOOKUP(A10358,'2.1 Termination Charges'!$B$4:$F$904,5,0)</f>
        <v>0.31818000000000002</v>
      </c>
      <c r="G10358" s="67"/>
      <c r="H10358" s="67"/>
      <c r="J10358" s="67"/>
      <c r="P10358" s="68"/>
      <c r="Q10358" s="69"/>
      <c r="R10358" s="69"/>
      <c r="Z10358" s="70"/>
      <c r="AA10358" s="71"/>
      <c r="AB10358" s="70"/>
      <c r="AC10358" s="70"/>
      <c r="AD10358" s="53"/>
      <c r="AE10358" s="53"/>
      <c r="AF10358" s="72"/>
      <c r="AG10358" s="70"/>
      <c r="AH10358" s="70"/>
      <c r="AI10358" s="70"/>
    </row>
    <row r="10359" spans="1:35" ht="12.75" customHeight="1" x14ac:dyDescent="0.2">
      <c r="A10359" s="64" t="s">
        <v>1733</v>
      </c>
      <c r="B10359" s="65" t="s">
        <v>1732</v>
      </c>
      <c r="C10359" s="65">
        <v>216</v>
      </c>
      <c r="D10359" s="66">
        <f>VLOOKUP(A10359,'2.1 Termination Charges'!$B$4:$F$904,5,0)</f>
        <v>1.1575599999999999</v>
      </c>
      <c r="G10359" s="67"/>
      <c r="H10359" s="67"/>
      <c r="J10359" s="67"/>
      <c r="P10359" s="68"/>
      <c r="Q10359" s="69"/>
      <c r="R10359" s="69"/>
      <c r="Z10359" s="70"/>
      <c r="AA10359" s="71"/>
      <c r="AB10359" s="70"/>
      <c r="AC10359" s="70"/>
      <c r="AD10359" s="53"/>
      <c r="AE10359" s="53"/>
      <c r="AF10359" s="72"/>
      <c r="AG10359" s="70"/>
      <c r="AH10359" s="70"/>
      <c r="AI10359" s="70"/>
    </row>
    <row r="10360" spans="1:35" ht="12.75" customHeight="1" x14ac:dyDescent="0.2">
      <c r="A10360" s="64" t="s">
        <v>1735</v>
      </c>
      <c r="B10360" s="65" t="s">
        <v>1734</v>
      </c>
      <c r="C10360" s="65">
        <v>21643</v>
      </c>
      <c r="D10360" s="66">
        <f>VLOOKUP(A10360,'2.1 Termination Charges'!$B$4:$F$904,5,0)</f>
        <v>1.1575599999999999</v>
      </c>
      <c r="G10360" s="67"/>
      <c r="H10360" s="67"/>
      <c r="J10360" s="67"/>
      <c r="P10360" s="68"/>
      <c r="Q10360" s="69"/>
      <c r="R10360" s="69"/>
      <c r="Z10360" s="70"/>
      <c r="AA10360" s="71"/>
      <c r="AB10360" s="70"/>
      <c r="AC10360" s="70"/>
      <c r="AD10360" s="53"/>
      <c r="AE10360" s="53"/>
      <c r="AF10360" s="72"/>
      <c r="AG10360" s="70"/>
      <c r="AH10360" s="70"/>
      <c r="AI10360" s="70"/>
    </row>
    <row r="10361" spans="1:35" ht="12.75" customHeight="1" x14ac:dyDescent="0.2">
      <c r="A10361" s="64" t="s">
        <v>1737</v>
      </c>
      <c r="B10361" s="65" t="s">
        <v>1736</v>
      </c>
      <c r="C10361" s="65">
        <v>2165</v>
      </c>
      <c r="D10361" s="66">
        <f>VLOOKUP(A10361,'2.1 Termination Charges'!$B$4:$F$904,5,0)</f>
        <v>1.1575599999999999</v>
      </c>
      <c r="G10361" s="67"/>
      <c r="H10361" s="67"/>
      <c r="J10361" s="67"/>
      <c r="P10361" s="68"/>
      <c r="Q10361" s="69"/>
      <c r="R10361" s="69"/>
      <c r="Z10361" s="70"/>
      <c r="AA10361" s="71"/>
      <c r="AB10361" s="70"/>
      <c r="AC10361" s="70"/>
      <c r="AD10361" s="53"/>
      <c r="AE10361" s="53"/>
      <c r="AF10361" s="72"/>
      <c r="AG10361" s="70"/>
      <c r="AH10361" s="70"/>
      <c r="AI10361" s="70"/>
    </row>
    <row r="10362" spans="1:35" ht="12.75" customHeight="1" x14ac:dyDescent="0.2">
      <c r="A10362" s="64" t="s">
        <v>1739</v>
      </c>
      <c r="B10362" s="65" t="s">
        <v>1738</v>
      </c>
      <c r="C10362" s="65">
        <v>2162</v>
      </c>
      <c r="D10362" s="66">
        <f>VLOOKUP(A10362,'2.1 Termination Charges'!$B$4:$F$904,5,0)</f>
        <v>1.1818</v>
      </c>
      <c r="G10362" s="67"/>
      <c r="H10362" s="67"/>
      <c r="J10362" s="67"/>
      <c r="P10362" s="68"/>
      <c r="Q10362" s="69"/>
      <c r="R10362" s="69"/>
      <c r="Z10362" s="70"/>
      <c r="AA10362" s="71"/>
      <c r="AB10362" s="70"/>
      <c r="AC10362" s="70"/>
      <c r="AD10362" s="53"/>
      <c r="AE10362" s="53"/>
      <c r="AF10362" s="72"/>
      <c r="AG10362" s="70"/>
      <c r="AH10362" s="70"/>
      <c r="AI10362" s="70"/>
    </row>
    <row r="10363" spans="1:35" ht="12.75" customHeight="1" x14ac:dyDescent="0.2">
      <c r="A10363" s="64" t="s">
        <v>1741</v>
      </c>
      <c r="B10363" s="65" t="s">
        <v>1740</v>
      </c>
      <c r="C10363" s="65">
        <v>21640</v>
      </c>
      <c r="D10363" s="66">
        <f>VLOOKUP(A10363,'2.1 Termination Charges'!$B$4:$F$904,5,0)</f>
        <v>1.26058</v>
      </c>
      <c r="G10363" s="67"/>
      <c r="H10363" s="67"/>
      <c r="J10363" s="67"/>
      <c r="P10363" s="68"/>
      <c r="Q10363" s="69"/>
      <c r="R10363" s="69"/>
      <c r="Z10363" s="70"/>
      <c r="AA10363" s="71"/>
      <c r="AB10363" s="70"/>
      <c r="AC10363" s="70"/>
      <c r="AD10363" s="53"/>
      <c r="AE10363" s="53"/>
      <c r="AF10363" s="72"/>
      <c r="AG10363" s="70"/>
      <c r="AH10363" s="70"/>
      <c r="AI10363" s="70"/>
    </row>
    <row r="10364" spans="1:35" ht="12.75" customHeight="1" x14ac:dyDescent="0.2">
      <c r="A10364" s="64" t="s">
        <v>1741</v>
      </c>
      <c r="B10364" s="65" t="s">
        <v>1740</v>
      </c>
      <c r="C10364" s="65">
        <v>21641</v>
      </c>
      <c r="D10364" s="66">
        <f>VLOOKUP(A10364,'2.1 Termination Charges'!$B$4:$F$904,5,0)</f>
        <v>1.26058</v>
      </c>
      <c r="G10364" s="67"/>
      <c r="H10364" s="67"/>
      <c r="J10364" s="67"/>
      <c r="P10364" s="68"/>
      <c r="Q10364" s="69"/>
      <c r="R10364" s="69"/>
      <c r="Z10364" s="70"/>
      <c r="AA10364" s="71"/>
      <c r="AB10364" s="70"/>
      <c r="AC10364" s="70"/>
      <c r="AD10364" s="53"/>
      <c r="AE10364" s="53"/>
      <c r="AF10364" s="72"/>
      <c r="AG10364" s="70"/>
      <c r="AH10364" s="70"/>
      <c r="AI10364" s="70"/>
    </row>
    <row r="10365" spans="1:35" ht="12.75" customHeight="1" x14ac:dyDescent="0.2">
      <c r="A10365" s="64" t="s">
        <v>1741</v>
      </c>
      <c r="B10365" s="65" t="s">
        <v>1740</v>
      </c>
      <c r="C10365" s="65">
        <v>21642</v>
      </c>
      <c r="D10365" s="66">
        <f>VLOOKUP(A10365,'2.1 Termination Charges'!$B$4:$F$904,5,0)</f>
        <v>1.26058</v>
      </c>
      <c r="G10365" s="67"/>
      <c r="H10365" s="67"/>
      <c r="J10365" s="67"/>
      <c r="P10365" s="68"/>
      <c r="Q10365" s="69"/>
      <c r="R10365" s="69"/>
      <c r="Z10365" s="70"/>
      <c r="AA10365" s="71"/>
      <c r="AB10365" s="70"/>
      <c r="AC10365" s="70"/>
      <c r="AD10365" s="53"/>
      <c r="AE10365" s="53"/>
      <c r="AF10365" s="72"/>
      <c r="AG10365" s="70"/>
      <c r="AH10365" s="70"/>
      <c r="AI10365" s="70"/>
    </row>
    <row r="10366" spans="1:35" ht="12.75" customHeight="1" x14ac:dyDescent="0.2">
      <c r="A10366" s="64" t="s">
        <v>1741</v>
      </c>
      <c r="B10366" s="65" t="s">
        <v>1740</v>
      </c>
      <c r="C10366" s="65">
        <v>21644</v>
      </c>
      <c r="D10366" s="66">
        <f>VLOOKUP(A10366,'2.1 Termination Charges'!$B$4:$F$904,5,0)</f>
        <v>1.26058</v>
      </c>
      <c r="G10366" s="67"/>
      <c r="H10366" s="67"/>
      <c r="J10366" s="67"/>
      <c r="P10366" s="68"/>
      <c r="Q10366" s="69"/>
      <c r="R10366" s="69"/>
      <c r="Z10366" s="70"/>
      <c r="AA10366" s="71"/>
      <c r="AB10366" s="70"/>
      <c r="AC10366" s="70"/>
      <c r="AD10366" s="53"/>
      <c r="AE10366" s="53"/>
      <c r="AF10366" s="72"/>
      <c r="AG10366" s="70"/>
      <c r="AH10366" s="70"/>
      <c r="AI10366" s="70"/>
    </row>
    <row r="10367" spans="1:35" ht="12.75" customHeight="1" x14ac:dyDescent="0.2">
      <c r="A10367" s="64" t="s">
        <v>1741</v>
      </c>
      <c r="B10367" s="65" t="s">
        <v>1740</v>
      </c>
      <c r="C10367" s="65">
        <v>2169</v>
      </c>
      <c r="D10367" s="66">
        <f>VLOOKUP(A10367,'2.1 Termination Charges'!$B$4:$F$904,5,0)</f>
        <v>1.26058</v>
      </c>
      <c r="G10367" s="67"/>
      <c r="H10367" s="67"/>
      <c r="J10367" s="67"/>
      <c r="P10367" s="68"/>
      <c r="Q10367" s="69"/>
      <c r="R10367" s="69"/>
      <c r="Z10367" s="70"/>
      <c r="AA10367" s="71"/>
      <c r="AB10367" s="70"/>
      <c r="AC10367" s="70"/>
      <c r="AD10367" s="53"/>
      <c r="AE10367" s="53"/>
      <c r="AF10367" s="72"/>
      <c r="AG10367" s="70"/>
      <c r="AH10367" s="70"/>
      <c r="AI10367" s="70"/>
    </row>
    <row r="10368" spans="1:35" ht="12.75" customHeight="1" x14ac:dyDescent="0.2">
      <c r="A10368" s="64" t="s">
        <v>1743</v>
      </c>
      <c r="B10368" s="65" t="s">
        <v>1742</v>
      </c>
      <c r="C10368" s="65">
        <v>90</v>
      </c>
      <c r="D10368" s="66">
        <f>VLOOKUP(A10368,'2.1 Termination Charges'!$B$4:$F$904,5,0)</f>
        <v>4.727E-2</v>
      </c>
      <c r="G10368" s="67"/>
      <c r="H10368" s="67"/>
      <c r="J10368" s="67"/>
      <c r="P10368" s="68"/>
      <c r="Q10368" s="69"/>
      <c r="R10368" s="69"/>
      <c r="Z10368" s="70"/>
      <c r="AA10368" s="71"/>
      <c r="AB10368" s="70"/>
      <c r="AC10368" s="70"/>
      <c r="AD10368" s="53"/>
      <c r="AE10368" s="53"/>
      <c r="AF10368" s="72"/>
      <c r="AG10368" s="70"/>
      <c r="AH10368" s="70"/>
      <c r="AI10368" s="70"/>
    </row>
    <row r="10369" spans="1:35" ht="12.75" customHeight="1" x14ac:dyDescent="0.2">
      <c r="A10369" s="64" t="s">
        <v>1745</v>
      </c>
      <c r="B10369" s="65" t="s">
        <v>1744</v>
      </c>
      <c r="C10369" s="65">
        <v>90322</v>
      </c>
      <c r="D10369" s="66">
        <f>VLOOKUP(A10369,'2.1 Termination Charges'!$B$4:$F$904,5,0)</f>
        <v>4.727E-2</v>
      </c>
      <c r="G10369" s="67"/>
      <c r="H10369" s="67"/>
      <c r="J10369" s="67"/>
      <c r="P10369" s="68"/>
      <c r="Q10369" s="69"/>
      <c r="R10369" s="69"/>
      <c r="Z10369" s="70"/>
      <c r="AA10369" s="71"/>
      <c r="AB10369" s="70"/>
      <c r="AC10369" s="70"/>
      <c r="AD10369" s="53"/>
      <c r="AE10369" s="53"/>
      <c r="AF10369" s="72"/>
      <c r="AG10369" s="70"/>
      <c r="AH10369" s="70"/>
      <c r="AI10369" s="70"/>
    </row>
    <row r="10370" spans="1:35" ht="12.75" customHeight="1" x14ac:dyDescent="0.2">
      <c r="A10370" s="64" t="s">
        <v>1747</v>
      </c>
      <c r="B10370" s="65" t="s">
        <v>1746</v>
      </c>
      <c r="C10370" s="65">
        <v>90312</v>
      </c>
      <c r="D10370" s="66">
        <f>VLOOKUP(A10370,'2.1 Termination Charges'!$B$4:$F$904,5,0)</f>
        <v>4.727E-2</v>
      </c>
      <c r="G10370" s="67"/>
      <c r="H10370" s="67"/>
      <c r="J10370" s="67"/>
      <c r="P10370" s="68"/>
      <c r="Q10370" s="69"/>
      <c r="R10370" s="69"/>
      <c r="Z10370" s="70"/>
      <c r="AA10370" s="71"/>
      <c r="AB10370" s="70"/>
      <c r="AC10370" s="70"/>
      <c r="AD10370" s="53"/>
      <c r="AE10370" s="53"/>
      <c r="AF10370" s="72"/>
      <c r="AG10370" s="70"/>
      <c r="AH10370" s="70"/>
      <c r="AI10370" s="70"/>
    </row>
    <row r="10371" spans="1:35" ht="12.75" customHeight="1" x14ac:dyDescent="0.2">
      <c r="A10371" s="64" t="s">
        <v>1749</v>
      </c>
      <c r="B10371" s="65" t="s">
        <v>1748</v>
      </c>
      <c r="C10371" s="65">
        <v>90242</v>
      </c>
      <c r="D10371" s="66">
        <f>VLOOKUP(A10371,'2.1 Termination Charges'!$B$4:$F$904,5,0)</f>
        <v>4.727E-2</v>
      </c>
      <c r="G10371" s="67"/>
      <c r="H10371" s="67"/>
      <c r="J10371" s="67"/>
      <c r="P10371" s="68"/>
      <c r="Q10371" s="69"/>
      <c r="R10371" s="69"/>
      <c r="Z10371" s="70"/>
      <c r="AA10371" s="71"/>
      <c r="AB10371" s="70"/>
      <c r="AC10371" s="70"/>
      <c r="AD10371" s="53"/>
      <c r="AE10371" s="53"/>
      <c r="AF10371" s="72"/>
      <c r="AG10371" s="70"/>
      <c r="AH10371" s="70"/>
      <c r="AI10371" s="70"/>
    </row>
    <row r="10372" spans="1:35" ht="12.75" customHeight="1" x14ac:dyDescent="0.2">
      <c r="A10372" s="64" t="s">
        <v>1751</v>
      </c>
      <c r="B10372" s="65" t="s">
        <v>1750</v>
      </c>
      <c r="C10372" s="65">
        <v>90212</v>
      </c>
      <c r="D10372" s="66">
        <f>VLOOKUP(A10372,'2.1 Termination Charges'!$B$4:$F$904,5,0)</f>
        <v>4.727E-2</v>
      </c>
      <c r="G10372" s="67"/>
      <c r="H10372" s="67"/>
      <c r="J10372" s="67"/>
      <c r="P10372" s="68"/>
      <c r="Q10372" s="69"/>
      <c r="R10372" s="69"/>
      <c r="Z10372" s="70"/>
      <c r="AA10372" s="71"/>
      <c r="AB10372" s="70"/>
      <c r="AC10372" s="70"/>
      <c r="AD10372" s="53"/>
      <c r="AE10372" s="53"/>
      <c r="AF10372" s="72"/>
      <c r="AG10372" s="70"/>
      <c r="AH10372" s="70"/>
      <c r="AI10372" s="70"/>
    </row>
    <row r="10373" spans="1:35" ht="12.75" customHeight="1" x14ac:dyDescent="0.2">
      <c r="A10373" s="64" t="s">
        <v>1751</v>
      </c>
      <c r="B10373" s="65" t="s">
        <v>1750</v>
      </c>
      <c r="C10373" s="65">
        <v>90216</v>
      </c>
      <c r="D10373" s="66">
        <f>VLOOKUP(A10373,'2.1 Termination Charges'!$B$4:$F$904,5,0)</f>
        <v>4.727E-2</v>
      </c>
      <c r="G10373" s="67"/>
      <c r="H10373" s="67"/>
      <c r="J10373" s="67"/>
      <c r="P10373" s="68"/>
      <c r="Q10373" s="69"/>
      <c r="R10373" s="69"/>
      <c r="Z10373" s="70"/>
      <c r="AA10373" s="71"/>
      <c r="AB10373" s="70"/>
      <c r="AC10373" s="70"/>
      <c r="AD10373" s="53"/>
      <c r="AE10373" s="53"/>
      <c r="AF10373" s="72"/>
      <c r="AG10373" s="70"/>
      <c r="AH10373" s="70"/>
      <c r="AI10373" s="70"/>
    </row>
    <row r="10374" spans="1:35" ht="12.75" customHeight="1" x14ac:dyDescent="0.2">
      <c r="A10374" s="64" t="s">
        <v>1753</v>
      </c>
      <c r="B10374" s="65" t="s">
        <v>1752</v>
      </c>
      <c r="C10374" s="65">
        <v>90232</v>
      </c>
      <c r="D10374" s="66">
        <f>VLOOKUP(A10374,'2.1 Termination Charges'!$B$4:$F$904,5,0)</f>
        <v>4.727E-2</v>
      </c>
      <c r="G10374" s="67"/>
      <c r="H10374" s="67"/>
      <c r="J10374" s="67"/>
      <c r="P10374" s="68"/>
      <c r="Q10374" s="69"/>
      <c r="R10374" s="69"/>
      <c r="Z10374" s="70"/>
      <c r="AA10374" s="71"/>
      <c r="AB10374" s="70"/>
      <c r="AC10374" s="70"/>
      <c r="AD10374" s="53"/>
      <c r="AE10374" s="53"/>
      <c r="AF10374" s="72"/>
      <c r="AG10374" s="70"/>
      <c r="AH10374" s="70"/>
      <c r="AI10374" s="70"/>
    </row>
    <row r="10375" spans="1:35" ht="12.75" customHeight="1" x14ac:dyDescent="0.2">
      <c r="A10375" s="64" t="s">
        <v>1755</v>
      </c>
      <c r="B10375" s="65" t="s">
        <v>1754</v>
      </c>
      <c r="C10375" s="65">
        <v>90222</v>
      </c>
      <c r="D10375" s="66">
        <f>VLOOKUP(A10375,'2.1 Termination Charges'!$B$4:$F$904,5,0)</f>
        <v>4.727E-2</v>
      </c>
      <c r="G10375" s="67"/>
      <c r="H10375" s="67"/>
      <c r="J10375" s="67"/>
      <c r="P10375" s="68"/>
      <c r="Q10375" s="69"/>
      <c r="R10375" s="69"/>
      <c r="Z10375" s="70"/>
      <c r="AA10375" s="71"/>
      <c r="AB10375" s="70"/>
      <c r="AC10375" s="70"/>
      <c r="AD10375" s="53"/>
      <c r="AE10375" s="53"/>
      <c r="AF10375" s="72"/>
      <c r="AG10375" s="70"/>
      <c r="AH10375" s="70"/>
      <c r="AI10375" s="70"/>
    </row>
    <row r="10376" spans="1:35" ht="12.75" customHeight="1" x14ac:dyDescent="0.2">
      <c r="A10376" s="64" t="s">
        <v>1755</v>
      </c>
      <c r="B10376" s="65" t="s">
        <v>1754</v>
      </c>
      <c r="C10376" s="65">
        <v>90224</v>
      </c>
      <c r="D10376" s="66">
        <f>VLOOKUP(A10376,'2.1 Termination Charges'!$B$4:$F$904,5,0)</f>
        <v>4.727E-2</v>
      </c>
      <c r="G10376" s="67"/>
      <c r="H10376" s="67"/>
      <c r="J10376" s="67"/>
      <c r="P10376" s="68"/>
      <c r="Q10376" s="69"/>
      <c r="R10376" s="69"/>
      <c r="Z10376" s="70"/>
      <c r="AA10376" s="71"/>
      <c r="AB10376" s="70"/>
      <c r="AC10376" s="70"/>
      <c r="AD10376" s="53"/>
      <c r="AE10376" s="53"/>
      <c r="AF10376" s="72"/>
      <c r="AG10376" s="70"/>
      <c r="AH10376" s="70"/>
      <c r="AI10376" s="70"/>
    </row>
    <row r="10377" spans="1:35" ht="12.75" customHeight="1" x14ac:dyDescent="0.2">
      <c r="A10377" s="64" t="s">
        <v>1755</v>
      </c>
      <c r="B10377" s="65" t="s">
        <v>1754</v>
      </c>
      <c r="C10377" s="65">
        <v>90252</v>
      </c>
      <c r="D10377" s="66">
        <f>VLOOKUP(A10377,'2.1 Termination Charges'!$B$4:$F$904,5,0)</f>
        <v>4.727E-2</v>
      </c>
      <c r="G10377" s="67"/>
      <c r="H10377" s="67"/>
      <c r="J10377" s="67"/>
      <c r="P10377" s="68"/>
      <c r="Q10377" s="69"/>
      <c r="R10377" s="69"/>
      <c r="Z10377" s="70"/>
      <c r="AA10377" s="71"/>
      <c r="AB10377" s="70"/>
      <c r="AC10377" s="70"/>
      <c r="AD10377" s="53"/>
      <c r="AE10377" s="53"/>
      <c r="AF10377" s="72"/>
      <c r="AG10377" s="70"/>
      <c r="AH10377" s="70"/>
      <c r="AI10377" s="70"/>
    </row>
    <row r="10378" spans="1:35" ht="12.75" customHeight="1" x14ac:dyDescent="0.2">
      <c r="A10378" s="64" t="s">
        <v>1755</v>
      </c>
      <c r="B10378" s="65" t="s">
        <v>1754</v>
      </c>
      <c r="C10378" s="65">
        <v>90262</v>
      </c>
      <c r="D10378" s="66">
        <f>VLOOKUP(A10378,'2.1 Termination Charges'!$B$4:$F$904,5,0)</f>
        <v>4.727E-2</v>
      </c>
      <c r="G10378" s="67"/>
      <c r="H10378" s="67"/>
      <c r="J10378" s="67"/>
      <c r="P10378" s="68"/>
      <c r="Q10378" s="69"/>
      <c r="R10378" s="69"/>
      <c r="Z10378" s="70"/>
      <c r="AA10378" s="71"/>
      <c r="AB10378" s="70"/>
      <c r="AC10378" s="70"/>
      <c r="AD10378" s="53"/>
      <c r="AE10378" s="53"/>
      <c r="AF10378" s="72"/>
      <c r="AG10378" s="70"/>
      <c r="AH10378" s="70"/>
      <c r="AI10378" s="70"/>
    </row>
    <row r="10379" spans="1:35" ht="12.75" customHeight="1" x14ac:dyDescent="0.2">
      <c r="A10379" s="64" t="s">
        <v>1755</v>
      </c>
      <c r="B10379" s="65" t="s">
        <v>1754</v>
      </c>
      <c r="C10379" s="65">
        <v>90332</v>
      </c>
      <c r="D10379" s="66">
        <f>VLOOKUP(A10379,'2.1 Termination Charges'!$B$4:$F$904,5,0)</f>
        <v>4.727E-2</v>
      </c>
      <c r="G10379" s="67"/>
      <c r="H10379" s="67"/>
      <c r="J10379" s="67"/>
      <c r="P10379" s="68"/>
      <c r="Q10379" s="69"/>
      <c r="R10379" s="69"/>
      <c r="Z10379" s="70"/>
      <c r="AA10379" s="71"/>
      <c r="AB10379" s="70"/>
      <c r="AC10379" s="70"/>
      <c r="AD10379" s="53"/>
      <c r="AE10379" s="53"/>
      <c r="AF10379" s="72"/>
      <c r="AG10379" s="70"/>
      <c r="AH10379" s="70"/>
      <c r="AI10379" s="70"/>
    </row>
    <row r="10380" spans="1:35" ht="12.75" customHeight="1" x14ac:dyDescent="0.2">
      <c r="A10380" s="64" t="s">
        <v>1755</v>
      </c>
      <c r="B10380" s="65" t="s">
        <v>1754</v>
      </c>
      <c r="C10380" s="65">
        <v>90342</v>
      </c>
      <c r="D10380" s="66">
        <f>VLOOKUP(A10380,'2.1 Termination Charges'!$B$4:$F$904,5,0)</f>
        <v>4.727E-2</v>
      </c>
      <c r="G10380" s="67"/>
      <c r="H10380" s="67"/>
      <c r="J10380" s="67"/>
      <c r="P10380" s="68"/>
      <c r="Q10380" s="69"/>
      <c r="R10380" s="69"/>
      <c r="Z10380" s="70"/>
      <c r="AA10380" s="71"/>
      <c r="AB10380" s="70"/>
      <c r="AC10380" s="70"/>
      <c r="AD10380" s="53"/>
      <c r="AE10380" s="53"/>
      <c r="AF10380" s="72"/>
      <c r="AG10380" s="70"/>
      <c r="AH10380" s="70"/>
      <c r="AI10380" s="70"/>
    </row>
    <row r="10381" spans="1:35" ht="12.75" customHeight="1" x14ac:dyDescent="0.2">
      <c r="A10381" s="64" t="s">
        <v>1755</v>
      </c>
      <c r="B10381" s="65" t="s">
        <v>1754</v>
      </c>
      <c r="C10381" s="65">
        <v>90352</v>
      </c>
      <c r="D10381" s="66">
        <f>VLOOKUP(A10381,'2.1 Termination Charges'!$B$4:$F$904,5,0)</f>
        <v>4.727E-2</v>
      </c>
      <c r="G10381" s="67"/>
      <c r="H10381" s="67"/>
      <c r="J10381" s="67"/>
      <c r="P10381" s="68"/>
      <c r="Q10381" s="69"/>
      <c r="R10381" s="69"/>
      <c r="Z10381" s="70"/>
      <c r="AA10381" s="71"/>
      <c r="AB10381" s="70"/>
      <c r="AC10381" s="70"/>
      <c r="AD10381" s="53"/>
      <c r="AE10381" s="53"/>
      <c r="AF10381" s="72"/>
      <c r="AG10381" s="70"/>
      <c r="AH10381" s="70"/>
      <c r="AI10381" s="70"/>
    </row>
    <row r="10382" spans="1:35" ht="12.75" customHeight="1" x14ac:dyDescent="0.2">
      <c r="A10382" s="64" t="s">
        <v>1755</v>
      </c>
      <c r="B10382" s="65" t="s">
        <v>1754</v>
      </c>
      <c r="C10382" s="65">
        <v>90362</v>
      </c>
      <c r="D10382" s="66">
        <f>VLOOKUP(A10382,'2.1 Termination Charges'!$B$4:$F$904,5,0)</f>
        <v>4.727E-2</v>
      </c>
      <c r="G10382" s="67"/>
      <c r="H10382" s="67"/>
      <c r="J10382" s="67"/>
      <c r="P10382" s="68"/>
      <c r="Q10382" s="69"/>
      <c r="R10382" s="69"/>
      <c r="Z10382" s="70"/>
      <c r="AA10382" s="71"/>
      <c r="AB10382" s="70"/>
      <c r="AC10382" s="70"/>
      <c r="AD10382" s="53"/>
      <c r="AE10382" s="53"/>
      <c r="AF10382" s="72"/>
      <c r="AG10382" s="70"/>
      <c r="AH10382" s="70"/>
      <c r="AI10382" s="70"/>
    </row>
    <row r="10383" spans="1:35" ht="12.75" customHeight="1" x14ac:dyDescent="0.2">
      <c r="A10383" s="64" t="s">
        <v>1755</v>
      </c>
      <c r="B10383" s="65" t="s">
        <v>1754</v>
      </c>
      <c r="C10383" s="65">
        <v>90412</v>
      </c>
      <c r="D10383" s="66">
        <f>VLOOKUP(A10383,'2.1 Termination Charges'!$B$4:$F$904,5,0)</f>
        <v>4.727E-2</v>
      </c>
      <c r="G10383" s="67"/>
      <c r="H10383" s="67"/>
      <c r="J10383" s="67"/>
      <c r="P10383" s="68"/>
      <c r="Q10383" s="69"/>
      <c r="R10383" s="69"/>
      <c r="Z10383" s="70"/>
      <c r="AA10383" s="71"/>
      <c r="AB10383" s="70"/>
      <c r="AC10383" s="70"/>
      <c r="AD10383" s="53"/>
      <c r="AE10383" s="53"/>
      <c r="AF10383" s="72"/>
      <c r="AG10383" s="70"/>
      <c r="AH10383" s="70"/>
      <c r="AI10383" s="70"/>
    </row>
    <row r="10384" spans="1:35" ht="12.75" customHeight="1" x14ac:dyDescent="0.2">
      <c r="A10384" s="64" t="s">
        <v>1755</v>
      </c>
      <c r="B10384" s="65" t="s">
        <v>1754</v>
      </c>
      <c r="C10384" s="65">
        <v>90442</v>
      </c>
      <c r="D10384" s="66">
        <f>VLOOKUP(A10384,'2.1 Termination Charges'!$B$4:$F$904,5,0)</f>
        <v>4.727E-2</v>
      </c>
      <c r="G10384" s="67"/>
      <c r="H10384" s="67"/>
      <c r="J10384" s="67"/>
      <c r="P10384" s="68"/>
      <c r="Q10384" s="69"/>
      <c r="R10384" s="69"/>
      <c r="Z10384" s="70"/>
      <c r="AA10384" s="71"/>
      <c r="AB10384" s="70"/>
      <c r="AC10384" s="70"/>
      <c r="AD10384" s="53"/>
      <c r="AE10384" s="53"/>
      <c r="AF10384" s="72"/>
      <c r="AG10384" s="70"/>
      <c r="AH10384" s="70"/>
      <c r="AI10384" s="70"/>
    </row>
    <row r="10385" spans="1:35" ht="12.75" customHeight="1" x14ac:dyDescent="0.2">
      <c r="A10385" s="64" t="s">
        <v>1755</v>
      </c>
      <c r="B10385" s="65" t="s">
        <v>1754</v>
      </c>
      <c r="C10385" s="65">
        <v>90462</v>
      </c>
      <c r="D10385" s="66">
        <f>VLOOKUP(A10385,'2.1 Termination Charges'!$B$4:$F$904,5,0)</f>
        <v>4.727E-2</v>
      </c>
      <c r="G10385" s="67"/>
      <c r="H10385" s="67"/>
      <c r="J10385" s="67"/>
      <c r="P10385" s="68"/>
      <c r="Q10385" s="69"/>
      <c r="R10385" s="69"/>
      <c r="Z10385" s="70"/>
      <c r="AA10385" s="71"/>
      <c r="AB10385" s="70"/>
      <c r="AC10385" s="70"/>
      <c r="AD10385" s="53"/>
      <c r="AE10385" s="53"/>
      <c r="AF10385" s="72"/>
      <c r="AG10385" s="70"/>
      <c r="AH10385" s="70"/>
      <c r="AI10385" s="70"/>
    </row>
    <row r="10386" spans="1:35" ht="12.75" customHeight="1" x14ac:dyDescent="0.2">
      <c r="A10386" s="64" t="s">
        <v>1757</v>
      </c>
      <c r="B10386" s="65" t="s">
        <v>1756</v>
      </c>
      <c r="C10386" s="65">
        <v>90392</v>
      </c>
      <c r="D10386" s="66">
        <f>VLOOKUP(A10386,'2.1 Termination Charges'!$B$4:$F$904,5,0)</f>
        <v>4.8480000000000002E-2</v>
      </c>
      <c r="G10386" s="67"/>
      <c r="H10386" s="67"/>
      <c r="J10386" s="67"/>
      <c r="P10386" s="68"/>
      <c r="Q10386" s="69"/>
      <c r="R10386" s="69"/>
      <c r="Z10386" s="70"/>
      <c r="AA10386" s="71"/>
      <c r="AB10386" s="70"/>
      <c r="AC10386" s="70"/>
      <c r="AD10386" s="53"/>
      <c r="AE10386" s="53"/>
      <c r="AF10386" s="72"/>
      <c r="AG10386" s="70"/>
      <c r="AH10386" s="70"/>
      <c r="AI10386" s="70"/>
    </row>
    <row r="10387" spans="1:35" ht="12.75" customHeight="1" x14ac:dyDescent="0.2">
      <c r="A10387" s="64" t="s">
        <v>1759</v>
      </c>
      <c r="B10387" s="65" t="s">
        <v>1758</v>
      </c>
      <c r="C10387" s="65">
        <v>9050</v>
      </c>
      <c r="D10387" s="66">
        <f>VLOOKUP(A10387,'2.1 Termination Charges'!$B$4:$F$904,5,0)</f>
        <v>0.27066000000000001</v>
      </c>
      <c r="G10387" s="67"/>
      <c r="H10387" s="67"/>
      <c r="J10387" s="67"/>
      <c r="P10387" s="68"/>
      <c r="Q10387" s="69"/>
      <c r="R10387" s="69"/>
      <c r="Z10387" s="70"/>
      <c r="AA10387" s="71"/>
      <c r="AB10387" s="70"/>
      <c r="AC10387" s="70"/>
      <c r="AD10387" s="53"/>
      <c r="AE10387" s="53"/>
      <c r="AF10387" s="72"/>
      <c r="AG10387" s="70"/>
      <c r="AH10387" s="70"/>
      <c r="AI10387" s="70"/>
    </row>
    <row r="10388" spans="1:35" ht="12.75" customHeight="1" x14ac:dyDescent="0.2">
      <c r="A10388" s="64" t="s">
        <v>1759</v>
      </c>
      <c r="B10388" s="65" t="s">
        <v>1758</v>
      </c>
      <c r="C10388" s="65">
        <v>9055</v>
      </c>
      <c r="D10388" s="66">
        <f>VLOOKUP(A10388,'2.1 Termination Charges'!$B$4:$F$904,5,0)</f>
        <v>0.27066000000000001</v>
      </c>
      <c r="G10388" s="67"/>
      <c r="H10388" s="67"/>
      <c r="J10388" s="67"/>
      <c r="P10388" s="68"/>
      <c r="Q10388" s="69"/>
      <c r="R10388" s="69"/>
      <c r="Z10388" s="70"/>
      <c r="AA10388" s="71"/>
      <c r="AB10388" s="70"/>
      <c r="AC10388" s="70"/>
      <c r="AD10388" s="53"/>
      <c r="AE10388" s="53"/>
      <c r="AF10388" s="72"/>
      <c r="AG10388" s="70"/>
      <c r="AH10388" s="70"/>
      <c r="AI10388" s="70"/>
    </row>
    <row r="10389" spans="1:35" ht="12.75" customHeight="1" x14ac:dyDescent="0.2">
      <c r="A10389" s="64" t="s">
        <v>1761</v>
      </c>
      <c r="B10389" s="65" t="s">
        <v>1760</v>
      </c>
      <c r="C10389" s="65">
        <v>90592</v>
      </c>
      <c r="D10389" s="66">
        <f>VLOOKUP(A10389,'2.1 Termination Charges'!$B$4:$F$904,5,0)</f>
        <v>6.0600000000000001E-2</v>
      </c>
      <c r="G10389" s="67"/>
      <c r="H10389" s="67"/>
      <c r="J10389" s="67"/>
      <c r="P10389" s="68"/>
      <c r="Q10389" s="69"/>
      <c r="R10389" s="69"/>
      <c r="Z10389" s="70"/>
      <c r="AA10389" s="71"/>
      <c r="AB10389" s="70"/>
      <c r="AC10389" s="70"/>
      <c r="AD10389" s="53"/>
      <c r="AE10389" s="53"/>
      <c r="AF10389" s="72"/>
      <c r="AG10389" s="70"/>
      <c r="AH10389" s="70"/>
      <c r="AI10389" s="70"/>
    </row>
    <row r="10390" spans="1:35" ht="12.75" customHeight="1" x14ac:dyDescent="0.2">
      <c r="A10390" s="64" t="s">
        <v>1761</v>
      </c>
      <c r="B10390" s="65" t="s">
        <v>1760</v>
      </c>
      <c r="C10390" s="65">
        <v>90594</v>
      </c>
      <c r="D10390" s="66">
        <f>VLOOKUP(A10390,'2.1 Termination Charges'!$B$4:$F$904,5,0)</f>
        <v>6.0600000000000001E-2</v>
      </c>
      <c r="G10390" s="67"/>
      <c r="H10390" s="67"/>
      <c r="J10390" s="67"/>
      <c r="P10390" s="68"/>
      <c r="Q10390" s="69"/>
      <c r="R10390" s="69"/>
      <c r="Z10390" s="70"/>
      <c r="AA10390" s="71"/>
      <c r="AB10390" s="70"/>
      <c r="AC10390" s="70"/>
      <c r="AD10390" s="53"/>
      <c r="AE10390" s="53"/>
      <c r="AF10390" s="72"/>
      <c r="AG10390" s="70"/>
      <c r="AH10390" s="70"/>
      <c r="AI10390" s="70"/>
    </row>
    <row r="10391" spans="1:35" ht="12.75" customHeight="1" x14ac:dyDescent="0.2">
      <c r="A10391" s="64" t="s">
        <v>1761</v>
      </c>
      <c r="B10391" s="65" t="s">
        <v>1760</v>
      </c>
      <c r="C10391" s="65">
        <v>90596</v>
      </c>
      <c r="D10391" s="66">
        <f>VLOOKUP(A10391,'2.1 Termination Charges'!$B$4:$F$904,5,0)</f>
        <v>6.0600000000000001E-2</v>
      </c>
      <c r="G10391" s="67"/>
      <c r="H10391" s="67"/>
      <c r="J10391" s="67"/>
      <c r="P10391" s="68"/>
      <c r="Q10391" s="69"/>
      <c r="R10391" s="69"/>
      <c r="Z10391" s="70"/>
      <c r="AA10391" s="71"/>
      <c r="AB10391" s="70"/>
      <c r="AC10391" s="70"/>
      <c r="AD10391" s="53"/>
      <c r="AE10391" s="53"/>
      <c r="AF10391" s="72"/>
      <c r="AG10391" s="70"/>
      <c r="AH10391" s="70"/>
      <c r="AI10391" s="70"/>
    </row>
    <row r="10392" spans="1:35" ht="12.75" customHeight="1" x14ac:dyDescent="0.2">
      <c r="A10392" s="64" t="s">
        <v>1763</v>
      </c>
      <c r="B10392" s="65" t="s">
        <v>1762</v>
      </c>
      <c r="C10392" s="65">
        <v>9053382</v>
      </c>
      <c r="D10392" s="66">
        <f>VLOOKUP(A10392,'2.1 Termination Charges'!$B$4:$F$904,5,0)</f>
        <v>0.30302000000000001</v>
      </c>
      <c r="G10392" s="67"/>
      <c r="H10392" s="67"/>
      <c r="J10392" s="67"/>
      <c r="P10392" s="68"/>
      <c r="Q10392" s="69"/>
      <c r="R10392" s="69"/>
      <c r="Z10392" s="70"/>
      <c r="AA10392" s="71"/>
      <c r="AB10392" s="70"/>
      <c r="AC10392" s="70"/>
      <c r="AD10392" s="53"/>
      <c r="AE10392" s="53"/>
      <c r="AF10392" s="72"/>
      <c r="AG10392" s="70"/>
      <c r="AH10392" s="70"/>
      <c r="AI10392" s="70"/>
    </row>
    <row r="10393" spans="1:35" ht="12.75" customHeight="1" x14ac:dyDescent="0.2">
      <c r="A10393" s="64" t="s">
        <v>1763</v>
      </c>
      <c r="B10393" s="65" t="s">
        <v>1762</v>
      </c>
      <c r="C10393" s="65">
        <v>9053383</v>
      </c>
      <c r="D10393" s="66">
        <f>VLOOKUP(A10393,'2.1 Termination Charges'!$B$4:$F$904,5,0)</f>
        <v>0.30302000000000001</v>
      </c>
      <c r="G10393" s="67"/>
      <c r="H10393" s="67"/>
      <c r="J10393" s="67"/>
      <c r="P10393" s="68"/>
      <c r="Q10393" s="69"/>
      <c r="R10393" s="69"/>
      <c r="Z10393" s="70"/>
      <c r="AA10393" s="71"/>
      <c r="AB10393" s="70"/>
      <c r="AC10393" s="70"/>
      <c r="AD10393" s="53"/>
      <c r="AE10393" s="53"/>
      <c r="AF10393" s="72"/>
      <c r="AG10393" s="70"/>
      <c r="AH10393" s="70"/>
      <c r="AI10393" s="70"/>
    </row>
    <row r="10394" spans="1:35" ht="12.75" customHeight="1" x14ac:dyDescent="0.2">
      <c r="A10394" s="64" t="s">
        <v>1763</v>
      </c>
      <c r="B10394" s="65" t="s">
        <v>1762</v>
      </c>
      <c r="C10394" s="65">
        <v>9053384</v>
      </c>
      <c r="D10394" s="66">
        <f>VLOOKUP(A10394,'2.1 Termination Charges'!$B$4:$F$904,5,0)</f>
        <v>0.30302000000000001</v>
      </c>
      <c r="G10394" s="67"/>
      <c r="H10394" s="67"/>
      <c r="J10394" s="67"/>
      <c r="P10394" s="68"/>
      <c r="Q10394" s="69"/>
      <c r="R10394" s="69"/>
      <c r="Z10394" s="70"/>
      <c r="AA10394" s="71"/>
      <c r="AB10394" s="70"/>
      <c r="AC10394" s="70"/>
      <c r="AD10394" s="53"/>
      <c r="AE10394" s="53"/>
      <c r="AF10394" s="72"/>
      <c r="AG10394" s="70"/>
      <c r="AH10394" s="70"/>
      <c r="AI10394" s="70"/>
    </row>
    <row r="10395" spans="1:35" ht="12.75" customHeight="1" x14ac:dyDescent="0.2">
      <c r="A10395" s="64" t="s">
        <v>1763</v>
      </c>
      <c r="B10395" s="65" t="s">
        <v>1762</v>
      </c>
      <c r="C10395" s="65">
        <v>9053385</v>
      </c>
      <c r="D10395" s="66">
        <f>VLOOKUP(A10395,'2.1 Termination Charges'!$B$4:$F$904,5,0)</f>
        <v>0.30302000000000001</v>
      </c>
      <c r="G10395" s="67"/>
      <c r="H10395" s="67"/>
      <c r="J10395" s="67"/>
      <c r="P10395" s="68"/>
      <c r="Q10395" s="69"/>
      <c r="R10395" s="69"/>
      <c r="Z10395" s="70"/>
      <c r="AA10395" s="71"/>
      <c r="AB10395" s="70"/>
      <c r="AC10395" s="70"/>
      <c r="AD10395" s="53"/>
      <c r="AE10395" s="53"/>
      <c r="AF10395" s="72"/>
      <c r="AG10395" s="70"/>
      <c r="AH10395" s="70"/>
      <c r="AI10395" s="70"/>
    </row>
    <row r="10396" spans="1:35" ht="12.75" customHeight="1" x14ac:dyDescent="0.2">
      <c r="A10396" s="64" t="s">
        <v>1763</v>
      </c>
      <c r="B10396" s="65" t="s">
        <v>1762</v>
      </c>
      <c r="C10396" s="65">
        <v>9053386</v>
      </c>
      <c r="D10396" s="66">
        <f>VLOOKUP(A10396,'2.1 Termination Charges'!$B$4:$F$904,5,0)</f>
        <v>0.30302000000000001</v>
      </c>
      <c r="G10396" s="67"/>
      <c r="H10396" s="67"/>
      <c r="J10396" s="67"/>
      <c r="P10396" s="68"/>
      <c r="Q10396" s="69"/>
      <c r="R10396" s="69"/>
      <c r="Z10396" s="70"/>
      <c r="AA10396" s="71"/>
      <c r="AB10396" s="70"/>
      <c r="AC10396" s="70"/>
      <c r="AD10396" s="53"/>
      <c r="AE10396" s="53"/>
      <c r="AF10396" s="72"/>
      <c r="AG10396" s="70"/>
      <c r="AH10396" s="70"/>
      <c r="AI10396" s="70"/>
    </row>
    <row r="10397" spans="1:35" ht="12.75" customHeight="1" x14ac:dyDescent="0.2">
      <c r="A10397" s="64" t="s">
        <v>1763</v>
      </c>
      <c r="B10397" s="65" t="s">
        <v>1762</v>
      </c>
      <c r="C10397" s="65">
        <v>9053387</v>
      </c>
      <c r="D10397" s="66">
        <f>VLOOKUP(A10397,'2.1 Termination Charges'!$B$4:$F$904,5,0)</f>
        <v>0.30302000000000001</v>
      </c>
      <c r="G10397" s="67"/>
      <c r="H10397" s="67"/>
      <c r="J10397" s="67"/>
      <c r="P10397" s="68"/>
      <c r="Q10397" s="69"/>
      <c r="R10397" s="69"/>
      <c r="Z10397" s="70"/>
      <c r="AA10397" s="71"/>
      <c r="AB10397" s="70"/>
      <c r="AC10397" s="70"/>
      <c r="AD10397" s="53"/>
      <c r="AE10397" s="53"/>
      <c r="AF10397" s="72"/>
      <c r="AG10397" s="70"/>
      <c r="AH10397" s="70"/>
      <c r="AI10397" s="70"/>
    </row>
    <row r="10398" spans="1:35" ht="12.75" customHeight="1" x14ac:dyDescent="0.2">
      <c r="A10398" s="64" t="s">
        <v>1763</v>
      </c>
      <c r="B10398" s="65" t="s">
        <v>1762</v>
      </c>
      <c r="C10398" s="65">
        <v>9053388</v>
      </c>
      <c r="D10398" s="66">
        <f>VLOOKUP(A10398,'2.1 Termination Charges'!$B$4:$F$904,5,0)</f>
        <v>0.30302000000000001</v>
      </c>
      <c r="G10398" s="67"/>
      <c r="H10398" s="67"/>
      <c r="J10398" s="67"/>
      <c r="P10398" s="68"/>
      <c r="Q10398" s="69"/>
      <c r="R10398" s="69"/>
      <c r="Z10398" s="70"/>
      <c r="AA10398" s="71"/>
      <c r="AB10398" s="70"/>
      <c r="AC10398" s="70"/>
      <c r="AD10398" s="53"/>
      <c r="AE10398" s="53"/>
      <c r="AF10398" s="72"/>
      <c r="AG10398" s="70"/>
      <c r="AH10398" s="70"/>
      <c r="AI10398" s="70"/>
    </row>
    <row r="10399" spans="1:35" ht="12.75" customHeight="1" x14ac:dyDescent="0.2">
      <c r="A10399" s="64" t="s">
        <v>1763</v>
      </c>
      <c r="B10399" s="65" t="s">
        <v>1762</v>
      </c>
      <c r="C10399" s="65">
        <v>9053910</v>
      </c>
      <c r="D10399" s="66">
        <f>VLOOKUP(A10399,'2.1 Termination Charges'!$B$4:$F$904,5,0)</f>
        <v>0.30302000000000001</v>
      </c>
      <c r="G10399" s="67"/>
      <c r="H10399" s="67"/>
      <c r="J10399" s="67"/>
      <c r="P10399" s="68"/>
      <c r="Q10399" s="69"/>
      <c r="R10399" s="69"/>
      <c r="Z10399" s="70"/>
      <c r="AA10399" s="71"/>
      <c r="AB10399" s="70"/>
      <c r="AC10399" s="70"/>
      <c r="AD10399" s="53"/>
      <c r="AE10399" s="53"/>
      <c r="AF10399" s="72"/>
      <c r="AG10399" s="70"/>
      <c r="AH10399" s="70"/>
      <c r="AI10399" s="70"/>
    </row>
    <row r="10400" spans="1:35" ht="12.75" customHeight="1" x14ac:dyDescent="0.2">
      <c r="A10400" s="64" t="s">
        <v>1765</v>
      </c>
      <c r="B10400" s="65" t="s">
        <v>1764</v>
      </c>
      <c r="C10400" s="65">
        <v>9054285</v>
      </c>
      <c r="D10400" s="66">
        <f>VLOOKUP(A10400,'2.1 Termination Charges'!$B$4:$F$904,5,0)</f>
        <v>0.27962999999999999</v>
      </c>
      <c r="G10400" s="67"/>
      <c r="H10400" s="67"/>
      <c r="J10400" s="67"/>
      <c r="P10400" s="68"/>
      <c r="Q10400" s="69"/>
      <c r="R10400" s="69"/>
      <c r="Z10400" s="70"/>
      <c r="AA10400" s="71"/>
      <c r="AB10400" s="70"/>
      <c r="AC10400" s="70"/>
      <c r="AD10400" s="53"/>
      <c r="AE10400" s="53"/>
      <c r="AF10400" s="72"/>
      <c r="AG10400" s="70"/>
      <c r="AH10400" s="70"/>
      <c r="AI10400" s="70"/>
    </row>
    <row r="10401" spans="1:35" ht="12.75" customHeight="1" x14ac:dyDescent="0.2">
      <c r="A10401" s="64" t="s">
        <v>1765</v>
      </c>
      <c r="B10401" s="65" t="s">
        <v>1764</v>
      </c>
      <c r="C10401" s="65">
        <v>9054286</v>
      </c>
      <c r="D10401" s="66">
        <f>VLOOKUP(A10401,'2.1 Termination Charges'!$B$4:$F$904,5,0)</f>
        <v>0.27962999999999999</v>
      </c>
      <c r="G10401" s="67"/>
      <c r="H10401" s="67"/>
      <c r="J10401" s="67"/>
      <c r="P10401" s="68"/>
      <c r="Q10401" s="69"/>
      <c r="R10401" s="69"/>
      <c r="Z10401" s="70"/>
      <c r="AA10401" s="71"/>
      <c r="AB10401" s="70"/>
      <c r="AC10401" s="70"/>
      <c r="AD10401" s="53"/>
      <c r="AE10401" s="53"/>
      <c r="AF10401" s="72"/>
      <c r="AG10401" s="70"/>
      <c r="AH10401" s="70"/>
      <c r="AI10401" s="70"/>
    </row>
    <row r="10402" spans="1:35" ht="12.75" customHeight="1" x14ac:dyDescent="0.2">
      <c r="A10402" s="64" t="s">
        <v>1765</v>
      </c>
      <c r="B10402" s="65" t="s">
        <v>1764</v>
      </c>
      <c r="C10402" s="65">
        <v>9054287</v>
      </c>
      <c r="D10402" s="66">
        <f>VLOOKUP(A10402,'2.1 Termination Charges'!$B$4:$F$904,5,0)</f>
        <v>0.27962999999999999</v>
      </c>
      <c r="G10402" s="67"/>
      <c r="H10402" s="67"/>
      <c r="J10402" s="67"/>
      <c r="P10402" s="68"/>
      <c r="Q10402" s="69"/>
      <c r="R10402" s="69"/>
      <c r="Z10402" s="70"/>
      <c r="AA10402" s="71"/>
      <c r="AB10402" s="70"/>
      <c r="AC10402" s="70"/>
      <c r="AD10402" s="53"/>
      <c r="AE10402" s="53"/>
      <c r="AF10402" s="72"/>
      <c r="AG10402" s="70"/>
      <c r="AH10402" s="70"/>
      <c r="AI10402" s="70"/>
    </row>
    <row r="10403" spans="1:35" ht="12.75" customHeight="1" x14ac:dyDescent="0.2">
      <c r="A10403" s="64" t="s">
        <v>1765</v>
      </c>
      <c r="B10403" s="65" t="s">
        <v>1764</v>
      </c>
      <c r="C10403" s="65">
        <v>9054288</v>
      </c>
      <c r="D10403" s="66">
        <f>VLOOKUP(A10403,'2.1 Termination Charges'!$B$4:$F$904,5,0)</f>
        <v>0.27962999999999999</v>
      </c>
      <c r="G10403" s="67"/>
      <c r="H10403" s="67"/>
      <c r="J10403" s="67"/>
      <c r="P10403" s="68"/>
      <c r="Q10403" s="69"/>
      <c r="R10403" s="69"/>
      <c r="Z10403" s="70"/>
      <c r="AA10403" s="71"/>
      <c r="AB10403" s="70"/>
      <c r="AC10403" s="70"/>
      <c r="AD10403" s="53"/>
      <c r="AE10403" s="53"/>
      <c r="AF10403" s="72"/>
      <c r="AG10403" s="70"/>
      <c r="AH10403" s="70"/>
      <c r="AI10403" s="70"/>
    </row>
    <row r="10404" spans="1:35" ht="12.75" customHeight="1" x14ac:dyDescent="0.2">
      <c r="A10404" s="64" t="s">
        <v>1765</v>
      </c>
      <c r="B10404" s="65" t="s">
        <v>1764</v>
      </c>
      <c r="C10404" s="65">
        <v>9054698</v>
      </c>
      <c r="D10404" s="66">
        <f>VLOOKUP(A10404,'2.1 Termination Charges'!$B$4:$F$904,5,0)</f>
        <v>0.27962999999999999</v>
      </c>
      <c r="G10404" s="67"/>
      <c r="H10404" s="67"/>
      <c r="J10404" s="67"/>
      <c r="P10404" s="68"/>
      <c r="Q10404" s="69"/>
      <c r="R10404" s="69"/>
      <c r="Z10404" s="70"/>
      <c r="AA10404" s="71"/>
      <c r="AB10404" s="70"/>
      <c r="AC10404" s="70"/>
      <c r="AD10404" s="53"/>
      <c r="AE10404" s="53"/>
      <c r="AF10404" s="72"/>
      <c r="AG10404" s="70"/>
      <c r="AH10404" s="70"/>
      <c r="AI10404" s="70"/>
    </row>
    <row r="10405" spans="1:35" ht="12.75" customHeight="1" x14ac:dyDescent="0.2">
      <c r="A10405" s="64" t="s">
        <v>1765</v>
      </c>
      <c r="B10405" s="65" t="s">
        <v>1764</v>
      </c>
      <c r="C10405" s="65">
        <v>9054699</v>
      </c>
      <c r="D10405" s="66">
        <f>VLOOKUP(A10405,'2.1 Termination Charges'!$B$4:$F$904,5,0)</f>
        <v>0.27962999999999999</v>
      </c>
      <c r="G10405" s="67"/>
      <c r="H10405" s="67"/>
      <c r="J10405" s="67"/>
      <c r="P10405" s="68"/>
      <c r="Q10405" s="69"/>
      <c r="R10405" s="69"/>
      <c r="Z10405" s="70"/>
      <c r="AA10405" s="71"/>
      <c r="AB10405" s="70"/>
      <c r="AC10405" s="70"/>
      <c r="AD10405" s="53"/>
      <c r="AE10405" s="53"/>
      <c r="AF10405" s="72"/>
      <c r="AG10405" s="70"/>
      <c r="AH10405" s="70"/>
      <c r="AI10405" s="70"/>
    </row>
    <row r="10406" spans="1:35" ht="12.75" customHeight="1" x14ac:dyDescent="0.2">
      <c r="A10406" s="64" t="s">
        <v>1765</v>
      </c>
      <c r="B10406" s="65" t="s">
        <v>1764</v>
      </c>
      <c r="C10406" s="65">
        <v>90548</v>
      </c>
      <c r="D10406" s="66">
        <f>VLOOKUP(A10406,'2.1 Termination Charges'!$B$4:$F$904,5,0)</f>
        <v>0.27962999999999999</v>
      </c>
      <c r="G10406" s="67"/>
      <c r="H10406" s="67"/>
      <c r="J10406" s="67"/>
      <c r="P10406" s="68"/>
      <c r="Q10406" s="69"/>
      <c r="R10406" s="69"/>
      <c r="Z10406" s="70"/>
      <c r="AA10406" s="71"/>
      <c r="AB10406" s="70"/>
      <c r="AC10406" s="70"/>
      <c r="AD10406" s="53"/>
      <c r="AE10406" s="53"/>
      <c r="AF10406" s="72"/>
      <c r="AG10406" s="70"/>
      <c r="AH10406" s="70"/>
      <c r="AI10406" s="70"/>
    </row>
    <row r="10407" spans="1:35" ht="12.75" customHeight="1" x14ac:dyDescent="0.2">
      <c r="A10407" s="64" t="s">
        <v>1767</v>
      </c>
      <c r="B10407" s="65" t="s">
        <v>1766</v>
      </c>
      <c r="C10407" s="65">
        <v>9054</v>
      </c>
      <c r="D10407" s="66">
        <f>VLOOKUP(A10407,'2.1 Termination Charges'!$B$4:$F$904,5,0)</f>
        <v>0.27962999999999999</v>
      </c>
      <c r="G10407" s="67"/>
      <c r="H10407" s="67"/>
      <c r="J10407" s="67"/>
      <c r="P10407" s="68"/>
      <c r="Q10407" s="69"/>
      <c r="R10407" s="69"/>
      <c r="Z10407" s="70"/>
      <c r="AA10407" s="71"/>
      <c r="AB10407" s="70"/>
      <c r="AC10407" s="70"/>
      <c r="AD10407" s="53"/>
      <c r="AE10407" s="53"/>
      <c r="AF10407" s="72"/>
      <c r="AG10407" s="70"/>
      <c r="AH10407" s="70"/>
      <c r="AI10407" s="70"/>
    </row>
    <row r="10408" spans="1:35" ht="12.75" customHeight="1" x14ac:dyDescent="0.2">
      <c r="A10408" s="64" t="s">
        <v>1769</v>
      </c>
      <c r="B10408" s="65" t="s">
        <v>1768</v>
      </c>
      <c r="C10408" s="65">
        <v>9053</v>
      </c>
      <c r="D10408" s="66">
        <f>VLOOKUP(A10408,'2.1 Termination Charges'!$B$4:$F$904,5,0)</f>
        <v>0.2606</v>
      </c>
      <c r="G10408" s="67"/>
      <c r="H10408" s="67"/>
      <c r="J10408" s="67"/>
      <c r="P10408" s="68"/>
      <c r="Q10408" s="69"/>
      <c r="R10408" s="69"/>
      <c r="Z10408" s="70"/>
      <c r="AA10408" s="71"/>
      <c r="AB10408" s="70"/>
      <c r="AC10408" s="70"/>
      <c r="AD10408" s="53"/>
      <c r="AE10408" s="53"/>
      <c r="AF10408" s="72"/>
      <c r="AG10408" s="70"/>
      <c r="AH10408" s="70"/>
      <c r="AI10408" s="70"/>
    </row>
    <row r="10409" spans="1:35" ht="12.75" customHeight="1" x14ac:dyDescent="0.2">
      <c r="A10409" s="64" t="s">
        <v>1769</v>
      </c>
      <c r="B10409" s="65" t="s">
        <v>1768</v>
      </c>
      <c r="C10409" s="65">
        <v>9056161</v>
      </c>
      <c r="D10409" s="66">
        <f>VLOOKUP(A10409,'2.1 Termination Charges'!$B$4:$F$904,5,0)</f>
        <v>0.2606</v>
      </c>
      <c r="G10409" s="67"/>
      <c r="H10409" s="67"/>
      <c r="J10409" s="67"/>
      <c r="P10409" s="68"/>
      <c r="Q10409" s="69"/>
      <c r="R10409" s="69"/>
      <c r="Z10409" s="70"/>
      <c r="AA10409" s="71"/>
      <c r="AB10409" s="70"/>
      <c r="AC10409" s="70"/>
      <c r="AD10409" s="53"/>
      <c r="AE10409" s="53"/>
      <c r="AF10409" s="72"/>
      <c r="AG10409" s="70"/>
      <c r="AH10409" s="70"/>
      <c r="AI10409" s="70"/>
    </row>
    <row r="10410" spans="1:35" ht="12.75" customHeight="1" x14ac:dyDescent="0.2">
      <c r="A10410" s="64" t="s">
        <v>1771</v>
      </c>
      <c r="B10410" s="65" t="s">
        <v>1770</v>
      </c>
      <c r="C10410" s="65">
        <v>905</v>
      </c>
      <c r="D10410" s="66">
        <f>VLOOKUP(A10410,'2.1 Termination Charges'!$B$4:$F$904,5,0)</f>
        <v>6.0600000000000001E-2</v>
      </c>
      <c r="G10410" s="67"/>
      <c r="H10410" s="67"/>
      <c r="J10410" s="67"/>
      <c r="P10410" s="68"/>
      <c r="Q10410" s="69"/>
      <c r="R10410" s="69"/>
      <c r="Z10410" s="70"/>
      <c r="AA10410" s="71"/>
      <c r="AB10410" s="70"/>
      <c r="AC10410" s="70"/>
      <c r="AD10410" s="53"/>
      <c r="AE10410" s="53"/>
      <c r="AF10410" s="72"/>
      <c r="AG10410" s="70"/>
      <c r="AH10410" s="70"/>
      <c r="AI10410" s="70"/>
    </row>
    <row r="10411" spans="1:35" ht="12.75" customHeight="1" x14ac:dyDescent="0.2">
      <c r="A10411" s="64" t="s">
        <v>1771</v>
      </c>
      <c r="B10411" s="65" t="s">
        <v>1770</v>
      </c>
      <c r="C10411" s="65">
        <v>90501288</v>
      </c>
      <c r="D10411" s="66">
        <f>VLOOKUP(A10411,'2.1 Termination Charges'!$B$4:$F$904,5,0)</f>
        <v>6.0600000000000001E-2</v>
      </c>
      <c r="G10411" s="67"/>
      <c r="H10411" s="67"/>
      <c r="J10411" s="67"/>
      <c r="P10411" s="68"/>
      <c r="Q10411" s="69"/>
      <c r="R10411" s="69"/>
      <c r="Z10411" s="70"/>
      <c r="AA10411" s="71"/>
      <c r="AB10411" s="70"/>
      <c r="AC10411" s="70"/>
      <c r="AD10411" s="53"/>
      <c r="AE10411" s="53"/>
      <c r="AF10411" s="72"/>
      <c r="AG10411" s="70"/>
      <c r="AH10411" s="70"/>
      <c r="AI10411" s="70"/>
    </row>
    <row r="10412" spans="1:35" ht="12.75" customHeight="1" x14ac:dyDescent="0.2">
      <c r="A10412" s="64" t="s">
        <v>1771</v>
      </c>
      <c r="B10412" s="65" t="s">
        <v>1770</v>
      </c>
      <c r="C10412" s="65">
        <v>908503311</v>
      </c>
      <c r="D10412" s="66">
        <f>VLOOKUP(A10412,'2.1 Termination Charges'!$B$4:$F$904,5,0)</f>
        <v>6.0600000000000001E-2</v>
      </c>
      <c r="G10412" s="67"/>
      <c r="H10412" s="67"/>
      <c r="J10412" s="67"/>
      <c r="P10412" s="68"/>
      <c r="Q10412" s="69"/>
      <c r="R10412" s="69"/>
      <c r="Z10412" s="70"/>
      <c r="AA10412" s="71"/>
      <c r="AB10412" s="70"/>
      <c r="AC10412" s="70"/>
      <c r="AD10412" s="53"/>
      <c r="AE10412" s="53"/>
      <c r="AF10412" s="72"/>
      <c r="AG10412" s="70"/>
      <c r="AH10412" s="70"/>
      <c r="AI10412" s="70"/>
    </row>
    <row r="10413" spans="1:35" ht="12.75" customHeight="1" x14ac:dyDescent="0.2">
      <c r="A10413" s="64" t="s">
        <v>1773</v>
      </c>
      <c r="B10413" s="65" t="s">
        <v>1772</v>
      </c>
      <c r="C10413" s="65">
        <v>90212444</v>
      </c>
      <c r="D10413" s="66">
        <f>VLOOKUP(A10413,'2.1 Termination Charges'!$B$4:$F$904,5,0)</f>
        <v>5.2609999999999997E-2</v>
      </c>
      <c r="G10413" s="67"/>
      <c r="H10413" s="67"/>
      <c r="J10413" s="67"/>
      <c r="P10413" s="68"/>
      <c r="Q10413" s="69"/>
      <c r="R10413" s="69"/>
      <c r="Z10413" s="70"/>
      <c r="AA10413" s="71"/>
      <c r="AB10413" s="70"/>
      <c r="AC10413" s="70"/>
      <c r="AD10413" s="53"/>
      <c r="AE10413" s="53"/>
      <c r="AF10413" s="72"/>
      <c r="AG10413" s="70"/>
      <c r="AH10413" s="70"/>
      <c r="AI10413" s="70"/>
    </row>
    <row r="10414" spans="1:35" ht="12.75" customHeight="1" x14ac:dyDescent="0.2">
      <c r="A10414" s="64" t="s">
        <v>1773</v>
      </c>
      <c r="B10414" s="65" t="s">
        <v>1772</v>
      </c>
      <c r="C10414" s="65">
        <v>90216444</v>
      </c>
      <c r="D10414" s="66">
        <f>VLOOKUP(A10414,'2.1 Termination Charges'!$B$4:$F$904,5,0)</f>
        <v>5.2609999999999997E-2</v>
      </c>
      <c r="G10414" s="67"/>
      <c r="H10414" s="67"/>
      <c r="J10414" s="67"/>
      <c r="P10414" s="68"/>
      <c r="Q10414" s="69"/>
      <c r="R10414" s="69"/>
      <c r="Z10414" s="70"/>
      <c r="AA10414" s="71"/>
      <c r="AB10414" s="70"/>
      <c r="AC10414" s="70"/>
      <c r="AD10414" s="53"/>
      <c r="AE10414" s="53"/>
      <c r="AF10414" s="72"/>
      <c r="AG10414" s="70"/>
      <c r="AH10414" s="70"/>
      <c r="AI10414" s="70"/>
    </row>
    <row r="10415" spans="1:35" ht="12.75" customHeight="1" x14ac:dyDescent="0.2">
      <c r="A10415" s="64" t="s">
        <v>1773</v>
      </c>
      <c r="B10415" s="65" t="s">
        <v>1772</v>
      </c>
      <c r="C10415" s="65">
        <v>90232444</v>
      </c>
      <c r="D10415" s="66">
        <f>VLOOKUP(A10415,'2.1 Termination Charges'!$B$4:$F$904,5,0)</f>
        <v>5.2609999999999997E-2</v>
      </c>
      <c r="G10415" s="67"/>
      <c r="H10415" s="67"/>
      <c r="J10415" s="67"/>
      <c r="P10415" s="68"/>
      <c r="Q10415" s="69"/>
      <c r="R10415" s="69"/>
      <c r="Z10415" s="70"/>
      <c r="AA10415" s="71"/>
      <c r="AB10415" s="70"/>
      <c r="AC10415" s="70"/>
      <c r="AD10415" s="53"/>
      <c r="AE10415" s="53"/>
      <c r="AF10415" s="72"/>
      <c r="AG10415" s="70"/>
      <c r="AH10415" s="70"/>
      <c r="AI10415" s="70"/>
    </row>
    <row r="10416" spans="1:35" ht="12.75" customHeight="1" x14ac:dyDescent="0.2">
      <c r="A10416" s="64" t="s">
        <v>1773</v>
      </c>
      <c r="B10416" s="65" t="s">
        <v>1772</v>
      </c>
      <c r="C10416" s="65">
        <v>90242444</v>
      </c>
      <c r="D10416" s="66">
        <f>VLOOKUP(A10416,'2.1 Termination Charges'!$B$4:$F$904,5,0)</f>
        <v>5.2609999999999997E-2</v>
      </c>
      <c r="G10416" s="67"/>
      <c r="H10416" s="67"/>
      <c r="J10416" s="67"/>
      <c r="P10416" s="68"/>
      <c r="Q10416" s="69"/>
      <c r="R10416" s="69"/>
      <c r="Z10416" s="70"/>
      <c r="AA10416" s="71"/>
      <c r="AB10416" s="70"/>
      <c r="AC10416" s="70"/>
      <c r="AD10416" s="53"/>
      <c r="AE10416" s="53"/>
      <c r="AF10416" s="72"/>
      <c r="AG10416" s="70"/>
      <c r="AH10416" s="70"/>
      <c r="AI10416" s="70"/>
    </row>
    <row r="10417" spans="1:35" ht="12.75" customHeight="1" x14ac:dyDescent="0.2">
      <c r="A10417" s="64" t="s">
        <v>1773</v>
      </c>
      <c r="B10417" s="65" t="s">
        <v>1772</v>
      </c>
      <c r="C10417" s="65">
        <v>90312444</v>
      </c>
      <c r="D10417" s="66">
        <f>VLOOKUP(A10417,'2.1 Termination Charges'!$B$4:$F$904,5,0)</f>
        <v>5.2609999999999997E-2</v>
      </c>
      <c r="G10417" s="67"/>
      <c r="H10417" s="67"/>
      <c r="J10417" s="67"/>
      <c r="P10417" s="68"/>
      <c r="Q10417" s="69"/>
      <c r="R10417" s="69"/>
      <c r="Z10417" s="70"/>
      <c r="AA10417" s="71"/>
      <c r="AB10417" s="70"/>
      <c r="AC10417" s="70"/>
      <c r="AD10417" s="53"/>
      <c r="AE10417" s="53"/>
      <c r="AF10417" s="72"/>
      <c r="AG10417" s="70"/>
      <c r="AH10417" s="70"/>
      <c r="AI10417" s="70"/>
    </row>
    <row r="10418" spans="1:35" ht="12.75" customHeight="1" x14ac:dyDescent="0.2">
      <c r="A10418" s="64" t="s">
        <v>1773</v>
      </c>
      <c r="B10418" s="65" t="s">
        <v>1772</v>
      </c>
      <c r="C10418" s="65">
        <v>90322444</v>
      </c>
      <c r="D10418" s="66">
        <f>VLOOKUP(A10418,'2.1 Termination Charges'!$B$4:$F$904,5,0)</f>
        <v>5.2609999999999997E-2</v>
      </c>
      <c r="G10418" s="67"/>
      <c r="H10418" s="67"/>
      <c r="J10418" s="67"/>
      <c r="P10418" s="68"/>
      <c r="Q10418" s="69"/>
      <c r="R10418" s="69"/>
      <c r="Z10418" s="70"/>
      <c r="AA10418" s="71"/>
      <c r="AB10418" s="70"/>
      <c r="AC10418" s="70"/>
      <c r="AD10418" s="53"/>
      <c r="AE10418" s="53"/>
      <c r="AF10418" s="72"/>
      <c r="AG10418" s="70"/>
      <c r="AH10418" s="70"/>
      <c r="AI10418" s="70"/>
    </row>
    <row r="10419" spans="1:35" ht="12.75" customHeight="1" x14ac:dyDescent="0.2">
      <c r="A10419" s="64" t="s">
        <v>1773</v>
      </c>
      <c r="B10419" s="65" t="s">
        <v>1772</v>
      </c>
      <c r="C10419" s="65">
        <v>90444</v>
      </c>
      <c r="D10419" s="66">
        <f>VLOOKUP(A10419,'2.1 Termination Charges'!$B$4:$F$904,5,0)</f>
        <v>5.2609999999999997E-2</v>
      </c>
      <c r="G10419" s="67"/>
      <c r="H10419" s="67"/>
      <c r="J10419" s="67"/>
      <c r="P10419" s="68"/>
      <c r="Q10419" s="69"/>
      <c r="R10419" s="69"/>
      <c r="Z10419" s="70"/>
      <c r="AA10419" s="71"/>
      <c r="AB10419" s="70"/>
      <c r="AC10419" s="70"/>
      <c r="AD10419" s="53"/>
      <c r="AE10419" s="53"/>
      <c r="AF10419" s="72"/>
      <c r="AG10419" s="70"/>
      <c r="AH10419" s="70"/>
      <c r="AI10419" s="70"/>
    </row>
    <row r="10420" spans="1:35" ht="12.75" customHeight="1" x14ac:dyDescent="0.2">
      <c r="A10420" s="64" t="s">
        <v>1773</v>
      </c>
      <c r="B10420" s="65" t="s">
        <v>1772</v>
      </c>
      <c r="C10420" s="65">
        <v>90850899</v>
      </c>
      <c r="D10420" s="66">
        <f>VLOOKUP(A10420,'2.1 Termination Charges'!$B$4:$F$904,5,0)</f>
        <v>5.2609999999999997E-2</v>
      </c>
      <c r="G10420" s="67"/>
      <c r="H10420" s="67"/>
      <c r="J10420" s="67"/>
      <c r="P10420" s="68"/>
      <c r="Q10420" s="69"/>
      <c r="R10420" s="69"/>
      <c r="Z10420" s="70"/>
      <c r="AA10420" s="71"/>
      <c r="AB10420" s="70"/>
      <c r="AC10420" s="70"/>
      <c r="AD10420" s="53"/>
      <c r="AE10420" s="53"/>
      <c r="AF10420" s="72"/>
      <c r="AG10420" s="70"/>
      <c r="AH10420" s="70"/>
      <c r="AI10420" s="70"/>
    </row>
    <row r="10421" spans="1:35" ht="12.75" customHeight="1" x14ac:dyDescent="0.2">
      <c r="A10421" s="64" t="s">
        <v>1773</v>
      </c>
      <c r="B10421" s="65" t="s">
        <v>1772</v>
      </c>
      <c r="C10421" s="65">
        <v>9085097</v>
      </c>
      <c r="D10421" s="66">
        <f>VLOOKUP(A10421,'2.1 Termination Charges'!$B$4:$F$904,5,0)</f>
        <v>5.2609999999999997E-2</v>
      </c>
      <c r="G10421" s="67"/>
      <c r="H10421" s="67"/>
      <c r="J10421" s="67"/>
      <c r="P10421" s="68"/>
      <c r="Q10421" s="69"/>
      <c r="R10421" s="69"/>
      <c r="Z10421" s="70"/>
      <c r="AA10421" s="71"/>
      <c r="AB10421" s="70"/>
      <c r="AC10421" s="70"/>
      <c r="AD10421" s="53"/>
      <c r="AE10421" s="53"/>
      <c r="AF10421" s="72"/>
      <c r="AG10421" s="70"/>
      <c r="AH10421" s="70"/>
      <c r="AI10421" s="70"/>
    </row>
    <row r="10422" spans="1:35" ht="12.75" customHeight="1" x14ac:dyDescent="0.2">
      <c r="A10422" s="64" t="s">
        <v>1775</v>
      </c>
      <c r="B10422" s="65" t="s">
        <v>1774</v>
      </c>
      <c r="C10422" s="65">
        <v>993</v>
      </c>
      <c r="D10422" s="66">
        <f>VLOOKUP(A10422,'2.1 Termination Charges'!$B$4:$F$904,5,0)</f>
        <v>0.19103000000000001</v>
      </c>
      <c r="G10422" s="67"/>
      <c r="H10422" s="67"/>
      <c r="J10422" s="67"/>
      <c r="P10422" s="68"/>
      <c r="Q10422" s="69"/>
      <c r="R10422" s="69"/>
      <c r="Z10422" s="70"/>
      <c r="AA10422" s="71"/>
      <c r="AB10422" s="70"/>
      <c r="AC10422" s="70"/>
      <c r="AD10422" s="53"/>
      <c r="AE10422" s="53"/>
      <c r="AF10422" s="72"/>
      <c r="AG10422" s="70"/>
      <c r="AH10422" s="70"/>
      <c r="AI10422" s="70"/>
    </row>
    <row r="10423" spans="1:35" ht="12.75" customHeight="1" x14ac:dyDescent="0.2">
      <c r="A10423" s="64" t="s">
        <v>1777</v>
      </c>
      <c r="B10423" s="65" t="s">
        <v>1776</v>
      </c>
      <c r="C10423" s="65">
        <v>9936</v>
      </c>
      <c r="D10423" s="66">
        <f>VLOOKUP(A10423,'2.1 Termination Charges'!$B$4:$F$904,5,0)</f>
        <v>0.23635999999999999</v>
      </c>
      <c r="G10423" s="67"/>
      <c r="H10423" s="67"/>
      <c r="J10423" s="67"/>
      <c r="P10423" s="68"/>
      <c r="Q10423" s="69"/>
      <c r="R10423" s="69"/>
      <c r="Z10423" s="70"/>
      <c r="AA10423" s="71"/>
      <c r="AB10423" s="70"/>
      <c r="AC10423" s="70"/>
      <c r="AD10423" s="53"/>
      <c r="AE10423" s="53"/>
      <c r="AF10423" s="72"/>
      <c r="AG10423" s="70"/>
      <c r="AH10423" s="70"/>
      <c r="AI10423" s="70"/>
    </row>
    <row r="10424" spans="1:35" ht="12.75" customHeight="1" x14ac:dyDescent="0.2">
      <c r="A10424" s="64" t="s">
        <v>1779</v>
      </c>
      <c r="B10424" s="65" t="s">
        <v>1778</v>
      </c>
      <c r="C10424" s="65">
        <v>1649</v>
      </c>
      <c r="D10424" s="66">
        <f>VLOOKUP(A10424,'2.1 Termination Charges'!$B$4:$F$904,5,0)</f>
        <v>0.29963000000000001</v>
      </c>
      <c r="G10424" s="67"/>
      <c r="H10424" s="67"/>
      <c r="J10424" s="67"/>
      <c r="P10424" s="68"/>
      <c r="Q10424" s="69"/>
      <c r="R10424" s="69"/>
      <c r="Z10424" s="70"/>
      <c r="AA10424" s="71"/>
      <c r="AB10424" s="70"/>
      <c r="AC10424" s="70"/>
      <c r="AD10424" s="53"/>
      <c r="AE10424" s="53"/>
      <c r="AF10424" s="72"/>
      <c r="AG10424" s="70"/>
      <c r="AH10424" s="70"/>
      <c r="AI10424" s="70"/>
    </row>
    <row r="10425" spans="1:35" ht="12.75" customHeight="1" x14ac:dyDescent="0.2">
      <c r="A10425" s="64" t="s">
        <v>1781</v>
      </c>
      <c r="B10425" s="65" t="s">
        <v>1780</v>
      </c>
      <c r="C10425" s="65">
        <v>16492</v>
      </c>
      <c r="D10425" s="66">
        <f>VLOOKUP(A10425,'2.1 Termination Charges'!$B$4:$F$904,5,0)</f>
        <v>0.42957000000000001</v>
      </c>
      <c r="G10425" s="67"/>
      <c r="H10425" s="67"/>
      <c r="J10425" s="67"/>
      <c r="P10425" s="68"/>
      <c r="Q10425" s="69"/>
      <c r="R10425" s="69"/>
      <c r="Z10425" s="70"/>
      <c r="AA10425" s="71"/>
      <c r="AB10425" s="70"/>
      <c r="AC10425" s="70"/>
      <c r="AD10425" s="53"/>
      <c r="AE10425" s="53"/>
      <c r="AF10425" s="72"/>
      <c r="AG10425" s="70"/>
      <c r="AH10425" s="70"/>
      <c r="AI10425" s="70"/>
    </row>
    <row r="10426" spans="1:35" ht="12.75" customHeight="1" x14ac:dyDescent="0.2">
      <c r="A10426" s="64" t="s">
        <v>1781</v>
      </c>
      <c r="B10426" s="65" t="s">
        <v>1780</v>
      </c>
      <c r="C10426" s="65">
        <v>16493</v>
      </c>
      <c r="D10426" s="66">
        <f>VLOOKUP(A10426,'2.1 Termination Charges'!$B$4:$F$904,5,0)</f>
        <v>0.42957000000000001</v>
      </c>
      <c r="G10426" s="67"/>
      <c r="H10426" s="67"/>
      <c r="J10426" s="67"/>
      <c r="P10426" s="68"/>
      <c r="Q10426" s="69"/>
      <c r="R10426" s="69"/>
      <c r="Z10426" s="70"/>
      <c r="AA10426" s="71"/>
      <c r="AB10426" s="70"/>
      <c r="AC10426" s="70"/>
      <c r="AD10426" s="53"/>
      <c r="AE10426" s="53"/>
      <c r="AF10426" s="72"/>
      <c r="AG10426" s="70"/>
      <c r="AH10426" s="70"/>
      <c r="AI10426" s="70"/>
    </row>
    <row r="10427" spans="1:35" ht="12.75" customHeight="1" x14ac:dyDescent="0.2">
      <c r="A10427" s="64" t="s">
        <v>1781</v>
      </c>
      <c r="B10427" s="65" t="s">
        <v>1780</v>
      </c>
      <c r="C10427" s="65">
        <v>16494</v>
      </c>
      <c r="D10427" s="66">
        <f>VLOOKUP(A10427,'2.1 Termination Charges'!$B$4:$F$904,5,0)</f>
        <v>0.42957000000000001</v>
      </c>
      <c r="G10427" s="67"/>
      <c r="H10427" s="67"/>
      <c r="J10427" s="67"/>
      <c r="P10427" s="68"/>
      <c r="Q10427" s="69"/>
      <c r="R10427" s="69"/>
      <c r="Z10427" s="70"/>
      <c r="AA10427" s="71"/>
      <c r="AB10427" s="70"/>
      <c r="AC10427" s="70"/>
      <c r="AD10427" s="53"/>
      <c r="AE10427" s="53"/>
      <c r="AF10427" s="72"/>
      <c r="AG10427" s="70"/>
      <c r="AH10427" s="70"/>
      <c r="AI10427" s="70"/>
    </row>
    <row r="10428" spans="1:35" ht="12.75" customHeight="1" x14ac:dyDescent="0.2">
      <c r="A10428" s="64" t="s">
        <v>1783</v>
      </c>
      <c r="B10428" s="65" t="s">
        <v>1782</v>
      </c>
      <c r="C10428" s="65">
        <v>688</v>
      </c>
      <c r="D10428" s="66">
        <f>VLOOKUP(A10428,'2.1 Termination Charges'!$B$4:$F$904,5,0)</f>
        <v>2.2775400000000001</v>
      </c>
      <c r="G10428" s="67"/>
      <c r="H10428" s="67"/>
      <c r="J10428" s="67"/>
      <c r="P10428" s="68"/>
      <c r="Q10428" s="69"/>
      <c r="R10428" s="69"/>
      <c r="Z10428" s="70"/>
      <c r="AA10428" s="71"/>
      <c r="AB10428" s="70"/>
      <c r="AC10428" s="70"/>
      <c r="AD10428" s="53"/>
      <c r="AE10428" s="53"/>
      <c r="AF10428" s="72"/>
      <c r="AG10428" s="70"/>
      <c r="AH10428" s="70"/>
      <c r="AI10428" s="70"/>
    </row>
    <row r="10429" spans="1:35" ht="12.75" customHeight="1" x14ac:dyDescent="0.2">
      <c r="A10429" s="64" t="s">
        <v>1785</v>
      </c>
      <c r="B10429" s="65" t="s">
        <v>1784</v>
      </c>
      <c r="C10429" s="65">
        <v>256</v>
      </c>
      <c r="D10429" s="66">
        <f>VLOOKUP(A10429,'2.1 Termination Charges'!$B$4:$F$904,5,0)</f>
        <v>0.65898000000000001</v>
      </c>
      <c r="G10429" s="67"/>
      <c r="H10429" s="67"/>
      <c r="J10429" s="67"/>
      <c r="P10429" s="68"/>
      <c r="Q10429" s="69"/>
      <c r="R10429" s="69"/>
      <c r="Z10429" s="70"/>
      <c r="AA10429" s="71"/>
      <c r="AB10429" s="70"/>
      <c r="AC10429" s="70"/>
      <c r="AD10429" s="53"/>
      <c r="AE10429" s="53"/>
      <c r="AF10429" s="72"/>
      <c r="AG10429" s="70"/>
      <c r="AH10429" s="70"/>
      <c r="AI10429" s="70"/>
    </row>
    <row r="10430" spans="1:35" ht="12.75" customHeight="1" x14ac:dyDescent="0.2">
      <c r="A10430" s="64" t="s">
        <v>1787</v>
      </c>
      <c r="B10430" s="65" t="s">
        <v>1786</v>
      </c>
      <c r="C10430" s="65">
        <v>2563</v>
      </c>
      <c r="D10430" s="66">
        <f>VLOOKUP(A10430,'2.1 Termination Charges'!$B$4:$F$904,5,0)</f>
        <v>0.66664999999999996</v>
      </c>
      <c r="G10430" s="67"/>
      <c r="H10430" s="67"/>
      <c r="J10430" s="67"/>
      <c r="P10430" s="68"/>
      <c r="Q10430" s="69"/>
      <c r="R10430" s="69"/>
      <c r="Z10430" s="70"/>
      <c r="AA10430" s="71"/>
      <c r="AB10430" s="70"/>
      <c r="AC10430" s="70"/>
      <c r="AD10430" s="53"/>
      <c r="AE10430" s="53"/>
      <c r="AF10430" s="72"/>
      <c r="AG10430" s="70"/>
      <c r="AH10430" s="70"/>
      <c r="AI10430" s="70"/>
    </row>
    <row r="10431" spans="1:35" ht="12.75" customHeight="1" x14ac:dyDescent="0.2">
      <c r="A10431" s="64" t="s">
        <v>1789</v>
      </c>
      <c r="B10431" s="65" t="s">
        <v>1788</v>
      </c>
      <c r="C10431" s="65">
        <v>25670</v>
      </c>
      <c r="D10431" s="66">
        <f>VLOOKUP(A10431,'2.1 Termination Charges'!$B$4:$F$904,5,0)</f>
        <v>0.65137999999999996</v>
      </c>
      <c r="G10431" s="67"/>
      <c r="H10431" s="67"/>
      <c r="J10431" s="67"/>
      <c r="P10431" s="68"/>
      <c r="Q10431" s="69"/>
      <c r="R10431" s="69"/>
      <c r="Z10431" s="70"/>
      <c r="AA10431" s="71"/>
      <c r="AB10431" s="70"/>
      <c r="AC10431" s="70"/>
      <c r="AD10431" s="53"/>
      <c r="AE10431" s="53"/>
      <c r="AF10431" s="72"/>
      <c r="AG10431" s="70"/>
      <c r="AH10431" s="70"/>
      <c r="AI10431" s="70"/>
    </row>
    <row r="10432" spans="1:35" ht="12.75" customHeight="1" x14ac:dyDescent="0.2">
      <c r="A10432" s="64" t="s">
        <v>1789</v>
      </c>
      <c r="B10432" s="65" t="s">
        <v>1788</v>
      </c>
      <c r="C10432" s="65">
        <v>25675</v>
      </c>
      <c r="D10432" s="66">
        <f>VLOOKUP(A10432,'2.1 Termination Charges'!$B$4:$F$904,5,0)</f>
        <v>0.65137999999999996</v>
      </c>
      <c r="G10432" s="67"/>
      <c r="H10432" s="67"/>
      <c r="J10432" s="67"/>
      <c r="P10432" s="68"/>
      <c r="Q10432" s="69"/>
      <c r="R10432" s="69"/>
      <c r="Z10432" s="70"/>
      <c r="AA10432" s="71"/>
      <c r="AB10432" s="70"/>
      <c r="AC10432" s="70"/>
      <c r="AD10432" s="53"/>
      <c r="AE10432" s="53"/>
      <c r="AF10432" s="72"/>
      <c r="AG10432" s="70"/>
      <c r="AH10432" s="70"/>
      <c r="AI10432" s="70"/>
    </row>
    <row r="10433" spans="1:35" ht="12.75" customHeight="1" x14ac:dyDescent="0.2">
      <c r="A10433" s="64" t="s">
        <v>1791</v>
      </c>
      <c r="B10433" s="65" t="s">
        <v>1790</v>
      </c>
      <c r="C10433" s="65">
        <v>25632</v>
      </c>
      <c r="D10433" s="66">
        <f>VLOOKUP(A10433,'2.1 Termination Charges'!$B$4:$F$904,5,0)</f>
        <v>0.66664999999999996</v>
      </c>
      <c r="G10433" s="67"/>
      <c r="H10433" s="67"/>
      <c r="J10433" s="67"/>
      <c r="P10433" s="68"/>
      <c r="Q10433" s="69"/>
      <c r="R10433" s="69"/>
      <c r="Z10433" s="70"/>
      <c r="AA10433" s="71"/>
      <c r="AB10433" s="70"/>
      <c r="AC10433" s="70"/>
      <c r="AD10433" s="53"/>
      <c r="AE10433" s="53"/>
      <c r="AF10433" s="72"/>
      <c r="AG10433" s="70"/>
      <c r="AH10433" s="70"/>
      <c r="AI10433" s="70"/>
    </row>
    <row r="10434" spans="1:35" ht="12.75" customHeight="1" x14ac:dyDescent="0.2">
      <c r="A10434" s="64" t="s">
        <v>1791</v>
      </c>
      <c r="B10434" s="65" t="s">
        <v>1790</v>
      </c>
      <c r="C10434" s="65">
        <v>25639</v>
      </c>
      <c r="D10434" s="66">
        <f>VLOOKUP(A10434,'2.1 Termination Charges'!$B$4:$F$904,5,0)</f>
        <v>0.66664999999999996</v>
      </c>
      <c r="G10434" s="67"/>
      <c r="H10434" s="67"/>
      <c r="J10434" s="67"/>
      <c r="P10434" s="68"/>
      <c r="Q10434" s="69"/>
      <c r="R10434" s="69"/>
      <c r="Z10434" s="70"/>
      <c r="AA10434" s="71"/>
      <c r="AB10434" s="70"/>
      <c r="AC10434" s="70"/>
      <c r="AD10434" s="53"/>
      <c r="AE10434" s="53"/>
      <c r="AF10434" s="72"/>
      <c r="AG10434" s="70"/>
      <c r="AH10434" s="70"/>
      <c r="AI10434" s="70"/>
    </row>
    <row r="10435" spans="1:35" ht="12.75" customHeight="1" x14ac:dyDescent="0.2">
      <c r="A10435" s="64" t="s">
        <v>1791</v>
      </c>
      <c r="B10435" s="65" t="s">
        <v>1790</v>
      </c>
      <c r="C10435" s="65">
        <v>25677</v>
      </c>
      <c r="D10435" s="66">
        <f>VLOOKUP(A10435,'2.1 Termination Charges'!$B$4:$F$904,5,0)</f>
        <v>0.66664999999999996</v>
      </c>
      <c r="G10435" s="67"/>
      <c r="H10435" s="67"/>
      <c r="J10435" s="67"/>
      <c r="P10435" s="68"/>
      <c r="Q10435" s="69"/>
      <c r="R10435" s="69"/>
      <c r="Z10435" s="70"/>
      <c r="AA10435" s="71"/>
      <c r="AB10435" s="70"/>
      <c r="AC10435" s="70"/>
      <c r="AD10435" s="53"/>
      <c r="AE10435" s="53"/>
      <c r="AF10435" s="72"/>
      <c r="AG10435" s="70"/>
      <c r="AH10435" s="70"/>
      <c r="AI10435" s="70"/>
    </row>
    <row r="10436" spans="1:35" ht="12.75" customHeight="1" x14ac:dyDescent="0.2">
      <c r="A10436" s="64" t="s">
        <v>1791</v>
      </c>
      <c r="B10436" s="65" t="s">
        <v>1790</v>
      </c>
      <c r="C10436" s="65">
        <v>25678</v>
      </c>
      <c r="D10436" s="66">
        <f>VLOOKUP(A10436,'2.1 Termination Charges'!$B$4:$F$904,5,0)</f>
        <v>0.66664999999999996</v>
      </c>
      <c r="G10436" s="67"/>
      <c r="H10436" s="67"/>
      <c r="J10436" s="67"/>
      <c r="P10436" s="68"/>
      <c r="Q10436" s="69"/>
      <c r="R10436" s="69"/>
      <c r="Z10436" s="70"/>
      <c r="AA10436" s="71"/>
      <c r="AB10436" s="70"/>
      <c r="AC10436" s="70"/>
      <c r="AD10436" s="53"/>
      <c r="AE10436" s="53"/>
      <c r="AF10436" s="72"/>
      <c r="AG10436" s="70"/>
      <c r="AH10436" s="70"/>
      <c r="AI10436" s="70"/>
    </row>
    <row r="10437" spans="1:35" ht="12.75" customHeight="1" x14ac:dyDescent="0.2">
      <c r="A10437" s="64" t="s">
        <v>1793</v>
      </c>
      <c r="B10437" s="65" t="s">
        <v>1792</v>
      </c>
      <c r="C10437" s="65">
        <v>256204</v>
      </c>
      <c r="D10437" s="66">
        <f>VLOOKUP(A10437,'2.1 Termination Charges'!$B$4:$F$904,5,0)</f>
        <v>0.66664999999999996</v>
      </c>
      <c r="G10437" s="67"/>
      <c r="H10437" s="67"/>
      <c r="J10437" s="67"/>
      <c r="P10437" s="68"/>
      <c r="Q10437" s="69"/>
      <c r="R10437" s="69"/>
      <c r="Z10437" s="70"/>
      <c r="AA10437" s="71"/>
      <c r="AB10437" s="70"/>
      <c r="AC10437" s="70"/>
      <c r="AD10437" s="53"/>
      <c r="AE10437" s="53"/>
      <c r="AF10437" s="72"/>
      <c r="AG10437" s="70"/>
      <c r="AH10437" s="70"/>
      <c r="AI10437" s="70"/>
    </row>
    <row r="10438" spans="1:35" ht="12.75" customHeight="1" x14ac:dyDescent="0.2">
      <c r="A10438" s="64" t="s">
        <v>1793</v>
      </c>
      <c r="B10438" s="65" t="s">
        <v>1792</v>
      </c>
      <c r="C10438" s="65">
        <v>256477</v>
      </c>
      <c r="D10438" s="66">
        <f>VLOOKUP(A10438,'2.1 Termination Charges'!$B$4:$F$904,5,0)</f>
        <v>0.66664999999999996</v>
      </c>
      <c r="G10438" s="67"/>
      <c r="H10438" s="67"/>
      <c r="J10438" s="67"/>
      <c r="P10438" s="68"/>
      <c r="Q10438" s="69"/>
      <c r="R10438" s="69"/>
      <c r="Z10438" s="70"/>
      <c r="AA10438" s="71"/>
      <c r="AB10438" s="70"/>
      <c r="AC10438" s="70"/>
      <c r="AD10438" s="53"/>
      <c r="AE10438" s="53"/>
      <c r="AF10438" s="72"/>
      <c r="AG10438" s="70"/>
      <c r="AH10438" s="70"/>
      <c r="AI10438" s="70"/>
    </row>
    <row r="10439" spans="1:35" ht="12.75" customHeight="1" x14ac:dyDescent="0.2">
      <c r="A10439" s="64" t="s">
        <v>1793</v>
      </c>
      <c r="B10439" s="65" t="s">
        <v>1792</v>
      </c>
      <c r="C10439" s="65">
        <v>25671</v>
      </c>
      <c r="D10439" s="66">
        <f>VLOOKUP(A10439,'2.1 Termination Charges'!$B$4:$F$904,5,0)</f>
        <v>0.66664999999999996</v>
      </c>
      <c r="G10439" s="67"/>
      <c r="H10439" s="67"/>
      <c r="J10439" s="67"/>
      <c r="P10439" s="68"/>
      <c r="Q10439" s="69"/>
      <c r="R10439" s="69"/>
      <c r="Z10439" s="70"/>
      <c r="AA10439" s="71"/>
      <c r="AB10439" s="70"/>
      <c r="AC10439" s="70"/>
      <c r="AD10439" s="53"/>
      <c r="AE10439" s="53"/>
      <c r="AF10439" s="72"/>
      <c r="AG10439" s="70"/>
      <c r="AH10439" s="70"/>
      <c r="AI10439" s="70"/>
    </row>
    <row r="10440" spans="1:35" ht="12.75" customHeight="1" x14ac:dyDescent="0.2">
      <c r="A10440" s="64" t="s">
        <v>1793</v>
      </c>
      <c r="B10440" s="65" t="s">
        <v>1792</v>
      </c>
      <c r="C10440" s="65">
        <v>25672</v>
      </c>
      <c r="D10440" s="66">
        <f>VLOOKUP(A10440,'2.1 Termination Charges'!$B$4:$F$904,5,0)</f>
        <v>0.66664999999999996</v>
      </c>
      <c r="G10440" s="67"/>
      <c r="H10440" s="67"/>
      <c r="J10440" s="67"/>
      <c r="P10440" s="68"/>
      <c r="Q10440" s="69"/>
      <c r="R10440" s="69"/>
      <c r="Z10440" s="70"/>
      <c r="AA10440" s="71"/>
      <c r="AB10440" s="70"/>
      <c r="AC10440" s="70"/>
      <c r="AD10440" s="53"/>
      <c r="AE10440" s="53"/>
      <c r="AF10440" s="72"/>
      <c r="AG10440" s="70"/>
      <c r="AH10440" s="70"/>
      <c r="AI10440" s="70"/>
    </row>
    <row r="10441" spans="1:35" ht="12.75" customHeight="1" x14ac:dyDescent="0.2">
      <c r="A10441" s="64" t="s">
        <v>1793</v>
      </c>
      <c r="B10441" s="65" t="s">
        <v>1792</v>
      </c>
      <c r="C10441" s="65">
        <v>25673</v>
      </c>
      <c r="D10441" s="66">
        <f>VLOOKUP(A10441,'2.1 Termination Charges'!$B$4:$F$904,5,0)</f>
        <v>0.66664999999999996</v>
      </c>
      <c r="G10441" s="67"/>
      <c r="H10441" s="67"/>
      <c r="J10441" s="67"/>
      <c r="P10441" s="68"/>
      <c r="Q10441" s="69"/>
      <c r="R10441" s="69"/>
      <c r="Z10441" s="70"/>
      <c r="AA10441" s="71"/>
      <c r="AB10441" s="70"/>
      <c r="AC10441" s="70"/>
      <c r="AD10441" s="53"/>
      <c r="AE10441" s="53"/>
      <c r="AF10441" s="72"/>
      <c r="AG10441" s="70"/>
      <c r="AH10441" s="70"/>
      <c r="AI10441" s="70"/>
    </row>
    <row r="10442" spans="1:35" ht="12.75" customHeight="1" x14ac:dyDescent="0.2">
      <c r="A10442" s="64" t="s">
        <v>1793</v>
      </c>
      <c r="B10442" s="65" t="s">
        <v>1792</v>
      </c>
      <c r="C10442" s="65">
        <v>25674</v>
      </c>
      <c r="D10442" s="66">
        <f>VLOOKUP(A10442,'2.1 Termination Charges'!$B$4:$F$904,5,0)</f>
        <v>0.66664999999999996</v>
      </c>
      <c r="G10442" s="67"/>
      <c r="H10442" s="67"/>
      <c r="J10442" s="67"/>
      <c r="P10442" s="68"/>
      <c r="Q10442" s="69"/>
      <c r="R10442" s="69"/>
      <c r="Z10442" s="70"/>
      <c r="AA10442" s="71"/>
      <c r="AB10442" s="70"/>
      <c r="AC10442" s="70"/>
      <c r="AD10442" s="53"/>
      <c r="AE10442" s="53"/>
      <c r="AF10442" s="72"/>
      <c r="AG10442" s="70"/>
      <c r="AH10442" s="70"/>
      <c r="AI10442" s="70"/>
    </row>
    <row r="10443" spans="1:35" ht="12.75" customHeight="1" x14ac:dyDescent="0.2">
      <c r="A10443" s="64" t="s">
        <v>1793</v>
      </c>
      <c r="B10443" s="65" t="s">
        <v>1792</v>
      </c>
      <c r="C10443" s="65">
        <v>25676</v>
      </c>
      <c r="D10443" s="66">
        <f>VLOOKUP(A10443,'2.1 Termination Charges'!$B$4:$F$904,5,0)</f>
        <v>0.66664999999999996</v>
      </c>
      <c r="G10443" s="67"/>
      <c r="H10443" s="67"/>
      <c r="J10443" s="67"/>
      <c r="P10443" s="68"/>
      <c r="Q10443" s="69"/>
      <c r="R10443" s="69"/>
      <c r="Z10443" s="70"/>
      <c r="AA10443" s="71"/>
      <c r="AB10443" s="70"/>
      <c r="AC10443" s="70"/>
      <c r="AD10443" s="53"/>
      <c r="AE10443" s="53"/>
      <c r="AF10443" s="72"/>
      <c r="AG10443" s="70"/>
      <c r="AH10443" s="70"/>
      <c r="AI10443" s="70"/>
    </row>
    <row r="10444" spans="1:35" ht="12.75" customHeight="1" x14ac:dyDescent="0.2">
      <c r="A10444" s="64" t="s">
        <v>1793</v>
      </c>
      <c r="B10444" s="65" t="s">
        <v>1792</v>
      </c>
      <c r="C10444" s="65">
        <v>25679</v>
      </c>
      <c r="D10444" s="66">
        <f>VLOOKUP(A10444,'2.1 Termination Charges'!$B$4:$F$904,5,0)</f>
        <v>0.66664999999999996</v>
      </c>
      <c r="G10444" s="67"/>
      <c r="H10444" s="67"/>
      <c r="J10444" s="67"/>
      <c r="P10444" s="68"/>
      <c r="Q10444" s="69"/>
      <c r="R10444" s="69"/>
      <c r="Z10444" s="70"/>
      <c r="AA10444" s="71"/>
      <c r="AB10444" s="70"/>
      <c r="AC10444" s="70"/>
      <c r="AD10444" s="53"/>
      <c r="AE10444" s="53"/>
      <c r="AF10444" s="72"/>
      <c r="AG10444" s="70"/>
      <c r="AH10444" s="70"/>
      <c r="AI10444" s="70"/>
    </row>
    <row r="10445" spans="1:35" ht="12.75" customHeight="1" x14ac:dyDescent="0.2">
      <c r="A10445" s="64" t="s">
        <v>1793</v>
      </c>
      <c r="B10445" s="65" t="s">
        <v>1792</v>
      </c>
      <c r="C10445" s="65">
        <v>256902</v>
      </c>
      <c r="D10445" s="66">
        <f>VLOOKUP(A10445,'2.1 Termination Charges'!$B$4:$F$904,5,0)</f>
        <v>0.66664999999999996</v>
      </c>
      <c r="G10445" s="67"/>
      <c r="H10445" s="67"/>
      <c r="J10445" s="67"/>
      <c r="P10445" s="68"/>
      <c r="Q10445" s="69"/>
      <c r="R10445" s="69"/>
      <c r="Z10445" s="70"/>
      <c r="AA10445" s="71"/>
      <c r="AB10445" s="70"/>
      <c r="AC10445" s="70"/>
      <c r="AD10445" s="53"/>
      <c r="AE10445" s="53"/>
      <c r="AF10445" s="72"/>
      <c r="AG10445" s="70"/>
      <c r="AH10445" s="70"/>
      <c r="AI10445" s="70"/>
    </row>
    <row r="10446" spans="1:35" ht="12.75" customHeight="1" x14ac:dyDescent="0.2">
      <c r="A10446" s="64" t="s">
        <v>1795</v>
      </c>
      <c r="B10446" s="65" t="s">
        <v>1794</v>
      </c>
      <c r="C10446" s="65">
        <v>380</v>
      </c>
      <c r="D10446" s="66">
        <f>VLOOKUP(A10446,'2.1 Termination Charges'!$B$4:$F$904,5,0)</f>
        <v>0.22423999999999999</v>
      </c>
      <c r="G10446" s="67"/>
      <c r="H10446" s="67"/>
      <c r="J10446" s="67"/>
      <c r="P10446" s="68"/>
      <c r="Q10446" s="69"/>
      <c r="R10446" s="69"/>
      <c r="Z10446" s="70"/>
      <c r="AA10446" s="71"/>
      <c r="AB10446" s="70"/>
      <c r="AC10446" s="70"/>
      <c r="AD10446" s="53"/>
      <c r="AE10446" s="53"/>
      <c r="AF10446" s="72"/>
      <c r="AG10446" s="70"/>
      <c r="AH10446" s="70"/>
      <c r="AI10446" s="70"/>
    </row>
    <row r="10447" spans="1:35" ht="12.75" customHeight="1" x14ac:dyDescent="0.2">
      <c r="A10447" s="64" t="s">
        <v>1797</v>
      </c>
      <c r="B10447" s="65" t="s">
        <v>1796</v>
      </c>
      <c r="C10447" s="65">
        <v>38063</v>
      </c>
      <c r="D10447" s="66">
        <f>VLOOKUP(A10447,'2.1 Termination Charges'!$B$4:$F$904,5,0)</f>
        <v>0.36363000000000001</v>
      </c>
      <c r="G10447" s="67"/>
      <c r="H10447" s="67"/>
      <c r="J10447" s="67"/>
      <c r="P10447" s="68"/>
      <c r="Q10447" s="69"/>
      <c r="R10447" s="69"/>
      <c r="Z10447" s="70"/>
      <c r="AA10447" s="71"/>
      <c r="AB10447" s="70"/>
      <c r="AC10447" s="70"/>
      <c r="AD10447" s="53"/>
      <c r="AE10447" s="53"/>
      <c r="AF10447" s="72"/>
      <c r="AG10447" s="70"/>
      <c r="AH10447" s="70"/>
      <c r="AI10447" s="70"/>
    </row>
    <row r="10448" spans="1:35" ht="12.75" customHeight="1" x14ac:dyDescent="0.2">
      <c r="A10448" s="64" t="s">
        <v>1797</v>
      </c>
      <c r="B10448" s="65" t="s">
        <v>1796</v>
      </c>
      <c r="C10448" s="65">
        <v>38073</v>
      </c>
      <c r="D10448" s="66">
        <f>VLOOKUP(A10448,'2.1 Termination Charges'!$B$4:$F$904,5,0)</f>
        <v>0.36363000000000001</v>
      </c>
      <c r="G10448" s="67"/>
      <c r="H10448" s="67"/>
      <c r="J10448" s="67"/>
      <c r="P10448" s="68"/>
      <c r="Q10448" s="69"/>
      <c r="R10448" s="69"/>
      <c r="Z10448" s="70"/>
      <c r="AA10448" s="71"/>
      <c r="AB10448" s="70"/>
      <c r="AC10448" s="70"/>
      <c r="AD10448" s="53"/>
      <c r="AE10448" s="53"/>
      <c r="AF10448" s="72"/>
      <c r="AG10448" s="70"/>
      <c r="AH10448" s="70"/>
      <c r="AI10448" s="70"/>
    </row>
    <row r="10449" spans="1:35" ht="12.75" customHeight="1" x14ac:dyDescent="0.2">
      <c r="A10449" s="64" t="s">
        <v>1797</v>
      </c>
      <c r="B10449" s="65" t="s">
        <v>1796</v>
      </c>
      <c r="C10449" s="65">
        <v>38093</v>
      </c>
      <c r="D10449" s="66">
        <f>VLOOKUP(A10449,'2.1 Termination Charges'!$B$4:$F$904,5,0)</f>
        <v>0.36363000000000001</v>
      </c>
      <c r="G10449" s="67"/>
      <c r="H10449" s="67"/>
      <c r="J10449" s="67"/>
      <c r="P10449" s="68"/>
      <c r="Q10449" s="69"/>
      <c r="R10449" s="69"/>
      <c r="Z10449" s="70"/>
      <c r="AA10449" s="71"/>
      <c r="AB10449" s="70"/>
      <c r="AC10449" s="70"/>
      <c r="AD10449" s="53"/>
      <c r="AE10449" s="53"/>
      <c r="AF10449" s="72"/>
      <c r="AG10449" s="70"/>
      <c r="AH10449" s="70"/>
      <c r="AI10449" s="70"/>
    </row>
    <row r="10450" spans="1:35" ht="12.75" customHeight="1" x14ac:dyDescent="0.2">
      <c r="A10450" s="64" t="s">
        <v>1799</v>
      </c>
      <c r="B10450" s="65" t="s">
        <v>1798</v>
      </c>
      <c r="C10450" s="65">
        <v>38067</v>
      </c>
      <c r="D10450" s="66">
        <f>VLOOKUP(A10450,'2.1 Termination Charges'!$B$4:$F$904,5,0)</f>
        <v>0.42423</v>
      </c>
      <c r="G10450" s="67"/>
      <c r="H10450" s="67"/>
      <c r="J10450" s="67"/>
      <c r="P10450" s="68"/>
      <c r="Q10450" s="69"/>
      <c r="R10450" s="69"/>
      <c r="Z10450" s="70"/>
      <c r="AA10450" s="71"/>
      <c r="AB10450" s="70"/>
      <c r="AC10450" s="70"/>
      <c r="AD10450" s="53"/>
      <c r="AE10450" s="53"/>
      <c r="AF10450" s="72"/>
      <c r="AG10450" s="70"/>
      <c r="AH10450" s="70"/>
      <c r="AI10450" s="70"/>
    </row>
    <row r="10451" spans="1:35" ht="12.75" customHeight="1" x14ac:dyDescent="0.2">
      <c r="A10451" s="64" t="s">
        <v>1799</v>
      </c>
      <c r="B10451" s="65" t="s">
        <v>1798</v>
      </c>
      <c r="C10451" s="65">
        <v>38068</v>
      </c>
      <c r="D10451" s="66">
        <f>VLOOKUP(A10451,'2.1 Termination Charges'!$B$4:$F$904,5,0)</f>
        <v>0.42423</v>
      </c>
      <c r="G10451" s="67"/>
      <c r="H10451" s="67"/>
      <c r="J10451" s="67"/>
      <c r="P10451" s="68"/>
      <c r="Q10451" s="69"/>
      <c r="R10451" s="69"/>
      <c r="Z10451" s="70"/>
      <c r="AA10451" s="71"/>
      <c r="AB10451" s="70"/>
      <c r="AC10451" s="70"/>
      <c r="AD10451" s="53"/>
      <c r="AE10451" s="53"/>
      <c r="AF10451" s="72"/>
      <c r="AG10451" s="70"/>
      <c r="AH10451" s="70"/>
      <c r="AI10451" s="70"/>
    </row>
    <row r="10452" spans="1:35" ht="12.75" customHeight="1" x14ac:dyDescent="0.2">
      <c r="A10452" s="64" t="s">
        <v>1799</v>
      </c>
      <c r="B10452" s="65" t="s">
        <v>1798</v>
      </c>
      <c r="C10452" s="65">
        <v>380897</v>
      </c>
      <c r="D10452" s="66">
        <f>VLOOKUP(A10452,'2.1 Termination Charges'!$B$4:$F$904,5,0)</f>
        <v>0.42423</v>
      </c>
      <c r="G10452" s="67"/>
      <c r="H10452" s="67"/>
      <c r="J10452" s="67"/>
      <c r="P10452" s="68"/>
      <c r="Q10452" s="69"/>
      <c r="R10452" s="69"/>
      <c r="Z10452" s="70"/>
      <c r="AA10452" s="71"/>
      <c r="AB10452" s="70"/>
      <c r="AC10452" s="70"/>
      <c r="AD10452" s="53"/>
      <c r="AE10452" s="53"/>
      <c r="AF10452" s="72"/>
      <c r="AG10452" s="70"/>
      <c r="AH10452" s="70"/>
      <c r="AI10452" s="70"/>
    </row>
    <row r="10453" spans="1:35" ht="12.75" customHeight="1" x14ac:dyDescent="0.2">
      <c r="A10453" s="64" t="s">
        <v>1799</v>
      </c>
      <c r="B10453" s="65" t="s">
        <v>1798</v>
      </c>
      <c r="C10453" s="65">
        <v>38096</v>
      </c>
      <c r="D10453" s="66">
        <f>VLOOKUP(A10453,'2.1 Termination Charges'!$B$4:$F$904,5,0)</f>
        <v>0.42423</v>
      </c>
      <c r="G10453" s="67"/>
      <c r="H10453" s="67"/>
      <c r="J10453" s="67"/>
      <c r="P10453" s="68"/>
      <c r="Q10453" s="69"/>
      <c r="R10453" s="69"/>
      <c r="Z10453" s="70"/>
      <c r="AA10453" s="71"/>
      <c r="AB10453" s="70"/>
      <c r="AC10453" s="70"/>
      <c r="AD10453" s="53"/>
      <c r="AE10453" s="53"/>
      <c r="AF10453" s="72"/>
      <c r="AG10453" s="70"/>
      <c r="AH10453" s="70"/>
      <c r="AI10453" s="70"/>
    </row>
    <row r="10454" spans="1:35" ht="12.75" customHeight="1" x14ac:dyDescent="0.2">
      <c r="A10454" s="64" t="s">
        <v>1799</v>
      </c>
      <c r="B10454" s="65" t="s">
        <v>1798</v>
      </c>
      <c r="C10454" s="65">
        <v>38097</v>
      </c>
      <c r="D10454" s="66">
        <f>VLOOKUP(A10454,'2.1 Termination Charges'!$B$4:$F$904,5,0)</f>
        <v>0.42423</v>
      </c>
      <c r="G10454" s="67"/>
      <c r="H10454" s="67"/>
      <c r="J10454" s="67"/>
      <c r="P10454" s="68"/>
      <c r="Q10454" s="69"/>
      <c r="R10454" s="69"/>
      <c r="Z10454" s="70"/>
      <c r="AA10454" s="71"/>
      <c r="AB10454" s="70"/>
      <c r="AC10454" s="70"/>
      <c r="AD10454" s="53"/>
      <c r="AE10454" s="53"/>
      <c r="AF10454" s="72"/>
      <c r="AG10454" s="70"/>
      <c r="AH10454" s="70"/>
      <c r="AI10454" s="70"/>
    </row>
    <row r="10455" spans="1:35" ht="12.75" customHeight="1" x14ac:dyDescent="0.2">
      <c r="A10455" s="64" t="s">
        <v>1799</v>
      </c>
      <c r="B10455" s="65" t="s">
        <v>1798</v>
      </c>
      <c r="C10455" s="65">
        <v>38098</v>
      </c>
      <c r="D10455" s="66">
        <f>VLOOKUP(A10455,'2.1 Termination Charges'!$B$4:$F$904,5,0)</f>
        <v>0.42423</v>
      </c>
      <c r="G10455" s="67"/>
      <c r="H10455" s="67"/>
      <c r="J10455" s="67"/>
      <c r="P10455" s="68"/>
      <c r="Q10455" s="69"/>
      <c r="R10455" s="69"/>
      <c r="Z10455" s="70"/>
      <c r="AA10455" s="71"/>
      <c r="AB10455" s="70"/>
      <c r="AC10455" s="70"/>
      <c r="AD10455" s="53"/>
      <c r="AE10455" s="53"/>
      <c r="AF10455" s="72"/>
      <c r="AG10455" s="70"/>
      <c r="AH10455" s="70"/>
      <c r="AI10455" s="70"/>
    </row>
    <row r="10456" spans="1:35" ht="12.75" customHeight="1" x14ac:dyDescent="0.2">
      <c r="A10456" s="64" t="s">
        <v>1801</v>
      </c>
      <c r="B10456" s="65" t="s">
        <v>1800</v>
      </c>
      <c r="C10456" s="65">
        <v>38050</v>
      </c>
      <c r="D10456" s="66">
        <f>VLOOKUP(A10456,'2.1 Termination Charges'!$B$4:$F$904,5,0)</f>
        <v>0.39078000000000002</v>
      </c>
      <c r="G10456" s="67"/>
      <c r="H10456" s="67"/>
      <c r="J10456" s="67"/>
      <c r="P10456" s="68"/>
      <c r="Q10456" s="69"/>
      <c r="R10456" s="69"/>
      <c r="Z10456" s="70"/>
      <c r="AA10456" s="71"/>
      <c r="AB10456" s="70"/>
      <c r="AC10456" s="70"/>
      <c r="AD10456" s="53"/>
      <c r="AE10456" s="53"/>
      <c r="AF10456" s="72"/>
      <c r="AG10456" s="70"/>
      <c r="AH10456" s="70"/>
      <c r="AI10456" s="70"/>
    </row>
    <row r="10457" spans="1:35" ht="12.75" customHeight="1" x14ac:dyDescent="0.2">
      <c r="A10457" s="64" t="s">
        <v>1801</v>
      </c>
      <c r="B10457" s="65" t="s">
        <v>1800</v>
      </c>
      <c r="C10457" s="65">
        <v>38066</v>
      </c>
      <c r="D10457" s="66">
        <f>VLOOKUP(A10457,'2.1 Termination Charges'!$B$4:$F$904,5,0)</f>
        <v>0.39078000000000002</v>
      </c>
      <c r="G10457" s="67"/>
      <c r="H10457" s="67"/>
      <c r="J10457" s="67"/>
      <c r="P10457" s="68"/>
      <c r="Q10457" s="69"/>
      <c r="R10457" s="69"/>
      <c r="Z10457" s="70"/>
      <c r="AA10457" s="71"/>
      <c r="AB10457" s="70"/>
      <c r="AC10457" s="70"/>
      <c r="AD10457" s="53"/>
      <c r="AE10457" s="53"/>
      <c r="AF10457" s="72"/>
      <c r="AG10457" s="70"/>
      <c r="AH10457" s="70"/>
      <c r="AI10457" s="70"/>
    </row>
    <row r="10458" spans="1:35" ht="12.75" customHeight="1" x14ac:dyDescent="0.2">
      <c r="A10458" s="64" t="s">
        <v>1801</v>
      </c>
      <c r="B10458" s="65" t="s">
        <v>1800</v>
      </c>
      <c r="C10458" s="65">
        <v>38095</v>
      </c>
      <c r="D10458" s="66">
        <f>VLOOKUP(A10458,'2.1 Termination Charges'!$B$4:$F$904,5,0)</f>
        <v>0.39078000000000002</v>
      </c>
      <c r="G10458" s="67"/>
      <c r="H10458" s="67"/>
      <c r="J10458" s="67"/>
      <c r="P10458" s="68"/>
      <c r="Q10458" s="69"/>
      <c r="R10458" s="69"/>
      <c r="Z10458" s="70"/>
      <c r="AA10458" s="71"/>
      <c r="AB10458" s="70"/>
      <c r="AC10458" s="70"/>
      <c r="AD10458" s="53"/>
      <c r="AE10458" s="53"/>
      <c r="AF10458" s="72"/>
      <c r="AG10458" s="70"/>
      <c r="AH10458" s="70"/>
      <c r="AI10458" s="70"/>
    </row>
    <row r="10459" spans="1:35" ht="12.75" customHeight="1" x14ac:dyDescent="0.2">
      <c r="A10459" s="64" t="s">
        <v>1801</v>
      </c>
      <c r="B10459" s="65" t="s">
        <v>1800</v>
      </c>
      <c r="C10459" s="65">
        <v>38099</v>
      </c>
      <c r="D10459" s="66">
        <f>VLOOKUP(A10459,'2.1 Termination Charges'!$B$4:$F$904,5,0)</f>
        <v>0.39078000000000002</v>
      </c>
      <c r="G10459" s="67"/>
      <c r="H10459" s="67"/>
      <c r="J10459" s="67"/>
      <c r="P10459" s="68"/>
      <c r="Q10459" s="69"/>
      <c r="R10459" s="69"/>
      <c r="Z10459" s="70"/>
      <c r="AA10459" s="71"/>
      <c r="AB10459" s="70"/>
      <c r="AC10459" s="70"/>
      <c r="AD10459" s="53"/>
      <c r="AE10459" s="53"/>
      <c r="AF10459" s="72"/>
      <c r="AG10459" s="70"/>
      <c r="AH10459" s="70"/>
      <c r="AI10459" s="70"/>
    </row>
    <row r="10460" spans="1:35" ht="12.75" customHeight="1" x14ac:dyDescent="0.2">
      <c r="A10460" s="64" t="s">
        <v>1803</v>
      </c>
      <c r="B10460" s="65" t="s">
        <v>1802</v>
      </c>
      <c r="C10460" s="65">
        <v>38070010</v>
      </c>
      <c r="D10460" s="66">
        <f>VLOOKUP(A10460,'2.1 Termination Charges'!$B$4:$F$904,5,0)</f>
        <v>0.39078000000000002</v>
      </c>
      <c r="G10460" s="67"/>
      <c r="H10460" s="67"/>
      <c r="J10460" s="67"/>
      <c r="P10460" s="68"/>
      <c r="Q10460" s="69"/>
      <c r="R10460" s="69"/>
      <c r="Z10460" s="70"/>
      <c r="AA10460" s="71"/>
      <c r="AB10460" s="70"/>
      <c r="AC10460" s="70"/>
      <c r="AD10460" s="53"/>
      <c r="AE10460" s="53"/>
      <c r="AF10460" s="72"/>
      <c r="AG10460" s="70"/>
      <c r="AH10460" s="70"/>
      <c r="AI10460" s="70"/>
    </row>
    <row r="10461" spans="1:35" ht="12.75" customHeight="1" x14ac:dyDescent="0.2">
      <c r="A10461" s="64" t="s">
        <v>1803</v>
      </c>
      <c r="B10461" s="65" t="s">
        <v>1802</v>
      </c>
      <c r="C10461" s="65">
        <v>38089</v>
      </c>
      <c r="D10461" s="66">
        <f>VLOOKUP(A10461,'2.1 Termination Charges'!$B$4:$F$904,5,0)</f>
        <v>0.39078000000000002</v>
      </c>
      <c r="G10461" s="67"/>
      <c r="H10461" s="67"/>
      <c r="J10461" s="67"/>
      <c r="P10461" s="68"/>
      <c r="Q10461" s="69"/>
      <c r="R10461" s="69"/>
      <c r="Z10461" s="70"/>
      <c r="AA10461" s="71"/>
      <c r="AB10461" s="70"/>
      <c r="AC10461" s="70"/>
      <c r="AD10461" s="53"/>
      <c r="AE10461" s="53"/>
      <c r="AF10461" s="72"/>
      <c r="AG10461" s="70"/>
      <c r="AH10461" s="70"/>
      <c r="AI10461" s="70"/>
    </row>
    <row r="10462" spans="1:35" ht="12.75" customHeight="1" x14ac:dyDescent="0.2">
      <c r="A10462" s="64" t="s">
        <v>1803</v>
      </c>
      <c r="B10462" s="65" t="s">
        <v>1802</v>
      </c>
      <c r="C10462" s="65">
        <v>3809</v>
      </c>
      <c r="D10462" s="66">
        <f>VLOOKUP(A10462,'2.1 Termination Charges'!$B$4:$F$904,5,0)</f>
        <v>0.39078000000000002</v>
      </c>
      <c r="G10462" s="67"/>
      <c r="H10462" s="67"/>
      <c r="J10462" s="67"/>
      <c r="P10462" s="68"/>
      <c r="Q10462" s="69"/>
      <c r="R10462" s="69"/>
      <c r="Z10462" s="70"/>
      <c r="AA10462" s="71"/>
      <c r="AB10462" s="70"/>
      <c r="AC10462" s="70"/>
      <c r="AD10462" s="53"/>
      <c r="AE10462" s="53"/>
      <c r="AF10462" s="72"/>
      <c r="AG10462" s="70"/>
      <c r="AH10462" s="70"/>
      <c r="AI10462" s="70"/>
    </row>
    <row r="10463" spans="1:35" ht="12.75" customHeight="1" x14ac:dyDescent="0.2">
      <c r="A10463" s="64" t="s">
        <v>1803</v>
      </c>
      <c r="B10463" s="65" t="s">
        <v>1802</v>
      </c>
      <c r="C10463" s="65">
        <v>38091</v>
      </c>
      <c r="D10463" s="66">
        <f>VLOOKUP(A10463,'2.1 Termination Charges'!$B$4:$F$904,5,0)</f>
        <v>0.39078000000000002</v>
      </c>
      <c r="G10463" s="67"/>
      <c r="H10463" s="67"/>
      <c r="J10463" s="67"/>
      <c r="P10463" s="68"/>
      <c r="Q10463" s="69"/>
      <c r="R10463" s="69"/>
      <c r="Z10463" s="70"/>
      <c r="AA10463" s="71"/>
      <c r="AB10463" s="70"/>
      <c r="AC10463" s="70"/>
      <c r="AD10463" s="53"/>
      <c r="AE10463" s="53"/>
      <c r="AF10463" s="72"/>
      <c r="AG10463" s="70"/>
      <c r="AH10463" s="70"/>
      <c r="AI10463" s="70"/>
    </row>
    <row r="10464" spans="1:35" ht="12.75" customHeight="1" x14ac:dyDescent="0.2">
      <c r="A10464" s="64" t="s">
        <v>1803</v>
      </c>
      <c r="B10464" s="65" t="s">
        <v>1802</v>
      </c>
      <c r="C10464" s="65">
        <v>38092</v>
      </c>
      <c r="D10464" s="66">
        <f>VLOOKUP(A10464,'2.1 Termination Charges'!$B$4:$F$904,5,0)</f>
        <v>0.39078000000000002</v>
      </c>
      <c r="G10464" s="67"/>
      <c r="H10464" s="67"/>
      <c r="J10464" s="67"/>
      <c r="P10464" s="68"/>
      <c r="Q10464" s="69"/>
      <c r="R10464" s="69"/>
      <c r="Z10464" s="70"/>
      <c r="AA10464" s="71"/>
      <c r="AB10464" s="70"/>
      <c r="AC10464" s="70"/>
      <c r="AD10464" s="53"/>
      <c r="AE10464" s="53"/>
      <c r="AF10464" s="72"/>
      <c r="AG10464" s="70"/>
      <c r="AH10464" s="70"/>
      <c r="AI10464" s="70"/>
    </row>
    <row r="10465" spans="1:35" ht="12.75" customHeight="1" x14ac:dyDescent="0.2">
      <c r="A10465" s="64" t="s">
        <v>1803</v>
      </c>
      <c r="B10465" s="65" t="s">
        <v>1802</v>
      </c>
      <c r="C10465" s="65">
        <v>38094</v>
      </c>
      <c r="D10465" s="66">
        <f>VLOOKUP(A10465,'2.1 Termination Charges'!$B$4:$F$904,5,0)</f>
        <v>0.39078000000000002</v>
      </c>
      <c r="G10465" s="67"/>
      <c r="H10465" s="67"/>
      <c r="J10465" s="67"/>
      <c r="P10465" s="68"/>
      <c r="Q10465" s="69"/>
      <c r="R10465" s="69"/>
      <c r="Z10465" s="70"/>
      <c r="AA10465" s="71"/>
      <c r="AB10465" s="70"/>
      <c r="AC10465" s="70"/>
      <c r="AD10465" s="53"/>
      <c r="AE10465" s="53"/>
      <c r="AF10465" s="72"/>
      <c r="AG10465" s="70"/>
      <c r="AH10465" s="70"/>
      <c r="AI10465" s="70"/>
    </row>
    <row r="10466" spans="1:35" ht="12.75" customHeight="1" x14ac:dyDescent="0.2">
      <c r="A10466" s="64" t="s">
        <v>1805</v>
      </c>
      <c r="B10466" s="65" t="s">
        <v>1804</v>
      </c>
      <c r="C10466" s="65">
        <v>971</v>
      </c>
      <c r="D10466" s="66">
        <f>VLOOKUP(A10466,'2.1 Termination Charges'!$B$4:$F$904,5,0)</f>
        <v>0.27272000000000002</v>
      </c>
      <c r="G10466" s="67"/>
      <c r="H10466" s="67"/>
      <c r="J10466" s="67"/>
      <c r="P10466" s="68"/>
      <c r="Q10466" s="69"/>
      <c r="R10466" s="69"/>
      <c r="Z10466" s="70"/>
      <c r="AA10466" s="71"/>
      <c r="AB10466" s="70"/>
      <c r="AC10466" s="70"/>
      <c r="AD10466" s="53"/>
      <c r="AE10466" s="53"/>
      <c r="AF10466" s="72"/>
      <c r="AG10466" s="70"/>
      <c r="AH10466" s="70"/>
      <c r="AI10466" s="70"/>
    </row>
    <row r="10467" spans="1:35" ht="12.75" customHeight="1" x14ac:dyDescent="0.2">
      <c r="A10467" s="64" t="s">
        <v>1807</v>
      </c>
      <c r="B10467" s="65" t="s">
        <v>1806</v>
      </c>
      <c r="C10467" s="65">
        <v>97152</v>
      </c>
      <c r="D10467" s="66">
        <f>VLOOKUP(A10467,'2.1 Termination Charges'!$B$4:$F$904,5,0)</f>
        <v>0.27272000000000002</v>
      </c>
      <c r="G10467" s="67"/>
      <c r="H10467" s="67"/>
      <c r="J10467" s="67"/>
      <c r="P10467" s="68"/>
      <c r="Q10467" s="69"/>
      <c r="R10467" s="69"/>
      <c r="Z10467" s="70"/>
      <c r="AA10467" s="71"/>
      <c r="AB10467" s="70"/>
      <c r="AC10467" s="70"/>
      <c r="AD10467" s="53"/>
      <c r="AE10467" s="53"/>
      <c r="AF10467" s="72"/>
      <c r="AG10467" s="70"/>
      <c r="AH10467" s="70"/>
      <c r="AI10467" s="70"/>
    </row>
    <row r="10468" spans="1:35" ht="12.75" customHeight="1" x14ac:dyDescent="0.2">
      <c r="A10468" s="64" t="s">
        <v>1807</v>
      </c>
      <c r="B10468" s="65" t="s">
        <v>1806</v>
      </c>
      <c r="C10468" s="65">
        <v>97155</v>
      </c>
      <c r="D10468" s="66">
        <f>VLOOKUP(A10468,'2.1 Termination Charges'!$B$4:$F$904,5,0)</f>
        <v>0.27272000000000002</v>
      </c>
      <c r="G10468" s="67"/>
      <c r="H10468" s="67"/>
      <c r="J10468" s="67"/>
      <c r="P10468" s="68"/>
      <c r="Q10468" s="69"/>
      <c r="R10468" s="69"/>
      <c r="Z10468" s="70"/>
      <c r="AA10468" s="71"/>
      <c r="AB10468" s="70"/>
      <c r="AC10468" s="70"/>
      <c r="AD10468" s="53"/>
      <c r="AE10468" s="53"/>
      <c r="AF10468" s="72"/>
      <c r="AG10468" s="70"/>
      <c r="AH10468" s="70"/>
      <c r="AI10468" s="70"/>
    </row>
    <row r="10469" spans="1:35" ht="12.75" customHeight="1" x14ac:dyDescent="0.2">
      <c r="A10469" s="64" t="s">
        <v>1807</v>
      </c>
      <c r="B10469" s="65" t="s">
        <v>1806</v>
      </c>
      <c r="C10469" s="65">
        <v>97158</v>
      </c>
      <c r="D10469" s="66">
        <f>VLOOKUP(A10469,'2.1 Termination Charges'!$B$4:$F$904,5,0)</f>
        <v>0.27272000000000002</v>
      </c>
      <c r="G10469" s="67"/>
      <c r="H10469" s="67"/>
      <c r="J10469" s="67"/>
      <c r="P10469" s="68"/>
      <c r="Q10469" s="69"/>
      <c r="R10469" s="69"/>
      <c r="Z10469" s="70"/>
      <c r="AA10469" s="71"/>
      <c r="AB10469" s="70"/>
      <c r="AC10469" s="70"/>
      <c r="AD10469" s="53"/>
      <c r="AE10469" s="53"/>
      <c r="AF10469" s="72"/>
      <c r="AG10469" s="70"/>
      <c r="AH10469" s="70"/>
      <c r="AI10469" s="70"/>
    </row>
    <row r="10470" spans="1:35" ht="12.75" customHeight="1" x14ac:dyDescent="0.2">
      <c r="A10470" s="64" t="s">
        <v>1809</v>
      </c>
      <c r="B10470" s="65" t="s">
        <v>1808</v>
      </c>
      <c r="C10470" s="65">
        <v>97150</v>
      </c>
      <c r="D10470" s="66">
        <f>VLOOKUP(A10470,'2.1 Termination Charges'!$B$4:$F$904,5,0)</f>
        <v>0.27272000000000002</v>
      </c>
      <c r="G10470" s="67"/>
      <c r="H10470" s="67"/>
      <c r="J10470" s="67"/>
      <c r="P10470" s="68"/>
      <c r="Q10470" s="69"/>
      <c r="R10470" s="69"/>
      <c r="Z10470" s="70"/>
      <c r="AA10470" s="71"/>
      <c r="AB10470" s="70"/>
      <c r="AC10470" s="70"/>
      <c r="AD10470" s="53"/>
      <c r="AE10470" s="53"/>
      <c r="AF10470" s="72"/>
      <c r="AG10470" s="70"/>
      <c r="AH10470" s="70"/>
      <c r="AI10470" s="70"/>
    </row>
    <row r="10471" spans="1:35" ht="12.75" customHeight="1" x14ac:dyDescent="0.2">
      <c r="A10471" s="64" t="s">
        <v>1809</v>
      </c>
      <c r="B10471" s="65" t="s">
        <v>1808</v>
      </c>
      <c r="C10471" s="65">
        <v>97154</v>
      </c>
      <c r="D10471" s="66">
        <f>VLOOKUP(A10471,'2.1 Termination Charges'!$B$4:$F$904,5,0)</f>
        <v>0.27272000000000002</v>
      </c>
      <c r="G10471" s="67"/>
      <c r="H10471" s="67"/>
      <c r="J10471" s="67"/>
      <c r="P10471" s="68"/>
      <c r="Q10471" s="69"/>
      <c r="R10471" s="69"/>
      <c r="Z10471" s="70"/>
      <c r="AA10471" s="71"/>
      <c r="AB10471" s="70"/>
      <c r="AC10471" s="70"/>
      <c r="AD10471" s="53"/>
      <c r="AE10471" s="53"/>
      <c r="AF10471" s="72"/>
      <c r="AG10471" s="70"/>
      <c r="AH10471" s="70"/>
      <c r="AI10471" s="70"/>
    </row>
    <row r="10472" spans="1:35" ht="12.75" customHeight="1" x14ac:dyDescent="0.2">
      <c r="A10472" s="64" t="s">
        <v>1809</v>
      </c>
      <c r="B10472" s="65" t="s">
        <v>1808</v>
      </c>
      <c r="C10472" s="65">
        <v>97156</v>
      </c>
      <c r="D10472" s="66">
        <f>VLOOKUP(A10472,'2.1 Termination Charges'!$B$4:$F$904,5,0)</f>
        <v>0.27272000000000002</v>
      </c>
      <c r="G10472" s="67"/>
      <c r="H10472" s="67"/>
      <c r="J10472" s="67"/>
      <c r="P10472" s="68"/>
      <c r="Q10472" s="69"/>
      <c r="R10472" s="69"/>
      <c r="Z10472" s="70"/>
      <c r="AA10472" s="71"/>
      <c r="AB10472" s="70"/>
      <c r="AC10472" s="70"/>
      <c r="AD10472" s="53"/>
      <c r="AE10472" s="53"/>
      <c r="AF10472" s="72"/>
      <c r="AG10472" s="70"/>
      <c r="AH10472" s="70"/>
      <c r="AI10472" s="70"/>
    </row>
    <row r="10473" spans="1:35" ht="12.75" customHeight="1" x14ac:dyDescent="0.2">
      <c r="A10473" s="64" t="s">
        <v>1811</v>
      </c>
      <c r="B10473" s="65" t="s">
        <v>1810</v>
      </c>
      <c r="C10473" s="65">
        <v>44</v>
      </c>
      <c r="D10473" s="66">
        <f>VLOOKUP(A10473,'2.1 Termination Charges'!$B$4:$F$904,5,0)</f>
        <v>1.1299999999999999E-3</v>
      </c>
      <c r="G10473" s="67"/>
      <c r="H10473" s="67"/>
      <c r="J10473" s="67"/>
      <c r="P10473" s="68"/>
      <c r="Q10473" s="69"/>
      <c r="R10473" s="69"/>
      <c r="Z10473" s="70"/>
      <c r="AA10473" s="71"/>
      <c r="AB10473" s="70"/>
      <c r="AC10473" s="70"/>
      <c r="AD10473" s="53"/>
      <c r="AE10473" s="53"/>
      <c r="AF10473" s="72"/>
      <c r="AG10473" s="70"/>
      <c r="AH10473" s="70"/>
      <c r="AI10473" s="70"/>
    </row>
    <row r="10474" spans="1:35" ht="12.75" customHeight="1" x14ac:dyDescent="0.2">
      <c r="A10474" s="64" t="s">
        <v>1813</v>
      </c>
      <c r="B10474" s="65" t="s">
        <v>1812</v>
      </c>
      <c r="C10474" s="65">
        <v>441481</v>
      </c>
      <c r="D10474" s="66">
        <f>VLOOKUP(A10474,'2.1 Termination Charges'!$B$4:$F$904,5,0)</f>
        <v>3.1949999999999999E-2</v>
      </c>
      <c r="G10474" s="67"/>
      <c r="H10474" s="67"/>
      <c r="J10474" s="67"/>
      <c r="P10474" s="68"/>
      <c r="Q10474" s="69"/>
      <c r="R10474" s="69"/>
      <c r="Z10474" s="70"/>
      <c r="AA10474" s="71"/>
      <c r="AB10474" s="70"/>
      <c r="AC10474" s="70"/>
      <c r="AD10474" s="53"/>
      <c r="AE10474" s="53"/>
      <c r="AF10474" s="72"/>
      <c r="AG10474" s="70"/>
      <c r="AH10474" s="70"/>
      <c r="AI10474" s="70"/>
    </row>
    <row r="10475" spans="1:35" ht="12.75" customHeight="1" x14ac:dyDescent="0.2">
      <c r="A10475" s="64" t="s">
        <v>1813</v>
      </c>
      <c r="B10475" s="65" t="s">
        <v>1812</v>
      </c>
      <c r="C10475" s="65">
        <v>441534</v>
      </c>
      <c r="D10475" s="66">
        <f>VLOOKUP(A10475,'2.1 Termination Charges'!$B$4:$F$904,5,0)</f>
        <v>3.1949999999999999E-2</v>
      </c>
      <c r="G10475" s="67"/>
      <c r="H10475" s="67"/>
      <c r="J10475" s="67"/>
      <c r="P10475" s="68"/>
      <c r="Q10475" s="69"/>
      <c r="R10475" s="69"/>
      <c r="Z10475" s="70"/>
      <c r="AA10475" s="71"/>
      <c r="AB10475" s="70"/>
      <c r="AC10475" s="70"/>
      <c r="AD10475" s="53"/>
      <c r="AE10475" s="53"/>
      <c r="AF10475" s="72"/>
      <c r="AG10475" s="70"/>
      <c r="AH10475" s="70"/>
      <c r="AI10475" s="70"/>
    </row>
    <row r="10476" spans="1:35" ht="12.75" customHeight="1" x14ac:dyDescent="0.2">
      <c r="A10476" s="64" t="s">
        <v>1815</v>
      </c>
      <c r="B10476" s="65" t="s">
        <v>1814</v>
      </c>
      <c r="C10476" s="65">
        <v>441624</v>
      </c>
      <c r="D10476" s="66">
        <f>VLOOKUP(A10476,'2.1 Termination Charges'!$B$4:$F$904,5,0)</f>
        <v>3.092E-2</v>
      </c>
      <c r="G10476" s="67"/>
      <c r="H10476" s="67"/>
      <c r="J10476" s="67"/>
      <c r="P10476" s="68"/>
      <c r="Q10476" s="69"/>
      <c r="R10476" s="69"/>
      <c r="Z10476" s="70"/>
      <c r="AA10476" s="71"/>
      <c r="AB10476" s="70"/>
      <c r="AC10476" s="70"/>
      <c r="AD10476" s="53"/>
      <c r="AE10476" s="53"/>
      <c r="AF10476" s="72"/>
      <c r="AG10476" s="70"/>
      <c r="AH10476" s="70"/>
      <c r="AI10476" s="70"/>
    </row>
    <row r="10477" spans="1:35" ht="12.75" customHeight="1" x14ac:dyDescent="0.2">
      <c r="A10477" s="64" t="s">
        <v>1817</v>
      </c>
      <c r="B10477" s="65" t="s">
        <v>1816</v>
      </c>
      <c r="C10477" s="65">
        <v>447300</v>
      </c>
      <c r="D10477" s="66">
        <f>VLOOKUP(A10477,'2.1 Termination Charges'!$B$4:$F$904,5,0)</f>
        <v>6.2100000000000002E-3</v>
      </c>
      <c r="G10477" s="67"/>
      <c r="H10477" s="67"/>
      <c r="J10477" s="67"/>
      <c r="P10477" s="68"/>
      <c r="Q10477" s="69"/>
      <c r="R10477" s="69"/>
      <c r="Z10477" s="70"/>
      <c r="AA10477" s="71"/>
      <c r="AB10477" s="70"/>
      <c r="AC10477" s="70"/>
      <c r="AD10477" s="53"/>
      <c r="AE10477" s="53"/>
      <c r="AF10477" s="72"/>
      <c r="AG10477" s="70"/>
      <c r="AH10477" s="70"/>
      <c r="AI10477" s="70"/>
    </row>
    <row r="10478" spans="1:35" ht="12.75" customHeight="1" x14ac:dyDescent="0.2">
      <c r="A10478" s="64" t="s">
        <v>1817</v>
      </c>
      <c r="B10478" s="65" t="s">
        <v>1816</v>
      </c>
      <c r="C10478" s="65">
        <v>447301</v>
      </c>
      <c r="D10478" s="66">
        <f>VLOOKUP(A10478,'2.1 Termination Charges'!$B$4:$F$904,5,0)</f>
        <v>6.2100000000000002E-3</v>
      </c>
      <c r="G10478" s="67"/>
      <c r="H10478" s="67"/>
      <c r="J10478" s="67"/>
      <c r="P10478" s="68"/>
      <c r="Q10478" s="69"/>
      <c r="R10478" s="69"/>
      <c r="Z10478" s="70"/>
      <c r="AA10478" s="71"/>
      <c r="AB10478" s="70"/>
      <c r="AC10478" s="70"/>
      <c r="AD10478" s="53"/>
      <c r="AE10478" s="53"/>
      <c r="AF10478" s="72"/>
      <c r="AG10478" s="70"/>
      <c r="AH10478" s="70"/>
      <c r="AI10478" s="70"/>
    </row>
    <row r="10479" spans="1:35" ht="12.75" customHeight="1" x14ac:dyDescent="0.2">
      <c r="A10479" s="64" t="s">
        <v>1817</v>
      </c>
      <c r="B10479" s="65" t="s">
        <v>1816</v>
      </c>
      <c r="C10479" s="65">
        <v>447302</v>
      </c>
      <c r="D10479" s="66">
        <f>VLOOKUP(A10479,'2.1 Termination Charges'!$B$4:$F$904,5,0)</f>
        <v>6.2100000000000002E-3</v>
      </c>
      <c r="G10479" s="67"/>
      <c r="H10479" s="67"/>
      <c r="J10479" s="67"/>
      <c r="P10479" s="68"/>
      <c r="Q10479" s="69"/>
      <c r="R10479" s="69"/>
      <c r="Z10479" s="70"/>
      <c r="AA10479" s="71"/>
      <c r="AB10479" s="70"/>
      <c r="AC10479" s="70"/>
      <c r="AD10479" s="53"/>
      <c r="AE10479" s="53"/>
      <c r="AF10479" s="72"/>
      <c r="AG10479" s="70"/>
      <c r="AH10479" s="70"/>
      <c r="AI10479" s="70"/>
    </row>
    <row r="10480" spans="1:35" ht="12.75" customHeight="1" x14ac:dyDescent="0.2">
      <c r="A10480" s="64" t="s">
        <v>1817</v>
      </c>
      <c r="B10480" s="65" t="s">
        <v>1816</v>
      </c>
      <c r="C10480" s="65">
        <v>447303</v>
      </c>
      <c r="D10480" s="66">
        <f>VLOOKUP(A10480,'2.1 Termination Charges'!$B$4:$F$904,5,0)</f>
        <v>6.2100000000000002E-3</v>
      </c>
      <c r="G10480" s="67"/>
      <c r="H10480" s="67"/>
      <c r="J10480" s="67"/>
      <c r="P10480" s="68"/>
      <c r="Q10480" s="69"/>
      <c r="R10480" s="69"/>
      <c r="Z10480" s="70"/>
      <c r="AA10480" s="71"/>
      <c r="AB10480" s="70"/>
      <c r="AC10480" s="70"/>
      <c r="AD10480" s="53"/>
      <c r="AE10480" s="53"/>
      <c r="AF10480" s="72"/>
      <c r="AG10480" s="70"/>
      <c r="AH10480" s="70"/>
      <c r="AI10480" s="70"/>
    </row>
    <row r="10481" spans="1:35" ht="12.75" customHeight="1" x14ac:dyDescent="0.2">
      <c r="A10481" s="64" t="s">
        <v>1817</v>
      </c>
      <c r="B10481" s="65" t="s">
        <v>1816</v>
      </c>
      <c r="C10481" s="65">
        <v>447304</v>
      </c>
      <c r="D10481" s="66">
        <f>VLOOKUP(A10481,'2.1 Termination Charges'!$B$4:$F$904,5,0)</f>
        <v>6.2100000000000002E-3</v>
      </c>
      <c r="G10481" s="67"/>
      <c r="H10481" s="67"/>
      <c r="J10481" s="67"/>
      <c r="P10481" s="68"/>
      <c r="Q10481" s="69"/>
      <c r="R10481" s="69"/>
      <c r="Z10481" s="70"/>
      <c r="AA10481" s="71"/>
      <c r="AB10481" s="70"/>
      <c r="AC10481" s="70"/>
      <c r="AD10481" s="53"/>
      <c r="AE10481" s="53"/>
      <c r="AF10481" s="72"/>
      <c r="AG10481" s="70"/>
      <c r="AH10481" s="70"/>
      <c r="AI10481" s="70"/>
    </row>
    <row r="10482" spans="1:35" ht="12.75" customHeight="1" x14ac:dyDescent="0.2">
      <c r="A10482" s="64" t="s">
        <v>1817</v>
      </c>
      <c r="B10482" s="65" t="s">
        <v>1816</v>
      </c>
      <c r="C10482" s="65">
        <v>447375</v>
      </c>
      <c r="D10482" s="66">
        <f>VLOOKUP(A10482,'2.1 Termination Charges'!$B$4:$F$904,5,0)</f>
        <v>6.2100000000000002E-3</v>
      </c>
      <c r="G10482" s="67"/>
      <c r="H10482" s="67"/>
      <c r="J10482" s="67"/>
      <c r="P10482" s="68"/>
      <c r="Q10482" s="69"/>
      <c r="R10482" s="69"/>
      <c r="Z10482" s="70"/>
      <c r="AA10482" s="71"/>
      <c r="AB10482" s="70"/>
      <c r="AC10482" s="70"/>
      <c r="AD10482" s="53"/>
      <c r="AE10482" s="53"/>
      <c r="AF10482" s="72"/>
      <c r="AG10482" s="70"/>
      <c r="AH10482" s="70"/>
      <c r="AI10482" s="70"/>
    </row>
    <row r="10483" spans="1:35" ht="12.75" customHeight="1" x14ac:dyDescent="0.2">
      <c r="A10483" s="64" t="s">
        <v>1817</v>
      </c>
      <c r="B10483" s="65" t="s">
        <v>1816</v>
      </c>
      <c r="C10483" s="65">
        <v>447376</v>
      </c>
      <c r="D10483" s="66">
        <f>VLOOKUP(A10483,'2.1 Termination Charges'!$B$4:$F$904,5,0)</f>
        <v>6.2100000000000002E-3</v>
      </c>
      <c r="G10483" s="67"/>
      <c r="H10483" s="67"/>
      <c r="J10483" s="67"/>
      <c r="P10483" s="68"/>
      <c r="Q10483" s="69"/>
      <c r="R10483" s="69"/>
      <c r="Z10483" s="70"/>
      <c r="AA10483" s="71"/>
      <c r="AB10483" s="70"/>
      <c r="AC10483" s="70"/>
      <c r="AD10483" s="53"/>
      <c r="AE10483" s="53"/>
      <c r="AF10483" s="72"/>
      <c r="AG10483" s="70"/>
      <c r="AH10483" s="70"/>
      <c r="AI10483" s="70"/>
    </row>
    <row r="10484" spans="1:35" ht="12.75" customHeight="1" x14ac:dyDescent="0.2">
      <c r="A10484" s="64" t="s">
        <v>1817</v>
      </c>
      <c r="B10484" s="65" t="s">
        <v>1816</v>
      </c>
      <c r="C10484" s="65">
        <v>447377</v>
      </c>
      <c r="D10484" s="66">
        <f>VLOOKUP(A10484,'2.1 Termination Charges'!$B$4:$F$904,5,0)</f>
        <v>6.2100000000000002E-3</v>
      </c>
      <c r="G10484" s="67"/>
      <c r="H10484" s="67"/>
      <c r="J10484" s="67"/>
      <c r="P10484" s="68"/>
      <c r="Q10484" s="69"/>
      <c r="R10484" s="69"/>
      <c r="Z10484" s="70"/>
      <c r="AA10484" s="71"/>
      <c r="AB10484" s="70"/>
      <c r="AC10484" s="70"/>
      <c r="AD10484" s="53"/>
      <c r="AE10484" s="53"/>
      <c r="AF10484" s="72"/>
      <c r="AG10484" s="70"/>
      <c r="AH10484" s="70"/>
      <c r="AI10484" s="70"/>
    </row>
    <row r="10485" spans="1:35" ht="12.75" customHeight="1" x14ac:dyDescent="0.2">
      <c r="A10485" s="64" t="s">
        <v>1817</v>
      </c>
      <c r="B10485" s="65" t="s">
        <v>1816</v>
      </c>
      <c r="C10485" s="65">
        <v>447396</v>
      </c>
      <c r="D10485" s="66">
        <f>VLOOKUP(A10485,'2.1 Termination Charges'!$B$4:$F$904,5,0)</f>
        <v>6.2100000000000002E-3</v>
      </c>
      <c r="G10485" s="67"/>
      <c r="H10485" s="67"/>
      <c r="J10485" s="67"/>
      <c r="P10485" s="68"/>
      <c r="Q10485" s="69"/>
      <c r="R10485" s="69"/>
      <c r="Z10485" s="70"/>
      <c r="AA10485" s="71"/>
      <c r="AB10485" s="70"/>
      <c r="AC10485" s="70"/>
      <c r="AD10485" s="53"/>
      <c r="AE10485" s="53"/>
      <c r="AF10485" s="72"/>
      <c r="AG10485" s="70"/>
      <c r="AH10485" s="70"/>
      <c r="AI10485" s="70"/>
    </row>
    <row r="10486" spans="1:35" ht="12.75" customHeight="1" x14ac:dyDescent="0.2">
      <c r="A10486" s="64" t="s">
        <v>1817</v>
      </c>
      <c r="B10486" s="65" t="s">
        <v>1816</v>
      </c>
      <c r="C10486" s="65">
        <v>447398</v>
      </c>
      <c r="D10486" s="66">
        <f>VLOOKUP(A10486,'2.1 Termination Charges'!$B$4:$F$904,5,0)</f>
        <v>6.2100000000000002E-3</v>
      </c>
      <c r="G10486" s="67"/>
      <c r="H10486" s="67"/>
      <c r="J10486" s="67"/>
      <c r="P10486" s="68"/>
      <c r="Q10486" s="69"/>
      <c r="R10486" s="69"/>
      <c r="Z10486" s="70"/>
      <c r="AA10486" s="71"/>
      <c r="AB10486" s="70"/>
      <c r="AC10486" s="70"/>
      <c r="AD10486" s="53"/>
      <c r="AE10486" s="53"/>
      <c r="AF10486" s="72"/>
      <c r="AG10486" s="70"/>
      <c r="AH10486" s="70"/>
      <c r="AI10486" s="70"/>
    </row>
    <row r="10487" spans="1:35" ht="12.75" customHeight="1" x14ac:dyDescent="0.2">
      <c r="A10487" s="64" t="s">
        <v>1817</v>
      </c>
      <c r="B10487" s="65" t="s">
        <v>1816</v>
      </c>
      <c r="C10487" s="65">
        <v>447399</v>
      </c>
      <c r="D10487" s="66">
        <f>VLOOKUP(A10487,'2.1 Termination Charges'!$B$4:$F$904,5,0)</f>
        <v>6.2100000000000002E-3</v>
      </c>
      <c r="G10487" s="67"/>
      <c r="H10487" s="67"/>
      <c r="J10487" s="67"/>
      <c r="P10487" s="68"/>
      <c r="Q10487" s="69"/>
      <c r="R10487" s="69"/>
      <c r="Z10487" s="70"/>
      <c r="AA10487" s="71"/>
      <c r="AB10487" s="70"/>
      <c r="AC10487" s="70"/>
      <c r="AD10487" s="53"/>
      <c r="AE10487" s="53"/>
      <c r="AF10487" s="72"/>
      <c r="AG10487" s="70"/>
      <c r="AH10487" s="70"/>
      <c r="AI10487" s="70"/>
    </row>
    <row r="10488" spans="1:35" ht="12.75" customHeight="1" x14ac:dyDescent="0.2">
      <c r="A10488" s="64" t="s">
        <v>1817</v>
      </c>
      <c r="B10488" s="65" t="s">
        <v>1816</v>
      </c>
      <c r="C10488" s="65">
        <v>447409</v>
      </c>
      <c r="D10488" s="66">
        <f>VLOOKUP(A10488,'2.1 Termination Charges'!$B$4:$F$904,5,0)</f>
        <v>6.2100000000000002E-3</v>
      </c>
      <c r="G10488" s="67"/>
      <c r="H10488" s="67"/>
      <c r="J10488" s="67"/>
      <c r="P10488" s="68"/>
      <c r="Q10488" s="69"/>
      <c r="R10488" s="69"/>
      <c r="Z10488" s="70"/>
      <c r="AA10488" s="71"/>
      <c r="AB10488" s="70"/>
      <c r="AC10488" s="70"/>
      <c r="AD10488" s="53"/>
      <c r="AE10488" s="53"/>
      <c r="AF10488" s="72"/>
      <c r="AG10488" s="70"/>
      <c r="AH10488" s="70"/>
      <c r="AI10488" s="70"/>
    </row>
    <row r="10489" spans="1:35" ht="12.75" customHeight="1" x14ac:dyDescent="0.2">
      <c r="A10489" s="64" t="s">
        <v>1817</v>
      </c>
      <c r="B10489" s="65" t="s">
        <v>1816</v>
      </c>
      <c r="C10489" s="65">
        <v>447410</v>
      </c>
      <c r="D10489" s="66">
        <f>VLOOKUP(A10489,'2.1 Termination Charges'!$B$4:$F$904,5,0)</f>
        <v>6.2100000000000002E-3</v>
      </c>
      <c r="G10489" s="67"/>
      <c r="H10489" s="67"/>
      <c r="J10489" s="67"/>
      <c r="P10489" s="68"/>
      <c r="Q10489" s="69"/>
      <c r="R10489" s="69"/>
      <c r="Z10489" s="70"/>
      <c r="AA10489" s="71"/>
      <c r="AB10489" s="70"/>
      <c r="AC10489" s="70"/>
      <c r="AD10489" s="53"/>
      <c r="AE10489" s="53"/>
      <c r="AF10489" s="72"/>
      <c r="AG10489" s="70"/>
      <c r="AH10489" s="70"/>
      <c r="AI10489" s="70"/>
    </row>
    <row r="10490" spans="1:35" ht="12.75" customHeight="1" x14ac:dyDescent="0.2">
      <c r="A10490" s="64" t="s">
        <v>1817</v>
      </c>
      <c r="B10490" s="65" t="s">
        <v>1816</v>
      </c>
      <c r="C10490" s="65">
        <v>447415</v>
      </c>
      <c r="D10490" s="66">
        <f>VLOOKUP(A10490,'2.1 Termination Charges'!$B$4:$F$904,5,0)</f>
        <v>6.2100000000000002E-3</v>
      </c>
      <c r="G10490" s="67"/>
      <c r="H10490" s="67"/>
      <c r="J10490" s="67"/>
      <c r="P10490" s="68"/>
      <c r="Q10490" s="69"/>
      <c r="R10490" s="69"/>
      <c r="Z10490" s="70"/>
      <c r="AA10490" s="71"/>
      <c r="AB10490" s="70"/>
      <c r="AC10490" s="70"/>
      <c r="AD10490" s="53"/>
      <c r="AE10490" s="53"/>
      <c r="AF10490" s="72"/>
      <c r="AG10490" s="70"/>
      <c r="AH10490" s="70"/>
      <c r="AI10490" s="70"/>
    </row>
    <row r="10491" spans="1:35" ht="12.75" customHeight="1" x14ac:dyDescent="0.2">
      <c r="A10491" s="64" t="s">
        <v>1817</v>
      </c>
      <c r="B10491" s="65" t="s">
        <v>1816</v>
      </c>
      <c r="C10491" s="65">
        <v>447416</v>
      </c>
      <c r="D10491" s="66">
        <f>VLOOKUP(A10491,'2.1 Termination Charges'!$B$4:$F$904,5,0)</f>
        <v>6.2100000000000002E-3</v>
      </c>
      <c r="G10491" s="67"/>
      <c r="H10491" s="67"/>
      <c r="J10491" s="67"/>
      <c r="P10491" s="68"/>
      <c r="Q10491" s="69"/>
      <c r="R10491" s="69"/>
      <c r="Z10491" s="70"/>
      <c r="AA10491" s="71"/>
      <c r="AB10491" s="70"/>
      <c r="AC10491" s="70"/>
      <c r="AD10491" s="53"/>
      <c r="AE10491" s="53"/>
      <c r="AF10491" s="72"/>
      <c r="AG10491" s="70"/>
      <c r="AH10491" s="70"/>
      <c r="AI10491" s="70"/>
    </row>
    <row r="10492" spans="1:35" ht="12.75" customHeight="1" x14ac:dyDescent="0.2">
      <c r="A10492" s="64" t="s">
        <v>1817</v>
      </c>
      <c r="B10492" s="65" t="s">
        <v>1816</v>
      </c>
      <c r="C10492" s="65">
        <v>447419</v>
      </c>
      <c r="D10492" s="66">
        <f>VLOOKUP(A10492,'2.1 Termination Charges'!$B$4:$F$904,5,0)</f>
        <v>6.2100000000000002E-3</v>
      </c>
      <c r="G10492" s="67"/>
      <c r="H10492" s="67"/>
      <c r="J10492" s="67"/>
      <c r="P10492" s="68"/>
      <c r="Q10492" s="69"/>
      <c r="R10492" s="69"/>
      <c r="Z10492" s="70"/>
      <c r="AA10492" s="71"/>
      <c r="AB10492" s="70"/>
      <c r="AC10492" s="70"/>
      <c r="AD10492" s="53"/>
      <c r="AE10492" s="53"/>
      <c r="AF10492" s="72"/>
      <c r="AG10492" s="70"/>
      <c r="AH10492" s="70"/>
      <c r="AI10492" s="70"/>
    </row>
    <row r="10493" spans="1:35" ht="12.75" customHeight="1" x14ac:dyDescent="0.2">
      <c r="A10493" s="64" t="s">
        <v>1817</v>
      </c>
      <c r="B10493" s="65" t="s">
        <v>1816</v>
      </c>
      <c r="C10493" s="65">
        <v>447420</v>
      </c>
      <c r="D10493" s="66">
        <f>VLOOKUP(A10493,'2.1 Termination Charges'!$B$4:$F$904,5,0)</f>
        <v>6.2100000000000002E-3</v>
      </c>
      <c r="G10493" s="67"/>
      <c r="H10493" s="67"/>
      <c r="J10493" s="67"/>
      <c r="P10493" s="68"/>
      <c r="Q10493" s="69"/>
      <c r="R10493" s="69"/>
      <c r="Z10493" s="70"/>
      <c r="AA10493" s="71"/>
      <c r="AB10493" s="70"/>
      <c r="AC10493" s="70"/>
      <c r="AD10493" s="53"/>
      <c r="AE10493" s="53"/>
      <c r="AF10493" s="72"/>
      <c r="AG10493" s="70"/>
      <c r="AH10493" s="70"/>
      <c r="AI10493" s="70"/>
    </row>
    <row r="10494" spans="1:35" ht="12.75" customHeight="1" x14ac:dyDescent="0.2">
      <c r="A10494" s="64" t="s">
        <v>1817</v>
      </c>
      <c r="B10494" s="65" t="s">
        <v>1816</v>
      </c>
      <c r="C10494" s="65">
        <v>447421</v>
      </c>
      <c r="D10494" s="66">
        <f>VLOOKUP(A10494,'2.1 Termination Charges'!$B$4:$F$904,5,0)</f>
        <v>6.2100000000000002E-3</v>
      </c>
      <c r="G10494" s="67"/>
      <c r="H10494" s="67"/>
      <c r="J10494" s="67"/>
      <c r="P10494" s="68"/>
      <c r="Q10494" s="69"/>
      <c r="R10494" s="69"/>
      <c r="Z10494" s="70"/>
      <c r="AA10494" s="71"/>
      <c r="AB10494" s="70"/>
      <c r="AC10494" s="70"/>
      <c r="AD10494" s="53"/>
      <c r="AE10494" s="53"/>
      <c r="AF10494" s="72"/>
      <c r="AG10494" s="70"/>
      <c r="AH10494" s="70"/>
      <c r="AI10494" s="70"/>
    </row>
    <row r="10495" spans="1:35" ht="12.75" customHeight="1" x14ac:dyDescent="0.2">
      <c r="A10495" s="64" t="s">
        <v>1817</v>
      </c>
      <c r="B10495" s="65" t="s">
        <v>1816</v>
      </c>
      <c r="C10495" s="65">
        <v>447422</v>
      </c>
      <c r="D10495" s="66">
        <f>VLOOKUP(A10495,'2.1 Termination Charges'!$B$4:$F$904,5,0)</f>
        <v>6.2100000000000002E-3</v>
      </c>
      <c r="G10495" s="67"/>
      <c r="H10495" s="67"/>
      <c r="J10495" s="67"/>
      <c r="P10495" s="68"/>
      <c r="Q10495" s="69"/>
      <c r="R10495" s="69"/>
      <c r="Z10495" s="70"/>
      <c r="AA10495" s="71"/>
      <c r="AB10495" s="70"/>
      <c r="AC10495" s="70"/>
      <c r="AD10495" s="53"/>
      <c r="AE10495" s="53"/>
      <c r="AF10495" s="72"/>
      <c r="AG10495" s="70"/>
      <c r="AH10495" s="70"/>
      <c r="AI10495" s="70"/>
    </row>
    <row r="10496" spans="1:35" ht="12.75" customHeight="1" x14ac:dyDescent="0.2">
      <c r="A10496" s="64" t="s">
        <v>1817</v>
      </c>
      <c r="B10496" s="65" t="s">
        <v>1816</v>
      </c>
      <c r="C10496" s="65">
        <v>447432</v>
      </c>
      <c r="D10496" s="66">
        <f>VLOOKUP(A10496,'2.1 Termination Charges'!$B$4:$F$904,5,0)</f>
        <v>6.2100000000000002E-3</v>
      </c>
      <c r="G10496" s="67"/>
      <c r="H10496" s="67"/>
      <c r="J10496" s="67"/>
      <c r="P10496" s="68"/>
      <c r="Q10496" s="69"/>
      <c r="R10496" s="69"/>
      <c r="Z10496" s="70"/>
      <c r="AA10496" s="71"/>
      <c r="AB10496" s="70"/>
      <c r="AC10496" s="70"/>
      <c r="AD10496" s="53"/>
      <c r="AE10496" s="53"/>
      <c r="AF10496" s="72"/>
      <c r="AG10496" s="70"/>
      <c r="AH10496" s="70"/>
      <c r="AI10496" s="70"/>
    </row>
    <row r="10497" spans="1:35" ht="12.75" customHeight="1" x14ac:dyDescent="0.2">
      <c r="A10497" s="64" t="s">
        <v>1817</v>
      </c>
      <c r="B10497" s="65" t="s">
        <v>1816</v>
      </c>
      <c r="C10497" s="65">
        <v>447433</v>
      </c>
      <c r="D10497" s="66">
        <f>VLOOKUP(A10497,'2.1 Termination Charges'!$B$4:$F$904,5,0)</f>
        <v>6.2100000000000002E-3</v>
      </c>
      <c r="G10497" s="67"/>
      <c r="H10497" s="67"/>
      <c r="J10497" s="67"/>
      <c r="P10497" s="68"/>
      <c r="Q10497" s="69"/>
      <c r="R10497" s="69"/>
      <c r="Z10497" s="70"/>
      <c r="AA10497" s="71"/>
      <c r="AB10497" s="70"/>
      <c r="AC10497" s="70"/>
      <c r="AD10497" s="53"/>
      <c r="AE10497" s="53"/>
      <c r="AF10497" s="72"/>
      <c r="AG10497" s="70"/>
      <c r="AH10497" s="70"/>
      <c r="AI10497" s="70"/>
    </row>
    <row r="10498" spans="1:35" ht="12.75" customHeight="1" x14ac:dyDescent="0.2">
      <c r="A10498" s="64" t="s">
        <v>1817</v>
      </c>
      <c r="B10498" s="65" t="s">
        <v>1816</v>
      </c>
      <c r="C10498" s="65">
        <v>447434</v>
      </c>
      <c r="D10498" s="66">
        <f>VLOOKUP(A10498,'2.1 Termination Charges'!$B$4:$F$904,5,0)</f>
        <v>6.2100000000000002E-3</v>
      </c>
      <c r="G10498" s="67"/>
      <c r="H10498" s="67"/>
      <c r="J10498" s="67"/>
      <c r="P10498" s="68"/>
      <c r="Q10498" s="69"/>
      <c r="R10498" s="69"/>
      <c r="Z10498" s="70"/>
      <c r="AA10498" s="71"/>
      <c r="AB10498" s="70"/>
      <c r="AC10498" s="70"/>
      <c r="AD10498" s="53"/>
      <c r="AE10498" s="53"/>
      <c r="AF10498" s="72"/>
      <c r="AG10498" s="70"/>
      <c r="AH10498" s="70"/>
      <c r="AI10498" s="70"/>
    </row>
    <row r="10499" spans="1:35" ht="12.75" customHeight="1" x14ac:dyDescent="0.2">
      <c r="A10499" s="64" t="s">
        <v>1817</v>
      </c>
      <c r="B10499" s="65" t="s">
        <v>1816</v>
      </c>
      <c r="C10499" s="65">
        <v>447483</v>
      </c>
      <c r="D10499" s="66">
        <f>VLOOKUP(A10499,'2.1 Termination Charges'!$B$4:$F$904,5,0)</f>
        <v>6.2100000000000002E-3</v>
      </c>
      <c r="G10499" s="67"/>
      <c r="H10499" s="67"/>
      <c r="J10499" s="67"/>
      <c r="P10499" s="68"/>
      <c r="Q10499" s="69"/>
      <c r="R10499" s="69"/>
      <c r="Z10499" s="70"/>
      <c r="AA10499" s="71"/>
      <c r="AB10499" s="70"/>
      <c r="AC10499" s="70"/>
      <c r="AD10499" s="53"/>
      <c r="AE10499" s="53"/>
      <c r="AF10499" s="72"/>
      <c r="AG10499" s="70"/>
      <c r="AH10499" s="70"/>
      <c r="AI10499" s="70"/>
    </row>
    <row r="10500" spans="1:35" ht="12.75" customHeight="1" x14ac:dyDescent="0.2">
      <c r="A10500" s="64" t="s">
        <v>1817</v>
      </c>
      <c r="B10500" s="65" t="s">
        <v>1816</v>
      </c>
      <c r="C10500" s="65">
        <v>447484</v>
      </c>
      <c r="D10500" s="66">
        <f>VLOOKUP(A10500,'2.1 Termination Charges'!$B$4:$F$904,5,0)</f>
        <v>6.2100000000000002E-3</v>
      </c>
      <c r="G10500" s="67"/>
      <c r="H10500" s="67"/>
      <c r="J10500" s="67"/>
      <c r="P10500" s="68"/>
      <c r="Q10500" s="69"/>
      <c r="R10500" s="69"/>
      <c r="Z10500" s="70"/>
      <c r="AA10500" s="71"/>
      <c r="AB10500" s="70"/>
      <c r="AC10500" s="70"/>
      <c r="AD10500" s="53"/>
      <c r="AE10500" s="53"/>
      <c r="AF10500" s="72"/>
      <c r="AG10500" s="70"/>
      <c r="AH10500" s="70"/>
      <c r="AI10500" s="70"/>
    </row>
    <row r="10501" spans="1:35" ht="12.75" customHeight="1" x14ac:dyDescent="0.2">
      <c r="A10501" s="64" t="s">
        <v>1817</v>
      </c>
      <c r="B10501" s="65" t="s">
        <v>1816</v>
      </c>
      <c r="C10501" s="65">
        <v>447485</v>
      </c>
      <c r="D10501" s="66">
        <f>VLOOKUP(A10501,'2.1 Termination Charges'!$B$4:$F$904,5,0)</f>
        <v>6.2100000000000002E-3</v>
      </c>
      <c r="G10501" s="67"/>
      <c r="H10501" s="67"/>
      <c r="J10501" s="67"/>
      <c r="P10501" s="68"/>
      <c r="Q10501" s="69"/>
      <c r="R10501" s="69"/>
      <c r="Z10501" s="70"/>
      <c r="AA10501" s="71"/>
      <c r="AB10501" s="70"/>
      <c r="AC10501" s="70"/>
      <c r="AD10501" s="53"/>
      <c r="AE10501" s="53"/>
      <c r="AF10501" s="72"/>
      <c r="AG10501" s="70"/>
      <c r="AH10501" s="70"/>
      <c r="AI10501" s="70"/>
    </row>
    <row r="10502" spans="1:35" ht="12.75" customHeight="1" x14ac:dyDescent="0.2">
      <c r="A10502" s="64" t="s">
        <v>1817</v>
      </c>
      <c r="B10502" s="65" t="s">
        <v>1816</v>
      </c>
      <c r="C10502" s="65">
        <v>447486</v>
      </c>
      <c r="D10502" s="66">
        <f>VLOOKUP(A10502,'2.1 Termination Charges'!$B$4:$F$904,5,0)</f>
        <v>6.2100000000000002E-3</v>
      </c>
      <c r="G10502" s="67"/>
      <c r="H10502" s="67"/>
      <c r="J10502" s="67"/>
      <c r="P10502" s="68"/>
      <c r="Q10502" s="69"/>
      <c r="R10502" s="69"/>
      <c r="Z10502" s="70"/>
      <c r="AA10502" s="71"/>
      <c r="AB10502" s="70"/>
      <c r="AC10502" s="70"/>
      <c r="AD10502" s="53"/>
      <c r="AE10502" s="53"/>
      <c r="AF10502" s="72"/>
      <c r="AG10502" s="70"/>
      <c r="AH10502" s="70"/>
      <c r="AI10502" s="70"/>
    </row>
    <row r="10503" spans="1:35" ht="12.75" customHeight="1" x14ac:dyDescent="0.2">
      <c r="A10503" s="64" t="s">
        <v>1817</v>
      </c>
      <c r="B10503" s="65" t="s">
        <v>1816</v>
      </c>
      <c r="C10503" s="65">
        <v>447487</v>
      </c>
      <c r="D10503" s="66">
        <f>VLOOKUP(A10503,'2.1 Termination Charges'!$B$4:$F$904,5,0)</f>
        <v>6.2100000000000002E-3</v>
      </c>
      <c r="G10503" s="67"/>
      <c r="H10503" s="67"/>
      <c r="J10503" s="67"/>
      <c r="P10503" s="68"/>
      <c r="Q10503" s="69"/>
      <c r="R10503" s="69"/>
      <c r="Z10503" s="70"/>
      <c r="AA10503" s="71"/>
      <c r="AB10503" s="70"/>
      <c r="AC10503" s="70"/>
      <c r="AD10503" s="53"/>
      <c r="AE10503" s="53"/>
      <c r="AF10503" s="72"/>
      <c r="AG10503" s="70"/>
      <c r="AH10503" s="70"/>
      <c r="AI10503" s="70"/>
    </row>
    <row r="10504" spans="1:35" ht="12.75" customHeight="1" x14ac:dyDescent="0.2">
      <c r="A10504" s="64" t="s">
        <v>1817</v>
      </c>
      <c r="B10504" s="65" t="s">
        <v>1816</v>
      </c>
      <c r="C10504" s="65">
        <v>447494</v>
      </c>
      <c r="D10504" s="66">
        <f>VLOOKUP(A10504,'2.1 Termination Charges'!$B$4:$F$904,5,0)</f>
        <v>6.2100000000000002E-3</v>
      </c>
      <c r="G10504" s="67"/>
      <c r="H10504" s="67"/>
      <c r="J10504" s="67"/>
      <c r="P10504" s="68"/>
      <c r="Q10504" s="69"/>
      <c r="R10504" s="69"/>
      <c r="Z10504" s="70"/>
      <c r="AA10504" s="71"/>
      <c r="AB10504" s="70"/>
      <c r="AC10504" s="70"/>
      <c r="AD10504" s="53"/>
      <c r="AE10504" s="53"/>
      <c r="AF10504" s="72"/>
      <c r="AG10504" s="70"/>
      <c r="AH10504" s="70"/>
      <c r="AI10504" s="70"/>
    </row>
    <row r="10505" spans="1:35" ht="12.75" customHeight="1" x14ac:dyDescent="0.2">
      <c r="A10505" s="64" t="s">
        <v>1817</v>
      </c>
      <c r="B10505" s="65" t="s">
        <v>1816</v>
      </c>
      <c r="C10505" s="65">
        <v>447495</v>
      </c>
      <c r="D10505" s="66">
        <f>VLOOKUP(A10505,'2.1 Termination Charges'!$B$4:$F$904,5,0)</f>
        <v>6.2100000000000002E-3</v>
      </c>
      <c r="G10505" s="67"/>
      <c r="H10505" s="67"/>
      <c r="J10505" s="67"/>
      <c r="P10505" s="68"/>
      <c r="Q10505" s="69"/>
      <c r="R10505" s="69"/>
      <c r="Z10505" s="70"/>
      <c r="AA10505" s="71"/>
      <c r="AB10505" s="70"/>
      <c r="AC10505" s="70"/>
      <c r="AD10505" s="53"/>
      <c r="AE10505" s="53"/>
      <c r="AF10505" s="72"/>
      <c r="AG10505" s="70"/>
      <c r="AH10505" s="70"/>
      <c r="AI10505" s="70"/>
    </row>
    <row r="10506" spans="1:35" ht="12.75" customHeight="1" x14ac:dyDescent="0.2">
      <c r="A10506" s="64" t="s">
        <v>1817</v>
      </c>
      <c r="B10506" s="65" t="s">
        <v>1816</v>
      </c>
      <c r="C10506" s="65">
        <v>447496</v>
      </c>
      <c r="D10506" s="66">
        <f>VLOOKUP(A10506,'2.1 Termination Charges'!$B$4:$F$904,5,0)</f>
        <v>6.2100000000000002E-3</v>
      </c>
      <c r="G10506" s="67"/>
      <c r="H10506" s="67"/>
      <c r="J10506" s="67"/>
      <c r="P10506" s="68"/>
      <c r="Q10506" s="69"/>
      <c r="R10506" s="69"/>
      <c r="Z10506" s="70"/>
      <c r="AA10506" s="71"/>
      <c r="AB10506" s="70"/>
      <c r="AC10506" s="70"/>
      <c r="AD10506" s="53"/>
      <c r="AE10506" s="53"/>
      <c r="AF10506" s="72"/>
      <c r="AG10506" s="70"/>
      <c r="AH10506" s="70"/>
      <c r="AI10506" s="70"/>
    </row>
    <row r="10507" spans="1:35" ht="12.75" customHeight="1" x14ac:dyDescent="0.2">
      <c r="A10507" s="64" t="s">
        <v>1817</v>
      </c>
      <c r="B10507" s="65" t="s">
        <v>1816</v>
      </c>
      <c r="C10507" s="65">
        <v>447497</v>
      </c>
      <c r="D10507" s="66">
        <f>VLOOKUP(A10507,'2.1 Termination Charges'!$B$4:$F$904,5,0)</f>
        <v>6.2100000000000002E-3</v>
      </c>
      <c r="G10507" s="67"/>
      <c r="H10507" s="67"/>
      <c r="J10507" s="67"/>
      <c r="P10507" s="68"/>
      <c r="Q10507" s="69"/>
      <c r="R10507" s="69"/>
      <c r="Z10507" s="70"/>
      <c r="AA10507" s="71"/>
      <c r="AB10507" s="70"/>
      <c r="AC10507" s="70"/>
      <c r="AD10507" s="53"/>
      <c r="AE10507" s="53"/>
      <c r="AF10507" s="72"/>
      <c r="AG10507" s="70"/>
      <c r="AH10507" s="70"/>
      <c r="AI10507" s="70"/>
    </row>
    <row r="10508" spans="1:35" ht="12.75" customHeight="1" x14ac:dyDescent="0.2">
      <c r="A10508" s="64" t="s">
        <v>1817</v>
      </c>
      <c r="B10508" s="65" t="s">
        <v>1816</v>
      </c>
      <c r="C10508" s="65">
        <v>447498</v>
      </c>
      <c r="D10508" s="66">
        <f>VLOOKUP(A10508,'2.1 Termination Charges'!$B$4:$F$904,5,0)</f>
        <v>6.2100000000000002E-3</v>
      </c>
      <c r="G10508" s="67"/>
      <c r="H10508" s="67"/>
      <c r="J10508" s="67"/>
      <c r="P10508" s="68"/>
      <c r="Q10508" s="69"/>
      <c r="R10508" s="69"/>
      <c r="Z10508" s="70"/>
      <c r="AA10508" s="71"/>
      <c r="AB10508" s="70"/>
      <c r="AC10508" s="70"/>
      <c r="AD10508" s="53"/>
      <c r="AE10508" s="53"/>
      <c r="AF10508" s="72"/>
      <c r="AG10508" s="70"/>
      <c r="AH10508" s="70"/>
      <c r="AI10508" s="70"/>
    </row>
    <row r="10509" spans="1:35" ht="12.75" customHeight="1" x14ac:dyDescent="0.2">
      <c r="A10509" s="64" t="s">
        <v>1817</v>
      </c>
      <c r="B10509" s="65" t="s">
        <v>1816</v>
      </c>
      <c r="C10509" s="65">
        <v>447504</v>
      </c>
      <c r="D10509" s="66">
        <f>VLOOKUP(A10509,'2.1 Termination Charges'!$B$4:$F$904,5,0)</f>
        <v>6.2100000000000002E-3</v>
      </c>
      <c r="G10509" s="67"/>
      <c r="H10509" s="67"/>
      <c r="J10509" s="67"/>
      <c r="P10509" s="68"/>
      <c r="Q10509" s="69"/>
      <c r="R10509" s="69"/>
      <c r="Z10509" s="70"/>
      <c r="AA10509" s="71"/>
      <c r="AB10509" s="70"/>
      <c r="AC10509" s="70"/>
      <c r="AD10509" s="53"/>
      <c r="AE10509" s="53"/>
      <c r="AF10509" s="72"/>
      <c r="AG10509" s="70"/>
      <c r="AH10509" s="70"/>
      <c r="AI10509" s="70"/>
    </row>
    <row r="10510" spans="1:35" ht="12.75" customHeight="1" x14ac:dyDescent="0.2">
      <c r="A10510" s="64" t="s">
        <v>1817</v>
      </c>
      <c r="B10510" s="65" t="s">
        <v>1816</v>
      </c>
      <c r="C10510" s="65">
        <v>447505</v>
      </c>
      <c r="D10510" s="66">
        <f>VLOOKUP(A10510,'2.1 Termination Charges'!$B$4:$F$904,5,0)</f>
        <v>6.2100000000000002E-3</v>
      </c>
      <c r="G10510" s="67"/>
      <c r="H10510" s="67"/>
      <c r="J10510" s="67"/>
      <c r="P10510" s="68"/>
      <c r="Q10510" s="69"/>
      <c r="R10510" s="69"/>
      <c r="Z10510" s="70"/>
      <c r="AA10510" s="71"/>
      <c r="AB10510" s="70"/>
      <c r="AC10510" s="70"/>
      <c r="AD10510" s="53"/>
      <c r="AE10510" s="53"/>
      <c r="AF10510" s="72"/>
      <c r="AG10510" s="70"/>
      <c r="AH10510" s="70"/>
      <c r="AI10510" s="70"/>
    </row>
    <row r="10511" spans="1:35" ht="12.75" customHeight="1" x14ac:dyDescent="0.2">
      <c r="A10511" s="64" t="s">
        <v>1817</v>
      </c>
      <c r="B10511" s="65" t="s">
        <v>1816</v>
      </c>
      <c r="C10511" s="65">
        <v>447506</v>
      </c>
      <c r="D10511" s="66">
        <f>VLOOKUP(A10511,'2.1 Termination Charges'!$B$4:$F$904,5,0)</f>
        <v>6.2100000000000002E-3</v>
      </c>
      <c r="G10511" s="67"/>
      <c r="H10511" s="67"/>
      <c r="J10511" s="67"/>
      <c r="P10511" s="68"/>
      <c r="Q10511" s="69"/>
      <c r="R10511" s="69"/>
      <c r="Z10511" s="70"/>
      <c r="AA10511" s="71"/>
      <c r="AB10511" s="70"/>
      <c r="AC10511" s="70"/>
      <c r="AD10511" s="53"/>
      <c r="AE10511" s="53"/>
      <c r="AF10511" s="72"/>
      <c r="AG10511" s="70"/>
      <c r="AH10511" s="70"/>
      <c r="AI10511" s="70"/>
    </row>
    <row r="10512" spans="1:35" ht="12.75" customHeight="1" x14ac:dyDescent="0.2">
      <c r="A10512" s="64" t="s">
        <v>1817</v>
      </c>
      <c r="B10512" s="65" t="s">
        <v>1816</v>
      </c>
      <c r="C10512" s="65">
        <v>447507</v>
      </c>
      <c r="D10512" s="66">
        <f>VLOOKUP(A10512,'2.1 Termination Charges'!$B$4:$F$904,5,0)</f>
        <v>6.2100000000000002E-3</v>
      </c>
      <c r="G10512" s="67"/>
      <c r="H10512" s="67"/>
      <c r="J10512" s="67"/>
      <c r="P10512" s="68"/>
      <c r="Q10512" s="69"/>
      <c r="R10512" s="69"/>
      <c r="Z10512" s="70"/>
      <c r="AA10512" s="71"/>
      <c r="AB10512" s="70"/>
      <c r="AC10512" s="70"/>
      <c r="AD10512" s="53"/>
      <c r="AE10512" s="53"/>
      <c r="AF10512" s="72"/>
      <c r="AG10512" s="70"/>
      <c r="AH10512" s="70"/>
      <c r="AI10512" s="70"/>
    </row>
    <row r="10513" spans="1:35" ht="12.75" customHeight="1" x14ac:dyDescent="0.2">
      <c r="A10513" s="64" t="s">
        <v>1817</v>
      </c>
      <c r="B10513" s="65" t="s">
        <v>1816</v>
      </c>
      <c r="C10513" s="65">
        <v>447508</v>
      </c>
      <c r="D10513" s="66">
        <f>VLOOKUP(A10513,'2.1 Termination Charges'!$B$4:$F$904,5,0)</f>
        <v>6.2100000000000002E-3</v>
      </c>
      <c r="G10513" s="67"/>
      <c r="H10513" s="67"/>
      <c r="J10513" s="67"/>
      <c r="P10513" s="68"/>
      <c r="Q10513" s="69"/>
      <c r="R10513" s="69"/>
      <c r="Z10513" s="70"/>
      <c r="AA10513" s="71"/>
      <c r="AB10513" s="70"/>
      <c r="AC10513" s="70"/>
      <c r="AD10513" s="53"/>
      <c r="AE10513" s="53"/>
      <c r="AF10513" s="72"/>
      <c r="AG10513" s="70"/>
      <c r="AH10513" s="70"/>
      <c r="AI10513" s="70"/>
    </row>
    <row r="10514" spans="1:35" ht="12.75" customHeight="1" x14ac:dyDescent="0.2">
      <c r="A10514" s="64" t="s">
        <v>1817</v>
      </c>
      <c r="B10514" s="65" t="s">
        <v>1816</v>
      </c>
      <c r="C10514" s="65">
        <v>447527</v>
      </c>
      <c r="D10514" s="66">
        <f>VLOOKUP(A10514,'2.1 Termination Charges'!$B$4:$F$904,5,0)</f>
        <v>6.2100000000000002E-3</v>
      </c>
      <c r="G10514" s="67"/>
      <c r="H10514" s="67"/>
      <c r="J10514" s="67"/>
      <c r="P10514" s="68"/>
      <c r="Q10514" s="69"/>
      <c r="R10514" s="69"/>
      <c r="Z10514" s="70"/>
      <c r="AA10514" s="71"/>
      <c r="AB10514" s="70"/>
      <c r="AC10514" s="70"/>
      <c r="AD10514" s="53"/>
      <c r="AE10514" s="53"/>
      <c r="AF10514" s="72"/>
      <c r="AG10514" s="70"/>
      <c r="AH10514" s="70"/>
      <c r="AI10514" s="70"/>
    </row>
    <row r="10515" spans="1:35" ht="12.75" customHeight="1" x14ac:dyDescent="0.2">
      <c r="A10515" s="64" t="s">
        <v>1817</v>
      </c>
      <c r="B10515" s="65" t="s">
        <v>1816</v>
      </c>
      <c r="C10515" s="65">
        <v>447528</v>
      </c>
      <c r="D10515" s="66">
        <f>VLOOKUP(A10515,'2.1 Termination Charges'!$B$4:$F$904,5,0)</f>
        <v>6.2100000000000002E-3</v>
      </c>
      <c r="G10515" s="67"/>
      <c r="H10515" s="67"/>
      <c r="J10515" s="67"/>
      <c r="P10515" s="68"/>
      <c r="Q10515" s="69"/>
      <c r="R10515" s="69"/>
      <c r="Z10515" s="70"/>
      <c r="AA10515" s="71"/>
      <c r="AB10515" s="70"/>
      <c r="AC10515" s="70"/>
      <c r="AD10515" s="53"/>
      <c r="AE10515" s="53"/>
      <c r="AF10515" s="72"/>
      <c r="AG10515" s="70"/>
      <c r="AH10515" s="70"/>
      <c r="AI10515" s="70"/>
    </row>
    <row r="10516" spans="1:35" ht="12.75" customHeight="1" x14ac:dyDescent="0.2">
      <c r="A10516" s="64" t="s">
        <v>1817</v>
      </c>
      <c r="B10516" s="65" t="s">
        <v>1816</v>
      </c>
      <c r="C10516" s="65">
        <v>447529</v>
      </c>
      <c r="D10516" s="66">
        <f>VLOOKUP(A10516,'2.1 Termination Charges'!$B$4:$F$904,5,0)</f>
        <v>6.2100000000000002E-3</v>
      </c>
      <c r="G10516" s="67"/>
      <c r="H10516" s="67"/>
      <c r="J10516" s="67"/>
      <c r="P10516" s="68"/>
      <c r="Q10516" s="69"/>
      <c r="R10516" s="69"/>
      <c r="Z10516" s="70"/>
      <c r="AA10516" s="71"/>
      <c r="AB10516" s="70"/>
      <c r="AC10516" s="70"/>
      <c r="AD10516" s="53"/>
      <c r="AE10516" s="53"/>
      <c r="AF10516" s="72"/>
      <c r="AG10516" s="70"/>
      <c r="AH10516" s="70"/>
      <c r="AI10516" s="70"/>
    </row>
    <row r="10517" spans="1:35" ht="12.75" customHeight="1" x14ac:dyDescent="0.2">
      <c r="A10517" s="64" t="s">
        <v>1817</v>
      </c>
      <c r="B10517" s="65" t="s">
        <v>1816</v>
      </c>
      <c r="C10517" s="65">
        <v>447530</v>
      </c>
      <c r="D10517" s="66">
        <f>VLOOKUP(A10517,'2.1 Termination Charges'!$B$4:$F$904,5,0)</f>
        <v>6.2100000000000002E-3</v>
      </c>
      <c r="G10517" s="67"/>
      <c r="H10517" s="67"/>
      <c r="J10517" s="67"/>
      <c r="P10517" s="68"/>
      <c r="Q10517" s="69"/>
      <c r="R10517" s="69"/>
      <c r="Z10517" s="70"/>
      <c r="AA10517" s="71"/>
      <c r="AB10517" s="70"/>
      <c r="AC10517" s="70"/>
      <c r="AD10517" s="53"/>
      <c r="AE10517" s="53"/>
      <c r="AF10517" s="72"/>
      <c r="AG10517" s="70"/>
      <c r="AH10517" s="70"/>
      <c r="AI10517" s="70"/>
    </row>
    <row r="10518" spans="1:35" ht="12.75" customHeight="1" x14ac:dyDescent="0.2">
      <c r="A10518" s="64" t="s">
        <v>1817</v>
      </c>
      <c r="B10518" s="65" t="s">
        <v>1816</v>
      </c>
      <c r="C10518" s="65">
        <v>447531</v>
      </c>
      <c r="D10518" s="66">
        <f>VLOOKUP(A10518,'2.1 Termination Charges'!$B$4:$F$904,5,0)</f>
        <v>6.2100000000000002E-3</v>
      </c>
      <c r="G10518" s="67"/>
      <c r="H10518" s="67"/>
      <c r="J10518" s="67"/>
      <c r="P10518" s="68"/>
      <c r="Q10518" s="69"/>
      <c r="R10518" s="69"/>
      <c r="Z10518" s="70"/>
      <c r="AA10518" s="71"/>
      <c r="AB10518" s="70"/>
      <c r="AC10518" s="70"/>
      <c r="AD10518" s="53"/>
      <c r="AE10518" s="53"/>
      <c r="AF10518" s="72"/>
      <c r="AG10518" s="70"/>
      <c r="AH10518" s="70"/>
      <c r="AI10518" s="70"/>
    </row>
    <row r="10519" spans="1:35" ht="12.75" customHeight="1" x14ac:dyDescent="0.2">
      <c r="A10519" s="64" t="s">
        <v>1817</v>
      </c>
      <c r="B10519" s="65" t="s">
        <v>1816</v>
      </c>
      <c r="C10519" s="65">
        <v>4475320</v>
      </c>
      <c r="D10519" s="66">
        <f>VLOOKUP(A10519,'2.1 Termination Charges'!$B$4:$F$904,5,0)</f>
        <v>6.2100000000000002E-3</v>
      </c>
      <c r="G10519" s="67"/>
      <c r="H10519" s="67"/>
      <c r="J10519" s="67"/>
      <c r="P10519" s="68"/>
      <c r="Q10519" s="69"/>
      <c r="R10519" s="69"/>
      <c r="Z10519" s="70"/>
      <c r="AA10519" s="71"/>
      <c r="AB10519" s="70"/>
      <c r="AC10519" s="70"/>
      <c r="AD10519" s="53"/>
      <c r="AE10519" s="53"/>
      <c r="AF10519" s="72"/>
      <c r="AG10519" s="70"/>
      <c r="AH10519" s="70"/>
      <c r="AI10519" s="70"/>
    </row>
    <row r="10520" spans="1:35" ht="12.75" customHeight="1" x14ac:dyDescent="0.2">
      <c r="A10520" s="64" t="s">
        <v>1817</v>
      </c>
      <c r="B10520" s="65" t="s">
        <v>1816</v>
      </c>
      <c r="C10520" s="65">
        <v>4475321</v>
      </c>
      <c r="D10520" s="66">
        <f>VLOOKUP(A10520,'2.1 Termination Charges'!$B$4:$F$904,5,0)</f>
        <v>6.2100000000000002E-3</v>
      </c>
      <c r="G10520" s="67"/>
      <c r="H10520" s="67"/>
      <c r="J10520" s="67"/>
      <c r="P10520" s="68"/>
      <c r="Q10520" s="69"/>
      <c r="R10520" s="69"/>
      <c r="Z10520" s="70"/>
      <c r="AA10520" s="71"/>
      <c r="AB10520" s="70"/>
      <c r="AC10520" s="70"/>
      <c r="AD10520" s="53"/>
      <c r="AE10520" s="53"/>
      <c r="AF10520" s="72"/>
      <c r="AG10520" s="70"/>
      <c r="AH10520" s="70"/>
      <c r="AI10520" s="70"/>
    </row>
    <row r="10521" spans="1:35" ht="12.75" customHeight="1" x14ac:dyDescent="0.2">
      <c r="A10521" s="64" t="s">
        <v>1817</v>
      </c>
      <c r="B10521" s="65" t="s">
        <v>1816</v>
      </c>
      <c r="C10521" s="65">
        <v>4475322</v>
      </c>
      <c r="D10521" s="66">
        <f>VLOOKUP(A10521,'2.1 Termination Charges'!$B$4:$F$904,5,0)</f>
        <v>6.2100000000000002E-3</v>
      </c>
      <c r="G10521" s="67"/>
      <c r="H10521" s="67"/>
      <c r="J10521" s="67"/>
      <c r="P10521" s="68"/>
      <c r="Q10521" s="69"/>
      <c r="R10521" s="69"/>
      <c r="Z10521" s="70"/>
      <c r="AA10521" s="71"/>
      <c r="AB10521" s="70"/>
      <c r="AC10521" s="70"/>
      <c r="AD10521" s="53"/>
      <c r="AE10521" s="53"/>
      <c r="AF10521" s="72"/>
      <c r="AG10521" s="70"/>
      <c r="AH10521" s="70"/>
      <c r="AI10521" s="70"/>
    </row>
    <row r="10522" spans="1:35" ht="12.75" customHeight="1" x14ac:dyDescent="0.2">
      <c r="A10522" s="64" t="s">
        <v>1817</v>
      </c>
      <c r="B10522" s="65" t="s">
        <v>1816</v>
      </c>
      <c r="C10522" s="65">
        <v>4475323</v>
      </c>
      <c r="D10522" s="66">
        <f>VLOOKUP(A10522,'2.1 Termination Charges'!$B$4:$F$904,5,0)</f>
        <v>6.2100000000000002E-3</v>
      </c>
      <c r="G10522" s="67"/>
      <c r="H10522" s="67"/>
      <c r="J10522" s="67"/>
      <c r="P10522" s="68"/>
      <c r="Q10522" s="69"/>
      <c r="R10522" s="69"/>
      <c r="Z10522" s="70"/>
      <c r="AA10522" s="71"/>
      <c r="AB10522" s="70"/>
      <c r="AC10522" s="70"/>
      <c r="AD10522" s="53"/>
      <c r="AE10522" s="53"/>
      <c r="AF10522" s="72"/>
      <c r="AG10522" s="70"/>
      <c r="AH10522" s="70"/>
      <c r="AI10522" s="70"/>
    </row>
    <row r="10523" spans="1:35" ht="12.75" customHeight="1" x14ac:dyDescent="0.2">
      <c r="A10523" s="64" t="s">
        <v>1817</v>
      </c>
      <c r="B10523" s="65" t="s">
        <v>1816</v>
      </c>
      <c r="C10523" s="65">
        <v>4475324</v>
      </c>
      <c r="D10523" s="66">
        <f>VLOOKUP(A10523,'2.1 Termination Charges'!$B$4:$F$904,5,0)</f>
        <v>6.2100000000000002E-3</v>
      </c>
      <c r="G10523" s="67"/>
      <c r="H10523" s="67"/>
      <c r="J10523" s="67"/>
      <c r="P10523" s="68"/>
      <c r="Q10523" s="69"/>
      <c r="R10523" s="69"/>
      <c r="Z10523" s="70"/>
      <c r="AA10523" s="71"/>
      <c r="AB10523" s="70"/>
      <c r="AC10523" s="70"/>
      <c r="AD10523" s="53"/>
      <c r="AE10523" s="53"/>
      <c r="AF10523" s="72"/>
      <c r="AG10523" s="70"/>
      <c r="AH10523" s="70"/>
      <c r="AI10523" s="70"/>
    </row>
    <row r="10524" spans="1:35" ht="12.75" customHeight="1" x14ac:dyDescent="0.2">
      <c r="A10524" s="64" t="s">
        <v>1817</v>
      </c>
      <c r="B10524" s="65" t="s">
        <v>1816</v>
      </c>
      <c r="C10524" s="65">
        <v>447534</v>
      </c>
      <c r="D10524" s="66">
        <f>VLOOKUP(A10524,'2.1 Termination Charges'!$B$4:$F$904,5,0)</f>
        <v>6.2100000000000002E-3</v>
      </c>
      <c r="G10524" s="67"/>
      <c r="H10524" s="67"/>
      <c r="J10524" s="67"/>
      <c r="P10524" s="68"/>
      <c r="Q10524" s="69"/>
      <c r="R10524" s="69"/>
      <c r="Z10524" s="70"/>
      <c r="AA10524" s="71"/>
      <c r="AB10524" s="70"/>
      <c r="AC10524" s="70"/>
      <c r="AD10524" s="53"/>
      <c r="AE10524" s="53"/>
      <c r="AF10524" s="72"/>
      <c r="AG10524" s="70"/>
      <c r="AH10524" s="70"/>
      <c r="AI10524" s="70"/>
    </row>
    <row r="10525" spans="1:35" ht="12.75" customHeight="1" x14ac:dyDescent="0.2">
      <c r="A10525" s="64" t="s">
        <v>1817</v>
      </c>
      <c r="B10525" s="65" t="s">
        <v>1816</v>
      </c>
      <c r="C10525" s="65">
        <v>447535</v>
      </c>
      <c r="D10525" s="66">
        <f>VLOOKUP(A10525,'2.1 Termination Charges'!$B$4:$F$904,5,0)</f>
        <v>6.2100000000000002E-3</v>
      </c>
      <c r="G10525" s="67"/>
      <c r="H10525" s="67"/>
      <c r="J10525" s="67"/>
      <c r="P10525" s="68"/>
      <c r="Q10525" s="69"/>
      <c r="R10525" s="69"/>
      <c r="Z10525" s="70"/>
      <c r="AA10525" s="71"/>
      <c r="AB10525" s="70"/>
      <c r="AC10525" s="70"/>
      <c r="AD10525" s="53"/>
      <c r="AE10525" s="53"/>
      <c r="AF10525" s="72"/>
      <c r="AG10525" s="70"/>
      <c r="AH10525" s="70"/>
      <c r="AI10525" s="70"/>
    </row>
    <row r="10526" spans="1:35" ht="12.75" customHeight="1" x14ac:dyDescent="0.2">
      <c r="A10526" s="64" t="s">
        <v>1817</v>
      </c>
      <c r="B10526" s="65" t="s">
        <v>1816</v>
      </c>
      <c r="C10526" s="65">
        <v>447536</v>
      </c>
      <c r="D10526" s="66">
        <f>VLOOKUP(A10526,'2.1 Termination Charges'!$B$4:$F$904,5,0)</f>
        <v>6.2100000000000002E-3</v>
      </c>
      <c r="G10526" s="67"/>
      <c r="H10526" s="67"/>
      <c r="J10526" s="67"/>
      <c r="P10526" s="68"/>
      <c r="Q10526" s="69"/>
      <c r="R10526" s="69"/>
      <c r="Z10526" s="70"/>
      <c r="AA10526" s="71"/>
      <c r="AB10526" s="70"/>
      <c r="AC10526" s="70"/>
      <c r="AD10526" s="53"/>
      <c r="AE10526" s="53"/>
      <c r="AF10526" s="72"/>
      <c r="AG10526" s="70"/>
      <c r="AH10526" s="70"/>
      <c r="AI10526" s="70"/>
    </row>
    <row r="10527" spans="1:35" ht="12.75" customHeight="1" x14ac:dyDescent="0.2">
      <c r="A10527" s="64" t="s">
        <v>1817</v>
      </c>
      <c r="B10527" s="65" t="s">
        <v>1816</v>
      </c>
      <c r="C10527" s="65">
        <v>447538</v>
      </c>
      <c r="D10527" s="66">
        <f>VLOOKUP(A10527,'2.1 Termination Charges'!$B$4:$F$904,5,0)</f>
        <v>6.2100000000000002E-3</v>
      </c>
      <c r="G10527" s="67"/>
      <c r="H10527" s="67"/>
      <c r="J10527" s="67"/>
      <c r="P10527" s="68"/>
      <c r="Q10527" s="69"/>
      <c r="R10527" s="69"/>
      <c r="Z10527" s="70"/>
      <c r="AA10527" s="71"/>
      <c r="AB10527" s="70"/>
      <c r="AC10527" s="70"/>
      <c r="AD10527" s="53"/>
      <c r="AE10527" s="53"/>
      <c r="AF10527" s="72"/>
      <c r="AG10527" s="70"/>
      <c r="AH10527" s="70"/>
      <c r="AI10527" s="70"/>
    </row>
    <row r="10528" spans="1:35" ht="12.75" customHeight="1" x14ac:dyDescent="0.2">
      <c r="A10528" s="64" t="s">
        <v>1817</v>
      </c>
      <c r="B10528" s="65" t="s">
        <v>1816</v>
      </c>
      <c r="C10528" s="65">
        <v>447539</v>
      </c>
      <c r="D10528" s="66">
        <f>VLOOKUP(A10528,'2.1 Termination Charges'!$B$4:$F$904,5,0)</f>
        <v>6.2100000000000002E-3</v>
      </c>
      <c r="G10528" s="67"/>
      <c r="H10528" s="67"/>
      <c r="J10528" s="67"/>
      <c r="P10528" s="68"/>
      <c r="Q10528" s="69"/>
      <c r="R10528" s="69"/>
      <c r="Z10528" s="70"/>
      <c r="AA10528" s="71"/>
      <c r="AB10528" s="70"/>
      <c r="AC10528" s="70"/>
      <c r="AD10528" s="53"/>
      <c r="AE10528" s="53"/>
      <c r="AF10528" s="72"/>
      <c r="AG10528" s="70"/>
      <c r="AH10528" s="70"/>
      <c r="AI10528" s="70"/>
    </row>
    <row r="10529" spans="1:35" ht="12.75" customHeight="1" x14ac:dyDescent="0.2">
      <c r="A10529" s="64" t="s">
        <v>1817</v>
      </c>
      <c r="B10529" s="65" t="s">
        <v>1816</v>
      </c>
      <c r="C10529" s="65">
        <v>447550</v>
      </c>
      <c r="D10529" s="66">
        <f>VLOOKUP(A10529,'2.1 Termination Charges'!$B$4:$F$904,5,0)</f>
        <v>6.2100000000000002E-3</v>
      </c>
      <c r="G10529" s="67"/>
      <c r="H10529" s="67"/>
      <c r="J10529" s="67"/>
      <c r="P10529" s="68"/>
      <c r="Q10529" s="69"/>
      <c r="R10529" s="69"/>
      <c r="Z10529" s="70"/>
      <c r="AA10529" s="71"/>
      <c r="AB10529" s="70"/>
      <c r="AC10529" s="70"/>
      <c r="AD10529" s="53"/>
      <c r="AE10529" s="53"/>
      <c r="AF10529" s="72"/>
      <c r="AG10529" s="70"/>
      <c r="AH10529" s="70"/>
      <c r="AI10529" s="70"/>
    </row>
    <row r="10530" spans="1:35" ht="12.75" customHeight="1" x14ac:dyDescent="0.2">
      <c r="A10530" s="64" t="s">
        <v>1817</v>
      </c>
      <c r="B10530" s="65" t="s">
        <v>1816</v>
      </c>
      <c r="C10530" s="65">
        <v>447556</v>
      </c>
      <c r="D10530" s="66">
        <f>VLOOKUP(A10530,'2.1 Termination Charges'!$B$4:$F$904,5,0)</f>
        <v>6.2100000000000002E-3</v>
      </c>
      <c r="G10530" s="67"/>
      <c r="H10530" s="67"/>
      <c r="J10530" s="67"/>
      <c r="P10530" s="68"/>
      <c r="Q10530" s="69"/>
      <c r="R10530" s="69"/>
      <c r="Z10530" s="70"/>
      <c r="AA10530" s="71"/>
      <c r="AB10530" s="70"/>
      <c r="AC10530" s="70"/>
      <c r="AD10530" s="53"/>
      <c r="AE10530" s="53"/>
      <c r="AF10530" s="72"/>
      <c r="AG10530" s="70"/>
      <c r="AH10530" s="70"/>
      <c r="AI10530" s="70"/>
    </row>
    <row r="10531" spans="1:35" ht="12.75" customHeight="1" x14ac:dyDescent="0.2">
      <c r="A10531" s="64" t="s">
        <v>1817</v>
      </c>
      <c r="B10531" s="65" t="s">
        <v>1816</v>
      </c>
      <c r="C10531" s="65">
        <v>447572</v>
      </c>
      <c r="D10531" s="66">
        <f>VLOOKUP(A10531,'2.1 Termination Charges'!$B$4:$F$904,5,0)</f>
        <v>6.2100000000000002E-3</v>
      </c>
      <c r="G10531" s="67"/>
      <c r="H10531" s="67"/>
      <c r="J10531" s="67"/>
      <c r="P10531" s="68"/>
      <c r="Q10531" s="69"/>
      <c r="R10531" s="69"/>
      <c r="Z10531" s="70"/>
      <c r="AA10531" s="71"/>
      <c r="AB10531" s="70"/>
      <c r="AC10531" s="70"/>
      <c r="AD10531" s="53"/>
      <c r="AE10531" s="53"/>
      <c r="AF10531" s="72"/>
      <c r="AG10531" s="70"/>
      <c r="AH10531" s="70"/>
      <c r="AI10531" s="70"/>
    </row>
    <row r="10532" spans="1:35" ht="12.75" customHeight="1" x14ac:dyDescent="0.2">
      <c r="A10532" s="64" t="s">
        <v>1817</v>
      </c>
      <c r="B10532" s="65" t="s">
        <v>1816</v>
      </c>
      <c r="C10532" s="65">
        <v>447573</v>
      </c>
      <c r="D10532" s="66">
        <f>VLOOKUP(A10532,'2.1 Termination Charges'!$B$4:$F$904,5,0)</f>
        <v>6.2100000000000002E-3</v>
      </c>
      <c r="G10532" s="67"/>
      <c r="H10532" s="67"/>
      <c r="J10532" s="67"/>
      <c r="P10532" s="68"/>
      <c r="Q10532" s="69"/>
      <c r="R10532" s="69"/>
      <c r="Z10532" s="70"/>
      <c r="AA10532" s="71"/>
      <c r="AB10532" s="70"/>
      <c r="AC10532" s="70"/>
      <c r="AD10532" s="53"/>
      <c r="AE10532" s="53"/>
      <c r="AF10532" s="72"/>
      <c r="AG10532" s="70"/>
      <c r="AH10532" s="70"/>
      <c r="AI10532" s="70"/>
    </row>
    <row r="10533" spans="1:35" ht="12.75" customHeight="1" x14ac:dyDescent="0.2">
      <c r="A10533" s="64" t="s">
        <v>1817</v>
      </c>
      <c r="B10533" s="65" t="s">
        <v>1816</v>
      </c>
      <c r="C10533" s="65">
        <v>447574</v>
      </c>
      <c r="D10533" s="66">
        <f>VLOOKUP(A10533,'2.1 Termination Charges'!$B$4:$F$904,5,0)</f>
        <v>6.2100000000000002E-3</v>
      </c>
      <c r="G10533" s="67"/>
      <c r="H10533" s="67"/>
      <c r="J10533" s="67"/>
      <c r="P10533" s="68"/>
      <c r="Q10533" s="69"/>
      <c r="R10533" s="69"/>
      <c r="Z10533" s="70"/>
      <c r="AA10533" s="71"/>
      <c r="AB10533" s="70"/>
      <c r="AC10533" s="70"/>
      <c r="AD10533" s="53"/>
      <c r="AE10533" s="53"/>
      <c r="AF10533" s="72"/>
      <c r="AG10533" s="70"/>
      <c r="AH10533" s="70"/>
      <c r="AI10533" s="70"/>
    </row>
    <row r="10534" spans="1:35" ht="12.75" customHeight="1" x14ac:dyDescent="0.2">
      <c r="A10534" s="64" t="s">
        <v>1817</v>
      </c>
      <c r="B10534" s="65" t="s">
        <v>1816</v>
      </c>
      <c r="C10534" s="65">
        <v>447579</v>
      </c>
      <c r="D10534" s="66">
        <f>VLOOKUP(A10534,'2.1 Termination Charges'!$B$4:$F$904,5,0)</f>
        <v>6.2100000000000002E-3</v>
      </c>
      <c r="G10534" s="67"/>
      <c r="H10534" s="67"/>
      <c r="J10534" s="67"/>
      <c r="P10534" s="68"/>
      <c r="Q10534" s="69"/>
      <c r="R10534" s="69"/>
      <c r="Z10534" s="70"/>
      <c r="AA10534" s="71"/>
      <c r="AB10534" s="70"/>
      <c r="AC10534" s="70"/>
      <c r="AD10534" s="53"/>
      <c r="AE10534" s="53"/>
      <c r="AF10534" s="72"/>
      <c r="AG10534" s="70"/>
      <c r="AH10534" s="70"/>
      <c r="AI10534" s="70"/>
    </row>
    <row r="10535" spans="1:35" ht="12.75" customHeight="1" x14ac:dyDescent="0.2">
      <c r="A10535" s="64" t="s">
        <v>1817</v>
      </c>
      <c r="B10535" s="65" t="s">
        <v>1816</v>
      </c>
      <c r="C10535" s="65">
        <v>447580</v>
      </c>
      <c r="D10535" s="66">
        <f>VLOOKUP(A10535,'2.1 Termination Charges'!$B$4:$F$904,5,0)</f>
        <v>6.2100000000000002E-3</v>
      </c>
      <c r="G10535" s="67"/>
      <c r="H10535" s="67"/>
      <c r="J10535" s="67"/>
      <c r="P10535" s="68"/>
      <c r="Q10535" s="69"/>
      <c r="R10535" s="69"/>
      <c r="Z10535" s="70"/>
      <c r="AA10535" s="71"/>
      <c r="AB10535" s="70"/>
      <c r="AC10535" s="70"/>
      <c r="AD10535" s="53"/>
      <c r="AE10535" s="53"/>
      <c r="AF10535" s="72"/>
      <c r="AG10535" s="70"/>
      <c r="AH10535" s="70"/>
      <c r="AI10535" s="70"/>
    </row>
    <row r="10536" spans="1:35" ht="12.75" customHeight="1" x14ac:dyDescent="0.2">
      <c r="A10536" s="64" t="s">
        <v>1817</v>
      </c>
      <c r="B10536" s="65" t="s">
        <v>1816</v>
      </c>
      <c r="C10536" s="65">
        <v>447581</v>
      </c>
      <c r="D10536" s="66">
        <f>VLOOKUP(A10536,'2.1 Termination Charges'!$B$4:$F$904,5,0)</f>
        <v>6.2100000000000002E-3</v>
      </c>
      <c r="G10536" s="67"/>
      <c r="H10536" s="67"/>
      <c r="J10536" s="67"/>
      <c r="P10536" s="68"/>
      <c r="Q10536" s="69"/>
      <c r="R10536" s="69"/>
      <c r="Z10536" s="70"/>
      <c r="AA10536" s="71"/>
      <c r="AB10536" s="70"/>
      <c r="AC10536" s="70"/>
      <c r="AD10536" s="53"/>
      <c r="AE10536" s="53"/>
      <c r="AF10536" s="72"/>
      <c r="AG10536" s="70"/>
      <c r="AH10536" s="70"/>
      <c r="AI10536" s="70"/>
    </row>
    <row r="10537" spans="1:35" ht="12.75" customHeight="1" x14ac:dyDescent="0.2">
      <c r="A10537" s="64" t="s">
        <v>1817</v>
      </c>
      <c r="B10537" s="65" t="s">
        <v>1816</v>
      </c>
      <c r="C10537" s="65">
        <v>447582</v>
      </c>
      <c r="D10537" s="66">
        <f>VLOOKUP(A10537,'2.1 Termination Charges'!$B$4:$F$904,5,0)</f>
        <v>6.2100000000000002E-3</v>
      </c>
      <c r="G10537" s="67"/>
      <c r="H10537" s="67"/>
      <c r="J10537" s="67"/>
      <c r="P10537" s="68"/>
      <c r="Q10537" s="69"/>
      <c r="R10537" s="69"/>
      <c r="Z10537" s="70"/>
      <c r="AA10537" s="71"/>
      <c r="AB10537" s="70"/>
      <c r="AC10537" s="70"/>
      <c r="AD10537" s="53"/>
      <c r="AE10537" s="53"/>
      <c r="AF10537" s="72"/>
      <c r="AG10537" s="70"/>
      <c r="AH10537" s="70"/>
      <c r="AI10537" s="70"/>
    </row>
    <row r="10538" spans="1:35" ht="12.75" customHeight="1" x14ac:dyDescent="0.2">
      <c r="A10538" s="64" t="s">
        <v>1817</v>
      </c>
      <c r="B10538" s="65" t="s">
        <v>1816</v>
      </c>
      <c r="C10538" s="65">
        <v>447583</v>
      </c>
      <c r="D10538" s="66">
        <f>VLOOKUP(A10538,'2.1 Termination Charges'!$B$4:$F$904,5,0)</f>
        <v>6.2100000000000002E-3</v>
      </c>
      <c r="G10538" s="67"/>
      <c r="H10538" s="67"/>
      <c r="J10538" s="67"/>
      <c r="P10538" s="68"/>
      <c r="Q10538" s="69"/>
      <c r="R10538" s="69"/>
      <c r="Z10538" s="70"/>
      <c r="AA10538" s="71"/>
      <c r="AB10538" s="70"/>
      <c r="AC10538" s="70"/>
      <c r="AD10538" s="53"/>
      <c r="AE10538" s="53"/>
      <c r="AF10538" s="72"/>
      <c r="AG10538" s="70"/>
      <c r="AH10538" s="70"/>
      <c r="AI10538" s="70"/>
    </row>
    <row r="10539" spans="1:35" ht="12.75" customHeight="1" x14ac:dyDescent="0.2">
      <c r="A10539" s="64" t="s">
        <v>1817</v>
      </c>
      <c r="B10539" s="65" t="s">
        <v>1816</v>
      </c>
      <c r="C10539" s="65">
        <v>447722</v>
      </c>
      <c r="D10539" s="66">
        <f>VLOOKUP(A10539,'2.1 Termination Charges'!$B$4:$F$904,5,0)</f>
        <v>6.2100000000000002E-3</v>
      </c>
      <c r="G10539" s="67"/>
      <c r="H10539" s="67"/>
      <c r="J10539" s="67"/>
      <c r="P10539" s="68"/>
      <c r="Q10539" s="69"/>
      <c r="R10539" s="69"/>
      <c r="Z10539" s="70"/>
      <c r="AA10539" s="71"/>
      <c r="AB10539" s="70"/>
      <c r="AC10539" s="70"/>
      <c r="AD10539" s="53"/>
      <c r="AE10539" s="53"/>
      <c r="AF10539" s="72"/>
      <c r="AG10539" s="70"/>
      <c r="AH10539" s="70"/>
      <c r="AI10539" s="70"/>
    </row>
    <row r="10540" spans="1:35" ht="12.75" customHeight="1" x14ac:dyDescent="0.2">
      <c r="A10540" s="64" t="s">
        <v>1817</v>
      </c>
      <c r="B10540" s="65" t="s">
        <v>1816</v>
      </c>
      <c r="C10540" s="65">
        <v>447726</v>
      </c>
      <c r="D10540" s="66">
        <f>VLOOKUP(A10540,'2.1 Termination Charges'!$B$4:$F$904,5,0)</f>
        <v>6.2100000000000002E-3</v>
      </c>
      <c r="G10540" s="67"/>
      <c r="H10540" s="67"/>
      <c r="J10540" s="67"/>
      <c r="P10540" s="68"/>
      <c r="Q10540" s="69"/>
      <c r="R10540" s="69"/>
      <c r="Z10540" s="70"/>
      <c r="AA10540" s="71"/>
      <c r="AB10540" s="70"/>
      <c r="AC10540" s="70"/>
      <c r="AD10540" s="53"/>
      <c r="AE10540" s="53"/>
      <c r="AF10540" s="72"/>
      <c r="AG10540" s="70"/>
      <c r="AH10540" s="70"/>
      <c r="AI10540" s="70"/>
    </row>
    <row r="10541" spans="1:35" ht="12.75" customHeight="1" x14ac:dyDescent="0.2">
      <c r="A10541" s="64" t="s">
        <v>1817</v>
      </c>
      <c r="B10541" s="65" t="s">
        <v>1816</v>
      </c>
      <c r="C10541" s="65">
        <v>447757</v>
      </c>
      <c r="D10541" s="66">
        <f>VLOOKUP(A10541,'2.1 Termination Charges'!$B$4:$F$904,5,0)</f>
        <v>6.2100000000000002E-3</v>
      </c>
      <c r="G10541" s="67"/>
      <c r="H10541" s="67"/>
      <c r="J10541" s="67"/>
      <c r="P10541" s="68"/>
      <c r="Q10541" s="69"/>
      <c r="R10541" s="69"/>
      <c r="Z10541" s="70"/>
      <c r="AA10541" s="71"/>
      <c r="AB10541" s="70"/>
      <c r="AC10541" s="70"/>
      <c r="AD10541" s="53"/>
      <c r="AE10541" s="53"/>
      <c r="AF10541" s="72"/>
      <c r="AG10541" s="70"/>
      <c r="AH10541" s="70"/>
      <c r="AI10541" s="70"/>
    </row>
    <row r="10542" spans="1:35" ht="12.75" customHeight="1" x14ac:dyDescent="0.2">
      <c r="A10542" s="64" t="s">
        <v>1817</v>
      </c>
      <c r="B10542" s="65" t="s">
        <v>1816</v>
      </c>
      <c r="C10542" s="65">
        <v>447758</v>
      </c>
      <c r="D10542" s="66">
        <f>VLOOKUP(A10542,'2.1 Termination Charges'!$B$4:$F$904,5,0)</f>
        <v>6.2100000000000002E-3</v>
      </c>
      <c r="G10542" s="67"/>
      <c r="H10542" s="67"/>
      <c r="J10542" s="67"/>
      <c r="P10542" s="68"/>
      <c r="Q10542" s="69"/>
      <c r="R10542" s="69"/>
      <c r="Z10542" s="70"/>
      <c r="AA10542" s="71"/>
      <c r="AB10542" s="70"/>
      <c r="AC10542" s="70"/>
      <c r="AD10542" s="53"/>
      <c r="AE10542" s="53"/>
      <c r="AF10542" s="72"/>
      <c r="AG10542" s="70"/>
      <c r="AH10542" s="70"/>
      <c r="AI10542" s="70"/>
    </row>
    <row r="10543" spans="1:35" ht="12.75" customHeight="1" x14ac:dyDescent="0.2">
      <c r="A10543" s="64" t="s">
        <v>1817</v>
      </c>
      <c r="B10543" s="65" t="s">
        <v>1816</v>
      </c>
      <c r="C10543" s="65">
        <v>447772</v>
      </c>
      <c r="D10543" s="66">
        <f>VLOOKUP(A10543,'2.1 Termination Charges'!$B$4:$F$904,5,0)</f>
        <v>6.2100000000000002E-3</v>
      </c>
      <c r="G10543" s="67"/>
      <c r="H10543" s="67"/>
      <c r="J10543" s="67"/>
      <c r="P10543" s="68"/>
      <c r="Q10543" s="69"/>
      <c r="R10543" s="69"/>
      <c r="Z10543" s="70"/>
      <c r="AA10543" s="71"/>
      <c r="AB10543" s="70"/>
      <c r="AC10543" s="70"/>
      <c r="AD10543" s="53"/>
      <c r="AE10543" s="53"/>
      <c r="AF10543" s="72"/>
      <c r="AG10543" s="70"/>
      <c r="AH10543" s="70"/>
      <c r="AI10543" s="70"/>
    </row>
    <row r="10544" spans="1:35" ht="12.75" customHeight="1" x14ac:dyDescent="0.2">
      <c r="A10544" s="64" t="s">
        <v>1817</v>
      </c>
      <c r="B10544" s="65" t="s">
        <v>1816</v>
      </c>
      <c r="C10544" s="65">
        <v>447773</v>
      </c>
      <c r="D10544" s="66">
        <f>VLOOKUP(A10544,'2.1 Termination Charges'!$B$4:$F$904,5,0)</f>
        <v>6.2100000000000002E-3</v>
      </c>
      <c r="G10544" s="67"/>
      <c r="H10544" s="67"/>
      <c r="J10544" s="67"/>
      <c r="P10544" s="68"/>
      <c r="Q10544" s="69"/>
      <c r="R10544" s="69"/>
      <c r="Z10544" s="70"/>
      <c r="AA10544" s="71"/>
      <c r="AB10544" s="70"/>
      <c r="AC10544" s="70"/>
      <c r="AD10544" s="53"/>
      <c r="AE10544" s="53"/>
      <c r="AF10544" s="72"/>
      <c r="AG10544" s="70"/>
      <c r="AH10544" s="70"/>
      <c r="AI10544" s="70"/>
    </row>
    <row r="10545" spans="1:35" ht="12.75" customHeight="1" x14ac:dyDescent="0.2">
      <c r="A10545" s="64" t="s">
        <v>1817</v>
      </c>
      <c r="B10545" s="65" t="s">
        <v>1816</v>
      </c>
      <c r="C10545" s="65">
        <v>447777</v>
      </c>
      <c r="D10545" s="66">
        <f>VLOOKUP(A10545,'2.1 Termination Charges'!$B$4:$F$904,5,0)</f>
        <v>6.2100000000000002E-3</v>
      </c>
      <c r="G10545" s="67"/>
      <c r="H10545" s="67"/>
      <c r="J10545" s="67"/>
      <c r="P10545" s="68"/>
      <c r="Q10545" s="69"/>
      <c r="R10545" s="69"/>
      <c r="Z10545" s="70"/>
      <c r="AA10545" s="71"/>
      <c r="AB10545" s="70"/>
      <c r="AC10545" s="70"/>
      <c r="AD10545" s="53"/>
      <c r="AE10545" s="53"/>
      <c r="AF10545" s="72"/>
      <c r="AG10545" s="70"/>
      <c r="AH10545" s="70"/>
      <c r="AI10545" s="70"/>
    </row>
    <row r="10546" spans="1:35" ht="12.75" customHeight="1" x14ac:dyDescent="0.2">
      <c r="A10546" s="64" t="s">
        <v>1817</v>
      </c>
      <c r="B10546" s="65" t="s">
        <v>1816</v>
      </c>
      <c r="C10546" s="65">
        <v>447779</v>
      </c>
      <c r="D10546" s="66">
        <f>VLOOKUP(A10546,'2.1 Termination Charges'!$B$4:$F$904,5,0)</f>
        <v>6.2100000000000002E-3</v>
      </c>
      <c r="G10546" s="67"/>
      <c r="H10546" s="67"/>
      <c r="J10546" s="67"/>
      <c r="P10546" s="68"/>
      <c r="Q10546" s="69"/>
      <c r="R10546" s="69"/>
      <c r="Z10546" s="70"/>
      <c r="AA10546" s="71"/>
      <c r="AB10546" s="70"/>
      <c r="AC10546" s="70"/>
      <c r="AD10546" s="53"/>
      <c r="AE10546" s="53"/>
      <c r="AF10546" s="72"/>
      <c r="AG10546" s="70"/>
      <c r="AH10546" s="70"/>
      <c r="AI10546" s="70"/>
    </row>
    <row r="10547" spans="1:35" ht="12.75" customHeight="1" x14ac:dyDescent="0.2">
      <c r="A10547" s="64" t="s">
        <v>1817</v>
      </c>
      <c r="B10547" s="65" t="s">
        <v>1816</v>
      </c>
      <c r="C10547" s="65">
        <v>447790</v>
      </c>
      <c r="D10547" s="66">
        <f>VLOOKUP(A10547,'2.1 Termination Charges'!$B$4:$F$904,5,0)</f>
        <v>6.2100000000000002E-3</v>
      </c>
      <c r="G10547" s="67"/>
      <c r="H10547" s="67"/>
      <c r="J10547" s="67"/>
      <c r="P10547" s="68"/>
      <c r="Q10547" s="69"/>
      <c r="R10547" s="69"/>
      <c r="Z10547" s="70"/>
      <c r="AA10547" s="71"/>
      <c r="AB10547" s="70"/>
      <c r="AC10547" s="70"/>
      <c r="AD10547" s="53"/>
      <c r="AE10547" s="53"/>
      <c r="AF10547" s="72"/>
      <c r="AG10547" s="70"/>
      <c r="AH10547" s="70"/>
      <c r="AI10547" s="70"/>
    </row>
    <row r="10548" spans="1:35" ht="12.75" customHeight="1" x14ac:dyDescent="0.2">
      <c r="A10548" s="64" t="s">
        <v>1817</v>
      </c>
      <c r="B10548" s="65" t="s">
        <v>1816</v>
      </c>
      <c r="C10548" s="65">
        <v>447791</v>
      </c>
      <c r="D10548" s="66">
        <f>VLOOKUP(A10548,'2.1 Termination Charges'!$B$4:$F$904,5,0)</f>
        <v>6.2100000000000002E-3</v>
      </c>
      <c r="G10548" s="67"/>
      <c r="H10548" s="67"/>
      <c r="J10548" s="67"/>
      <c r="P10548" s="68"/>
      <c r="Q10548" s="69"/>
      <c r="R10548" s="69"/>
      <c r="Z10548" s="70"/>
      <c r="AA10548" s="71"/>
      <c r="AB10548" s="70"/>
      <c r="AC10548" s="70"/>
      <c r="AD10548" s="53"/>
      <c r="AE10548" s="53"/>
      <c r="AF10548" s="72"/>
      <c r="AG10548" s="70"/>
      <c r="AH10548" s="70"/>
      <c r="AI10548" s="70"/>
    </row>
    <row r="10549" spans="1:35" ht="12.75" customHeight="1" x14ac:dyDescent="0.2">
      <c r="A10549" s="64" t="s">
        <v>1817</v>
      </c>
      <c r="B10549" s="65" t="s">
        <v>1816</v>
      </c>
      <c r="C10549" s="65">
        <v>447792</v>
      </c>
      <c r="D10549" s="66">
        <f>VLOOKUP(A10549,'2.1 Termination Charges'!$B$4:$F$904,5,0)</f>
        <v>6.2100000000000002E-3</v>
      </c>
      <c r="G10549" s="67"/>
      <c r="H10549" s="67"/>
      <c r="J10549" s="67"/>
      <c r="P10549" s="68"/>
      <c r="Q10549" s="69"/>
      <c r="R10549" s="69"/>
      <c r="Z10549" s="70"/>
      <c r="AA10549" s="71"/>
      <c r="AB10549" s="70"/>
      <c r="AC10549" s="70"/>
      <c r="AD10549" s="53"/>
      <c r="AE10549" s="53"/>
      <c r="AF10549" s="72"/>
      <c r="AG10549" s="70"/>
      <c r="AH10549" s="70"/>
      <c r="AI10549" s="70"/>
    </row>
    <row r="10550" spans="1:35" ht="12.75" customHeight="1" x14ac:dyDescent="0.2">
      <c r="A10550" s="64" t="s">
        <v>1817</v>
      </c>
      <c r="B10550" s="65" t="s">
        <v>1816</v>
      </c>
      <c r="C10550" s="65">
        <v>447794</v>
      </c>
      <c r="D10550" s="66">
        <f>VLOOKUP(A10550,'2.1 Termination Charges'!$B$4:$F$904,5,0)</f>
        <v>6.2100000000000002E-3</v>
      </c>
      <c r="G10550" s="67"/>
      <c r="H10550" s="67"/>
      <c r="J10550" s="67"/>
      <c r="P10550" s="68"/>
      <c r="Q10550" s="69"/>
      <c r="R10550" s="69"/>
      <c r="Z10550" s="70"/>
      <c r="AA10550" s="71"/>
      <c r="AB10550" s="70"/>
      <c r="AC10550" s="70"/>
      <c r="AD10550" s="53"/>
      <c r="AE10550" s="53"/>
      <c r="AF10550" s="72"/>
      <c r="AG10550" s="70"/>
      <c r="AH10550" s="70"/>
      <c r="AI10550" s="70"/>
    </row>
    <row r="10551" spans="1:35" ht="12.75" customHeight="1" x14ac:dyDescent="0.2">
      <c r="A10551" s="64" t="s">
        <v>1817</v>
      </c>
      <c r="B10551" s="65" t="s">
        <v>1816</v>
      </c>
      <c r="C10551" s="65">
        <v>447800</v>
      </c>
      <c r="D10551" s="66">
        <f>VLOOKUP(A10551,'2.1 Termination Charges'!$B$4:$F$904,5,0)</f>
        <v>6.2100000000000002E-3</v>
      </c>
      <c r="G10551" s="67"/>
      <c r="H10551" s="67"/>
      <c r="J10551" s="67"/>
      <c r="P10551" s="68"/>
      <c r="Q10551" s="69"/>
      <c r="R10551" s="69"/>
      <c r="Z10551" s="70"/>
      <c r="AA10551" s="71"/>
      <c r="AB10551" s="70"/>
      <c r="AC10551" s="70"/>
      <c r="AD10551" s="53"/>
      <c r="AE10551" s="53"/>
      <c r="AF10551" s="72"/>
      <c r="AG10551" s="70"/>
      <c r="AH10551" s="70"/>
      <c r="AI10551" s="70"/>
    </row>
    <row r="10552" spans="1:35" ht="12.75" customHeight="1" x14ac:dyDescent="0.2">
      <c r="A10552" s="64" t="s">
        <v>1817</v>
      </c>
      <c r="B10552" s="65" t="s">
        <v>1816</v>
      </c>
      <c r="C10552" s="65">
        <v>447804</v>
      </c>
      <c r="D10552" s="66">
        <f>VLOOKUP(A10552,'2.1 Termination Charges'!$B$4:$F$904,5,0)</f>
        <v>6.2100000000000002E-3</v>
      </c>
      <c r="G10552" s="67"/>
      <c r="H10552" s="67"/>
      <c r="J10552" s="67"/>
      <c r="P10552" s="68"/>
      <c r="Q10552" s="69"/>
      <c r="R10552" s="69"/>
      <c r="Z10552" s="70"/>
      <c r="AA10552" s="71"/>
      <c r="AB10552" s="70"/>
      <c r="AC10552" s="70"/>
      <c r="AD10552" s="53"/>
      <c r="AE10552" s="53"/>
      <c r="AF10552" s="72"/>
      <c r="AG10552" s="70"/>
      <c r="AH10552" s="70"/>
      <c r="AI10552" s="70"/>
    </row>
    <row r="10553" spans="1:35" ht="12.75" customHeight="1" x14ac:dyDescent="0.2">
      <c r="A10553" s="64" t="s">
        <v>1817</v>
      </c>
      <c r="B10553" s="65" t="s">
        <v>1816</v>
      </c>
      <c r="C10553" s="65">
        <v>447805</v>
      </c>
      <c r="D10553" s="66">
        <f>VLOOKUP(A10553,'2.1 Termination Charges'!$B$4:$F$904,5,0)</f>
        <v>6.2100000000000002E-3</v>
      </c>
      <c r="G10553" s="67"/>
      <c r="H10553" s="67"/>
      <c r="J10553" s="67"/>
      <c r="P10553" s="68"/>
      <c r="Q10553" s="69"/>
      <c r="R10553" s="69"/>
      <c r="Z10553" s="70"/>
      <c r="AA10553" s="71"/>
      <c r="AB10553" s="70"/>
      <c r="AC10553" s="70"/>
      <c r="AD10553" s="53"/>
      <c r="AE10553" s="53"/>
      <c r="AF10553" s="72"/>
      <c r="AG10553" s="70"/>
      <c r="AH10553" s="70"/>
      <c r="AI10553" s="70"/>
    </row>
    <row r="10554" spans="1:35" ht="12.75" customHeight="1" x14ac:dyDescent="0.2">
      <c r="A10554" s="64" t="s">
        <v>1817</v>
      </c>
      <c r="B10554" s="65" t="s">
        <v>1816</v>
      </c>
      <c r="C10554" s="65">
        <v>447806</v>
      </c>
      <c r="D10554" s="66">
        <f>VLOOKUP(A10554,'2.1 Termination Charges'!$B$4:$F$904,5,0)</f>
        <v>6.2100000000000002E-3</v>
      </c>
      <c r="G10554" s="67"/>
      <c r="H10554" s="67"/>
      <c r="J10554" s="67"/>
      <c r="P10554" s="68"/>
      <c r="Q10554" s="69"/>
      <c r="R10554" s="69"/>
      <c r="Z10554" s="70"/>
      <c r="AA10554" s="71"/>
      <c r="AB10554" s="70"/>
      <c r="AC10554" s="70"/>
      <c r="AD10554" s="53"/>
      <c r="AE10554" s="53"/>
      <c r="AF10554" s="72"/>
      <c r="AG10554" s="70"/>
      <c r="AH10554" s="70"/>
      <c r="AI10554" s="70"/>
    </row>
    <row r="10555" spans="1:35" ht="12.75" customHeight="1" x14ac:dyDescent="0.2">
      <c r="A10555" s="64" t="s">
        <v>1817</v>
      </c>
      <c r="B10555" s="65" t="s">
        <v>1816</v>
      </c>
      <c r="C10555" s="65">
        <v>447807</v>
      </c>
      <c r="D10555" s="66">
        <f>VLOOKUP(A10555,'2.1 Termination Charges'!$B$4:$F$904,5,0)</f>
        <v>6.2100000000000002E-3</v>
      </c>
      <c r="G10555" s="67"/>
      <c r="H10555" s="67"/>
      <c r="J10555" s="67"/>
      <c r="P10555" s="68"/>
      <c r="Q10555" s="69"/>
      <c r="R10555" s="69"/>
      <c r="Z10555" s="70"/>
      <c r="AA10555" s="71"/>
      <c r="AB10555" s="70"/>
      <c r="AC10555" s="70"/>
      <c r="AD10555" s="53"/>
      <c r="AE10555" s="53"/>
      <c r="AF10555" s="72"/>
      <c r="AG10555" s="70"/>
      <c r="AH10555" s="70"/>
      <c r="AI10555" s="70"/>
    </row>
    <row r="10556" spans="1:35" ht="12.75" customHeight="1" x14ac:dyDescent="0.2">
      <c r="A10556" s="64" t="s">
        <v>1817</v>
      </c>
      <c r="B10556" s="65" t="s">
        <v>1816</v>
      </c>
      <c r="C10556" s="65">
        <v>447811</v>
      </c>
      <c r="D10556" s="66">
        <f>VLOOKUP(A10556,'2.1 Termination Charges'!$B$4:$F$904,5,0)</f>
        <v>6.2100000000000002E-3</v>
      </c>
      <c r="G10556" s="67"/>
      <c r="H10556" s="67"/>
      <c r="J10556" s="67"/>
      <c r="P10556" s="68"/>
      <c r="Q10556" s="69"/>
      <c r="R10556" s="69"/>
      <c r="Z10556" s="70"/>
      <c r="AA10556" s="71"/>
      <c r="AB10556" s="70"/>
      <c r="AC10556" s="70"/>
      <c r="AD10556" s="53"/>
      <c r="AE10556" s="53"/>
      <c r="AF10556" s="72"/>
      <c r="AG10556" s="70"/>
      <c r="AH10556" s="70"/>
      <c r="AI10556" s="70"/>
    </row>
    <row r="10557" spans="1:35" ht="12.75" customHeight="1" x14ac:dyDescent="0.2">
      <c r="A10557" s="64" t="s">
        <v>1817</v>
      </c>
      <c r="B10557" s="65" t="s">
        <v>1816</v>
      </c>
      <c r="C10557" s="65">
        <v>447812</v>
      </c>
      <c r="D10557" s="66">
        <f>VLOOKUP(A10557,'2.1 Termination Charges'!$B$4:$F$904,5,0)</f>
        <v>6.2100000000000002E-3</v>
      </c>
      <c r="G10557" s="67"/>
      <c r="H10557" s="67"/>
      <c r="J10557" s="67"/>
      <c r="P10557" s="68"/>
      <c r="Q10557" s="69"/>
      <c r="R10557" s="69"/>
      <c r="Z10557" s="70"/>
      <c r="AA10557" s="71"/>
      <c r="AB10557" s="70"/>
      <c r="AC10557" s="70"/>
      <c r="AD10557" s="53"/>
      <c r="AE10557" s="53"/>
      <c r="AF10557" s="72"/>
      <c r="AG10557" s="70"/>
      <c r="AH10557" s="70"/>
      <c r="AI10557" s="70"/>
    </row>
    <row r="10558" spans="1:35" ht="12.75" customHeight="1" x14ac:dyDescent="0.2">
      <c r="A10558" s="64" t="s">
        <v>1817</v>
      </c>
      <c r="B10558" s="65" t="s">
        <v>1816</v>
      </c>
      <c r="C10558" s="65">
        <v>447813</v>
      </c>
      <c r="D10558" s="66">
        <f>VLOOKUP(A10558,'2.1 Termination Charges'!$B$4:$F$904,5,0)</f>
        <v>6.2100000000000002E-3</v>
      </c>
      <c r="G10558" s="67"/>
      <c r="H10558" s="67"/>
      <c r="J10558" s="67"/>
      <c r="P10558" s="68"/>
      <c r="Q10558" s="69"/>
      <c r="R10558" s="69"/>
      <c r="Z10558" s="70"/>
      <c r="AA10558" s="71"/>
      <c r="AB10558" s="70"/>
      <c r="AC10558" s="70"/>
      <c r="AD10558" s="53"/>
      <c r="AE10558" s="53"/>
      <c r="AF10558" s="72"/>
      <c r="AG10558" s="70"/>
      <c r="AH10558" s="70"/>
      <c r="AI10558" s="70"/>
    </row>
    <row r="10559" spans="1:35" ht="12.75" customHeight="1" x14ac:dyDescent="0.2">
      <c r="A10559" s="64" t="s">
        <v>1817</v>
      </c>
      <c r="B10559" s="65" t="s">
        <v>1816</v>
      </c>
      <c r="C10559" s="65">
        <v>447814</v>
      </c>
      <c r="D10559" s="66">
        <f>VLOOKUP(A10559,'2.1 Termination Charges'!$B$4:$F$904,5,0)</f>
        <v>6.2100000000000002E-3</v>
      </c>
      <c r="G10559" s="67"/>
      <c r="H10559" s="67"/>
      <c r="J10559" s="67"/>
      <c r="P10559" s="68"/>
      <c r="Q10559" s="69"/>
      <c r="R10559" s="69"/>
      <c r="Z10559" s="70"/>
      <c r="AA10559" s="71"/>
      <c r="AB10559" s="70"/>
      <c r="AC10559" s="70"/>
      <c r="AD10559" s="53"/>
      <c r="AE10559" s="53"/>
      <c r="AF10559" s="72"/>
      <c r="AG10559" s="70"/>
      <c r="AH10559" s="70"/>
      <c r="AI10559" s="70"/>
    </row>
    <row r="10560" spans="1:35" ht="12.75" customHeight="1" x14ac:dyDescent="0.2">
      <c r="A10560" s="64" t="s">
        <v>1817</v>
      </c>
      <c r="B10560" s="65" t="s">
        <v>1816</v>
      </c>
      <c r="C10560" s="65">
        <v>447815</v>
      </c>
      <c r="D10560" s="66">
        <f>VLOOKUP(A10560,'2.1 Termination Charges'!$B$4:$F$904,5,0)</f>
        <v>6.2100000000000002E-3</v>
      </c>
      <c r="G10560" s="67"/>
      <c r="H10560" s="67"/>
      <c r="J10560" s="67"/>
      <c r="P10560" s="68"/>
      <c r="Q10560" s="69"/>
      <c r="R10560" s="69"/>
      <c r="Z10560" s="70"/>
      <c r="AA10560" s="71"/>
      <c r="AB10560" s="70"/>
      <c r="AC10560" s="70"/>
      <c r="AD10560" s="53"/>
      <c r="AE10560" s="53"/>
      <c r="AF10560" s="72"/>
      <c r="AG10560" s="70"/>
      <c r="AH10560" s="70"/>
      <c r="AI10560" s="70"/>
    </row>
    <row r="10561" spans="1:35" ht="12.75" customHeight="1" x14ac:dyDescent="0.2">
      <c r="A10561" s="64" t="s">
        <v>1817</v>
      </c>
      <c r="B10561" s="65" t="s">
        <v>1816</v>
      </c>
      <c r="C10561" s="65">
        <v>447816</v>
      </c>
      <c r="D10561" s="66">
        <f>VLOOKUP(A10561,'2.1 Termination Charges'!$B$4:$F$904,5,0)</f>
        <v>6.2100000000000002E-3</v>
      </c>
      <c r="G10561" s="67"/>
      <c r="H10561" s="67"/>
      <c r="J10561" s="67"/>
      <c r="P10561" s="68"/>
      <c r="Q10561" s="69"/>
      <c r="R10561" s="69"/>
      <c r="Z10561" s="70"/>
      <c r="AA10561" s="71"/>
      <c r="AB10561" s="70"/>
      <c r="AC10561" s="70"/>
      <c r="AD10561" s="53"/>
      <c r="AE10561" s="53"/>
      <c r="AF10561" s="72"/>
      <c r="AG10561" s="70"/>
      <c r="AH10561" s="70"/>
      <c r="AI10561" s="70"/>
    </row>
    <row r="10562" spans="1:35" ht="12.75" customHeight="1" x14ac:dyDescent="0.2">
      <c r="A10562" s="64" t="s">
        <v>1817</v>
      </c>
      <c r="B10562" s="65" t="s">
        <v>1816</v>
      </c>
      <c r="C10562" s="65">
        <v>447817</v>
      </c>
      <c r="D10562" s="66">
        <f>VLOOKUP(A10562,'2.1 Termination Charges'!$B$4:$F$904,5,0)</f>
        <v>6.2100000000000002E-3</v>
      </c>
      <c r="G10562" s="67"/>
      <c r="H10562" s="67"/>
      <c r="J10562" s="67"/>
      <c r="P10562" s="68"/>
      <c r="Q10562" s="69"/>
      <c r="R10562" s="69"/>
      <c r="Z10562" s="70"/>
      <c r="AA10562" s="71"/>
      <c r="AB10562" s="70"/>
      <c r="AC10562" s="70"/>
      <c r="AD10562" s="53"/>
      <c r="AE10562" s="53"/>
      <c r="AF10562" s="72"/>
      <c r="AG10562" s="70"/>
      <c r="AH10562" s="70"/>
      <c r="AI10562" s="70"/>
    </row>
    <row r="10563" spans="1:35" ht="12.75" customHeight="1" x14ac:dyDescent="0.2">
      <c r="A10563" s="64" t="s">
        <v>1817</v>
      </c>
      <c r="B10563" s="65" t="s">
        <v>1816</v>
      </c>
      <c r="C10563" s="65">
        <v>447837</v>
      </c>
      <c r="D10563" s="66">
        <f>VLOOKUP(A10563,'2.1 Termination Charges'!$B$4:$F$904,5,0)</f>
        <v>6.2100000000000002E-3</v>
      </c>
      <c r="G10563" s="67"/>
      <c r="H10563" s="67"/>
      <c r="J10563" s="67"/>
      <c r="P10563" s="68"/>
      <c r="Q10563" s="69"/>
      <c r="R10563" s="69"/>
      <c r="Z10563" s="70"/>
      <c r="AA10563" s="71"/>
      <c r="AB10563" s="70"/>
      <c r="AC10563" s="70"/>
      <c r="AD10563" s="53"/>
      <c r="AE10563" s="53"/>
      <c r="AF10563" s="72"/>
      <c r="AG10563" s="70"/>
      <c r="AH10563" s="70"/>
      <c r="AI10563" s="70"/>
    </row>
    <row r="10564" spans="1:35" ht="12.75" customHeight="1" x14ac:dyDescent="0.2">
      <c r="A10564" s="64" t="s">
        <v>1817</v>
      </c>
      <c r="B10564" s="65" t="s">
        <v>1816</v>
      </c>
      <c r="C10564" s="65">
        <v>447847</v>
      </c>
      <c r="D10564" s="66">
        <f>VLOOKUP(A10564,'2.1 Termination Charges'!$B$4:$F$904,5,0)</f>
        <v>6.2100000000000002E-3</v>
      </c>
      <c r="G10564" s="67"/>
      <c r="H10564" s="67"/>
      <c r="J10564" s="67"/>
      <c r="P10564" s="68"/>
      <c r="Q10564" s="69"/>
      <c r="R10564" s="69"/>
      <c r="Z10564" s="70"/>
      <c r="AA10564" s="71"/>
      <c r="AB10564" s="70"/>
      <c r="AC10564" s="70"/>
      <c r="AD10564" s="53"/>
      <c r="AE10564" s="53"/>
      <c r="AF10564" s="72"/>
      <c r="AG10564" s="70"/>
      <c r="AH10564" s="70"/>
      <c r="AI10564" s="70"/>
    </row>
    <row r="10565" spans="1:35" ht="12.75" customHeight="1" x14ac:dyDescent="0.2">
      <c r="A10565" s="64" t="s">
        <v>1817</v>
      </c>
      <c r="B10565" s="65" t="s">
        <v>1816</v>
      </c>
      <c r="C10565" s="65">
        <v>447852</v>
      </c>
      <c r="D10565" s="66">
        <f>VLOOKUP(A10565,'2.1 Termination Charges'!$B$4:$F$904,5,0)</f>
        <v>6.2100000000000002E-3</v>
      </c>
      <c r="G10565" s="67"/>
      <c r="H10565" s="67"/>
      <c r="J10565" s="67"/>
      <c r="P10565" s="68"/>
      <c r="Q10565" s="69"/>
      <c r="R10565" s="69"/>
      <c r="Z10565" s="70"/>
      <c r="AA10565" s="71"/>
      <c r="AB10565" s="70"/>
      <c r="AC10565" s="70"/>
      <c r="AD10565" s="53"/>
      <c r="AE10565" s="53"/>
      <c r="AF10565" s="72"/>
      <c r="AG10565" s="70"/>
      <c r="AH10565" s="70"/>
      <c r="AI10565" s="70"/>
    </row>
    <row r="10566" spans="1:35" ht="12.75" customHeight="1" x14ac:dyDescent="0.2">
      <c r="A10566" s="64" t="s">
        <v>1817</v>
      </c>
      <c r="B10566" s="65" t="s">
        <v>1816</v>
      </c>
      <c r="C10566" s="65">
        <v>447854</v>
      </c>
      <c r="D10566" s="66">
        <f>VLOOKUP(A10566,'2.1 Termination Charges'!$B$4:$F$904,5,0)</f>
        <v>6.2100000000000002E-3</v>
      </c>
      <c r="G10566" s="67"/>
      <c r="H10566" s="67"/>
      <c r="J10566" s="67"/>
      <c r="P10566" s="68"/>
      <c r="Q10566" s="69"/>
      <c r="R10566" s="69"/>
      <c r="Z10566" s="70"/>
      <c r="AA10566" s="71"/>
      <c r="AB10566" s="70"/>
      <c r="AC10566" s="70"/>
      <c r="AD10566" s="53"/>
      <c r="AE10566" s="53"/>
      <c r="AF10566" s="72"/>
      <c r="AG10566" s="70"/>
      <c r="AH10566" s="70"/>
      <c r="AI10566" s="70"/>
    </row>
    <row r="10567" spans="1:35" ht="12.75" customHeight="1" x14ac:dyDescent="0.2">
      <c r="A10567" s="64" t="s">
        <v>1817</v>
      </c>
      <c r="B10567" s="65" t="s">
        <v>1816</v>
      </c>
      <c r="C10567" s="65">
        <v>447855</v>
      </c>
      <c r="D10567" s="66">
        <f>VLOOKUP(A10567,'2.1 Termination Charges'!$B$4:$F$904,5,0)</f>
        <v>6.2100000000000002E-3</v>
      </c>
      <c r="G10567" s="67"/>
      <c r="H10567" s="67"/>
      <c r="J10567" s="67"/>
      <c r="P10567" s="68"/>
      <c r="Q10567" s="69"/>
      <c r="R10567" s="69"/>
      <c r="Z10567" s="70"/>
      <c r="AA10567" s="71"/>
      <c r="AB10567" s="70"/>
      <c r="AC10567" s="70"/>
      <c r="AD10567" s="53"/>
      <c r="AE10567" s="53"/>
      <c r="AF10567" s="72"/>
      <c r="AG10567" s="70"/>
      <c r="AH10567" s="70"/>
      <c r="AI10567" s="70"/>
    </row>
    <row r="10568" spans="1:35" ht="12.75" customHeight="1" x14ac:dyDescent="0.2">
      <c r="A10568" s="64" t="s">
        <v>1817</v>
      </c>
      <c r="B10568" s="65" t="s">
        <v>1816</v>
      </c>
      <c r="C10568" s="65">
        <v>447866</v>
      </c>
      <c r="D10568" s="66">
        <f>VLOOKUP(A10568,'2.1 Termination Charges'!$B$4:$F$904,5,0)</f>
        <v>6.2100000000000002E-3</v>
      </c>
      <c r="G10568" s="67"/>
      <c r="H10568" s="67"/>
      <c r="J10568" s="67"/>
      <c r="P10568" s="68"/>
      <c r="Q10568" s="69"/>
      <c r="R10568" s="69"/>
      <c r="Z10568" s="70"/>
      <c r="AA10568" s="71"/>
      <c r="AB10568" s="70"/>
      <c r="AC10568" s="70"/>
      <c r="AD10568" s="53"/>
      <c r="AE10568" s="53"/>
      <c r="AF10568" s="72"/>
      <c r="AG10568" s="70"/>
      <c r="AH10568" s="70"/>
      <c r="AI10568" s="70"/>
    </row>
    <row r="10569" spans="1:35" ht="12.75" customHeight="1" x14ac:dyDescent="0.2">
      <c r="A10569" s="64" t="s">
        <v>1817</v>
      </c>
      <c r="B10569" s="65" t="s">
        <v>1816</v>
      </c>
      <c r="C10569" s="65">
        <v>447870</v>
      </c>
      <c r="D10569" s="66">
        <f>VLOOKUP(A10569,'2.1 Termination Charges'!$B$4:$F$904,5,0)</f>
        <v>6.2100000000000002E-3</v>
      </c>
      <c r="G10569" s="67"/>
      <c r="H10569" s="67"/>
      <c r="J10569" s="67"/>
      <c r="P10569" s="68"/>
      <c r="Q10569" s="69"/>
      <c r="R10569" s="69"/>
      <c r="Z10569" s="70"/>
      <c r="AA10569" s="71"/>
      <c r="AB10569" s="70"/>
      <c r="AC10569" s="70"/>
      <c r="AD10569" s="53"/>
      <c r="AE10569" s="53"/>
      <c r="AF10569" s="72"/>
      <c r="AG10569" s="70"/>
      <c r="AH10569" s="70"/>
      <c r="AI10569" s="70"/>
    </row>
    <row r="10570" spans="1:35" ht="12.75" customHeight="1" x14ac:dyDescent="0.2">
      <c r="A10570" s="64" t="s">
        <v>1817</v>
      </c>
      <c r="B10570" s="65" t="s">
        <v>1816</v>
      </c>
      <c r="C10570" s="65">
        <v>447875</v>
      </c>
      <c r="D10570" s="66">
        <f>VLOOKUP(A10570,'2.1 Termination Charges'!$B$4:$F$904,5,0)</f>
        <v>6.2100000000000002E-3</v>
      </c>
      <c r="G10570" s="67"/>
      <c r="H10570" s="67"/>
      <c r="J10570" s="67"/>
      <c r="P10570" s="68"/>
      <c r="Q10570" s="69"/>
      <c r="R10570" s="69"/>
      <c r="Z10570" s="70"/>
      <c r="AA10570" s="71"/>
      <c r="AB10570" s="70"/>
      <c r="AC10570" s="70"/>
      <c r="AD10570" s="53"/>
      <c r="AE10570" s="53"/>
      <c r="AF10570" s="72"/>
      <c r="AG10570" s="70"/>
      <c r="AH10570" s="70"/>
      <c r="AI10570" s="70"/>
    </row>
    <row r="10571" spans="1:35" ht="12.75" customHeight="1" x14ac:dyDescent="0.2">
      <c r="A10571" s="64" t="s">
        <v>1817</v>
      </c>
      <c r="B10571" s="65" t="s">
        <v>1816</v>
      </c>
      <c r="C10571" s="65">
        <v>447890</v>
      </c>
      <c r="D10571" s="66">
        <f>VLOOKUP(A10571,'2.1 Termination Charges'!$B$4:$F$904,5,0)</f>
        <v>6.2100000000000002E-3</v>
      </c>
      <c r="G10571" s="67"/>
      <c r="H10571" s="67"/>
      <c r="J10571" s="67"/>
      <c r="P10571" s="68"/>
      <c r="Q10571" s="69"/>
      <c r="R10571" s="69"/>
      <c r="Z10571" s="70"/>
      <c r="AA10571" s="71"/>
      <c r="AB10571" s="70"/>
      <c r="AC10571" s="70"/>
      <c r="AD10571" s="53"/>
      <c r="AE10571" s="53"/>
      <c r="AF10571" s="72"/>
      <c r="AG10571" s="70"/>
      <c r="AH10571" s="70"/>
      <c r="AI10571" s="70"/>
    </row>
    <row r="10572" spans="1:35" ht="12.75" customHeight="1" x14ac:dyDescent="0.2">
      <c r="A10572" s="64" t="s">
        <v>1817</v>
      </c>
      <c r="B10572" s="65" t="s">
        <v>1816</v>
      </c>
      <c r="C10572" s="65">
        <v>447891</v>
      </c>
      <c r="D10572" s="66">
        <f>VLOOKUP(A10572,'2.1 Termination Charges'!$B$4:$F$904,5,0)</f>
        <v>6.2100000000000002E-3</v>
      </c>
      <c r="G10572" s="67"/>
      <c r="H10572" s="67"/>
      <c r="J10572" s="67"/>
      <c r="P10572" s="68"/>
      <c r="Q10572" s="69"/>
      <c r="R10572" s="69"/>
      <c r="Z10572" s="70"/>
      <c r="AA10572" s="71"/>
      <c r="AB10572" s="70"/>
      <c r="AC10572" s="70"/>
      <c r="AD10572" s="53"/>
      <c r="AE10572" s="53"/>
      <c r="AF10572" s="72"/>
      <c r="AG10572" s="70"/>
      <c r="AH10572" s="70"/>
      <c r="AI10572" s="70"/>
    </row>
    <row r="10573" spans="1:35" ht="12.75" customHeight="1" x14ac:dyDescent="0.2">
      <c r="A10573" s="64" t="s">
        <v>1817</v>
      </c>
      <c r="B10573" s="65" t="s">
        <v>1816</v>
      </c>
      <c r="C10573" s="65">
        <v>447896</v>
      </c>
      <c r="D10573" s="66">
        <f>VLOOKUP(A10573,'2.1 Termination Charges'!$B$4:$F$904,5,0)</f>
        <v>6.2100000000000002E-3</v>
      </c>
      <c r="G10573" s="67"/>
      <c r="H10573" s="67"/>
      <c r="J10573" s="67"/>
      <c r="P10573" s="68"/>
      <c r="Q10573" s="69"/>
      <c r="R10573" s="69"/>
      <c r="Z10573" s="70"/>
      <c r="AA10573" s="71"/>
      <c r="AB10573" s="70"/>
      <c r="AC10573" s="70"/>
      <c r="AD10573" s="53"/>
      <c r="AE10573" s="53"/>
      <c r="AF10573" s="72"/>
      <c r="AG10573" s="70"/>
      <c r="AH10573" s="70"/>
      <c r="AI10573" s="70"/>
    </row>
    <row r="10574" spans="1:35" ht="12.75" customHeight="1" x14ac:dyDescent="0.2">
      <c r="A10574" s="64" t="s">
        <v>1817</v>
      </c>
      <c r="B10574" s="65" t="s">
        <v>1816</v>
      </c>
      <c r="C10574" s="65">
        <v>447903</v>
      </c>
      <c r="D10574" s="66">
        <f>VLOOKUP(A10574,'2.1 Termination Charges'!$B$4:$F$904,5,0)</f>
        <v>6.2100000000000002E-3</v>
      </c>
      <c r="G10574" s="67"/>
      <c r="H10574" s="67"/>
      <c r="J10574" s="67"/>
      <c r="P10574" s="68"/>
      <c r="Q10574" s="69"/>
      <c r="R10574" s="69"/>
      <c r="Z10574" s="70"/>
      <c r="AA10574" s="71"/>
      <c r="AB10574" s="70"/>
      <c r="AC10574" s="70"/>
      <c r="AD10574" s="53"/>
      <c r="AE10574" s="53"/>
      <c r="AF10574" s="72"/>
      <c r="AG10574" s="70"/>
      <c r="AH10574" s="70"/>
      <c r="AI10574" s="70"/>
    </row>
    <row r="10575" spans="1:35" ht="12.75" customHeight="1" x14ac:dyDescent="0.2">
      <c r="A10575" s="64" t="s">
        <v>1817</v>
      </c>
      <c r="B10575" s="65" t="s">
        <v>1816</v>
      </c>
      <c r="C10575" s="65">
        <v>447904</v>
      </c>
      <c r="D10575" s="66">
        <f>VLOOKUP(A10575,'2.1 Termination Charges'!$B$4:$F$904,5,0)</f>
        <v>6.2100000000000002E-3</v>
      </c>
      <c r="G10575" s="67"/>
      <c r="H10575" s="67"/>
      <c r="J10575" s="67"/>
      <c r="P10575" s="68"/>
      <c r="Q10575" s="69"/>
      <c r="R10575" s="69"/>
      <c r="Z10575" s="70"/>
      <c r="AA10575" s="71"/>
      <c r="AB10575" s="70"/>
      <c r="AC10575" s="70"/>
      <c r="AD10575" s="53"/>
      <c r="AE10575" s="53"/>
      <c r="AF10575" s="72"/>
      <c r="AG10575" s="70"/>
      <c r="AH10575" s="70"/>
      <c r="AI10575" s="70"/>
    </row>
    <row r="10576" spans="1:35" ht="12.75" customHeight="1" x14ac:dyDescent="0.2">
      <c r="A10576" s="64" t="s">
        <v>1817</v>
      </c>
      <c r="B10576" s="65" t="s">
        <v>1816</v>
      </c>
      <c r="C10576" s="65">
        <v>447905</v>
      </c>
      <c r="D10576" s="66">
        <f>VLOOKUP(A10576,'2.1 Termination Charges'!$B$4:$F$904,5,0)</f>
        <v>6.2100000000000002E-3</v>
      </c>
      <c r="G10576" s="67"/>
      <c r="H10576" s="67"/>
      <c r="J10576" s="67"/>
      <c r="P10576" s="68"/>
      <c r="Q10576" s="69"/>
      <c r="R10576" s="69"/>
      <c r="Z10576" s="70"/>
      <c r="AA10576" s="71"/>
      <c r="AB10576" s="70"/>
      <c r="AC10576" s="70"/>
      <c r="AD10576" s="53"/>
      <c r="AE10576" s="53"/>
      <c r="AF10576" s="72"/>
      <c r="AG10576" s="70"/>
      <c r="AH10576" s="70"/>
      <c r="AI10576" s="70"/>
    </row>
    <row r="10577" spans="1:35" ht="12.75" customHeight="1" x14ac:dyDescent="0.2">
      <c r="A10577" s="64" t="s">
        <v>1817</v>
      </c>
      <c r="B10577" s="65" t="s">
        <v>1816</v>
      </c>
      <c r="C10577" s="65">
        <v>447906</v>
      </c>
      <c r="D10577" s="66">
        <f>VLOOKUP(A10577,'2.1 Termination Charges'!$B$4:$F$904,5,0)</f>
        <v>6.2100000000000002E-3</v>
      </c>
      <c r="G10577" s="67"/>
      <c r="H10577" s="67"/>
      <c r="J10577" s="67"/>
      <c r="P10577" s="68"/>
      <c r="Q10577" s="69"/>
      <c r="R10577" s="69"/>
      <c r="Z10577" s="70"/>
      <c r="AA10577" s="71"/>
      <c r="AB10577" s="70"/>
      <c r="AC10577" s="70"/>
      <c r="AD10577" s="53"/>
      <c r="AE10577" s="53"/>
      <c r="AF10577" s="72"/>
      <c r="AG10577" s="70"/>
      <c r="AH10577" s="70"/>
      <c r="AI10577" s="70"/>
    </row>
    <row r="10578" spans="1:35" ht="12.75" customHeight="1" x14ac:dyDescent="0.2">
      <c r="A10578" s="64" t="s">
        <v>1817</v>
      </c>
      <c r="B10578" s="65" t="s">
        <v>1816</v>
      </c>
      <c r="C10578" s="65">
        <v>447908</v>
      </c>
      <c r="D10578" s="66">
        <f>VLOOKUP(A10578,'2.1 Termination Charges'!$B$4:$F$904,5,0)</f>
        <v>6.2100000000000002E-3</v>
      </c>
      <c r="G10578" s="67"/>
      <c r="H10578" s="67"/>
      <c r="J10578" s="67"/>
      <c r="P10578" s="68"/>
      <c r="Q10578" s="69"/>
      <c r="R10578" s="69"/>
      <c r="Z10578" s="70"/>
      <c r="AA10578" s="71"/>
      <c r="AB10578" s="70"/>
      <c r="AC10578" s="70"/>
      <c r="AD10578" s="53"/>
      <c r="AE10578" s="53"/>
      <c r="AF10578" s="72"/>
      <c r="AG10578" s="70"/>
      <c r="AH10578" s="70"/>
      <c r="AI10578" s="70"/>
    </row>
    <row r="10579" spans="1:35" ht="12.75" customHeight="1" x14ac:dyDescent="0.2">
      <c r="A10579" s="64" t="s">
        <v>1817</v>
      </c>
      <c r="B10579" s="65" t="s">
        <v>1816</v>
      </c>
      <c r="C10579" s="65">
        <v>447910</v>
      </c>
      <c r="D10579" s="66">
        <f>VLOOKUP(A10579,'2.1 Termination Charges'!$B$4:$F$904,5,0)</f>
        <v>6.2100000000000002E-3</v>
      </c>
      <c r="G10579" s="67"/>
      <c r="H10579" s="67"/>
      <c r="J10579" s="67"/>
      <c r="P10579" s="68"/>
      <c r="Q10579" s="69"/>
      <c r="R10579" s="69"/>
      <c r="Z10579" s="70"/>
      <c r="AA10579" s="71"/>
      <c r="AB10579" s="70"/>
      <c r="AC10579" s="70"/>
      <c r="AD10579" s="53"/>
      <c r="AE10579" s="53"/>
      <c r="AF10579" s="72"/>
      <c r="AG10579" s="70"/>
      <c r="AH10579" s="70"/>
      <c r="AI10579" s="70"/>
    </row>
    <row r="10580" spans="1:35" ht="12.75" customHeight="1" x14ac:dyDescent="0.2">
      <c r="A10580" s="64" t="s">
        <v>1817</v>
      </c>
      <c r="B10580" s="65" t="s">
        <v>1816</v>
      </c>
      <c r="C10580" s="65">
        <v>447913</v>
      </c>
      <c r="D10580" s="66">
        <f>VLOOKUP(A10580,'2.1 Termination Charges'!$B$4:$F$904,5,0)</f>
        <v>6.2100000000000002E-3</v>
      </c>
      <c r="G10580" s="67"/>
      <c r="H10580" s="67"/>
      <c r="J10580" s="67"/>
      <c r="P10580" s="68"/>
      <c r="Q10580" s="69"/>
      <c r="R10580" s="69"/>
      <c r="Z10580" s="70"/>
      <c r="AA10580" s="71"/>
      <c r="AB10580" s="70"/>
      <c r="AC10580" s="70"/>
      <c r="AD10580" s="53"/>
      <c r="AE10580" s="53"/>
      <c r="AF10580" s="72"/>
      <c r="AG10580" s="70"/>
      <c r="AH10580" s="70"/>
      <c r="AI10580" s="70"/>
    </row>
    <row r="10581" spans="1:35" ht="12.75" customHeight="1" x14ac:dyDescent="0.2">
      <c r="A10581" s="64" t="s">
        <v>1817</v>
      </c>
      <c r="B10581" s="65" t="s">
        <v>1816</v>
      </c>
      <c r="C10581" s="65">
        <v>447914</v>
      </c>
      <c r="D10581" s="66">
        <f>VLOOKUP(A10581,'2.1 Termination Charges'!$B$4:$F$904,5,0)</f>
        <v>6.2100000000000002E-3</v>
      </c>
      <c r="G10581" s="67"/>
      <c r="H10581" s="67"/>
      <c r="J10581" s="67"/>
      <c r="P10581" s="68"/>
      <c r="Q10581" s="69"/>
      <c r="R10581" s="69"/>
      <c r="Z10581" s="70"/>
      <c r="AA10581" s="71"/>
      <c r="AB10581" s="70"/>
      <c r="AC10581" s="70"/>
      <c r="AD10581" s="53"/>
      <c r="AE10581" s="53"/>
      <c r="AF10581" s="72"/>
      <c r="AG10581" s="70"/>
      <c r="AH10581" s="70"/>
      <c r="AI10581" s="70"/>
    </row>
    <row r="10582" spans="1:35" ht="12.75" customHeight="1" x14ac:dyDescent="0.2">
      <c r="A10582" s="64" t="s">
        <v>1817</v>
      </c>
      <c r="B10582" s="65" t="s">
        <v>1816</v>
      </c>
      <c r="C10582" s="65">
        <v>447929</v>
      </c>
      <c r="D10582" s="66">
        <f>VLOOKUP(A10582,'2.1 Termination Charges'!$B$4:$F$904,5,0)</f>
        <v>6.2100000000000002E-3</v>
      </c>
      <c r="G10582" s="67"/>
      <c r="H10582" s="67"/>
      <c r="J10582" s="67"/>
      <c r="P10582" s="68"/>
      <c r="Q10582" s="69"/>
      <c r="R10582" s="69"/>
      <c r="Z10582" s="70"/>
      <c r="AA10582" s="71"/>
      <c r="AB10582" s="70"/>
      <c r="AC10582" s="70"/>
      <c r="AD10582" s="53"/>
      <c r="AE10582" s="53"/>
      <c r="AF10582" s="72"/>
      <c r="AG10582" s="70"/>
      <c r="AH10582" s="70"/>
      <c r="AI10582" s="70"/>
    </row>
    <row r="10583" spans="1:35" ht="12.75" customHeight="1" x14ac:dyDescent="0.2">
      <c r="A10583" s="64" t="s">
        <v>1817</v>
      </c>
      <c r="B10583" s="65" t="s">
        <v>1816</v>
      </c>
      <c r="C10583" s="65">
        <v>447930</v>
      </c>
      <c r="D10583" s="66">
        <f>VLOOKUP(A10583,'2.1 Termination Charges'!$B$4:$F$904,5,0)</f>
        <v>6.2100000000000002E-3</v>
      </c>
      <c r="G10583" s="67"/>
      <c r="H10583" s="67"/>
      <c r="J10583" s="67"/>
      <c r="P10583" s="68"/>
      <c r="Q10583" s="69"/>
      <c r="R10583" s="69"/>
      <c r="Z10583" s="70"/>
      <c r="AA10583" s="71"/>
      <c r="AB10583" s="70"/>
      <c r="AC10583" s="70"/>
      <c r="AD10583" s="53"/>
      <c r="AE10583" s="53"/>
      <c r="AF10583" s="72"/>
      <c r="AG10583" s="70"/>
      <c r="AH10583" s="70"/>
      <c r="AI10583" s="70"/>
    </row>
    <row r="10584" spans="1:35" ht="12.75" customHeight="1" x14ac:dyDescent="0.2">
      <c r="A10584" s="64" t="s">
        <v>1817</v>
      </c>
      <c r="B10584" s="65" t="s">
        <v>1816</v>
      </c>
      <c r="C10584" s="65">
        <v>447931</v>
      </c>
      <c r="D10584" s="66">
        <f>VLOOKUP(A10584,'2.1 Termination Charges'!$B$4:$F$904,5,0)</f>
        <v>6.2100000000000002E-3</v>
      </c>
      <c r="G10584" s="67"/>
      <c r="H10584" s="67"/>
      <c r="J10584" s="67"/>
      <c r="P10584" s="68"/>
      <c r="Q10584" s="69"/>
      <c r="R10584" s="69"/>
      <c r="Z10584" s="70"/>
      <c r="AA10584" s="71"/>
      <c r="AB10584" s="70"/>
      <c r="AC10584" s="70"/>
      <c r="AD10584" s="53"/>
      <c r="AE10584" s="53"/>
      <c r="AF10584" s="72"/>
      <c r="AG10584" s="70"/>
      <c r="AH10584" s="70"/>
      <c r="AI10584" s="70"/>
    </row>
    <row r="10585" spans="1:35" ht="12.75" customHeight="1" x14ac:dyDescent="0.2">
      <c r="A10585" s="64" t="s">
        <v>1817</v>
      </c>
      <c r="B10585" s="65" t="s">
        <v>1816</v>
      </c>
      <c r="C10585" s="65">
        <v>447932</v>
      </c>
      <c r="D10585" s="66">
        <f>VLOOKUP(A10585,'2.1 Termination Charges'!$B$4:$F$904,5,0)</f>
        <v>6.2100000000000002E-3</v>
      </c>
      <c r="G10585" s="67"/>
      <c r="H10585" s="67"/>
      <c r="J10585" s="67"/>
      <c r="P10585" s="68"/>
      <c r="Q10585" s="69"/>
      <c r="R10585" s="69"/>
      <c r="Z10585" s="70"/>
      <c r="AA10585" s="71"/>
      <c r="AB10585" s="70"/>
      <c r="AC10585" s="70"/>
      <c r="AD10585" s="53"/>
      <c r="AE10585" s="53"/>
      <c r="AF10585" s="72"/>
      <c r="AG10585" s="70"/>
      <c r="AH10585" s="70"/>
      <c r="AI10585" s="70"/>
    </row>
    <row r="10586" spans="1:35" ht="12.75" customHeight="1" x14ac:dyDescent="0.2">
      <c r="A10586" s="64" t="s">
        <v>1817</v>
      </c>
      <c r="B10586" s="65" t="s">
        <v>1816</v>
      </c>
      <c r="C10586" s="65">
        <v>447939</v>
      </c>
      <c r="D10586" s="66">
        <f>VLOOKUP(A10586,'2.1 Termination Charges'!$B$4:$F$904,5,0)</f>
        <v>6.2100000000000002E-3</v>
      </c>
      <c r="G10586" s="67"/>
      <c r="H10586" s="67"/>
      <c r="J10586" s="67"/>
      <c r="P10586" s="68"/>
      <c r="Q10586" s="69"/>
      <c r="R10586" s="69"/>
      <c r="Z10586" s="70"/>
      <c r="AA10586" s="71"/>
      <c r="AB10586" s="70"/>
      <c r="AC10586" s="70"/>
      <c r="AD10586" s="53"/>
      <c r="AE10586" s="53"/>
      <c r="AF10586" s="72"/>
      <c r="AG10586" s="70"/>
      <c r="AH10586" s="70"/>
      <c r="AI10586" s="70"/>
    </row>
    <row r="10587" spans="1:35" ht="12.75" customHeight="1" x14ac:dyDescent="0.2">
      <c r="A10587" s="64" t="s">
        <v>1817</v>
      </c>
      <c r="B10587" s="65" t="s">
        <v>1816</v>
      </c>
      <c r="C10587" s="65">
        <v>447940</v>
      </c>
      <c r="D10587" s="66">
        <f>VLOOKUP(A10587,'2.1 Termination Charges'!$B$4:$F$904,5,0)</f>
        <v>6.2100000000000002E-3</v>
      </c>
      <c r="G10587" s="67"/>
      <c r="H10587" s="67"/>
      <c r="J10587" s="67"/>
      <c r="P10587" s="68"/>
      <c r="Q10587" s="69"/>
      <c r="R10587" s="69"/>
      <c r="Z10587" s="70"/>
      <c r="AA10587" s="71"/>
      <c r="AB10587" s="70"/>
      <c r="AC10587" s="70"/>
      <c r="AD10587" s="53"/>
      <c r="AE10587" s="53"/>
      <c r="AF10587" s="72"/>
      <c r="AG10587" s="70"/>
      <c r="AH10587" s="70"/>
      <c r="AI10587" s="70"/>
    </row>
    <row r="10588" spans="1:35" ht="12.75" customHeight="1" x14ac:dyDescent="0.2">
      <c r="A10588" s="64" t="s">
        <v>1817</v>
      </c>
      <c r="B10588" s="65" t="s">
        <v>1816</v>
      </c>
      <c r="C10588" s="65">
        <v>447941</v>
      </c>
      <c r="D10588" s="66">
        <f>VLOOKUP(A10588,'2.1 Termination Charges'!$B$4:$F$904,5,0)</f>
        <v>6.2100000000000002E-3</v>
      </c>
      <c r="G10588" s="67"/>
      <c r="H10588" s="67"/>
      <c r="J10588" s="67"/>
      <c r="P10588" s="68"/>
      <c r="Q10588" s="69"/>
      <c r="R10588" s="69"/>
      <c r="Z10588" s="70"/>
      <c r="AA10588" s="71"/>
      <c r="AB10588" s="70"/>
      <c r="AC10588" s="70"/>
      <c r="AD10588" s="53"/>
      <c r="AE10588" s="53"/>
      <c r="AF10588" s="72"/>
      <c r="AG10588" s="70"/>
      <c r="AH10588" s="70"/>
      <c r="AI10588" s="70"/>
    </row>
    <row r="10589" spans="1:35" ht="12.75" customHeight="1" x14ac:dyDescent="0.2">
      <c r="A10589" s="64" t="s">
        <v>1817</v>
      </c>
      <c r="B10589" s="65" t="s">
        <v>1816</v>
      </c>
      <c r="C10589" s="65">
        <v>447942</v>
      </c>
      <c r="D10589" s="66">
        <f>VLOOKUP(A10589,'2.1 Termination Charges'!$B$4:$F$904,5,0)</f>
        <v>6.2100000000000002E-3</v>
      </c>
      <c r="G10589" s="67"/>
      <c r="H10589" s="67"/>
      <c r="J10589" s="67"/>
      <c r="P10589" s="68"/>
      <c r="Q10589" s="69"/>
      <c r="R10589" s="69"/>
      <c r="Z10589" s="70"/>
      <c r="AA10589" s="71"/>
      <c r="AB10589" s="70"/>
      <c r="AC10589" s="70"/>
      <c r="AD10589" s="53"/>
      <c r="AE10589" s="53"/>
      <c r="AF10589" s="72"/>
      <c r="AG10589" s="70"/>
      <c r="AH10589" s="70"/>
      <c r="AI10589" s="70"/>
    </row>
    <row r="10590" spans="1:35" ht="12.75" customHeight="1" x14ac:dyDescent="0.2">
      <c r="A10590" s="64" t="s">
        <v>1817</v>
      </c>
      <c r="B10590" s="65" t="s">
        <v>1816</v>
      </c>
      <c r="C10590" s="65">
        <v>447943</v>
      </c>
      <c r="D10590" s="66">
        <f>VLOOKUP(A10590,'2.1 Termination Charges'!$B$4:$F$904,5,0)</f>
        <v>6.2100000000000002E-3</v>
      </c>
      <c r="G10590" s="67"/>
      <c r="H10590" s="67"/>
      <c r="J10590" s="67"/>
      <c r="P10590" s="68"/>
      <c r="Q10590" s="69"/>
      <c r="R10590" s="69"/>
      <c r="Z10590" s="70"/>
      <c r="AA10590" s="71"/>
      <c r="AB10590" s="70"/>
      <c r="AC10590" s="70"/>
      <c r="AD10590" s="53"/>
      <c r="AE10590" s="53"/>
      <c r="AF10590" s="72"/>
      <c r="AG10590" s="70"/>
      <c r="AH10590" s="70"/>
      <c r="AI10590" s="70"/>
    </row>
    <row r="10591" spans="1:35" ht="12.75" customHeight="1" x14ac:dyDescent="0.2">
      <c r="A10591" s="64" t="s">
        <v>1817</v>
      </c>
      <c r="B10591" s="65" t="s">
        <v>1816</v>
      </c>
      <c r="C10591" s="65">
        <v>447944</v>
      </c>
      <c r="D10591" s="66">
        <f>VLOOKUP(A10591,'2.1 Termination Charges'!$B$4:$F$904,5,0)</f>
        <v>6.2100000000000002E-3</v>
      </c>
      <c r="G10591" s="67"/>
      <c r="H10591" s="67"/>
      <c r="J10591" s="67"/>
      <c r="P10591" s="68"/>
      <c r="Q10591" s="69"/>
      <c r="R10591" s="69"/>
      <c r="Z10591" s="70"/>
      <c r="AA10591" s="71"/>
      <c r="AB10591" s="70"/>
      <c r="AC10591" s="70"/>
      <c r="AD10591" s="53"/>
      <c r="AE10591" s="53"/>
      <c r="AF10591" s="72"/>
      <c r="AG10591" s="70"/>
      <c r="AH10591" s="70"/>
      <c r="AI10591" s="70"/>
    </row>
    <row r="10592" spans="1:35" ht="12.75" customHeight="1" x14ac:dyDescent="0.2">
      <c r="A10592" s="64" t="s">
        <v>1817</v>
      </c>
      <c r="B10592" s="65" t="s">
        <v>1816</v>
      </c>
      <c r="C10592" s="65">
        <v>447945</v>
      </c>
      <c r="D10592" s="66">
        <f>VLOOKUP(A10592,'2.1 Termination Charges'!$B$4:$F$904,5,0)</f>
        <v>6.2100000000000002E-3</v>
      </c>
      <c r="G10592" s="67"/>
      <c r="H10592" s="67"/>
      <c r="J10592" s="67"/>
      <c r="P10592" s="68"/>
      <c r="Q10592" s="69"/>
      <c r="R10592" s="69"/>
      <c r="Z10592" s="70"/>
      <c r="AA10592" s="71"/>
      <c r="AB10592" s="70"/>
      <c r="AC10592" s="70"/>
      <c r="AD10592" s="53"/>
      <c r="AE10592" s="53"/>
      <c r="AF10592" s="72"/>
      <c r="AG10592" s="70"/>
      <c r="AH10592" s="70"/>
      <c r="AI10592" s="70"/>
    </row>
    <row r="10593" spans="1:35" ht="12.75" customHeight="1" x14ac:dyDescent="0.2">
      <c r="A10593" s="64" t="s">
        <v>1817</v>
      </c>
      <c r="B10593" s="65" t="s">
        <v>1816</v>
      </c>
      <c r="C10593" s="65">
        <v>447946</v>
      </c>
      <c r="D10593" s="66">
        <f>VLOOKUP(A10593,'2.1 Termination Charges'!$B$4:$F$904,5,0)</f>
        <v>6.2100000000000002E-3</v>
      </c>
      <c r="G10593" s="67"/>
      <c r="H10593" s="67"/>
      <c r="J10593" s="67"/>
      <c r="P10593" s="68"/>
      <c r="Q10593" s="69"/>
      <c r="R10593" s="69"/>
      <c r="Z10593" s="70"/>
      <c r="AA10593" s="71"/>
      <c r="AB10593" s="70"/>
      <c r="AC10593" s="70"/>
      <c r="AD10593" s="53"/>
      <c r="AE10593" s="53"/>
      <c r="AF10593" s="72"/>
      <c r="AG10593" s="70"/>
      <c r="AH10593" s="70"/>
      <c r="AI10593" s="70"/>
    </row>
    <row r="10594" spans="1:35" ht="12.75" customHeight="1" x14ac:dyDescent="0.2">
      <c r="A10594" s="64" t="s">
        <v>1817</v>
      </c>
      <c r="B10594" s="65" t="s">
        <v>1816</v>
      </c>
      <c r="C10594" s="65">
        <v>447947</v>
      </c>
      <c r="D10594" s="66">
        <f>VLOOKUP(A10594,'2.1 Termination Charges'!$B$4:$F$904,5,0)</f>
        <v>6.2100000000000002E-3</v>
      </c>
      <c r="G10594" s="67"/>
      <c r="H10594" s="67"/>
      <c r="J10594" s="67"/>
      <c r="P10594" s="68"/>
      <c r="Q10594" s="69"/>
      <c r="R10594" s="69"/>
      <c r="Z10594" s="70"/>
      <c r="AA10594" s="71"/>
      <c r="AB10594" s="70"/>
      <c r="AC10594" s="70"/>
      <c r="AD10594" s="53"/>
      <c r="AE10594" s="53"/>
      <c r="AF10594" s="72"/>
      <c r="AG10594" s="70"/>
      <c r="AH10594" s="70"/>
      <c r="AI10594" s="70"/>
    </row>
    <row r="10595" spans="1:35" ht="12.75" customHeight="1" x14ac:dyDescent="0.2">
      <c r="A10595" s="64" t="s">
        <v>1817</v>
      </c>
      <c r="B10595" s="65" t="s">
        <v>1816</v>
      </c>
      <c r="C10595" s="65">
        <v>447948</v>
      </c>
      <c r="D10595" s="66">
        <f>VLOOKUP(A10595,'2.1 Termination Charges'!$B$4:$F$904,5,0)</f>
        <v>6.2100000000000002E-3</v>
      </c>
      <c r="G10595" s="67"/>
      <c r="H10595" s="67"/>
      <c r="J10595" s="67"/>
      <c r="P10595" s="68"/>
      <c r="Q10595" s="69"/>
      <c r="R10595" s="69"/>
      <c r="Z10595" s="70"/>
      <c r="AA10595" s="71"/>
      <c r="AB10595" s="70"/>
      <c r="AC10595" s="70"/>
      <c r="AD10595" s="53"/>
      <c r="AE10595" s="53"/>
      <c r="AF10595" s="72"/>
      <c r="AG10595" s="70"/>
      <c r="AH10595" s="70"/>
      <c r="AI10595" s="70"/>
    </row>
    <row r="10596" spans="1:35" ht="12.75" customHeight="1" x14ac:dyDescent="0.2">
      <c r="A10596" s="64" t="s">
        <v>1817</v>
      </c>
      <c r="B10596" s="65" t="s">
        <v>1816</v>
      </c>
      <c r="C10596" s="65">
        <v>447949</v>
      </c>
      <c r="D10596" s="66">
        <f>VLOOKUP(A10596,'2.1 Termination Charges'!$B$4:$F$904,5,0)</f>
        <v>6.2100000000000002E-3</v>
      </c>
      <c r="G10596" s="67"/>
      <c r="H10596" s="67"/>
      <c r="J10596" s="67"/>
      <c r="P10596" s="68"/>
      <c r="Q10596" s="69"/>
      <c r="R10596" s="69"/>
      <c r="Z10596" s="70"/>
      <c r="AA10596" s="71"/>
      <c r="AB10596" s="70"/>
      <c r="AC10596" s="70"/>
      <c r="AD10596" s="53"/>
      <c r="AE10596" s="53"/>
      <c r="AF10596" s="72"/>
      <c r="AG10596" s="70"/>
      <c r="AH10596" s="70"/>
      <c r="AI10596" s="70"/>
    </row>
    <row r="10597" spans="1:35" ht="12.75" customHeight="1" x14ac:dyDescent="0.2">
      <c r="A10597" s="64" t="s">
        <v>1817</v>
      </c>
      <c r="B10597" s="65" t="s">
        <v>1816</v>
      </c>
      <c r="C10597" s="65">
        <v>447950</v>
      </c>
      <c r="D10597" s="66">
        <f>VLOOKUP(A10597,'2.1 Termination Charges'!$B$4:$F$904,5,0)</f>
        <v>6.2100000000000002E-3</v>
      </c>
      <c r="G10597" s="67"/>
      <c r="H10597" s="67"/>
      <c r="J10597" s="67"/>
      <c r="P10597" s="68"/>
      <c r="Q10597" s="69"/>
      <c r="R10597" s="69"/>
      <c r="Z10597" s="70"/>
      <c r="AA10597" s="71"/>
      <c r="AB10597" s="70"/>
      <c r="AC10597" s="70"/>
      <c r="AD10597" s="53"/>
      <c r="AE10597" s="53"/>
      <c r="AF10597" s="72"/>
      <c r="AG10597" s="70"/>
      <c r="AH10597" s="70"/>
      <c r="AI10597" s="70"/>
    </row>
    <row r="10598" spans="1:35" ht="12.75" customHeight="1" x14ac:dyDescent="0.2">
      <c r="A10598" s="64" t="s">
        <v>1817</v>
      </c>
      <c r="B10598" s="65" t="s">
        <v>1816</v>
      </c>
      <c r="C10598" s="65">
        <v>447951</v>
      </c>
      <c r="D10598" s="66">
        <f>VLOOKUP(A10598,'2.1 Termination Charges'!$B$4:$F$904,5,0)</f>
        <v>6.2100000000000002E-3</v>
      </c>
      <c r="G10598" s="67"/>
      <c r="H10598" s="67"/>
      <c r="J10598" s="67"/>
      <c r="P10598" s="68"/>
      <c r="Q10598" s="69"/>
      <c r="R10598" s="69"/>
      <c r="Z10598" s="70"/>
      <c r="AA10598" s="71"/>
      <c r="AB10598" s="70"/>
      <c r="AC10598" s="70"/>
      <c r="AD10598" s="53"/>
      <c r="AE10598" s="53"/>
      <c r="AF10598" s="72"/>
      <c r="AG10598" s="70"/>
      <c r="AH10598" s="70"/>
      <c r="AI10598" s="70"/>
    </row>
    <row r="10599" spans="1:35" ht="12.75" customHeight="1" x14ac:dyDescent="0.2">
      <c r="A10599" s="64" t="s">
        <v>1817</v>
      </c>
      <c r="B10599" s="65" t="s">
        <v>1816</v>
      </c>
      <c r="C10599" s="65">
        <v>447952</v>
      </c>
      <c r="D10599" s="66">
        <f>VLOOKUP(A10599,'2.1 Termination Charges'!$B$4:$F$904,5,0)</f>
        <v>6.2100000000000002E-3</v>
      </c>
      <c r="G10599" s="67"/>
      <c r="H10599" s="67"/>
      <c r="J10599" s="67"/>
      <c r="P10599" s="68"/>
      <c r="Q10599" s="69"/>
      <c r="R10599" s="69"/>
      <c r="Z10599" s="70"/>
      <c r="AA10599" s="71"/>
      <c r="AB10599" s="70"/>
      <c r="AC10599" s="70"/>
      <c r="AD10599" s="53"/>
      <c r="AE10599" s="53"/>
      <c r="AF10599" s="72"/>
      <c r="AG10599" s="70"/>
      <c r="AH10599" s="70"/>
      <c r="AI10599" s="70"/>
    </row>
    <row r="10600" spans="1:35" ht="12.75" customHeight="1" x14ac:dyDescent="0.2">
      <c r="A10600" s="64" t="s">
        <v>1817</v>
      </c>
      <c r="B10600" s="65" t="s">
        <v>1816</v>
      </c>
      <c r="C10600" s="65">
        <v>447953</v>
      </c>
      <c r="D10600" s="66">
        <f>VLOOKUP(A10600,'2.1 Termination Charges'!$B$4:$F$904,5,0)</f>
        <v>6.2100000000000002E-3</v>
      </c>
      <c r="G10600" s="67"/>
      <c r="H10600" s="67"/>
      <c r="J10600" s="67"/>
      <c r="P10600" s="68"/>
      <c r="Q10600" s="69"/>
      <c r="R10600" s="69"/>
      <c r="Z10600" s="70"/>
      <c r="AA10600" s="71"/>
      <c r="AB10600" s="70"/>
      <c r="AC10600" s="70"/>
      <c r="AD10600" s="53"/>
      <c r="AE10600" s="53"/>
      <c r="AF10600" s="72"/>
      <c r="AG10600" s="70"/>
      <c r="AH10600" s="70"/>
      <c r="AI10600" s="70"/>
    </row>
    <row r="10601" spans="1:35" ht="12.75" customHeight="1" x14ac:dyDescent="0.2">
      <c r="A10601" s="64" t="s">
        <v>1817</v>
      </c>
      <c r="B10601" s="65" t="s">
        <v>1816</v>
      </c>
      <c r="C10601" s="65">
        <v>447954</v>
      </c>
      <c r="D10601" s="66">
        <f>VLOOKUP(A10601,'2.1 Termination Charges'!$B$4:$F$904,5,0)</f>
        <v>6.2100000000000002E-3</v>
      </c>
      <c r="G10601" s="67"/>
      <c r="H10601" s="67"/>
      <c r="J10601" s="67"/>
      <c r="P10601" s="68"/>
      <c r="Q10601" s="69"/>
      <c r="R10601" s="69"/>
      <c r="Z10601" s="70"/>
      <c r="AA10601" s="71"/>
      <c r="AB10601" s="70"/>
      <c r="AC10601" s="70"/>
      <c r="AD10601" s="53"/>
      <c r="AE10601" s="53"/>
      <c r="AF10601" s="72"/>
      <c r="AG10601" s="70"/>
      <c r="AH10601" s="70"/>
      <c r="AI10601" s="70"/>
    </row>
    <row r="10602" spans="1:35" ht="12.75" customHeight="1" x14ac:dyDescent="0.2">
      <c r="A10602" s="64" t="s">
        <v>1817</v>
      </c>
      <c r="B10602" s="65" t="s">
        <v>1816</v>
      </c>
      <c r="C10602" s="65">
        <v>447956</v>
      </c>
      <c r="D10602" s="66">
        <f>VLOOKUP(A10602,'2.1 Termination Charges'!$B$4:$F$904,5,0)</f>
        <v>6.2100000000000002E-3</v>
      </c>
      <c r="G10602" s="67"/>
      <c r="H10602" s="67"/>
      <c r="J10602" s="67"/>
      <c r="P10602" s="68"/>
      <c r="Q10602" s="69"/>
      <c r="R10602" s="69"/>
      <c r="Z10602" s="70"/>
      <c r="AA10602" s="71"/>
      <c r="AB10602" s="70"/>
      <c r="AC10602" s="70"/>
      <c r="AD10602" s="53"/>
      <c r="AE10602" s="53"/>
      <c r="AF10602" s="72"/>
      <c r="AG10602" s="70"/>
      <c r="AH10602" s="70"/>
      <c r="AI10602" s="70"/>
    </row>
    <row r="10603" spans="1:35" ht="12.75" customHeight="1" x14ac:dyDescent="0.2">
      <c r="A10603" s="64" t="s">
        <v>1817</v>
      </c>
      <c r="B10603" s="65" t="s">
        <v>1816</v>
      </c>
      <c r="C10603" s="65">
        <v>447957</v>
      </c>
      <c r="D10603" s="66">
        <f>VLOOKUP(A10603,'2.1 Termination Charges'!$B$4:$F$904,5,0)</f>
        <v>6.2100000000000002E-3</v>
      </c>
      <c r="G10603" s="67"/>
      <c r="H10603" s="67"/>
      <c r="J10603" s="67"/>
      <c r="P10603" s="68"/>
      <c r="Q10603" s="69"/>
      <c r="R10603" s="69"/>
      <c r="Z10603" s="70"/>
      <c r="AA10603" s="71"/>
      <c r="AB10603" s="70"/>
      <c r="AC10603" s="70"/>
      <c r="AD10603" s="53"/>
      <c r="AE10603" s="53"/>
      <c r="AF10603" s="72"/>
      <c r="AG10603" s="70"/>
      <c r="AH10603" s="70"/>
      <c r="AI10603" s="70"/>
    </row>
    <row r="10604" spans="1:35" ht="12.75" customHeight="1" x14ac:dyDescent="0.2">
      <c r="A10604" s="64" t="s">
        <v>1817</v>
      </c>
      <c r="B10604" s="65" t="s">
        <v>1816</v>
      </c>
      <c r="C10604" s="65">
        <v>447958</v>
      </c>
      <c r="D10604" s="66">
        <f>VLOOKUP(A10604,'2.1 Termination Charges'!$B$4:$F$904,5,0)</f>
        <v>6.2100000000000002E-3</v>
      </c>
      <c r="G10604" s="67"/>
      <c r="H10604" s="67"/>
      <c r="J10604" s="67"/>
      <c r="P10604" s="68"/>
      <c r="Q10604" s="69"/>
      <c r="R10604" s="69"/>
      <c r="Z10604" s="70"/>
      <c r="AA10604" s="71"/>
      <c r="AB10604" s="70"/>
      <c r="AC10604" s="70"/>
      <c r="AD10604" s="53"/>
      <c r="AE10604" s="53"/>
      <c r="AF10604" s="72"/>
      <c r="AG10604" s="70"/>
      <c r="AH10604" s="70"/>
      <c r="AI10604" s="70"/>
    </row>
    <row r="10605" spans="1:35" ht="12.75" customHeight="1" x14ac:dyDescent="0.2">
      <c r="A10605" s="64" t="s">
        <v>1817</v>
      </c>
      <c r="B10605" s="65" t="s">
        <v>1816</v>
      </c>
      <c r="C10605" s="65">
        <v>447959</v>
      </c>
      <c r="D10605" s="66">
        <f>VLOOKUP(A10605,'2.1 Termination Charges'!$B$4:$F$904,5,0)</f>
        <v>6.2100000000000002E-3</v>
      </c>
      <c r="G10605" s="67"/>
      <c r="H10605" s="67"/>
      <c r="J10605" s="67"/>
      <c r="P10605" s="68"/>
      <c r="Q10605" s="69"/>
      <c r="R10605" s="69"/>
      <c r="Z10605" s="70"/>
      <c r="AA10605" s="71"/>
      <c r="AB10605" s="70"/>
      <c r="AC10605" s="70"/>
      <c r="AD10605" s="53"/>
      <c r="AE10605" s="53"/>
      <c r="AF10605" s="72"/>
      <c r="AG10605" s="70"/>
      <c r="AH10605" s="70"/>
      <c r="AI10605" s="70"/>
    </row>
    <row r="10606" spans="1:35" ht="12.75" customHeight="1" x14ac:dyDescent="0.2">
      <c r="A10606" s="64" t="s">
        <v>1817</v>
      </c>
      <c r="B10606" s="65" t="s">
        <v>1816</v>
      </c>
      <c r="C10606" s="65">
        <v>447960</v>
      </c>
      <c r="D10606" s="66">
        <f>VLOOKUP(A10606,'2.1 Termination Charges'!$B$4:$F$904,5,0)</f>
        <v>6.2100000000000002E-3</v>
      </c>
      <c r="G10606" s="67"/>
      <c r="H10606" s="67"/>
      <c r="J10606" s="67"/>
      <c r="P10606" s="68"/>
      <c r="Q10606" s="69"/>
      <c r="R10606" s="69"/>
      <c r="Z10606" s="70"/>
      <c r="AA10606" s="71"/>
      <c r="AB10606" s="70"/>
      <c r="AC10606" s="70"/>
      <c r="AD10606" s="53"/>
      <c r="AE10606" s="53"/>
      <c r="AF10606" s="72"/>
      <c r="AG10606" s="70"/>
      <c r="AH10606" s="70"/>
      <c r="AI10606" s="70"/>
    </row>
    <row r="10607" spans="1:35" ht="12.75" customHeight="1" x14ac:dyDescent="0.2">
      <c r="A10607" s="64" t="s">
        <v>1817</v>
      </c>
      <c r="B10607" s="65" t="s">
        <v>1816</v>
      </c>
      <c r="C10607" s="65">
        <v>447961</v>
      </c>
      <c r="D10607" s="66">
        <f>VLOOKUP(A10607,'2.1 Termination Charges'!$B$4:$F$904,5,0)</f>
        <v>6.2100000000000002E-3</v>
      </c>
      <c r="G10607" s="67"/>
      <c r="H10607" s="67"/>
      <c r="J10607" s="67"/>
      <c r="P10607" s="68"/>
      <c r="Q10607" s="69"/>
      <c r="R10607" s="69"/>
      <c r="Z10607" s="70"/>
      <c r="AA10607" s="71"/>
      <c r="AB10607" s="70"/>
      <c r="AC10607" s="70"/>
      <c r="AD10607" s="53"/>
      <c r="AE10607" s="53"/>
      <c r="AF10607" s="72"/>
      <c r="AG10607" s="70"/>
      <c r="AH10607" s="70"/>
      <c r="AI10607" s="70"/>
    </row>
    <row r="10608" spans="1:35" ht="12.75" customHeight="1" x14ac:dyDescent="0.2">
      <c r="A10608" s="64" t="s">
        <v>1817</v>
      </c>
      <c r="B10608" s="65" t="s">
        <v>1816</v>
      </c>
      <c r="C10608" s="65">
        <v>447962</v>
      </c>
      <c r="D10608" s="66">
        <f>VLOOKUP(A10608,'2.1 Termination Charges'!$B$4:$F$904,5,0)</f>
        <v>6.2100000000000002E-3</v>
      </c>
      <c r="G10608" s="67"/>
      <c r="H10608" s="67"/>
      <c r="J10608" s="67"/>
      <c r="P10608" s="68"/>
      <c r="Q10608" s="69"/>
      <c r="R10608" s="69"/>
      <c r="Z10608" s="70"/>
      <c r="AA10608" s="71"/>
      <c r="AB10608" s="70"/>
      <c r="AC10608" s="70"/>
      <c r="AD10608" s="53"/>
      <c r="AE10608" s="53"/>
      <c r="AF10608" s="72"/>
      <c r="AG10608" s="70"/>
      <c r="AH10608" s="70"/>
      <c r="AI10608" s="70"/>
    </row>
    <row r="10609" spans="1:35" ht="12.75" customHeight="1" x14ac:dyDescent="0.2">
      <c r="A10609" s="64" t="s">
        <v>1817</v>
      </c>
      <c r="B10609" s="65" t="s">
        <v>1816</v>
      </c>
      <c r="C10609" s="65">
        <v>447963</v>
      </c>
      <c r="D10609" s="66">
        <f>VLOOKUP(A10609,'2.1 Termination Charges'!$B$4:$F$904,5,0)</f>
        <v>6.2100000000000002E-3</v>
      </c>
      <c r="G10609" s="67"/>
      <c r="H10609" s="67"/>
      <c r="J10609" s="67"/>
      <c r="P10609" s="68"/>
      <c r="Q10609" s="69"/>
      <c r="R10609" s="69"/>
      <c r="Z10609" s="70"/>
      <c r="AA10609" s="71"/>
      <c r="AB10609" s="70"/>
      <c r="AC10609" s="70"/>
      <c r="AD10609" s="53"/>
      <c r="AE10609" s="53"/>
      <c r="AF10609" s="72"/>
      <c r="AG10609" s="70"/>
      <c r="AH10609" s="70"/>
      <c r="AI10609" s="70"/>
    </row>
    <row r="10610" spans="1:35" ht="12.75" customHeight="1" x14ac:dyDescent="0.2">
      <c r="A10610" s="64" t="s">
        <v>1817</v>
      </c>
      <c r="B10610" s="65" t="s">
        <v>1816</v>
      </c>
      <c r="C10610" s="65">
        <v>447964</v>
      </c>
      <c r="D10610" s="66">
        <f>VLOOKUP(A10610,'2.1 Termination Charges'!$B$4:$F$904,5,0)</f>
        <v>6.2100000000000002E-3</v>
      </c>
      <c r="G10610" s="67"/>
      <c r="H10610" s="67"/>
      <c r="J10610" s="67"/>
      <c r="P10610" s="68"/>
      <c r="Q10610" s="69"/>
      <c r="R10610" s="69"/>
      <c r="Z10610" s="70"/>
      <c r="AA10610" s="71"/>
      <c r="AB10610" s="70"/>
      <c r="AC10610" s="70"/>
      <c r="AD10610" s="53"/>
      <c r="AE10610" s="53"/>
      <c r="AF10610" s="72"/>
      <c r="AG10610" s="70"/>
      <c r="AH10610" s="70"/>
      <c r="AI10610" s="70"/>
    </row>
    <row r="10611" spans="1:35" ht="12.75" customHeight="1" x14ac:dyDescent="0.2">
      <c r="A10611" s="64" t="s">
        <v>1817</v>
      </c>
      <c r="B10611" s="65" t="s">
        <v>1816</v>
      </c>
      <c r="C10611" s="65">
        <v>447965</v>
      </c>
      <c r="D10611" s="66">
        <f>VLOOKUP(A10611,'2.1 Termination Charges'!$B$4:$F$904,5,0)</f>
        <v>6.2100000000000002E-3</v>
      </c>
      <c r="G10611" s="67"/>
      <c r="H10611" s="67"/>
      <c r="J10611" s="67"/>
      <c r="P10611" s="68"/>
      <c r="Q10611" s="69"/>
      <c r="R10611" s="69"/>
      <c r="Z10611" s="70"/>
      <c r="AA10611" s="71"/>
      <c r="AB10611" s="70"/>
      <c r="AC10611" s="70"/>
      <c r="AD10611" s="53"/>
      <c r="AE10611" s="53"/>
      <c r="AF10611" s="72"/>
      <c r="AG10611" s="70"/>
      <c r="AH10611" s="70"/>
      <c r="AI10611" s="70"/>
    </row>
    <row r="10612" spans="1:35" ht="12.75" customHeight="1" x14ac:dyDescent="0.2">
      <c r="A10612" s="64" t="s">
        <v>1817</v>
      </c>
      <c r="B10612" s="65" t="s">
        <v>1816</v>
      </c>
      <c r="C10612" s="65">
        <v>447966</v>
      </c>
      <c r="D10612" s="66">
        <f>VLOOKUP(A10612,'2.1 Termination Charges'!$B$4:$F$904,5,0)</f>
        <v>6.2100000000000002E-3</v>
      </c>
      <c r="G10612" s="67"/>
      <c r="H10612" s="67"/>
      <c r="J10612" s="67"/>
      <c r="P10612" s="68"/>
      <c r="Q10612" s="69"/>
      <c r="R10612" s="69"/>
      <c r="Z10612" s="70"/>
      <c r="AA10612" s="71"/>
      <c r="AB10612" s="70"/>
      <c r="AC10612" s="70"/>
      <c r="AD10612" s="53"/>
      <c r="AE10612" s="53"/>
      <c r="AF10612" s="72"/>
      <c r="AG10612" s="70"/>
      <c r="AH10612" s="70"/>
      <c r="AI10612" s="70"/>
    </row>
    <row r="10613" spans="1:35" ht="12.75" customHeight="1" x14ac:dyDescent="0.2">
      <c r="A10613" s="64" t="s">
        <v>1817</v>
      </c>
      <c r="B10613" s="65" t="s">
        <v>1816</v>
      </c>
      <c r="C10613" s="65">
        <v>447967</v>
      </c>
      <c r="D10613" s="66">
        <f>VLOOKUP(A10613,'2.1 Termination Charges'!$B$4:$F$904,5,0)</f>
        <v>6.2100000000000002E-3</v>
      </c>
      <c r="G10613" s="67"/>
      <c r="H10613" s="67"/>
      <c r="J10613" s="67"/>
      <c r="P10613" s="68"/>
      <c r="Q10613" s="69"/>
      <c r="R10613" s="69"/>
      <c r="Z10613" s="70"/>
      <c r="AA10613" s="71"/>
      <c r="AB10613" s="70"/>
      <c r="AC10613" s="70"/>
      <c r="AD10613" s="53"/>
      <c r="AE10613" s="53"/>
      <c r="AF10613" s="72"/>
      <c r="AG10613" s="70"/>
      <c r="AH10613" s="70"/>
      <c r="AI10613" s="70"/>
    </row>
    <row r="10614" spans="1:35" ht="12.75" customHeight="1" x14ac:dyDescent="0.2">
      <c r="A10614" s="64" t="s">
        <v>1817</v>
      </c>
      <c r="B10614" s="65" t="s">
        <v>1816</v>
      </c>
      <c r="C10614" s="65">
        <v>447968</v>
      </c>
      <c r="D10614" s="66">
        <f>VLOOKUP(A10614,'2.1 Termination Charges'!$B$4:$F$904,5,0)</f>
        <v>6.2100000000000002E-3</v>
      </c>
      <c r="G10614" s="67"/>
      <c r="H10614" s="67"/>
      <c r="J10614" s="67"/>
      <c r="P10614" s="68"/>
      <c r="Q10614" s="69"/>
      <c r="R10614" s="69"/>
      <c r="Z10614" s="70"/>
      <c r="AA10614" s="71"/>
      <c r="AB10614" s="70"/>
      <c r="AC10614" s="70"/>
      <c r="AD10614" s="53"/>
      <c r="AE10614" s="53"/>
      <c r="AF10614" s="72"/>
      <c r="AG10614" s="70"/>
      <c r="AH10614" s="70"/>
      <c r="AI10614" s="70"/>
    </row>
    <row r="10615" spans="1:35" ht="12.75" customHeight="1" x14ac:dyDescent="0.2">
      <c r="A10615" s="64" t="s">
        <v>1817</v>
      </c>
      <c r="B10615" s="65" t="s">
        <v>1816</v>
      </c>
      <c r="C10615" s="65">
        <v>447969</v>
      </c>
      <c r="D10615" s="66">
        <f>VLOOKUP(A10615,'2.1 Termination Charges'!$B$4:$F$904,5,0)</f>
        <v>6.2100000000000002E-3</v>
      </c>
      <c r="G10615" s="67"/>
      <c r="H10615" s="67"/>
      <c r="J10615" s="67"/>
      <c r="P10615" s="68"/>
      <c r="Q10615" s="69"/>
      <c r="R10615" s="69"/>
      <c r="Z10615" s="70"/>
      <c r="AA10615" s="71"/>
      <c r="AB10615" s="70"/>
      <c r="AC10615" s="70"/>
      <c r="AD10615" s="53"/>
      <c r="AE10615" s="53"/>
      <c r="AF10615" s="72"/>
      <c r="AG10615" s="70"/>
      <c r="AH10615" s="70"/>
      <c r="AI10615" s="70"/>
    </row>
    <row r="10616" spans="1:35" ht="12.75" customHeight="1" x14ac:dyDescent="0.2">
      <c r="A10616" s="64" t="s">
        <v>1817</v>
      </c>
      <c r="B10616" s="65" t="s">
        <v>1816</v>
      </c>
      <c r="C10616" s="65">
        <v>447970</v>
      </c>
      <c r="D10616" s="66">
        <f>VLOOKUP(A10616,'2.1 Termination Charges'!$B$4:$F$904,5,0)</f>
        <v>6.2100000000000002E-3</v>
      </c>
      <c r="G10616" s="67"/>
      <c r="H10616" s="67"/>
      <c r="J10616" s="67"/>
      <c r="P10616" s="68"/>
      <c r="Q10616" s="69"/>
      <c r="R10616" s="69"/>
      <c r="Z10616" s="70"/>
      <c r="AA10616" s="71"/>
      <c r="AB10616" s="70"/>
      <c r="AC10616" s="70"/>
      <c r="AD10616" s="53"/>
      <c r="AE10616" s="53"/>
      <c r="AF10616" s="72"/>
      <c r="AG10616" s="70"/>
      <c r="AH10616" s="70"/>
      <c r="AI10616" s="70"/>
    </row>
    <row r="10617" spans="1:35" ht="12.75" customHeight="1" x14ac:dyDescent="0.2">
      <c r="A10617" s="64" t="s">
        <v>1817</v>
      </c>
      <c r="B10617" s="65" t="s">
        <v>1816</v>
      </c>
      <c r="C10617" s="65">
        <v>447971</v>
      </c>
      <c r="D10617" s="66">
        <f>VLOOKUP(A10617,'2.1 Termination Charges'!$B$4:$F$904,5,0)</f>
        <v>6.2100000000000002E-3</v>
      </c>
      <c r="G10617" s="67"/>
      <c r="H10617" s="67"/>
      <c r="J10617" s="67"/>
      <c r="P10617" s="68"/>
      <c r="Q10617" s="69"/>
      <c r="R10617" s="69"/>
      <c r="Z10617" s="70"/>
      <c r="AA10617" s="71"/>
      <c r="AB10617" s="70"/>
      <c r="AC10617" s="70"/>
      <c r="AD10617" s="53"/>
      <c r="AE10617" s="53"/>
      <c r="AF10617" s="72"/>
      <c r="AG10617" s="70"/>
      <c r="AH10617" s="70"/>
      <c r="AI10617" s="70"/>
    </row>
    <row r="10618" spans="1:35" ht="12.75" customHeight="1" x14ac:dyDescent="0.2">
      <c r="A10618" s="64" t="s">
        <v>1817</v>
      </c>
      <c r="B10618" s="65" t="s">
        <v>1816</v>
      </c>
      <c r="C10618" s="65">
        <v>447972</v>
      </c>
      <c r="D10618" s="66">
        <f>VLOOKUP(A10618,'2.1 Termination Charges'!$B$4:$F$904,5,0)</f>
        <v>6.2100000000000002E-3</v>
      </c>
      <c r="G10618" s="67"/>
      <c r="H10618" s="67"/>
      <c r="J10618" s="67"/>
      <c r="P10618" s="68"/>
      <c r="Q10618" s="69"/>
      <c r="R10618" s="69"/>
      <c r="Z10618" s="70"/>
      <c r="AA10618" s="71"/>
      <c r="AB10618" s="70"/>
      <c r="AC10618" s="70"/>
      <c r="AD10618" s="53"/>
      <c r="AE10618" s="53"/>
      <c r="AF10618" s="72"/>
      <c r="AG10618" s="70"/>
      <c r="AH10618" s="70"/>
      <c r="AI10618" s="70"/>
    </row>
    <row r="10619" spans="1:35" ht="12.75" customHeight="1" x14ac:dyDescent="0.2">
      <c r="A10619" s="64" t="s">
        <v>1817</v>
      </c>
      <c r="B10619" s="65" t="s">
        <v>1816</v>
      </c>
      <c r="C10619" s="65">
        <v>447973</v>
      </c>
      <c r="D10619" s="66">
        <f>VLOOKUP(A10619,'2.1 Termination Charges'!$B$4:$F$904,5,0)</f>
        <v>6.2100000000000002E-3</v>
      </c>
      <c r="G10619" s="67"/>
      <c r="H10619" s="67"/>
      <c r="J10619" s="67"/>
      <c r="P10619" s="68"/>
      <c r="Q10619" s="69"/>
      <c r="R10619" s="69"/>
      <c r="Z10619" s="70"/>
      <c r="AA10619" s="71"/>
      <c r="AB10619" s="70"/>
      <c r="AC10619" s="70"/>
      <c r="AD10619" s="53"/>
      <c r="AE10619" s="53"/>
      <c r="AF10619" s="72"/>
      <c r="AG10619" s="70"/>
      <c r="AH10619" s="70"/>
      <c r="AI10619" s="70"/>
    </row>
    <row r="10620" spans="1:35" ht="12.75" customHeight="1" x14ac:dyDescent="0.2">
      <c r="A10620" s="64" t="s">
        <v>1817</v>
      </c>
      <c r="B10620" s="65" t="s">
        <v>1816</v>
      </c>
      <c r="C10620" s="65">
        <v>447974</v>
      </c>
      <c r="D10620" s="66">
        <f>VLOOKUP(A10620,'2.1 Termination Charges'!$B$4:$F$904,5,0)</f>
        <v>6.2100000000000002E-3</v>
      </c>
      <c r="G10620" s="67"/>
      <c r="H10620" s="67"/>
      <c r="J10620" s="67"/>
      <c r="P10620" s="68"/>
      <c r="Q10620" s="69"/>
      <c r="R10620" s="69"/>
      <c r="Z10620" s="70"/>
      <c r="AA10620" s="71"/>
      <c r="AB10620" s="70"/>
      <c r="AC10620" s="70"/>
      <c r="AD10620" s="53"/>
      <c r="AE10620" s="53"/>
      <c r="AF10620" s="72"/>
      <c r="AG10620" s="70"/>
      <c r="AH10620" s="70"/>
      <c r="AI10620" s="70"/>
    </row>
    <row r="10621" spans="1:35" ht="12.75" customHeight="1" x14ac:dyDescent="0.2">
      <c r="A10621" s="64" t="s">
        <v>1817</v>
      </c>
      <c r="B10621" s="65" t="s">
        <v>1816</v>
      </c>
      <c r="C10621" s="65">
        <v>447975</v>
      </c>
      <c r="D10621" s="66">
        <f>VLOOKUP(A10621,'2.1 Termination Charges'!$B$4:$F$904,5,0)</f>
        <v>6.2100000000000002E-3</v>
      </c>
      <c r="G10621" s="67"/>
      <c r="H10621" s="67"/>
      <c r="J10621" s="67"/>
      <c r="P10621" s="68"/>
      <c r="Q10621" s="69"/>
      <c r="R10621" s="69"/>
      <c r="Z10621" s="70"/>
      <c r="AA10621" s="71"/>
      <c r="AB10621" s="70"/>
      <c r="AC10621" s="70"/>
      <c r="AD10621" s="53"/>
      <c r="AE10621" s="53"/>
      <c r="AF10621" s="72"/>
      <c r="AG10621" s="70"/>
      <c r="AH10621" s="70"/>
      <c r="AI10621" s="70"/>
    </row>
    <row r="10622" spans="1:35" ht="12.75" customHeight="1" x14ac:dyDescent="0.2">
      <c r="A10622" s="64" t="s">
        <v>1817</v>
      </c>
      <c r="B10622" s="65" t="s">
        <v>1816</v>
      </c>
      <c r="C10622" s="65">
        <v>447976</v>
      </c>
      <c r="D10622" s="66">
        <f>VLOOKUP(A10622,'2.1 Termination Charges'!$B$4:$F$904,5,0)</f>
        <v>6.2100000000000002E-3</v>
      </c>
      <c r="G10622" s="67"/>
      <c r="H10622" s="67"/>
      <c r="J10622" s="67"/>
      <c r="P10622" s="68"/>
      <c r="Q10622" s="69"/>
      <c r="R10622" s="69"/>
      <c r="Z10622" s="70"/>
      <c r="AA10622" s="71"/>
      <c r="AB10622" s="70"/>
      <c r="AC10622" s="70"/>
      <c r="AD10622" s="53"/>
      <c r="AE10622" s="53"/>
      <c r="AF10622" s="72"/>
      <c r="AG10622" s="70"/>
      <c r="AH10622" s="70"/>
      <c r="AI10622" s="70"/>
    </row>
    <row r="10623" spans="1:35" ht="12.75" customHeight="1" x14ac:dyDescent="0.2">
      <c r="A10623" s="64" t="s">
        <v>1817</v>
      </c>
      <c r="B10623" s="65" t="s">
        <v>1816</v>
      </c>
      <c r="C10623" s="65">
        <v>447977</v>
      </c>
      <c r="D10623" s="66">
        <f>VLOOKUP(A10623,'2.1 Termination Charges'!$B$4:$F$904,5,0)</f>
        <v>6.2100000000000002E-3</v>
      </c>
      <c r="G10623" s="67"/>
      <c r="H10623" s="67"/>
      <c r="J10623" s="67"/>
      <c r="P10623" s="68"/>
      <c r="Q10623" s="69"/>
      <c r="R10623" s="69"/>
      <c r="Z10623" s="70"/>
      <c r="AA10623" s="71"/>
      <c r="AB10623" s="70"/>
      <c r="AC10623" s="70"/>
      <c r="AD10623" s="53"/>
      <c r="AE10623" s="53"/>
      <c r="AF10623" s="72"/>
      <c r="AG10623" s="70"/>
      <c r="AH10623" s="70"/>
      <c r="AI10623" s="70"/>
    </row>
    <row r="10624" spans="1:35" ht="12.75" customHeight="1" x14ac:dyDescent="0.2">
      <c r="A10624" s="64" t="s">
        <v>1817</v>
      </c>
      <c r="B10624" s="65" t="s">
        <v>1816</v>
      </c>
      <c r="C10624" s="65">
        <v>447980</v>
      </c>
      <c r="D10624" s="66">
        <f>VLOOKUP(A10624,'2.1 Termination Charges'!$B$4:$F$904,5,0)</f>
        <v>6.2100000000000002E-3</v>
      </c>
      <c r="G10624" s="67"/>
      <c r="H10624" s="67"/>
      <c r="J10624" s="67"/>
      <c r="P10624" s="68"/>
      <c r="Q10624" s="69"/>
      <c r="R10624" s="69"/>
      <c r="Z10624" s="70"/>
      <c r="AA10624" s="71"/>
      <c r="AB10624" s="70"/>
      <c r="AC10624" s="70"/>
      <c r="AD10624" s="53"/>
      <c r="AE10624" s="53"/>
      <c r="AF10624" s="72"/>
      <c r="AG10624" s="70"/>
      <c r="AH10624" s="70"/>
      <c r="AI10624" s="70"/>
    </row>
    <row r="10625" spans="1:35" ht="12.75" customHeight="1" x14ac:dyDescent="0.2">
      <c r="A10625" s="64" t="s">
        <v>1817</v>
      </c>
      <c r="B10625" s="65" t="s">
        <v>1816</v>
      </c>
      <c r="C10625" s="65">
        <v>447981</v>
      </c>
      <c r="D10625" s="66">
        <f>VLOOKUP(A10625,'2.1 Termination Charges'!$B$4:$F$904,5,0)</f>
        <v>6.2100000000000002E-3</v>
      </c>
      <c r="G10625" s="67"/>
      <c r="H10625" s="67"/>
      <c r="J10625" s="67"/>
      <c r="P10625" s="68"/>
      <c r="Q10625" s="69"/>
      <c r="R10625" s="69"/>
      <c r="Z10625" s="70"/>
      <c r="AA10625" s="71"/>
      <c r="AB10625" s="70"/>
      <c r="AC10625" s="70"/>
      <c r="AD10625" s="53"/>
      <c r="AE10625" s="53"/>
      <c r="AF10625" s="72"/>
      <c r="AG10625" s="70"/>
      <c r="AH10625" s="70"/>
      <c r="AI10625" s="70"/>
    </row>
    <row r="10626" spans="1:35" ht="12.75" customHeight="1" x14ac:dyDescent="0.2">
      <c r="A10626" s="64" t="s">
        <v>1817</v>
      </c>
      <c r="B10626" s="65" t="s">
        <v>1816</v>
      </c>
      <c r="C10626" s="65">
        <v>447982</v>
      </c>
      <c r="D10626" s="66">
        <f>VLOOKUP(A10626,'2.1 Termination Charges'!$B$4:$F$904,5,0)</f>
        <v>6.2100000000000002E-3</v>
      </c>
      <c r="G10626" s="67"/>
      <c r="H10626" s="67"/>
      <c r="J10626" s="67"/>
      <c r="P10626" s="68"/>
      <c r="Q10626" s="69"/>
      <c r="R10626" s="69"/>
      <c r="Z10626" s="70"/>
      <c r="AA10626" s="71"/>
      <c r="AB10626" s="70"/>
      <c r="AC10626" s="70"/>
      <c r="AD10626" s="53"/>
      <c r="AE10626" s="53"/>
      <c r="AF10626" s="72"/>
      <c r="AG10626" s="70"/>
      <c r="AH10626" s="70"/>
      <c r="AI10626" s="70"/>
    </row>
    <row r="10627" spans="1:35" ht="12.75" customHeight="1" x14ac:dyDescent="0.2">
      <c r="A10627" s="64" t="s">
        <v>1817</v>
      </c>
      <c r="B10627" s="65" t="s">
        <v>1816</v>
      </c>
      <c r="C10627" s="65">
        <v>447983</v>
      </c>
      <c r="D10627" s="66">
        <f>VLOOKUP(A10627,'2.1 Termination Charges'!$B$4:$F$904,5,0)</f>
        <v>6.2100000000000002E-3</v>
      </c>
      <c r="G10627" s="67"/>
      <c r="H10627" s="67"/>
      <c r="J10627" s="67"/>
      <c r="P10627" s="68"/>
      <c r="Q10627" s="69"/>
      <c r="R10627" s="69"/>
      <c r="Z10627" s="70"/>
      <c r="AA10627" s="71"/>
      <c r="AB10627" s="70"/>
      <c r="AC10627" s="70"/>
      <c r="AD10627" s="53"/>
      <c r="AE10627" s="53"/>
      <c r="AF10627" s="72"/>
      <c r="AG10627" s="70"/>
      <c r="AH10627" s="70"/>
      <c r="AI10627" s="70"/>
    </row>
    <row r="10628" spans="1:35" ht="12.75" customHeight="1" x14ac:dyDescent="0.2">
      <c r="A10628" s="64" t="s">
        <v>1817</v>
      </c>
      <c r="B10628" s="65" t="s">
        <v>1816</v>
      </c>
      <c r="C10628" s="65">
        <v>447984</v>
      </c>
      <c r="D10628" s="66">
        <f>VLOOKUP(A10628,'2.1 Termination Charges'!$B$4:$F$904,5,0)</f>
        <v>6.2100000000000002E-3</v>
      </c>
      <c r="G10628" s="67"/>
      <c r="H10628" s="67"/>
      <c r="J10628" s="67"/>
      <c r="P10628" s="68"/>
      <c r="Q10628" s="69"/>
      <c r="R10628" s="69"/>
      <c r="Z10628" s="70"/>
      <c r="AA10628" s="71"/>
      <c r="AB10628" s="70"/>
      <c r="AC10628" s="70"/>
      <c r="AD10628" s="53"/>
      <c r="AE10628" s="53"/>
      <c r="AF10628" s="72"/>
      <c r="AG10628" s="70"/>
      <c r="AH10628" s="70"/>
      <c r="AI10628" s="70"/>
    </row>
    <row r="10629" spans="1:35" ht="12.75" customHeight="1" x14ac:dyDescent="0.2">
      <c r="A10629" s="64" t="s">
        <v>1817</v>
      </c>
      <c r="B10629" s="65" t="s">
        <v>1816</v>
      </c>
      <c r="C10629" s="65">
        <v>447985</v>
      </c>
      <c r="D10629" s="66">
        <f>VLOOKUP(A10629,'2.1 Termination Charges'!$B$4:$F$904,5,0)</f>
        <v>6.2100000000000002E-3</v>
      </c>
      <c r="G10629" s="67"/>
      <c r="H10629" s="67"/>
      <c r="J10629" s="67"/>
      <c r="P10629" s="68"/>
      <c r="Q10629" s="69"/>
      <c r="R10629" s="69"/>
      <c r="Z10629" s="70"/>
      <c r="AA10629" s="71"/>
      <c r="AB10629" s="70"/>
      <c r="AC10629" s="70"/>
      <c r="AD10629" s="53"/>
      <c r="AE10629" s="53"/>
      <c r="AF10629" s="72"/>
      <c r="AG10629" s="70"/>
      <c r="AH10629" s="70"/>
      <c r="AI10629" s="70"/>
    </row>
    <row r="10630" spans="1:35" ht="12.75" customHeight="1" x14ac:dyDescent="0.2">
      <c r="A10630" s="64" t="s">
        <v>1817</v>
      </c>
      <c r="B10630" s="65" t="s">
        <v>1816</v>
      </c>
      <c r="C10630" s="65">
        <v>447986</v>
      </c>
      <c r="D10630" s="66">
        <f>VLOOKUP(A10630,'2.1 Termination Charges'!$B$4:$F$904,5,0)</f>
        <v>6.2100000000000002E-3</v>
      </c>
      <c r="G10630" s="67"/>
      <c r="H10630" s="67"/>
      <c r="J10630" s="67"/>
      <c r="P10630" s="68"/>
      <c r="Q10630" s="69"/>
      <c r="R10630" s="69"/>
      <c r="Z10630" s="70"/>
      <c r="AA10630" s="71"/>
      <c r="AB10630" s="70"/>
      <c r="AC10630" s="70"/>
      <c r="AD10630" s="53"/>
      <c r="AE10630" s="53"/>
      <c r="AF10630" s="72"/>
      <c r="AG10630" s="70"/>
      <c r="AH10630" s="70"/>
      <c r="AI10630" s="70"/>
    </row>
    <row r="10631" spans="1:35" ht="12.75" customHeight="1" x14ac:dyDescent="0.2">
      <c r="A10631" s="64" t="s">
        <v>1817</v>
      </c>
      <c r="B10631" s="65" t="s">
        <v>1816</v>
      </c>
      <c r="C10631" s="65">
        <v>447987</v>
      </c>
      <c r="D10631" s="66">
        <f>VLOOKUP(A10631,'2.1 Termination Charges'!$B$4:$F$904,5,0)</f>
        <v>6.2100000000000002E-3</v>
      </c>
      <c r="G10631" s="67"/>
      <c r="H10631" s="67"/>
      <c r="J10631" s="67"/>
      <c r="P10631" s="68"/>
      <c r="Q10631" s="69"/>
      <c r="R10631" s="69"/>
      <c r="Z10631" s="70"/>
      <c r="AA10631" s="71"/>
      <c r="AB10631" s="70"/>
      <c r="AC10631" s="70"/>
      <c r="AD10631" s="53"/>
      <c r="AE10631" s="53"/>
      <c r="AF10631" s="72"/>
      <c r="AG10631" s="70"/>
      <c r="AH10631" s="70"/>
      <c r="AI10631" s="70"/>
    </row>
    <row r="10632" spans="1:35" ht="12.75" customHeight="1" x14ac:dyDescent="0.2">
      <c r="A10632" s="64" t="s">
        <v>1817</v>
      </c>
      <c r="B10632" s="65" t="s">
        <v>1816</v>
      </c>
      <c r="C10632" s="65">
        <v>447989</v>
      </c>
      <c r="D10632" s="66">
        <f>VLOOKUP(A10632,'2.1 Termination Charges'!$B$4:$F$904,5,0)</f>
        <v>6.2100000000000002E-3</v>
      </c>
      <c r="G10632" s="67"/>
      <c r="H10632" s="67"/>
      <c r="J10632" s="67"/>
      <c r="P10632" s="68"/>
      <c r="Q10632" s="69"/>
      <c r="R10632" s="69"/>
      <c r="Z10632" s="70"/>
      <c r="AA10632" s="71"/>
      <c r="AB10632" s="70"/>
      <c r="AC10632" s="70"/>
      <c r="AD10632" s="53"/>
      <c r="AE10632" s="53"/>
      <c r="AF10632" s="72"/>
      <c r="AG10632" s="70"/>
      <c r="AH10632" s="70"/>
      <c r="AI10632" s="70"/>
    </row>
    <row r="10633" spans="1:35" ht="12.75" customHeight="1" x14ac:dyDescent="0.2">
      <c r="A10633" s="64" t="s">
        <v>1819</v>
      </c>
      <c r="B10633" s="65" t="s">
        <v>1818</v>
      </c>
      <c r="C10633" s="65">
        <v>447307</v>
      </c>
      <c r="D10633" s="66">
        <f>VLOOKUP(A10633,'2.1 Termination Charges'!$B$4:$F$904,5,0)</f>
        <v>6.2100000000000002E-3</v>
      </c>
      <c r="G10633" s="67"/>
      <c r="H10633" s="67"/>
      <c r="J10633" s="67"/>
      <c r="P10633" s="68"/>
      <c r="Q10633" s="69"/>
      <c r="R10633" s="69"/>
      <c r="Z10633" s="70"/>
      <c r="AA10633" s="71"/>
      <c r="AB10633" s="70"/>
      <c r="AC10633" s="70"/>
      <c r="AD10633" s="53"/>
      <c r="AE10633" s="53"/>
      <c r="AF10633" s="72"/>
      <c r="AG10633" s="70"/>
      <c r="AH10633" s="70"/>
      <c r="AI10633" s="70"/>
    </row>
    <row r="10634" spans="1:35" ht="12.75" customHeight="1" x14ac:dyDescent="0.2">
      <c r="A10634" s="64" t="s">
        <v>1819</v>
      </c>
      <c r="B10634" s="65" t="s">
        <v>1818</v>
      </c>
      <c r="C10634" s="65">
        <v>447308</v>
      </c>
      <c r="D10634" s="66">
        <f>VLOOKUP(A10634,'2.1 Termination Charges'!$B$4:$F$904,5,0)</f>
        <v>6.2100000000000002E-3</v>
      </c>
      <c r="G10634" s="67"/>
      <c r="H10634" s="67"/>
      <c r="J10634" s="67"/>
      <c r="P10634" s="68"/>
      <c r="Q10634" s="69"/>
      <c r="R10634" s="69"/>
      <c r="Z10634" s="70"/>
      <c r="AA10634" s="71"/>
      <c r="AB10634" s="70"/>
      <c r="AC10634" s="70"/>
      <c r="AD10634" s="53"/>
      <c r="AE10634" s="53"/>
      <c r="AF10634" s="72"/>
      <c r="AG10634" s="70"/>
      <c r="AH10634" s="70"/>
      <c r="AI10634" s="70"/>
    </row>
    <row r="10635" spans="1:35" ht="12.75" customHeight="1" x14ac:dyDescent="0.2">
      <c r="A10635" s="64" t="s">
        <v>1819</v>
      </c>
      <c r="B10635" s="65" t="s">
        <v>1818</v>
      </c>
      <c r="C10635" s="65">
        <v>447309</v>
      </c>
      <c r="D10635" s="66">
        <f>VLOOKUP(A10635,'2.1 Termination Charges'!$B$4:$F$904,5,0)</f>
        <v>6.2100000000000002E-3</v>
      </c>
      <c r="G10635" s="67"/>
      <c r="H10635" s="67"/>
      <c r="J10635" s="67"/>
      <c r="P10635" s="68"/>
      <c r="Q10635" s="69"/>
      <c r="R10635" s="69"/>
      <c r="Z10635" s="70"/>
      <c r="AA10635" s="71"/>
      <c r="AB10635" s="70"/>
      <c r="AC10635" s="70"/>
      <c r="AD10635" s="53"/>
      <c r="AE10635" s="53"/>
      <c r="AF10635" s="72"/>
      <c r="AG10635" s="70"/>
      <c r="AH10635" s="70"/>
      <c r="AI10635" s="70"/>
    </row>
    <row r="10636" spans="1:35" ht="12.75" customHeight="1" x14ac:dyDescent="0.2">
      <c r="A10636" s="64" t="s">
        <v>1819</v>
      </c>
      <c r="B10636" s="65" t="s">
        <v>1818</v>
      </c>
      <c r="C10636" s="65">
        <v>447310</v>
      </c>
      <c r="D10636" s="66">
        <f>VLOOKUP(A10636,'2.1 Termination Charges'!$B$4:$F$904,5,0)</f>
        <v>6.2100000000000002E-3</v>
      </c>
      <c r="G10636" s="67"/>
      <c r="H10636" s="67"/>
      <c r="J10636" s="67"/>
      <c r="P10636" s="68"/>
      <c r="Q10636" s="69"/>
      <c r="R10636" s="69"/>
      <c r="Z10636" s="70"/>
      <c r="AA10636" s="71"/>
      <c r="AB10636" s="70"/>
      <c r="AC10636" s="70"/>
      <c r="AD10636" s="53"/>
      <c r="AE10636" s="53"/>
      <c r="AF10636" s="72"/>
      <c r="AG10636" s="70"/>
      <c r="AH10636" s="70"/>
      <c r="AI10636" s="70"/>
    </row>
    <row r="10637" spans="1:35" ht="12.75" customHeight="1" x14ac:dyDescent="0.2">
      <c r="A10637" s="64" t="s">
        <v>1819</v>
      </c>
      <c r="B10637" s="65" t="s">
        <v>1818</v>
      </c>
      <c r="C10637" s="65">
        <v>447311</v>
      </c>
      <c r="D10637" s="66">
        <f>VLOOKUP(A10637,'2.1 Termination Charges'!$B$4:$F$904,5,0)</f>
        <v>6.2100000000000002E-3</v>
      </c>
      <c r="G10637" s="67"/>
      <c r="H10637" s="67"/>
      <c r="J10637" s="67"/>
      <c r="P10637" s="68"/>
      <c r="Q10637" s="69"/>
      <c r="R10637" s="69"/>
      <c r="Z10637" s="70"/>
      <c r="AA10637" s="71"/>
      <c r="AB10637" s="70"/>
      <c r="AC10637" s="70"/>
      <c r="AD10637" s="53"/>
      <c r="AE10637" s="53"/>
      <c r="AF10637" s="72"/>
      <c r="AG10637" s="70"/>
      <c r="AH10637" s="70"/>
      <c r="AI10637" s="70"/>
    </row>
    <row r="10638" spans="1:35" ht="12.75" customHeight="1" x14ac:dyDescent="0.2">
      <c r="A10638" s="64" t="s">
        <v>1819</v>
      </c>
      <c r="B10638" s="65" t="s">
        <v>1818</v>
      </c>
      <c r="C10638" s="65">
        <v>447312</v>
      </c>
      <c r="D10638" s="66">
        <f>VLOOKUP(A10638,'2.1 Termination Charges'!$B$4:$F$904,5,0)</f>
        <v>6.2100000000000002E-3</v>
      </c>
      <c r="G10638" s="67"/>
      <c r="H10638" s="67"/>
      <c r="J10638" s="67"/>
      <c r="P10638" s="68"/>
      <c r="Q10638" s="69"/>
      <c r="R10638" s="69"/>
      <c r="Z10638" s="70"/>
      <c r="AA10638" s="71"/>
      <c r="AB10638" s="70"/>
      <c r="AC10638" s="70"/>
      <c r="AD10638" s="53"/>
      <c r="AE10638" s="53"/>
      <c r="AF10638" s="72"/>
      <c r="AG10638" s="70"/>
      <c r="AH10638" s="70"/>
      <c r="AI10638" s="70"/>
    </row>
    <row r="10639" spans="1:35" ht="12.75" customHeight="1" x14ac:dyDescent="0.2">
      <c r="A10639" s="64" t="s">
        <v>1819</v>
      </c>
      <c r="B10639" s="65" t="s">
        <v>1818</v>
      </c>
      <c r="C10639" s="65">
        <v>447360</v>
      </c>
      <c r="D10639" s="66">
        <f>VLOOKUP(A10639,'2.1 Termination Charges'!$B$4:$F$904,5,0)</f>
        <v>6.2100000000000002E-3</v>
      </c>
      <c r="G10639" s="67"/>
      <c r="H10639" s="67"/>
      <c r="J10639" s="67"/>
      <c r="P10639" s="68"/>
      <c r="Q10639" s="69"/>
      <c r="R10639" s="69"/>
      <c r="Z10639" s="70"/>
      <c r="AA10639" s="71"/>
      <c r="AB10639" s="70"/>
      <c r="AC10639" s="70"/>
      <c r="AD10639" s="53"/>
      <c r="AE10639" s="53"/>
      <c r="AF10639" s="72"/>
      <c r="AG10639" s="70"/>
      <c r="AH10639" s="70"/>
      <c r="AI10639" s="70"/>
    </row>
    <row r="10640" spans="1:35" ht="12.75" customHeight="1" x14ac:dyDescent="0.2">
      <c r="A10640" s="64" t="s">
        <v>1819</v>
      </c>
      <c r="B10640" s="65" t="s">
        <v>1818</v>
      </c>
      <c r="C10640" s="65">
        <v>447361</v>
      </c>
      <c r="D10640" s="66">
        <f>VLOOKUP(A10640,'2.1 Termination Charges'!$B$4:$F$904,5,0)</f>
        <v>6.2100000000000002E-3</v>
      </c>
      <c r="G10640" s="67"/>
      <c r="H10640" s="67"/>
      <c r="J10640" s="67"/>
      <c r="P10640" s="68"/>
      <c r="Q10640" s="69"/>
      <c r="R10640" s="69"/>
      <c r="Z10640" s="70"/>
      <c r="AA10640" s="71"/>
      <c r="AB10640" s="70"/>
      <c r="AC10640" s="70"/>
      <c r="AD10640" s="53"/>
      <c r="AE10640" s="53"/>
      <c r="AF10640" s="72"/>
      <c r="AG10640" s="70"/>
      <c r="AH10640" s="70"/>
      <c r="AI10640" s="70"/>
    </row>
    <row r="10641" spans="1:35" ht="12.75" customHeight="1" x14ac:dyDescent="0.2">
      <c r="A10641" s="64" t="s">
        <v>1819</v>
      </c>
      <c r="B10641" s="65" t="s">
        <v>1818</v>
      </c>
      <c r="C10641" s="65">
        <v>447362</v>
      </c>
      <c r="D10641" s="66">
        <f>VLOOKUP(A10641,'2.1 Termination Charges'!$B$4:$F$904,5,0)</f>
        <v>6.2100000000000002E-3</v>
      </c>
      <c r="G10641" s="67"/>
      <c r="H10641" s="67"/>
      <c r="J10641" s="67"/>
      <c r="P10641" s="68"/>
      <c r="Q10641" s="69"/>
      <c r="R10641" s="69"/>
      <c r="Z10641" s="70"/>
      <c r="AA10641" s="71"/>
      <c r="AB10641" s="70"/>
      <c r="AC10641" s="70"/>
      <c r="AD10641" s="53"/>
      <c r="AE10641" s="53"/>
      <c r="AF10641" s="72"/>
      <c r="AG10641" s="70"/>
      <c r="AH10641" s="70"/>
      <c r="AI10641" s="70"/>
    </row>
    <row r="10642" spans="1:35" ht="12.75" customHeight="1" x14ac:dyDescent="0.2">
      <c r="A10642" s="64" t="s">
        <v>1819</v>
      </c>
      <c r="B10642" s="65" t="s">
        <v>1818</v>
      </c>
      <c r="C10642" s="65">
        <v>447363</v>
      </c>
      <c r="D10642" s="66">
        <f>VLOOKUP(A10642,'2.1 Termination Charges'!$B$4:$F$904,5,0)</f>
        <v>6.2100000000000002E-3</v>
      </c>
      <c r="G10642" s="67"/>
      <c r="H10642" s="67"/>
      <c r="J10642" s="67"/>
      <c r="P10642" s="68"/>
      <c r="Q10642" s="69"/>
      <c r="R10642" s="69"/>
      <c r="Z10642" s="70"/>
      <c r="AA10642" s="71"/>
      <c r="AB10642" s="70"/>
      <c r="AC10642" s="70"/>
      <c r="AD10642" s="53"/>
      <c r="AE10642" s="53"/>
      <c r="AF10642" s="72"/>
      <c r="AG10642" s="70"/>
      <c r="AH10642" s="70"/>
      <c r="AI10642" s="70"/>
    </row>
    <row r="10643" spans="1:35" ht="12.75" customHeight="1" x14ac:dyDescent="0.2">
      <c r="A10643" s="64" t="s">
        <v>1819</v>
      </c>
      <c r="B10643" s="65" t="s">
        <v>1818</v>
      </c>
      <c r="C10643" s="65">
        <v>447365</v>
      </c>
      <c r="D10643" s="66">
        <f>VLOOKUP(A10643,'2.1 Termination Charges'!$B$4:$F$904,5,0)</f>
        <v>6.2100000000000002E-3</v>
      </c>
      <c r="G10643" s="67"/>
      <c r="H10643" s="67"/>
      <c r="J10643" s="67"/>
      <c r="P10643" s="68"/>
      <c r="Q10643" s="69"/>
      <c r="R10643" s="69"/>
      <c r="Z10643" s="70"/>
      <c r="AA10643" s="71"/>
      <c r="AB10643" s="70"/>
      <c r="AC10643" s="70"/>
      <c r="AD10643" s="53"/>
      <c r="AE10643" s="53"/>
      <c r="AF10643" s="72"/>
      <c r="AG10643" s="70"/>
      <c r="AH10643" s="70"/>
      <c r="AI10643" s="70"/>
    </row>
    <row r="10644" spans="1:35" ht="12.75" customHeight="1" x14ac:dyDescent="0.2">
      <c r="A10644" s="64" t="s">
        <v>1819</v>
      </c>
      <c r="B10644" s="65" t="s">
        <v>1818</v>
      </c>
      <c r="C10644" s="65">
        <v>447366</v>
      </c>
      <c r="D10644" s="66">
        <f>VLOOKUP(A10644,'2.1 Termination Charges'!$B$4:$F$904,5,0)</f>
        <v>6.2100000000000002E-3</v>
      </c>
      <c r="G10644" s="67"/>
      <c r="H10644" s="67"/>
      <c r="J10644" s="67"/>
      <c r="P10644" s="68"/>
      <c r="Q10644" s="69"/>
      <c r="R10644" s="69"/>
      <c r="Z10644" s="70"/>
      <c r="AA10644" s="71"/>
      <c r="AB10644" s="70"/>
      <c r="AC10644" s="70"/>
      <c r="AD10644" s="53"/>
      <c r="AE10644" s="53"/>
      <c r="AF10644" s="72"/>
      <c r="AG10644" s="70"/>
      <c r="AH10644" s="70"/>
      <c r="AI10644" s="70"/>
    </row>
    <row r="10645" spans="1:35" ht="12.75" customHeight="1" x14ac:dyDescent="0.2">
      <c r="A10645" s="64" t="s">
        <v>1819</v>
      </c>
      <c r="B10645" s="65" t="s">
        <v>1818</v>
      </c>
      <c r="C10645" s="65">
        <v>447367</v>
      </c>
      <c r="D10645" s="66">
        <f>VLOOKUP(A10645,'2.1 Termination Charges'!$B$4:$F$904,5,0)</f>
        <v>6.2100000000000002E-3</v>
      </c>
      <c r="G10645" s="67"/>
      <c r="H10645" s="67"/>
      <c r="J10645" s="67"/>
      <c r="P10645" s="68"/>
      <c r="Q10645" s="69"/>
      <c r="R10645" s="69"/>
      <c r="Z10645" s="70"/>
      <c r="AA10645" s="71"/>
      <c r="AB10645" s="70"/>
      <c r="AC10645" s="70"/>
      <c r="AD10645" s="53"/>
      <c r="AE10645" s="53"/>
      <c r="AF10645" s="72"/>
      <c r="AG10645" s="70"/>
      <c r="AH10645" s="70"/>
      <c r="AI10645" s="70"/>
    </row>
    <row r="10646" spans="1:35" ht="12.75" customHeight="1" x14ac:dyDescent="0.2">
      <c r="A10646" s="64" t="s">
        <v>1819</v>
      </c>
      <c r="B10646" s="65" t="s">
        <v>1818</v>
      </c>
      <c r="C10646" s="65">
        <v>447378</v>
      </c>
      <c r="D10646" s="66">
        <f>VLOOKUP(A10646,'2.1 Termination Charges'!$B$4:$F$904,5,0)</f>
        <v>6.2100000000000002E-3</v>
      </c>
      <c r="G10646" s="67"/>
      <c r="H10646" s="67"/>
      <c r="J10646" s="67"/>
      <c r="P10646" s="68"/>
      <c r="Q10646" s="69"/>
      <c r="R10646" s="69"/>
      <c r="Z10646" s="70"/>
      <c r="AA10646" s="71"/>
      <c r="AB10646" s="70"/>
      <c r="AC10646" s="70"/>
      <c r="AD10646" s="53"/>
      <c r="AE10646" s="53"/>
      <c r="AF10646" s="72"/>
      <c r="AG10646" s="70"/>
      <c r="AH10646" s="70"/>
      <c r="AI10646" s="70"/>
    </row>
    <row r="10647" spans="1:35" ht="12.75" customHeight="1" x14ac:dyDescent="0.2">
      <c r="A10647" s="64" t="s">
        <v>1819</v>
      </c>
      <c r="B10647" s="65" t="s">
        <v>1818</v>
      </c>
      <c r="C10647" s="65">
        <v>447380</v>
      </c>
      <c r="D10647" s="66">
        <f>VLOOKUP(A10647,'2.1 Termination Charges'!$B$4:$F$904,5,0)</f>
        <v>6.2100000000000002E-3</v>
      </c>
      <c r="G10647" s="67"/>
      <c r="H10647" s="67"/>
      <c r="J10647" s="67"/>
      <c r="P10647" s="68"/>
      <c r="Q10647" s="69"/>
      <c r="R10647" s="69"/>
      <c r="Z10647" s="70"/>
      <c r="AA10647" s="71"/>
      <c r="AB10647" s="70"/>
      <c r="AC10647" s="70"/>
      <c r="AD10647" s="53"/>
      <c r="AE10647" s="53"/>
      <c r="AF10647" s="72"/>
      <c r="AG10647" s="70"/>
      <c r="AH10647" s="70"/>
      <c r="AI10647" s="70"/>
    </row>
    <row r="10648" spans="1:35" ht="12.75" customHeight="1" x14ac:dyDescent="0.2">
      <c r="A10648" s="64" t="s">
        <v>1819</v>
      </c>
      <c r="B10648" s="65" t="s">
        <v>1818</v>
      </c>
      <c r="C10648" s="65">
        <v>447383</v>
      </c>
      <c r="D10648" s="66">
        <f>VLOOKUP(A10648,'2.1 Termination Charges'!$B$4:$F$904,5,0)</f>
        <v>6.2100000000000002E-3</v>
      </c>
      <c r="G10648" s="67"/>
      <c r="H10648" s="67"/>
      <c r="J10648" s="67"/>
      <c r="P10648" s="68"/>
      <c r="Q10648" s="69"/>
      <c r="R10648" s="69"/>
      <c r="Z10648" s="70"/>
      <c r="AA10648" s="71"/>
      <c r="AB10648" s="70"/>
      <c r="AC10648" s="70"/>
      <c r="AD10648" s="53"/>
      <c r="AE10648" s="53"/>
      <c r="AF10648" s="72"/>
      <c r="AG10648" s="70"/>
      <c r="AH10648" s="70"/>
      <c r="AI10648" s="70"/>
    </row>
    <row r="10649" spans="1:35" ht="12.75" customHeight="1" x14ac:dyDescent="0.2">
      <c r="A10649" s="64" t="s">
        <v>1819</v>
      </c>
      <c r="B10649" s="65" t="s">
        <v>1818</v>
      </c>
      <c r="C10649" s="65">
        <v>4473890</v>
      </c>
      <c r="D10649" s="66">
        <f>VLOOKUP(A10649,'2.1 Termination Charges'!$B$4:$F$904,5,0)</f>
        <v>6.2100000000000002E-3</v>
      </c>
      <c r="G10649" s="67"/>
      <c r="H10649" s="67"/>
      <c r="J10649" s="67"/>
      <c r="P10649" s="68"/>
      <c r="Q10649" s="69"/>
      <c r="R10649" s="69"/>
      <c r="Z10649" s="70"/>
      <c r="AA10649" s="71"/>
      <c r="AB10649" s="70"/>
      <c r="AC10649" s="70"/>
      <c r="AD10649" s="53"/>
      <c r="AE10649" s="53"/>
      <c r="AF10649" s="72"/>
      <c r="AG10649" s="70"/>
      <c r="AH10649" s="70"/>
      <c r="AI10649" s="70"/>
    </row>
    <row r="10650" spans="1:35" ht="12.75" customHeight="1" x14ac:dyDescent="0.2">
      <c r="A10650" s="64" t="s">
        <v>1819</v>
      </c>
      <c r="B10650" s="65" t="s">
        <v>1818</v>
      </c>
      <c r="C10650" s="65">
        <v>4473891</v>
      </c>
      <c r="D10650" s="66">
        <f>VLOOKUP(A10650,'2.1 Termination Charges'!$B$4:$F$904,5,0)</f>
        <v>6.2100000000000002E-3</v>
      </c>
      <c r="G10650" s="67"/>
      <c r="H10650" s="67"/>
      <c r="J10650" s="67"/>
      <c r="P10650" s="68"/>
      <c r="Q10650" s="69"/>
      <c r="R10650" s="69"/>
      <c r="Z10650" s="70"/>
      <c r="AA10650" s="71"/>
      <c r="AB10650" s="70"/>
      <c r="AC10650" s="70"/>
      <c r="AD10650" s="53"/>
      <c r="AE10650" s="53"/>
      <c r="AF10650" s="72"/>
      <c r="AG10650" s="70"/>
      <c r="AH10650" s="70"/>
      <c r="AI10650" s="70"/>
    </row>
    <row r="10651" spans="1:35" ht="12.75" customHeight="1" x14ac:dyDescent="0.2">
      <c r="A10651" s="64" t="s">
        <v>1819</v>
      </c>
      <c r="B10651" s="65" t="s">
        <v>1818</v>
      </c>
      <c r="C10651" s="65">
        <v>447397</v>
      </c>
      <c r="D10651" s="66">
        <f>VLOOKUP(A10651,'2.1 Termination Charges'!$B$4:$F$904,5,0)</f>
        <v>6.2100000000000002E-3</v>
      </c>
      <c r="G10651" s="67"/>
      <c r="H10651" s="67"/>
      <c r="J10651" s="67"/>
      <c r="P10651" s="68"/>
      <c r="Q10651" s="69"/>
      <c r="R10651" s="69"/>
      <c r="Z10651" s="70"/>
      <c r="AA10651" s="71"/>
      <c r="AB10651" s="70"/>
      <c r="AC10651" s="70"/>
      <c r="AD10651" s="53"/>
      <c r="AE10651" s="53"/>
      <c r="AF10651" s="72"/>
      <c r="AG10651" s="70"/>
      <c r="AH10651" s="70"/>
      <c r="AI10651" s="70"/>
    </row>
    <row r="10652" spans="1:35" ht="12.75" customHeight="1" x14ac:dyDescent="0.2">
      <c r="A10652" s="64" t="s">
        <v>1819</v>
      </c>
      <c r="B10652" s="65" t="s">
        <v>1818</v>
      </c>
      <c r="C10652" s="65">
        <v>447400</v>
      </c>
      <c r="D10652" s="66">
        <f>VLOOKUP(A10652,'2.1 Termination Charges'!$B$4:$F$904,5,0)</f>
        <v>6.2100000000000002E-3</v>
      </c>
      <c r="G10652" s="67"/>
      <c r="H10652" s="67"/>
      <c r="J10652" s="67"/>
      <c r="P10652" s="68"/>
      <c r="Q10652" s="69"/>
      <c r="R10652" s="69"/>
      <c r="Z10652" s="70"/>
      <c r="AA10652" s="71"/>
      <c r="AB10652" s="70"/>
      <c r="AC10652" s="70"/>
      <c r="AD10652" s="53"/>
      <c r="AE10652" s="53"/>
      <c r="AF10652" s="72"/>
      <c r="AG10652" s="70"/>
      <c r="AH10652" s="70"/>
      <c r="AI10652" s="70"/>
    </row>
    <row r="10653" spans="1:35" ht="12.75" customHeight="1" x14ac:dyDescent="0.2">
      <c r="A10653" s="64" t="s">
        <v>1819</v>
      </c>
      <c r="B10653" s="65" t="s">
        <v>1818</v>
      </c>
      <c r="C10653" s="65">
        <v>447401</v>
      </c>
      <c r="D10653" s="66">
        <f>VLOOKUP(A10653,'2.1 Termination Charges'!$B$4:$F$904,5,0)</f>
        <v>6.2100000000000002E-3</v>
      </c>
      <c r="G10653" s="67"/>
      <c r="H10653" s="67"/>
      <c r="J10653" s="67"/>
      <c r="P10653" s="68"/>
      <c r="Q10653" s="69"/>
      <c r="R10653" s="69"/>
      <c r="Z10653" s="70"/>
      <c r="AA10653" s="71"/>
      <c r="AB10653" s="70"/>
      <c r="AC10653" s="70"/>
      <c r="AD10653" s="53"/>
      <c r="AE10653" s="53"/>
      <c r="AF10653" s="72"/>
      <c r="AG10653" s="70"/>
      <c r="AH10653" s="70"/>
      <c r="AI10653" s="70"/>
    </row>
    <row r="10654" spans="1:35" ht="12.75" customHeight="1" x14ac:dyDescent="0.2">
      <c r="A10654" s="64" t="s">
        <v>1819</v>
      </c>
      <c r="B10654" s="65" t="s">
        <v>1818</v>
      </c>
      <c r="C10654" s="65">
        <v>447402</v>
      </c>
      <c r="D10654" s="66">
        <f>VLOOKUP(A10654,'2.1 Termination Charges'!$B$4:$F$904,5,0)</f>
        <v>6.2100000000000002E-3</v>
      </c>
      <c r="G10654" s="67"/>
      <c r="H10654" s="67"/>
      <c r="J10654" s="67"/>
      <c r="P10654" s="68"/>
      <c r="Q10654" s="69"/>
      <c r="R10654" s="69"/>
      <c r="Z10654" s="70"/>
      <c r="AA10654" s="71"/>
      <c r="AB10654" s="70"/>
      <c r="AC10654" s="70"/>
      <c r="AD10654" s="53"/>
      <c r="AE10654" s="53"/>
      <c r="AF10654" s="72"/>
      <c r="AG10654" s="70"/>
      <c r="AH10654" s="70"/>
      <c r="AI10654" s="70"/>
    </row>
    <row r="10655" spans="1:35" ht="12.75" customHeight="1" x14ac:dyDescent="0.2">
      <c r="A10655" s="64" t="s">
        <v>1819</v>
      </c>
      <c r="B10655" s="65" t="s">
        <v>1818</v>
      </c>
      <c r="C10655" s="65">
        <v>447403</v>
      </c>
      <c r="D10655" s="66">
        <f>VLOOKUP(A10655,'2.1 Termination Charges'!$B$4:$F$904,5,0)</f>
        <v>6.2100000000000002E-3</v>
      </c>
      <c r="G10655" s="67"/>
      <c r="H10655" s="67"/>
      <c r="J10655" s="67"/>
      <c r="P10655" s="68"/>
      <c r="Q10655" s="69"/>
      <c r="R10655" s="69"/>
      <c r="Z10655" s="70"/>
      <c r="AA10655" s="71"/>
      <c r="AB10655" s="70"/>
      <c r="AC10655" s="70"/>
      <c r="AD10655" s="53"/>
      <c r="AE10655" s="53"/>
      <c r="AF10655" s="72"/>
      <c r="AG10655" s="70"/>
      <c r="AH10655" s="70"/>
      <c r="AI10655" s="70"/>
    </row>
    <row r="10656" spans="1:35" ht="12.75" customHeight="1" x14ac:dyDescent="0.2">
      <c r="A10656" s="64" t="s">
        <v>1819</v>
      </c>
      <c r="B10656" s="65" t="s">
        <v>1818</v>
      </c>
      <c r="C10656" s="65">
        <v>447411</v>
      </c>
      <c r="D10656" s="66">
        <f>VLOOKUP(A10656,'2.1 Termination Charges'!$B$4:$F$904,5,0)</f>
        <v>6.2100000000000002E-3</v>
      </c>
      <c r="G10656" s="67"/>
      <c r="H10656" s="67"/>
      <c r="J10656" s="67"/>
      <c r="P10656" s="68"/>
      <c r="Q10656" s="69"/>
      <c r="R10656" s="69"/>
      <c r="Z10656" s="70"/>
      <c r="AA10656" s="71"/>
      <c r="AB10656" s="70"/>
      <c r="AC10656" s="70"/>
      <c r="AD10656" s="53"/>
      <c r="AE10656" s="53"/>
      <c r="AF10656" s="72"/>
      <c r="AG10656" s="70"/>
      <c r="AH10656" s="70"/>
      <c r="AI10656" s="70"/>
    </row>
    <row r="10657" spans="1:35" ht="12.75" customHeight="1" x14ac:dyDescent="0.2">
      <c r="A10657" s="64" t="s">
        <v>1819</v>
      </c>
      <c r="B10657" s="65" t="s">
        <v>1818</v>
      </c>
      <c r="C10657" s="65">
        <v>447412</v>
      </c>
      <c r="D10657" s="66">
        <f>VLOOKUP(A10657,'2.1 Termination Charges'!$B$4:$F$904,5,0)</f>
        <v>6.2100000000000002E-3</v>
      </c>
      <c r="G10657" s="67"/>
      <c r="H10657" s="67"/>
      <c r="J10657" s="67"/>
      <c r="P10657" s="68"/>
      <c r="Q10657" s="69"/>
      <c r="R10657" s="69"/>
      <c r="Z10657" s="70"/>
      <c r="AA10657" s="71"/>
      <c r="AB10657" s="70"/>
      <c r="AC10657" s="70"/>
      <c r="AD10657" s="53"/>
      <c r="AE10657" s="53"/>
      <c r="AF10657" s="72"/>
      <c r="AG10657" s="70"/>
      <c r="AH10657" s="70"/>
      <c r="AI10657" s="70"/>
    </row>
    <row r="10658" spans="1:35" ht="12.75" customHeight="1" x14ac:dyDescent="0.2">
      <c r="A10658" s="64" t="s">
        <v>1819</v>
      </c>
      <c r="B10658" s="65" t="s">
        <v>1818</v>
      </c>
      <c r="C10658" s="65">
        <v>447413</v>
      </c>
      <c r="D10658" s="66">
        <f>VLOOKUP(A10658,'2.1 Termination Charges'!$B$4:$F$904,5,0)</f>
        <v>6.2100000000000002E-3</v>
      </c>
      <c r="G10658" s="67"/>
      <c r="H10658" s="67"/>
      <c r="J10658" s="67"/>
      <c r="P10658" s="68"/>
      <c r="Q10658" s="69"/>
      <c r="R10658" s="69"/>
      <c r="Z10658" s="70"/>
      <c r="AA10658" s="71"/>
      <c r="AB10658" s="70"/>
      <c r="AC10658" s="70"/>
      <c r="AD10658" s="53"/>
      <c r="AE10658" s="53"/>
      <c r="AF10658" s="72"/>
      <c r="AG10658" s="70"/>
      <c r="AH10658" s="70"/>
      <c r="AI10658" s="70"/>
    </row>
    <row r="10659" spans="1:35" ht="12.75" customHeight="1" x14ac:dyDescent="0.2">
      <c r="A10659" s="64" t="s">
        <v>1819</v>
      </c>
      <c r="B10659" s="65" t="s">
        <v>1818</v>
      </c>
      <c r="C10659" s="65">
        <v>447414</v>
      </c>
      <c r="D10659" s="66">
        <f>VLOOKUP(A10659,'2.1 Termination Charges'!$B$4:$F$904,5,0)</f>
        <v>6.2100000000000002E-3</v>
      </c>
      <c r="G10659" s="67"/>
      <c r="H10659" s="67"/>
      <c r="J10659" s="67"/>
      <c r="P10659" s="68"/>
      <c r="Q10659" s="69"/>
      <c r="R10659" s="69"/>
      <c r="Z10659" s="70"/>
      <c r="AA10659" s="71"/>
      <c r="AB10659" s="70"/>
      <c r="AC10659" s="70"/>
      <c r="AD10659" s="53"/>
      <c r="AE10659" s="53"/>
      <c r="AF10659" s="72"/>
      <c r="AG10659" s="70"/>
      <c r="AH10659" s="70"/>
      <c r="AI10659" s="70"/>
    </row>
    <row r="10660" spans="1:35" ht="12.75" customHeight="1" x14ac:dyDescent="0.2">
      <c r="A10660" s="64" t="s">
        <v>1819</v>
      </c>
      <c r="B10660" s="65" t="s">
        <v>1818</v>
      </c>
      <c r="C10660" s="65">
        <v>4474170</v>
      </c>
      <c r="D10660" s="66">
        <f>VLOOKUP(A10660,'2.1 Termination Charges'!$B$4:$F$904,5,0)</f>
        <v>6.2100000000000002E-3</v>
      </c>
      <c r="G10660" s="67"/>
      <c r="H10660" s="67"/>
      <c r="J10660" s="67"/>
      <c r="P10660" s="68"/>
      <c r="Q10660" s="69"/>
      <c r="R10660" s="69"/>
      <c r="Z10660" s="70"/>
      <c r="AA10660" s="71"/>
      <c r="AB10660" s="70"/>
      <c r="AC10660" s="70"/>
      <c r="AD10660" s="53"/>
      <c r="AE10660" s="53"/>
      <c r="AF10660" s="72"/>
      <c r="AG10660" s="70"/>
      <c r="AH10660" s="70"/>
      <c r="AI10660" s="70"/>
    </row>
    <row r="10661" spans="1:35" ht="12.75" customHeight="1" x14ac:dyDescent="0.2">
      <c r="A10661" s="64" t="s">
        <v>1819</v>
      </c>
      <c r="B10661" s="65" t="s">
        <v>1818</v>
      </c>
      <c r="C10661" s="65">
        <v>4474180</v>
      </c>
      <c r="D10661" s="66">
        <f>VLOOKUP(A10661,'2.1 Termination Charges'!$B$4:$F$904,5,0)</f>
        <v>6.2100000000000002E-3</v>
      </c>
      <c r="G10661" s="67"/>
      <c r="H10661" s="67"/>
      <c r="J10661" s="67"/>
      <c r="P10661" s="68"/>
      <c r="Q10661" s="69"/>
      <c r="R10661" s="69"/>
      <c r="Z10661" s="70"/>
      <c r="AA10661" s="71"/>
      <c r="AB10661" s="70"/>
      <c r="AC10661" s="70"/>
      <c r="AD10661" s="53"/>
      <c r="AE10661" s="53"/>
      <c r="AF10661" s="72"/>
      <c r="AG10661" s="70"/>
      <c r="AH10661" s="70"/>
      <c r="AI10661" s="70"/>
    </row>
    <row r="10662" spans="1:35" ht="12.75" customHeight="1" x14ac:dyDescent="0.2">
      <c r="A10662" s="64" t="s">
        <v>1819</v>
      </c>
      <c r="B10662" s="65" t="s">
        <v>1818</v>
      </c>
      <c r="C10662" s="65">
        <v>447426</v>
      </c>
      <c r="D10662" s="66">
        <f>VLOOKUP(A10662,'2.1 Termination Charges'!$B$4:$F$904,5,0)</f>
        <v>6.2100000000000002E-3</v>
      </c>
      <c r="G10662" s="67"/>
      <c r="H10662" s="67"/>
      <c r="J10662" s="67"/>
      <c r="P10662" s="68"/>
      <c r="Q10662" s="69"/>
      <c r="R10662" s="69"/>
      <c r="Z10662" s="70"/>
      <c r="AA10662" s="71"/>
      <c r="AB10662" s="70"/>
      <c r="AC10662" s="70"/>
      <c r="AD10662" s="53"/>
      <c r="AE10662" s="53"/>
      <c r="AF10662" s="72"/>
      <c r="AG10662" s="70"/>
      <c r="AH10662" s="70"/>
      <c r="AI10662" s="70"/>
    </row>
    <row r="10663" spans="1:35" ht="12.75" customHeight="1" x14ac:dyDescent="0.2">
      <c r="A10663" s="64" t="s">
        <v>1819</v>
      </c>
      <c r="B10663" s="65" t="s">
        <v>1818</v>
      </c>
      <c r="C10663" s="65">
        <v>447427</v>
      </c>
      <c r="D10663" s="66">
        <f>VLOOKUP(A10663,'2.1 Termination Charges'!$B$4:$F$904,5,0)</f>
        <v>6.2100000000000002E-3</v>
      </c>
      <c r="G10663" s="67"/>
      <c r="H10663" s="67"/>
      <c r="J10663" s="67"/>
      <c r="P10663" s="68"/>
      <c r="Q10663" s="69"/>
      <c r="R10663" s="69"/>
      <c r="Z10663" s="70"/>
      <c r="AA10663" s="71"/>
      <c r="AB10663" s="70"/>
      <c r="AC10663" s="70"/>
      <c r="AD10663" s="53"/>
      <c r="AE10663" s="53"/>
      <c r="AF10663" s="72"/>
      <c r="AG10663" s="70"/>
      <c r="AH10663" s="70"/>
      <c r="AI10663" s="70"/>
    </row>
    <row r="10664" spans="1:35" ht="12.75" customHeight="1" x14ac:dyDescent="0.2">
      <c r="A10664" s="64" t="s">
        <v>1819</v>
      </c>
      <c r="B10664" s="65" t="s">
        <v>1818</v>
      </c>
      <c r="C10664" s="65">
        <v>447428</v>
      </c>
      <c r="D10664" s="66">
        <f>VLOOKUP(A10664,'2.1 Termination Charges'!$B$4:$F$904,5,0)</f>
        <v>6.2100000000000002E-3</v>
      </c>
      <c r="G10664" s="67"/>
      <c r="H10664" s="67"/>
      <c r="J10664" s="67"/>
      <c r="P10664" s="68"/>
      <c r="Q10664" s="69"/>
      <c r="R10664" s="69"/>
      <c r="Z10664" s="70"/>
      <c r="AA10664" s="71"/>
      <c r="AB10664" s="70"/>
      <c r="AC10664" s="70"/>
      <c r="AD10664" s="53"/>
      <c r="AE10664" s="53"/>
      <c r="AF10664" s="72"/>
      <c r="AG10664" s="70"/>
      <c r="AH10664" s="70"/>
      <c r="AI10664" s="70"/>
    </row>
    <row r="10665" spans="1:35" ht="12.75" customHeight="1" x14ac:dyDescent="0.2">
      <c r="A10665" s="64" t="s">
        <v>1819</v>
      </c>
      <c r="B10665" s="65" t="s">
        <v>1818</v>
      </c>
      <c r="C10665" s="65">
        <v>447429</v>
      </c>
      <c r="D10665" s="66">
        <f>VLOOKUP(A10665,'2.1 Termination Charges'!$B$4:$F$904,5,0)</f>
        <v>6.2100000000000002E-3</v>
      </c>
      <c r="G10665" s="67"/>
      <c r="H10665" s="67"/>
      <c r="J10665" s="67"/>
      <c r="P10665" s="68"/>
      <c r="Q10665" s="69"/>
      <c r="R10665" s="69"/>
      <c r="Z10665" s="70"/>
      <c r="AA10665" s="71"/>
      <c r="AB10665" s="70"/>
      <c r="AC10665" s="70"/>
      <c r="AD10665" s="53"/>
      <c r="AE10665" s="53"/>
      <c r="AF10665" s="72"/>
      <c r="AG10665" s="70"/>
      <c r="AH10665" s="70"/>
      <c r="AI10665" s="70"/>
    </row>
    <row r="10666" spans="1:35" ht="12.75" customHeight="1" x14ac:dyDescent="0.2">
      <c r="A10666" s="64" t="s">
        <v>1819</v>
      </c>
      <c r="B10666" s="65" t="s">
        <v>1818</v>
      </c>
      <c r="C10666" s="65">
        <v>447445</v>
      </c>
      <c r="D10666" s="66">
        <f>VLOOKUP(A10666,'2.1 Termination Charges'!$B$4:$F$904,5,0)</f>
        <v>6.2100000000000002E-3</v>
      </c>
      <c r="G10666" s="67"/>
      <c r="H10666" s="67"/>
      <c r="J10666" s="67"/>
      <c r="P10666" s="68"/>
      <c r="Q10666" s="69"/>
      <c r="R10666" s="69"/>
      <c r="Z10666" s="70"/>
      <c r="AA10666" s="71"/>
      <c r="AB10666" s="70"/>
      <c r="AC10666" s="70"/>
      <c r="AD10666" s="53"/>
      <c r="AE10666" s="53"/>
      <c r="AF10666" s="72"/>
      <c r="AG10666" s="70"/>
      <c r="AH10666" s="70"/>
      <c r="AI10666" s="70"/>
    </row>
    <row r="10667" spans="1:35" ht="12.75" customHeight="1" x14ac:dyDescent="0.2">
      <c r="A10667" s="64" t="s">
        <v>1819</v>
      </c>
      <c r="B10667" s="65" t="s">
        <v>1818</v>
      </c>
      <c r="C10667" s="65">
        <v>447446</v>
      </c>
      <c r="D10667" s="66">
        <f>VLOOKUP(A10667,'2.1 Termination Charges'!$B$4:$F$904,5,0)</f>
        <v>6.2100000000000002E-3</v>
      </c>
      <c r="G10667" s="67"/>
      <c r="H10667" s="67"/>
      <c r="J10667" s="67"/>
      <c r="P10667" s="68"/>
      <c r="Q10667" s="69"/>
      <c r="R10667" s="69"/>
      <c r="Z10667" s="70"/>
      <c r="AA10667" s="71"/>
      <c r="AB10667" s="70"/>
      <c r="AC10667" s="70"/>
      <c r="AD10667" s="53"/>
      <c r="AE10667" s="53"/>
      <c r="AF10667" s="72"/>
      <c r="AG10667" s="70"/>
      <c r="AH10667" s="70"/>
      <c r="AI10667" s="70"/>
    </row>
    <row r="10668" spans="1:35" ht="12.75" customHeight="1" x14ac:dyDescent="0.2">
      <c r="A10668" s="64" t="s">
        <v>1819</v>
      </c>
      <c r="B10668" s="65" t="s">
        <v>1818</v>
      </c>
      <c r="C10668" s="65">
        <v>447447</v>
      </c>
      <c r="D10668" s="66">
        <f>VLOOKUP(A10668,'2.1 Termination Charges'!$B$4:$F$904,5,0)</f>
        <v>6.2100000000000002E-3</v>
      </c>
      <c r="G10668" s="67"/>
      <c r="H10668" s="67"/>
      <c r="J10668" s="67"/>
      <c r="P10668" s="68"/>
      <c r="Q10668" s="69"/>
      <c r="R10668" s="69"/>
      <c r="Z10668" s="70"/>
      <c r="AA10668" s="71"/>
      <c r="AB10668" s="70"/>
      <c r="AC10668" s="70"/>
      <c r="AD10668" s="53"/>
      <c r="AE10668" s="53"/>
      <c r="AF10668" s="72"/>
      <c r="AG10668" s="70"/>
      <c r="AH10668" s="70"/>
      <c r="AI10668" s="70"/>
    </row>
    <row r="10669" spans="1:35" ht="12.75" customHeight="1" x14ac:dyDescent="0.2">
      <c r="A10669" s="64" t="s">
        <v>1819</v>
      </c>
      <c r="B10669" s="65" t="s">
        <v>1818</v>
      </c>
      <c r="C10669" s="65">
        <v>447449</v>
      </c>
      <c r="D10669" s="66">
        <f>VLOOKUP(A10669,'2.1 Termination Charges'!$B$4:$F$904,5,0)</f>
        <v>6.2100000000000002E-3</v>
      </c>
      <c r="G10669" s="67"/>
      <c r="H10669" s="67"/>
      <c r="J10669" s="67"/>
      <c r="P10669" s="68"/>
      <c r="Q10669" s="69"/>
      <c r="R10669" s="69"/>
      <c r="Z10669" s="70"/>
      <c r="AA10669" s="71"/>
      <c r="AB10669" s="70"/>
      <c r="AC10669" s="70"/>
      <c r="AD10669" s="53"/>
      <c r="AE10669" s="53"/>
      <c r="AF10669" s="72"/>
      <c r="AG10669" s="70"/>
      <c r="AH10669" s="70"/>
      <c r="AI10669" s="70"/>
    </row>
    <row r="10670" spans="1:35" ht="12.75" customHeight="1" x14ac:dyDescent="0.2">
      <c r="A10670" s="64" t="s">
        <v>1819</v>
      </c>
      <c r="B10670" s="65" t="s">
        <v>1818</v>
      </c>
      <c r="C10670" s="65">
        <v>447450</v>
      </c>
      <c r="D10670" s="66">
        <f>VLOOKUP(A10670,'2.1 Termination Charges'!$B$4:$F$904,5,0)</f>
        <v>6.2100000000000002E-3</v>
      </c>
      <c r="G10670" s="67"/>
      <c r="H10670" s="67"/>
      <c r="J10670" s="67"/>
      <c r="P10670" s="68"/>
      <c r="Q10670" s="69"/>
      <c r="R10670" s="69"/>
      <c r="Z10670" s="70"/>
      <c r="AA10670" s="71"/>
      <c r="AB10670" s="70"/>
      <c r="AC10670" s="70"/>
      <c r="AD10670" s="53"/>
      <c r="AE10670" s="53"/>
      <c r="AF10670" s="72"/>
      <c r="AG10670" s="70"/>
      <c r="AH10670" s="70"/>
      <c r="AI10670" s="70"/>
    </row>
    <row r="10671" spans="1:35" ht="12.75" customHeight="1" x14ac:dyDescent="0.2">
      <c r="A10671" s="64" t="s">
        <v>1819</v>
      </c>
      <c r="B10671" s="65" t="s">
        <v>1818</v>
      </c>
      <c r="C10671" s="65">
        <v>4474527</v>
      </c>
      <c r="D10671" s="66">
        <f>VLOOKUP(A10671,'2.1 Termination Charges'!$B$4:$F$904,5,0)</f>
        <v>6.2100000000000002E-3</v>
      </c>
      <c r="G10671" s="67"/>
      <c r="H10671" s="67"/>
      <c r="J10671" s="67"/>
      <c r="P10671" s="68"/>
      <c r="Q10671" s="69"/>
      <c r="R10671" s="69"/>
      <c r="Z10671" s="70"/>
      <c r="AA10671" s="71"/>
      <c r="AB10671" s="70"/>
      <c r="AC10671" s="70"/>
      <c r="AD10671" s="53"/>
      <c r="AE10671" s="53"/>
      <c r="AF10671" s="72"/>
      <c r="AG10671" s="70"/>
      <c r="AH10671" s="70"/>
      <c r="AI10671" s="70"/>
    </row>
    <row r="10672" spans="1:35" ht="12.75" customHeight="1" x14ac:dyDescent="0.2">
      <c r="A10672" s="64" t="s">
        <v>1819</v>
      </c>
      <c r="B10672" s="65" t="s">
        <v>1818</v>
      </c>
      <c r="C10672" s="65">
        <v>4474528</v>
      </c>
      <c r="D10672" s="66">
        <f>VLOOKUP(A10672,'2.1 Termination Charges'!$B$4:$F$904,5,0)</f>
        <v>6.2100000000000002E-3</v>
      </c>
      <c r="G10672" s="67"/>
      <c r="H10672" s="67"/>
      <c r="J10672" s="67"/>
      <c r="P10672" s="68"/>
      <c r="Q10672" s="69"/>
      <c r="R10672" s="69"/>
      <c r="Z10672" s="70"/>
      <c r="AA10672" s="71"/>
      <c r="AB10672" s="70"/>
      <c r="AC10672" s="70"/>
      <c r="AD10672" s="53"/>
      <c r="AE10672" s="53"/>
      <c r="AF10672" s="72"/>
      <c r="AG10672" s="70"/>
      <c r="AH10672" s="70"/>
      <c r="AI10672" s="70"/>
    </row>
    <row r="10673" spans="1:35" ht="12.75" customHeight="1" x14ac:dyDescent="0.2">
      <c r="A10673" s="64" t="s">
        <v>1819</v>
      </c>
      <c r="B10673" s="65" t="s">
        <v>1818</v>
      </c>
      <c r="C10673" s="65">
        <v>4474529</v>
      </c>
      <c r="D10673" s="66">
        <f>VLOOKUP(A10673,'2.1 Termination Charges'!$B$4:$F$904,5,0)</f>
        <v>6.2100000000000002E-3</v>
      </c>
      <c r="G10673" s="67"/>
      <c r="H10673" s="67"/>
      <c r="J10673" s="67"/>
      <c r="P10673" s="68"/>
      <c r="Q10673" s="69"/>
      <c r="R10673" s="69"/>
      <c r="Z10673" s="70"/>
      <c r="AA10673" s="71"/>
      <c r="AB10673" s="70"/>
      <c r="AC10673" s="70"/>
      <c r="AD10673" s="53"/>
      <c r="AE10673" s="53"/>
      <c r="AF10673" s="72"/>
      <c r="AG10673" s="70"/>
      <c r="AH10673" s="70"/>
      <c r="AI10673" s="70"/>
    </row>
    <row r="10674" spans="1:35" ht="12.75" customHeight="1" x14ac:dyDescent="0.2">
      <c r="A10674" s="64" t="s">
        <v>1819</v>
      </c>
      <c r="B10674" s="65" t="s">
        <v>1818</v>
      </c>
      <c r="C10674" s="65">
        <v>447453</v>
      </c>
      <c r="D10674" s="66">
        <f>VLOOKUP(A10674,'2.1 Termination Charges'!$B$4:$F$904,5,0)</f>
        <v>6.2100000000000002E-3</v>
      </c>
      <c r="G10674" s="67"/>
      <c r="H10674" s="67"/>
      <c r="J10674" s="67"/>
      <c r="P10674" s="68"/>
      <c r="Q10674" s="69"/>
      <c r="R10674" s="69"/>
      <c r="Z10674" s="70"/>
      <c r="AA10674" s="71"/>
      <c r="AB10674" s="70"/>
      <c r="AC10674" s="70"/>
      <c r="AD10674" s="53"/>
      <c r="AE10674" s="53"/>
      <c r="AF10674" s="72"/>
      <c r="AG10674" s="70"/>
      <c r="AH10674" s="70"/>
      <c r="AI10674" s="70"/>
    </row>
    <row r="10675" spans="1:35" ht="12.75" customHeight="1" x14ac:dyDescent="0.2">
      <c r="A10675" s="64" t="s">
        <v>1819</v>
      </c>
      <c r="B10675" s="65" t="s">
        <v>1818</v>
      </c>
      <c r="C10675" s="65">
        <v>447454</v>
      </c>
      <c r="D10675" s="66">
        <f>VLOOKUP(A10675,'2.1 Termination Charges'!$B$4:$F$904,5,0)</f>
        <v>6.2100000000000002E-3</v>
      </c>
      <c r="G10675" s="67"/>
      <c r="H10675" s="67"/>
      <c r="J10675" s="67"/>
      <c r="P10675" s="68"/>
      <c r="Q10675" s="69"/>
      <c r="R10675" s="69"/>
      <c r="Z10675" s="70"/>
      <c r="AA10675" s="71"/>
      <c r="AB10675" s="70"/>
      <c r="AC10675" s="70"/>
      <c r="AD10675" s="53"/>
      <c r="AE10675" s="53"/>
      <c r="AF10675" s="72"/>
      <c r="AG10675" s="70"/>
      <c r="AH10675" s="70"/>
      <c r="AI10675" s="70"/>
    </row>
    <row r="10676" spans="1:35" ht="12.75" customHeight="1" x14ac:dyDescent="0.2">
      <c r="A10676" s="64" t="s">
        <v>1819</v>
      </c>
      <c r="B10676" s="65" t="s">
        <v>1818</v>
      </c>
      <c r="C10676" s="65">
        <v>447455</v>
      </c>
      <c r="D10676" s="66">
        <f>VLOOKUP(A10676,'2.1 Termination Charges'!$B$4:$F$904,5,0)</f>
        <v>6.2100000000000002E-3</v>
      </c>
      <c r="G10676" s="67"/>
      <c r="H10676" s="67"/>
      <c r="J10676" s="67"/>
      <c r="P10676" s="68"/>
      <c r="Q10676" s="69"/>
      <c r="R10676" s="69"/>
      <c r="Z10676" s="70"/>
      <c r="AA10676" s="71"/>
      <c r="AB10676" s="70"/>
      <c r="AC10676" s="70"/>
      <c r="AD10676" s="53"/>
      <c r="AE10676" s="53"/>
      <c r="AF10676" s="72"/>
      <c r="AG10676" s="70"/>
      <c r="AH10676" s="70"/>
      <c r="AI10676" s="70"/>
    </row>
    <row r="10677" spans="1:35" ht="12.75" customHeight="1" x14ac:dyDescent="0.2">
      <c r="A10677" s="64" t="s">
        <v>1819</v>
      </c>
      <c r="B10677" s="65" t="s">
        <v>1818</v>
      </c>
      <c r="C10677" s="65">
        <v>447456</v>
      </c>
      <c r="D10677" s="66">
        <f>VLOOKUP(A10677,'2.1 Termination Charges'!$B$4:$F$904,5,0)</f>
        <v>6.2100000000000002E-3</v>
      </c>
      <c r="G10677" s="67"/>
      <c r="H10677" s="67"/>
      <c r="J10677" s="67"/>
      <c r="P10677" s="68"/>
      <c r="Q10677" s="69"/>
      <c r="R10677" s="69"/>
      <c r="Z10677" s="70"/>
      <c r="AA10677" s="71"/>
      <c r="AB10677" s="70"/>
      <c r="AC10677" s="70"/>
      <c r="AD10677" s="53"/>
      <c r="AE10677" s="53"/>
      <c r="AF10677" s="72"/>
      <c r="AG10677" s="70"/>
      <c r="AH10677" s="70"/>
      <c r="AI10677" s="70"/>
    </row>
    <row r="10678" spans="1:35" ht="12.75" customHeight="1" x14ac:dyDescent="0.2">
      <c r="A10678" s="64" t="s">
        <v>1819</v>
      </c>
      <c r="B10678" s="65" t="s">
        <v>1818</v>
      </c>
      <c r="C10678" s="65">
        <v>4474586</v>
      </c>
      <c r="D10678" s="66">
        <f>VLOOKUP(A10678,'2.1 Termination Charges'!$B$4:$F$904,5,0)</f>
        <v>6.2100000000000002E-3</v>
      </c>
      <c r="G10678" s="67"/>
      <c r="H10678" s="67"/>
      <c r="J10678" s="67"/>
      <c r="P10678" s="68"/>
      <c r="Q10678" s="69"/>
      <c r="R10678" s="69"/>
      <c r="Z10678" s="70"/>
      <c r="AA10678" s="71"/>
      <c r="AB10678" s="70"/>
      <c r="AC10678" s="70"/>
      <c r="AD10678" s="53"/>
      <c r="AE10678" s="53"/>
      <c r="AF10678" s="72"/>
      <c r="AG10678" s="70"/>
      <c r="AH10678" s="70"/>
      <c r="AI10678" s="70"/>
    </row>
    <row r="10679" spans="1:35" ht="12.75" customHeight="1" x14ac:dyDescent="0.2">
      <c r="A10679" s="64" t="s">
        <v>1819</v>
      </c>
      <c r="B10679" s="65" t="s">
        <v>1818</v>
      </c>
      <c r="C10679" s="65">
        <v>4474589</v>
      </c>
      <c r="D10679" s="66">
        <f>VLOOKUP(A10679,'2.1 Termination Charges'!$B$4:$F$904,5,0)</f>
        <v>6.2100000000000002E-3</v>
      </c>
      <c r="G10679" s="67"/>
      <c r="H10679" s="67"/>
      <c r="J10679" s="67"/>
      <c r="P10679" s="68"/>
      <c r="Q10679" s="69"/>
      <c r="R10679" s="69"/>
      <c r="Z10679" s="70"/>
      <c r="AA10679" s="71"/>
      <c r="AB10679" s="70"/>
      <c r="AC10679" s="70"/>
      <c r="AD10679" s="53"/>
      <c r="AE10679" s="53"/>
      <c r="AF10679" s="72"/>
      <c r="AG10679" s="70"/>
      <c r="AH10679" s="70"/>
      <c r="AI10679" s="70"/>
    </row>
    <row r="10680" spans="1:35" ht="12.75" customHeight="1" x14ac:dyDescent="0.2">
      <c r="A10680" s="64" t="s">
        <v>1819</v>
      </c>
      <c r="B10680" s="65" t="s">
        <v>1818</v>
      </c>
      <c r="C10680" s="65">
        <v>447460</v>
      </c>
      <c r="D10680" s="66">
        <f>VLOOKUP(A10680,'2.1 Termination Charges'!$B$4:$F$904,5,0)</f>
        <v>6.2100000000000002E-3</v>
      </c>
      <c r="G10680" s="67"/>
      <c r="H10680" s="67"/>
      <c r="J10680" s="67"/>
      <c r="P10680" s="68"/>
      <c r="Q10680" s="69"/>
      <c r="R10680" s="69"/>
      <c r="Z10680" s="70"/>
      <c r="AA10680" s="71"/>
      <c r="AB10680" s="70"/>
      <c r="AC10680" s="70"/>
      <c r="AD10680" s="53"/>
      <c r="AE10680" s="53"/>
      <c r="AF10680" s="72"/>
      <c r="AG10680" s="70"/>
      <c r="AH10680" s="70"/>
      <c r="AI10680" s="70"/>
    </row>
    <row r="10681" spans="1:35" ht="12.75" customHeight="1" x14ac:dyDescent="0.2">
      <c r="A10681" s="64" t="s">
        <v>1819</v>
      </c>
      <c r="B10681" s="65" t="s">
        <v>1818</v>
      </c>
      <c r="C10681" s="65">
        <v>447462</v>
      </c>
      <c r="D10681" s="66">
        <f>VLOOKUP(A10681,'2.1 Termination Charges'!$B$4:$F$904,5,0)</f>
        <v>6.2100000000000002E-3</v>
      </c>
      <c r="G10681" s="67"/>
      <c r="H10681" s="67"/>
      <c r="J10681" s="67"/>
      <c r="P10681" s="68"/>
      <c r="Q10681" s="69"/>
      <c r="R10681" s="69"/>
      <c r="Z10681" s="70"/>
      <c r="AA10681" s="71"/>
      <c r="AB10681" s="70"/>
      <c r="AC10681" s="70"/>
      <c r="AD10681" s="53"/>
      <c r="AE10681" s="53"/>
      <c r="AF10681" s="72"/>
      <c r="AG10681" s="70"/>
      <c r="AH10681" s="70"/>
      <c r="AI10681" s="70"/>
    </row>
    <row r="10682" spans="1:35" ht="12.75" customHeight="1" x14ac:dyDescent="0.2">
      <c r="A10682" s="64" t="s">
        <v>1819</v>
      </c>
      <c r="B10682" s="65" t="s">
        <v>1818</v>
      </c>
      <c r="C10682" s="65">
        <v>447463</v>
      </c>
      <c r="D10682" s="66">
        <f>VLOOKUP(A10682,'2.1 Termination Charges'!$B$4:$F$904,5,0)</f>
        <v>6.2100000000000002E-3</v>
      </c>
      <c r="G10682" s="67"/>
      <c r="H10682" s="67"/>
      <c r="J10682" s="67"/>
      <c r="P10682" s="68"/>
      <c r="Q10682" s="69"/>
      <c r="R10682" s="69"/>
      <c r="Z10682" s="70"/>
      <c r="AA10682" s="71"/>
      <c r="AB10682" s="70"/>
      <c r="AC10682" s="70"/>
      <c r="AD10682" s="53"/>
      <c r="AE10682" s="53"/>
      <c r="AF10682" s="72"/>
      <c r="AG10682" s="70"/>
      <c r="AH10682" s="70"/>
      <c r="AI10682" s="70"/>
    </row>
    <row r="10683" spans="1:35" ht="12.75" customHeight="1" x14ac:dyDescent="0.2">
      <c r="A10683" s="64" t="s">
        <v>1819</v>
      </c>
      <c r="B10683" s="65" t="s">
        <v>1818</v>
      </c>
      <c r="C10683" s="65">
        <v>4474652</v>
      </c>
      <c r="D10683" s="66">
        <f>VLOOKUP(A10683,'2.1 Termination Charges'!$B$4:$F$904,5,0)</f>
        <v>6.2100000000000002E-3</v>
      </c>
      <c r="G10683" s="67"/>
      <c r="H10683" s="67"/>
      <c r="J10683" s="67"/>
      <c r="P10683" s="68"/>
      <c r="Q10683" s="69"/>
      <c r="R10683" s="69"/>
      <c r="Z10683" s="70"/>
      <c r="AA10683" s="71"/>
      <c r="AB10683" s="70"/>
      <c r="AC10683" s="70"/>
      <c r="AD10683" s="53"/>
      <c r="AE10683" s="53"/>
      <c r="AF10683" s="72"/>
      <c r="AG10683" s="70"/>
      <c r="AH10683" s="70"/>
      <c r="AI10683" s="70"/>
    </row>
    <row r="10684" spans="1:35" ht="12.75" customHeight="1" x14ac:dyDescent="0.2">
      <c r="A10684" s="64" t="s">
        <v>1819</v>
      </c>
      <c r="B10684" s="65" t="s">
        <v>1818</v>
      </c>
      <c r="C10684" s="65">
        <v>4474654</v>
      </c>
      <c r="D10684" s="66">
        <f>VLOOKUP(A10684,'2.1 Termination Charges'!$B$4:$F$904,5,0)</f>
        <v>6.2100000000000002E-3</v>
      </c>
      <c r="G10684" s="67"/>
      <c r="H10684" s="67"/>
      <c r="J10684" s="67"/>
      <c r="P10684" s="68"/>
      <c r="Q10684" s="69"/>
      <c r="R10684" s="69"/>
      <c r="Z10684" s="70"/>
      <c r="AA10684" s="71"/>
      <c r="AB10684" s="70"/>
      <c r="AC10684" s="70"/>
      <c r="AD10684" s="53"/>
      <c r="AE10684" s="53"/>
      <c r="AF10684" s="72"/>
      <c r="AG10684" s="70"/>
      <c r="AH10684" s="70"/>
      <c r="AI10684" s="70"/>
    </row>
    <row r="10685" spans="1:35" ht="12.75" customHeight="1" x14ac:dyDescent="0.2">
      <c r="A10685" s="64" t="s">
        <v>1819</v>
      </c>
      <c r="B10685" s="65" t="s">
        <v>1818</v>
      </c>
      <c r="C10685" s="65">
        <v>4474656</v>
      </c>
      <c r="D10685" s="66">
        <f>VLOOKUP(A10685,'2.1 Termination Charges'!$B$4:$F$904,5,0)</f>
        <v>6.2100000000000002E-3</v>
      </c>
      <c r="G10685" s="67"/>
      <c r="H10685" s="67"/>
      <c r="J10685" s="67"/>
      <c r="P10685" s="68"/>
      <c r="Q10685" s="69"/>
      <c r="R10685" s="69"/>
      <c r="Z10685" s="70"/>
      <c r="AA10685" s="71"/>
      <c r="AB10685" s="70"/>
      <c r="AC10685" s="70"/>
      <c r="AD10685" s="53"/>
      <c r="AE10685" s="53"/>
      <c r="AF10685" s="72"/>
      <c r="AG10685" s="70"/>
      <c r="AH10685" s="70"/>
      <c r="AI10685" s="70"/>
    </row>
    <row r="10686" spans="1:35" ht="12.75" customHeight="1" x14ac:dyDescent="0.2">
      <c r="A10686" s="64" t="s">
        <v>1819</v>
      </c>
      <c r="B10686" s="65" t="s">
        <v>1818</v>
      </c>
      <c r="C10686" s="65">
        <v>4474657</v>
      </c>
      <c r="D10686" s="66">
        <f>VLOOKUP(A10686,'2.1 Termination Charges'!$B$4:$F$904,5,0)</f>
        <v>6.2100000000000002E-3</v>
      </c>
      <c r="G10686" s="67"/>
      <c r="H10686" s="67"/>
      <c r="J10686" s="67"/>
      <c r="P10686" s="68"/>
      <c r="Q10686" s="69"/>
      <c r="R10686" s="69"/>
      <c r="Z10686" s="70"/>
      <c r="AA10686" s="71"/>
      <c r="AB10686" s="70"/>
      <c r="AC10686" s="70"/>
      <c r="AD10686" s="53"/>
      <c r="AE10686" s="53"/>
      <c r="AF10686" s="72"/>
      <c r="AG10686" s="70"/>
      <c r="AH10686" s="70"/>
      <c r="AI10686" s="70"/>
    </row>
    <row r="10687" spans="1:35" ht="12.75" customHeight="1" x14ac:dyDescent="0.2">
      <c r="A10687" s="64" t="s">
        <v>1819</v>
      </c>
      <c r="B10687" s="65" t="s">
        <v>1818</v>
      </c>
      <c r="C10687" s="65">
        <v>4474658</v>
      </c>
      <c r="D10687" s="66">
        <f>VLOOKUP(A10687,'2.1 Termination Charges'!$B$4:$F$904,5,0)</f>
        <v>6.2100000000000002E-3</v>
      </c>
      <c r="G10687" s="67"/>
      <c r="H10687" s="67"/>
      <c r="J10687" s="67"/>
      <c r="P10687" s="68"/>
      <c r="Q10687" s="69"/>
      <c r="R10687" s="69"/>
      <c r="Z10687" s="70"/>
      <c r="AA10687" s="71"/>
      <c r="AB10687" s="70"/>
      <c r="AC10687" s="70"/>
      <c r="AD10687" s="53"/>
      <c r="AE10687" s="53"/>
      <c r="AF10687" s="72"/>
      <c r="AG10687" s="70"/>
      <c r="AH10687" s="70"/>
      <c r="AI10687" s="70"/>
    </row>
    <row r="10688" spans="1:35" ht="12.75" customHeight="1" x14ac:dyDescent="0.2">
      <c r="A10688" s="64" t="s">
        <v>1819</v>
      </c>
      <c r="B10688" s="65" t="s">
        <v>1818</v>
      </c>
      <c r="C10688" s="65">
        <v>4474659</v>
      </c>
      <c r="D10688" s="66">
        <f>VLOOKUP(A10688,'2.1 Termination Charges'!$B$4:$F$904,5,0)</f>
        <v>6.2100000000000002E-3</v>
      </c>
      <c r="G10688" s="67"/>
      <c r="H10688" s="67"/>
      <c r="J10688" s="67"/>
      <c r="P10688" s="68"/>
      <c r="Q10688" s="69"/>
      <c r="R10688" s="69"/>
      <c r="Z10688" s="70"/>
      <c r="AA10688" s="71"/>
      <c r="AB10688" s="70"/>
      <c r="AC10688" s="70"/>
      <c r="AD10688" s="53"/>
      <c r="AE10688" s="53"/>
      <c r="AF10688" s="72"/>
      <c r="AG10688" s="70"/>
      <c r="AH10688" s="70"/>
      <c r="AI10688" s="70"/>
    </row>
    <row r="10689" spans="1:35" ht="12.75" customHeight="1" x14ac:dyDescent="0.2">
      <c r="A10689" s="64" t="s">
        <v>1819</v>
      </c>
      <c r="B10689" s="65" t="s">
        <v>1818</v>
      </c>
      <c r="C10689" s="65">
        <v>447472</v>
      </c>
      <c r="D10689" s="66">
        <f>VLOOKUP(A10689,'2.1 Termination Charges'!$B$4:$F$904,5,0)</f>
        <v>6.2100000000000002E-3</v>
      </c>
      <c r="G10689" s="67"/>
      <c r="H10689" s="67"/>
      <c r="J10689" s="67"/>
      <c r="P10689" s="68"/>
      <c r="Q10689" s="69"/>
      <c r="R10689" s="69"/>
      <c r="Z10689" s="70"/>
      <c r="AA10689" s="71"/>
      <c r="AB10689" s="70"/>
      <c r="AC10689" s="70"/>
      <c r="AD10689" s="53"/>
      <c r="AE10689" s="53"/>
      <c r="AF10689" s="72"/>
      <c r="AG10689" s="70"/>
      <c r="AH10689" s="70"/>
      <c r="AI10689" s="70"/>
    </row>
    <row r="10690" spans="1:35" ht="12.75" customHeight="1" x14ac:dyDescent="0.2">
      <c r="A10690" s="64" t="s">
        <v>1819</v>
      </c>
      <c r="B10690" s="65" t="s">
        <v>1818</v>
      </c>
      <c r="C10690" s="65">
        <v>447473</v>
      </c>
      <c r="D10690" s="66">
        <f>VLOOKUP(A10690,'2.1 Termination Charges'!$B$4:$F$904,5,0)</f>
        <v>6.2100000000000002E-3</v>
      </c>
      <c r="G10690" s="67"/>
      <c r="H10690" s="67"/>
      <c r="J10690" s="67"/>
      <c r="P10690" s="68"/>
      <c r="Q10690" s="69"/>
      <c r="R10690" s="69"/>
      <c r="Z10690" s="70"/>
      <c r="AA10690" s="71"/>
      <c r="AB10690" s="70"/>
      <c r="AC10690" s="70"/>
      <c r="AD10690" s="53"/>
      <c r="AE10690" s="53"/>
      <c r="AF10690" s="72"/>
      <c r="AG10690" s="70"/>
      <c r="AH10690" s="70"/>
      <c r="AI10690" s="70"/>
    </row>
    <row r="10691" spans="1:35" ht="12.75" customHeight="1" x14ac:dyDescent="0.2">
      <c r="A10691" s="64" t="s">
        <v>1819</v>
      </c>
      <c r="B10691" s="65" t="s">
        <v>1818</v>
      </c>
      <c r="C10691" s="65">
        <v>447474</v>
      </c>
      <c r="D10691" s="66">
        <f>VLOOKUP(A10691,'2.1 Termination Charges'!$B$4:$F$904,5,0)</f>
        <v>6.2100000000000002E-3</v>
      </c>
      <c r="G10691" s="67"/>
      <c r="H10691" s="67"/>
      <c r="J10691" s="67"/>
      <c r="P10691" s="68"/>
      <c r="Q10691" s="69"/>
      <c r="R10691" s="69"/>
      <c r="Z10691" s="70"/>
      <c r="AA10691" s="71"/>
      <c r="AB10691" s="70"/>
      <c r="AC10691" s="70"/>
      <c r="AD10691" s="53"/>
      <c r="AE10691" s="53"/>
      <c r="AF10691" s="72"/>
      <c r="AG10691" s="70"/>
      <c r="AH10691" s="70"/>
      <c r="AI10691" s="70"/>
    </row>
    <row r="10692" spans="1:35" ht="12.75" customHeight="1" x14ac:dyDescent="0.2">
      <c r="A10692" s="64" t="s">
        <v>1819</v>
      </c>
      <c r="B10692" s="65" t="s">
        <v>1818</v>
      </c>
      <c r="C10692" s="65">
        <v>447475</v>
      </c>
      <c r="D10692" s="66">
        <f>VLOOKUP(A10692,'2.1 Termination Charges'!$B$4:$F$904,5,0)</f>
        <v>6.2100000000000002E-3</v>
      </c>
      <c r="G10692" s="67"/>
      <c r="H10692" s="67"/>
      <c r="J10692" s="67"/>
      <c r="P10692" s="68"/>
      <c r="Q10692" s="69"/>
      <c r="R10692" s="69"/>
      <c r="Z10692" s="70"/>
      <c r="AA10692" s="71"/>
      <c r="AB10692" s="70"/>
      <c r="AC10692" s="70"/>
      <c r="AD10692" s="53"/>
      <c r="AE10692" s="53"/>
      <c r="AF10692" s="72"/>
      <c r="AG10692" s="70"/>
      <c r="AH10692" s="70"/>
      <c r="AI10692" s="70"/>
    </row>
    <row r="10693" spans="1:35" ht="12.75" customHeight="1" x14ac:dyDescent="0.2">
      <c r="A10693" s="64" t="s">
        <v>1819</v>
      </c>
      <c r="B10693" s="65" t="s">
        <v>1818</v>
      </c>
      <c r="C10693" s="65">
        <v>447476</v>
      </c>
      <c r="D10693" s="66">
        <f>VLOOKUP(A10693,'2.1 Termination Charges'!$B$4:$F$904,5,0)</f>
        <v>6.2100000000000002E-3</v>
      </c>
      <c r="G10693" s="67"/>
      <c r="H10693" s="67"/>
      <c r="J10693" s="67"/>
      <c r="P10693" s="68"/>
      <c r="Q10693" s="69"/>
      <c r="R10693" s="69"/>
      <c r="Z10693" s="70"/>
      <c r="AA10693" s="71"/>
      <c r="AB10693" s="70"/>
      <c r="AC10693" s="70"/>
      <c r="AD10693" s="53"/>
      <c r="AE10693" s="53"/>
      <c r="AF10693" s="72"/>
      <c r="AG10693" s="70"/>
      <c r="AH10693" s="70"/>
      <c r="AI10693" s="70"/>
    </row>
    <row r="10694" spans="1:35" ht="12.75" customHeight="1" x14ac:dyDescent="0.2">
      <c r="A10694" s="64" t="s">
        <v>1819</v>
      </c>
      <c r="B10694" s="65" t="s">
        <v>1818</v>
      </c>
      <c r="C10694" s="65">
        <v>447477</v>
      </c>
      <c r="D10694" s="66">
        <f>VLOOKUP(A10694,'2.1 Termination Charges'!$B$4:$F$904,5,0)</f>
        <v>6.2100000000000002E-3</v>
      </c>
      <c r="G10694" s="67"/>
      <c r="H10694" s="67"/>
      <c r="J10694" s="67"/>
      <c r="P10694" s="68"/>
      <c r="Q10694" s="69"/>
      <c r="R10694" s="69"/>
      <c r="Z10694" s="70"/>
      <c r="AA10694" s="71"/>
      <c r="AB10694" s="70"/>
      <c r="AC10694" s="70"/>
      <c r="AD10694" s="53"/>
      <c r="AE10694" s="53"/>
      <c r="AF10694" s="72"/>
      <c r="AG10694" s="70"/>
      <c r="AH10694" s="70"/>
      <c r="AI10694" s="70"/>
    </row>
    <row r="10695" spans="1:35" ht="12.75" customHeight="1" x14ac:dyDescent="0.2">
      <c r="A10695" s="64" t="s">
        <v>1819</v>
      </c>
      <c r="B10695" s="65" t="s">
        <v>1818</v>
      </c>
      <c r="C10695" s="65">
        <v>447478</v>
      </c>
      <c r="D10695" s="66">
        <f>VLOOKUP(A10695,'2.1 Termination Charges'!$B$4:$F$904,5,0)</f>
        <v>6.2100000000000002E-3</v>
      </c>
      <c r="G10695" s="67"/>
      <c r="H10695" s="67"/>
      <c r="J10695" s="67"/>
      <c r="P10695" s="68"/>
      <c r="Q10695" s="69"/>
      <c r="R10695" s="69"/>
      <c r="Z10695" s="70"/>
      <c r="AA10695" s="71"/>
      <c r="AB10695" s="70"/>
      <c r="AC10695" s="70"/>
      <c r="AD10695" s="53"/>
      <c r="AE10695" s="53"/>
      <c r="AF10695" s="72"/>
      <c r="AG10695" s="70"/>
      <c r="AH10695" s="70"/>
      <c r="AI10695" s="70"/>
    </row>
    <row r="10696" spans="1:35" ht="12.75" customHeight="1" x14ac:dyDescent="0.2">
      <c r="A10696" s="64" t="s">
        <v>1819</v>
      </c>
      <c r="B10696" s="65" t="s">
        <v>1818</v>
      </c>
      <c r="C10696" s="65">
        <v>447479</v>
      </c>
      <c r="D10696" s="66">
        <f>VLOOKUP(A10696,'2.1 Termination Charges'!$B$4:$F$904,5,0)</f>
        <v>6.2100000000000002E-3</v>
      </c>
      <c r="G10696" s="67"/>
      <c r="H10696" s="67"/>
      <c r="J10696" s="67"/>
      <c r="P10696" s="68"/>
      <c r="Q10696" s="69"/>
      <c r="R10696" s="69"/>
      <c r="Z10696" s="70"/>
      <c r="AA10696" s="71"/>
      <c r="AB10696" s="70"/>
      <c r="AC10696" s="70"/>
      <c r="AD10696" s="53"/>
      <c r="AE10696" s="53"/>
      <c r="AF10696" s="72"/>
      <c r="AG10696" s="70"/>
      <c r="AH10696" s="70"/>
      <c r="AI10696" s="70"/>
    </row>
    <row r="10697" spans="1:35" ht="12.75" customHeight="1" x14ac:dyDescent="0.2">
      <c r="A10697" s="64" t="s">
        <v>1819</v>
      </c>
      <c r="B10697" s="65" t="s">
        <v>1818</v>
      </c>
      <c r="C10697" s="65">
        <v>447480</v>
      </c>
      <c r="D10697" s="66">
        <f>VLOOKUP(A10697,'2.1 Termination Charges'!$B$4:$F$904,5,0)</f>
        <v>6.2100000000000002E-3</v>
      </c>
      <c r="G10697" s="67"/>
      <c r="H10697" s="67"/>
      <c r="J10697" s="67"/>
      <c r="P10697" s="68"/>
      <c r="Q10697" s="69"/>
      <c r="R10697" s="69"/>
      <c r="Z10697" s="70"/>
      <c r="AA10697" s="71"/>
      <c r="AB10697" s="70"/>
      <c r="AC10697" s="70"/>
      <c r="AD10697" s="53"/>
      <c r="AE10697" s="53"/>
      <c r="AF10697" s="72"/>
      <c r="AG10697" s="70"/>
      <c r="AH10697" s="70"/>
      <c r="AI10697" s="70"/>
    </row>
    <row r="10698" spans="1:35" ht="12.75" customHeight="1" x14ac:dyDescent="0.2">
      <c r="A10698" s="64" t="s">
        <v>1819</v>
      </c>
      <c r="B10698" s="65" t="s">
        <v>1818</v>
      </c>
      <c r="C10698" s="65">
        <v>447481</v>
      </c>
      <c r="D10698" s="66">
        <f>VLOOKUP(A10698,'2.1 Termination Charges'!$B$4:$F$904,5,0)</f>
        <v>6.2100000000000002E-3</v>
      </c>
      <c r="G10698" s="67"/>
      <c r="H10698" s="67"/>
      <c r="J10698" s="67"/>
      <c r="P10698" s="68"/>
      <c r="Q10698" s="69"/>
      <c r="R10698" s="69"/>
      <c r="Z10698" s="70"/>
      <c r="AA10698" s="71"/>
      <c r="AB10698" s="70"/>
      <c r="AC10698" s="70"/>
      <c r="AD10698" s="53"/>
      <c r="AE10698" s="53"/>
      <c r="AF10698" s="72"/>
      <c r="AG10698" s="70"/>
      <c r="AH10698" s="70"/>
      <c r="AI10698" s="70"/>
    </row>
    <row r="10699" spans="1:35" ht="12.75" customHeight="1" x14ac:dyDescent="0.2">
      <c r="A10699" s="64" t="s">
        <v>1819</v>
      </c>
      <c r="B10699" s="65" t="s">
        <v>1818</v>
      </c>
      <c r="C10699" s="65">
        <v>447482</v>
      </c>
      <c r="D10699" s="66">
        <f>VLOOKUP(A10699,'2.1 Termination Charges'!$B$4:$F$904,5,0)</f>
        <v>6.2100000000000002E-3</v>
      </c>
      <c r="G10699" s="67"/>
      <c r="H10699" s="67"/>
      <c r="J10699" s="67"/>
      <c r="P10699" s="68"/>
      <c r="Q10699" s="69"/>
      <c r="R10699" s="69"/>
      <c r="Z10699" s="70"/>
      <c r="AA10699" s="71"/>
      <c r="AB10699" s="70"/>
      <c r="AC10699" s="70"/>
      <c r="AD10699" s="53"/>
      <c r="AE10699" s="53"/>
      <c r="AF10699" s="72"/>
      <c r="AG10699" s="70"/>
      <c r="AH10699" s="70"/>
      <c r="AI10699" s="70"/>
    </row>
    <row r="10700" spans="1:35" ht="12.75" customHeight="1" x14ac:dyDescent="0.2">
      <c r="A10700" s="64" t="s">
        <v>1819</v>
      </c>
      <c r="B10700" s="65" t="s">
        <v>1818</v>
      </c>
      <c r="C10700" s="65">
        <v>4474884</v>
      </c>
      <c r="D10700" s="66">
        <f>VLOOKUP(A10700,'2.1 Termination Charges'!$B$4:$F$904,5,0)</f>
        <v>6.2100000000000002E-3</v>
      </c>
      <c r="G10700" s="67"/>
      <c r="H10700" s="67"/>
      <c r="J10700" s="67"/>
      <c r="P10700" s="68"/>
      <c r="Q10700" s="69"/>
      <c r="R10700" s="69"/>
      <c r="Z10700" s="70"/>
      <c r="AA10700" s="71"/>
      <c r="AB10700" s="70"/>
      <c r="AC10700" s="70"/>
      <c r="AD10700" s="53"/>
      <c r="AE10700" s="53"/>
      <c r="AF10700" s="72"/>
      <c r="AG10700" s="70"/>
      <c r="AH10700" s="70"/>
      <c r="AI10700" s="70"/>
    </row>
    <row r="10701" spans="1:35" ht="12.75" customHeight="1" x14ac:dyDescent="0.2">
      <c r="A10701" s="64" t="s">
        <v>1819</v>
      </c>
      <c r="B10701" s="65" t="s">
        <v>1818</v>
      </c>
      <c r="C10701" s="65">
        <v>4474885</v>
      </c>
      <c r="D10701" s="66">
        <f>VLOOKUP(A10701,'2.1 Termination Charges'!$B$4:$F$904,5,0)</f>
        <v>6.2100000000000002E-3</v>
      </c>
      <c r="G10701" s="67"/>
      <c r="H10701" s="67"/>
      <c r="J10701" s="67"/>
      <c r="P10701" s="68"/>
      <c r="Q10701" s="69"/>
      <c r="R10701" s="69"/>
      <c r="Z10701" s="70"/>
      <c r="AA10701" s="71"/>
      <c r="AB10701" s="70"/>
      <c r="AC10701" s="70"/>
      <c r="AD10701" s="53"/>
      <c r="AE10701" s="53"/>
      <c r="AF10701" s="72"/>
      <c r="AG10701" s="70"/>
      <c r="AH10701" s="70"/>
      <c r="AI10701" s="70"/>
    </row>
    <row r="10702" spans="1:35" ht="12.75" customHeight="1" x14ac:dyDescent="0.2">
      <c r="A10702" s="64" t="s">
        <v>1819</v>
      </c>
      <c r="B10702" s="65" t="s">
        <v>1818</v>
      </c>
      <c r="C10702" s="65">
        <v>4474887</v>
      </c>
      <c r="D10702" s="66">
        <f>VLOOKUP(A10702,'2.1 Termination Charges'!$B$4:$F$904,5,0)</f>
        <v>6.2100000000000002E-3</v>
      </c>
      <c r="G10702" s="67"/>
      <c r="H10702" s="67"/>
      <c r="J10702" s="67"/>
      <c r="P10702" s="68"/>
      <c r="Q10702" s="69"/>
      <c r="R10702" s="69"/>
      <c r="Z10702" s="70"/>
      <c r="AA10702" s="71"/>
      <c r="AB10702" s="70"/>
      <c r="AC10702" s="70"/>
      <c r="AD10702" s="53"/>
      <c r="AE10702" s="53"/>
      <c r="AF10702" s="72"/>
      <c r="AG10702" s="70"/>
      <c r="AH10702" s="70"/>
      <c r="AI10702" s="70"/>
    </row>
    <row r="10703" spans="1:35" ht="12.75" customHeight="1" x14ac:dyDescent="0.2">
      <c r="A10703" s="64" t="s">
        <v>1819</v>
      </c>
      <c r="B10703" s="65" t="s">
        <v>1818</v>
      </c>
      <c r="C10703" s="65">
        <v>4474889</v>
      </c>
      <c r="D10703" s="66">
        <f>VLOOKUP(A10703,'2.1 Termination Charges'!$B$4:$F$904,5,0)</f>
        <v>6.2100000000000002E-3</v>
      </c>
      <c r="G10703" s="67"/>
      <c r="H10703" s="67"/>
      <c r="J10703" s="67"/>
      <c r="P10703" s="68"/>
      <c r="Q10703" s="69"/>
      <c r="R10703" s="69"/>
      <c r="Z10703" s="70"/>
      <c r="AA10703" s="71"/>
      <c r="AB10703" s="70"/>
      <c r="AC10703" s="70"/>
      <c r="AD10703" s="53"/>
      <c r="AE10703" s="53"/>
      <c r="AF10703" s="72"/>
      <c r="AG10703" s="70"/>
      <c r="AH10703" s="70"/>
      <c r="AI10703" s="70"/>
    </row>
    <row r="10704" spans="1:35" ht="12.75" customHeight="1" x14ac:dyDescent="0.2">
      <c r="A10704" s="64" t="s">
        <v>1819</v>
      </c>
      <c r="B10704" s="65" t="s">
        <v>1818</v>
      </c>
      <c r="C10704" s="65">
        <v>447490</v>
      </c>
      <c r="D10704" s="66">
        <f>VLOOKUP(A10704,'2.1 Termination Charges'!$B$4:$F$904,5,0)</f>
        <v>6.2100000000000002E-3</v>
      </c>
      <c r="G10704" s="67"/>
      <c r="H10704" s="67"/>
      <c r="J10704" s="67"/>
      <c r="P10704" s="68"/>
      <c r="Q10704" s="69"/>
      <c r="R10704" s="69"/>
      <c r="Z10704" s="70"/>
      <c r="AA10704" s="71"/>
      <c r="AB10704" s="70"/>
      <c r="AC10704" s="70"/>
      <c r="AD10704" s="53"/>
      <c r="AE10704" s="53"/>
      <c r="AF10704" s="72"/>
      <c r="AG10704" s="70"/>
      <c r="AH10704" s="70"/>
      <c r="AI10704" s="70"/>
    </row>
    <row r="10705" spans="1:35" ht="12.75" customHeight="1" x14ac:dyDescent="0.2">
      <c r="A10705" s="64" t="s">
        <v>1819</v>
      </c>
      <c r="B10705" s="65" t="s">
        <v>1818</v>
      </c>
      <c r="C10705" s="65">
        <v>447491</v>
      </c>
      <c r="D10705" s="66">
        <f>VLOOKUP(A10705,'2.1 Termination Charges'!$B$4:$F$904,5,0)</f>
        <v>6.2100000000000002E-3</v>
      </c>
      <c r="G10705" s="67"/>
      <c r="H10705" s="67"/>
      <c r="J10705" s="67"/>
      <c r="P10705" s="68"/>
      <c r="Q10705" s="69"/>
      <c r="R10705" s="69"/>
      <c r="Z10705" s="70"/>
      <c r="AA10705" s="71"/>
      <c r="AB10705" s="70"/>
      <c r="AC10705" s="70"/>
      <c r="AD10705" s="53"/>
      <c r="AE10705" s="53"/>
      <c r="AF10705" s="72"/>
      <c r="AG10705" s="70"/>
      <c r="AH10705" s="70"/>
      <c r="AI10705" s="70"/>
    </row>
    <row r="10706" spans="1:35" ht="12.75" customHeight="1" x14ac:dyDescent="0.2">
      <c r="A10706" s="64" t="s">
        <v>1819</v>
      </c>
      <c r="B10706" s="65" t="s">
        <v>1818</v>
      </c>
      <c r="C10706" s="65">
        <v>447492</v>
      </c>
      <c r="D10706" s="66">
        <f>VLOOKUP(A10706,'2.1 Termination Charges'!$B$4:$F$904,5,0)</f>
        <v>6.2100000000000002E-3</v>
      </c>
      <c r="G10706" s="67"/>
      <c r="H10706" s="67"/>
      <c r="J10706" s="67"/>
      <c r="P10706" s="68"/>
      <c r="Q10706" s="69"/>
      <c r="R10706" s="69"/>
      <c r="Z10706" s="70"/>
      <c r="AA10706" s="71"/>
      <c r="AB10706" s="70"/>
      <c r="AC10706" s="70"/>
      <c r="AD10706" s="53"/>
      <c r="AE10706" s="53"/>
      <c r="AF10706" s="72"/>
      <c r="AG10706" s="70"/>
      <c r="AH10706" s="70"/>
      <c r="AI10706" s="70"/>
    </row>
    <row r="10707" spans="1:35" ht="12.75" customHeight="1" x14ac:dyDescent="0.2">
      <c r="A10707" s="64" t="s">
        <v>1819</v>
      </c>
      <c r="B10707" s="65" t="s">
        <v>1818</v>
      </c>
      <c r="C10707" s="65">
        <v>4475326</v>
      </c>
      <c r="D10707" s="66">
        <f>VLOOKUP(A10707,'2.1 Termination Charges'!$B$4:$F$904,5,0)</f>
        <v>6.2100000000000002E-3</v>
      </c>
      <c r="G10707" s="67"/>
      <c r="H10707" s="67"/>
      <c r="J10707" s="67"/>
      <c r="P10707" s="68"/>
      <c r="Q10707" s="69"/>
      <c r="R10707" s="69"/>
      <c r="Z10707" s="70"/>
      <c r="AA10707" s="71"/>
      <c r="AB10707" s="70"/>
      <c r="AC10707" s="70"/>
      <c r="AD10707" s="53"/>
      <c r="AE10707" s="53"/>
      <c r="AF10707" s="72"/>
      <c r="AG10707" s="70"/>
      <c r="AH10707" s="70"/>
      <c r="AI10707" s="70"/>
    </row>
    <row r="10708" spans="1:35" ht="12.75" customHeight="1" x14ac:dyDescent="0.2">
      <c r="A10708" s="64" t="s">
        <v>1819</v>
      </c>
      <c r="B10708" s="65" t="s">
        <v>1818</v>
      </c>
      <c r="C10708" s="65">
        <v>4475327</v>
      </c>
      <c r="D10708" s="66">
        <f>VLOOKUP(A10708,'2.1 Termination Charges'!$B$4:$F$904,5,0)</f>
        <v>6.2100000000000002E-3</v>
      </c>
      <c r="G10708" s="67"/>
      <c r="H10708" s="67"/>
      <c r="J10708" s="67"/>
      <c r="P10708" s="68"/>
      <c r="Q10708" s="69"/>
      <c r="R10708" s="69"/>
      <c r="Z10708" s="70"/>
      <c r="AA10708" s="71"/>
      <c r="AB10708" s="70"/>
      <c r="AC10708" s="70"/>
      <c r="AD10708" s="53"/>
      <c r="AE10708" s="53"/>
      <c r="AF10708" s="72"/>
      <c r="AG10708" s="70"/>
      <c r="AH10708" s="70"/>
      <c r="AI10708" s="70"/>
    </row>
    <row r="10709" spans="1:35" ht="12.75" customHeight="1" x14ac:dyDescent="0.2">
      <c r="A10709" s="64" t="s">
        <v>1819</v>
      </c>
      <c r="B10709" s="65" t="s">
        <v>1818</v>
      </c>
      <c r="C10709" s="65">
        <v>4475328</v>
      </c>
      <c r="D10709" s="66">
        <f>VLOOKUP(A10709,'2.1 Termination Charges'!$B$4:$F$904,5,0)</f>
        <v>6.2100000000000002E-3</v>
      </c>
      <c r="G10709" s="67"/>
      <c r="H10709" s="67"/>
      <c r="J10709" s="67"/>
      <c r="P10709" s="68"/>
      <c r="Q10709" s="69"/>
      <c r="R10709" s="69"/>
      <c r="Z10709" s="70"/>
      <c r="AA10709" s="71"/>
      <c r="AB10709" s="70"/>
      <c r="AC10709" s="70"/>
      <c r="AD10709" s="53"/>
      <c r="AE10709" s="53"/>
      <c r="AF10709" s="72"/>
      <c r="AG10709" s="70"/>
      <c r="AH10709" s="70"/>
      <c r="AI10709" s="70"/>
    </row>
    <row r="10710" spans="1:35" ht="12.75" customHeight="1" x14ac:dyDescent="0.2">
      <c r="A10710" s="64" t="s">
        <v>1819</v>
      </c>
      <c r="B10710" s="65" t="s">
        <v>1818</v>
      </c>
      <c r="C10710" s="65">
        <v>447533</v>
      </c>
      <c r="D10710" s="66">
        <f>VLOOKUP(A10710,'2.1 Termination Charges'!$B$4:$F$904,5,0)</f>
        <v>6.2100000000000002E-3</v>
      </c>
      <c r="G10710" s="67"/>
      <c r="H10710" s="67"/>
      <c r="J10710" s="67"/>
      <c r="P10710" s="68"/>
      <c r="Q10710" s="69"/>
      <c r="R10710" s="69"/>
      <c r="Z10710" s="70"/>
      <c r="AA10710" s="71"/>
      <c r="AB10710" s="70"/>
      <c r="AC10710" s="70"/>
      <c r="AD10710" s="53"/>
      <c r="AE10710" s="53"/>
      <c r="AF10710" s="72"/>
      <c r="AG10710" s="70"/>
      <c r="AH10710" s="70"/>
      <c r="AI10710" s="70"/>
    </row>
    <row r="10711" spans="1:35" ht="12.75" customHeight="1" x14ac:dyDescent="0.2">
      <c r="A10711" s="64" t="s">
        <v>1819</v>
      </c>
      <c r="B10711" s="65" t="s">
        <v>1818</v>
      </c>
      <c r="C10711" s="65">
        <v>4475378</v>
      </c>
      <c r="D10711" s="66">
        <f>VLOOKUP(A10711,'2.1 Termination Charges'!$B$4:$F$904,5,0)</f>
        <v>6.2100000000000002E-3</v>
      </c>
      <c r="G10711" s="67"/>
      <c r="H10711" s="67"/>
      <c r="J10711" s="67"/>
      <c r="P10711" s="68"/>
      <c r="Q10711" s="69"/>
      <c r="R10711" s="69"/>
      <c r="Z10711" s="70"/>
      <c r="AA10711" s="71"/>
      <c r="AB10711" s="70"/>
      <c r="AC10711" s="70"/>
      <c r="AD10711" s="53"/>
      <c r="AE10711" s="53"/>
      <c r="AF10711" s="72"/>
      <c r="AG10711" s="70"/>
      <c r="AH10711" s="70"/>
      <c r="AI10711" s="70"/>
    </row>
    <row r="10712" spans="1:35" ht="12.75" customHeight="1" x14ac:dyDescent="0.2">
      <c r="A10712" s="64" t="s">
        <v>1819</v>
      </c>
      <c r="B10712" s="65" t="s">
        <v>1818</v>
      </c>
      <c r="C10712" s="65">
        <v>4475379</v>
      </c>
      <c r="D10712" s="66">
        <f>VLOOKUP(A10712,'2.1 Termination Charges'!$B$4:$F$904,5,0)</f>
        <v>6.2100000000000002E-3</v>
      </c>
      <c r="G10712" s="67"/>
      <c r="H10712" s="67"/>
      <c r="J10712" s="67"/>
      <c r="P10712" s="68"/>
      <c r="Q10712" s="69"/>
      <c r="R10712" s="69"/>
      <c r="Z10712" s="70"/>
      <c r="AA10712" s="71"/>
      <c r="AB10712" s="70"/>
      <c r="AC10712" s="70"/>
      <c r="AD10712" s="53"/>
      <c r="AE10712" s="53"/>
      <c r="AF10712" s="72"/>
      <c r="AG10712" s="70"/>
      <c r="AH10712" s="70"/>
      <c r="AI10712" s="70"/>
    </row>
    <row r="10713" spans="1:35" ht="12.75" customHeight="1" x14ac:dyDescent="0.2">
      <c r="A10713" s="64" t="s">
        <v>1819</v>
      </c>
      <c r="B10713" s="65" t="s">
        <v>1818</v>
      </c>
      <c r="C10713" s="65">
        <v>447575</v>
      </c>
      <c r="D10713" s="66">
        <f>VLOOKUP(A10713,'2.1 Termination Charges'!$B$4:$F$904,5,0)</f>
        <v>6.2100000000000002E-3</v>
      </c>
      <c r="G10713" s="67"/>
      <c r="H10713" s="67"/>
      <c r="J10713" s="67"/>
      <c r="P10713" s="68"/>
      <c r="Q10713" s="69"/>
      <c r="R10713" s="69"/>
      <c r="Z10713" s="70"/>
      <c r="AA10713" s="71"/>
      <c r="AB10713" s="70"/>
      <c r="AC10713" s="70"/>
      <c r="AD10713" s="53"/>
      <c r="AE10713" s="53"/>
      <c r="AF10713" s="72"/>
      <c r="AG10713" s="70"/>
      <c r="AH10713" s="70"/>
      <c r="AI10713" s="70"/>
    </row>
    <row r="10714" spans="1:35" ht="12.75" customHeight="1" x14ac:dyDescent="0.2">
      <c r="A10714" s="64" t="s">
        <v>1819</v>
      </c>
      <c r="B10714" s="65" t="s">
        <v>1818</v>
      </c>
      <c r="C10714" s="65">
        <v>447576</v>
      </c>
      <c r="D10714" s="66">
        <f>VLOOKUP(A10714,'2.1 Termination Charges'!$B$4:$F$904,5,0)</f>
        <v>6.2100000000000002E-3</v>
      </c>
      <c r="G10714" s="67"/>
      <c r="H10714" s="67"/>
      <c r="J10714" s="67"/>
      <c r="P10714" s="68"/>
      <c r="Q10714" s="69"/>
      <c r="R10714" s="69"/>
      <c r="Z10714" s="70"/>
      <c r="AA10714" s="71"/>
      <c r="AB10714" s="70"/>
      <c r="AC10714" s="70"/>
      <c r="AD10714" s="53"/>
      <c r="AE10714" s="53"/>
      <c r="AF10714" s="72"/>
      <c r="AG10714" s="70"/>
      <c r="AH10714" s="70"/>
      <c r="AI10714" s="70"/>
    </row>
    <row r="10715" spans="1:35" ht="12.75" customHeight="1" x14ac:dyDescent="0.2">
      <c r="A10715" s="64" t="s">
        <v>1819</v>
      </c>
      <c r="B10715" s="65" t="s">
        <v>1818</v>
      </c>
      <c r="C10715" s="65">
        <v>447577</v>
      </c>
      <c r="D10715" s="66">
        <f>VLOOKUP(A10715,'2.1 Termination Charges'!$B$4:$F$904,5,0)</f>
        <v>6.2100000000000002E-3</v>
      </c>
      <c r="G10715" s="67"/>
      <c r="H10715" s="67"/>
      <c r="J10715" s="67"/>
      <c r="P10715" s="68"/>
      <c r="Q10715" s="69"/>
      <c r="R10715" s="69"/>
      <c r="Z10715" s="70"/>
      <c r="AA10715" s="71"/>
      <c r="AB10715" s="70"/>
      <c r="AC10715" s="70"/>
      <c r="AD10715" s="53"/>
      <c r="AE10715" s="53"/>
      <c r="AF10715" s="72"/>
      <c r="AG10715" s="70"/>
      <c r="AH10715" s="70"/>
      <c r="AI10715" s="70"/>
    </row>
    <row r="10716" spans="1:35" ht="12.75" customHeight="1" x14ac:dyDescent="0.2">
      <c r="A10716" s="64" t="s">
        <v>1819</v>
      </c>
      <c r="B10716" s="65" t="s">
        <v>1818</v>
      </c>
      <c r="C10716" s="65">
        <v>447578</v>
      </c>
      <c r="D10716" s="66">
        <f>VLOOKUP(A10716,'2.1 Termination Charges'!$B$4:$F$904,5,0)</f>
        <v>6.2100000000000002E-3</v>
      </c>
      <c r="G10716" s="67"/>
      <c r="H10716" s="67"/>
      <c r="J10716" s="67"/>
      <c r="P10716" s="68"/>
      <c r="Q10716" s="69"/>
      <c r="R10716" s="69"/>
      <c r="Z10716" s="70"/>
      <c r="AA10716" s="71"/>
      <c r="AB10716" s="70"/>
      <c r="AC10716" s="70"/>
      <c r="AD10716" s="53"/>
      <c r="AE10716" s="53"/>
      <c r="AF10716" s="72"/>
      <c r="AG10716" s="70"/>
      <c r="AH10716" s="70"/>
      <c r="AI10716" s="70"/>
    </row>
    <row r="10717" spans="1:35" ht="12.75" customHeight="1" x14ac:dyDescent="0.2">
      <c r="A10717" s="64" t="s">
        <v>1819</v>
      </c>
      <c r="B10717" s="65" t="s">
        <v>1818</v>
      </c>
      <c r="C10717" s="65">
        <v>447588</v>
      </c>
      <c r="D10717" s="66">
        <f>VLOOKUP(A10717,'2.1 Termination Charges'!$B$4:$F$904,5,0)</f>
        <v>6.2100000000000002E-3</v>
      </c>
      <c r="G10717" s="67"/>
      <c r="H10717" s="67"/>
      <c r="J10717" s="67"/>
      <c r="P10717" s="68"/>
      <c r="Q10717" s="69"/>
      <c r="R10717" s="69"/>
      <c r="Z10717" s="70"/>
      <c r="AA10717" s="71"/>
      <c r="AB10717" s="70"/>
      <c r="AC10717" s="70"/>
      <c r="AD10717" s="53"/>
      <c r="AE10717" s="53"/>
      <c r="AF10717" s="72"/>
      <c r="AG10717" s="70"/>
      <c r="AH10717" s="70"/>
      <c r="AI10717" s="70"/>
    </row>
    <row r="10718" spans="1:35" ht="12.75" customHeight="1" x14ac:dyDescent="0.2">
      <c r="A10718" s="64" t="s">
        <v>1819</v>
      </c>
      <c r="B10718" s="65" t="s">
        <v>1818</v>
      </c>
      <c r="C10718" s="65">
        <v>447723</v>
      </c>
      <c r="D10718" s="66">
        <f>VLOOKUP(A10718,'2.1 Termination Charges'!$B$4:$F$904,5,0)</f>
        <v>6.2100000000000002E-3</v>
      </c>
      <c r="G10718" s="67"/>
      <c r="H10718" s="67"/>
      <c r="J10718" s="67"/>
      <c r="P10718" s="68"/>
      <c r="Q10718" s="69"/>
      <c r="R10718" s="69"/>
      <c r="Z10718" s="70"/>
      <c r="AA10718" s="71"/>
      <c r="AB10718" s="70"/>
      <c r="AC10718" s="70"/>
      <c r="AD10718" s="53"/>
      <c r="AE10718" s="53"/>
      <c r="AF10718" s="72"/>
      <c r="AG10718" s="70"/>
      <c r="AH10718" s="70"/>
      <c r="AI10718" s="70"/>
    </row>
    <row r="10719" spans="1:35" ht="12.75" customHeight="1" x14ac:dyDescent="0.2">
      <c r="A10719" s="64" t="s">
        <v>1819</v>
      </c>
      <c r="B10719" s="65" t="s">
        <v>1818</v>
      </c>
      <c r="C10719" s="65">
        <v>447727</v>
      </c>
      <c r="D10719" s="66">
        <f>VLOOKUP(A10719,'2.1 Termination Charges'!$B$4:$F$904,5,0)</f>
        <v>6.2100000000000002E-3</v>
      </c>
      <c r="G10719" s="67"/>
      <c r="H10719" s="67"/>
      <c r="J10719" s="67"/>
      <c r="P10719" s="68"/>
      <c r="Q10719" s="69"/>
      <c r="R10719" s="69"/>
      <c r="Z10719" s="70"/>
      <c r="AA10719" s="71"/>
      <c r="AB10719" s="70"/>
      <c r="AC10719" s="70"/>
      <c r="AD10719" s="53"/>
      <c r="AE10719" s="53"/>
      <c r="AF10719" s="72"/>
      <c r="AG10719" s="70"/>
      <c r="AH10719" s="70"/>
      <c r="AI10719" s="70"/>
    </row>
    <row r="10720" spans="1:35" ht="12.75" customHeight="1" x14ac:dyDescent="0.2">
      <c r="A10720" s="64" t="s">
        <v>1819</v>
      </c>
      <c r="B10720" s="65" t="s">
        <v>1818</v>
      </c>
      <c r="C10720" s="65">
        <v>447728</v>
      </c>
      <c r="D10720" s="66">
        <f>VLOOKUP(A10720,'2.1 Termination Charges'!$B$4:$F$904,5,0)</f>
        <v>6.2100000000000002E-3</v>
      </c>
      <c r="G10720" s="67"/>
      <c r="H10720" s="67"/>
      <c r="J10720" s="67"/>
      <c r="P10720" s="68"/>
      <c r="Q10720" s="69"/>
      <c r="R10720" s="69"/>
      <c r="Z10720" s="70"/>
      <c r="AA10720" s="71"/>
      <c r="AB10720" s="70"/>
      <c r="AC10720" s="70"/>
      <c r="AD10720" s="53"/>
      <c r="AE10720" s="53"/>
      <c r="AF10720" s="72"/>
      <c r="AG10720" s="70"/>
      <c r="AH10720" s="70"/>
      <c r="AI10720" s="70"/>
    </row>
    <row r="10721" spans="1:35" ht="12.75" customHeight="1" x14ac:dyDescent="0.2">
      <c r="A10721" s="64" t="s">
        <v>1819</v>
      </c>
      <c r="B10721" s="65" t="s">
        <v>1818</v>
      </c>
      <c r="C10721" s="65">
        <v>447735</v>
      </c>
      <c r="D10721" s="66">
        <f>VLOOKUP(A10721,'2.1 Termination Charges'!$B$4:$F$904,5,0)</f>
        <v>6.2100000000000002E-3</v>
      </c>
      <c r="G10721" s="67"/>
      <c r="H10721" s="67"/>
      <c r="J10721" s="67"/>
      <c r="P10721" s="68"/>
      <c r="Q10721" s="69"/>
      <c r="R10721" s="69"/>
      <c r="Z10721" s="70"/>
      <c r="AA10721" s="71"/>
      <c r="AB10721" s="70"/>
      <c r="AC10721" s="70"/>
      <c r="AD10721" s="53"/>
      <c r="AE10721" s="53"/>
      <c r="AF10721" s="72"/>
      <c r="AG10721" s="70"/>
      <c r="AH10721" s="70"/>
      <c r="AI10721" s="70"/>
    </row>
    <row r="10722" spans="1:35" ht="12.75" customHeight="1" x14ac:dyDescent="0.2">
      <c r="A10722" s="64" t="s">
        <v>1819</v>
      </c>
      <c r="B10722" s="65" t="s">
        <v>1818</v>
      </c>
      <c r="C10722" s="65">
        <v>447737</v>
      </c>
      <c r="D10722" s="66">
        <f>VLOOKUP(A10722,'2.1 Termination Charges'!$B$4:$F$904,5,0)</f>
        <v>6.2100000000000002E-3</v>
      </c>
      <c r="G10722" s="67"/>
      <c r="H10722" s="67"/>
      <c r="J10722" s="67"/>
      <c r="P10722" s="68"/>
      <c r="Q10722" s="69"/>
      <c r="R10722" s="69"/>
      <c r="Z10722" s="70"/>
      <c r="AA10722" s="71"/>
      <c r="AB10722" s="70"/>
      <c r="AC10722" s="70"/>
      <c r="AD10722" s="53"/>
      <c r="AE10722" s="53"/>
      <c r="AF10722" s="72"/>
      <c r="AG10722" s="70"/>
      <c r="AH10722" s="70"/>
      <c r="AI10722" s="70"/>
    </row>
    <row r="10723" spans="1:35" ht="12.75" customHeight="1" x14ac:dyDescent="0.2">
      <c r="A10723" s="64" t="s">
        <v>1819</v>
      </c>
      <c r="B10723" s="65" t="s">
        <v>1818</v>
      </c>
      <c r="C10723" s="65">
        <v>447782</v>
      </c>
      <c r="D10723" s="66">
        <f>VLOOKUP(A10723,'2.1 Termination Charges'!$B$4:$F$904,5,0)</f>
        <v>6.2100000000000002E-3</v>
      </c>
      <c r="G10723" s="67"/>
      <c r="H10723" s="67"/>
      <c r="J10723" s="67"/>
      <c r="P10723" s="68"/>
      <c r="Q10723" s="69"/>
      <c r="R10723" s="69"/>
      <c r="Z10723" s="70"/>
      <c r="AA10723" s="71"/>
      <c r="AB10723" s="70"/>
      <c r="AC10723" s="70"/>
      <c r="AD10723" s="53"/>
      <c r="AE10723" s="53"/>
      <c r="AF10723" s="72"/>
      <c r="AG10723" s="70"/>
      <c r="AH10723" s="70"/>
      <c r="AI10723" s="70"/>
    </row>
    <row r="10724" spans="1:35" ht="12.75" customHeight="1" x14ac:dyDescent="0.2">
      <c r="A10724" s="64" t="s">
        <v>1819</v>
      </c>
      <c r="B10724" s="65" t="s">
        <v>1818</v>
      </c>
      <c r="C10724" s="65">
        <v>447828</v>
      </c>
      <c r="D10724" s="66">
        <f>VLOOKUP(A10724,'2.1 Termination Charges'!$B$4:$F$904,5,0)</f>
        <v>6.2100000000000002E-3</v>
      </c>
      <c r="G10724" s="67"/>
      <c r="H10724" s="67"/>
      <c r="J10724" s="67"/>
      <c r="P10724" s="68"/>
      <c r="Q10724" s="69"/>
      <c r="R10724" s="69"/>
      <c r="Z10724" s="70"/>
      <c r="AA10724" s="71"/>
      <c r="AB10724" s="70"/>
      <c r="AC10724" s="70"/>
      <c r="AD10724" s="53"/>
      <c r="AE10724" s="53"/>
      <c r="AF10724" s="72"/>
      <c r="AG10724" s="70"/>
      <c r="AH10724" s="70"/>
      <c r="AI10724" s="70"/>
    </row>
    <row r="10725" spans="1:35" ht="12.75" customHeight="1" x14ac:dyDescent="0.2">
      <c r="A10725" s="64" t="s">
        <v>1819</v>
      </c>
      <c r="B10725" s="65" t="s">
        <v>1818</v>
      </c>
      <c r="C10725" s="65">
        <v>447830</v>
      </c>
      <c r="D10725" s="66">
        <f>VLOOKUP(A10725,'2.1 Termination Charges'!$B$4:$F$904,5,0)</f>
        <v>6.2100000000000002E-3</v>
      </c>
      <c r="G10725" s="67"/>
      <c r="H10725" s="67"/>
      <c r="J10725" s="67"/>
      <c r="P10725" s="68"/>
      <c r="Q10725" s="69"/>
      <c r="R10725" s="69"/>
      <c r="Z10725" s="70"/>
      <c r="AA10725" s="71"/>
      <c r="AB10725" s="70"/>
      <c r="AC10725" s="70"/>
      <c r="AD10725" s="53"/>
      <c r="AE10725" s="53"/>
      <c r="AF10725" s="72"/>
      <c r="AG10725" s="70"/>
      <c r="AH10725" s="70"/>
      <c r="AI10725" s="70"/>
    </row>
    <row r="10726" spans="1:35" ht="12.75" customHeight="1" x14ac:dyDescent="0.2">
      <c r="A10726" s="64" t="s">
        <v>1819</v>
      </c>
      <c r="B10726" s="65" t="s">
        <v>1818</v>
      </c>
      <c r="C10726" s="65">
        <v>447832</v>
      </c>
      <c r="D10726" s="66">
        <f>VLOOKUP(A10726,'2.1 Termination Charges'!$B$4:$F$904,5,0)</f>
        <v>6.2100000000000002E-3</v>
      </c>
      <c r="G10726" s="67"/>
      <c r="H10726" s="67"/>
      <c r="J10726" s="67"/>
      <c r="P10726" s="68"/>
      <c r="Q10726" s="69"/>
      <c r="R10726" s="69"/>
      <c r="Z10726" s="70"/>
      <c r="AA10726" s="71"/>
      <c r="AB10726" s="70"/>
      <c r="AC10726" s="70"/>
      <c r="AD10726" s="53"/>
      <c r="AE10726" s="53"/>
      <c r="AF10726" s="72"/>
      <c r="AG10726" s="70"/>
      <c r="AH10726" s="70"/>
      <c r="AI10726" s="70"/>
    </row>
    <row r="10727" spans="1:35" ht="12.75" customHeight="1" x14ac:dyDescent="0.2">
      <c r="A10727" s="64" t="s">
        <v>1819</v>
      </c>
      <c r="B10727" s="65" t="s">
        <v>1818</v>
      </c>
      <c r="C10727" s="65">
        <v>447838</v>
      </c>
      <c r="D10727" s="66">
        <f>VLOOKUP(A10727,'2.1 Termination Charges'!$B$4:$F$904,5,0)</f>
        <v>6.2100000000000002E-3</v>
      </c>
      <c r="G10727" s="67"/>
      <c r="H10727" s="67"/>
      <c r="J10727" s="67"/>
      <c r="P10727" s="68"/>
      <c r="Q10727" s="69"/>
      <c r="R10727" s="69"/>
      <c r="Z10727" s="70"/>
      <c r="AA10727" s="71"/>
      <c r="AB10727" s="70"/>
      <c r="AC10727" s="70"/>
      <c r="AD10727" s="53"/>
      <c r="AE10727" s="53"/>
      <c r="AF10727" s="72"/>
      <c r="AG10727" s="70"/>
      <c r="AH10727" s="70"/>
      <c r="AI10727" s="70"/>
    </row>
    <row r="10728" spans="1:35" ht="12.75" customHeight="1" x14ac:dyDescent="0.2">
      <c r="A10728" s="64" t="s">
        <v>1819</v>
      </c>
      <c r="B10728" s="65" t="s">
        <v>1818</v>
      </c>
      <c r="C10728" s="65">
        <v>447846</v>
      </c>
      <c r="D10728" s="66">
        <f>VLOOKUP(A10728,'2.1 Termination Charges'!$B$4:$F$904,5,0)</f>
        <v>6.2100000000000002E-3</v>
      </c>
      <c r="G10728" s="67"/>
      <c r="H10728" s="67"/>
      <c r="J10728" s="67"/>
      <c r="P10728" s="68"/>
      <c r="Q10728" s="69"/>
      <c r="R10728" s="69"/>
      <c r="Z10728" s="70"/>
      <c r="AA10728" s="71"/>
      <c r="AB10728" s="70"/>
      <c r="AC10728" s="70"/>
      <c r="AD10728" s="53"/>
      <c r="AE10728" s="53"/>
      <c r="AF10728" s="72"/>
      <c r="AG10728" s="70"/>
      <c r="AH10728" s="70"/>
      <c r="AI10728" s="70"/>
    </row>
    <row r="10729" spans="1:35" ht="12.75" customHeight="1" x14ac:dyDescent="0.2">
      <c r="A10729" s="64" t="s">
        <v>1819</v>
      </c>
      <c r="B10729" s="65" t="s">
        <v>1818</v>
      </c>
      <c r="C10729" s="65">
        <v>447848</v>
      </c>
      <c r="D10729" s="66">
        <f>VLOOKUP(A10729,'2.1 Termination Charges'!$B$4:$F$904,5,0)</f>
        <v>6.2100000000000002E-3</v>
      </c>
      <c r="G10729" s="67"/>
      <c r="H10729" s="67"/>
      <c r="J10729" s="67"/>
      <c r="P10729" s="68"/>
      <c r="Q10729" s="69"/>
      <c r="R10729" s="69"/>
      <c r="Z10729" s="70"/>
      <c r="AA10729" s="71"/>
      <c r="AB10729" s="70"/>
      <c r="AC10729" s="70"/>
      <c r="AD10729" s="53"/>
      <c r="AE10729" s="53"/>
      <c r="AF10729" s="72"/>
      <c r="AG10729" s="70"/>
      <c r="AH10729" s="70"/>
      <c r="AI10729" s="70"/>
    </row>
    <row r="10730" spans="1:35" ht="12.75" customHeight="1" x14ac:dyDescent="0.2">
      <c r="A10730" s="64" t="s">
        <v>1819</v>
      </c>
      <c r="B10730" s="65" t="s">
        <v>1818</v>
      </c>
      <c r="C10730" s="65">
        <v>447853</v>
      </c>
      <c r="D10730" s="66">
        <f>VLOOKUP(A10730,'2.1 Termination Charges'!$B$4:$F$904,5,0)</f>
        <v>6.2100000000000002E-3</v>
      </c>
      <c r="G10730" s="67"/>
      <c r="H10730" s="67"/>
      <c r="J10730" s="67"/>
      <c r="P10730" s="68"/>
      <c r="Q10730" s="69"/>
      <c r="R10730" s="69"/>
      <c r="Z10730" s="70"/>
      <c r="AA10730" s="71"/>
      <c r="AB10730" s="70"/>
      <c r="AC10730" s="70"/>
      <c r="AD10730" s="53"/>
      <c r="AE10730" s="53"/>
      <c r="AF10730" s="72"/>
      <c r="AG10730" s="70"/>
      <c r="AH10730" s="70"/>
      <c r="AI10730" s="70"/>
    </row>
    <row r="10731" spans="1:35" ht="12.75" customHeight="1" x14ac:dyDescent="0.2">
      <c r="A10731" s="64" t="s">
        <v>1819</v>
      </c>
      <c r="B10731" s="65" t="s">
        <v>1818</v>
      </c>
      <c r="C10731" s="65">
        <v>447859</v>
      </c>
      <c r="D10731" s="66">
        <f>VLOOKUP(A10731,'2.1 Termination Charges'!$B$4:$F$904,5,0)</f>
        <v>6.2100000000000002E-3</v>
      </c>
      <c r="G10731" s="67"/>
      <c r="H10731" s="67"/>
      <c r="J10731" s="67"/>
      <c r="P10731" s="68"/>
      <c r="Q10731" s="69"/>
      <c r="R10731" s="69"/>
      <c r="Z10731" s="70"/>
      <c r="AA10731" s="71"/>
      <c r="AB10731" s="70"/>
      <c r="AC10731" s="70"/>
      <c r="AD10731" s="53"/>
      <c r="AE10731" s="53"/>
      <c r="AF10731" s="72"/>
      <c r="AG10731" s="70"/>
      <c r="AH10731" s="70"/>
      <c r="AI10731" s="70"/>
    </row>
    <row r="10732" spans="1:35" ht="12.75" customHeight="1" x14ac:dyDescent="0.2">
      <c r="A10732" s="64" t="s">
        <v>1819</v>
      </c>
      <c r="B10732" s="65" t="s">
        <v>1818</v>
      </c>
      <c r="C10732" s="65">
        <v>447861</v>
      </c>
      <c r="D10732" s="66">
        <f>VLOOKUP(A10732,'2.1 Termination Charges'!$B$4:$F$904,5,0)</f>
        <v>6.2100000000000002E-3</v>
      </c>
      <c r="G10732" s="67"/>
      <c r="H10732" s="67"/>
      <c r="J10732" s="67"/>
      <c r="P10732" s="68"/>
      <c r="Q10732" s="69"/>
      <c r="R10732" s="69"/>
      <c r="Z10732" s="70"/>
      <c r="AA10732" s="71"/>
      <c r="AB10732" s="70"/>
      <c r="AC10732" s="70"/>
      <c r="AD10732" s="53"/>
      <c r="AE10732" s="53"/>
      <c r="AF10732" s="72"/>
      <c r="AG10732" s="70"/>
      <c r="AH10732" s="70"/>
      <c r="AI10732" s="70"/>
    </row>
    <row r="10733" spans="1:35" ht="12.75" customHeight="1" x14ac:dyDescent="0.2">
      <c r="A10733" s="64" t="s">
        <v>1819</v>
      </c>
      <c r="B10733" s="65" t="s">
        <v>1818</v>
      </c>
      <c r="C10733" s="65">
        <v>447862</v>
      </c>
      <c r="D10733" s="66">
        <f>VLOOKUP(A10733,'2.1 Termination Charges'!$B$4:$F$904,5,0)</f>
        <v>6.2100000000000002E-3</v>
      </c>
      <c r="G10733" s="67"/>
      <c r="H10733" s="67"/>
      <c r="J10733" s="67"/>
      <c r="P10733" s="68"/>
      <c r="Q10733" s="69"/>
      <c r="R10733" s="69"/>
      <c r="Z10733" s="70"/>
      <c r="AA10733" s="71"/>
      <c r="AB10733" s="70"/>
      <c r="AC10733" s="70"/>
      <c r="AD10733" s="53"/>
      <c r="AE10733" s="53"/>
      <c r="AF10733" s="72"/>
      <c r="AG10733" s="70"/>
      <c r="AH10733" s="70"/>
      <c r="AI10733" s="70"/>
    </row>
    <row r="10734" spans="1:35" ht="12.75" customHeight="1" x14ac:dyDescent="0.2">
      <c r="A10734" s="64" t="s">
        <v>1819</v>
      </c>
      <c r="B10734" s="65" t="s">
        <v>1818</v>
      </c>
      <c r="C10734" s="65">
        <v>447863</v>
      </c>
      <c r="D10734" s="66">
        <f>VLOOKUP(A10734,'2.1 Termination Charges'!$B$4:$F$904,5,0)</f>
        <v>6.2100000000000002E-3</v>
      </c>
      <c r="G10734" s="67"/>
      <c r="H10734" s="67"/>
      <c r="J10734" s="67"/>
      <c r="P10734" s="68"/>
      <c r="Q10734" s="69"/>
      <c r="R10734" s="69"/>
      <c r="Z10734" s="70"/>
      <c r="AA10734" s="71"/>
      <c r="AB10734" s="70"/>
      <c r="AC10734" s="70"/>
      <c r="AD10734" s="53"/>
      <c r="AE10734" s="53"/>
      <c r="AF10734" s="72"/>
      <c r="AG10734" s="70"/>
      <c r="AH10734" s="70"/>
      <c r="AI10734" s="70"/>
    </row>
    <row r="10735" spans="1:35" ht="12.75" customHeight="1" x14ac:dyDescent="0.2">
      <c r="A10735" s="64" t="s">
        <v>1819</v>
      </c>
      <c r="B10735" s="65" t="s">
        <v>1818</v>
      </c>
      <c r="C10735" s="65">
        <v>447865</v>
      </c>
      <c r="D10735" s="66">
        <f>VLOOKUP(A10735,'2.1 Termination Charges'!$B$4:$F$904,5,0)</f>
        <v>6.2100000000000002E-3</v>
      </c>
      <c r="G10735" s="67"/>
      <c r="H10735" s="67"/>
      <c r="J10735" s="67"/>
      <c r="P10735" s="68"/>
      <c r="Q10735" s="69"/>
      <c r="R10735" s="69"/>
      <c r="Z10735" s="70"/>
      <c r="AA10735" s="71"/>
      <c r="AB10735" s="70"/>
      <c r="AC10735" s="70"/>
      <c r="AD10735" s="53"/>
      <c r="AE10735" s="53"/>
      <c r="AF10735" s="72"/>
      <c r="AG10735" s="70"/>
      <c r="AH10735" s="70"/>
      <c r="AI10735" s="70"/>
    </row>
    <row r="10736" spans="1:35" ht="12.75" customHeight="1" x14ac:dyDescent="0.2">
      <c r="A10736" s="64" t="s">
        <v>1819</v>
      </c>
      <c r="B10736" s="65" t="s">
        <v>1818</v>
      </c>
      <c r="C10736" s="65">
        <v>447868</v>
      </c>
      <c r="D10736" s="66">
        <f>VLOOKUP(A10736,'2.1 Termination Charges'!$B$4:$F$904,5,0)</f>
        <v>6.2100000000000002E-3</v>
      </c>
      <c r="G10736" s="67"/>
      <c r="H10736" s="67"/>
      <c r="J10736" s="67"/>
      <c r="P10736" s="68"/>
      <c r="Q10736" s="69"/>
      <c r="R10736" s="69"/>
      <c r="Z10736" s="70"/>
      <c r="AA10736" s="71"/>
      <c r="AB10736" s="70"/>
      <c r="AC10736" s="70"/>
      <c r="AD10736" s="53"/>
      <c r="AE10736" s="53"/>
      <c r="AF10736" s="72"/>
      <c r="AG10736" s="70"/>
      <c r="AH10736" s="70"/>
      <c r="AI10736" s="70"/>
    </row>
    <row r="10737" spans="1:35" ht="12.75" customHeight="1" x14ac:dyDescent="0.2">
      <c r="A10737" s="64" t="s">
        <v>1819</v>
      </c>
      <c r="B10737" s="65" t="s">
        <v>1818</v>
      </c>
      <c r="C10737" s="65">
        <v>447869</v>
      </c>
      <c r="D10737" s="66">
        <f>VLOOKUP(A10737,'2.1 Termination Charges'!$B$4:$F$904,5,0)</f>
        <v>6.2100000000000002E-3</v>
      </c>
      <c r="G10737" s="67"/>
      <c r="H10737" s="67"/>
      <c r="J10737" s="67"/>
      <c r="P10737" s="68"/>
      <c r="Q10737" s="69"/>
      <c r="R10737" s="69"/>
      <c r="Z10737" s="70"/>
      <c r="AA10737" s="71"/>
      <c r="AB10737" s="70"/>
      <c r="AC10737" s="70"/>
      <c r="AD10737" s="53"/>
      <c r="AE10737" s="53"/>
      <c r="AF10737" s="72"/>
      <c r="AG10737" s="70"/>
      <c r="AH10737" s="70"/>
      <c r="AI10737" s="70"/>
    </row>
    <row r="10738" spans="1:35" ht="12.75" customHeight="1" x14ac:dyDescent="0.2">
      <c r="A10738" s="64" t="s">
        <v>1819</v>
      </c>
      <c r="B10738" s="65" t="s">
        <v>1818</v>
      </c>
      <c r="C10738" s="65">
        <v>447877</v>
      </c>
      <c r="D10738" s="66">
        <f>VLOOKUP(A10738,'2.1 Termination Charges'!$B$4:$F$904,5,0)</f>
        <v>6.2100000000000002E-3</v>
      </c>
      <c r="G10738" s="67"/>
      <c r="H10738" s="67"/>
      <c r="J10738" s="67"/>
      <c r="P10738" s="68"/>
      <c r="Q10738" s="69"/>
      <c r="R10738" s="69"/>
      <c r="Z10738" s="70"/>
      <c r="AA10738" s="71"/>
      <c r="AB10738" s="70"/>
      <c r="AC10738" s="70"/>
      <c r="AD10738" s="53"/>
      <c r="AE10738" s="53"/>
      <c r="AF10738" s="72"/>
      <c r="AG10738" s="70"/>
      <c r="AH10738" s="70"/>
      <c r="AI10738" s="70"/>
    </row>
    <row r="10739" spans="1:35" ht="12.75" customHeight="1" x14ac:dyDescent="0.2">
      <c r="A10739" s="64" t="s">
        <v>1819</v>
      </c>
      <c r="B10739" s="65" t="s">
        <v>1818</v>
      </c>
      <c r="C10739" s="65">
        <v>447878</v>
      </c>
      <c r="D10739" s="66">
        <f>VLOOKUP(A10739,'2.1 Termination Charges'!$B$4:$F$904,5,0)</f>
        <v>6.2100000000000002E-3</v>
      </c>
      <c r="G10739" s="67"/>
      <c r="H10739" s="67"/>
      <c r="J10739" s="67"/>
      <c r="P10739" s="68"/>
      <c r="Q10739" s="69"/>
      <c r="R10739" s="69"/>
      <c r="Z10739" s="70"/>
      <c r="AA10739" s="71"/>
      <c r="AB10739" s="70"/>
      <c r="AC10739" s="70"/>
      <c r="AD10739" s="53"/>
      <c r="AE10739" s="53"/>
      <c r="AF10739" s="72"/>
      <c r="AG10739" s="70"/>
      <c r="AH10739" s="70"/>
      <c r="AI10739" s="70"/>
    </row>
    <row r="10740" spans="1:35" ht="12.75" customHeight="1" x14ac:dyDescent="0.2">
      <c r="A10740" s="64" t="s">
        <v>1819</v>
      </c>
      <c r="B10740" s="65" t="s">
        <v>1818</v>
      </c>
      <c r="C10740" s="65">
        <v>447882</v>
      </c>
      <c r="D10740" s="66">
        <f>VLOOKUP(A10740,'2.1 Termination Charges'!$B$4:$F$904,5,0)</f>
        <v>6.2100000000000002E-3</v>
      </c>
      <c r="G10740" s="67"/>
      <c r="H10740" s="67"/>
      <c r="J10740" s="67"/>
      <c r="P10740" s="68"/>
      <c r="Q10740" s="69"/>
      <c r="R10740" s="69"/>
      <c r="Z10740" s="70"/>
      <c r="AA10740" s="71"/>
      <c r="AB10740" s="70"/>
      <c r="AC10740" s="70"/>
      <c r="AD10740" s="53"/>
      <c r="AE10740" s="53"/>
      <c r="AF10740" s="72"/>
      <c r="AG10740" s="70"/>
      <c r="AH10740" s="70"/>
      <c r="AI10740" s="70"/>
    </row>
    <row r="10741" spans="1:35" ht="12.75" customHeight="1" x14ac:dyDescent="0.2">
      <c r="A10741" s="64" t="s">
        <v>1819</v>
      </c>
      <c r="B10741" s="65" t="s">
        <v>1818</v>
      </c>
      <c r="C10741" s="65">
        <v>447883</v>
      </c>
      <c r="D10741" s="66">
        <f>VLOOKUP(A10741,'2.1 Termination Charges'!$B$4:$F$904,5,0)</f>
        <v>6.2100000000000002E-3</v>
      </c>
      <c r="G10741" s="67"/>
      <c r="H10741" s="67"/>
      <c r="J10741" s="67"/>
      <c r="P10741" s="68"/>
      <c r="Q10741" s="69"/>
      <c r="R10741" s="69"/>
      <c r="Z10741" s="70"/>
      <c r="AA10741" s="71"/>
      <c r="AB10741" s="70"/>
      <c r="AC10741" s="70"/>
      <c r="AD10741" s="53"/>
      <c r="AE10741" s="53"/>
      <c r="AF10741" s="72"/>
      <c r="AG10741" s="70"/>
      <c r="AH10741" s="70"/>
      <c r="AI10741" s="70"/>
    </row>
    <row r="10742" spans="1:35" ht="12.75" customHeight="1" x14ac:dyDescent="0.2">
      <c r="A10742" s="64" t="s">
        <v>1819</v>
      </c>
      <c r="B10742" s="65" t="s">
        <v>1818</v>
      </c>
      <c r="C10742" s="65">
        <v>447886</v>
      </c>
      <c r="D10742" s="66">
        <f>VLOOKUP(A10742,'2.1 Termination Charges'!$B$4:$F$904,5,0)</f>
        <v>6.2100000000000002E-3</v>
      </c>
      <c r="G10742" s="67"/>
      <c r="H10742" s="67"/>
      <c r="J10742" s="67"/>
      <c r="P10742" s="68"/>
      <c r="Q10742" s="69"/>
      <c r="R10742" s="69"/>
      <c r="Z10742" s="70"/>
      <c r="AA10742" s="71"/>
      <c r="AB10742" s="70"/>
      <c r="AC10742" s="70"/>
      <c r="AD10742" s="53"/>
      <c r="AE10742" s="53"/>
      <c r="AF10742" s="72"/>
      <c r="AG10742" s="70"/>
      <c r="AH10742" s="70"/>
      <c r="AI10742" s="70"/>
    </row>
    <row r="10743" spans="1:35" ht="12.75" customHeight="1" x14ac:dyDescent="0.2">
      <c r="A10743" s="64" t="s">
        <v>1819</v>
      </c>
      <c r="B10743" s="65" t="s">
        <v>1818</v>
      </c>
      <c r="C10743" s="65">
        <v>447888</v>
      </c>
      <c r="D10743" s="66">
        <f>VLOOKUP(A10743,'2.1 Termination Charges'!$B$4:$F$904,5,0)</f>
        <v>6.2100000000000002E-3</v>
      </c>
      <c r="G10743" s="67"/>
      <c r="H10743" s="67"/>
      <c r="J10743" s="67"/>
      <c r="P10743" s="68"/>
      <c r="Q10743" s="69"/>
      <c r="R10743" s="69"/>
      <c r="Z10743" s="70"/>
      <c r="AA10743" s="71"/>
      <c r="AB10743" s="70"/>
      <c r="AC10743" s="70"/>
      <c r="AD10743" s="53"/>
      <c r="AE10743" s="53"/>
      <c r="AF10743" s="72"/>
      <c r="AG10743" s="70"/>
      <c r="AH10743" s="70"/>
      <c r="AI10743" s="70"/>
    </row>
    <row r="10744" spans="1:35" ht="12.75" customHeight="1" x14ac:dyDescent="0.2">
      <c r="A10744" s="64" t="s">
        <v>1819</v>
      </c>
      <c r="B10744" s="65" t="s">
        <v>1818</v>
      </c>
      <c r="C10744" s="65">
        <v>447897</v>
      </c>
      <c r="D10744" s="66">
        <f>VLOOKUP(A10744,'2.1 Termination Charges'!$B$4:$F$904,5,0)</f>
        <v>6.2100000000000002E-3</v>
      </c>
      <c r="G10744" s="67"/>
      <c r="H10744" s="67"/>
      <c r="J10744" s="67"/>
      <c r="P10744" s="68"/>
      <c r="Q10744" s="69"/>
      <c r="R10744" s="69"/>
      <c r="Z10744" s="70"/>
      <c r="AA10744" s="71"/>
      <c r="AB10744" s="70"/>
      <c r="AC10744" s="70"/>
      <c r="AD10744" s="53"/>
      <c r="AE10744" s="53"/>
      <c r="AF10744" s="72"/>
      <c r="AG10744" s="70"/>
      <c r="AH10744" s="70"/>
      <c r="AI10744" s="70"/>
    </row>
    <row r="10745" spans="1:35" ht="12.75" customHeight="1" x14ac:dyDescent="0.2">
      <c r="A10745" s="64" t="s">
        <v>1819</v>
      </c>
      <c r="B10745" s="65" t="s">
        <v>1818</v>
      </c>
      <c r="C10745" s="65">
        <v>447898</v>
      </c>
      <c r="D10745" s="66">
        <f>VLOOKUP(A10745,'2.1 Termination Charges'!$B$4:$F$904,5,0)</f>
        <v>6.2100000000000002E-3</v>
      </c>
      <c r="G10745" s="67"/>
      <c r="H10745" s="67"/>
      <c r="J10745" s="67"/>
      <c r="P10745" s="68"/>
      <c r="Q10745" s="69"/>
      <c r="R10745" s="69"/>
      <c r="Z10745" s="70"/>
      <c r="AA10745" s="71"/>
      <c r="AB10745" s="70"/>
      <c r="AC10745" s="70"/>
      <c r="AD10745" s="53"/>
      <c r="AE10745" s="53"/>
      <c r="AF10745" s="72"/>
      <c r="AG10745" s="70"/>
      <c r="AH10745" s="70"/>
      <c r="AI10745" s="70"/>
    </row>
    <row r="10746" spans="1:35" ht="12.75" customHeight="1" x14ac:dyDescent="0.2">
      <c r="A10746" s="64" t="s">
        <v>1819</v>
      </c>
      <c r="B10746" s="65" t="s">
        <v>1818</v>
      </c>
      <c r="C10746" s="65">
        <v>447915</v>
      </c>
      <c r="D10746" s="66">
        <f>VLOOKUP(A10746,'2.1 Termination Charges'!$B$4:$F$904,5,0)</f>
        <v>6.2100000000000002E-3</v>
      </c>
      <c r="G10746" s="67"/>
      <c r="H10746" s="67"/>
      <c r="J10746" s="67"/>
      <c r="P10746" s="68"/>
      <c r="Q10746" s="69"/>
      <c r="R10746" s="69"/>
      <c r="Z10746" s="70"/>
      <c r="AA10746" s="71"/>
      <c r="AB10746" s="70"/>
      <c r="AC10746" s="70"/>
      <c r="AD10746" s="53"/>
      <c r="AE10746" s="53"/>
      <c r="AF10746" s="72"/>
      <c r="AG10746" s="70"/>
      <c r="AH10746" s="70"/>
      <c r="AI10746" s="70"/>
    </row>
    <row r="10747" spans="1:35" ht="12.75" customHeight="1" x14ac:dyDescent="0.2">
      <c r="A10747" s="64" t="s">
        <v>1819</v>
      </c>
      <c r="B10747" s="65" t="s">
        <v>1818</v>
      </c>
      <c r="C10747" s="65">
        <v>447916</v>
      </c>
      <c r="D10747" s="66">
        <f>VLOOKUP(A10747,'2.1 Termination Charges'!$B$4:$F$904,5,0)</f>
        <v>6.2100000000000002E-3</v>
      </c>
      <c r="G10747" s="67"/>
      <c r="H10747" s="67"/>
      <c r="J10747" s="67"/>
      <c r="P10747" s="68"/>
      <c r="Q10747" s="69"/>
      <c r="R10747" s="69"/>
      <c r="Z10747" s="70"/>
      <c r="AA10747" s="71"/>
      <c r="AB10747" s="70"/>
      <c r="AC10747" s="70"/>
      <c r="AD10747" s="53"/>
      <c r="AE10747" s="53"/>
      <c r="AF10747" s="72"/>
      <c r="AG10747" s="70"/>
      <c r="AH10747" s="70"/>
      <c r="AI10747" s="70"/>
    </row>
    <row r="10748" spans="1:35" ht="12.75" customHeight="1" x14ac:dyDescent="0.2">
      <c r="A10748" s="64" t="s">
        <v>1819</v>
      </c>
      <c r="B10748" s="65" t="s">
        <v>1818</v>
      </c>
      <c r="C10748" s="65">
        <v>447988</v>
      </c>
      <c r="D10748" s="66">
        <f>VLOOKUP(A10748,'2.1 Termination Charges'!$B$4:$F$904,5,0)</f>
        <v>6.2100000000000002E-3</v>
      </c>
      <c r="G10748" s="67"/>
      <c r="H10748" s="67"/>
      <c r="J10748" s="67"/>
      <c r="P10748" s="68"/>
      <c r="Q10748" s="69"/>
      <c r="R10748" s="69"/>
      <c r="Z10748" s="70"/>
      <c r="AA10748" s="71"/>
      <c r="AB10748" s="70"/>
      <c r="AC10748" s="70"/>
      <c r="AD10748" s="53"/>
      <c r="AE10748" s="53"/>
      <c r="AF10748" s="72"/>
      <c r="AG10748" s="70"/>
      <c r="AH10748" s="70"/>
      <c r="AI10748" s="70"/>
    </row>
    <row r="10749" spans="1:35" ht="12.75" customHeight="1" x14ac:dyDescent="0.2">
      <c r="A10749" s="64" t="s">
        <v>1821</v>
      </c>
      <c r="B10749" s="65" t="s">
        <v>1820</v>
      </c>
      <c r="C10749" s="65">
        <v>4475090</v>
      </c>
      <c r="D10749" s="66">
        <f>VLOOKUP(A10749,'2.1 Termination Charges'!$B$4:$F$904,5,0)</f>
        <v>0.24571000000000001</v>
      </c>
      <c r="G10749" s="67"/>
      <c r="H10749" s="67"/>
      <c r="J10749" s="67"/>
      <c r="P10749" s="68"/>
      <c r="Q10749" s="69"/>
      <c r="R10749" s="69"/>
      <c r="Z10749" s="70"/>
      <c r="AA10749" s="71"/>
      <c r="AB10749" s="70"/>
      <c r="AC10749" s="70"/>
      <c r="AD10749" s="53"/>
      <c r="AE10749" s="53"/>
      <c r="AF10749" s="72"/>
      <c r="AG10749" s="70"/>
      <c r="AH10749" s="70"/>
      <c r="AI10749" s="70"/>
    </row>
    <row r="10750" spans="1:35" ht="12.75" customHeight="1" x14ac:dyDescent="0.2">
      <c r="A10750" s="64" t="s">
        <v>1821</v>
      </c>
      <c r="B10750" s="65" t="s">
        <v>1820</v>
      </c>
      <c r="C10750" s="65">
        <v>4475091</v>
      </c>
      <c r="D10750" s="66">
        <f>VLOOKUP(A10750,'2.1 Termination Charges'!$B$4:$F$904,5,0)</f>
        <v>0.24571000000000001</v>
      </c>
      <c r="G10750" s="67"/>
      <c r="H10750" s="67"/>
      <c r="J10750" s="67"/>
      <c r="P10750" s="68"/>
      <c r="Q10750" s="69"/>
      <c r="R10750" s="69"/>
      <c r="Z10750" s="70"/>
      <c r="AA10750" s="71"/>
      <c r="AB10750" s="70"/>
      <c r="AC10750" s="70"/>
      <c r="AD10750" s="53"/>
      <c r="AE10750" s="53"/>
      <c r="AF10750" s="72"/>
      <c r="AG10750" s="70"/>
      <c r="AH10750" s="70"/>
      <c r="AI10750" s="70"/>
    </row>
    <row r="10751" spans="1:35" ht="12.75" customHeight="1" x14ac:dyDescent="0.2">
      <c r="A10751" s="64" t="s">
        <v>1821</v>
      </c>
      <c r="B10751" s="65" t="s">
        <v>1820</v>
      </c>
      <c r="C10751" s="65">
        <v>4475092</v>
      </c>
      <c r="D10751" s="66">
        <f>VLOOKUP(A10751,'2.1 Termination Charges'!$B$4:$F$904,5,0)</f>
        <v>0.24571000000000001</v>
      </c>
      <c r="G10751" s="67"/>
      <c r="H10751" s="67"/>
      <c r="J10751" s="67"/>
      <c r="P10751" s="68"/>
      <c r="Q10751" s="69"/>
      <c r="R10751" s="69"/>
      <c r="Z10751" s="70"/>
      <c r="AA10751" s="71"/>
      <c r="AB10751" s="70"/>
      <c r="AC10751" s="70"/>
      <c r="AD10751" s="53"/>
      <c r="AE10751" s="53"/>
      <c r="AF10751" s="72"/>
      <c r="AG10751" s="70"/>
      <c r="AH10751" s="70"/>
      <c r="AI10751" s="70"/>
    </row>
    <row r="10752" spans="1:35" ht="12.75" customHeight="1" x14ac:dyDescent="0.2">
      <c r="A10752" s="64" t="s">
        <v>1821</v>
      </c>
      <c r="B10752" s="65" t="s">
        <v>1820</v>
      </c>
      <c r="C10752" s="65">
        <v>4475093</v>
      </c>
      <c r="D10752" s="66">
        <f>VLOOKUP(A10752,'2.1 Termination Charges'!$B$4:$F$904,5,0)</f>
        <v>0.24571000000000001</v>
      </c>
      <c r="G10752" s="67"/>
      <c r="H10752" s="67"/>
      <c r="J10752" s="67"/>
      <c r="P10752" s="68"/>
      <c r="Q10752" s="69"/>
      <c r="R10752" s="69"/>
      <c r="Z10752" s="70"/>
      <c r="AA10752" s="71"/>
      <c r="AB10752" s="70"/>
      <c r="AC10752" s="70"/>
      <c r="AD10752" s="53"/>
      <c r="AE10752" s="53"/>
      <c r="AF10752" s="72"/>
      <c r="AG10752" s="70"/>
      <c r="AH10752" s="70"/>
      <c r="AI10752" s="70"/>
    </row>
    <row r="10753" spans="1:35" ht="12.75" customHeight="1" x14ac:dyDescent="0.2">
      <c r="A10753" s="64" t="s">
        <v>1821</v>
      </c>
      <c r="B10753" s="65" t="s">
        <v>1820</v>
      </c>
      <c r="C10753" s="65">
        <v>4475094</v>
      </c>
      <c r="D10753" s="66">
        <f>VLOOKUP(A10753,'2.1 Termination Charges'!$B$4:$F$904,5,0)</f>
        <v>0.24571000000000001</v>
      </c>
      <c r="G10753" s="67"/>
      <c r="H10753" s="67"/>
      <c r="J10753" s="67"/>
      <c r="P10753" s="68"/>
      <c r="Q10753" s="69"/>
      <c r="R10753" s="69"/>
      <c r="Z10753" s="70"/>
      <c r="AA10753" s="71"/>
      <c r="AB10753" s="70"/>
      <c r="AC10753" s="70"/>
      <c r="AD10753" s="53"/>
      <c r="AE10753" s="53"/>
      <c r="AF10753" s="72"/>
      <c r="AG10753" s="70"/>
      <c r="AH10753" s="70"/>
      <c r="AI10753" s="70"/>
    </row>
    <row r="10754" spans="1:35" ht="12.75" customHeight="1" x14ac:dyDescent="0.2">
      <c r="A10754" s="64" t="s">
        <v>1821</v>
      </c>
      <c r="B10754" s="65" t="s">
        <v>1820</v>
      </c>
      <c r="C10754" s="65">
        <v>4475095</v>
      </c>
      <c r="D10754" s="66">
        <f>VLOOKUP(A10754,'2.1 Termination Charges'!$B$4:$F$904,5,0)</f>
        <v>0.24571000000000001</v>
      </c>
      <c r="G10754" s="67"/>
      <c r="H10754" s="67"/>
      <c r="J10754" s="67"/>
      <c r="P10754" s="68"/>
      <c r="Q10754" s="69"/>
      <c r="R10754" s="69"/>
      <c r="Z10754" s="70"/>
      <c r="AA10754" s="71"/>
      <c r="AB10754" s="70"/>
      <c r="AC10754" s="70"/>
      <c r="AD10754" s="53"/>
      <c r="AE10754" s="53"/>
      <c r="AF10754" s="72"/>
      <c r="AG10754" s="70"/>
      <c r="AH10754" s="70"/>
      <c r="AI10754" s="70"/>
    </row>
    <row r="10755" spans="1:35" ht="12.75" customHeight="1" x14ac:dyDescent="0.2">
      <c r="A10755" s="64" t="s">
        <v>1821</v>
      </c>
      <c r="B10755" s="65" t="s">
        <v>1820</v>
      </c>
      <c r="C10755" s="65">
        <v>4475096</v>
      </c>
      <c r="D10755" s="66">
        <f>VLOOKUP(A10755,'2.1 Termination Charges'!$B$4:$F$904,5,0)</f>
        <v>0.24571000000000001</v>
      </c>
      <c r="G10755" s="67"/>
      <c r="H10755" s="67"/>
      <c r="J10755" s="67"/>
      <c r="P10755" s="68"/>
      <c r="Q10755" s="69"/>
      <c r="R10755" s="69"/>
      <c r="Z10755" s="70"/>
      <c r="AA10755" s="71"/>
      <c r="AB10755" s="70"/>
      <c r="AC10755" s="70"/>
      <c r="AD10755" s="53"/>
      <c r="AE10755" s="53"/>
      <c r="AF10755" s="72"/>
      <c r="AG10755" s="70"/>
      <c r="AH10755" s="70"/>
      <c r="AI10755" s="70"/>
    </row>
    <row r="10756" spans="1:35" ht="12.75" customHeight="1" x14ac:dyDescent="0.2">
      <c r="A10756" s="64" t="s">
        <v>1821</v>
      </c>
      <c r="B10756" s="65" t="s">
        <v>1820</v>
      </c>
      <c r="C10756" s="65">
        <v>4475097</v>
      </c>
      <c r="D10756" s="66">
        <f>VLOOKUP(A10756,'2.1 Termination Charges'!$B$4:$F$904,5,0)</f>
        <v>0.24571000000000001</v>
      </c>
      <c r="G10756" s="67"/>
      <c r="H10756" s="67"/>
      <c r="J10756" s="67"/>
      <c r="P10756" s="68"/>
      <c r="Q10756" s="69"/>
      <c r="R10756" s="69"/>
      <c r="Z10756" s="70"/>
      <c r="AA10756" s="71"/>
      <c r="AB10756" s="70"/>
      <c r="AC10756" s="70"/>
      <c r="AD10756" s="53"/>
      <c r="AE10756" s="53"/>
      <c r="AF10756" s="72"/>
      <c r="AG10756" s="70"/>
      <c r="AH10756" s="70"/>
      <c r="AI10756" s="70"/>
    </row>
    <row r="10757" spans="1:35" ht="12.75" customHeight="1" x14ac:dyDescent="0.2">
      <c r="A10757" s="64" t="s">
        <v>1823</v>
      </c>
      <c r="B10757" s="65" t="s">
        <v>1822</v>
      </c>
      <c r="C10757" s="65">
        <v>447404</v>
      </c>
      <c r="D10757" s="66">
        <f>VLOOKUP(A10757,'2.1 Termination Charges'!$B$4:$F$904,5,0)</f>
        <v>6.2100000000000002E-3</v>
      </c>
      <c r="G10757" s="67"/>
      <c r="H10757" s="67"/>
      <c r="J10757" s="67"/>
      <c r="P10757" s="68"/>
      <c r="Q10757" s="69"/>
      <c r="R10757" s="69"/>
      <c r="Z10757" s="70"/>
      <c r="AA10757" s="71"/>
      <c r="AB10757" s="70"/>
      <c r="AC10757" s="70"/>
      <c r="AD10757" s="53"/>
      <c r="AE10757" s="53"/>
      <c r="AF10757" s="72"/>
      <c r="AG10757" s="70"/>
      <c r="AH10757" s="70"/>
      <c r="AI10757" s="70"/>
    </row>
    <row r="10758" spans="1:35" ht="12.75" customHeight="1" x14ac:dyDescent="0.2">
      <c r="A10758" s="64" t="s">
        <v>1823</v>
      </c>
      <c r="B10758" s="65" t="s">
        <v>1822</v>
      </c>
      <c r="C10758" s="65">
        <v>447405</v>
      </c>
      <c r="D10758" s="66">
        <f>VLOOKUP(A10758,'2.1 Termination Charges'!$B$4:$F$904,5,0)</f>
        <v>6.2100000000000002E-3</v>
      </c>
      <c r="G10758" s="67"/>
      <c r="H10758" s="67"/>
      <c r="J10758" s="67"/>
      <c r="P10758" s="68"/>
      <c r="Q10758" s="69"/>
      <c r="R10758" s="69"/>
      <c r="Z10758" s="70"/>
      <c r="AA10758" s="71"/>
      <c r="AB10758" s="70"/>
      <c r="AC10758" s="70"/>
      <c r="AD10758" s="53"/>
      <c r="AE10758" s="53"/>
      <c r="AF10758" s="72"/>
      <c r="AG10758" s="70"/>
      <c r="AH10758" s="70"/>
      <c r="AI10758" s="70"/>
    </row>
    <row r="10759" spans="1:35" ht="12.75" customHeight="1" x14ac:dyDescent="0.2">
      <c r="A10759" s="64" t="s">
        <v>1823</v>
      </c>
      <c r="B10759" s="65" t="s">
        <v>1822</v>
      </c>
      <c r="C10759" s="65">
        <v>4474173</v>
      </c>
      <c r="D10759" s="66">
        <f>VLOOKUP(A10759,'2.1 Termination Charges'!$B$4:$F$904,5,0)</f>
        <v>6.2100000000000002E-3</v>
      </c>
      <c r="G10759" s="67"/>
      <c r="H10759" s="67"/>
      <c r="J10759" s="67"/>
      <c r="P10759" s="68"/>
      <c r="Q10759" s="69"/>
      <c r="R10759" s="69"/>
      <c r="Z10759" s="70"/>
      <c r="AA10759" s="71"/>
      <c r="AB10759" s="70"/>
      <c r="AC10759" s="70"/>
      <c r="AD10759" s="53"/>
      <c r="AE10759" s="53"/>
      <c r="AF10759" s="72"/>
      <c r="AG10759" s="70"/>
      <c r="AH10759" s="70"/>
      <c r="AI10759" s="70"/>
    </row>
    <row r="10760" spans="1:35" ht="12.75" customHeight="1" x14ac:dyDescent="0.2">
      <c r="A10760" s="64" t="s">
        <v>1823</v>
      </c>
      <c r="B10760" s="65" t="s">
        <v>1822</v>
      </c>
      <c r="C10760" s="65">
        <v>4474174</v>
      </c>
      <c r="D10760" s="66">
        <f>VLOOKUP(A10760,'2.1 Termination Charges'!$B$4:$F$904,5,0)</f>
        <v>6.2100000000000002E-3</v>
      </c>
      <c r="G10760" s="67"/>
      <c r="H10760" s="67"/>
      <c r="J10760" s="67"/>
      <c r="P10760" s="68"/>
      <c r="Q10760" s="69"/>
      <c r="R10760" s="69"/>
      <c r="Z10760" s="70"/>
      <c r="AA10760" s="71"/>
      <c r="AB10760" s="70"/>
      <c r="AC10760" s="70"/>
      <c r="AD10760" s="53"/>
      <c r="AE10760" s="53"/>
      <c r="AF10760" s="72"/>
      <c r="AG10760" s="70"/>
      <c r="AH10760" s="70"/>
      <c r="AI10760" s="70"/>
    </row>
    <row r="10761" spans="1:35" ht="12.75" customHeight="1" x14ac:dyDescent="0.2">
      <c r="A10761" s="64" t="s">
        <v>1823</v>
      </c>
      <c r="B10761" s="65" t="s">
        <v>1822</v>
      </c>
      <c r="C10761" s="65">
        <v>4474175</v>
      </c>
      <c r="D10761" s="66">
        <f>VLOOKUP(A10761,'2.1 Termination Charges'!$B$4:$F$904,5,0)</f>
        <v>6.2100000000000002E-3</v>
      </c>
      <c r="G10761" s="67"/>
      <c r="H10761" s="67"/>
      <c r="J10761" s="67"/>
      <c r="P10761" s="68"/>
      <c r="Q10761" s="69"/>
      <c r="R10761" s="69"/>
      <c r="Z10761" s="70"/>
      <c r="AA10761" s="71"/>
      <c r="AB10761" s="70"/>
      <c r="AC10761" s="70"/>
      <c r="AD10761" s="53"/>
      <c r="AE10761" s="53"/>
      <c r="AF10761" s="72"/>
      <c r="AG10761" s="70"/>
      <c r="AH10761" s="70"/>
      <c r="AI10761" s="70"/>
    </row>
    <row r="10762" spans="1:35" ht="12.75" customHeight="1" x14ac:dyDescent="0.2">
      <c r="A10762" s="64" t="s">
        <v>1823</v>
      </c>
      <c r="B10762" s="65" t="s">
        <v>1822</v>
      </c>
      <c r="C10762" s="65">
        <v>447424</v>
      </c>
      <c r="D10762" s="66">
        <f>VLOOKUP(A10762,'2.1 Termination Charges'!$B$4:$F$904,5,0)</f>
        <v>6.2100000000000002E-3</v>
      </c>
      <c r="G10762" s="67"/>
      <c r="H10762" s="67"/>
      <c r="J10762" s="67"/>
      <c r="P10762" s="68"/>
      <c r="Q10762" s="69"/>
      <c r="R10762" s="69"/>
      <c r="Z10762" s="70"/>
      <c r="AA10762" s="71"/>
      <c r="AB10762" s="70"/>
      <c r="AC10762" s="70"/>
      <c r="AD10762" s="53"/>
      <c r="AE10762" s="53"/>
      <c r="AF10762" s="72"/>
      <c r="AG10762" s="70"/>
      <c r="AH10762" s="70"/>
      <c r="AI10762" s="70"/>
    </row>
    <row r="10763" spans="1:35" ht="12.75" customHeight="1" x14ac:dyDescent="0.2">
      <c r="A10763" s="64" t="s">
        <v>1823</v>
      </c>
      <c r="B10763" s="65" t="s">
        <v>1822</v>
      </c>
      <c r="C10763" s="65">
        <v>447438</v>
      </c>
      <c r="D10763" s="66">
        <f>VLOOKUP(A10763,'2.1 Termination Charges'!$B$4:$F$904,5,0)</f>
        <v>6.2100000000000002E-3</v>
      </c>
      <c r="G10763" s="67"/>
      <c r="H10763" s="67"/>
      <c r="J10763" s="67"/>
      <c r="P10763" s="68"/>
      <c r="Q10763" s="69"/>
      <c r="R10763" s="69"/>
      <c r="Z10763" s="70"/>
      <c r="AA10763" s="71"/>
      <c r="AB10763" s="70"/>
      <c r="AC10763" s="70"/>
      <c r="AD10763" s="53"/>
      <c r="AE10763" s="53"/>
      <c r="AF10763" s="72"/>
      <c r="AG10763" s="70"/>
      <c r="AH10763" s="70"/>
      <c r="AI10763" s="70"/>
    </row>
    <row r="10764" spans="1:35" ht="12.75" customHeight="1" x14ac:dyDescent="0.2">
      <c r="A10764" s="64" t="s">
        <v>1823</v>
      </c>
      <c r="B10764" s="65" t="s">
        <v>1822</v>
      </c>
      <c r="C10764" s="65">
        <v>4474400</v>
      </c>
      <c r="D10764" s="66">
        <f>VLOOKUP(A10764,'2.1 Termination Charges'!$B$4:$F$904,5,0)</f>
        <v>6.2100000000000002E-3</v>
      </c>
      <c r="G10764" s="67"/>
      <c r="H10764" s="67"/>
      <c r="J10764" s="67"/>
      <c r="P10764" s="68"/>
      <c r="Q10764" s="69"/>
      <c r="R10764" s="69"/>
      <c r="Z10764" s="70"/>
      <c r="AA10764" s="71"/>
      <c r="AB10764" s="70"/>
      <c r="AC10764" s="70"/>
      <c r="AD10764" s="53"/>
      <c r="AE10764" s="53"/>
      <c r="AF10764" s="72"/>
      <c r="AG10764" s="70"/>
      <c r="AH10764" s="70"/>
      <c r="AI10764" s="70"/>
    </row>
    <row r="10765" spans="1:35" ht="12.75" customHeight="1" x14ac:dyDescent="0.2">
      <c r="A10765" s="64" t="s">
        <v>1823</v>
      </c>
      <c r="B10765" s="65" t="s">
        <v>1822</v>
      </c>
      <c r="C10765" s="65">
        <v>4474401</v>
      </c>
      <c r="D10765" s="66">
        <f>VLOOKUP(A10765,'2.1 Termination Charges'!$B$4:$F$904,5,0)</f>
        <v>6.2100000000000002E-3</v>
      </c>
      <c r="G10765" s="67"/>
      <c r="H10765" s="67"/>
      <c r="J10765" s="67"/>
      <c r="P10765" s="68"/>
      <c r="Q10765" s="69"/>
      <c r="R10765" s="69"/>
      <c r="Z10765" s="70"/>
      <c r="AA10765" s="71"/>
      <c r="AB10765" s="70"/>
      <c r="AC10765" s="70"/>
      <c r="AD10765" s="53"/>
      <c r="AE10765" s="53"/>
      <c r="AF10765" s="72"/>
      <c r="AG10765" s="70"/>
      <c r="AH10765" s="70"/>
      <c r="AI10765" s="70"/>
    </row>
    <row r="10766" spans="1:35" ht="12.75" customHeight="1" x14ac:dyDescent="0.2">
      <c r="A10766" s="64" t="s">
        <v>1823</v>
      </c>
      <c r="B10766" s="65" t="s">
        <v>1822</v>
      </c>
      <c r="C10766" s="65">
        <v>4474402</v>
      </c>
      <c r="D10766" s="66">
        <f>VLOOKUP(A10766,'2.1 Termination Charges'!$B$4:$F$904,5,0)</f>
        <v>6.2100000000000002E-3</v>
      </c>
      <c r="G10766" s="67"/>
      <c r="H10766" s="67"/>
      <c r="J10766" s="67"/>
      <c r="P10766" s="68"/>
      <c r="Q10766" s="69"/>
      <c r="R10766" s="69"/>
      <c r="Z10766" s="70"/>
      <c r="AA10766" s="71"/>
      <c r="AB10766" s="70"/>
      <c r="AC10766" s="70"/>
      <c r="AD10766" s="53"/>
      <c r="AE10766" s="53"/>
      <c r="AF10766" s="72"/>
      <c r="AG10766" s="70"/>
      <c r="AH10766" s="70"/>
      <c r="AI10766" s="70"/>
    </row>
    <row r="10767" spans="1:35" ht="12.75" customHeight="1" x14ac:dyDescent="0.2">
      <c r="A10767" s="64" t="s">
        <v>1823</v>
      </c>
      <c r="B10767" s="65" t="s">
        <v>1822</v>
      </c>
      <c r="C10767" s="65">
        <v>4474403</v>
      </c>
      <c r="D10767" s="66">
        <f>VLOOKUP(A10767,'2.1 Termination Charges'!$B$4:$F$904,5,0)</f>
        <v>6.2100000000000002E-3</v>
      </c>
      <c r="G10767" s="67"/>
      <c r="H10767" s="67"/>
      <c r="J10767" s="67"/>
      <c r="P10767" s="68"/>
      <c r="Q10767" s="69"/>
      <c r="R10767" s="69"/>
      <c r="Z10767" s="70"/>
      <c r="AA10767" s="71"/>
      <c r="AB10767" s="70"/>
      <c r="AC10767" s="70"/>
      <c r="AD10767" s="53"/>
      <c r="AE10767" s="53"/>
      <c r="AF10767" s="72"/>
      <c r="AG10767" s="70"/>
      <c r="AH10767" s="70"/>
      <c r="AI10767" s="70"/>
    </row>
    <row r="10768" spans="1:35" ht="12.75" customHeight="1" x14ac:dyDescent="0.2">
      <c r="A10768" s="64" t="s">
        <v>1823</v>
      </c>
      <c r="B10768" s="65" t="s">
        <v>1822</v>
      </c>
      <c r="C10768" s="65">
        <v>4474404</v>
      </c>
      <c r="D10768" s="66">
        <f>VLOOKUP(A10768,'2.1 Termination Charges'!$B$4:$F$904,5,0)</f>
        <v>6.2100000000000002E-3</v>
      </c>
      <c r="G10768" s="67"/>
      <c r="H10768" s="67"/>
      <c r="J10768" s="67"/>
      <c r="P10768" s="68"/>
      <c r="Q10768" s="69"/>
      <c r="R10768" s="69"/>
      <c r="Z10768" s="70"/>
      <c r="AA10768" s="71"/>
      <c r="AB10768" s="70"/>
      <c r="AC10768" s="70"/>
      <c r="AD10768" s="53"/>
      <c r="AE10768" s="53"/>
      <c r="AF10768" s="72"/>
      <c r="AG10768" s="70"/>
      <c r="AH10768" s="70"/>
      <c r="AI10768" s="70"/>
    </row>
    <row r="10769" spans="1:35" ht="12.75" customHeight="1" x14ac:dyDescent="0.2">
      <c r="A10769" s="64" t="s">
        <v>1823</v>
      </c>
      <c r="B10769" s="65" t="s">
        <v>1822</v>
      </c>
      <c r="C10769" s="65">
        <v>4474405</v>
      </c>
      <c r="D10769" s="66">
        <f>VLOOKUP(A10769,'2.1 Termination Charges'!$B$4:$F$904,5,0)</f>
        <v>6.2100000000000002E-3</v>
      </c>
      <c r="G10769" s="67"/>
      <c r="H10769" s="67"/>
      <c r="J10769" s="67"/>
      <c r="P10769" s="68"/>
      <c r="Q10769" s="69"/>
      <c r="R10769" s="69"/>
      <c r="Z10769" s="70"/>
      <c r="AA10769" s="71"/>
      <c r="AB10769" s="70"/>
      <c r="AC10769" s="70"/>
      <c r="AD10769" s="53"/>
      <c r="AE10769" s="53"/>
      <c r="AF10769" s="72"/>
      <c r="AG10769" s="70"/>
      <c r="AH10769" s="70"/>
      <c r="AI10769" s="70"/>
    </row>
    <row r="10770" spans="1:35" ht="12.75" customHeight="1" x14ac:dyDescent="0.2">
      <c r="A10770" s="64" t="s">
        <v>1823</v>
      </c>
      <c r="B10770" s="65" t="s">
        <v>1822</v>
      </c>
      <c r="C10770" s="65">
        <v>4474406</v>
      </c>
      <c r="D10770" s="66">
        <f>VLOOKUP(A10770,'2.1 Termination Charges'!$B$4:$F$904,5,0)</f>
        <v>6.2100000000000002E-3</v>
      </c>
      <c r="G10770" s="67"/>
      <c r="H10770" s="67"/>
      <c r="J10770" s="67"/>
      <c r="P10770" s="68"/>
      <c r="Q10770" s="69"/>
      <c r="R10770" s="69"/>
      <c r="Z10770" s="70"/>
      <c r="AA10770" s="71"/>
      <c r="AB10770" s="70"/>
      <c r="AC10770" s="70"/>
      <c r="AD10770" s="53"/>
      <c r="AE10770" s="53"/>
      <c r="AF10770" s="72"/>
      <c r="AG10770" s="70"/>
      <c r="AH10770" s="70"/>
      <c r="AI10770" s="70"/>
    </row>
    <row r="10771" spans="1:35" ht="12.75" customHeight="1" x14ac:dyDescent="0.2">
      <c r="A10771" s="64" t="s">
        <v>1823</v>
      </c>
      <c r="B10771" s="65" t="s">
        <v>1822</v>
      </c>
      <c r="C10771" s="65">
        <v>4474407</v>
      </c>
      <c r="D10771" s="66">
        <f>VLOOKUP(A10771,'2.1 Termination Charges'!$B$4:$F$904,5,0)</f>
        <v>6.2100000000000002E-3</v>
      </c>
      <c r="G10771" s="67"/>
      <c r="H10771" s="67"/>
      <c r="J10771" s="67"/>
      <c r="P10771" s="68"/>
      <c r="Q10771" s="69"/>
      <c r="R10771" s="69"/>
      <c r="Z10771" s="70"/>
      <c r="AA10771" s="71"/>
      <c r="AB10771" s="70"/>
      <c r="AC10771" s="70"/>
      <c r="AD10771" s="53"/>
      <c r="AE10771" s="53"/>
      <c r="AF10771" s="72"/>
      <c r="AG10771" s="70"/>
      <c r="AH10771" s="70"/>
      <c r="AI10771" s="70"/>
    </row>
    <row r="10772" spans="1:35" ht="12.75" customHeight="1" x14ac:dyDescent="0.2">
      <c r="A10772" s="64" t="s">
        <v>1823</v>
      </c>
      <c r="B10772" s="65" t="s">
        <v>1822</v>
      </c>
      <c r="C10772" s="65">
        <v>447448</v>
      </c>
      <c r="D10772" s="66">
        <f>VLOOKUP(A10772,'2.1 Termination Charges'!$B$4:$F$904,5,0)</f>
        <v>6.2100000000000002E-3</v>
      </c>
      <c r="G10772" s="67"/>
      <c r="H10772" s="67"/>
      <c r="J10772" s="67"/>
      <c r="P10772" s="68"/>
      <c r="Q10772" s="69"/>
      <c r="R10772" s="69"/>
      <c r="Z10772" s="70"/>
      <c r="AA10772" s="71"/>
      <c r="AB10772" s="70"/>
      <c r="AC10772" s="70"/>
      <c r="AD10772" s="53"/>
      <c r="AE10772" s="53"/>
      <c r="AF10772" s="72"/>
      <c r="AG10772" s="70"/>
      <c r="AH10772" s="70"/>
      <c r="AI10772" s="70"/>
    </row>
    <row r="10773" spans="1:35" ht="12.75" customHeight="1" x14ac:dyDescent="0.2">
      <c r="A10773" s="64" t="s">
        <v>1823</v>
      </c>
      <c r="B10773" s="65" t="s">
        <v>1822</v>
      </c>
      <c r="C10773" s="65">
        <v>447459</v>
      </c>
      <c r="D10773" s="66">
        <f>VLOOKUP(A10773,'2.1 Termination Charges'!$B$4:$F$904,5,0)</f>
        <v>6.2100000000000002E-3</v>
      </c>
      <c r="G10773" s="67"/>
      <c r="H10773" s="67"/>
      <c r="J10773" s="67"/>
      <c r="P10773" s="68"/>
      <c r="Q10773" s="69"/>
      <c r="R10773" s="69"/>
      <c r="Z10773" s="70"/>
      <c r="AA10773" s="71"/>
      <c r="AB10773" s="70"/>
      <c r="AC10773" s="70"/>
      <c r="AD10773" s="53"/>
      <c r="AE10773" s="53"/>
      <c r="AF10773" s="72"/>
      <c r="AG10773" s="70"/>
      <c r="AH10773" s="70"/>
      <c r="AI10773" s="70"/>
    </row>
    <row r="10774" spans="1:35" ht="12.75" customHeight="1" x14ac:dyDescent="0.2">
      <c r="A10774" s="64" t="s">
        <v>1823</v>
      </c>
      <c r="B10774" s="65" t="s">
        <v>1822</v>
      </c>
      <c r="C10774" s="65">
        <v>447466</v>
      </c>
      <c r="D10774" s="66">
        <f>VLOOKUP(A10774,'2.1 Termination Charges'!$B$4:$F$904,5,0)</f>
        <v>6.2100000000000002E-3</v>
      </c>
      <c r="G10774" s="67"/>
      <c r="H10774" s="67"/>
      <c r="J10774" s="67"/>
      <c r="P10774" s="68"/>
      <c r="Q10774" s="69"/>
      <c r="R10774" s="69"/>
      <c r="Z10774" s="70"/>
      <c r="AA10774" s="71"/>
      <c r="AB10774" s="70"/>
      <c r="AC10774" s="70"/>
      <c r="AD10774" s="53"/>
      <c r="AE10774" s="53"/>
      <c r="AF10774" s="72"/>
      <c r="AG10774" s="70"/>
      <c r="AH10774" s="70"/>
      <c r="AI10774" s="70"/>
    </row>
    <row r="10775" spans="1:35" ht="12.75" customHeight="1" x14ac:dyDescent="0.2">
      <c r="A10775" s="64" t="s">
        <v>1825</v>
      </c>
      <c r="B10775" s="65" t="s">
        <v>1824</v>
      </c>
      <c r="C10775" s="65">
        <v>447106</v>
      </c>
      <c r="D10775" s="66">
        <f>VLOOKUP(A10775,'2.1 Termination Charges'!$B$4:$F$904,5,0)</f>
        <v>6.2100000000000002E-3</v>
      </c>
      <c r="G10775" s="67"/>
      <c r="H10775" s="67"/>
      <c r="J10775" s="67"/>
      <c r="P10775" s="68"/>
      <c r="Q10775" s="69"/>
      <c r="R10775" s="69"/>
      <c r="Z10775" s="70"/>
      <c r="AA10775" s="71"/>
      <c r="AB10775" s="70"/>
      <c r="AC10775" s="70"/>
      <c r="AD10775" s="53"/>
      <c r="AE10775" s="53"/>
      <c r="AF10775" s="72"/>
      <c r="AG10775" s="70"/>
      <c r="AH10775" s="70"/>
      <c r="AI10775" s="70"/>
    </row>
    <row r="10776" spans="1:35" ht="12.75" customHeight="1" x14ac:dyDescent="0.2">
      <c r="A10776" s="64" t="s">
        <v>1825</v>
      </c>
      <c r="B10776" s="65" t="s">
        <v>1824</v>
      </c>
      <c r="C10776" s="65">
        <v>447107</v>
      </c>
      <c r="D10776" s="66">
        <f>VLOOKUP(A10776,'2.1 Termination Charges'!$B$4:$F$904,5,0)</f>
        <v>6.2100000000000002E-3</v>
      </c>
      <c r="G10776" s="67"/>
      <c r="H10776" s="67"/>
      <c r="J10776" s="67"/>
      <c r="P10776" s="68"/>
      <c r="Q10776" s="69"/>
      <c r="R10776" s="69"/>
      <c r="Z10776" s="70"/>
      <c r="AA10776" s="71"/>
      <c r="AB10776" s="70"/>
      <c r="AC10776" s="70"/>
      <c r="AD10776" s="53"/>
      <c r="AE10776" s="53"/>
      <c r="AF10776" s="72"/>
      <c r="AG10776" s="70"/>
      <c r="AH10776" s="70"/>
      <c r="AI10776" s="70"/>
    </row>
    <row r="10777" spans="1:35" ht="12.75" customHeight="1" x14ac:dyDescent="0.2">
      <c r="A10777" s="64" t="s">
        <v>1825</v>
      </c>
      <c r="B10777" s="65" t="s">
        <v>1824</v>
      </c>
      <c r="C10777" s="65">
        <v>447354</v>
      </c>
      <c r="D10777" s="66">
        <f>VLOOKUP(A10777,'2.1 Termination Charges'!$B$4:$F$904,5,0)</f>
        <v>6.2100000000000002E-3</v>
      </c>
      <c r="G10777" s="67"/>
      <c r="H10777" s="67"/>
      <c r="J10777" s="67"/>
      <c r="P10777" s="68"/>
      <c r="Q10777" s="69"/>
      <c r="R10777" s="69"/>
      <c r="Z10777" s="70"/>
      <c r="AA10777" s="71"/>
      <c r="AB10777" s="70"/>
      <c r="AC10777" s="70"/>
      <c r="AD10777" s="53"/>
      <c r="AE10777" s="53"/>
      <c r="AF10777" s="72"/>
      <c r="AG10777" s="70"/>
      <c r="AH10777" s="70"/>
      <c r="AI10777" s="70"/>
    </row>
    <row r="10778" spans="1:35" ht="12.75" customHeight="1" x14ac:dyDescent="0.2">
      <c r="A10778" s="64" t="s">
        <v>1825</v>
      </c>
      <c r="B10778" s="65" t="s">
        <v>1824</v>
      </c>
      <c r="C10778" s="65">
        <v>447355</v>
      </c>
      <c r="D10778" s="66">
        <f>VLOOKUP(A10778,'2.1 Termination Charges'!$B$4:$F$904,5,0)</f>
        <v>6.2100000000000002E-3</v>
      </c>
      <c r="G10778" s="67"/>
      <c r="H10778" s="67"/>
      <c r="J10778" s="67"/>
      <c r="P10778" s="68"/>
      <c r="Q10778" s="69"/>
      <c r="R10778" s="69"/>
      <c r="Z10778" s="70"/>
      <c r="AA10778" s="71"/>
      <c r="AB10778" s="70"/>
      <c r="AC10778" s="70"/>
      <c r="AD10778" s="53"/>
      <c r="AE10778" s="53"/>
      <c r="AF10778" s="72"/>
      <c r="AG10778" s="70"/>
      <c r="AH10778" s="70"/>
      <c r="AI10778" s="70"/>
    </row>
    <row r="10779" spans="1:35" ht="12.75" customHeight="1" x14ac:dyDescent="0.2">
      <c r="A10779" s="64" t="s">
        <v>1825</v>
      </c>
      <c r="B10779" s="65" t="s">
        <v>1824</v>
      </c>
      <c r="C10779" s="65">
        <v>447381</v>
      </c>
      <c r="D10779" s="66">
        <f>VLOOKUP(A10779,'2.1 Termination Charges'!$B$4:$F$904,5,0)</f>
        <v>6.2100000000000002E-3</v>
      </c>
      <c r="G10779" s="67"/>
      <c r="H10779" s="67"/>
      <c r="J10779" s="67"/>
      <c r="P10779" s="68"/>
      <c r="Q10779" s="69"/>
      <c r="R10779" s="69"/>
      <c r="Z10779" s="70"/>
      <c r="AA10779" s="71"/>
      <c r="AB10779" s="70"/>
      <c r="AC10779" s="70"/>
      <c r="AD10779" s="53"/>
      <c r="AE10779" s="53"/>
      <c r="AF10779" s="72"/>
      <c r="AG10779" s="70"/>
      <c r="AH10779" s="70"/>
      <c r="AI10779" s="70"/>
    </row>
    <row r="10780" spans="1:35" ht="12.75" customHeight="1" x14ac:dyDescent="0.2">
      <c r="A10780" s="64" t="s">
        <v>1825</v>
      </c>
      <c r="B10780" s="65" t="s">
        <v>1824</v>
      </c>
      <c r="C10780" s="65">
        <v>447382</v>
      </c>
      <c r="D10780" s="66">
        <f>VLOOKUP(A10780,'2.1 Termination Charges'!$B$4:$F$904,5,0)</f>
        <v>6.2100000000000002E-3</v>
      </c>
      <c r="G10780" s="67"/>
      <c r="H10780" s="67"/>
      <c r="J10780" s="67"/>
      <c r="P10780" s="68"/>
      <c r="Q10780" s="69"/>
      <c r="R10780" s="69"/>
      <c r="Z10780" s="70"/>
      <c r="AA10780" s="71"/>
      <c r="AB10780" s="70"/>
      <c r="AC10780" s="70"/>
      <c r="AD10780" s="53"/>
      <c r="AE10780" s="53"/>
      <c r="AF10780" s="72"/>
      <c r="AG10780" s="70"/>
      <c r="AH10780" s="70"/>
      <c r="AI10780" s="70"/>
    </row>
    <row r="10781" spans="1:35" ht="12.75" customHeight="1" x14ac:dyDescent="0.2">
      <c r="A10781" s="64" t="s">
        <v>1825</v>
      </c>
      <c r="B10781" s="65" t="s">
        <v>1824</v>
      </c>
      <c r="C10781" s="65">
        <v>447394</v>
      </c>
      <c r="D10781" s="66">
        <f>VLOOKUP(A10781,'2.1 Termination Charges'!$B$4:$F$904,5,0)</f>
        <v>6.2100000000000002E-3</v>
      </c>
      <c r="G10781" s="67"/>
      <c r="H10781" s="67"/>
      <c r="J10781" s="67"/>
      <c r="P10781" s="68"/>
      <c r="Q10781" s="69"/>
      <c r="R10781" s="69"/>
      <c r="Z10781" s="70"/>
      <c r="AA10781" s="71"/>
      <c r="AB10781" s="70"/>
      <c r="AC10781" s="70"/>
      <c r="AD10781" s="53"/>
      <c r="AE10781" s="53"/>
      <c r="AF10781" s="72"/>
      <c r="AG10781" s="70"/>
      <c r="AH10781" s="70"/>
      <c r="AI10781" s="70"/>
    </row>
    <row r="10782" spans="1:35" ht="12.75" customHeight="1" x14ac:dyDescent="0.2">
      <c r="A10782" s="64" t="s">
        <v>1825</v>
      </c>
      <c r="B10782" s="65" t="s">
        <v>1824</v>
      </c>
      <c r="C10782" s="65">
        <v>447395</v>
      </c>
      <c r="D10782" s="66">
        <f>VLOOKUP(A10782,'2.1 Termination Charges'!$B$4:$F$904,5,0)</f>
        <v>6.2100000000000002E-3</v>
      </c>
      <c r="G10782" s="67"/>
      <c r="H10782" s="67"/>
      <c r="J10782" s="67"/>
      <c r="P10782" s="68"/>
      <c r="Q10782" s="69"/>
      <c r="R10782" s="69"/>
      <c r="Z10782" s="70"/>
      <c r="AA10782" s="71"/>
      <c r="AB10782" s="70"/>
      <c r="AC10782" s="70"/>
      <c r="AD10782" s="53"/>
      <c r="AE10782" s="53"/>
      <c r="AF10782" s="72"/>
      <c r="AG10782" s="70"/>
      <c r="AH10782" s="70"/>
      <c r="AI10782" s="70"/>
    </row>
    <row r="10783" spans="1:35" ht="12.75" customHeight="1" x14ac:dyDescent="0.2">
      <c r="A10783" s="64" t="s">
        <v>1825</v>
      </c>
      <c r="B10783" s="65" t="s">
        <v>1824</v>
      </c>
      <c r="C10783" s="65">
        <v>447430</v>
      </c>
      <c r="D10783" s="66">
        <f>VLOOKUP(A10783,'2.1 Termination Charges'!$B$4:$F$904,5,0)</f>
        <v>6.2100000000000002E-3</v>
      </c>
      <c r="G10783" s="67"/>
      <c r="H10783" s="67"/>
      <c r="J10783" s="67"/>
      <c r="P10783" s="68"/>
      <c r="Q10783" s="69"/>
      <c r="R10783" s="69"/>
      <c r="Z10783" s="70"/>
      <c r="AA10783" s="71"/>
      <c r="AB10783" s="70"/>
      <c r="AC10783" s="70"/>
      <c r="AD10783" s="53"/>
      <c r="AE10783" s="53"/>
      <c r="AF10783" s="72"/>
      <c r="AG10783" s="70"/>
      <c r="AH10783" s="70"/>
      <c r="AI10783" s="70"/>
    </row>
    <row r="10784" spans="1:35" ht="12.75" customHeight="1" x14ac:dyDescent="0.2">
      <c r="A10784" s="64" t="s">
        <v>1825</v>
      </c>
      <c r="B10784" s="65" t="s">
        <v>1824</v>
      </c>
      <c r="C10784" s="65">
        <v>447431</v>
      </c>
      <c r="D10784" s="66">
        <f>VLOOKUP(A10784,'2.1 Termination Charges'!$B$4:$F$904,5,0)</f>
        <v>6.2100000000000002E-3</v>
      </c>
      <c r="G10784" s="67"/>
      <c r="H10784" s="67"/>
      <c r="J10784" s="67"/>
      <c r="P10784" s="68"/>
      <c r="Q10784" s="69"/>
      <c r="R10784" s="69"/>
      <c r="Z10784" s="70"/>
      <c r="AA10784" s="71"/>
      <c r="AB10784" s="70"/>
      <c r="AC10784" s="70"/>
      <c r="AD10784" s="53"/>
      <c r="AE10784" s="53"/>
      <c r="AF10784" s="72"/>
      <c r="AG10784" s="70"/>
      <c r="AH10784" s="70"/>
      <c r="AI10784" s="70"/>
    </row>
    <row r="10785" spans="1:35" ht="12.75" customHeight="1" x14ac:dyDescent="0.2">
      <c r="A10785" s="64" t="s">
        <v>1825</v>
      </c>
      <c r="B10785" s="65" t="s">
        <v>1824</v>
      </c>
      <c r="C10785" s="65">
        <v>447461</v>
      </c>
      <c r="D10785" s="66">
        <f>VLOOKUP(A10785,'2.1 Termination Charges'!$B$4:$F$904,5,0)</f>
        <v>6.2100000000000002E-3</v>
      </c>
      <c r="G10785" s="67"/>
      <c r="H10785" s="67"/>
      <c r="J10785" s="67"/>
      <c r="P10785" s="68"/>
      <c r="Q10785" s="69"/>
      <c r="R10785" s="69"/>
      <c r="Z10785" s="70"/>
      <c r="AA10785" s="71"/>
      <c r="AB10785" s="70"/>
      <c r="AC10785" s="70"/>
      <c r="AD10785" s="53"/>
      <c r="AE10785" s="53"/>
      <c r="AF10785" s="72"/>
      <c r="AG10785" s="70"/>
      <c r="AH10785" s="70"/>
      <c r="AI10785" s="70"/>
    </row>
    <row r="10786" spans="1:35" ht="12.75" customHeight="1" x14ac:dyDescent="0.2">
      <c r="A10786" s="64" t="s">
        <v>1825</v>
      </c>
      <c r="B10786" s="65" t="s">
        <v>1824</v>
      </c>
      <c r="C10786" s="65">
        <v>447489</v>
      </c>
      <c r="D10786" s="66">
        <f>VLOOKUP(A10786,'2.1 Termination Charges'!$B$4:$F$904,5,0)</f>
        <v>6.2100000000000002E-3</v>
      </c>
      <c r="G10786" s="67"/>
      <c r="H10786" s="67"/>
      <c r="J10786" s="67"/>
      <c r="P10786" s="68"/>
      <c r="Q10786" s="69"/>
      <c r="R10786" s="69"/>
      <c r="Z10786" s="70"/>
      <c r="AA10786" s="71"/>
      <c r="AB10786" s="70"/>
      <c r="AC10786" s="70"/>
      <c r="AD10786" s="53"/>
      <c r="AE10786" s="53"/>
      <c r="AF10786" s="72"/>
      <c r="AG10786" s="70"/>
      <c r="AH10786" s="70"/>
      <c r="AI10786" s="70"/>
    </row>
    <row r="10787" spans="1:35" ht="12.75" customHeight="1" x14ac:dyDescent="0.2">
      <c r="A10787" s="64" t="s">
        <v>1825</v>
      </c>
      <c r="B10787" s="65" t="s">
        <v>1824</v>
      </c>
      <c r="C10787" s="65">
        <v>447499</v>
      </c>
      <c r="D10787" s="66">
        <f>VLOOKUP(A10787,'2.1 Termination Charges'!$B$4:$F$904,5,0)</f>
        <v>6.2100000000000002E-3</v>
      </c>
      <c r="G10787" s="67"/>
      <c r="H10787" s="67"/>
      <c r="J10787" s="67"/>
      <c r="P10787" s="68"/>
      <c r="Q10787" s="69"/>
      <c r="R10787" s="69"/>
      <c r="Z10787" s="70"/>
      <c r="AA10787" s="71"/>
      <c r="AB10787" s="70"/>
      <c r="AC10787" s="70"/>
      <c r="AD10787" s="53"/>
      <c r="AE10787" s="53"/>
      <c r="AF10787" s="72"/>
      <c r="AG10787" s="70"/>
      <c r="AH10787" s="70"/>
      <c r="AI10787" s="70"/>
    </row>
    <row r="10788" spans="1:35" ht="12.75" customHeight="1" x14ac:dyDescent="0.2">
      <c r="A10788" s="64" t="s">
        <v>1825</v>
      </c>
      <c r="B10788" s="65" t="s">
        <v>1824</v>
      </c>
      <c r="C10788" s="65">
        <v>44751</v>
      </c>
      <c r="D10788" s="66">
        <f>VLOOKUP(A10788,'2.1 Termination Charges'!$B$4:$F$904,5,0)</f>
        <v>6.2100000000000002E-3</v>
      </c>
      <c r="G10788" s="67"/>
      <c r="H10788" s="67"/>
      <c r="J10788" s="67"/>
      <c r="P10788" s="68"/>
      <c r="Q10788" s="69"/>
      <c r="R10788" s="69"/>
      <c r="Z10788" s="70"/>
      <c r="AA10788" s="71"/>
      <c r="AB10788" s="70"/>
      <c r="AC10788" s="70"/>
      <c r="AD10788" s="53"/>
      <c r="AE10788" s="53"/>
      <c r="AF10788" s="72"/>
      <c r="AG10788" s="70"/>
      <c r="AH10788" s="70"/>
      <c r="AI10788" s="70"/>
    </row>
    <row r="10789" spans="1:35" ht="12.75" customHeight="1" x14ac:dyDescent="0.2">
      <c r="A10789" s="64" t="s">
        <v>1825</v>
      </c>
      <c r="B10789" s="65" t="s">
        <v>1824</v>
      </c>
      <c r="C10789" s="65">
        <v>447521</v>
      </c>
      <c r="D10789" s="66">
        <f>VLOOKUP(A10789,'2.1 Termination Charges'!$B$4:$F$904,5,0)</f>
        <v>6.2100000000000002E-3</v>
      </c>
      <c r="G10789" s="67"/>
      <c r="H10789" s="67"/>
      <c r="J10789" s="67"/>
      <c r="P10789" s="68"/>
      <c r="Q10789" s="69"/>
      <c r="R10789" s="69"/>
      <c r="Z10789" s="70"/>
      <c r="AA10789" s="71"/>
      <c r="AB10789" s="70"/>
      <c r="AC10789" s="70"/>
      <c r="AD10789" s="53"/>
      <c r="AE10789" s="53"/>
      <c r="AF10789" s="72"/>
      <c r="AG10789" s="70"/>
      <c r="AH10789" s="70"/>
      <c r="AI10789" s="70"/>
    </row>
    <row r="10790" spans="1:35" ht="12.75" customHeight="1" x14ac:dyDescent="0.2">
      <c r="A10790" s="64" t="s">
        <v>1825</v>
      </c>
      <c r="B10790" s="65" t="s">
        <v>1824</v>
      </c>
      <c r="C10790" s="65">
        <v>447522</v>
      </c>
      <c r="D10790" s="66">
        <f>VLOOKUP(A10790,'2.1 Termination Charges'!$B$4:$F$904,5,0)</f>
        <v>6.2100000000000002E-3</v>
      </c>
      <c r="G10790" s="67"/>
      <c r="H10790" s="67"/>
      <c r="J10790" s="67"/>
      <c r="P10790" s="68"/>
      <c r="Q10790" s="69"/>
      <c r="R10790" s="69"/>
      <c r="Z10790" s="70"/>
      <c r="AA10790" s="71"/>
      <c r="AB10790" s="70"/>
      <c r="AC10790" s="70"/>
      <c r="AD10790" s="53"/>
      <c r="AE10790" s="53"/>
      <c r="AF10790" s="72"/>
      <c r="AG10790" s="70"/>
      <c r="AH10790" s="70"/>
      <c r="AI10790" s="70"/>
    </row>
    <row r="10791" spans="1:35" ht="12.75" customHeight="1" x14ac:dyDescent="0.2">
      <c r="A10791" s="64" t="s">
        <v>1825</v>
      </c>
      <c r="B10791" s="65" t="s">
        <v>1824</v>
      </c>
      <c r="C10791" s="65">
        <v>447523</v>
      </c>
      <c r="D10791" s="66">
        <f>VLOOKUP(A10791,'2.1 Termination Charges'!$B$4:$F$904,5,0)</f>
        <v>6.2100000000000002E-3</v>
      </c>
      <c r="G10791" s="67"/>
      <c r="H10791" s="67"/>
      <c r="J10791" s="67"/>
      <c r="P10791" s="68"/>
      <c r="Q10791" s="69"/>
      <c r="R10791" s="69"/>
      <c r="Z10791" s="70"/>
      <c r="AA10791" s="71"/>
      <c r="AB10791" s="70"/>
      <c r="AC10791" s="70"/>
      <c r="AD10791" s="53"/>
      <c r="AE10791" s="53"/>
      <c r="AF10791" s="72"/>
      <c r="AG10791" s="70"/>
      <c r="AH10791" s="70"/>
      <c r="AI10791" s="70"/>
    </row>
    <row r="10792" spans="1:35" ht="12.75" customHeight="1" x14ac:dyDescent="0.2">
      <c r="A10792" s="64" t="s">
        <v>1825</v>
      </c>
      <c r="B10792" s="65" t="s">
        <v>1824</v>
      </c>
      <c r="C10792" s="65">
        <v>447525</v>
      </c>
      <c r="D10792" s="66">
        <f>VLOOKUP(A10792,'2.1 Termination Charges'!$B$4:$F$904,5,0)</f>
        <v>6.2100000000000002E-3</v>
      </c>
      <c r="G10792" s="67"/>
      <c r="H10792" s="67"/>
      <c r="J10792" s="67"/>
      <c r="P10792" s="68"/>
      <c r="Q10792" s="69"/>
      <c r="R10792" s="69"/>
      <c r="Z10792" s="70"/>
      <c r="AA10792" s="71"/>
      <c r="AB10792" s="70"/>
      <c r="AC10792" s="70"/>
      <c r="AD10792" s="53"/>
      <c r="AE10792" s="53"/>
      <c r="AF10792" s="72"/>
      <c r="AG10792" s="70"/>
      <c r="AH10792" s="70"/>
      <c r="AI10792" s="70"/>
    </row>
    <row r="10793" spans="1:35" ht="12.75" customHeight="1" x14ac:dyDescent="0.2">
      <c r="A10793" s="64" t="s">
        <v>1825</v>
      </c>
      <c r="B10793" s="65" t="s">
        <v>1824</v>
      </c>
      <c r="C10793" s="65">
        <v>447526</v>
      </c>
      <c r="D10793" s="66">
        <f>VLOOKUP(A10793,'2.1 Termination Charges'!$B$4:$F$904,5,0)</f>
        <v>6.2100000000000002E-3</v>
      </c>
      <c r="G10793" s="67"/>
      <c r="H10793" s="67"/>
      <c r="J10793" s="67"/>
      <c r="P10793" s="68"/>
      <c r="Q10793" s="69"/>
      <c r="R10793" s="69"/>
      <c r="Z10793" s="70"/>
      <c r="AA10793" s="71"/>
      <c r="AB10793" s="70"/>
      <c r="AC10793" s="70"/>
      <c r="AD10793" s="53"/>
      <c r="AE10793" s="53"/>
      <c r="AF10793" s="72"/>
      <c r="AG10793" s="70"/>
      <c r="AH10793" s="70"/>
      <c r="AI10793" s="70"/>
    </row>
    <row r="10794" spans="1:35" ht="12.75" customHeight="1" x14ac:dyDescent="0.2">
      <c r="A10794" s="64" t="s">
        <v>1825</v>
      </c>
      <c r="B10794" s="65" t="s">
        <v>1824</v>
      </c>
      <c r="C10794" s="65">
        <v>44754</v>
      </c>
      <c r="D10794" s="66">
        <f>VLOOKUP(A10794,'2.1 Termination Charges'!$B$4:$F$904,5,0)</f>
        <v>6.2100000000000002E-3</v>
      </c>
      <c r="G10794" s="67"/>
      <c r="H10794" s="67"/>
      <c r="J10794" s="67"/>
      <c r="P10794" s="68"/>
      <c r="Q10794" s="69"/>
      <c r="R10794" s="69"/>
      <c r="Z10794" s="70"/>
      <c r="AA10794" s="71"/>
      <c r="AB10794" s="70"/>
      <c r="AC10794" s="70"/>
      <c r="AD10794" s="53"/>
      <c r="AE10794" s="53"/>
      <c r="AF10794" s="72"/>
      <c r="AG10794" s="70"/>
      <c r="AH10794" s="70"/>
      <c r="AI10794" s="70"/>
    </row>
    <row r="10795" spans="1:35" ht="12.75" customHeight="1" x14ac:dyDescent="0.2">
      <c r="A10795" s="64" t="s">
        <v>1825</v>
      </c>
      <c r="B10795" s="65" t="s">
        <v>1824</v>
      </c>
      <c r="C10795" s="65">
        <v>44756</v>
      </c>
      <c r="D10795" s="66">
        <f>VLOOKUP(A10795,'2.1 Termination Charges'!$B$4:$F$904,5,0)</f>
        <v>6.2100000000000002E-3</v>
      </c>
      <c r="G10795" s="67"/>
      <c r="H10795" s="67"/>
      <c r="J10795" s="67"/>
      <c r="P10795" s="68"/>
      <c r="Q10795" s="69"/>
      <c r="R10795" s="69"/>
      <c r="Z10795" s="70"/>
      <c r="AA10795" s="71"/>
      <c r="AB10795" s="70"/>
      <c r="AC10795" s="70"/>
      <c r="AD10795" s="53"/>
      <c r="AE10795" s="53"/>
      <c r="AF10795" s="72"/>
      <c r="AG10795" s="70"/>
      <c r="AH10795" s="70"/>
      <c r="AI10795" s="70"/>
    </row>
    <row r="10796" spans="1:35" ht="12.75" customHeight="1" x14ac:dyDescent="0.2">
      <c r="A10796" s="64" t="s">
        <v>1825</v>
      </c>
      <c r="B10796" s="65" t="s">
        <v>1824</v>
      </c>
      <c r="C10796" s="65">
        <v>44759</v>
      </c>
      <c r="D10796" s="66">
        <f>VLOOKUP(A10796,'2.1 Termination Charges'!$B$4:$F$904,5,0)</f>
        <v>6.2100000000000002E-3</v>
      </c>
      <c r="G10796" s="67"/>
      <c r="H10796" s="67"/>
      <c r="J10796" s="67"/>
      <c r="P10796" s="68"/>
      <c r="Q10796" s="69"/>
      <c r="R10796" s="69"/>
      <c r="Z10796" s="70"/>
      <c r="AA10796" s="71"/>
      <c r="AB10796" s="70"/>
      <c r="AC10796" s="70"/>
      <c r="AD10796" s="53"/>
      <c r="AE10796" s="53"/>
      <c r="AF10796" s="72"/>
      <c r="AG10796" s="70"/>
      <c r="AH10796" s="70"/>
      <c r="AI10796" s="70"/>
    </row>
    <row r="10797" spans="1:35" ht="12.75" customHeight="1" x14ac:dyDescent="0.2">
      <c r="A10797" s="64" t="s">
        <v>1825</v>
      </c>
      <c r="B10797" s="65" t="s">
        <v>1824</v>
      </c>
      <c r="C10797" s="65">
        <v>447701</v>
      </c>
      <c r="D10797" s="66">
        <f>VLOOKUP(A10797,'2.1 Termination Charges'!$B$4:$F$904,5,0)</f>
        <v>6.2100000000000002E-3</v>
      </c>
      <c r="G10797" s="67"/>
      <c r="H10797" s="67"/>
      <c r="J10797" s="67"/>
      <c r="P10797" s="68"/>
      <c r="Q10797" s="69"/>
      <c r="R10797" s="69"/>
      <c r="Z10797" s="70"/>
      <c r="AA10797" s="71"/>
      <c r="AB10797" s="70"/>
      <c r="AC10797" s="70"/>
      <c r="AD10797" s="53"/>
      <c r="AE10797" s="53"/>
      <c r="AF10797" s="72"/>
      <c r="AG10797" s="70"/>
      <c r="AH10797" s="70"/>
      <c r="AI10797" s="70"/>
    </row>
    <row r="10798" spans="1:35" ht="12.75" customHeight="1" x14ac:dyDescent="0.2">
      <c r="A10798" s="64" t="s">
        <v>1825</v>
      </c>
      <c r="B10798" s="65" t="s">
        <v>1824</v>
      </c>
      <c r="C10798" s="65">
        <v>447702</v>
      </c>
      <c r="D10798" s="66">
        <f>VLOOKUP(A10798,'2.1 Termination Charges'!$B$4:$F$904,5,0)</f>
        <v>6.2100000000000002E-3</v>
      </c>
      <c r="G10798" s="67"/>
      <c r="H10798" s="67"/>
      <c r="J10798" s="67"/>
      <c r="P10798" s="68"/>
      <c r="Q10798" s="69"/>
      <c r="R10798" s="69"/>
      <c r="Z10798" s="70"/>
      <c r="AA10798" s="71"/>
      <c r="AB10798" s="70"/>
      <c r="AC10798" s="70"/>
      <c r="AD10798" s="53"/>
      <c r="AE10798" s="53"/>
      <c r="AF10798" s="72"/>
      <c r="AG10798" s="70"/>
      <c r="AH10798" s="70"/>
      <c r="AI10798" s="70"/>
    </row>
    <row r="10799" spans="1:35" ht="12.75" customHeight="1" x14ac:dyDescent="0.2">
      <c r="A10799" s="64" t="s">
        <v>1825</v>
      </c>
      <c r="B10799" s="65" t="s">
        <v>1824</v>
      </c>
      <c r="C10799" s="65">
        <v>447703</v>
      </c>
      <c r="D10799" s="66">
        <f>VLOOKUP(A10799,'2.1 Termination Charges'!$B$4:$F$904,5,0)</f>
        <v>6.2100000000000002E-3</v>
      </c>
      <c r="G10799" s="67"/>
      <c r="H10799" s="67"/>
      <c r="J10799" s="67"/>
      <c r="P10799" s="68"/>
      <c r="Q10799" s="69"/>
      <c r="R10799" s="69"/>
      <c r="Z10799" s="70"/>
      <c r="AA10799" s="71"/>
      <c r="AB10799" s="70"/>
      <c r="AC10799" s="70"/>
      <c r="AD10799" s="53"/>
      <c r="AE10799" s="53"/>
      <c r="AF10799" s="72"/>
      <c r="AG10799" s="70"/>
      <c r="AH10799" s="70"/>
      <c r="AI10799" s="70"/>
    </row>
    <row r="10800" spans="1:35" ht="12.75" customHeight="1" x14ac:dyDescent="0.2">
      <c r="A10800" s="64" t="s">
        <v>1825</v>
      </c>
      <c r="B10800" s="65" t="s">
        <v>1824</v>
      </c>
      <c r="C10800" s="65">
        <v>447704</v>
      </c>
      <c r="D10800" s="66">
        <f>VLOOKUP(A10800,'2.1 Termination Charges'!$B$4:$F$904,5,0)</f>
        <v>6.2100000000000002E-3</v>
      </c>
      <c r="G10800" s="67"/>
      <c r="H10800" s="67"/>
      <c r="J10800" s="67"/>
      <c r="P10800" s="68"/>
      <c r="Q10800" s="69"/>
      <c r="R10800" s="69"/>
      <c r="Z10800" s="70"/>
      <c r="AA10800" s="71"/>
      <c r="AB10800" s="70"/>
      <c r="AC10800" s="70"/>
      <c r="AD10800" s="53"/>
      <c r="AE10800" s="53"/>
      <c r="AF10800" s="72"/>
      <c r="AG10800" s="70"/>
      <c r="AH10800" s="70"/>
      <c r="AI10800" s="70"/>
    </row>
    <row r="10801" spans="1:35" ht="12.75" customHeight="1" x14ac:dyDescent="0.2">
      <c r="A10801" s="64" t="s">
        <v>1825</v>
      </c>
      <c r="B10801" s="65" t="s">
        <v>1824</v>
      </c>
      <c r="C10801" s="65">
        <v>447705</v>
      </c>
      <c r="D10801" s="66">
        <f>VLOOKUP(A10801,'2.1 Termination Charges'!$B$4:$F$904,5,0)</f>
        <v>6.2100000000000002E-3</v>
      </c>
      <c r="G10801" s="67"/>
      <c r="H10801" s="67"/>
      <c r="J10801" s="67"/>
      <c r="P10801" s="68"/>
      <c r="Q10801" s="69"/>
      <c r="R10801" s="69"/>
      <c r="Z10801" s="70"/>
      <c r="AA10801" s="71"/>
      <c r="AB10801" s="70"/>
      <c r="AC10801" s="70"/>
      <c r="AD10801" s="53"/>
      <c r="AE10801" s="53"/>
      <c r="AF10801" s="72"/>
      <c r="AG10801" s="70"/>
      <c r="AH10801" s="70"/>
      <c r="AI10801" s="70"/>
    </row>
    <row r="10802" spans="1:35" ht="12.75" customHeight="1" x14ac:dyDescent="0.2">
      <c r="A10802" s="64" t="s">
        <v>1825</v>
      </c>
      <c r="B10802" s="65" t="s">
        <v>1824</v>
      </c>
      <c r="C10802" s="65">
        <v>447706</v>
      </c>
      <c r="D10802" s="66">
        <f>VLOOKUP(A10802,'2.1 Termination Charges'!$B$4:$F$904,5,0)</f>
        <v>6.2100000000000002E-3</v>
      </c>
      <c r="G10802" s="67"/>
      <c r="H10802" s="67"/>
      <c r="J10802" s="67"/>
      <c r="P10802" s="68"/>
      <c r="Q10802" s="69"/>
      <c r="R10802" s="69"/>
      <c r="Z10802" s="70"/>
      <c r="AA10802" s="71"/>
      <c r="AB10802" s="70"/>
      <c r="AC10802" s="70"/>
      <c r="AD10802" s="53"/>
      <c r="AE10802" s="53"/>
      <c r="AF10802" s="72"/>
      <c r="AG10802" s="70"/>
      <c r="AH10802" s="70"/>
      <c r="AI10802" s="70"/>
    </row>
    <row r="10803" spans="1:35" ht="12.75" customHeight="1" x14ac:dyDescent="0.2">
      <c r="A10803" s="64" t="s">
        <v>1825</v>
      </c>
      <c r="B10803" s="65" t="s">
        <v>1824</v>
      </c>
      <c r="C10803" s="65">
        <v>447707</v>
      </c>
      <c r="D10803" s="66">
        <f>VLOOKUP(A10803,'2.1 Termination Charges'!$B$4:$F$904,5,0)</f>
        <v>6.2100000000000002E-3</v>
      </c>
      <c r="G10803" s="67"/>
      <c r="H10803" s="67"/>
      <c r="J10803" s="67"/>
      <c r="P10803" s="68"/>
      <c r="Q10803" s="69"/>
      <c r="R10803" s="69"/>
      <c r="Z10803" s="70"/>
      <c r="AA10803" s="71"/>
      <c r="AB10803" s="70"/>
      <c r="AC10803" s="70"/>
      <c r="AD10803" s="53"/>
      <c r="AE10803" s="53"/>
      <c r="AF10803" s="72"/>
      <c r="AG10803" s="70"/>
      <c r="AH10803" s="70"/>
      <c r="AI10803" s="70"/>
    </row>
    <row r="10804" spans="1:35" ht="12.75" customHeight="1" x14ac:dyDescent="0.2">
      <c r="A10804" s="64" t="s">
        <v>1825</v>
      </c>
      <c r="B10804" s="65" t="s">
        <v>1824</v>
      </c>
      <c r="C10804" s="65">
        <v>447708</v>
      </c>
      <c r="D10804" s="66">
        <f>VLOOKUP(A10804,'2.1 Termination Charges'!$B$4:$F$904,5,0)</f>
        <v>6.2100000000000002E-3</v>
      </c>
      <c r="G10804" s="67"/>
      <c r="H10804" s="67"/>
      <c r="J10804" s="67"/>
      <c r="P10804" s="68"/>
      <c r="Q10804" s="69"/>
      <c r="R10804" s="69"/>
      <c r="Z10804" s="70"/>
      <c r="AA10804" s="71"/>
      <c r="AB10804" s="70"/>
      <c r="AC10804" s="70"/>
      <c r="AD10804" s="53"/>
      <c r="AE10804" s="53"/>
      <c r="AF10804" s="72"/>
      <c r="AG10804" s="70"/>
      <c r="AH10804" s="70"/>
      <c r="AI10804" s="70"/>
    </row>
    <row r="10805" spans="1:35" ht="12.75" customHeight="1" x14ac:dyDescent="0.2">
      <c r="A10805" s="64" t="s">
        <v>1825</v>
      </c>
      <c r="B10805" s="65" t="s">
        <v>1824</v>
      </c>
      <c r="C10805" s="65">
        <v>447709</v>
      </c>
      <c r="D10805" s="66">
        <f>VLOOKUP(A10805,'2.1 Termination Charges'!$B$4:$F$904,5,0)</f>
        <v>6.2100000000000002E-3</v>
      </c>
      <c r="G10805" s="67"/>
      <c r="H10805" s="67"/>
      <c r="J10805" s="67"/>
      <c r="P10805" s="68"/>
      <c r="Q10805" s="69"/>
      <c r="R10805" s="69"/>
      <c r="Z10805" s="70"/>
      <c r="AA10805" s="71"/>
      <c r="AB10805" s="70"/>
      <c r="AC10805" s="70"/>
      <c r="AD10805" s="53"/>
      <c r="AE10805" s="53"/>
      <c r="AF10805" s="72"/>
      <c r="AG10805" s="70"/>
      <c r="AH10805" s="70"/>
      <c r="AI10805" s="70"/>
    </row>
    <row r="10806" spans="1:35" ht="12.75" customHeight="1" x14ac:dyDescent="0.2">
      <c r="A10806" s="64" t="s">
        <v>1825</v>
      </c>
      <c r="B10806" s="65" t="s">
        <v>1824</v>
      </c>
      <c r="C10806" s="65">
        <v>447710</v>
      </c>
      <c r="D10806" s="66">
        <f>VLOOKUP(A10806,'2.1 Termination Charges'!$B$4:$F$904,5,0)</f>
        <v>6.2100000000000002E-3</v>
      </c>
      <c r="G10806" s="67"/>
      <c r="H10806" s="67"/>
      <c r="J10806" s="67"/>
      <c r="P10806" s="68"/>
      <c r="Q10806" s="69"/>
      <c r="R10806" s="69"/>
      <c r="Z10806" s="70"/>
      <c r="AA10806" s="71"/>
      <c r="AB10806" s="70"/>
      <c r="AC10806" s="70"/>
      <c r="AD10806" s="53"/>
      <c r="AE10806" s="53"/>
      <c r="AF10806" s="72"/>
      <c r="AG10806" s="70"/>
      <c r="AH10806" s="70"/>
      <c r="AI10806" s="70"/>
    </row>
    <row r="10807" spans="1:35" ht="12.75" customHeight="1" x14ac:dyDescent="0.2">
      <c r="A10807" s="64" t="s">
        <v>1825</v>
      </c>
      <c r="B10807" s="65" t="s">
        <v>1824</v>
      </c>
      <c r="C10807" s="65">
        <v>447711</v>
      </c>
      <c r="D10807" s="66">
        <f>VLOOKUP(A10807,'2.1 Termination Charges'!$B$4:$F$904,5,0)</f>
        <v>6.2100000000000002E-3</v>
      </c>
      <c r="G10807" s="67"/>
      <c r="H10807" s="67"/>
      <c r="J10807" s="67"/>
      <c r="P10807" s="68"/>
      <c r="Q10807" s="69"/>
      <c r="R10807" s="69"/>
      <c r="Z10807" s="70"/>
      <c r="AA10807" s="71"/>
      <c r="AB10807" s="70"/>
      <c r="AC10807" s="70"/>
      <c r="AD10807" s="53"/>
      <c r="AE10807" s="53"/>
      <c r="AF10807" s="72"/>
      <c r="AG10807" s="70"/>
      <c r="AH10807" s="70"/>
      <c r="AI10807" s="70"/>
    </row>
    <row r="10808" spans="1:35" ht="12.75" customHeight="1" x14ac:dyDescent="0.2">
      <c r="A10808" s="64" t="s">
        <v>1825</v>
      </c>
      <c r="B10808" s="65" t="s">
        <v>1824</v>
      </c>
      <c r="C10808" s="65">
        <v>447712</v>
      </c>
      <c r="D10808" s="66">
        <f>VLOOKUP(A10808,'2.1 Termination Charges'!$B$4:$F$904,5,0)</f>
        <v>6.2100000000000002E-3</v>
      </c>
      <c r="G10808" s="67"/>
      <c r="H10808" s="67"/>
      <c r="J10808" s="67"/>
      <c r="P10808" s="68"/>
      <c r="Q10808" s="69"/>
      <c r="R10808" s="69"/>
      <c r="Z10808" s="70"/>
      <c r="AA10808" s="71"/>
      <c r="AB10808" s="70"/>
      <c r="AC10808" s="70"/>
      <c r="AD10808" s="53"/>
      <c r="AE10808" s="53"/>
      <c r="AF10808" s="72"/>
      <c r="AG10808" s="70"/>
      <c r="AH10808" s="70"/>
      <c r="AI10808" s="70"/>
    </row>
    <row r="10809" spans="1:35" ht="12.75" customHeight="1" x14ac:dyDescent="0.2">
      <c r="A10809" s="64" t="s">
        <v>1825</v>
      </c>
      <c r="B10809" s="65" t="s">
        <v>1824</v>
      </c>
      <c r="C10809" s="65">
        <v>447713</v>
      </c>
      <c r="D10809" s="66">
        <f>VLOOKUP(A10809,'2.1 Termination Charges'!$B$4:$F$904,5,0)</f>
        <v>6.2100000000000002E-3</v>
      </c>
      <c r="G10809" s="67"/>
      <c r="H10809" s="67"/>
      <c r="J10809" s="67"/>
      <c r="P10809" s="68"/>
      <c r="Q10809" s="69"/>
      <c r="R10809" s="69"/>
      <c r="Z10809" s="70"/>
      <c r="AA10809" s="71"/>
      <c r="AB10809" s="70"/>
      <c r="AC10809" s="70"/>
      <c r="AD10809" s="53"/>
      <c r="AE10809" s="53"/>
      <c r="AF10809" s="72"/>
      <c r="AG10809" s="70"/>
      <c r="AH10809" s="70"/>
      <c r="AI10809" s="70"/>
    </row>
    <row r="10810" spans="1:35" ht="12.75" customHeight="1" x14ac:dyDescent="0.2">
      <c r="A10810" s="64" t="s">
        <v>1825</v>
      </c>
      <c r="B10810" s="65" t="s">
        <v>1824</v>
      </c>
      <c r="C10810" s="65">
        <v>447714</v>
      </c>
      <c r="D10810" s="66">
        <f>VLOOKUP(A10810,'2.1 Termination Charges'!$B$4:$F$904,5,0)</f>
        <v>6.2100000000000002E-3</v>
      </c>
      <c r="G10810" s="67"/>
      <c r="H10810" s="67"/>
      <c r="J10810" s="67"/>
      <c r="P10810" s="68"/>
      <c r="Q10810" s="69"/>
      <c r="R10810" s="69"/>
      <c r="Z10810" s="70"/>
      <c r="AA10810" s="71"/>
      <c r="AB10810" s="70"/>
      <c r="AC10810" s="70"/>
      <c r="AD10810" s="53"/>
      <c r="AE10810" s="53"/>
      <c r="AF10810" s="72"/>
      <c r="AG10810" s="70"/>
      <c r="AH10810" s="70"/>
      <c r="AI10810" s="70"/>
    </row>
    <row r="10811" spans="1:35" ht="12.75" customHeight="1" x14ac:dyDescent="0.2">
      <c r="A10811" s="64" t="s">
        <v>1825</v>
      </c>
      <c r="B10811" s="65" t="s">
        <v>1824</v>
      </c>
      <c r="C10811" s="65">
        <v>447715</v>
      </c>
      <c r="D10811" s="66">
        <f>VLOOKUP(A10811,'2.1 Termination Charges'!$B$4:$F$904,5,0)</f>
        <v>6.2100000000000002E-3</v>
      </c>
      <c r="G10811" s="67"/>
      <c r="H10811" s="67"/>
      <c r="J10811" s="67"/>
      <c r="P10811" s="68"/>
      <c r="Q10811" s="69"/>
      <c r="R10811" s="69"/>
      <c r="Z10811" s="70"/>
      <c r="AA10811" s="71"/>
      <c r="AB10811" s="70"/>
      <c r="AC10811" s="70"/>
      <c r="AD10811" s="53"/>
      <c r="AE10811" s="53"/>
      <c r="AF10811" s="72"/>
      <c r="AG10811" s="70"/>
      <c r="AH10811" s="70"/>
      <c r="AI10811" s="70"/>
    </row>
    <row r="10812" spans="1:35" ht="12.75" customHeight="1" x14ac:dyDescent="0.2">
      <c r="A10812" s="64" t="s">
        <v>1825</v>
      </c>
      <c r="B10812" s="65" t="s">
        <v>1824</v>
      </c>
      <c r="C10812" s="65">
        <v>447716</v>
      </c>
      <c r="D10812" s="66">
        <f>VLOOKUP(A10812,'2.1 Termination Charges'!$B$4:$F$904,5,0)</f>
        <v>6.2100000000000002E-3</v>
      </c>
      <c r="G10812" s="67"/>
      <c r="H10812" s="67"/>
      <c r="J10812" s="67"/>
      <c r="P10812" s="68"/>
      <c r="Q10812" s="69"/>
      <c r="R10812" s="69"/>
      <c r="Z10812" s="70"/>
      <c r="AA10812" s="71"/>
      <c r="AB10812" s="70"/>
      <c r="AC10812" s="70"/>
      <c r="AD10812" s="53"/>
      <c r="AE10812" s="53"/>
      <c r="AF10812" s="72"/>
      <c r="AG10812" s="70"/>
      <c r="AH10812" s="70"/>
      <c r="AI10812" s="70"/>
    </row>
    <row r="10813" spans="1:35" ht="12.75" customHeight="1" x14ac:dyDescent="0.2">
      <c r="A10813" s="64" t="s">
        <v>1825</v>
      </c>
      <c r="B10813" s="65" t="s">
        <v>1824</v>
      </c>
      <c r="C10813" s="65">
        <v>447718</v>
      </c>
      <c r="D10813" s="66">
        <f>VLOOKUP(A10813,'2.1 Termination Charges'!$B$4:$F$904,5,0)</f>
        <v>6.2100000000000002E-3</v>
      </c>
      <c r="G10813" s="67"/>
      <c r="H10813" s="67"/>
      <c r="J10813" s="67"/>
      <c r="P10813" s="68"/>
      <c r="Q10813" s="69"/>
      <c r="R10813" s="69"/>
      <c r="Z10813" s="70"/>
      <c r="AA10813" s="71"/>
      <c r="AB10813" s="70"/>
      <c r="AC10813" s="70"/>
      <c r="AD10813" s="53"/>
      <c r="AE10813" s="53"/>
      <c r="AF10813" s="72"/>
      <c r="AG10813" s="70"/>
      <c r="AH10813" s="70"/>
      <c r="AI10813" s="70"/>
    </row>
    <row r="10814" spans="1:35" ht="12.75" customHeight="1" x14ac:dyDescent="0.2">
      <c r="A10814" s="64" t="s">
        <v>1825</v>
      </c>
      <c r="B10814" s="65" t="s">
        <v>1824</v>
      </c>
      <c r="C10814" s="65">
        <v>447719</v>
      </c>
      <c r="D10814" s="66">
        <f>VLOOKUP(A10814,'2.1 Termination Charges'!$B$4:$F$904,5,0)</f>
        <v>6.2100000000000002E-3</v>
      </c>
      <c r="G10814" s="67"/>
      <c r="H10814" s="67"/>
      <c r="J10814" s="67"/>
      <c r="P10814" s="68"/>
      <c r="Q10814" s="69"/>
      <c r="R10814" s="69"/>
      <c r="Z10814" s="70"/>
      <c r="AA10814" s="71"/>
      <c r="AB10814" s="70"/>
      <c r="AC10814" s="70"/>
      <c r="AD10814" s="53"/>
      <c r="AE10814" s="53"/>
      <c r="AF10814" s="72"/>
      <c r="AG10814" s="70"/>
      <c r="AH10814" s="70"/>
      <c r="AI10814" s="70"/>
    </row>
    <row r="10815" spans="1:35" ht="12.75" customHeight="1" x14ac:dyDescent="0.2">
      <c r="A10815" s="64" t="s">
        <v>1825</v>
      </c>
      <c r="B10815" s="65" t="s">
        <v>1824</v>
      </c>
      <c r="C10815" s="65">
        <v>447720</v>
      </c>
      <c r="D10815" s="66">
        <f>VLOOKUP(A10815,'2.1 Termination Charges'!$B$4:$F$904,5,0)</f>
        <v>6.2100000000000002E-3</v>
      </c>
      <c r="G10815" s="67"/>
      <c r="H10815" s="67"/>
      <c r="J10815" s="67"/>
      <c r="P10815" s="68"/>
      <c r="Q10815" s="69"/>
      <c r="R10815" s="69"/>
      <c r="Z10815" s="70"/>
      <c r="AA10815" s="71"/>
      <c r="AB10815" s="70"/>
      <c r="AC10815" s="70"/>
      <c r="AD10815" s="53"/>
      <c r="AE10815" s="53"/>
      <c r="AF10815" s="72"/>
      <c r="AG10815" s="70"/>
      <c r="AH10815" s="70"/>
      <c r="AI10815" s="70"/>
    </row>
    <row r="10816" spans="1:35" ht="12.75" customHeight="1" x14ac:dyDescent="0.2">
      <c r="A10816" s="64" t="s">
        <v>1825</v>
      </c>
      <c r="B10816" s="65" t="s">
        <v>1824</v>
      </c>
      <c r="C10816" s="65">
        <v>447724</v>
      </c>
      <c r="D10816" s="66">
        <f>VLOOKUP(A10816,'2.1 Termination Charges'!$B$4:$F$904,5,0)</f>
        <v>6.2100000000000002E-3</v>
      </c>
      <c r="G10816" s="67"/>
      <c r="H10816" s="67"/>
      <c r="J10816" s="67"/>
      <c r="P10816" s="68"/>
      <c r="Q10816" s="69"/>
      <c r="R10816" s="69"/>
      <c r="Z10816" s="70"/>
      <c r="AA10816" s="71"/>
      <c r="AB10816" s="70"/>
      <c r="AC10816" s="70"/>
      <c r="AD10816" s="53"/>
      <c r="AE10816" s="53"/>
      <c r="AF10816" s="72"/>
      <c r="AG10816" s="70"/>
      <c r="AH10816" s="70"/>
      <c r="AI10816" s="70"/>
    </row>
    <row r="10817" spans="1:35" ht="12.75" customHeight="1" x14ac:dyDescent="0.2">
      <c r="A10817" s="64" t="s">
        <v>1825</v>
      </c>
      <c r="B10817" s="65" t="s">
        <v>1824</v>
      </c>
      <c r="C10817" s="65">
        <v>447725</v>
      </c>
      <c r="D10817" s="66">
        <f>VLOOKUP(A10817,'2.1 Termination Charges'!$B$4:$F$904,5,0)</f>
        <v>6.2100000000000002E-3</v>
      </c>
      <c r="G10817" s="67"/>
      <c r="H10817" s="67"/>
      <c r="J10817" s="67"/>
      <c r="P10817" s="68"/>
      <c r="Q10817" s="69"/>
      <c r="R10817" s="69"/>
      <c r="Z10817" s="70"/>
      <c r="AA10817" s="71"/>
      <c r="AB10817" s="70"/>
      <c r="AC10817" s="70"/>
      <c r="AD10817" s="53"/>
      <c r="AE10817" s="53"/>
      <c r="AF10817" s="72"/>
      <c r="AG10817" s="70"/>
      <c r="AH10817" s="70"/>
      <c r="AI10817" s="70"/>
    </row>
    <row r="10818" spans="1:35" ht="12.75" customHeight="1" x14ac:dyDescent="0.2">
      <c r="A10818" s="64" t="s">
        <v>1825</v>
      </c>
      <c r="B10818" s="65" t="s">
        <v>1824</v>
      </c>
      <c r="C10818" s="65">
        <v>447729</v>
      </c>
      <c r="D10818" s="66">
        <f>VLOOKUP(A10818,'2.1 Termination Charges'!$B$4:$F$904,5,0)</f>
        <v>6.2100000000000002E-3</v>
      </c>
      <c r="G10818" s="67"/>
      <c r="H10818" s="67"/>
      <c r="J10818" s="67"/>
      <c r="P10818" s="68"/>
      <c r="Q10818" s="69"/>
      <c r="R10818" s="69"/>
      <c r="Z10818" s="70"/>
      <c r="AA10818" s="71"/>
      <c r="AB10818" s="70"/>
      <c r="AC10818" s="70"/>
      <c r="AD10818" s="53"/>
      <c r="AE10818" s="53"/>
      <c r="AF10818" s="72"/>
      <c r="AG10818" s="70"/>
      <c r="AH10818" s="70"/>
      <c r="AI10818" s="70"/>
    </row>
    <row r="10819" spans="1:35" ht="12.75" customHeight="1" x14ac:dyDescent="0.2">
      <c r="A10819" s="64" t="s">
        <v>1825</v>
      </c>
      <c r="B10819" s="65" t="s">
        <v>1824</v>
      </c>
      <c r="C10819" s="65">
        <v>447730</v>
      </c>
      <c r="D10819" s="66">
        <f>VLOOKUP(A10819,'2.1 Termination Charges'!$B$4:$F$904,5,0)</f>
        <v>6.2100000000000002E-3</v>
      </c>
      <c r="G10819" s="67"/>
      <c r="H10819" s="67"/>
      <c r="J10819" s="67"/>
      <c r="P10819" s="68"/>
      <c r="Q10819" s="69"/>
      <c r="R10819" s="69"/>
      <c r="Z10819" s="70"/>
      <c r="AA10819" s="71"/>
      <c r="AB10819" s="70"/>
      <c r="AC10819" s="70"/>
      <c r="AD10819" s="53"/>
      <c r="AE10819" s="53"/>
      <c r="AF10819" s="72"/>
      <c r="AG10819" s="70"/>
      <c r="AH10819" s="70"/>
      <c r="AI10819" s="70"/>
    </row>
    <row r="10820" spans="1:35" ht="12.75" customHeight="1" x14ac:dyDescent="0.2">
      <c r="A10820" s="64" t="s">
        <v>1825</v>
      </c>
      <c r="B10820" s="65" t="s">
        <v>1824</v>
      </c>
      <c r="C10820" s="65">
        <v>447731</v>
      </c>
      <c r="D10820" s="66">
        <f>VLOOKUP(A10820,'2.1 Termination Charges'!$B$4:$F$904,5,0)</f>
        <v>6.2100000000000002E-3</v>
      </c>
      <c r="G10820" s="67"/>
      <c r="H10820" s="67"/>
      <c r="J10820" s="67"/>
      <c r="P10820" s="68"/>
      <c r="Q10820" s="69"/>
      <c r="R10820" s="69"/>
      <c r="Z10820" s="70"/>
      <c r="AA10820" s="71"/>
      <c r="AB10820" s="70"/>
      <c r="AC10820" s="70"/>
      <c r="AD10820" s="53"/>
      <c r="AE10820" s="53"/>
      <c r="AF10820" s="72"/>
      <c r="AG10820" s="70"/>
      <c r="AH10820" s="70"/>
      <c r="AI10820" s="70"/>
    </row>
    <row r="10821" spans="1:35" ht="12.75" customHeight="1" x14ac:dyDescent="0.2">
      <c r="A10821" s="64" t="s">
        <v>1825</v>
      </c>
      <c r="B10821" s="65" t="s">
        <v>1824</v>
      </c>
      <c r="C10821" s="65">
        <v>447732</v>
      </c>
      <c r="D10821" s="66">
        <f>VLOOKUP(A10821,'2.1 Termination Charges'!$B$4:$F$904,5,0)</f>
        <v>6.2100000000000002E-3</v>
      </c>
      <c r="G10821" s="67"/>
      <c r="H10821" s="67"/>
      <c r="J10821" s="67"/>
      <c r="P10821" s="68"/>
      <c r="Q10821" s="69"/>
      <c r="R10821" s="69"/>
      <c r="Z10821" s="70"/>
      <c r="AA10821" s="71"/>
      <c r="AB10821" s="70"/>
      <c r="AC10821" s="70"/>
      <c r="AD10821" s="53"/>
      <c r="AE10821" s="53"/>
      <c r="AF10821" s="72"/>
      <c r="AG10821" s="70"/>
      <c r="AH10821" s="70"/>
      <c r="AI10821" s="70"/>
    </row>
    <row r="10822" spans="1:35" ht="12.75" customHeight="1" x14ac:dyDescent="0.2">
      <c r="A10822" s="64" t="s">
        <v>1825</v>
      </c>
      <c r="B10822" s="65" t="s">
        <v>1824</v>
      </c>
      <c r="C10822" s="65">
        <v>447734</v>
      </c>
      <c r="D10822" s="66">
        <f>VLOOKUP(A10822,'2.1 Termination Charges'!$B$4:$F$904,5,0)</f>
        <v>6.2100000000000002E-3</v>
      </c>
      <c r="G10822" s="67"/>
      <c r="H10822" s="67"/>
      <c r="J10822" s="67"/>
      <c r="P10822" s="68"/>
      <c r="Q10822" s="69"/>
      <c r="R10822" s="69"/>
      <c r="Z10822" s="70"/>
      <c r="AA10822" s="71"/>
      <c r="AB10822" s="70"/>
      <c r="AC10822" s="70"/>
      <c r="AD10822" s="53"/>
      <c r="AE10822" s="53"/>
      <c r="AF10822" s="72"/>
      <c r="AG10822" s="70"/>
      <c r="AH10822" s="70"/>
      <c r="AI10822" s="70"/>
    </row>
    <row r="10823" spans="1:35" ht="12.75" customHeight="1" x14ac:dyDescent="0.2">
      <c r="A10823" s="64" t="s">
        <v>1825</v>
      </c>
      <c r="B10823" s="65" t="s">
        <v>1824</v>
      </c>
      <c r="C10823" s="65">
        <v>447736</v>
      </c>
      <c r="D10823" s="66">
        <f>VLOOKUP(A10823,'2.1 Termination Charges'!$B$4:$F$904,5,0)</f>
        <v>6.2100000000000002E-3</v>
      </c>
      <c r="G10823" s="67"/>
      <c r="H10823" s="67"/>
      <c r="J10823" s="67"/>
      <c r="P10823" s="68"/>
      <c r="Q10823" s="69"/>
      <c r="R10823" s="69"/>
      <c r="Z10823" s="70"/>
      <c r="AA10823" s="71"/>
      <c r="AB10823" s="70"/>
      <c r="AC10823" s="70"/>
      <c r="AD10823" s="53"/>
      <c r="AE10823" s="53"/>
      <c r="AF10823" s="72"/>
      <c r="AG10823" s="70"/>
      <c r="AH10823" s="70"/>
      <c r="AI10823" s="70"/>
    </row>
    <row r="10824" spans="1:35" ht="12.75" customHeight="1" x14ac:dyDescent="0.2">
      <c r="A10824" s="64" t="s">
        <v>1825</v>
      </c>
      <c r="B10824" s="65" t="s">
        <v>1824</v>
      </c>
      <c r="C10824" s="65">
        <v>447738</v>
      </c>
      <c r="D10824" s="66">
        <f>VLOOKUP(A10824,'2.1 Termination Charges'!$B$4:$F$904,5,0)</f>
        <v>6.2100000000000002E-3</v>
      </c>
      <c r="G10824" s="67"/>
      <c r="H10824" s="67"/>
      <c r="J10824" s="67"/>
      <c r="P10824" s="68"/>
      <c r="Q10824" s="69"/>
      <c r="R10824" s="69"/>
      <c r="Z10824" s="70"/>
      <c r="AA10824" s="71"/>
      <c r="AB10824" s="70"/>
      <c r="AC10824" s="70"/>
      <c r="AD10824" s="53"/>
      <c r="AE10824" s="53"/>
      <c r="AF10824" s="72"/>
      <c r="AG10824" s="70"/>
      <c r="AH10824" s="70"/>
      <c r="AI10824" s="70"/>
    </row>
    <row r="10825" spans="1:35" ht="12.75" customHeight="1" x14ac:dyDescent="0.2">
      <c r="A10825" s="64" t="s">
        <v>1825</v>
      </c>
      <c r="B10825" s="65" t="s">
        <v>1824</v>
      </c>
      <c r="C10825" s="65">
        <v>447739</v>
      </c>
      <c r="D10825" s="66">
        <f>VLOOKUP(A10825,'2.1 Termination Charges'!$B$4:$F$904,5,0)</f>
        <v>6.2100000000000002E-3</v>
      </c>
      <c r="G10825" s="67"/>
      <c r="H10825" s="67"/>
      <c r="J10825" s="67"/>
      <c r="P10825" s="68"/>
      <c r="Q10825" s="69"/>
      <c r="R10825" s="69"/>
      <c r="Z10825" s="70"/>
      <c r="AA10825" s="71"/>
      <c r="AB10825" s="70"/>
      <c r="AC10825" s="70"/>
      <c r="AD10825" s="53"/>
      <c r="AE10825" s="53"/>
      <c r="AF10825" s="72"/>
      <c r="AG10825" s="70"/>
      <c r="AH10825" s="70"/>
      <c r="AI10825" s="70"/>
    </row>
    <row r="10826" spans="1:35" ht="12.75" customHeight="1" x14ac:dyDescent="0.2">
      <c r="A10826" s="64" t="s">
        <v>1825</v>
      </c>
      <c r="B10826" s="65" t="s">
        <v>1824</v>
      </c>
      <c r="C10826" s="65">
        <v>447740</v>
      </c>
      <c r="D10826" s="66">
        <f>VLOOKUP(A10826,'2.1 Termination Charges'!$B$4:$F$904,5,0)</f>
        <v>6.2100000000000002E-3</v>
      </c>
      <c r="G10826" s="67"/>
      <c r="H10826" s="67"/>
      <c r="J10826" s="67"/>
      <c r="P10826" s="68"/>
      <c r="Q10826" s="69"/>
      <c r="R10826" s="69"/>
      <c r="Z10826" s="70"/>
      <c r="AA10826" s="71"/>
      <c r="AB10826" s="70"/>
      <c r="AC10826" s="70"/>
      <c r="AD10826" s="53"/>
      <c r="AE10826" s="53"/>
      <c r="AF10826" s="72"/>
      <c r="AG10826" s="70"/>
      <c r="AH10826" s="70"/>
      <c r="AI10826" s="70"/>
    </row>
    <row r="10827" spans="1:35" ht="12.75" customHeight="1" x14ac:dyDescent="0.2">
      <c r="A10827" s="64" t="s">
        <v>1825</v>
      </c>
      <c r="B10827" s="65" t="s">
        <v>1824</v>
      </c>
      <c r="C10827" s="65">
        <v>447742</v>
      </c>
      <c r="D10827" s="66">
        <f>VLOOKUP(A10827,'2.1 Termination Charges'!$B$4:$F$904,5,0)</f>
        <v>6.2100000000000002E-3</v>
      </c>
      <c r="G10827" s="67"/>
      <c r="H10827" s="67"/>
      <c r="J10827" s="67"/>
      <c r="P10827" s="68"/>
      <c r="Q10827" s="69"/>
      <c r="R10827" s="69"/>
      <c r="Z10827" s="70"/>
      <c r="AA10827" s="71"/>
      <c r="AB10827" s="70"/>
      <c r="AC10827" s="70"/>
      <c r="AD10827" s="53"/>
      <c r="AE10827" s="53"/>
      <c r="AF10827" s="72"/>
      <c r="AG10827" s="70"/>
      <c r="AH10827" s="70"/>
      <c r="AI10827" s="70"/>
    </row>
    <row r="10828" spans="1:35" ht="12.75" customHeight="1" x14ac:dyDescent="0.2">
      <c r="A10828" s="64" t="s">
        <v>1825</v>
      </c>
      <c r="B10828" s="65" t="s">
        <v>1824</v>
      </c>
      <c r="C10828" s="65">
        <v>447743</v>
      </c>
      <c r="D10828" s="66">
        <f>VLOOKUP(A10828,'2.1 Termination Charges'!$B$4:$F$904,5,0)</f>
        <v>6.2100000000000002E-3</v>
      </c>
      <c r="G10828" s="67"/>
      <c r="H10828" s="67"/>
      <c r="J10828" s="67"/>
      <c r="P10828" s="68"/>
      <c r="Q10828" s="69"/>
      <c r="R10828" s="69"/>
      <c r="Z10828" s="70"/>
      <c r="AA10828" s="71"/>
      <c r="AB10828" s="70"/>
      <c r="AC10828" s="70"/>
      <c r="AD10828" s="53"/>
      <c r="AE10828" s="53"/>
      <c r="AF10828" s="72"/>
      <c r="AG10828" s="70"/>
      <c r="AH10828" s="70"/>
      <c r="AI10828" s="70"/>
    </row>
    <row r="10829" spans="1:35" ht="12.75" customHeight="1" x14ac:dyDescent="0.2">
      <c r="A10829" s="64" t="s">
        <v>1825</v>
      </c>
      <c r="B10829" s="65" t="s">
        <v>1824</v>
      </c>
      <c r="C10829" s="65">
        <v>447745</v>
      </c>
      <c r="D10829" s="66">
        <f>VLOOKUP(A10829,'2.1 Termination Charges'!$B$4:$F$904,5,0)</f>
        <v>6.2100000000000002E-3</v>
      </c>
      <c r="G10829" s="67"/>
      <c r="H10829" s="67"/>
      <c r="J10829" s="67"/>
      <c r="P10829" s="68"/>
      <c r="Q10829" s="69"/>
      <c r="R10829" s="69"/>
      <c r="Z10829" s="70"/>
      <c r="AA10829" s="71"/>
      <c r="AB10829" s="70"/>
      <c r="AC10829" s="70"/>
      <c r="AD10829" s="53"/>
      <c r="AE10829" s="53"/>
      <c r="AF10829" s="72"/>
      <c r="AG10829" s="70"/>
      <c r="AH10829" s="70"/>
      <c r="AI10829" s="70"/>
    </row>
    <row r="10830" spans="1:35" ht="12.75" customHeight="1" x14ac:dyDescent="0.2">
      <c r="A10830" s="64" t="s">
        <v>1825</v>
      </c>
      <c r="B10830" s="65" t="s">
        <v>1824</v>
      </c>
      <c r="C10830" s="65">
        <v>447746</v>
      </c>
      <c r="D10830" s="66">
        <f>VLOOKUP(A10830,'2.1 Termination Charges'!$B$4:$F$904,5,0)</f>
        <v>6.2100000000000002E-3</v>
      </c>
      <c r="G10830" s="67"/>
      <c r="H10830" s="67"/>
      <c r="J10830" s="67"/>
      <c r="P10830" s="68"/>
      <c r="Q10830" s="69"/>
      <c r="R10830" s="69"/>
      <c r="Z10830" s="70"/>
      <c r="AA10830" s="71"/>
      <c r="AB10830" s="70"/>
      <c r="AC10830" s="70"/>
      <c r="AD10830" s="53"/>
      <c r="AE10830" s="53"/>
      <c r="AF10830" s="72"/>
      <c r="AG10830" s="70"/>
      <c r="AH10830" s="70"/>
      <c r="AI10830" s="70"/>
    </row>
    <row r="10831" spans="1:35" ht="12.75" customHeight="1" x14ac:dyDescent="0.2">
      <c r="A10831" s="64" t="s">
        <v>1825</v>
      </c>
      <c r="B10831" s="65" t="s">
        <v>1824</v>
      </c>
      <c r="C10831" s="65">
        <v>447749</v>
      </c>
      <c r="D10831" s="66">
        <f>VLOOKUP(A10831,'2.1 Termination Charges'!$B$4:$F$904,5,0)</f>
        <v>6.2100000000000002E-3</v>
      </c>
      <c r="G10831" s="67"/>
      <c r="H10831" s="67"/>
      <c r="J10831" s="67"/>
      <c r="P10831" s="68"/>
      <c r="Q10831" s="69"/>
      <c r="R10831" s="69"/>
      <c r="Z10831" s="70"/>
      <c r="AA10831" s="71"/>
      <c r="AB10831" s="70"/>
      <c r="AC10831" s="70"/>
      <c r="AD10831" s="53"/>
      <c r="AE10831" s="53"/>
      <c r="AF10831" s="72"/>
      <c r="AG10831" s="70"/>
      <c r="AH10831" s="70"/>
      <c r="AI10831" s="70"/>
    </row>
    <row r="10832" spans="1:35" ht="12.75" customHeight="1" x14ac:dyDescent="0.2">
      <c r="A10832" s="64" t="s">
        <v>1825</v>
      </c>
      <c r="B10832" s="65" t="s">
        <v>1824</v>
      </c>
      <c r="C10832" s="65">
        <v>447750</v>
      </c>
      <c r="D10832" s="66">
        <f>VLOOKUP(A10832,'2.1 Termination Charges'!$B$4:$F$904,5,0)</f>
        <v>6.2100000000000002E-3</v>
      </c>
      <c r="G10832" s="67"/>
      <c r="H10832" s="67"/>
      <c r="J10832" s="67"/>
      <c r="P10832" s="68"/>
      <c r="Q10832" s="69"/>
      <c r="R10832" s="69"/>
      <c r="Z10832" s="70"/>
      <c r="AA10832" s="71"/>
      <c r="AB10832" s="70"/>
      <c r="AC10832" s="70"/>
      <c r="AD10832" s="53"/>
      <c r="AE10832" s="53"/>
      <c r="AF10832" s="72"/>
      <c r="AG10832" s="70"/>
      <c r="AH10832" s="70"/>
      <c r="AI10832" s="70"/>
    </row>
    <row r="10833" spans="1:35" ht="12.75" customHeight="1" x14ac:dyDescent="0.2">
      <c r="A10833" s="64" t="s">
        <v>1825</v>
      </c>
      <c r="B10833" s="65" t="s">
        <v>1824</v>
      </c>
      <c r="C10833" s="65">
        <v>447751</v>
      </c>
      <c r="D10833" s="66">
        <f>VLOOKUP(A10833,'2.1 Termination Charges'!$B$4:$F$904,5,0)</f>
        <v>6.2100000000000002E-3</v>
      </c>
      <c r="G10833" s="67"/>
      <c r="H10833" s="67"/>
      <c r="J10833" s="67"/>
      <c r="P10833" s="68"/>
      <c r="Q10833" s="69"/>
      <c r="R10833" s="69"/>
      <c r="Z10833" s="70"/>
      <c r="AA10833" s="71"/>
      <c r="AB10833" s="70"/>
      <c r="AC10833" s="70"/>
      <c r="AD10833" s="53"/>
      <c r="AE10833" s="53"/>
      <c r="AF10833" s="72"/>
      <c r="AG10833" s="70"/>
      <c r="AH10833" s="70"/>
      <c r="AI10833" s="70"/>
    </row>
    <row r="10834" spans="1:35" ht="12.75" customHeight="1" x14ac:dyDescent="0.2">
      <c r="A10834" s="64" t="s">
        <v>1825</v>
      </c>
      <c r="B10834" s="65" t="s">
        <v>1824</v>
      </c>
      <c r="C10834" s="65">
        <v>447752</v>
      </c>
      <c r="D10834" s="66">
        <f>VLOOKUP(A10834,'2.1 Termination Charges'!$B$4:$F$904,5,0)</f>
        <v>6.2100000000000002E-3</v>
      </c>
      <c r="G10834" s="67"/>
      <c r="H10834" s="67"/>
      <c r="J10834" s="67"/>
      <c r="P10834" s="68"/>
      <c r="Q10834" s="69"/>
      <c r="R10834" s="69"/>
      <c r="Z10834" s="70"/>
      <c r="AA10834" s="71"/>
      <c r="AB10834" s="70"/>
      <c r="AC10834" s="70"/>
      <c r="AD10834" s="53"/>
      <c r="AE10834" s="53"/>
      <c r="AF10834" s="72"/>
      <c r="AG10834" s="70"/>
      <c r="AH10834" s="70"/>
      <c r="AI10834" s="70"/>
    </row>
    <row r="10835" spans="1:35" ht="12.75" customHeight="1" x14ac:dyDescent="0.2">
      <c r="A10835" s="64" t="s">
        <v>1825</v>
      </c>
      <c r="B10835" s="65" t="s">
        <v>1824</v>
      </c>
      <c r="C10835" s="65">
        <v>447753</v>
      </c>
      <c r="D10835" s="66">
        <f>VLOOKUP(A10835,'2.1 Termination Charges'!$B$4:$F$904,5,0)</f>
        <v>6.2100000000000002E-3</v>
      </c>
      <c r="G10835" s="67"/>
      <c r="H10835" s="67"/>
      <c r="J10835" s="67"/>
      <c r="P10835" s="68"/>
      <c r="Q10835" s="69"/>
      <c r="R10835" s="69"/>
      <c r="Z10835" s="70"/>
      <c r="AA10835" s="71"/>
      <c r="AB10835" s="70"/>
      <c r="AC10835" s="70"/>
      <c r="AD10835" s="53"/>
      <c r="AE10835" s="53"/>
      <c r="AF10835" s="72"/>
      <c r="AG10835" s="70"/>
      <c r="AH10835" s="70"/>
      <c r="AI10835" s="70"/>
    </row>
    <row r="10836" spans="1:35" ht="12.75" customHeight="1" x14ac:dyDescent="0.2">
      <c r="A10836" s="64" t="s">
        <v>1825</v>
      </c>
      <c r="B10836" s="65" t="s">
        <v>1824</v>
      </c>
      <c r="C10836" s="65">
        <v>447754</v>
      </c>
      <c r="D10836" s="66">
        <f>VLOOKUP(A10836,'2.1 Termination Charges'!$B$4:$F$904,5,0)</f>
        <v>6.2100000000000002E-3</v>
      </c>
      <c r="G10836" s="67"/>
      <c r="H10836" s="67"/>
      <c r="J10836" s="67"/>
      <c r="P10836" s="68"/>
      <c r="Q10836" s="69"/>
      <c r="R10836" s="69"/>
      <c r="Z10836" s="70"/>
      <c r="AA10836" s="71"/>
      <c r="AB10836" s="70"/>
      <c r="AC10836" s="70"/>
      <c r="AD10836" s="53"/>
      <c r="AE10836" s="53"/>
      <c r="AF10836" s="72"/>
      <c r="AG10836" s="70"/>
      <c r="AH10836" s="70"/>
      <c r="AI10836" s="70"/>
    </row>
    <row r="10837" spans="1:35" ht="12.75" customHeight="1" x14ac:dyDescent="0.2">
      <c r="A10837" s="64" t="s">
        <v>1825</v>
      </c>
      <c r="B10837" s="65" t="s">
        <v>1824</v>
      </c>
      <c r="C10837" s="65">
        <v>447756</v>
      </c>
      <c r="D10837" s="66">
        <f>VLOOKUP(A10837,'2.1 Termination Charges'!$B$4:$F$904,5,0)</f>
        <v>6.2100000000000002E-3</v>
      </c>
      <c r="G10837" s="67"/>
      <c r="H10837" s="67"/>
      <c r="J10837" s="67"/>
      <c r="P10837" s="68"/>
      <c r="Q10837" s="69"/>
      <c r="R10837" s="69"/>
      <c r="Z10837" s="70"/>
      <c r="AA10837" s="71"/>
      <c r="AB10837" s="70"/>
      <c r="AC10837" s="70"/>
      <c r="AD10837" s="53"/>
      <c r="AE10837" s="53"/>
      <c r="AF10837" s="72"/>
      <c r="AG10837" s="70"/>
      <c r="AH10837" s="70"/>
      <c r="AI10837" s="70"/>
    </row>
    <row r="10838" spans="1:35" ht="12.75" customHeight="1" x14ac:dyDescent="0.2">
      <c r="A10838" s="64" t="s">
        <v>1825</v>
      </c>
      <c r="B10838" s="65" t="s">
        <v>1824</v>
      </c>
      <c r="C10838" s="65">
        <v>447759</v>
      </c>
      <c r="D10838" s="66">
        <f>VLOOKUP(A10838,'2.1 Termination Charges'!$B$4:$F$904,5,0)</f>
        <v>6.2100000000000002E-3</v>
      </c>
      <c r="G10838" s="67"/>
      <c r="H10838" s="67"/>
      <c r="J10838" s="67"/>
      <c r="P10838" s="68"/>
      <c r="Q10838" s="69"/>
      <c r="R10838" s="69"/>
      <c r="Z10838" s="70"/>
      <c r="AA10838" s="71"/>
      <c r="AB10838" s="70"/>
      <c r="AC10838" s="70"/>
      <c r="AD10838" s="53"/>
      <c r="AE10838" s="53"/>
      <c r="AF10838" s="72"/>
      <c r="AG10838" s="70"/>
      <c r="AH10838" s="70"/>
      <c r="AI10838" s="70"/>
    </row>
    <row r="10839" spans="1:35" ht="12.75" customHeight="1" x14ac:dyDescent="0.2">
      <c r="A10839" s="64" t="s">
        <v>1825</v>
      </c>
      <c r="B10839" s="65" t="s">
        <v>1824</v>
      </c>
      <c r="C10839" s="65">
        <v>447761</v>
      </c>
      <c r="D10839" s="66">
        <f>VLOOKUP(A10839,'2.1 Termination Charges'!$B$4:$F$904,5,0)</f>
        <v>6.2100000000000002E-3</v>
      </c>
      <c r="G10839" s="67"/>
      <c r="H10839" s="67"/>
      <c r="J10839" s="67"/>
      <c r="P10839" s="68"/>
      <c r="Q10839" s="69"/>
      <c r="R10839" s="69"/>
      <c r="Z10839" s="70"/>
      <c r="AA10839" s="71"/>
      <c r="AB10839" s="70"/>
      <c r="AC10839" s="70"/>
      <c r="AD10839" s="53"/>
      <c r="AE10839" s="53"/>
      <c r="AF10839" s="72"/>
      <c r="AG10839" s="70"/>
      <c r="AH10839" s="70"/>
      <c r="AI10839" s="70"/>
    </row>
    <row r="10840" spans="1:35" ht="12.75" customHeight="1" x14ac:dyDescent="0.2">
      <c r="A10840" s="64" t="s">
        <v>1825</v>
      </c>
      <c r="B10840" s="65" t="s">
        <v>1824</v>
      </c>
      <c r="C10840" s="65">
        <v>447762</v>
      </c>
      <c r="D10840" s="66">
        <f>VLOOKUP(A10840,'2.1 Termination Charges'!$B$4:$F$904,5,0)</f>
        <v>6.2100000000000002E-3</v>
      </c>
      <c r="G10840" s="67"/>
      <c r="H10840" s="67"/>
      <c r="J10840" s="67"/>
      <c r="P10840" s="68"/>
      <c r="Q10840" s="69"/>
      <c r="R10840" s="69"/>
      <c r="Z10840" s="70"/>
      <c r="AA10840" s="71"/>
      <c r="AB10840" s="70"/>
      <c r="AC10840" s="70"/>
      <c r="AD10840" s="53"/>
      <c r="AE10840" s="53"/>
      <c r="AF10840" s="72"/>
      <c r="AG10840" s="70"/>
      <c r="AH10840" s="70"/>
      <c r="AI10840" s="70"/>
    </row>
    <row r="10841" spans="1:35" ht="12.75" customHeight="1" x14ac:dyDescent="0.2">
      <c r="A10841" s="64" t="s">
        <v>1825</v>
      </c>
      <c r="B10841" s="65" t="s">
        <v>1824</v>
      </c>
      <c r="C10841" s="65">
        <v>447763</v>
      </c>
      <c r="D10841" s="66">
        <f>VLOOKUP(A10841,'2.1 Termination Charges'!$B$4:$F$904,5,0)</f>
        <v>6.2100000000000002E-3</v>
      </c>
      <c r="G10841" s="67"/>
      <c r="H10841" s="67"/>
      <c r="J10841" s="67"/>
      <c r="P10841" s="68"/>
      <c r="Q10841" s="69"/>
      <c r="R10841" s="69"/>
      <c r="Z10841" s="70"/>
      <c r="AA10841" s="71"/>
      <c r="AB10841" s="70"/>
      <c r="AC10841" s="70"/>
      <c r="AD10841" s="53"/>
      <c r="AE10841" s="53"/>
      <c r="AF10841" s="72"/>
      <c r="AG10841" s="70"/>
      <c r="AH10841" s="70"/>
      <c r="AI10841" s="70"/>
    </row>
    <row r="10842" spans="1:35" ht="12.75" customHeight="1" x14ac:dyDescent="0.2">
      <c r="A10842" s="64" t="s">
        <v>1825</v>
      </c>
      <c r="B10842" s="65" t="s">
        <v>1824</v>
      </c>
      <c r="C10842" s="65">
        <v>447764</v>
      </c>
      <c r="D10842" s="66">
        <f>VLOOKUP(A10842,'2.1 Termination Charges'!$B$4:$F$904,5,0)</f>
        <v>6.2100000000000002E-3</v>
      </c>
      <c r="G10842" s="67"/>
      <c r="H10842" s="67"/>
      <c r="J10842" s="67"/>
      <c r="P10842" s="68"/>
      <c r="Q10842" s="69"/>
      <c r="R10842" s="69"/>
      <c r="Z10842" s="70"/>
      <c r="AA10842" s="71"/>
      <c r="AB10842" s="70"/>
      <c r="AC10842" s="70"/>
      <c r="AD10842" s="53"/>
      <c r="AE10842" s="53"/>
      <c r="AF10842" s="72"/>
      <c r="AG10842" s="70"/>
      <c r="AH10842" s="70"/>
      <c r="AI10842" s="70"/>
    </row>
    <row r="10843" spans="1:35" ht="12.75" customHeight="1" x14ac:dyDescent="0.2">
      <c r="A10843" s="64" t="s">
        <v>1825</v>
      </c>
      <c r="B10843" s="65" t="s">
        <v>1824</v>
      </c>
      <c r="C10843" s="65">
        <v>447783</v>
      </c>
      <c r="D10843" s="66">
        <f>VLOOKUP(A10843,'2.1 Termination Charges'!$B$4:$F$904,5,0)</f>
        <v>6.2100000000000002E-3</v>
      </c>
      <c r="G10843" s="67"/>
      <c r="H10843" s="67"/>
      <c r="J10843" s="67"/>
      <c r="P10843" s="68"/>
      <c r="Q10843" s="69"/>
      <c r="R10843" s="69"/>
      <c r="Z10843" s="70"/>
      <c r="AA10843" s="71"/>
      <c r="AB10843" s="70"/>
      <c r="AC10843" s="70"/>
      <c r="AD10843" s="53"/>
      <c r="AE10843" s="53"/>
      <c r="AF10843" s="72"/>
      <c r="AG10843" s="70"/>
      <c r="AH10843" s="70"/>
      <c r="AI10843" s="70"/>
    </row>
    <row r="10844" spans="1:35" ht="12.75" customHeight="1" x14ac:dyDescent="0.2">
      <c r="A10844" s="64" t="s">
        <v>1825</v>
      </c>
      <c r="B10844" s="65" t="s">
        <v>1824</v>
      </c>
      <c r="C10844" s="65">
        <v>447784</v>
      </c>
      <c r="D10844" s="66">
        <f>VLOOKUP(A10844,'2.1 Termination Charges'!$B$4:$F$904,5,0)</f>
        <v>6.2100000000000002E-3</v>
      </c>
      <c r="G10844" s="67"/>
      <c r="H10844" s="67"/>
      <c r="J10844" s="67"/>
      <c r="P10844" s="68"/>
      <c r="Q10844" s="69"/>
      <c r="R10844" s="69"/>
      <c r="Z10844" s="70"/>
      <c r="AA10844" s="71"/>
      <c r="AB10844" s="70"/>
      <c r="AC10844" s="70"/>
      <c r="AD10844" s="53"/>
      <c r="AE10844" s="53"/>
      <c r="AF10844" s="72"/>
      <c r="AG10844" s="70"/>
      <c r="AH10844" s="70"/>
      <c r="AI10844" s="70"/>
    </row>
    <row r="10845" spans="1:35" ht="12.75" customHeight="1" x14ac:dyDescent="0.2">
      <c r="A10845" s="64" t="s">
        <v>1825</v>
      </c>
      <c r="B10845" s="65" t="s">
        <v>1824</v>
      </c>
      <c r="C10845" s="65">
        <v>447793</v>
      </c>
      <c r="D10845" s="66">
        <f>VLOOKUP(A10845,'2.1 Termination Charges'!$B$4:$F$904,5,0)</f>
        <v>6.2100000000000002E-3</v>
      </c>
      <c r="G10845" s="67"/>
      <c r="H10845" s="67"/>
      <c r="J10845" s="67"/>
      <c r="P10845" s="68"/>
      <c r="Q10845" s="69"/>
      <c r="R10845" s="69"/>
      <c r="Z10845" s="70"/>
      <c r="AA10845" s="71"/>
      <c r="AB10845" s="70"/>
      <c r="AC10845" s="70"/>
      <c r="AD10845" s="53"/>
      <c r="AE10845" s="53"/>
      <c r="AF10845" s="72"/>
      <c r="AG10845" s="70"/>
      <c r="AH10845" s="70"/>
      <c r="AI10845" s="70"/>
    </row>
    <row r="10846" spans="1:35" ht="12.75" customHeight="1" x14ac:dyDescent="0.2">
      <c r="A10846" s="64" t="s">
        <v>1825</v>
      </c>
      <c r="B10846" s="65" t="s">
        <v>1824</v>
      </c>
      <c r="C10846" s="65">
        <v>447801</v>
      </c>
      <c r="D10846" s="66">
        <f>VLOOKUP(A10846,'2.1 Termination Charges'!$B$4:$F$904,5,0)</f>
        <v>6.2100000000000002E-3</v>
      </c>
      <c r="G10846" s="67"/>
      <c r="H10846" s="67"/>
      <c r="J10846" s="67"/>
      <c r="P10846" s="68"/>
      <c r="Q10846" s="69"/>
      <c r="R10846" s="69"/>
      <c r="Z10846" s="70"/>
      <c r="AA10846" s="71"/>
      <c r="AB10846" s="70"/>
      <c r="AC10846" s="70"/>
      <c r="AD10846" s="53"/>
      <c r="AE10846" s="53"/>
      <c r="AF10846" s="72"/>
      <c r="AG10846" s="70"/>
      <c r="AH10846" s="70"/>
      <c r="AI10846" s="70"/>
    </row>
    <row r="10847" spans="1:35" ht="12.75" customHeight="1" x14ac:dyDescent="0.2">
      <c r="A10847" s="64" t="s">
        <v>1825</v>
      </c>
      <c r="B10847" s="65" t="s">
        <v>1824</v>
      </c>
      <c r="C10847" s="65">
        <v>447802</v>
      </c>
      <c r="D10847" s="66">
        <f>VLOOKUP(A10847,'2.1 Termination Charges'!$B$4:$F$904,5,0)</f>
        <v>6.2100000000000002E-3</v>
      </c>
      <c r="G10847" s="67"/>
      <c r="H10847" s="67"/>
      <c r="J10847" s="67"/>
      <c r="P10847" s="68"/>
      <c r="Q10847" s="69"/>
      <c r="R10847" s="69"/>
      <c r="Z10847" s="70"/>
      <c r="AA10847" s="71"/>
      <c r="AB10847" s="70"/>
      <c r="AC10847" s="70"/>
      <c r="AD10847" s="53"/>
      <c r="AE10847" s="53"/>
      <c r="AF10847" s="72"/>
      <c r="AG10847" s="70"/>
      <c r="AH10847" s="70"/>
      <c r="AI10847" s="70"/>
    </row>
    <row r="10848" spans="1:35" ht="12.75" customHeight="1" x14ac:dyDescent="0.2">
      <c r="A10848" s="64" t="s">
        <v>1825</v>
      </c>
      <c r="B10848" s="65" t="s">
        <v>1824</v>
      </c>
      <c r="C10848" s="65">
        <v>447803</v>
      </c>
      <c r="D10848" s="66">
        <f>VLOOKUP(A10848,'2.1 Termination Charges'!$B$4:$F$904,5,0)</f>
        <v>6.2100000000000002E-3</v>
      </c>
      <c r="G10848" s="67"/>
      <c r="H10848" s="67"/>
      <c r="J10848" s="67"/>
      <c r="P10848" s="68"/>
      <c r="Q10848" s="69"/>
      <c r="R10848" s="69"/>
      <c r="Z10848" s="70"/>
      <c r="AA10848" s="71"/>
      <c r="AB10848" s="70"/>
      <c r="AC10848" s="70"/>
      <c r="AD10848" s="53"/>
      <c r="AE10848" s="53"/>
      <c r="AF10848" s="72"/>
      <c r="AG10848" s="70"/>
      <c r="AH10848" s="70"/>
      <c r="AI10848" s="70"/>
    </row>
    <row r="10849" spans="1:35" ht="12.75" customHeight="1" x14ac:dyDescent="0.2">
      <c r="A10849" s="64" t="s">
        <v>1825</v>
      </c>
      <c r="B10849" s="65" t="s">
        <v>1824</v>
      </c>
      <c r="C10849" s="65">
        <v>447808</v>
      </c>
      <c r="D10849" s="66">
        <f>VLOOKUP(A10849,'2.1 Termination Charges'!$B$4:$F$904,5,0)</f>
        <v>6.2100000000000002E-3</v>
      </c>
      <c r="G10849" s="67"/>
      <c r="H10849" s="67"/>
      <c r="J10849" s="67"/>
      <c r="P10849" s="68"/>
      <c r="Q10849" s="69"/>
      <c r="R10849" s="69"/>
      <c r="Z10849" s="70"/>
      <c r="AA10849" s="71"/>
      <c r="AB10849" s="70"/>
      <c r="AC10849" s="70"/>
      <c r="AD10849" s="53"/>
      <c r="AE10849" s="53"/>
      <c r="AF10849" s="72"/>
      <c r="AG10849" s="70"/>
      <c r="AH10849" s="70"/>
      <c r="AI10849" s="70"/>
    </row>
    <row r="10850" spans="1:35" ht="12.75" customHeight="1" x14ac:dyDescent="0.2">
      <c r="A10850" s="64" t="s">
        <v>1825</v>
      </c>
      <c r="B10850" s="65" t="s">
        <v>1824</v>
      </c>
      <c r="C10850" s="65">
        <v>447809</v>
      </c>
      <c r="D10850" s="66">
        <f>VLOOKUP(A10850,'2.1 Termination Charges'!$B$4:$F$904,5,0)</f>
        <v>6.2100000000000002E-3</v>
      </c>
      <c r="G10850" s="67"/>
      <c r="H10850" s="67"/>
      <c r="J10850" s="67"/>
      <c r="P10850" s="68"/>
      <c r="Q10850" s="69"/>
      <c r="R10850" s="69"/>
      <c r="Z10850" s="70"/>
      <c r="AA10850" s="71"/>
      <c r="AB10850" s="70"/>
      <c r="AC10850" s="70"/>
      <c r="AD10850" s="53"/>
      <c r="AE10850" s="53"/>
      <c r="AF10850" s="72"/>
      <c r="AG10850" s="70"/>
      <c r="AH10850" s="70"/>
      <c r="AI10850" s="70"/>
    </row>
    <row r="10851" spans="1:35" ht="12.75" customHeight="1" x14ac:dyDescent="0.2">
      <c r="A10851" s="64" t="s">
        <v>1825</v>
      </c>
      <c r="B10851" s="65" t="s">
        <v>1824</v>
      </c>
      <c r="C10851" s="65">
        <v>447819</v>
      </c>
      <c r="D10851" s="66">
        <f>VLOOKUP(A10851,'2.1 Termination Charges'!$B$4:$F$904,5,0)</f>
        <v>6.2100000000000002E-3</v>
      </c>
      <c r="G10851" s="67"/>
      <c r="H10851" s="67"/>
      <c r="J10851" s="67"/>
      <c r="P10851" s="68"/>
      <c r="Q10851" s="69"/>
      <c r="R10851" s="69"/>
      <c r="Z10851" s="70"/>
      <c r="AA10851" s="71"/>
      <c r="AB10851" s="70"/>
      <c r="AC10851" s="70"/>
      <c r="AD10851" s="53"/>
      <c r="AE10851" s="53"/>
      <c r="AF10851" s="72"/>
      <c r="AG10851" s="70"/>
      <c r="AH10851" s="70"/>
      <c r="AI10851" s="70"/>
    </row>
    <row r="10852" spans="1:35" ht="12.75" customHeight="1" x14ac:dyDescent="0.2">
      <c r="A10852" s="64" t="s">
        <v>1825</v>
      </c>
      <c r="B10852" s="65" t="s">
        <v>1824</v>
      </c>
      <c r="C10852" s="65">
        <v>447820</v>
      </c>
      <c r="D10852" s="66">
        <f>VLOOKUP(A10852,'2.1 Termination Charges'!$B$4:$F$904,5,0)</f>
        <v>6.2100000000000002E-3</v>
      </c>
      <c r="G10852" s="67"/>
      <c r="H10852" s="67"/>
      <c r="J10852" s="67"/>
      <c r="P10852" s="68"/>
      <c r="Q10852" s="69"/>
      <c r="R10852" s="69"/>
      <c r="Z10852" s="70"/>
      <c r="AA10852" s="71"/>
      <c r="AB10852" s="70"/>
      <c r="AC10852" s="70"/>
      <c r="AD10852" s="53"/>
      <c r="AE10852" s="53"/>
      <c r="AF10852" s="72"/>
      <c r="AG10852" s="70"/>
      <c r="AH10852" s="70"/>
      <c r="AI10852" s="70"/>
    </row>
    <row r="10853" spans="1:35" ht="12.75" customHeight="1" x14ac:dyDescent="0.2">
      <c r="A10853" s="64" t="s">
        <v>1825</v>
      </c>
      <c r="B10853" s="65" t="s">
        <v>1824</v>
      </c>
      <c r="C10853" s="65">
        <v>447821</v>
      </c>
      <c r="D10853" s="66">
        <f>VLOOKUP(A10853,'2.1 Termination Charges'!$B$4:$F$904,5,0)</f>
        <v>6.2100000000000002E-3</v>
      </c>
      <c r="G10853" s="67"/>
      <c r="H10853" s="67"/>
      <c r="J10853" s="67"/>
      <c r="P10853" s="68"/>
      <c r="Q10853" s="69"/>
      <c r="R10853" s="69"/>
      <c r="Z10853" s="70"/>
      <c r="AA10853" s="71"/>
      <c r="AB10853" s="70"/>
      <c r="AC10853" s="70"/>
      <c r="AD10853" s="53"/>
      <c r="AE10853" s="53"/>
      <c r="AF10853" s="72"/>
      <c r="AG10853" s="70"/>
      <c r="AH10853" s="70"/>
      <c r="AI10853" s="70"/>
    </row>
    <row r="10854" spans="1:35" ht="12.75" customHeight="1" x14ac:dyDescent="0.2">
      <c r="A10854" s="64" t="s">
        <v>1825</v>
      </c>
      <c r="B10854" s="65" t="s">
        <v>1824</v>
      </c>
      <c r="C10854" s="65">
        <v>447834</v>
      </c>
      <c r="D10854" s="66">
        <f>VLOOKUP(A10854,'2.1 Termination Charges'!$B$4:$F$904,5,0)</f>
        <v>6.2100000000000002E-3</v>
      </c>
      <c r="G10854" s="67"/>
      <c r="H10854" s="67"/>
      <c r="J10854" s="67"/>
      <c r="P10854" s="68"/>
      <c r="Q10854" s="69"/>
      <c r="R10854" s="69"/>
      <c r="Z10854" s="70"/>
      <c r="AA10854" s="71"/>
      <c r="AB10854" s="70"/>
      <c r="AC10854" s="70"/>
      <c r="AD10854" s="53"/>
      <c r="AE10854" s="53"/>
      <c r="AF10854" s="72"/>
      <c r="AG10854" s="70"/>
      <c r="AH10854" s="70"/>
      <c r="AI10854" s="70"/>
    </row>
    <row r="10855" spans="1:35" ht="12.75" customHeight="1" x14ac:dyDescent="0.2">
      <c r="A10855" s="64" t="s">
        <v>1825</v>
      </c>
      <c r="B10855" s="65" t="s">
        <v>1824</v>
      </c>
      <c r="C10855" s="65">
        <v>447835</v>
      </c>
      <c r="D10855" s="66">
        <f>VLOOKUP(A10855,'2.1 Termination Charges'!$B$4:$F$904,5,0)</f>
        <v>6.2100000000000002E-3</v>
      </c>
      <c r="G10855" s="67"/>
      <c r="H10855" s="67"/>
      <c r="J10855" s="67"/>
      <c r="P10855" s="68"/>
      <c r="Q10855" s="69"/>
      <c r="R10855" s="69"/>
      <c r="Z10855" s="70"/>
      <c r="AA10855" s="71"/>
      <c r="AB10855" s="70"/>
      <c r="AC10855" s="70"/>
      <c r="AD10855" s="53"/>
      <c r="AE10855" s="53"/>
      <c r="AF10855" s="72"/>
      <c r="AG10855" s="70"/>
      <c r="AH10855" s="70"/>
      <c r="AI10855" s="70"/>
    </row>
    <row r="10856" spans="1:35" ht="12.75" customHeight="1" x14ac:dyDescent="0.2">
      <c r="A10856" s="64" t="s">
        <v>1825</v>
      </c>
      <c r="B10856" s="65" t="s">
        <v>1824</v>
      </c>
      <c r="C10856" s="65">
        <v>447840</v>
      </c>
      <c r="D10856" s="66">
        <f>VLOOKUP(A10856,'2.1 Termination Charges'!$B$4:$F$904,5,0)</f>
        <v>6.2100000000000002E-3</v>
      </c>
      <c r="G10856" s="67"/>
      <c r="H10856" s="67"/>
      <c r="J10856" s="67"/>
      <c r="P10856" s="68"/>
      <c r="Q10856" s="69"/>
      <c r="R10856" s="69"/>
      <c r="Z10856" s="70"/>
      <c r="AA10856" s="71"/>
      <c r="AB10856" s="70"/>
      <c r="AC10856" s="70"/>
      <c r="AD10856" s="53"/>
      <c r="AE10856" s="53"/>
      <c r="AF10856" s="72"/>
      <c r="AG10856" s="70"/>
      <c r="AH10856" s="70"/>
      <c r="AI10856" s="70"/>
    </row>
    <row r="10857" spans="1:35" ht="12.75" customHeight="1" x14ac:dyDescent="0.2">
      <c r="A10857" s="64" t="s">
        <v>1825</v>
      </c>
      <c r="B10857" s="65" t="s">
        <v>1824</v>
      </c>
      <c r="C10857" s="65">
        <v>447841</v>
      </c>
      <c r="D10857" s="66">
        <f>VLOOKUP(A10857,'2.1 Termination Charges'!$B$4:$F$904,5,0)</f>
        <v>6.2100000000000002E-3</v>
      </c>
      <c r="G10857" s="67"/>
      <c r="H10857" s="67"/>
      <c r="J10857" s="67"/>
      <c r="P10857" s="68"/>
      <c r="Q10857" s="69"/>
      <c r="R10857" s="69"/>
      <c r="Z10857" s="70"/>
      <c r="AA10857" s="71"/>
      <c r="AB10857" s="70"/>
      <c r="AC10857" s="70"/>
      <c r="AD10857" s="53"/>
      <c r="AE10857" s="53"/>
      <c r="AF10857" s="72"/>
      <c r="AG10857" s="70"/>
      <c r="AH10857" s="70"/>
      <c r="AI10857" s="70"/>
    </row>
    <row r="10858" spans="1:35" ht="12.75" customHeight="1" x14ac:dyDescent="0.2">
      <c r="A10858" s="64" t="s">
        <v>1825</v>
      </c>
      <c r="B10858" s="65" t="s">
        <v>1824</v>
      </c>
      <c r="C10858" s="65">
        <v>447842</v>
      </c>
      <c r="D10858" s="66">
        <f>VLOOKUP(A10858,'2.1 Termination Charges'!$B$4:$F$904,5,0)</f>
        <v>6.2100000000000002E-3</v>
      </c>
      <c r="G10858" s="67"/>
      <c r="H10858" s="67"/>
      <c r="J10858" s="67"/>
      <c r="P10858" s="68"/>
      <c r="Q10858" s="69"/>
      <c r="R10858" s="69"/>
      <c r="Z10858" s="70"/>
      <c r="AA10858" s="71"/>
      <c r="AB10858" s="70"/>
      <c r="AC10858" s="70"/>
      <c r="AD10858" s="53"/>
      <c r="AE10858" s="53"/>
      <c r="AF10858" s="72"/>
      <c r="AG10858" s="70"/>
      <c r="AH10858" s="70"/>
      <c r="AI10858" s="70"/>
    </row>
    <row r="10859" spans="1:35" ht="12.75" customHeight="1" x14ac:dyDescent="0.2">
      <c r="A10859" s="64" t="s">
        <v>1825</v>
      </c>
      <c r="B10859" s="65" t="s">
        <v>1824</v>
      </c>
      <c r="C10859" s="65">
        <v>447843</v>
      </c>
      <c r="D10859" s="66">
        <f>VLOOKUP(A10859,'2.1 Termination Charges'!$B$4:$F$904,5,0)</f>
        <v>6.2100000000000002E-3</v>
      </c>
      <c r="G10859" s="67"/>
      <c r="H10859" s="67"/>
      <c r="J10859" s="67"/>
      <c r="P10859" s="68"/>
      <c r="Q10859" s="69"/>
      <c r="R10859" s="69"/>
      <c r="Z10859" s="70"/>
      <c r="AA10859" s="71"/>
      <c r="AB10859" s="70"/>
      <c r="AC10859" s="70"/>
      <c r="AD10859" s="53"/>
      <c r="AE10859" s="53"/>
      <c r="AF10859" s="72"/>
      <c r="AG10859" s="70"/>
      <c r="AH10859" s="70"/>
      <c r="AI10859" s="70"/>
    </row>
    <row r="10860" spans="1:35" ht="12.75" customHeight="1" x14ac:dyDescent="0.2">
      <c r="A10860" s="64" t="s">
        <v>1825</v>
      </c>
      <c r="B10860" s="65" t="s">
        <v>1824</v>
      </c>
      <c r="C10860" s="65">
        <v>447844</v>
      </c>
      <c r="D10860" s="66">
        <f>VLOOKUP(A10860,'2.1 Termination Charges'!$B$4:$F$904,5,0)</f>
        <v>6.2100000000000002E-3</v>
      </c>
      <c r="G10860" s="67"/>
      <c r="H10860" s="67"/>
      <c r="J10860" s="67"/>
      <c r="P10860" s="68"/>
      <c r="Q10860" s="69"/>
      <c r="R10860" s="69"/>
      <c r="Z10860" s="70"/>
      <c r="AA10860" s="71"/>
      <c r="AB10860" s="70"/>
      <c r="AC10860" s="70"/>
      <c r="AD10860" s="53"/>
      <c r="AE10860" s="53"/>
      <c r="AF10860" s="72"/>
      <c r="AG10860" s="70"/>
      <c r="AH10860" s="70"/>
      <c r="AI10860" s="70"/>
    </row>
    <row r="10861" spans="1:35" ht="12.75" customHeight="1" x14ac:dyDescent="0.2">
      <c r="A10861" s="64" t="s">
        <v>1825</v>
      </c>
      <c r="B10861" s="65" t="s">
        <v>1824</v>
      </c>
      <c r="C10861" s="65">
        <v>447845</v>
      </c>
      <c r="D10861" s="66">
        <f>VLOOKUP(A10861,'2.1 Termination Charges'!$B$4:$F$904,5,0)</f>
        <v>6.2100000000000002E-3</v>
      </c>
      <c r="G10861" s="67"/>
      <c r="H10861" s="67"/>
      <c r="J10861" s="67"/>
      <c r="P10861" s="68"/>
      <c r="Q10861" s="69"/>
      <c r="R10861" s="69"/>
      <c r="Z10861" s="70"/>
      <c r="AA10861" s="71"/>
      <c r="AB10861" s="70"/>
      <c r="AC10861" s="70"/>
      <c r="AD10861" s="53"/>
      <c r="AE10861" s="53"/>
      <c r="AF10861" s="72"/>
      <c r="AG10861" s="70"/>
      <c r="AH10861" s="70"/>
      <c r="AI10861" s="70"/>
    </row>
    <row r="10862" spans="1:35" ht="12.75" customHeight="1" x14ac:dyDescent="0.2">
      <c r="A10862" s="64" t="s">
        <v>1825</v>
      </c>
      <c r="B10862" s="65" t="s">
        <v>1824</v>
      </c>
      <c r="C10862" s="65">
        <v>447849</v>
      </c>
      <c r="D10862" s="66">
        <f>VLOOKUP(A10862,'2.1 Termination Charges'!$B$4:$F$904,5,0)</f>
        <v>6.2100000000000002E-3</v>
      </c>
      <c r="G10862" s="67"/>
      <c r="H10862" s="67"/>
      <c r="J10862" s="67"/>
      <c r="P10862" s="68"/>
      <c r="Q10862" s="69"/>
      <c r="R10862" s="69"/>
      <c r="Z10862" s="70"/>
      <c r="AA10862" s="71"/>
      <c r="AB10862" s="70"/>
      <c r="AC10862" s="70"/>
      <c r="AD10862" s="53"/>
      <c r="AE10862" s="53"/>
      <c r="AF10862" s="72"/>
      <c r="AG10862" s="70"/>
      <c r="AH10862" s="70"/>
      <c r="AI10862" s="70"/>
    </row>
    <row r="10863" spans="1:35" ht="12.75" customHeight="1" x14ac:dyDescent="0.2">
      <c r="A10863" s="64" t="s">
        <v>1825</v>
      </c>
      <c r="B10863" s="65" t="s">
        <v>1824</v>
      </c>
      <c r="C10863" s="65">
        <v>447850</v>
      </c>
      <c r="D10863" s="66">
        <f>VLOOKUP(A10863,'2.1 Termination Charges'!$B$4:$F$904,5,0)</f>
        <v>6.2100000000000002E-3</v>
      </c>
      <c r="G10863" s="67"/>
      <c r="H10863" s="67"/>
      <c r="J10863" s="67"/>
      <c r="P10863" s="68"/>
      <c r="Q10863" s="69"/>
      <c r="R10863" s="69"/>
      <c r="Z10863" s="70"/>
      <c r="AA10863" s="71"/>
      <c r="AB10863" s="70"/>
      <c r="AC10863" s="70"/>
      <c r="AD10863" s="53"/>
      <c r="AE10863" s="53"/>
      <c r="AF10863" s="72"/>
      <c r="AG10863" s="70"/>
      <c r="AH10863" s="70"/>
      <c r="AI10863" s="70"/>
    </row>
    <row r="10864" spans="1:35" ht="12.75" customHeight="1" x14ac:dyDescent="0.2">
      <c r="A10864" s="64" t="s">
        <v>1825</v>
      </c>
      <c r="B10864" s="65" t="s">
        <v>1824</v>
      </c>
      <c r="C10864" s="65">
        <v>447851</v>
      </c>
      <c r="D10864" s="66">
        <f>VLOOKUP(A10864,'2.1 Termination Charges'!$B$4:$F$904,5,0)</f>
        <v>6.2100000000000002E-3</v>
      </c>
      <c r="G10864" s="67"/>
      <c r="H10864" s="67"/>
      <c r="J10864" s="67"/>
      <c r="P10864" s="68"/>
      <c r="Q10864" s="69"/>
      <c r="R10864" s="69"/>
      <c r="Z10864" s="70"/>
      <c r="AA10864" s="71"/>
      <c r="AB10864" s="70"/>
      <c r="AC10864" s="70"/>
      <c r="AD10864" s="53"/>
      <c r="AE10864" s="53"/>
      <c r="AF10864" s="72"/>
      <c r="AG10864" s="70"/>
      <c r="AH10864" s="70"/>
      <c r="AI10864" s="70"/>
    </row>
    <row r="10865" spans="1:35" ht="12.75" customHeight="1" x14ac:dyDescent="0.2">
      <c r="A10865" s="64" t="s">
        <v>1825</v>
      </c>
      <c r="B10865" s="65" t="s">
        <v>1824</v>
      </c>
      <c r="C10865" s="65">
        <v>447856</v>
      </c>
      <c r="D10865" s="66">
        <f>VLOOKUP(A10865,'2.1 Termination Charges'!$B$4:$F$904,5,0)</f>
        <v>6.2100000000000002E-3</v>
      </c>
      <c r="G10865" s="67"/>
      <c r="H10865" s="67"/>
      <c r="J10865" s="67"/>
      <c r="P10865" s="68"/>
      <c r="Q10865" s="69"/>
      <c r="R10865" s="69"/>
      <c r="Z10865" s="70"/>
      <c r="AA10865" s="71"/>
      <c r="AB10865" s="70"/>
      <c r="AC10865" s="70"/>
      <c r="AD10865" s="53"/>
      <c r="AE10865" s="53"/>
      <c r="AF10865" s="72"/>
      <c r="AG10865" s="70"/>
      <c r="AH10865" s="70"/>
      <c r="AI10865" s="70"/>
    </row>
    <row r="10866" spans="1:35" ht="12.75" customHeight="1" x14ac:dyDescent="0.2">
      <c r="A10866" s="64" t="s">
        <v>1825</v>
      </c>
      <c r="B10866" s="65" t="s">
        <v>1824</v>
      </c>
      <c r="C10866" s="65">
        <v>447857</v>
      </c>
      <c r="D10866" s="66">
        <f>VLOOKUP(A10866,'2.1 Termination Charges'!$B$4:$F$904,5,0)</f>
        <v>6.2100000000000002E-3</v>
      </c>
      <c r="G10866" s="67"/>
      <c r="H10866" s="67"/>
      <c r="J10866" s="67"/>
      <c r="P10866" s="68"/>
      <c r="Q10866" s="69"/>
      <c r="R10866" s="69"/>
      <c r="Z10866" s="70"/>
      <c r="AA10866" s="71"/>
      <c r="AB10866" s="70"/>
      <c r="AC10866" s="70"/>
      <c r="AD10866" s="53"/>
      <c r="AE10866" s="53"/>
      <c r="AF10866" s="72"/>
      <c r="AG10866" s="70"/>
      <c r="AH10866" s="70"/>
      <c r="AI10866" s="70"/>
    </row>
    <row r="10867" spans="1:35" ht="12.75" customHeight="1" x14ac:dyDescent="0.2">
      <c r="A10867" s="64" t="s">
        <v>1825</v>
      </c>
      <c r="B10867" s="65" t="s">
        <v>1824</v>
      </c>
      <c r="C10867" s="65">
        <v>447858</v>
      </c>
      <c r="D10867" s="66">
        <f>VLOOKUP(A10867,'2.1 Termination Charges'!$B$4:$F$904,5,0)</f>
        <v>6.2100000000000002E-3</v>
      </c>
      <c r="G10867" s="67"/>
      <c r="H10867" s="67"/>
      <c r="J10867" s="67"/>
      <c r="P10867" s="68"/>
      <c r="Q10867" s="69"/>
      <c r="R10867" s="69"/>
      <c r="Z10867" s="70"/>
      <c r="AA10867" s="71"/>
      <c r="AB10867" s="70"/>
      <c r="AC10867" s="70"/>
      <c r="AD10867" s="53"/>
      <c r="AE10867" s="53"/>
      <c r="AF10867" s="72"/>
      <c r="AG10867" s="70"/>
      <c r="AH10867" s="70"/>
      <c r="AI10867" s="70"/>
    </row>
    <row r="10868" spans="1:35" ht="12.75" customHeight="1" x14ac:dyDescent="0.2">
      <c r="A10868" s="64" t="s">
        <v>1825</v>
      </c>
      <c r="B10868" s="65" t="s">
        <v>1824</v>
      </c>
      <c r="C10868" s="65">
        <v>447860</v>
      </c>
      <c r="D10868" s="66">
        <f>VLOOKUP(A10868,'2.1 Termination Charges'!$B$4:$F$904,5,0)</f>
        <v>6.2100000000000002E-3</v>
      </c>
      <c r="G10868" s="67"/>
      <c r="H10868" s="67"/>
      <c r="J10868" s="67"/>
      <c r="P10868" s="68"/>
      <c r="Q10868" s="69"/>
      <c r="R10868" s="69"/>
      <c r="Z10868" s="70"/>
      <c r="AA10868" s="71"/>
      <c r="AB10868" s="70"/>
      <c r="AC10868" s="70"/>
      <c r="AD10868" s="53"/>
      <c r="AE10868" s="53"/>
      <c r="AF10868" s="72"/>
      <c r="AG10868" s="70"/>
      <c r="AH10868" s="70"/>
      <c r="AI10868" s="70"/>
    </row>
    <row r="10869" spans="1:35" ht="12.75" customHeight="1" x14ac:dyDescent="0.2">
      <c r="A10869" s="64" t="s">
        <v>1825</v>
      </c>
      <c r="B10869" s="65" t="s">
        <v>1824</v>
      </c>
      <c r="C10869" s="65">
        <v>4478640</v>
      </c>
      <c r="D10869" s="66">
        <f>VLOOKUP(A10869,'2.1 Termination Charges'!$B$4:$F$904,5,0)</f>
        <v>6.2100000000000002E-3</v>
      </c>
      <c r="G10869" s="67"/>
      <c r="H10869" s="67"/>
      <c r="J10869" s="67"/>
      <c r="P10869" s="68"/>
      <c r="Q10869" s="69"/>
      <c r="R10869" s="69"/>
      <c r="Z10869" s="70"/>
      <c r="AA10869" s="71"/>
      <c r="AB10869" s="70"/>
      <c r="AC10869" s="70"/>
      <c r="AD10869" s="53"/>
      <c r="AE10869" s="53"/>
      <c r="AF10869" s="72"/>
      <c r="AG10869" s="70"/>
      <c r="AH10869" s="70"/>
      <c r="AI10869" s="70"/>
    </row>
    <row r="10870" spans="1:35" ht="12.75" customHeight="1" x14ac:dyDescent="0.2">
      <c r="A10870" s="64" t="s">
        <v>1825</v>
      </c>
      <c r="B10870" s="65" t="s">
        <v>1824</v>
      </c>
      <c r="C10870" s="65">
        <v>4478641</v>
      </c>
      <c r="D10870" s="66">
        <f>VLOOKUP(A10870,'2.1 Termination Charges'!$B$4:$F$904,5,0)</f>
        <v>6.2100000000000002E-3</v>
      </c>
      <c r="G10870" s="67"/>
      <c r="H10870" s="67"/>
      <c r="J10870" s="67"/>
      <c r="P10870" s="68"/>
      <c r="Q10870" s="69"/>
      <c r="R10870" s="69"/>
      <c r="Z10870" s="70"/>
      <c r="AA10870" s="71"/>
      <c r="AB10870" s="70"/>
      <c r="AC10870" s="70"/>
      <c r="AD10870" s="53"/>
      <c r="AE10870" s="53"/>
      <c r="AF10870" s="72"/>
      <c r="AG10870" s="70"/>
      <c r="AH10870" s="70"/>
      <c r="AI10870" s="70"/>
    </row>
    <row r="10871" spans="1:35" ht="12.75" customHeight="1" x14ac:dyDescent="0.2">
      <c r="A10871" s="64" t="s">
        <v>1825</v>
      </c>
      <c r="B10871" s="65" t="s">
        <v>1824</v>
      </c>
      <c r="C10871" s="65">
        <v>4478642</v>
      </c>
      <c r="D10871" s="66">
        <f>VLOOKUP(A10871,'2.1 Termination Charges'!$B$4:$F$904,5,0)</f>
        <v>6.2100000000000002E-3</v>
      </c>
      <c r="G10871" s="67"/>
      <c r="H10871" s="67"/>
      <c r="J10871" s="67"/>
      <c r="P10871" s="68"/>
      <c r="Q10871" s="69"/>
      <c r="R10871" s="69"/>
      <c r="Z10871" s="70"/>
      <c r="AA10871" s="71"/>
      <c r="AB10871" s="70"/>
      <c r="AC10871" s="70"/>
      <c r="AD10871" s="53"/>
      <c r="AE10871" s="53"/>
      <c r="AF10871" s="72"/>
      <c r="AG10871" s="70"/>
      <c r="AH10871" s="70"/>
      <c r="AI10871" s="70"/>
    </row>
    <row r="10872" spans="1:35" ht="12.75" customHeight="1" x14ac:dyDescent="0.2">
      <c r="A10872" s="64" t="s">
        <v>1825</v>
      </c>
      <c r="B10872" s="65" t="s">
        <v>1824</v>
      </c>
      <c r="C10872" s="65">
        <v>4478643</v>
      </c>
      <c r="D10872" s="66">
        <f>VLOOKUP(A10872,'2.1 Termination Charges'!$B$4:$F$904,5,0)</f>
        <v>6.2100000000000002E-3</v>
      </c>
      <c r="G10872" s="67"/>
      <c r="H10872" s="67"/>
      <c r="J10872" s="67"/>
      <c r="P10872" s="68"/>
      <c r="Q10872" s="69"/>
      <c r="R10872" s="69"/>
      <c r="Z10872" s="70"/>
      <c r="AA10872" s="71"/>
      <c r="AB10872" s="70"/>
      <c r="AC10872" s="70"/>
      <c r="AD10872" s="53"/>
      <c r="AE10872" s="53"/>
      <c r="AF10872" s="72"/>
      <c r="AG10872" s="70"/>
      <c r="AH10872" s="70"/>
      <c r="AI10872" s="70"/>
    </row>
    <row r="10873" spans="1:35" ht="12.75" customHeight="1" x14ac:dyDescent="0.2">
      <c r="A10873" s="64" t="s">
        <v>1825</v>
      </c>
      <c r="B10873" s="65" t="s">
        <v>1824</v>
      </c>
      <c r="C10873" s="65">
        <v>4478645</v>
      </c>
      <c r="D10873" s="66">
        <f>VLOOKUP(A10873,'2.1 Termination Charges'!$B$4:$F$904,5,0)</f>
        <v>6.2100000000000002E-3</v>
      </c>
      <c r="G10873" s="67"/>
      <c r="H10873" s="67"/>
      <c r="J10873" s="67"/>
      <c r="P10873" s="68"/>
      <c r="Q10873" s="69"/>
      <c r="R10873" s="69"/>
      <c r="Z10873" s="70"/>
      <c r="AA10873" s="71"/>
      <c r="AB10873" s="70"/>
      <c r="AC10873" s="70"/>
      <c r="AD10873" s="53"/>
      <c r="AE10873" s="53"/>
      <c r="AF10873" s="72"/>
      <c r="AG10873" s="70"/>
      <c r="AH10873" s="70"/>
      <c r="AI10873" s="70"/>
    </row>
    <row r="10874" spans="1:35" ht="12.75" customHeight="1" x14ac:dyDescent="0.2">
      <c r="A10874" s="64" t="s">
        <v>1825</v>
      </c>
      <c r="B10874" s="65" t="s">
        <v>1824</v>
      </c>
      <c r="C10874" s="65">
        <v>4478646</v>
      </c>
      <c r="D10874" s="66">
        <f>VLOOKUP(A10874,'2.1 Termination Charges'!$B$4:$F$904,5,0)</f>
        <v>6.2100000000000002E-3</v>
      </c>
      <c r="G10874" s="67"/>
      <c r="H10874" s="67"/>
      <c r="J10874" s="67"/>
      <c r="P10874" s="68"/>
      <c r="Q10874" s="69"/>
      <c r="R10874" s="69"/>
      <c r="Z10874" s="70"/>
      <c r="AA10874" s="71"/>
      <c r="AB10874" s="70"/>
      <c r="AC10874" s="70"/>
      <c r="AD10874" s="53"/>
      <c r="AE10874" s="53"/>
      <c r="AF10874" s="72"/>
      <c r="AG10874" s="70"/>
      <c r="AH10874" s="70"/>
      <c r="AI10874" s="70"/>
    </row>
    <row r="10875" spans="1:35" ht="12.75" customHeight="1" x14ac:dyDescent="0.2">
      <c r="A10875" s="64" t="s">
        <v>1825</v>
      </c>
      <c r="B10875" s="65" t="s">
        <v>1824</v>
      </c>
      <c r="C10875" s="65">
        <v>4478647</v>
      </c>
      <c r="D10875" s="66">
        <f>VLOOKUP(A10875,'2.1 Termination Charges'!$B$4:$F$904,5,0)</f>
        <v>6.2100000000000002E-3</v>
      </c>
      <c r="G10875" s="67"/>
      <c r="H10875" s="67"/>
      <c r="J10875" s="67"/>
      <c r="P10875" s="68"/>
      <c r="Q10875" s="69"/>
      <c r="R10875" s="69"/>
      <c r="Z10875" s="70"/>
      <c r="AA10875" s="71"/>
      <c r="AB10875" s="70"/>
      <c r="AC10875" s="70"/>
      <c r="AD10875" s="53"/>
      <c r="AE10875" s="53"/>
      <c r="AF10875" s="72"/>
      <c r="AG10875" s="70"/>
      <c r="AH10875" s="70"/>
      <c r="AI10875" s="70"/>
    </row>
    <row r="10876" spans="1:35" ht="12.75" customHeight="1" x14ac:dyDescent="0.2">
      <c r="A10876" s="64" t="s">
        <v>1825</v>
      </c>
      <c r="B10876" s="65" t="s">
        <v>1824</v>
      </c>
      <c r="C10876" s="65">
        <v>4478648</v>
      </c>
      <c r="D10876" s="66">
        <f>VLOOKUP(A10876,'2.1 Termination Charges'!$B$4:$F$904,5,0)</f>
        <v>6.2100000000000002E-3</v>
      </c>
      <c r="G10876" s="67"/>
      <c r="H10876" s="67"/>
      <c r="J10876" s="67"/>
      <c r="P10876" s="68"/>
      <c r="Q10876" s="69"/>
      <c r="R10876" s="69"/>
      <c r="Z10876" s="70"/>
      <c r="AA10876" s="71"/>
      <c r="AB10876" s="70"/>
      <c r="AC10876" s="70"/>
      <c r="AD10876" s="53"/>
      <c r="AE10876" s="53"/>
      <c r="AF10876" s="72"/>
      <c r="AG10876" s="70"/>
      <c r="AH10876" s="70"/>
      <c r="AI10876" s="70"/>
    </row>
    <row r="10877" spans="1:35" ht="12.75" customHeight="1" x14ac:dyDescent="0.2">
      <c r="A10877" s="64" t="s">
        <v>1825</v>
      </c>
      <c r="B10877" s="65" t="s">
        <v>1824</v>
      </c>
      <c r="C10877" s="65">
        <v>4478649</v>
      </c>
      <c r="D10877" s="66">
        <f>VLOOKUP(A10877,'2.1 Termination Charges'!$B$4:$F$904,5,0)</f>
        <v>6.2100000000000002E-3</v>
      </c>
      <c r="G10877" s="67"/>
      <c r="H10877" s="67"/>
      <c r="J10877" s="67"/>
      <c r="P10877" s="68"/>
      <c r="Q10877" s="69"/>
      <c r="R10877" s="69"/>
      <c r="Z10877" s="70"/>
      <c r="AA10877" s="71"/>
      <c r="AB10877" s="70"/>
      <c r="AC10877" s="70"/>
      <c r="AD10877" s="53"/>
      <c r="AE10877" s="53"/>
      <c r="AF10877" s="72"/>
      <c r="AG10877" s="70"/>
      <c r="AH10877" s="70"/>
      <c r="AI10877" s="70"/>
    </row>
    <row r="10878" spans="1:35" ht="12.75" customHeight="1" x14ac:dyDescent="0.2">
      <c r="A10878" s="64" t="s">
        <v>1825</v>
      </c>
      <c r="B10878" s="65" t="s">
        <v>1824</v>
      </c>
      <c r="C10878" s="65">
        <v>447871</v>
      </c>
      <c r="D10878" s="66">
        <f>VLOOKUP(A10878,'2.1 Termination Charges'!$B$4:$F$904,5,0)</f>
        <v>6.2100000000000002E-3</v>
      </c>
      <c r="G10878" s="67"/>
      <c r="H10878" s="67"/>
      <c r="J10878" s="67"/>
      <c r="P10878" s="68"/>
      <c r="Q10878" s="69"/>
      <c r="R10878" s="69"/>
      <c r="Z10878" s="70"/>
      <c r="AA10878" s="71"/>
      <c r="AB10878" s="70"/>
      <c r="AC10878" s="70"/>
      <c r="AD10878" s="53"/>
      <c r="AE10878" s="53"/>
      <c r="AF10878" s="72"/>
      <c r="AG10878" s="70"/>
      <c r="AH10878" s="70"/>
      <c r="AI10878" s="70"/>
    </row>
    <row r="10879" spans="1:35" ht="12.75" customHeight="1" x14ac:dyDescent="0.2">
      <c r="A10879" s="64" t="s">
        <v>1825</v>
      </c>
      <c r="B10879" s="65" t="s">
        <v>1824</v>
      </c>
      <c r="C10879" s="65">
        <v>4478720</v>
      </c>
      <c r="D10879" s="66">
        <f>VLOOKUP(A10879,'2.1 Termination Charges'!$B$4:$F$904,5,0)</f>
        <v>6.2100000000000002E-3</v>
      </c>
      <c r="G10879" s="67"/>
      <c r="H10879" s="67"/>
      <c r="J10879" s="67"/>
      <c r="P10879" s="68"/>
      <c r="Q10879" s="69"/>
      <c r="R10879" s="69"/>
      <c r="Z10879" s="70"/>
      <c r="AA10879" s="71"/>
      <c r="AB10879" s="70"/>
      <c r="AC10879" s="70"/>
      <c r="AD10879" s="53"/>
      <c r="AE10879" s="53"/>
      <c r="AF10879" s="72"/>
      <c r="AG10879" s="70"/>
      <c r="AH10879" s="70"/>
      <c r="AI10879" s="70"/>
    </row>
    <row r="10880" spans="1:35" ht="12.75" customHeight="1" x14ac:dyDescent="0.2">
      <c r="A10880" s="64" t="s">
        <v>1825</v>
      </c>
      <c r="B10880" s="65" t="s">
        <v>1824</v>
      </c>
      <c r="C10880" s="65">
        <v>4478721</v>
      </c>
      <c r="D10880" s="66">
        <f>VLOOKUP(A10880,'2.1 Termination Charges'!$B$4:$F$904,5,0)</f>
        <v>6.2100000000000002E-3</v>
      </c>
      <c r="G10880" s="67"/>
      <c r="H10880" s="67"/>
      <c r="J10880" s="67"/>
      <c r="P10880" s="68"/>
      <c r="Q10880" s="69"/>
      <c r="R10880" s="69"/>
      <c r="Z10880" s="70"/>
      <c r="AA10880" s="71"/>
      <c r="AB10880" s="70"/>
      <c r="AC10880" s="70"/>
      <c r="AD10880" s="53"/>
      <c r="AE10880" s="53"/>
      <c r="AF10880" s="72"/>
      <c r="AG10880" s="70"/>
      <c r="AH10880" s="70"/>
      <c r="AI10880" s="70"/>
    </row>
    <row r="10881" spans="1:35" ht="12.75" customHeight="1" x14ac:dyDescent="0.2">
      <c r="A10881" s="64" t="s">
        <v>1825</v>
      </c>
      <c r="B10881" s="65" t="s">
        <v>1824</v>
      </c>
      <c r="C10881" s="65">
        <v>4478723</v>
      </c>
      <c r="D10881" s="66">
        <f>VLOOKUP(A10881,'2.1 Termination Charges'!$B$4:$F$904,5,0)</f>
        <v>6.2100000000000002E-3</v>
      </c>
      <c r="G10881" s="67"/>
      <c r="H10881" s="67"/>
      <c r="J10881" s="67"/>
      <c r="P10881" s="68"/>
      <c r="Q10881" s="69"/>
      <c r="R10881" s="69"/>
      <c r="Z10881" s="70"/>
      <c r="AA10881" s="71"/>
      <c r="AB10881" s="70"/>
      <c r="AC10881" s="70"/>
      <c r="AD10881" s="53"/>
      <c r="AE10881" s="53"/>
      <c r="AF10881" s="72"/>
      <c r="AG10881" s="70"/>
      <c r="AH10881" s="70"/>
      <c r="AI10881" s="70"/>
    </row>
    <row r="10882" spans="1:35" ht="12.75" customHeight="1" x14ac:dyDescent="0.2">
      <c r="A10882" s="64" t="s">
        <v>1825</v>
      </c>
      <c r="B10882" s="65" t="s">
        <v>1824</v>
      </c>
      <c r="C10882" s="65">
        <v>4478724</v>
      </c>
      <c r="D10882" s="66">
        <f>VLOOKUP(A10882,'2.1 Termination Charges'!$B$4:$F$904,5,0)</f>
        <v>6.2100000000000002E-3</v>
      </c>
      <c r="G10882" s="67"/>
      <c r="H10882" s="67"/>
      <c r="J10882" s="67"/>
      <c r="P10882" s="68"/>
      <c r="Q10882" s="69"/>
      <c r="R10882" s="69"/>
      <c r="Z10882" s="70"/>
      <c r="AA10882" s="71"/>
      <c r="AB10882" s="70"/>
      <c r="AC10882" s="70"/>
      <c r="AD10882" s="53"/>
      <c r="AE10882" s="53"/>
      <c r="AF10882" s="72"/>
      <c r="AG10882" s="70"/>
      <c r="AH10882" s="70"/>
      <c r="AI10882" s="70"/>
    </row>
    <row r="10883" spans="1:35" ht="12.75" customHeight="1" x14ac:dyDescent="0.2">
      <c r="A10883" s="64" t="s">
        <v>1825</v>
      </c>
      <c r="B10883" s="65" t="s">
        <v>1824</v>
      </c>
      <c r="C10883" s="65">
        <v>4478725</v>
      </c>
      <c r="D10883" s="66">
        <f>VLOOKUP(A10883,'2.1 Termination Charges'!$B$4:$F$904,5,0)</f>
        <v>6.2100000000000002E-3</v>
      </c>
      <c r="G10883" s="67"/>
      <c r="H10883" s="67"/>
      <c r="J10883" s="67"/>
      <c r="P10883" s="68"/>
      <c r="Q10883" s="69"/>
      <c r="R10883" s="69"/>
      <c r="Z10883" s="70"/>
      <c r="AA10883" s="71"/>
      <c r="AB10883" s="70"/>
      <c r="AC10883" s="70"/>
      <c r="AD10883" s="53"/>
      <c r="AE10883" s="53"/>
      <c r="AF10883" s="72"/>
      <c r="AG10883" s="70"/>
      <c r="AH10883" s="70"/>
      <c r="AI10883" s="70"/>
    </row>
    <row r="10884" spans="1:35" ht="12.75" customHeight="1" x14ac:dyDescent="0.2">
      <c r="A10884" s="64" t="s">
        <v>1825</v>
      </c>
      <c r="B10884" s="65" t="s">
        <v>1824</v>
      </c>
      <c r="C10884" s="65">
        <v>4478726</v>
      </c>
      <c r="D10884" s="66">
        <f>VLOOKUP(A10884,'2.1 Termination Charges'!$B$4:$F$904,5,0)</f>
        <v>6.2100000000000002E-3</v>
      </c>
      <c r="G10884" s="67"/>
      <c r="H10884" s="67"/>
      <c r="J10884" s="67"/>
      <c r="P10884" s="68"/>
      <c r="Q10884" s="69"/>
      <c r="R10884" s="69"/>
      <c r="Z10884" s="70"/>
      <c r="AA10884" s="71"/>
      <c r="AB10884" s="70"/>
      <c r="AC10884" s="70"/>
      <c r="AD10884" s="53"/>
      <c r="AE10884" s="53"/>
      <c r="AF10884" s="72"/>
      <c r="AG10884" s="70"/>
      <c r="AH10884" s="70"/>
      <c r="AI10884" s="70"/>
    </row>
    <row r="10885" spans="1:35" ht="12.75" customHeight="1" x14ac:dyDescent="0.2">
      <c r="A10885" s="64" t="s">
        <v>1825</v>
      </c>
      <c r="B10885" s="65" t="s">
        <v>1824</v>
      </c>
      <c r="C10885" s="65">
        <v>4478728</v>
      </c>
      <c r="D10885" s="66">
        <f>VLOOKUP(A10885,'2.1 Termination Charges'!$B$4:$F$904,5,0)</f>
        <v>6.2100000000000002E-3</v>
      </c>
      <c r="G10885" s="67"/>
      <c r="H10885" s="67"/>
      <c r="J10885" s="67"/>
      <c r="P10885" s="68"/>
      <c r="Q10885" s="69"/>
      <c r="R10885" s="69"/>
      <c r="Z10885" s="70"/>
      <c r="AA10885" s="71"/>
      <c r="AB10885" s="70"/>
      <c r="AC10885" s="70"/>
      <c r="AD10885" s="53"/>
      <c r="AE10885" s="53"/>
      <c r="AF10885" s="72"/>
      <c r="AG10885" s="70"/>
      <c r="AH10885" s="70"/>
      <c r="AI10885" s="70"/>
    </row>
    <row r="10886" spans="1:35" ht="12.75" customHeight="1" x14ac:dyDescent="0.2">
      <c r="A10886" s="64" t="s">
        <v>1825</v>
      </c>
      <c r="B10886" s="65" t="s">
        <v>1824</v>
      </c>
      <c r="C10886" s="65">
        <v>4478729</v>
      </c>
      <c r="D10886" s="66">
        <f>VLOOKUP(A10886,'2.1 Termination Charges'!$B$4:$F$904,5,0)</f>
        <v>6.2100000000000002E-3</v>
      </c>
      <c r="G10886" s="67"/>
      <c r="H10886" s="67"/>
      <c r="J10886" s="67"/>
      <c r="P10886" s="68"/>
      <c r="Q10886" s="69"/>
      <c r="R10886" s="69"/>
      <c r="Z10886" s="70"/>
      <c r="AA10886" s="71"/>
      <c r="AB10886" s="70"/>
      <c r="AC10886" s="70"/>
      <c r="AD10886" s="53"/>
      <c r="AE10886" s="53"/>
      <c r="AF10886" s="72"/>
      <c r="AG10886" s="70"/>
      <c r="AH10886" s="70"/>
      <c r="AI10886" s="70"/>
    </row>
    <row r="10887" spans="1:35" ht="12.75" customHeight="1" x14ac:dyDescent="0.2">
      <c r="A10887" s="64" t="s">
        <v>1825</v>
      </c>
      <c r="B10887" s="65" t="s">
        <v>1824</v>
      </c>
      <c r="C10887" s="65">
        <v>4478731</v>
      </c>
      <c r="D10887" s="66">
        <f>VLOOKUP(A10887,'2.1 Termination Charges'!$B$4:$F$904,5,0)</f>
        <v>6.2100000000000002E-3</v>
      </c>
      <c r="G10887" s="67"/>
      <c r="H10887" s="67"/>
      <c r="J10887" s="67"/>
      <c r="P10887" s="68"/>
      <c r="Q10887" s="69"/>
      <c r="R10887" s="69"/>
      <c r="Z10887" s="70"/>
      <c r="AA10887" s="71"/>
      <c r="AB10887" s="70"/>
      <c r="AC10887" s="70"/>
      <c r="AD10887" s="53"/>
      <c r="AE10887" s="53"/>
      <c r="AF10887" s="72"/>
      <c r="AG10887" s="70"/>
      <c r="AH10887" s="70"/>
      <c r="AI10887" s="70"/>
    </row>
    <row r="10888" spans="1:35" ht="12.75" customHeight="1" x14ac:dyDescent="0.2">
      <c r="A10888" s="64" t="s">
        <v>1825</v>
      </c>
      <c r="B10888" s="65" t="s">
        <v>1824</v>
      </c>
      <c r="C10888" s="65">
        <v>4478732</v>
      </c>
      <c r="D10888" s="66">
        <f>VLOOKUP(A10888,'2.1 Termination Charges'!$B$4:$F$904,5,0)</f>
        <v>6.2100000000000002E-3</v>
      </c>
      <c r="G10888" s="67"/>
      <c r="H10888" s="67"/>
      <c r="J10888" s="67"/>
      <c r="P10888" s="68"/>
      <c r="Q10888" s="69"/>
      <c r="R10888" s="69"/>
      <c r="Z10888" s="70"/>
      <c r="AA10888" s="71"/>
      <c r="AB10888" s="70"/>
      <c r="AC10888" s="70"/>
      <c r="AD10888" s="53"/>
      <c r="AE10888" s="53"/>
      <c r="AF10888" s="72"/>
      <c r="AG10888" s="70"/>
      <c r="AH10888" s="70"/>
      <c r="AI10888" s="70"/>
    </row>
    <row r="10889" spans="1:35" ht="12.75" customHeight="1" x14ac:dyDescent="0.2">
      <c r="A10889" s="64" t="s">
        <v>1825</v>
      </c>
      <c r="B10889" s="65" t="s">
        <v>1824</v>
      </c>
      <c r="C10889" s="65">
        <v>4478733</v>
      </c>
      <c r="D10889" s="66">
        <f>VLOOKUP(A10889,'2.1 Termination Charges'!$B$4:$F$904,5,0)</f>
        <v>6.2100000000000002E-3</v>
      </c>
      <c r="G10889" s="67"/>
      <c r="H10889" s="67"/>
      <c r="J10889" s="67"/>
      <c r="P10889" s="68"/>
      <c r="Q10889" s="69"/>
      <c r="R10889" s="69"/>
      <c r="Z10889" s="70"/>
      <c r="AA10889" s="71"/>
      <c r="AB10889" s="70"/>
      <c r="AC10889" s="70"/>
      <c r="AD10889" s="53"/>
      <c r="AE10889" s="53"/>
      <c r="AF10889" s="72"/>
      <c r="AG10889" s="70"/>
      <c r="AH10889" s="70"/>
      <c r="AI10889" s="70"/>
    </row>
    <row r="10890" spans="1:35" ht="12.75" customHeight="1" x14ac:dyDescent="0.2">
      <c r="A10890" s="64" t="s">
        <v>1825</v>
      </c>
      <c r="B10890" s="65" t="s">
        <v>1824</v>
      </c>
      <c r="C10890" s="65">
        <v>4478734</v>
      </c>
      <c r="D10890" s="66">
        <f>VLOOKUP(A10890,'2.1 Termination Charges'!$B$4:$F$904,5,0)</f>
        <v>6.2100000000000002E-3</v>
      </c>
      <c r="G10890" s="67"/>
      <c r="H10890" s="67"/>
      <c r="J10890" s="67"/>
      <c r="P10890" s="68"/>
      <c r="Q10890" s="69"/>
      <c r="R10890" s="69"/>
      <c r="Z10890" s="70"/>
      <c r="AA10890" s="71"/>
      <c r="AB10890" s="70"/>
      <c r="AC10890" s="70"/>
      <c r="AD10890" s="53"/>
      <c r="AE10890" s="53"/>
      <c r="AF10890" s="72"/>
      <c r="AG10890" s="70"/>
      <c r="AH10890" s="70"/>
      <c r="AI10890" s="70"/>
    </row>
    <row r="10891" spans="1:35" ht="12.75" customHeight="1" x14ac:dyDescent="0.2">
      <c r="A10891" s="64" t="s">
        <v>1825</v>
      </c>
      <c r="B10891" s="65" t="s">
        <v>1824</v>
      </c>
      <c r="C10891" s="65">
        <v>4478735</v>
      </c>
      <c r="D10891" s="66">
        <f>VLOOKUP(A10891,'2.1 Termination Charges'!$B$4:$F$904,5,0)</f>
        <v>6.2100000000000002E-3</v>
      </c>
      <c r="G10891" s="67"/>
      <c r="H10891" s="67"/>
      <c r="J10891" s="67"/>
      <c r="P10891" s="68"/>
      <c r="Q10891" s="69"/>
      <c r="R10891" s="69"/>
      <c r="Z10891" s="70"/>
      <c r="AA10891" s="71"/>
      <c r="AB10891" s="70"/>
      <c r="AC10891" s="70"/>
      <c r="AD10891" s="53"/>
      <c r="AE10891" s="53"/>
      <c r="AF10891" s="72"/>
      <c r="AG10891" s="70"/>
      <c r="AH10891" s="70"/>
      <c r="AI10891" s="70"/>
    </row>
    <row r="10892" spans="1:35" ht="12.75" customHeight="1" x14ac:dyDescent="0.2">
      <c r="A10892" s="64" t="s">
        <v>1825</v>
      </c>
      <c r="B10892" s="65" t="s">
        <v>1824</v>
      </c>
      <c r="C10892" s="65">
        <v>4478736</v>
      </c>
      <c r="D10892" s="66">
        <f>VLOOKUP(A10892,'2.1 Termination Charges'!$B$4:$F$904,5,0)</f>
        <v>6.2100000000000002E-3</v>
      </c>
      <c r="G10892" s="67"/>
      <c r="H10892" s="67"/>
      <c r="J10892" s="67"/>
      <c r="P10892" s="68"/>
      <c r="Q10892" s="69"/>
      <c r="R10892" s="69"/>
      <c r="Z10892" s="70"/>
      <c r="AA10892" s="71"/>
      <c r="AB10892" s="70"/>
      <c r="AC10892" s="70"/>
      <c r="AD10892" s="53"/>
      <c r="AE10892" s="53"/>
      <c r="AF10892" s="72"/>
      <c r="AG10892" s="70"/>
      <c r="AH10892" s="70"/>
      <c r="AI10892" s="70"/>
    </row>
    <row r="10893" spans="1:35" ht="12.75" customHeight="1" x14ac:dyDescent="0.2">
      <c r="A10893" s="64" t="s">
        <v>1825</v>
      </c>
      <c r="B10893" s="65" t="s">
        <v>1824</v>
      </c>
      <c r="C10893" s="65">
        <v>4478737</v>
      </c>
      <c r="D10893" s="66">
        <f>VLOOKUP(A10893,'2.1 Termination Charges'!$B$4:$F$904,5,0)</f>
        <v>6.2100000000000002E-3</v>
      </c>
      <c r="G10893" s="67"/>
      <c r="H10893" s="67"/>
      <c r="J10893" s="67"/>
      <c r="P10893" s="68"/>
      <c r="Q10893" s="69"/>
      <c r="R10893" s="69"/>
      <c r="Z10893" s="70"/>
      <c r="AA10893" s="71"/>
      <c r="AB10893" s="70"/>
      <c r="AC10893" s="70"/>
      <c r="AD10893" s="53"/>
      <c r="AE10893" s="53"/>
      <c r="AF10893" s="72"/>
      <c r="AG10893" s="70"/>
      <c r="AH10893" s="70"/>
      <c r="AI10893" s="70"/>
    </row>
    <row r="10894" spans="1:35" ht="12.75" customHeight="1" x14ac:dyDescent="0.2">
      <c r="A10894" s="64" t="s">
        <v>1825</v>
      </c>
      <c r="B10894" s="65" t="s">
        <v>1824</v>
      </c>
      <c r="C10894" s="65">
        <v>4478738</v>
      </c>
      <c r="D10894" s="66">
        <f>VLOOKUP(A10894,'2.1 Termination Charges'!$B$4:$F$904,5,0)</f>
        <v>6.2100000000000002E-3</v>
      </c>
      <c r="G10894" s="67"/>
      <c r="H10894" s="67"/>
      <c r="J10894" s="67"/>
      <c r="P10894" s="68"/>
      <c r="Q10894" s="69"/>
      <c r="R10894" s="69"/>
      <c r="Z10894" s="70"/>
      <c r="AA10894" s="71"/>
      <c r="AB10894" s="70"/>
      <c r="AC10894" s="70"/>
      <c r="AD10894" s="53"/>
      <c r="AE10894" s="53"/>
      <c r="AF10894" s="72"/>
      <c r="AG10894" s="70"/>
      <c r="AH10894" s="70"/>
      <c r="AI10894" s="70"/>
    </row>
    <row r="10895" spans="1:35" ht="12.75" customHeight="1" x14ac:dyDescent="0.2">
      <c r="A10895" s="64" t="s">
        <v>1825</v>
      </c>
      <c r="B10895" s="65" t="s">
        <v>1824</v>
      </c>
      <c r="C10895" s="65">
        <v>4478739</v>
      </c>
      <c r="D10895" s="66">
        <f>VLOOKUP(A10895,'2.1 Termination Charges'!$B$4:$F$904,5,0)</f>
        <v>6.2100000000000002E-3</v>
      </c>
      <c r="G10895" s="67"/>
      <c r="H10895" s="67"/>
      <c r="J10895" s="67"/>
      <c r="P10895" s="68"/>
      <c r="Q10895" s="69"/>
      <c r="R10895" s="69"/>
      <c r="Z10895" s="70"/>
      <c r="AA10895" s="71"/>
      <c r="AB10895" s="70"/>
      <c r="AC10895" s="70"/>
      <c r="AD10895" s="53"/>
      <c r="AE10895" s="53"/>
      <c r="AF10895" s="72"/>
      <c r="AG10895" s="70"/>
      <c r="AH10895" s="70"/>
      <c r="AI10895" s="70"/>
    </row>
    <row r="10896" spans="1:35" ht="12.75" customHeight="1" x14ac:dyDescent="0.2">
      <c r="A10896" s="64" t="s">
        <v>1825</v>
      </c>
      <c r="B10896" s="65" t="s">
        <v>1824</v>
      </c>
      <c r="C10896" s="65">
        <v>4478740</v>
      </c>
      <c r="D10896" s="66">
        <f>VLOOKUP(A10896,'2.1 Termination Charges'!$B$4:$F$904,5,0)</f>
        <v>6.2100000000000002E-3</v>
      </c>
      <c r="G10896" s="67"/>
      <c r="H10896" s="67"/>
      <c r="J10896" s="67"/>
      <c r="P10896" s="68"/>
      <c r="Q10896" s="69"/>
      <c r="R10896" s="69"/>
      <c r="Z10896" s="70"/>
      <c r="AA10896" s="71"/>
      <c r="AB10896" s="70"/>
      <c r="AC10896" s="70"/>
      <c r="AD10896" s="53"/>
      <c r="AE10896" s="53"/>
      <c r="AF10896" s="72"/>
      <c r="AG10896" s="70"/>
      <c r="AH10896" s="70"/>
      <c r="AI10896" s="70"/>
    </row>
    <row r="10897" spans="1:35" ht="12.75" customHeight="1" x14ac:dyDescent="0.2">
      <c r="A10897" s="64" t="s">
        <v>1825</v>
      </c>
      <c r="B10897" s="65" t="s">
        <v>1824</v>
      </c>
      <c r="C10897" s="65">
        <v>4478741</v>
      </c>
      <c r="D10897" s="66">
        <f>VLOOKUP(A10897,'2.1 Termination Charges'!$B$4:$F$904,5,0)</f>
        <v>6.2100000000000002E-3</v>
      </c>
      <c r="G10897" s="67"/>
      <c r="H10897" s="67"/>
      <c r="J10897" s="67"/>
      <c r="P10897" s="68"/>
      <c r="Q10897" s="69"/>
      <c r="R10897" s="69"/>
      <c r="Z10897" s="70"/>
      <c r="AA10897" s="71"/>
      <c r="AB10897" s="70"/>
      <c r="AC10897" s="70"/>
      <c r="AD10897" s="53"/>
      <c r="AE10897" s="53"/>
      <c r="AF10897" s="72"/>
      <c r="AG10897" s="70"/>
      <c r="AH10897" s="70"/>
      <c r="AI10897" s="70"/>
    </row>
    <row r="10898" spans="1:35" ht="12.75" customHeight="1" x14ac:dyDescent="0.2">
      <c r="A10898" s="64" t="s">
        <v>1825</v>
      </c>
      <c r="B10898" s="65" t="s">
        <v>1824</v>
      </c>
      <c r="C10898" s="65">
        <v>4478742</v>
      </c>
      <c r="D10898" s="66">
        <f>VLOOKUP(A10898,'2.1 Termination Charges'!$B$4:$F$904,5,0)</f>
        <v>6.2100000000000002E-3</v>
      </c>
      <c r="G10898" s="67"/>
      <c r="H10898" s="67"/>
      <c r="J10898" s="67"/>
      <c r="P10898" s="68"/>
      <c r="Q10898" s="69"/>
      <c r="R10898" s="69"/>
      <c r="Z10898" s="70"/>
      <c r="AA10898" s="71"/>
      <c r="AB10898" s="70"/>
      <c r="AC10898" s="70"/>
      <c r="AD10898" s="53"/>
      <c r="AE10898" s="53"/>
      <c r="AF10898" s="72"/>
      <c r="AG10898" s="70"/>
      <c r="AH10898" s="70"/>
      <c r="AI10898" s="70"/>
    </row>
    <row r="10899" spans="1:35" ht="12.75" customHeight="1" x14ac:dyDescent="0.2">
      <c r="A10899" s="64" t="s">
        <v>1825</v>
      </c>
      <c r="B10899" s="65" t="s">
        <v>1824</v>
      </c>
      <c r="C10899" s="65">
        <v>4478743</v>
      </c>
      <c r="D10899" s="66">
        <f>VLOOKUP(A10899,'2.1 Termination Charges'!$B$4:$F$904,5,0)</f>
        <v>6.2100000000000002E-3</v>
      </c>
      <c r="G10899" s="67"/>
      <c r="H10899" s="67"/>
      <c r="J10899" s="67"/>
      <c r="P10899" s="68"/>
      <c r="Q10899" s="69"/>
      <c r="R10899" s="69"/>
      <c r="Z10899" s="70"/>
      <c r="AA10899" s="71"/>
      <c r="AB10899" s="70"/>
      <c r="AC10899" s="70"/>
      <c r="AD10899" s="53"/>
      <c r="AE10899" s="53"/>
      <c r="AF10899" s="72"/>
      <c r="AG10899" s="70"/>
      <c r="AH10899" s="70"/>
      <c r="AI10899" s="70"/>
    </row>
    <row r="10900" spans="1:35" ht="12.75" customHeight="1" x14ac:dyDescent="0.2">
      <c r="A10900" s="64" t="s">
        <v>1825</v>
      </c>
      <c r="B10900" s="65" t="s">
        <v>1824</v>
      </c>
      <c r="C10900" s="65">
        <v>4478746</v>
      </c>
      <c r="D10900" s="66">
        <f>VLOOKUP(A10900,'2.1 Termination Charges'!$B$4:$F$904,5,0)</f>
        <v>6.2100000000000002E-3</v>
      </c>
      <c r="G10900" s="67"/>
      <c r="H10900" s="67"/>
      <c r="J10900" s="67"/>
      <c r="P10900" s="68"/>
      <c r="Q10900" s="69"/>
      <c r="R10900" s="69"/>
      <c r="Z10900" s="70"/>
      <c r="AA10900" s="71"/>
      <c r="AB10900" s="70"/>
      <c r="AC10900" s="70"/>
      <c r="AD10900" s="53"/>
      <c r="AE10900" s="53"/>
      <c r="AF10900" s="72"/>
      <c r="AG10900" s="70"/>
      <c r="AH10900" s="70"/>
      <c r="AI10900" s="70"/>
    </row>
    <row r="10901" spans="1:35" ht="12.75" customHeight="1" x14ac:dyDescent="0.2">
      <c r="A10901" s="64" t="s">
        <v>1825</v>
      </c>
      <c r="B10901" s="65" t="s">
        <v>1824</v>
      </c>
      <c r="C10901" s="65">
        <v>4478747</v>
      </c>
      <c r="D10901" s="66">
        <f>VLOOKUP(A10901,'2.1 Termination Charges'!$B$4:$F$904,5,0)</f>
        <v>6.2100000000000002E-3</v>
      </c>
      <c r="G10901" s="67"/>
      <c r="H10901" s="67"/>
      <c r="J10901" s="67"/>
      <c r="P10901" s="68"/>
      <c r="Q10901" s="69"/>
      <c r="R10901" s="69"/>
      <c r="Z10901" s="70"/>
      <c r="AA10901" s="71"/>
      <c r="AB10901" s="70"/>
      <c r="AC10901" s="70"/>
      <c r="AD10901" s="53"/>
      <c r="AE10901" s="53"/>
      <c r="AF10901" s="72"/>
      <c r="AG10901" s="70"/>
      <c r="AH10901" s="70"/>
      <c r="AI10901" s="70"/>
    </row>
    <row r="10902" spans="1:35" ht="12.75" customHeight="1" x14ac:dyDescent="0.2">
      <c r="A10902" s="64" t="s">
        <v>1825</v>
      </c>
      <c r="B10902" s="65" t="s">
        <v>1824</v>
      </c>
      <c r="C10902" s="65">
        <v>4478748</v>
      </c>
      <c r="D10902" s="66">
        <f>VLOOKUP(A10902,'2.1 Termination Charges'!$B$4:$F$904,5,0)</f>
        <v>6.2100000000000002E-3</v>
      </c>
      <c r="G10902" s="67"/>
      <c r="H10902" s="67"/>
      <c r="J10902" s="67"/>
      <c r="P10902" s="68"/>
      <c r="Q10902" s="69"/>
      <c r="R10902" s="69"/>
      <c r="Z10902" s="70"/>
      <c r="AA10902" s="71"/>
      <c r="AB10902" s="70"/>
      <c r="AC10902" s="70"/>
      <c r="AD10902" s="53"/>
      <c r="AE10902" s="53"/>
      <c r="AF10902" s="72"/>
      <c r="AG10902" s="70"/>
      <c r="AH10902" s="70"/>
      <c r="AI10902" s="70"/>
    </row>
    <row r="10903" spans="1:35" ht="12.75" customHeight="1" x14ac:dyDescent="0.2">
      <c r="A10903" s="64" t="s">
        <v>1825</v>
      </c>
      <c r="B10903" s="65" t="s">
        <v>1824</v>
      </c>
      <c r="C10903" s="65">
        <v>4478749</v>
      </c>
      <c r="D10903" s="66">
        <f>VLOOKUP(A10903,'2.1 Termination Charges'!$B$4:$F$904,5,0)</f>
        <v>6.2100000000000002E-3</v>
      </c>
      <c r="G10903" s="67"/>
      <c r="H10903" s="67"/>
      <c r="J10903" s="67"/>
      <c r="P10903" s="68"/>
      <c r="Q10903" s="69"/>
      <c r="R10903" s="69"/>
      <c r="Z10903" s="70"/>
      <c r="AA10903" s="71"/>
      <c r="AB10903" s="70"/>
      <c r="AC10903" s="70"/>
      <c r="AD10903" s="53"/>
      <c r="AE10903" s="53"/>
      <c r="AF10903" s="72"/>
      <c r="AG10903" s="70"/>
      <c r="AH10903" s="70"/>
      <c r="AI10903" s="70"/>
    </row>
    <row r="10904" spans="1:35" ht="12.75" customHeight="1" x14ac:dyDescent="0.2">
      <c r="A10904" s="64" t="s">
        <v>1825</v>
      </c>
      <c r="B10904" s="65" t="s">
        <v>1824</v>
      </c>
      <c r="C10904" s="65">
        <v>447885</v>
      </c>
      <c r="D10904" s="66">
        <f>VLOOKUP(A10904,'2.1 Termination Charges'!$B$4:$F$904,5,0)</f>
        <v>6.2100000000000002E-3</v>
      </c>
      <c r="G10904" s="67"/>
      <c r="H10904" s="67"/>
      <c r="J10904" s="67"/>
      <c r="P10904" s="68"/>
      <c r="Q10904" s="69"/>
      <c r="R10904" s="69"/>
      <c r="Z10904" s="70"/>
      <c r="AA10904" s="71"/>
      <c r="AB10904" s="70"/>
      <c r="AC10904" s="70"/>
      <c r="AD10904" s="53"/>
      <c r="AE10904" s="53"/>
      <c r="AF10904" s="72"/>
      <c r="AG10904" s="70"/>
      <c r="AH10904" s="70"/>
      <c r="AI10904" s="70"/>
    </row>
    <row r="10905" spans="1:35" ht="12.75" customHeight="1" x14ac:dyDescent="0.2">
      <c r="A10905" s="64" t="s">
        <v>1825</v>
      </c>
      <c r="B10905" s="65" t="s">
        <v>1824</v>
      </c>
      <c r="C10905" s="65">
        <v>447889</v>
      </c>
      <c r="D10905" s="66">
        <f>VLOOKUP(A10905,'2.1 Termination Charges'!$B$4:$F$904,5,0)</f>
        <v>6.2100000000000002E-3</v>
      </c>
      <c r="G10905" s="67"/>
      <c r="H10905" s="67"/>
      <c r="J10905" s="67"/>
      <c r="P10905" s="68"/>
      <c r="Q10905" s="69"/>
      <c r="R10905" s="69"/>
      <c r="Z10905" s="70"/>
      <c r="AA10905" s="71"/>
      <c r="AB10905" s="70"/>
      <c r="AC10905" s="70"/>
      <c r="AD10905" s="53"/>
      <c r="AE10905" s="53"/>
      <c r="AF10905" s="72"/>
      <c r="AG10905" s="70"/>
      <c r="AH10905" s="70"/>
      <c r="AI10905" s="70"/>
    </row>
    <row r="10906" spans="1:35" ht="12.75" customHeight="1" x14ac:dyDescent="0.2">
      <c r="A10906" s="64" t="s">
        <v>1825</v>
      </c>
      <c r="B10906" s="65" t="s">
        <v>1824</v>
      </c>
      <c r="C10906" s="65">
        <v>4478923</v>
      </c>
      <c r="D10906" s="66">
        <f>VLOOKUP(A10906,'2.1 Termination Charges'!$B$4:$F$904,5,0)</f>
        <v>6.2100000000000002E-3</v>
      </c>
      <c r="G10906" s="67"/>
      <c r="H10906" s="67"/>
      <c r="J10906" s="67"/>
      <c r="P10906" s="68"/>
      <c r="Q10906" s="69"/>
      <c r="R10906" s="69"/>
      <c r="Z10906" s="70"/>
      <c r="AA10906" s="71"/>
      <c r="AB10906" s="70"/>
      <c r="AC10906" s="70"/>
      <c r="AD10906" s="53"/>
      <c r="AE10906" s="53"/>
      <c r="AF10906" s="72"/>
      <c r="AG10906" s="70"/>
      <c r="AH10906" s="70"/>
      <c r="AI10906" s="70"/>
    </row>
    <row r="10907" spans="1:35" ht="12.75" customHeight="1" x14ac:dyDescent="0.2">
      <c r="A10907" s="64" t="s">
        <v>1825</v>
      </c>
      <c r="B10907" s="65" t="s">
        <v>1824</v>
      </c>
      <c r="C10907" s="65">
        <v>4478924</v>
      </c>
      <c r="D10907" s="66">
        <f>VLOOKUP(A10907,'2.1 Termination Charges'!$B$4:$F$904,5,0)</f>
        <v>6.2100000000000002E-3</v>
      </c>
      <c r="G10907" s="67"/>
      <c r="H10907" s="67"/>
      <c r="J10907" s="67"/>
      <c r="P10907" s="68"/>
      <c r="Q10907" s="69"/>
      <c r="R10907" s="69"/>
      <c r="Z10907" s="70"/>
      <c r="AA10907" s="71"/>
      <c r="AB10907" s="70"/>
      <c r="AC10907" s="70"/>
      <c r="AD10907" s="53"/>
      <c r="AE10907" s="53"/>
      <c r="AF10907" s="72"/>
      <c r="AG10907" s="70"/>
      <c r="AH10907" s="70"/>
      <c r="AI10907" s="70"/>
    </row>
    <row r="10908" spans="1:35" ht="12.75" customHeight="1" x14ac:dyDescent="0.2">
      <c r="A10908" s="64" t="s">
        <v>1825</v>
      </c>
      <c r="B10908" s="65" t="s">
        <v>1824</v>
      </c>
      <c r="C10908" s="65">
        <v>4478926</v>
      </c>
      <c r="D10908" s="66">
        <f>VLOOKUP(A10908,'2.1 Termination Charges'!$B$4:$F$904,5,0)</f>
        <v>6.2100000000000002E-3</v>
      </c>
      <c r="G10908" s="67"/>
      <c r="H10908" s="67"/>
      <c r="J10908" s="67"/>
      <c r="P10908" s="68"/>
      <c r="Q10908" s="69"/>
      <c r="R10908" s="69"/>
      <c r="Z10908" s="70"/>
      <c r="AA10908" s="71"/>
      <c r="AB10908" s="70"/>
      <c r="AC10908" s="70"/>
      <c r="AD10908" s="53"/>
      <c r="AE10908" s="53"/>
      <c r="AF10908" s="72"/>
      <c r="AG10908" s="70"/>
      <c r="AH10908" s="70"/>
      <c r="AI10908" s="70"/>
    </row>
    <row r="10909" spans="1:35" ht="12.75" customHeight="1" x14ac:dyDescent="0.2">
      <c r="A10909" s="64" t="s">
        <v>1825</v>
      </c>
      <c r="B10909" s="65" t="s">
        <v>1824</v>
      </c>
      <c r="C10909" s="65">
        <v>4478927</v>
      </c>
      <c r="D10909" s="66">
        <f>VLOOKUP(A10909,'2.1 Termination Charges'!$B$4:$F$904,5,0)</f>
        <v>6.2100000000000002E-3</v>
      </c>
      <c r="G10909" s="67"/>
      <c r="H10909" s="67"/>
      <c r="J10909" s="67"/>
      <c r="P10909" s="68"/>
      <c r="Q10909" s="69"/>
      <c r="R10909" s="69"/>
      <c r="Z10909" s="70"/>
      <c r="AA10909" s="71"/>
      <c r="AB10909" s="70"/>
      <c r="AC10909" s="70"/>
      <c r="AD10909" s="53"/>
      <c r="AE10909" s="53"/>
      <c r="AF10909" s="72"/>
      <c r="AG10909" s="70"/>
      <c r="AH10909" s="70"/>
      <c r="AI10909" s="70"/>
    </row>
    <row r="10910" spans="1:35" ht="12.75" customHeight="1" x14ac:dyDescent="0.2">
      <c r="A10910" s="64" t="s">
        <v>1825</v>
      </c>
      <c r="B10910" s="65" t="s">
        <v>1824</v>
      </c>
      <c r="C10910" s="65">
        <v>4478928</v>
      </c>
      <c r="D10910" s="66">
        <f>VLOOKUP(A10910,'2.1 Termination Charges'!$B$4:$F$904,5,0)</f>
        <v>6.2100000000000002E-3</v>
      </c>
      <c r="G10910" s="67"/>
      <c r="H10910" s="67"/>
      <c r="J10910" s="67"/>
      <c r="P10910" s="68"/>
      <c r="Q10910" s="69"/>
      <c r="R10910" s="69"/>
      <c r="Z10910" s="70"/>
      <c r="AA10910" s="71"/>
      <c r="AB10910" s="70"/>
      <c r="AC10910" s="70"/>
      <c r="AD10910" s="53"/>
      <c r="AE10910" s="53"/>
      <c r="AF10910" s="72"/>
      <c r="AG10910" s="70"/>
      <c r="AH10910" s="70"/>
      <c r="AI10910" s="70"/>
    </row>
    <row r="10911" spans="1:35" ht="12.75" customHeight="1" x14ac:dyDescent="0.2">
      <c r="A10911" s="64" t="s">
        <v>1825</v>
      </c>
      <c r="B10911" s="65" t="s">
        <v>1824</v>
      </c>
      <c r="C10911" s="65">
        <v>4478929</v>
      </c>
      <c r="D10911" s="66">
        <f>VLOOKUP(A10911,'2.1 Termination Charges'!$B$4:$F$904,5,0)</f>
        <v>6.2100000000000002E-3</v>
      </c>
      <c r="G10911" s="67"/>
      <c r="H10911" s="67"/>
      <c r="J10911" s="67"/>
      <c r="P10911" s="68"/>
      <c r="Q10911" s="69"/>
      <c r="R10911" s="69"/>
      <c r="Z10911" s="70"/>
      <c r="AA10911" s="71"/>
      <c r="AB10911" s="70"/>
      <c r="AC10911" s="70"/>
      <c r="AD10911" s="53"/>
      <c r="AE10911" s="53"/>
      <c r="AF10911" s="72"/>
      <c r="AG10911" s="70"/>
      <c r="AH10911" s="70"/>
      <c r="AI10911" s="70"/>
    </row>
    <row r="10912" spans="1:35" ht="12.75" customHeight="1" x14ac:dyDescent="0.2">
      <c r="A10912" s="64" t="s">
        <v>1825</v>
      </c>
      <c r="B10912" s="65" t="s">
        <v>1824</v>
      </c>
      <c r="C10912" s="65">
        <v>4478932</v>
      </c>
      <c r="D10912" s="66">
        <f>VLOOKUP(A10912,'2.1 Termination Charges'!$B$4:$F$904,5,0)</f>
        <v>6.2100000000000002E-3</v>
      </c>
      <c r="G10912" s="67"/>
      <c r="H10912" s="67"/>
      <c r="J10912" s="67"/>
      <c r="P10912" s="68"/>
      <c r="Q10912" s="69"/>
      <c r="R10912" s="69"/>
      <c r="Z10912" s="70"/>
      <c r="AA10912" s="71"/>
      <c r="AB10912" s="70"/>
      <c r="AC10912" s="70"/>
      <c r="AD10912" s="53"/>
      <c r="AE10912" s="53"/>
      <c r="AF10912" s="72"/>
      <c r="AG10912" s="70"/>
      <c r="AH10912" s="70"/>
      <c r="AI10912" s="70"/>
    </row>
    <row r="10913" spans="1:35" ht="12.75" customHeight="1" x14ac:dyDescent="0.2">
      <c r="A10913" s="64" t="s">
        <v>1825</v>
      </c>
      <c r="B10913" s="65" t="s">
        <v>1824</v>
      </c>
      <c r="C10913" s="65">
        <v>4478934</v>
      </c>
      <c r="D10913" s="66">
        <f>VLOOKUP(A10913,'2.1 Termination Charges'!$B$4:$F$904,5,0)</f>
        <v>6.2100000000000002E-3</v>
      </c>
      <c r="G10913" s="67"/>
      <c r="H10913" s="67"/>
      <c r="J10913" s="67"/>
      <c r="P10913" s="68"/>
      <c r="Q10913" s="69"/>
      <c r="R10913" s="69"/>
      <c r="Z10913" s="70"/>
      <c r="AA10913" s="71"/>
      <c r="AB10913" s="70"/>
      <c r="AC10913" s="70"/>
      <c r="AD10913" s="53"/>
      <c r="AE10913" s="53"/>
      <c r="AF10913" s="72"/>
      <c r="AG10913" s="70"/>
      <c r="AH10913" s="70"/>
      <c r="AI10913" s="70"/>
    </row>
    <row r="10914" spans="1:35" ht="12.75" customHeight="1" x14ac:dyDescent="0.2">
      <c r="A10914" s="64" t="s">
        <v>1825</v>
      </c>
      <c r="B10914" s="65" t="s">
        <v>1824</v>
      </c>
      <c r="C10914" s="65">
        <v>4478935</v>
      </c>
      <c r="D10914" s="66">
        <f>VLOOKUP(A10914,'2.1 Termination Charges'!$B$4:$F$904,5,0)</f>
        <v>6.2100000000000002E-3</v>
      </c>
      <c r="G10914" s="67"/>
      <c r="H10914" s="67"/>
      <c r="J10914" s="67"/>
      <c r="P10914" s="68"/>
      <c r="Q10914" s="69"/>
      <c r="R10914" s="69"/>
      <c r="Z10914" s="70"/>
      <c r="AA10914" s="71"/>
      <c r="AB10914" s="70"/>
      <c r="AC10914" s="70"/>
      <c r="AD10914" s="53"/>
      <c r="AE10914" s="53"/>
      <c r="AF10914" s="72"/>
      <c r="AG10914" s="70"/>
      <c r="AH10914" s="70"/>
      <c r="AI10914" s="70"/>
    </row>
    <row r="10915" spans="1:35" ht="12.75" customHeight="1" x14ac:dyDescent="0.2">
      <c r="A10915" s="64" t="s">
        <v>1825</v>
      </c>
      <c r="B10915" s="65" t="s">
        <v>1824</v>
      </c>
      <c r="C10915" s="65">
        <v>4478936</v>
      </c>
      <c r="D10915" s="66">
        <f>VLOOKUP(A10915,'2.1 Termination Charges'!$B$4:$F$904,5,0)</f>
        <v>6.2100000000000002E-3</v>
      </c>
      <c r="G10915" s="67"/>
      <c r="H10915" s="67"/>
      <c r="J10915" s="67"/>
      <c r="P10915" s="68"/>
      <c r="Q10915" s="69"/>
      <c r="R10915" s="69"/>
      <c r="Z10915" s="70"/>
      <c r="AA10915" s="71"/>
      <c r="AB10915" s="70"/>
      <c r="AC10915" s="70"/>
      <c r="AD10915" s="53"/>
      <c r="AE10915" s="53"/>
      <c r="AF10915" s="72"/>
      <c r="AG10915" s="70"/>
      <c r="AH10915" s="70"/>
      <c r="AI10915" s="70"/>
    </row>
    <row r="10916" spans="1:35" ht="12.75" customHeight="1" x14ac:dyDescent="0.2">
      <c r="A10916" s="64" t="s">
        <v>1825</v>
      </c>
      <c r="B10916" s="65" t="s">
        <v>1824</v>
      </c>
      <c r="C10916" s="65">
        <v>4478937</v>
      </c>
      <c r="D10916" s="66">
        <f>VLOOKUP(A10916,'2.1 Termination Charges'!$B$4:$F$904,5,0)</f>
        <v>6.2100000000000002E-3</v>
      </c>
      <c r="G10916" s="67"/>
      <c r="H10916" s="67"/>
      <c r="J10916" s="67"/>
      <c r="P10916" s="68"/>
      <c r="Q10916" s="69"/>
      <c r="R10916" s="69"/>
      <c r="Z10916" s="70"/>
      <c r="AA10916" s="71"/>
      <c r="AB10916" s="70"/>
      <c r="AC10916" s="70"/>
      <c r="AD10916" s="53"/>
      <c r="AE10916" s="53"/>
      <c r="AF10916" s="72"/>
      <c r="AG10916" s="70"/>
      <c r="AH10916" s="70"/>
      <c r="AI10916" s="70"/>
    </row>
    <row r="10917" spans="1:35" ht="12.75" customHeight="1" x14ac:dyDescent="0.2">
      <c r="A10917" s="64" t="s">
        <v>1825</v>
      </c>
      <c r="B10917" s="65" t="s">
        <v>1824</v>
      </c>
      <c r="C10917" s="65">
        <v>447894</v>
      </c>
      <c r="D10917" s="66">
        <f>VLOOKUP(A10917,'2.1 Termination Charges'!$B$4:$F$904,5,0)</f>
        <v>6.2100000000000002E-3</v>
      </c>
      <c r="G10917" s="67"/>
      <c r="H10917" s="67"/>
      <c r="J10917" s="67"/>
      <c r="P10917" s="68"/>
      <c r="Q10917" s="69"/>
      <c r="R10917" s="69"/>
      <c r="Z10917" s="70"/>
      <c r="AA10917" s="71"/>
      <c r="AB10917" s="70"/>
      <c r="AC10917" s="70"/>
      <c r="AD10917" s="53"/>
      <c r="AE10917" s="53"/>
      <c r="AF10917" s="72"/>
      <c r="AG10917" s="70"/>
      <c r="AH10917" s="70"/>
      <c r="AI10917" s="70"/>
    </row>
    <row r="10918" spans="1:35" ht="12.75" customHeight="1" x14ac:dyDescent="0.2">
      <c r="A10918" s="64" t="s">
        <v>1825</v>
      </c>
      <c r="B10918" s="65" t="s">
        <v>1824</v>
      </c>
      <c r="C10918" s="65">
        <v>447895</v>
      </c>
      <c r="D10918" s="66">
        <f>VLOOKUP(A10918,'2.1 Termination Charges'!$B$4:$F$904,5,0)</f>
        <v>6.2100000000000002E-3</v>
      </c>
      <c r="G10918" s="67"/>
      <c r="H10918" s="67"/>
      <c r="J10918" s="67"/>
      <c r="P10918" s="68"/>
      <c r="Q10918" s="69"/>
      <c r="R10918" s="69"/>
      <c r="Z10918" s="70"/>
      <c r="AA10918" s="71"/>
      <c r="AB10918" s="70"/>
      <c r="AC10918" s="70"/>
      <c r="AD10918" s="53"/>
      <c r="AE10918" s="53"/>
      <c r="AF10918" s="72"/>
      <c r="AG10918" s="70"/>
      <c r="AH10918" s="70"/>
      <c r="AI10918" s="70"/>
    </row>
    <row r="10919" spans="1:35" ht="12.75" customHeight="1" x14ac:dyDescent="0.2">
      <c r="A10919" s="64" t="s">
        <v>1825</v>
      </c>
      <c r="B10919" s="65" t="s">
        <v>1824</v>
      </c>
      <c r="C10919" s="65">
        <v>447902</v>
      </c>
      <c r="D10919" s="66">
        <f>VLOOKUP(A10919,'2.1 Termination Charges'!$B$4:$F$904,5,0)</f>
        <v>6.2100000000000002E-3</v>
      </c>
      <c r="G10919" s="67"/>
      <c r="H10919" s="67"/>
      <c r="J10919" s="67"/>
      <c r="P10919" s="68"/>
      <c r="Q10919" s="69"/>
      <c r="R10919" s="69"/>
      <c r="Z10919" s="70"/>
      <c r="AA10919" s="71"/>
      <c r="AB10919" s="70"/>
      <c r="AC10919" s="70"/>
      <c r="AD10919" s="53"/>
      <c r="AE10919" s="53"/>
      <c r="AF10919" s="72"/>
      <c r="AG10919" s="70"/>
      <c r="AH10919" s="70"/>
      <c r="AI10919" s="70"/>
    </row>
    <row r="10920" spans="1:35" ht="12.75" customHeight="1" x14ac:dyDescent="0.2">
      <c r="A10920" s="64" t="s">
        <v>1825</v>
      </c>
      <c r="B10920" s="65" t="s">
        <v>1824</v>
      </c>
      <c r="C10920" s="65">
        <v>447907</v>
      </c>
      <c r="D10920" s="66">
        <f>VLOOKUP(A10920,'2.1 Termination Charges'!$B$4:$F$904,5,0)</f>
        <v>6.2100000000000002E-3</v>
      </c>
      <c r="G10920" s="67"/>
      <c r="H10920" s="67"/>
      <c r="J10920" s="67"/>
      <c r="P10920" s="68"/>
      <c r="Q10920" s="69"/>
      <c r="R10920" s="69"/>
      <c r="Z10920" s="70"/>
      <c r="AA10920" s="71"/>
      <c r="AB10920" s="70"/>
      <c r="AC10920" s="70"/>
      <c r="AD10920" s="53"/>
      <c r="AE10920" s="53"/>
      <c r="AF10920" s="72"/>
      <c r="AG10920" s="70"/>
      <c r="AH10920" s="70"/>
      <c r="AI10920" s="70"/>
    </row>
    <row r="10921" spans="1:35" ht="12.75" customHeight="1" x14ac:dyDescent="0.2">
      <c r="A10921" s="64" t="s">
        <v>1825</v>
      </c>
      <c r="B10921" s="65" t="s">
        <v>1824</v>
      </c>
      <c r="C10921" s="65">
        <v>447912</v>
      </c>
      <c r="D10921" s="66">
        <f>VLOOKUP(A10921,'2.1 Termination Charges'!$B$4:$F$904,5,0)</f>
        <v>6.2100000000000002E-3</v>
      </c>
      <c r="G10921" s="67"/>
      <c r="H10921" s="67"/>
      <c r="J10921" s="67"/>
      <c r="P10921" s="68"/>
      <c r="Q10921" s="69"/>
      <c r="R10921" s="69"/>
      <c r="Z10921" s="70"/>
      <c r="AA10921" s="71"/>
      <c r="AB10921" s="70"/>
      <c r="AC10921" s="70"/>
      <c r="AD10921" s="53"/>
      <c r="AE10921" s="53"/>
      <c r="AF10921" s="72"/>
      <c r="AG10921" s="70"/>
      <c r="AH10921" s="70"/>
      <c r="AI10921" s="70"/>
    </row>
    <row r="10922" spans="1:35" ht="12.75" customHeight="1" x14ac:dyDescent="0.2">
      <c r="A10922" s="64" t="s">
        <v>1825</v>
      </c>
      <c r="B10922" s="65" t="s">
        <v>1824</v>
      </c>
      <c r="C10922" s="65">
        <v>447921</v>
      </c>
      <c r="D10922" s="66">
        <f>VLOOKUP(A10922,'2.1 Termination Charges'!$B$4:$F$904,5,0)</f>
        <v>6.2100000000000002E-3</v>
      </c>
      <c r="G10922" s="67"/>
      <c r="H10922" s="67"/>
      <c r="J10922" s="67"/>
      <c r="P10922" s="68"/>
      <c r="Q10922" s="69"/>
      <c r="R10922" s="69"/>
      <c r="Z10922" s="70"/>
      <c r="AA10922" s="71"/>
      <c r="AB10922" s="70"/>
      <c r="AC10922" s="70"/>
      <c r="AD10922" s="53"/>
      <c r="AE10922" s="53"/>
      <c r="AF10922" s="72"/>
      <c r="AG10922" s="70"/>
      <c r="AH10922" s="70"/>
      <c r="AI10922" s="70"/>
    </row>
    <row r="10923" spans="1:35" ht="12.75" customHeight="1" x14ac:dyDescent="0.2">
      <c r="A10923" s="64" t="s">
        <v>1825</v>
      </c>
      <c r="B10923" s="65" t="s">
        <v>1824</v>
      </c>
      <c r="C10923" s="65">
        <v>447922</v>
      </c>
      <c r="D10923" s="66">
        <f>VLOOKUP(A10923,'2.1 Termination Charges'!$B$4:$F$904,5,0)</f>
        <v>6.2100000000000002E-3</v>
      </c>
      <c r="G10923" s="67"/>
      <c r="H10923" s="67"/>
      <c r="J10923" s="67"/>
      <c r="P10923" s="68"/>
      <c r="Q10923" s="69"/>
      <c r="R10923" s="69"/>
      <c r="Z10923" s="70"/>
      <c r="AA10923" s="71"/>
      <c r="AB10923" s="70"/>
      <c r="AC10923" s="70"/>
      <c r="AD10923" s="53"/>
      <c r="AE10923" s="53"/>
      <c r="AF10923" s="72"/>
      <c r="AG10923" s="70"/>
      <c r="AH10923" s="70"/>
      <c r="AI10923" s="70"/>
    </row>
    <row r="10924" spans="1:35" ht="12.75" customHeight="1" x14ac:dyDescent="0.2">
      <c r="A10924" s="64" t="s">
        <v>1825</v>
      </c>
      <c r="B10924" s="65" t="s">
        <v>1824</v>
      </c>
      <c r="C10924" s="65">
        <v>447923</v>
      </c>
      <c r="D10924" s="66">
        <f>VLOOKUP(A10924,'2.1 Termination Charges'!$B$4:$F$904,5,0)</f>
        <v>6.2100000000000002E-3</v>
      </c>
      <c r="G10924" s="67"/>
      <c r="H10924" s="67"/>
      <c r="J10924" s="67"/>
      <c r="P10924" s="68"/>
      <c r="Q10924" s="69"/>
      <c r="R10924" s="69"/>
      <c r="Z10924" s="70"/>
      <c r="AA10924" s="71"/>
      <c r="AB10924" s="70"/>
      <c r="AC10924" s="70"/>
      <c r="AD10924" s="53"/>
      <c r="AE10924" s="53"/>
      <c r="AF10924" s="72"/>
      <c r="AG10924" s="70"/>
      <c r="AH10924" s="70"/>
      <c r="AI10924" s="70"/>
    </row>
    <row r="10925" spans="1:35" ht="12.75" customHeight="1" x14ac:dyDescent="0.2">
      <c r="A10925" s="64" t="s">
        <v>1825</v>
      </c>
      <c r="B10925" s="65" t="s">
        <v>1824</v>
      </c>
      <c r="C10925" s="65">
        <v>447925</v>
      </c>
      <c r="D10925" s="66">
        <f>VLOOKUP(A10925,'2.1 Termination Charges'!$B$4:$F$904,5,0)</f>
        <v>6.2100000000000002E-3</v>
      </c>
      <c r="G10925" s="67"/>
      <c r="H10925" s="67"/>
      <c r="J10925" s="67"/>
      <c r="P10925" s="68"/>
      <c r="Q10925" s="69"/>
      <c r="R10925" s="69"/>
      <c r="Z10925" s="70"/>
      <c r="AA10925" s="71"/>
      <c r="AB10925" s="70"/>
      <c r="AC10925" s="70"/>
      <c r="AD10925" s="53"/>
      <c r="AE10925" s="53"/>
      <c r="AF10925" s="72"/>
      <c r="AG10925" s="70"/>
      <c r="AH10925" s="70"/>
      <c r="AI10925" s="70"/>
    </row>
    <row r="10926" spans="1:35" ht="12.75" customHeight="1" x14ac:dyDescent="0.2">
      <c r="A10926" s="64" t="s">
        <v>1825</v>
      </c>
      <c r="B10926" s="65" t="s">
        <v>1824</v>
      </c>
      <c r="C10926" s="65">
        <v>447926</v>
      </c>
      <c r="D10926" s="66">
        <f>VLOOKUP(A10926,'2.1 Termination Charges'!$B$4:$F$904,5,0)</f>
        <v>6.2100000000000002E-3</v>
      </c>
      <c r="G10926" s="67"/>
      <c r="H10926" s="67"/>
      <c r="J10926" s="67"/>
      <c r="P10926" s="68"/>
      <c r="Q10926" s="69"/>
      <c r="R10926" s="69"/>
      <c r="Z10926" s="70"/>
      <c r="AA10926" s="71"/>
      <c r="AB10926" s="70"/>
      <c r="AC10926" s="70"/>
      <c r="AD10926" s="53"/>
      <c r="AE10926" s="53"/>
      <c r="AF10926" s="72"/>
      <c r="AG10926" s="70"/>
      <c r="AH10926" s="70"/>
      <c r="AI10926" s="70"/>
    </row>
    <row r="10927" spans="1:35" ht="12.75" customHeight="1" x14ac:dyDescent="0.2">
      <c r="A10927" s="64" t="s">
        <v>1825</v>
      </c>
      <c r="B10927" s="65" t="s">
        <v>1824</v>
      </c>
      <c r="C10927" s="65">
        <v>447927</v>
      </c>
      <c r="D10927" s="66">
        <f>VLOOKUP(A10927,'2.1 Termination Charges'!$B$4:$F$904,5,0)</f>
        <v>6.2100000000000002E-3</v>
      </c>
      <c r="G10927" s="67"/>
      <c r="H10927" s="67"/>
      <c r="J10927" s="67"/>
      <c r="P10927" s="68"/>
      <c r="Q10927" s="69"/>
      <c r="R10927" s="69"/>
      <c r="Z10927" s="70"/>
      <c r="AA10927" s="71"/>
      <c r="AB10927" s="70"/>
      <c r="AC10927" s="70"/>
      <c r="AD10927" s="53"/>
      <c r="AE10927" s="53"/>
      <c r="AF10927" s="72"/>
      <c r="AG10927" s="70"/>
      <c r="AH10927" s="70"/>
      <c r="AI10927" s="70"/>
    </row>
    <row r="10928" spans="1:35" ht="12.75" customHeight="1" x14ac:dyDescent="0.2">
      <c r="A10928" s="64" t="s">
        <v>1825</v>
      </c>
      <c r="B10928" s="65" t="s">
        <v>1824</v>
      </c>
      <c r="C10928" s="65">
        <v>447928</v>
      </c>
      <c r="D10928" s="66">
        <f>VLOOKUP(A10928,'2.1 Termination Charges'!$B$4:$F$904,5,0)</f>
        <v>6.2100000000000002E-3</v>
      </c>
      <c r="G10928" s="67"/>
      <c r="H10928" s="67"/>
      <c r="J10928" s="67"/>
      <c r="P10928" s="68"/>
      <c r="Q10928" s="69"/>
      <c r="R10928" s="69"/>
      <c r="Z10928" s="70"/>
      <c r="AA10928" s="71"/>
      <c r="AB10928" s="70"/>
      <c r="AC10928" s="70"/>
      <c r="AD10928" s="53"/>
      <c r="AE10928" s="53"/>
      <c r="AF10928" s="72"/>
      <c r="AG10928" s="70"/>
      <c r="AH10928" s="70"/>
      <c r="AI10928" s="70"/>
    </row>
    <row r="10929" spans="1:35" ht="12.75" customHeight="1" x14ac:dyDescent="0.2">
      <c r="A10929" s="64" t="s">
        <v>1825</v>
      </c>
      <c r="B10929" s="65" t="s">
        <v>1824</v>
      </c>
      <c r="C10929" s="65">
        <v>447933</v>
      </c>
      <c r="D10929" s="66">
        <f>VLOOKUP(A10929,'2.1 Termination Charges'!$B$4:$F$904,5,0)</f>
        <v>6.2100000000000002E-3</v>
      </c>
      <c r="G10929" s="67"/>
      <c r="H10929" s="67"/>
      <c r="J10929" s="67"/>
      <c r="P10929" s="68"/>
      <c r="Q10929" s="69"/>
      <c r="R10929" s="69"/>
      <c r="Z10929" s="70"/>
      <c r="AA10929" s="71"/>
      <c r="AB10929" s="70"/>
      <c r="AC10929" s="70"/>
      <c r="AD10929" s="53"/>
      <c r="AE10929" s="53"/>
      <c r="AF10929" s="72"/>
      <c r="AG10929" s="70"/>
      <c r="AH10929" s="70"/>
      <c r="AI10929" s="70"/>
    </row>
    <row r="10930" spans="1:35" ht="12.75" customHeight="1" x14ac:dyDescent="0.2">
      <c r="A10930" s="64" t="s">
        <v>1825</v>
      </c>
      <c r="B10930" s="65" t="s">
        <v>1824</v>
      </c>
      <c r="C10930" s="65">
        <v>447934</v>
      </c>
      <c r="D10930" s="66">
        <f>VLOOKUP(A10930,'2.1 Termination Charges'!$B$4:$F$904,5,0)</f>
        <v>6.2100000000000002E-3</v>
      </c>
      <c r="G10930" s="67"/>
      <c r="H10930" s="67"/>
      <c r="J10930" s="67"/>
      <c r="P10930" s="68"/>
      <c r="Q10930" s="69"/>
      <c r="R10930" s="69"/>
      <c r="Z10930" s="70"/>
      <c r="AA10930" s="71"/>
      <c r="AB10930" s="70"/>
      <c r="AC10930" s="70"/>
      <c r="AD10930" s="53"/>
      <c r="AE10930" s="53"/>
      <c r="AF10930" s="72"/>
      <c r="AG10930" s="70"/>
      <c r="AH10930" s="70"/>
      <c r="AI10930" s="70"/>
    </row>
    <row r="10931" spans="1:35" ht="12.75" customHeight="1" x14ac:dyDescent="0.2">
      <c r="A10931" s="64" t="s">
        <v>1825</v>
      </c>
      <c r="B10931" s="65" t="s">
        <v>1824</v>
      </c>
      <c r="C10931" s="65">
        <v>447935</v>
      </c>
      <c r="D10931" s="66">
        <f>VLOOKUP(A10931,'2.1 Termination Charges'!$B$4:$F$904,5,0)</f>
        <v>6.2100000000000002E-3</v>
      </c>
      <c r="G10931" s="67"/>
      <c r="H10931" s="67"/>
      <c r="J10931" s="67"/>
      <c r="P10931" s="68"/>
      <c r="Q10931" s="69"/>
      <c r="R10931" s="69"/>
      <c r="Z10931" s="70"/>
      <c r="AA10931" s="71"/>
      <c r="AB10931" s="70"/>
      <c r="AC10931" s="70"/>
      <c r="AD10931" s="53"/>
      <c r="AE10931" s="53"/>
      <c r="AF10931" s="72"/>
      <c r="AG10931" s="70"/>
      <c r="AH10931" s="70"/>
      <c r="AI10931" s="70"/>
    </row>
    <row r="10932" spans="1:35" ht="12.75" customHeight="1" x14ac:dyDescent="0.2">
      <c r="A10932" s="64" t="s">
        <v>1825</v>
      </c>
      <c r="B10932" s="65" t="s">
        <v>1824</v>
      </c>
      <c r="C10932" s="65">
        <v>447936</v>
      </c>
      <c r="D10932" s="66">
        <f>VLOOKUP(A10932,'2.1 Termination Charges'!$B$4:$F$904,5,0)</f>
        <v>6.2100000000000002E-3</v>
      </c>
      <c r="G10932" s="67"/>
      <c r="H10932" s="67"/>
      <c r="J10932" s="67"/>
      <c r="P10932" s="68"/>
      <c r="Q10932" s="69"/>
      <c r="R10932" s="69"/>
      <c r="Z10932" s="70"/>
      <c r="AA10932" s="71"/>
      <c r="AB10932" s="70"/>
      <c r="AC10932" s="70"/>
      <c r="AD10932" s="53"/>
      <c r="AE10932" s="53"/>
      <c r="AF10932" s="72"/>
      <c r="AG10932" s="70"/>
      <c r="AH10932" s="70"/>
      <c r="AI10932" s="70"/>
    </row>
    <row r="10933" spans="1:35" ht="12.75" customHeight="1" x14ac:dyDescent="0.2">
      <c r="A10933" s="64" t="s">
        <v>1825</v>
      </c>
      <c r="B10933" s="65" t="s">
        <v>1824</v>
      </c>
      <c r="C10933" s="65">
        <v>447938</v>
      </c>
      <c r="D10933" s="66">
        <f>VLOOKUP(A10933,'2.1 Termination Charges'!$B$4:$F$904,5,0)</f>
        <v>6.2100000000000002E-3</v>
      </c>
      <c r="G10933" s="67"/>
      <c r="H10933" s="67"/>
      <c r="J10933" s="67"/>
      <c r="P10933" s="68"/>
      <c r="Q10933" s="69"/>
      <c r="R10933" s="69"/>
      <c r="Z10933" s="70"/>
      <c r="AA10933" s="71"/>
      <c r="AB10933" s="70"/>
      <c r="AC10933" s="70"/>
      <c r="AD10933" s="53"/>
      <c r="AE10933" s="53"/>
      <c r="AF10933" s="72"/>
      <c r="AG10933" s="70"/>
      <c r="AH10933" s="70"/>
      <c r="AI10933" s="70"/>
    </row>
    <row r="10934" spans="1:35" ht="12.75" customHeight="1" x14ac:dyDescent="0.2">
      <c r="A10934" s="64" t="s">
        <v>1825</v>
      </c>
      <c r="B10934" s="65" t="s">
        <v>1824</v>
      </c>
      <c r="C10934" s="65">
        <v>447955</v>
      </c>
      <c r="D10934" s="66">
        <f>VLOOKUP(A10934,'2.1 Termination Charges'!$B$4:$F$904,5,0)</f>
        <v>6.2100000000000002E-3</v>
      </c>
      <c r="G10934" s="67"/>
      <c r="H10934" s="67"/>
      <c r="J10934" s="67"/>
      <c r="P10934" s="68"/>
      <c r="Q10934" s="69"/>
      <c r="R10934" s="69"/>
      <c r="Z10934" s="70"/>
      <c r="AA10934" s="71"/>
      <c r="AB10934" s="70"/>
      <c r="AC10934" s="70"/>
      <c r="AD10934" s="53"/>
      <c r="AE10934" s="53"/>
      <c r="AF10934" s="72"/>
      <c r="AG10934" s="70"/>
      <c r="AH10934" s="70"/>
      <c r="AI10934" s="70"/>
    </row>
    <row r="10935" spans="1:35" ht="12.75" customHeight="1" x14ac:dyDescent="0.2">
      <c r="A10935" s="64" t="s">
        <v>1825</v>
      </c>
      <c r="B10935" s="65" t="s">
        <v>1824</v>
      </c>
      <c r="C10935" s="65">
        <v>447999</v>
      </c>
      <c r="D10935" s="66">
        <f>VLOOKUP(A10935,'2.1 Termination Charges'!$B$4:$F$904,5,0)</f>
        <v>6.2100000000000002E-3</v>
      </c>
      <c r="G10935" s="67"/>
      <c r="H10935" s="67"/>
      <c r="J10935" s="67"/>
      <c r="P10935" s="68"/>
      <c r="Q10935" s="69"/>
      <c r="R10935" s="69"/>
      <c r="Z10935" s="70"/>
      <c r="AA10935" s="71"/>
      <c r="AB10935" s="70"/>
      <c r="AC10935" s="70"/>
      <c r="AD10935" s="53"/>
      <c r="AE10935" s="53"/>
      <c r="AF10935" s="72"/>
      <c r="AG10935" s="70"/>
      <c r="AH10935" s="70"/>
      <c r="AI10935" s="70"/>
    </row>
    <row r="10936" spans="1:35" ht="12.75" customHeight="1" x14ac:dyDescent="0.2">
      <c r="A10936" s="64" t="s">
        <v>1827</v>
      </c>
      <c r="B10936" s="65" t="s">
        <v>1826</v>
      </c>
      <c r="C10936" s="65">
        <v>4473590</v>
      </c>
      <c r="D10936" s="66">
        <f>VLOOKUP(A10936,'2.1 Termination Charges'!$B$4:$F$904,5,0)</f>
        <v>6.2100000000000002E-3</v>
      </c>
      <c r="G10936" s="67"/>
      <c r="H10936" s="67"/>
      <c r="J10936" s="67"/>
      <c r="P10936" s="68"/>
      <c r="Q10936" s="69"/>
      <c r="R10936" s="69"/>
      <c r="Z10936" s="70"/>
      <c r="AA10936" s="71"/>
      <c r="AB10936" s="70"/>
      <c r="AC10936" s="70"/>
      <c r="AD10936" s="53"/>
      <c r="AE10936" s="53"/>
      <c r="AF10936" s="72"/>
      <c r="AG10936" s="70"/>
      <c r="AH10936" s="70"/>
      <c r="AI10936" s="70"/>
    </row>
    <row r="10937" spans="1:35" ht="12.75" customHeight="1" x14ac:dyDescent="0.2">
      <c r="A10937" s="64" t="s">
        <v>1827</v>
      </c>
      <c r="B10937" s="65" t="s">
        <v>1826</v>
      </c>
      <c r="C10937" s="65">
        <v>4473591</v>
      </c>
      <c r="D10937" s="66">
        <f>VLOOKUP(A10937,'2.1 Termination Charges'!$B$4:$F$904,5,0)</f>
        <v>6.2100000000000002E-3</v>
      </c>
      <c r="G10937" s="67"/>
      <c r="H10937" s="67"/>
      <c r="J10937" s="67"/>
      <c r="P10937" s="68"/>
      <c r="Q10937" s="69"/>
      <c r="R10937" s="69"/>
      <c r="Z10937" s="70"/>
      <c r="AA10937" s="71"/>
      <c r="AB10937" s="70"/>
      <c r="AC10937" s="70"/>
      <c r="AD10937" s="53"/>
      <c r="AE10937" s="53"/>
      <c r="AF10937" s="72"/>
      <c r="AG10937" s="70"/>
      <c r="AH10937" s="70"/>
      <c r="AI10937" s="70"/>
    </row>
    <row r="10938" spans="1:35" ht="12.75" customHeight="1" x14ac:dyDescent="0.2">
      <c r="A10938" s="64" t="s">
        <v>1827</v>
      </c>
      <c r="B10938" s="65" t="s">
        <v>1826</v>
      </c>
      <c r="C10938" s="65">
        <v>4473592</v>
      </c>
      <c r="D10938" s="66">
        <f>VLOOKUP(A10938,'2.1 Termination Charges'!$B$4:$F$904,5,0)</f>
        <v>6.2100000000000002E-3</v>
      </c>
      <c r="G10938" s="67"/>
      <c r="H10938" s="67"/>
      <c r="J10938" s="67"/>
      <c r="P10938" s="68"/>
      <c r="Q10938" s="69"/>
      <c r="R10938" s="69"/>
      <c r="Z10938" s="70"/>
      <c r="AA10938" s="71"/>
      <c r="AB10938" s="70"/>
      <c r="AC10938" s="70"/>
      <c r="AD10938" s="53"/>
      <c r="AE10938" s="53"/>
      <c r="AF10938" s="72"/>
      <c r="AG10938" s="70"/>
      <c r="AH10938" s="70"/>
      <c r="AI10938" s="70"/>
    </row>
    <row r="10939" spans="1:35" ht="12.75" customHeight="1" x14ac:dyDescent="0.2">
      <c r="A10939" s="64" t="s">
        <v>1827</v>
      </c>
      <c r="B10939" s="65" t="s">
        <v>1826</v>
      </c>
      <c r="C10939" s="65">
        <v>4473593</v>
      </c>
      <c r="D10939" s="66">
        <f>VLOOKUP(A10939,'2.1 Termination Charges'!$B$4:$F$904,5,0)</f>
        <v>6.2100000000000002E-3</v>
      </c>
      <c r="G10939" s="67"/>
      <c r="H10939" s="67"/>
      <c r="J10939" s="67"/>
      <c r="P10939" s="68"/>
      <c r="Q10939" s="69"/>
      <c r="R10939" s="69"/>
      <c r="Z10939" s="70"/>
      <c r="AA10939" s="71"/>
      <c r="AB10939" s="70"/>
      <c r="AC10939" s="70"/>
      <c r="AD10939" s="53"/>
      <c r="AE10939" s="53"/>
      <c r="AF10939" s="72"/>
      <c r="AG10939" s="70"/>
      <c r="AH10939" s="70"/>
      <c r="AI10939" s="70"/>
    </row>
    <row r="10940" spans="1:35" ht="12.75" customHeight="1" x14ac:dyDescent="0.2">
      <c r="A10940" s="64" t="s">
        <v>1827</v>
      </c>
      <c r="B10940" s="65" t="s">
        <v>1826</v>
      </c>
      <c r="C10940" s="65">
        <v>4473594</v>
      </c>
      <c r="D10940" s="66">
        <f>VLOOKUP(A10940,'2.1 Termination Charges'!$B$4:$F$904,5,0)</f>
        <v>6.2100000000000002E-3</v>
      </c>
      <c r="G10940" s="67"/>
      <c r="H10940" s="67"/>
      <c r="J10940" s="67"/>
      <c r="P10940" s="68"/>
      <c r="Q10940" s="69"/>
      <c r="R10940" s="69"/>
      <c r="Z10940" s="70"/>
      <c r="AA10940" s="71"/>
      <c r="AB10940" s="70"/>
      <c r="AC10940" s="70"/>
      <c r="AD10940" s="53"/>
      <c r="AE10940" s="53"/>
      <c r="AF10940" s="72"/>
      <c r="AG10940" s="70"/>
      <c r="AH10940" s="70"/>
      <c r="AI10940" s="70"/>
    </row>
    <row r="10941" spans="1:35" ht="12.75" customHeight="1" x14ac:dyDescent="0.2">
      <c r="A10941" s="64" t="s">
        <v>1827</v>
      </c>
      <c r="B10941" s="65" t="s">
        <v>1826</v>
      </c>
      <c r="C10941" s="65">
        <v>4473595</v>
      </c>
      <c r="D10941" s="66">
        <f>VLOOKUP(A10941,'2.1 Termination Charges'!$B$4:$F$904,5,0)</f>
        <v>6.2100000000000002E-3</v>
      </c>
      <c r="G10941" s="67"/>
      <c r="H10941" s="67"/>
      <c r="J10941" s="67"/>
      <c r="P10941" s="68"/>
      <c r="Q10941" s="69"/>
      <c r="R10941" s="69"/>
      <c r="Z10941" s="70"/>
      <c r="AA10941" s="71"/>
      <c r="AB10941" s="70"/>
      <c r="AC10941" s="70"/>
      <c r="AD10941" s="53"/>
      <c r="AE10941" s="53"/>
      <c r="AF10941" s="72"/>
      <c r="AG10941" s="70"/>
      <c r="AH10941" s="70"/>
      <c r="AI10941" s="70"/>
    </row>
    <row r="10942" spans="1:35" ht="12.75" customHeight="1" x14ac:dyDescent="0.2">
      <c r="A10942" s="64" t="s">
        <v>1827</v>
      </c>
      <c r="B10942" s="65" t="s">
        <v>1826</v>
      </c>
      <c r="C10942" s="65">
        <v>4473596</v>
      </c>
      <c r="D10942" s="66">
        <f>VLOOKUP(A10942,'2.1 Termination Charges'!$B$4:$F$904,5,0)</f>
        <v>6.2100000000000002E-3</v>
      </c>
      <c r="G10942" s="67"/>
      <c r="H10942" s="67"/>
      <c r="J10942" s="67"/>
      <c r="P10942" s="68"/>
      <c r="Q10942" s="69"/>
      <c r="R10942" s="69"/>
      <c r="Z10942" s="70"/>
      <c r="AA10942" s="71"/>
      <c r="AB10942" s="70"/>
      <c r="AC10942" s="70"/>
      <c r="AD10942" s="53"/>
      <c r="AE10942" s="53"/>
      <c r="AF10942" s="72"/>
      <c r="AG10942" s="70"/>
      <c r="AH10942" s="70"/>
      <c r="AI10942" s="70"/>
    </row>
    <row r="10943" spans="1:35" ht="12.75" customHeight="1" x14ac:dyDescent="0.2">
      <c r="A10943" s="64" t="s">
        <v>1827</v>
      </c>
      <c r="B10943" s="65" t="s">
        <v>1826</v>
      </c>
      <c r="C10943" s="65">
        <v>4473681</v>
      </c>
      <c r="D10943" s="66">
        <f>VLOOKUP(A10943,'2.1 Termination Charges'!$B$4:$F$904,5,0)</f>
        <v>6.2100000000000002E-3</v>
      </c>
      <c r="G10943" s="67"/>
      <c r="H10943" s="67"/>
      <c r="J10943" s="67"/>
      <c r="P10943" s="68"/>
      <c r="Q10943" s="69"/>
      <c r="R10943" s="69"/>
      <c r="Z10943" s="70"/>
      <c r="AA10943" s="71"/>
      <c r="AB10943" s="70"/>
      <c r="AC10943" s="70"/>
      <c r="AD10943" s="53"/>
      <c r="AE10943" s="53"/>
      <c r="AF10943" s="72"/>
      <c r="AG10943" s="70"/>
      <c r="AH10943" s="70"/>
      <c r="AI10943" s="70"/>
    </row>
    <row r="10944" spans="1:35" ht="12.75" customHeight="1" x14ac:dyDescent="0.2">
      <c r="A10944" s="64" t="s">
        <v>1827</v>
      </c>
      <c r="B10944" s="65" t="s">
        <v>1826</v>
      </c>
      <c r="C10944" s="65">
        <v>4473682</v>
      </c>
      <c r="D10944" s="66">
        <f>VLOOKUP(A10944,'2.1 Termination Charges'!$B$4:$F$904,5,0)</f>
        <v>6.2100000000000002E-3</v>
      </c>
      <c r="G10944" s="67"/>
      <c r="H10944" s="67"/>
      <c r="J10944" s="67"/>
      <c r="P10944" s="68"/>
      <c r="Q10944" s="69"/>
      <c r="R10944" s="69"/>
      <c r="Z10944" s="70"/>
      <c r="AA10944" s="71"/>
      <c r="AB10944" s="70"/>
      <c r="AC10944" s="70"/>
      <c r="AD10944" s="53"/>
      <c r="AE10944" s="53"/>
      <c r="AF10944" s="72"/>
      <c r="AG10944" s="70"/>
      <c r="AH10944" s="70"/>
      <c r="AI10944" s="70"/>
    </row>
    <row r="10945" spans="1:35" ht="12.75" customHeight="1" x14ac:dyDescent="0.2">
      <c r="A10945" s="64" t="s">
        <v>1827</v>
      </c>
      <c r="B10945" s="65" t="s">
        <v>1826</v>
      </c>
      <c r="C10945" s="65">
        <v>4473683</v>
      </c>
      <c r="D10945" s="66">
        <f>VLOOKUP(A10945,'2.1 Termination Charges'!$B$4:$F$904,5,0)</f>
        <v>6.2100000000000002E-3</v>
      </c>
      <c r="G10945" s="67"/>
      <c r="H10945" s="67"/>
      <c r="J10945" s="67"/>
      <c r="P10945" s="68"/>
      <c r="Q10945" s="69"/>
      <c r="R10945" s="69"/>
      <c r="Z10945" s="70"/>
      <c r="AA10945" s="71"/>
      <c r="AB10945" s="70"/>
      <c r="AC10945" s="70"/>
      <c r="AD10945" s="53"/>
      <c r="AE10945" s="53"/>
      <c r="AF10945" s="72"/>
      <c r="AG10945" s="70"/>
      <c r="AH10945" s="70"/>
      <c r="AI10945" s="70"/>
    </row>
    <row r="10946" spans="1:35" ht="12.75" customHeight="1" x14ac:dyDescent="0.2">
      <c r="A10946" s="64" t="s">
        <v>1827</v>
      </c>
      <c r="B10946" s="65" t="s">
        <v>1826</v>
      </c>
      <c r="C10946" s="65">
        <v>4473684</v>
      </c>
      <c r="D10946" s="66">
        <f>VLOOKUP(A10946,'2.1 Termination Charges'!$B$4:$F$904,5,0)</f>
        <v>6.2100000000000002E-3</v>
      </c>
      <c r="G10946" s="67"/>
      <c r="H10946" s="67"/>
      <c r="J10946" s="67"/>
      <c r="P10946" s="68"/>
      <c r="Q10946" s="69"/>
      <c r="R10946" s="69"/>
      <c r="Z10946" s="70"/>
      <c r="AA10946" s="71"/>
      <c r="AB10946" s="70"/>
      <c r="AC10946" s="70"/>
      <c r="AD10946" s="53"/>
      <c r="AE10946" s="53"/>
      <c r="AF10946" s="72"/>
      <c r="AG10946" s="70"/>
      <c r="AH10946" s="70"/>
      <c r="AI10946" s="70"/>
    </row>
    <row r="10947" spans="1:35" ht="12.75" customHeight="1" x14ac:dyDescent="0.2">
      <c r="A10947" s="64" t="s">
        <v>1827</v>
      </c>
      <c r="B10947" s="65" t="s">
        <v>1826</v>
      </c>
      <c r="C10947" s="65">
        <v>4473685</v>
      </c>
      <c r="D10947" s="66">
        <f>VLOOKUP(A10947,'2.1 Termination Charges'!$B$4:$F$904,5,0)</f>
        <v>6.2100000000000002E-3</v>
      </c>
      <c r="G10947" s="67"/>
      <c r="H10947" s="67"/>
      <c r="J10947" s="67"/>
      <c r="P10947" s="68"/>
      <c r="Q10947" s="69"/>
      <c r="R10947" s="69"/>
      <c r="Z10947" s="70"/>
      <c r="AA10947" s="71"/>
      <c r="AB10947" s="70"/>
      <c r="AC10947" s="70"/>
      <c r="AD10947" s="53"/>
      <c r="AE10947" s="53"/>
      <c r="AF10947" s="72"/>
      <c r="AG10947" s="70"/>
      <c r="AH10947" s="70"/>
      <c r="AI10947" s="70"/>
    </row>
    <row r="10948" spans="1:35" ht="12.75" customHeight="1" x14ac:dyDescent="0.2">
      <c r="A10948" s="64" t="s">
        <v>1827</v>
      </c>
      <c r="B10948" s="65" t="s">
        <v>1826</v>
      </c>
      <c r="C10948" s="65">
        <v>4473686</v>
      </c>
      <c r="D10948" s="66">
        <f>VLOOKUP(A10948,'2.1 Termination Charges'!$B$4:$F$904,5,0)</f>
        <v>6.2100000000000002E-3</v>
      </c>
      <c r="G10948" s="67"/>
      <c r="H10948" s="67"/>
      <c r="J10948" s="67"/>
      <c r="P10948" s="68"/>
      <c r="Q10948" s="69"/>
      <c r="R10948" s="69"/>
      <c r="Z10948" s="70"/>
      <c r="AA10948" s="71"/>
      <c r="AB10948" s="70"/>
      <c r="AC10948" s="70"/>
      <c r="AD10948" s="53"/>
      <c r="AE10948" s="53"/>
      <c r="AF10948" s="72"/>
      <c r="AG10948" s="70"/>
      <c r="AH10948" s="70"/>
      <c r="AI10948" s="70"/>
    </row>
    <row r="10949" spans="1:35" ht="12.75" customHeight="1" x14ac:dyDescent="0.2">
      <c r="A10949" s="64" t="s">
        <v>1827</v>
      </c>
      <c r="B10949" s="65" t="s">
        <v>1826</v>
      </c>
      <c r="C10949" s="65">
        <v>4473688</v>
      </c>
      <c r="D10949" s="66">
        <f>VLOOKUP(A10949,'2.1 Termination Charges'!$B$4:$F$904,5,0)</f>
        <v>6.2100000000000002E-3</v>
      </c>
      <c r="G10949" s="67"/>
      <c r="H10949" s="67"/>
      <c r="J10949" s="67"/>
      <c r="P10949" s="68"/>
      <c r="Q10949" s="69"/>
      <c r="R10949" s="69"/>
      <c r="Z10949" s="70"/>
      <c r="AA10949" s="71"/>
      <c r="AB10949" s="70"/>
      <c r="AC10949" s="70"/>
      <c r="AD10949" s="53"/>
      <c r="AE10949" s="53"/>
      <c r="AF10949" s="72"/>
      <c r="AG10949" s="70"/>
      <c r="AH10949" s="70"/>
      <c r="AI10949" s="70"/>
    </row>
    <row r="10950" spans="1:35" ht="12.75" customHeight="1" x14ac:dyDescent="0.2">
      <c r="A10950" s="64" t="s">
        <v>1827</v>
      </c>
      <c r="B10950" s="65" t="s">
        <v>1826</v>
      </c>
      <c r="C10950" s="65">
        <v>4473689</v>
      </c>
      <c r="D10950" s="66">
        <f>VLOOKUP(A10950,'2.1 Termination Charges'!$B$4:$F$904,5,0)</f>
        <v>6.2100000000000002E-3</v>
      </c>
      <c r="G10950" s="67"/>
      <c r="H10950" s="67"/>
      <c r="J10950" s="67"/>
      <c r="P10950" s="68"/>
      <c r="Q10950" s="69"/>
      <c r="R10950" s="69"/>
      <c r="Z10950" s="70"/>
      <c r="AA10950" s="71"/>
      <c r="AB10950" s="70"/>
      <c r="AC10950" s="70"/>
      <c r="AD10950" s="53"/>
      <c r="AE10950" s="53"/>
      <c r="AF10950" s="72"/>
      <c r="AG10950" s="70"/>
      <c r="AH10950" s="70"/>
      <c r="AI10950" s="70"/>
    </row>
    <row r="10951" spans="1:35" ht="12.75" customHeight="1" x14ac:dyDescent="0.2">
      <c r="A10951" s="64" t="s">
        <v>1827</v>
      </c>
      <c r="B10951" s="65" t="s">
        <v>1826</v>
      </c>
      <c r="C10951" s="65">
        <v>4473692</v>
      </c>
      <c r="D10951" s="66">
        <f>VLOOKUP(A10951,'2.1 Termination Charges'!$B$4:$F$904,5,0)</f>
        <v>6.2100000000000002E-3</v>
      </c>
      <c r="G10951" s="67"/>
      <c r="H10951" s="67"/>
      <c r="J10951" s="67"/>
      <c r="P10951" s="68"/>
      <c r="Q10951" s="69"/>
      <c r="R10951" s="69"/>
      <c r="Z10951" s="70"/>
      <c r="AA10951" s="71"/>
      <c r="AB10951" s="70"/>
      <c r="AC10951" s="70"/>
      <c r="AD10951" s="53"/>
      <c r="AE10951" s="53"/>
      <c r="AF10951" s="72"/>
      <c r="AG10951" s="70"/>
      <c r="AH10951" s="70"/>
      <c r="AI10951" s="70"/>
    </row>
    <row r="10952" spans="1:35" ht="12.75" customHeight="1" x14ac:dyDescent="0.2">
      <c r="A10952" s="64" t="s">
        <v>1827</v>
      </c>
      <c r="B10952" s="65" t="s">
        <v>1826</v>
      </c>
      <c r="C10952" s="65">
        <v>4474882</v>
      </c>
      <c r="D10952" s="66">
        <f>VLOOKUP(A10952,'2.1 Termination Charges'!$B$4:$F$904,5,0)</f>
        <v>6.2100000000000002E-3</v>
      </c>
      <c r="G10952" s="67"/>
      <c r="H10952" s="67"/>
      <c r="J10952" s="67"/>
      <c r="P10952" s="68"/>
      <c r="Q10952" s="69"/>
      <c r="R10952" s="69"/>
      <c r="Z10952" s="70"/>
      <c r="AA10952" s="71"/>
      <c r="AB10952" s="70"/>
      <c r="AC10952" s="70"/>
      <c r="AD10952" s="53"/>
      <c r="AE10952" s="53"/>
      <c r="AF10952" s="72"/>
      <c r="AG10952" s="70"/>
      <c r="AH10952" s="70"/>
      <c r="AI10952" s="70"/>
    </row>
    <row r="10953" spans="1:35" ht="12.75" customHeight="1" x14ac:dyDescent="0.2">
      <c r="A10953" s="64" t="s">
        <v>1827</v>
      </c>
      <c r="B10953" s="65" t="s">
        <v>1826</v>
      </c>
      <c r="C10953" s="65">
        <v>4474883</v>
      </c>
      <c r="D10953" s="66">
        <f>VLOOKUP(A10953,'2.1 Termination Charges'!$B$4:$F$904,5,0)</f>
        <v>6.2100000000000002E-3</v>
      </c>
      <c r="G10953" s="67"/>
      <c r="H10953" s="67"/>
      <c r="J10953" s="67"/>
      <c r="P10953" s="68"/>
      <c r="Q10953" s="69"/>
      <c r="R10953" s="69"/>
      <c r="Z10953" s="70"/>
      <c r="AA10953" s="71"/>
      <c r="AB10953" s="70"/>
      <c r="AC10953" s="70"/>
      <c r="AD10953" s="53"/>
      <c r="AE10953" s="53"/>
      <c r="AF10953" s="72"/>
      <c r="AG10953" s="70"/>
      <c r="AH10953" s="70"/>
      <c r="AI10953" s="70"/>
    </row>
    <row r="10954" spans="1:35" ht="12.75" customHeight="1" x14ac:dyDescent="0.2">
      <c r="A10954" s="64" t="s">
        <v>1829</v>
      </c>
      <c r="B10954" s="65" t="s">
        <v>1828</v>
      </c>
      <c r="C10954" s="65">
        <v>447305</v>
      </c>
      <c r="D10954" s="66">
        <f>VLOOKUP(A10954,'2.1 Termination Charges'!$B$4:$F$904,5,0)</f>
        <v>6.2100000000000002E-3</v>
      </c>
      <c r="G10954" s="67"/>
      <c r="H10954" s="67"/>
      <c r="J10954" s="67"/>
      <c r="P10954" s="68"/>
      <c r="Q10954" s="69"/>
      <c r="R10954" s="69"/>
      <c r="Z10954" s="70"/>
      <c r="AA10954" s="71"/>
      <c r="AB10954" s="70"/>
      <c r="AC10954" s="70"/>
      <c r="AD10954" s="53"/>
      <c r="AE10954" s="53"/>
      <c r="AF10954" s="72"/>
      <c r="AG10954" s="70"/>
      <c r="AH10954" s="70"/>
      <c r="AI10954" s="70"/>
    </row>
    <row r="10955" spans="1:35" ht="12.75" customHeight="1" x14ac:dyDescent="0.2">
      <c r="A10955" s="64" t="s">
        <v>1829</v>
      </c>
      <c r="B10955" s="65" t="s">
        <v>1828</v>
      </c>
      <c r="C10955" s="65">
        <v>447306</v>
      </c>
      <c r="D10955" s="66">
        <f>VLOOKUP(A10955,'2.1 Termination Charges'!$B$4:$F$904,5,0)</f>
        <v>6.2100000000000002E-3</v>
      </c>
      <c r="G10955" s="67"/>
      <c r="H10955" s="67"/>
      <c r="J10955" s="67"/>
      <c r="P10955" s="68"/>
      <c r="Q10955" s="69"/>
      <c r="R10955" s="69"/>
      <c r="Z10955" s="70"/>
      <c r="AA10955" s="71"/>
      <c r="AB10955" s="70"/>
      <c r="AC10955" s="70"/>
      <c r="AD10955" s="53"/>
      <c r="AE10955" s="53"/>
      <c r="AF10955" s="72"/>
      <c r="AG10955" s="70"/>
      <c r="AH10955" s="70"/>
      <c r="AI10955" s="70"/>
    </row>
    <row r="10956" spans="1:35" ht="12.75" customHeight="1" x14ac:dyDescent="0.2">
      <c r="A10956" s="64" t="s">
        <v>1829</v>
      </c>
      <c r="B10956" s="65" t="s">
        <v>1828</v>
      </c>
      <c r="C10956" s="65">
        <v>447357</v>
      </c>
      <c r="D10956" s="66">
        <f>VLOOKUP(A10956,'2.1 Termination Charges'!$B$4:$F$904,5,0)</f>
        <v>6.2100000000000002E-3</v>
      </c>
      <c r="G10956" s="67"/>
      <c r="H10956" s="67"/>
      <c r="J10956" s="67"/>
      <c r="P10956" s="68"/>
      <c r="Q10956" s="69"/>
      <c r="R10956" s="69"/>
      <c r="Z10956" s="70"/>
      <c r="AA10956" s="71"/>
      <c r="AB10956" s="70"/>
      <c r="AC10956" s="70"/>
      <c r="AD10956" s="53"/>
      <c r="AE10956" s="53"/>
      <c r="AF10956" s="72"/>
      <c r="AG10956" s="70"/>
      <c r="AH10956" s="70"/>
      <c r="AI10956" s="70"/>
    </row>
    <row r="10957" spans="1:35" ht="12.75" customHeight="1" x14ac:dyDescent="0.2">
      <c r="A10957" s="64" t="s">
        <v>1829</v>
      </c>
      <c r="B10957" s="65" t="s">
        <v>1828</v>
      </c>
      <c r="C10957" s="65">
        <v>4474583</v>
      </c>
      <c r="D10957" s="66">
        <f>VLOOKUP(A10957,'2.1 Termination Charges'!$B$4:$F$904,5,0)</f>
        <v>6.2100000000000002E-3</v>
      </c>
      <c r="G10957" s="67"/>
      <c r="H10957" s="67"/>
      <c r="J10957" s="67"/>
      <c r="P10957" s="68"/>
      <c r="Q10957" s="69"/>
      <c r="R10957" s="69"/>
      <c r="Z10957" s="70"/>
      <c r="AA10957" s="71"/>
      <c r="AB10957" s="70"/>
      <c r="AC10957" s="70"/>
      <c r="AD10957" s="53"/>
      <c r="AE10957" s="53"/>
      <c r="AF10957" s="72"/>
      <c r="AG10957" s="70"/>
      <c r="AH10957" s="70"/>
      <c r="AI10957" s="70"/>
    </row>
    <row r="10958" spans="1:35" ht="12.75" customHeight="1" x14ac:dyDescent="0.2">
      <c r="A10958" s="64" t="s">
        <v>1831</v>
      </c>
      <c r="B10958" s="65" t="s">
        <v>1830</v>
      </c>
      <c r="C10958" s="65">
        <v>447340</v>
      </c>
      <c r="D10958" s="66">
        <f>VLOOKUP(A10958,'2.1 Termination Charges'!$B$4:$F$904,5,0)</f>
        <v>6.2100000000000002E-3</v>
      </c>
      <c r="G10958" s="67"/>
      <c r="H10958" s="67"/>
      <c r="J10958" s="67"/>
      <c r="P10958" s="68"/>
      <c r="Q10958" s="69"/>
      <c r="R10958" s="69"/>
      <c r="Z10958" s="70"/>
      <c r="AA10958" s="71"/>
      <c r="AB10958" s="70"/>
      <c r="AC10958" s="70"/>
      <c r="AD10958" s="53"/>
      <c r="AE10958" s="53"/>
      <c r="AF10958" s="72"/>
      <c r="AG10958" s="70"/>
      <c r="AH10958" s="70"/>
      <c r="AI10958" s="70"/>
    </row>
    <row r="10959" spans="1:35" ht="12.75" customHeight="1" x14ac:dyDescent="0.2">
      <c r="A10959" s="64" t="s">
        <v>1831</v>
      </c>
      <c r="B10959" s="65" t="s">
        <v>1830</v>
      </c>
      <c r="C10959" s="65">
        <v>447341</v>
      </c>
      <c r="D10959" s="66">
        <f>VLOOKUP(A10959,'2.1 Termination Charges'!$B$4:$F$904,5,0)</f>
        <v>6.2100000000000002E-3</v>
      </c>
      <c r="G10959" s="67"/>
      <c r="H10959" s="67"/>
      <c r="J10959" s="67"/>
      <c r="P10959" s="68"/>
      <c r="Q10959" s="69"/>
      <c r="R10959" s="69"/>
      <c r="Z10959" s="70"/>
      <c r="AA10959" s="71"/>
      <c r="AB10959" s="70"/>
      <c r="AC10959" s="70"/>
      <c r="AD10959" s="53"/>
      <c r="AE10959" s="53"/>
      <c r="AF10959" s="72"/>
      <c r="AG10959" s="70"/>
      <c r="AH10959" s="70"/>
      <c r="AI10959" s="70"/>
    </row>
    <row r="10960" spans="1:35" ht="12.75" customHeight="1" x14ac:dyDescent="0.2">
      <c r="A10960" s="64" t="s">
        <v>1831</v>
      </c>
      <c r="B10960" s="65" t="s">
        <v>1830</v>
      </c>
      <c r="C10960" s="65">
        <v>447342</v>
      </c>
      <c r="D10960" s="66">
        <f>VLOOKUP(A10960,'2.1 Termination Charges'!$B$4:$F$904,5,0)</f>
        <v>6.2100000000000002E-3</v>
      </c>
      <c r="G10960" s="67"/>
      <c r="H10960" s="67"/>
      <c r="J10960" s="67"/>
      <c r="P10960" s="68"/>
      <c r="Q10960" s="69"/>
      <c r="R10960" s="69"/>
      <c r="Z10960" s="70"/>
      <c r="AA10960" s="71"/>
      <c r="AB10960" s="70"/>
      <c r="AC10960" s="70"/>
      <c r="AD10960" s="53"/>
      <c r="AE10960" s="53"/>
      <c r="AF10960" s="72"/>
      <c r="AG10960" s="70"/>
      <c r="AH10960" s="70"/>
      <c r="AI10960" s="70"/>
    </row>
    <row r="10961" spans="1:35" ht="12.75" customHeight="1" x14ac:dyDescent="0.2">
      <c r="A10961" s="64" t="s">
        <v>1831</v>
      </c>
      <c r="B10961" s="65" t="s">
        <v>1830</v>
      </c>
      <c r="C10961" s="65">
        <v>4473687</v>
      </c>
      <c r="D10961" s="66">
        <f>VLOOKUP(A10961,'2.1 Termination Charges'!$B$4:$F$904,5,0)</f>
        <v>6.2100000000000002E-3</v>
      </c>
      <c r="G10961" s="67"/>
      <c r="H10961" s="67"/>
      <c r="J10961" s="67"/>
      <c r="P10961" s="68"/>
      <c r="Q10961" s="69"/>
      <c r="R10961" s="69"/>
      <c r="Z10961" s="70"/>
      <c r="AA10961" s="71"/>
      <c r="AB10961" s="70"/>
      <c r="AC10961" s="70"/>
      <c r="AD10961" s="53"/>
      <c r="AE10961" s="53"/>
      <c r="AF10961" s="72"/>
      <c r="AG10961" s="70"/>
      <c r="AH10961" s="70"/>
      <c r="AI10961" s="70"/>
    </row>
    <row r="10962" spans="1:35" ht="12.75" customHeight="1" x14ac:dyDescent="0.2">
      <c r="A10962" s="64" t="s">
        <v>1831</v>
      </c>
      <c r="B10962" s="65" t="s">
        <v>1830</v>
      </c>
      <c r="C10962" s="65">
        <v>447379</v>
      </c>
      <c r="D10962" s="66">
        <f>VLOOKUP(A10962,'2.1 Termination Charges'!$B$4:$F$904,5,0)</f>
        <v>6.2100000000000002E-3</v>
      </c>
      <c r="G10962" s="67"/>
      <c r="H10962" s="67"/>
      <c r="J10962" s="67"/>
      <c r="P10962" s="68"/>
      <c r="Q10962" s="69"/>
      <c r="R10962" s="69"/>
      <c r="Z10962" s="70"/>
      <c r="AA10962" s="71"/>
      <c r="AB10962" s="70"/>
      <c r="AC10962" s="70"/>
      <c r="AD10962" s="53"/>
      <c r="AE10962" s="53"/>
      <c r="AF10962" s="72"/>
      <c r="AG10962" s="70"/>
      <c r="AH10962" s="70"/>
      <c r="AI10962" s="70"/>
    </row>
    <row r="10963" spans="1:35" ht="12.75" customHeight="1" x14ac:dyDescent="0.2">
      <c r="A10963" s="64" t="s">
        <v>1831</v>
      </c>
      <c r="B10963" s="65" t="s">
        <v>1830</v>
      </c>
      <c r="C10963" s="65">
        <v>447384</v>
      </c>
      <c r="D10963" s="66">
        <f>VLOOKUP(A10963,'2.1 Termination Charges'!$B$4:$F$904,5,0)</f>
        <v>6.2100000000000002E-3</v>
      </c>
      <c r="G10963" s="67"/>
      <c r="H10963" s="67"/>
      <c r="J10963" s="67"/>
      <c r="P10963" s="68"/>
      <c r="Q10963" s="69"/>
      <c r="R10963" s="69"/>
      <c r="Z10963" s="70"/>
      <c r="AA10963" s="71"/>
      <c r="AB10963" s="70"/>
      <c r="AC10963" s="70"/>
      <c r="AD10963" s="53"/>
      <c r="AE10963" s="53"/>
      <c r="AF10963" s="72"/>
      <c r="AG10963" s="70"/>
      <c r="AH10963" s="70"/>
      <c r="AI10963" s="70"/>
    </row>
    <row r="10964" spans="1:35" ht="12.75" customHeight="1" x14ac:dyDescent="0.2">
      <c r="A10964" s="64" t="s">
        <v>1831</v>
      </c>
      <c r="B10964" s="65" t="s">
        <v>1830</v>
      </c>
      <c r="C10964" s="65">
        <v>447385</v>
      </c>
      <c r="D10964" s="66">
        <f>VLOOKUP(A10964,'2.1 Termination Charges'!$B$4:$F$904,5,0)</f>
        <v>6.2100000000000002E-3</v>
      </c>
      <c r="G10964" s="67"/>
      <c r="H10964" s="67"/>
      <c r="J10964" s="67"/>
      <c r="P10964" s="68"/>
      <c r="Q10964" s="69"/>
      <c r="R10964" s="69"/>
      <c r="Z10964" s="70"/>
      <c r="AA10964" s="71"/>
      <c r="AB10964" s="70"/>
      <c r="AC10964" s="70"/>
      <c r="AD10964" s="53"/>
      <c r="AE10964" s="53"/>
      <c r="AF10964" s="72"/>
      <c r="AG10964" s="70"/>
      <c r="AH10964" s="70"/>
      <c r="AI10964" s="70"/>
    </row>
    <row r="10965" spans="1:35" ht="12.75" customHeight="1" x14ac:dyDescent="0.2">
      <c r="A10965" s="64" t="s">
        <v>1831</v>
      </c>
      <c r="B10965" s="65" t="s">
        <v>1830</v>
      </c>
      <c r="C10965" s="65">
        <v>447386</v>
      </c>
      <c r="D10965" s="66">
        <f>VLOOKUP(A10965,'2.1 Termination Charges'!$B$4:$F$904,5,0)</f>
        <v>6.2100000000000002E-3</v>
      </c>
      <c r="G10965" s="67"/>
      <c r="H10965" s="67"/>
      <c r="J10965" s="67"/>
      <c r="P10965" s="68"/>
      <c r="Q10965" s="69"/>
      <c r="R10965" s="69"/>
      <c r="Z10965" s="70"/>
      <c r="AA10965" s="71"/>
      <c r="AB10965" s="70"/>
      <c r="AC10965" s="70"/>
      <c r="AD10965" s="53"/>
      <c r="AE10965" s="53"/>
      <c r="AF10965" s="72"/>
      <c r="AG10965" s="70"/>
      <c r="AH10965" s="70"/>
      <c r="AI10965" s="70"/>
    </row>
    <row r="10966" spans="1:35" ht="12.75" customHeight="1" x14ac:dyDescent="0.2">
      <c r="A10966" s="64" t="s">
        <v>1831</v>
      </c>
      <c r="B10966" s="65" t="s">
        <v>1830</v>
      </c>
      <c r="C10966" s="65">
        <v>447387</v>
      </c>
      <c r="D10966" s="66">
        <f>VLOOKUP(A10966,'2.1 Termination Charges'!$B$4:$F$904,5,0)</f>
        <v>6.2100000000000002E-3</v>
      </c>
      <c r="G10966" s="67"/>
      <c r="H10966" s="67"/>
      <c r="J10966" s="67"/>
      <c r="P10966" s="68"/>
      <c r="Q10966" s="69"/>
      <c r="R10966" s="69"/>
      <c r="Z10966" s="70"/>
      <c r="AA10966" s="71"/>
      <c r="AB10966" s="70"/>
      <c r="AC10966" s="70"/>
      <c r="AD10966" s="53"/>
      <c r="AE10966" s="53"/>
      <c r="AF10966" s="72"/>
      <c r="AG10966" s="70"/>
      <c r="AH10966" s="70"/>
      <c r="AI10966" s="70"/>
    </row>
    <row r="10967" spans="1:35" ht="12.75" customHeight="1" x14ac:dyDescent="0.2">
      <c r="A10967" s="64" t="s">
        <v>1831</v>
      </c>
      <c r="B10967" s="65" t="s">
        <v>1830</v>
      </c>
      <c r="C10967" s="65">
        <v>447388</v>
      </c>
      <c r="D10967" s="66">
        <f>VLOOKUP(A10967,'2.1 Termination Charges'!$B$4:$F$904,5,0)</f>
        <v>6.2100000000000002E-3</v>
      </c>
      <c r="G10967" s="67"/>
      <c r="H10967" s="67"/>
      <c r="J10967" s="67"/>
      <c r="P10967" s="68"/>
      <c r="Q10967" s="69"/>
      <c r="R10967" s="69"/>
      <c r="Z10967" s="70"/>
      <c r="AA10967" s="71"/>
      <c r="AB10967" s="70"/>
      <c r="AC10967" s="70"/>
      <c r="AD10967" s="53"/>
      <c r="AE10967" s="53"/>
      <c r="AF10967" s="72"/>
      <c r="AG10967" s="70"/>
      <c r="AH10967" s="70"/>
      <c r="AI10967" s="70"/>
    </row>
    <row r="10968" spans="1:35" ht="12.75" customHeight="1" x14ac:dyDescent="0.2">
      <c r="A10968" s="64" t="s">
        <v>1831</v>
      </c>
      <c r="B10968" s="65" t="s">
        <v>1830</v>
      </c>
      <c r="C10968" s="65">
        <v>4473897</v>
      </c>
      <c r="D10968" s="66">
        <f>VLOOKUP(A10968,'2.1 Termination Charges'!$B$4:$F$904,5,0)</f>
        <v>6.2100000000000002E-3</v>
      </c>
      <c r="G10968" s="67"/>
      <c r="H10968" s="67"/>
      <c r="J10968" s="67"/>
      <c r="P10968" s="68"/>
      <c r="Q10968" s="69"/>
      <c r="R10968" s="69"/>
      <c r="Z10968" s="70"/>
      <c r="AA10968" s="71"/>
      <c r="AB10968" s="70"/>
      <c r="AC10968" s="70"/>
      <c r="AD10968" s="53"/>
      <c r="AE10968" s="53"/>
      <c r="AF10968" s="72"/>
      <c r="AG10968" s="70"/>
      <c r="AH10968" s="70"/>
      <c r="AI10968" s="70"/>
    </row>
    <row r="10969" spans="1:35" ht="12.75" customHeight="1" x14ac:dyDescent="0.2">
      <c r="A10969" s="64" t="s">
        <v>1831</v>
      </c>
      <c r="B10969" s="65" t="s">
        <v>1830</v>
      </c>
      <c r="C10969" s="65">
        <v>4473898</v>
      </c>
      <c r="D10969" s="66">
        <f>VLOOKUP(A10969,'2.1 Termination Charges'!$B$4:$F$904,5,0)</f>
        <v>6.2100000000000002E-3</v>
      </c>
      <c r="G10969" s="67"/>
      <c r="H10969" s="67"/>
      <c r="J10969" s="67"/>
      <c r="P10969" s="68"/>
      <c r="Q10969" s="69"/>
      <c r="R10969" s="69"/>
      <c r="Z10969" s="70"/>
      <c r="AA10969" s="71"/>
      <c r="AB10969" s="70"/>
      <c r="AC10969" s="70"/>
      <c r="AD10969" s="53"/>
      <c r="AE10969" s="53"/>
      <c r="AF10969" s="72"/>
      <c r="AG10969" s="70"/>
      <c r="AH10969" s="70"/>
      <c r="AI10969" s="70"/>
    </row>
    <row r="10970" spans="1:35" ht="12.75" customHeight="1" x14ac:dyDescent="0.2">
      <c r="A10970" s="64" t="s">
        <v>1831</v>
      </c>
      <c r="B10970" s="65" t="s">
        <v>1830</v>
      </c>
      <c r="C10970" s="65">
        <v>447391</v>
      </c>
      <c r="D10970" s="66">
        <f>VLOOKUP(A10970,'2.1 Termination Charges'!$B$4:$F$904,5,0)</f>
        <v>6.2100000000000002E-3</v>
      </c>
      <c r="G10970" s="67"/>
      <c r="H10970" s="67"/>
      <c r="J10970" s="67"/>
      <c r="P10970" s="68"/>
      <c r="Q10970" s="69"/>
      <c r="R10970" s="69"/>
      <c r="Z10970" s="70"/>
      <c r="AA10970" s="71"/>
      <c r="AB10970" s="70"/>
      <c r="AC10970" s="70"/>
      <c r="AD10970" s="53"/>
      <c r="AE10970" s="53"/>
      <c r="AF10970" s="72"/>
      <c r="AG10970" s="70"/>
      <c r="AH10970" s="70"/>
      <c r="AI10970" s="70"/>
    </row>
    <row r="10971" spans="1:35" ht="12.75" customHeight="1" x14ac:dyDescent="0.2">
      <c r="A10971" s="64" t="s">
        <v>1831</v>
      </c>
      <c r="B10971" s="65" t="s">
        <v>1830</v>
      </c>
      <c r="C10971" s="65">
        <v>447392</v>
      </c>
      <c r="D10971" s="66">
        <f>VLOOKUP(A10971,'2.1 Termination Charges'!$B$4:$F$904,5,0)</f>
        <v>6.2100000000000002E-3</v>
      </c>
      <c r="G10971" s="67"/>
      <c r="H10971" s="67"/>
      <c r="J10971" s="67"/>
      <c r="P10971" s="68"/>
      <c r="Q10971" s="69"/>
      <c r="R10971" s="69"/>
      <c r="Z10971" s="70"/>
      <c r="AA10971" s="71"/>
      <c r="AB10971" s="70"/>
      <c r="AC10971" s="70"/>
      <c r="AD10971" s="53"/>
      <c r="AE10971" s="53"/>
      <c r="AF10971" s="72"/>
      <c r="AG10971" s="70"/>
      <c r="AH10971" s="70"/>
      <c r="AI10971" s="70"/>
    </row>
    <row r="10972" spans="1:35" ht="12.75" customHeight="1" x14ac:dyDescent="0.2">
      <c r="A10972" s="64" t="s">
        <v>1831</v>
      </c>
      <c r="B10972" s="65" t="s">
        <v>1830</v>
      </c>
      <c r="C10972" s="65">
        <v>447393</v>
      </c>
      <c r="D10972" s="66">
        <f>VLOOKUP(A10972,'2.1 Termination Charges'!$B$4:$F$904,5,0)</f>
        <v>6.2100000000000002E-3</v>
      </c>
      <c r="G10972" s="67"/>
      <c r="H10972" s="67"/>
      <c r="J10972" s="67"/>
      <c r="P10972" s="68"/>
      <c r="Q10972" s="69"/>
      <c r="R10972" s="69"/>
      <c r="Z10972" s="70"/>
      <c r="AA10972" s="71"/>
      <c r="AB10972" s="70"/>
      <c r="AC10972" s="70"/>
      <c r="AD10972" s="53"/>
      <c r="AE10972" s="53"/>
      <c r="AF10972" s="72"/>
      <c r="AG10972" s="70"/>
      <c r="AH10972" s="70"/>
      <c r="AI10972" s="70"/>
    </row>
    <row r="10973" spans="1:35" ht="12.75" customHeight="1" x14ac:dyDescent="0.2">
      <c r="A10973" s="64" t="s">
        <v>1831</v>
      </c>
      <c r="B10973" s="65" t="s">
        <v>1830</v>
      </c>
      <c r="C10973" s="65">
        <v>447407</v>
      </c>
      <c r="D10973" s="66">
        <f>VLOOKUP(A10973,'2.1 Termination Charges'!$B$4:$F$904,5,0)</f>
        <v>6.2100000000000002E-3</v>
      </c>
      <c r="G10973" s="67"/>
      <c r="H10973" s="67"/>
      <c r="J10973" s="67"/>
      <c r="P10973" s="68"/>
      <c r="Q10973" s="69"/>
      <c r="R10973" s="69"/>
      <c r="Z10973" s="70"/>
      <c r="AA10973" s="71"/>
      <c r="AB10973" s="70"/>
      <c r="AC10973" s="70"/>
      <c r="AD10973" s="53"/>
      <c r="AE10973" s="53"/>
      <c r="AF10973" s="72"/>
      <c r="AG10973" s="70"/>
      <c r="AH10973" s="70"/>
      <c r="AI10973" s="70"/>
    </row>
    <row r="10974" spans="1:35" ht="12.75" customHeight="1" x14ac:dyDescent="0.2">
      <c r="A10974" s="64" t="s">
        <v>1831</v>
      </c>
      <c r="B10974" s="65" t="s">
        <v>1830</v>
      </c>
      <c r="C10974" s="65">
        <v>447423</v>
      </c>
      <c r="D10974" s="66">
        <f>VLOOKUP(A10974,'2.1 Termination Charges'!$B$4:$F$904,5,0)</f>
        <v>6.2100000000000002E-3</v>
      </c>
      <c r="G10974" s="67"/>
      <c r="H10974" s="67"/>
      <c r="J10974" s="67"/>
      <c r="P10974" s="68"/>
      <c r="Q10974" s="69"/>
      <c r="R10974" s="69"/>
      <c r="Z10974" s="70"/>
      <c r="AA10974" s="71"/>
      <c r="AB10974" s="70"/>
      <c r="AC10974" s="70"/>
      <c r="AD10974" s="53"/>
      <c r="AE10974" s="53"/>
      <c r="AF10974" s="72"/>
      <c r="AG10974" s="70"/>
      <c r="AH10974" s="70"/>
      <c r="AI10974" s="70"/>
    </row>
    <row r="10975" spans="1:35" ht="12.75" customHeight="1" x14ac:dyDescent="0.2">
      <c r="A10975" s="64" t="s">
        <v>1831</v>
      </c>
      <c r="B10975" s="65" t="s">
        <v>1830</v>
      </c>
      <c r="C10975" s="65">
        <v>447425</v>
      </c>
      <c r="D10975" s="66">
        <f>VLOOKUP(A10975,'2.1 Termination Charges'!$B$4:$F$904,5,0)</f>
        <v>6.2100000000000002E-3</v>
      </c>
      <c r="G10975" s="67"/>
      <c r="H10975" s="67"/>
      <c r="J10975" s="67"/>
      <c r="P10975" s="68"/>
      <c r="Q10975" s="69"/>
      <c r="R10975" s="69"/>
      <c r="Z10975" s="70"/>
      <c r="AA10975" s="71"/>
      <c r="AB10975" s="70"/>
      <c r="AC10975" s="70"/>
      <c r="AD10975" s="53"/>
      <c r="AE10975" s="53"/>
      <c r="AF10975" s="72"/>
      <c r="AG10975" s="70"/>
      <c r="AH10975" s="70"/>
      <c r="AI10975" s="70"/>
    </row>
    <row r="10976" spans="1:35" ht="12.75" customHeight="1" x14ac:dyDescent="0.2">
      <c r="A10976" s="64" t="s">
        <v>1831</v>
      </c>
      <c r="B10976" s="65" t="s">
        <v>1830</v>
      </c>
      <c r="C10976" s="65">
        <v>447435</v>
      </c>
      <c r="D10976" s="66">
        <f>VLOOKUP(A10976,'2.1 Termination Charges'!$B$4:$F$904,5,0)</f>
        <v>6.2100000000000002E-3</v>
      </c>
      <c r="G10976" s="67"/>
      <c r="H10976" s="67"/>
      <c r="J10976" s="67"/>
      <c r="P10976" s="68"/>
      <c r="Q10976" s="69"/>
      <c r="R10976" s="69"/>
      <c r="Z10976" s="70"/>
      <c r="AA10976" s="71"/>
      <c r="AB10976" s="70"/>
      <c r="AC10976" s="70"/>
      <c r="AD10976" s="53"/>
      <c r="AE10976" s="53"/>
      <c r="AF10976" s="72"/>
      <c r="AG10976" s="70"/>
      <c r="AH10976" s="70"/>
      <c r="AI10976" s="70"/>
    </row>
    <row r="10977" spans="1:35" ht="12.75" customHeight="1" x14ac:dyDescent="0.2">
      <c r="A10977" s="64" t="s">
        <v>1831</v>
      </c>
      <c r="B10977" s="65" t="s">
        <v>1830</v>
      </c>
      <c r="C10977" s="65">
        <v>447436</v>
      </c>
      <c r="D10977" s="66">
        <f>VLOOKUP(A10977,'2.1 Termination Charges'!$B$4:$F$904,5,0)</f>
        <v>6.2100000000000002E-3</v>
      </c>
      <c r="G10977" s="67"/>
      <c r="H10977" s="67"/>
      <c r="J10977" s="67"/>
      <c r="P10977" s="68"/>
      <c r="Q10977" s="69"/>
      <c r="R10977" s="69"/>
      <c r="Z10977" s="70"/>
      <c r="AA10977" s="71"/>
      <c r="AB10977" s="70"/>
      <c r="AC10977" s="70"/>
      <c r="AD10977" s="53"/>
      <c r="AE10977" s="53"/>
      <c r="AF10977" s="72"/>
      <c r="AG10977" s="70"/>
      <c r="AH10977" s="70"/>
      <c r="AI10977" s="70"/>
    </row>
    <row r="10978" spans="1:35" ht="12.75" customHeight="1" x14ac:dyDescent="0.2">
      <c r="A10978" s="64" t="s">
        <v>1831</v>
      </c>
      <c r="B10978" s="65" t="s">
        <v>1830</v>
      </c>
      <c r="C10978" s="65">
        <v>447437</v>
      </c>
      <c r="D10978" s="66">
        <f>VLOOKUP(A10978,'2.1 Termination Charges'!$B$4:$F$904,5,0)</f>
        <v>6.2100000000000002E-3</v>
      </c>
      <c r="G10978" s="67"/>
      <c r="H10978" s="67"/>
      <c r="J10978" s="67"/>
      <c r="P10978" s="68"/>
      <c r="Q10978" s="69"/>
      <c r="R10978" s="69"/>
      <c r="Z10978" s="70"/>
      <c r="AA10978" s="71"/>
      <c r="AB10978" s="70"/>
      <c r="AC10978" s="70"/>
      <c r="AD10978" s="53"/>
      <c r="AE10978" s="53"/>
      <c r="AF10978" s="72"/>
      <c r="AG10978" s="70"/>
      <c r="AH10978" s="70"/>
      <c r="AI10978" s="70"/>
    </row>
    <row r="10979" spans="1:35" ht="12.75" customHeight="1" x14ac:dyDescent="0.2">
      <c r="A10979" s="64" t="s">
        <v>1831</v>
      </c>
      <c r="B10979" s="65" t="s">
        <v>1830</v>
      </c>
      <c r="C10979" s="65">
        <v>4474416</v>
      </c>
      <c r="D10979" s="66">
        <f>VLOOKUP(A10979,'2.1 Termination Charges'!$B$4:$F$904,5,0)</f>
        <v>6.2100000000000002E-3</v>
      </c>
      <c r="G10979" s="67"/>
      <c r="H10979" s="67"/>
      <c r="J10979" s="67"/>
      <c r="P10979" s="68"/>
      <c r="Q10979" s="69"/>
      <c r="R10979" s="69"/>
      <c r="Z10979" s="70"/>
      <c r="AA10979" s="71"/>
      <c r="AB10979" s="70"/>
      <c r="AC10979" s="70"/>
      <c r="AD10979" s="53"/>
      <c r="AE10979" s="53"/>
      <c r="AF10979" s="72"/>
      <c r="AG10979" s="70"/>
      <c r="AH10979" s="70"/>
      <c r="AI10979" s="70"/>
    </row>
    <row r="10980" spans="1:35" ht="12.75" customHeight="1" x14ac:dyDescent="0.2">
      <c r="A10980" s="64" t="s">
        <v>1831</v>
      </c>
      <c r="B10980" s="65" t="s">
        <v>1830</v>
      </c>
      <c r="C10980" s="65">
        <v>447442</v>
      </c>
      <c r="D10980" s="66">
        <f>VLOOKUP(A10980,'2.1 Termination Charges'!$B$4:$F$904,5,0)</f>
        <v>6.2100000000000002E-3</v>
      </c>
      <c r="G10980" s="67"/>
      <c r="H10980" s="67"/>
      <c r="J10980" s="67"/>
      <c r="P10980" s="68"/>
      <c r="Q10980" s="69"/>
      <c r="R10980" s="69"/>
      <c r="Z10980" s="70"/>
      <c r="AA10980" s="71"/>
      <c r="AB10980" s="70"/>
      <c r="AC10980" s="70"/>
      <c r="AD10980" s="53"/>
      <c r="AE10980" s="53"/>
      <c r="AF10980" s="72"/>
      <c r="AG10980" s="70"/>
      <c r="AH10980" s="70"/>
      <c r="AI10980" s="70"/>
    </row>
    <row r="10981" spans="1:35" ht="12.75" customHeight="1" x14ac:dyDescent="0.2">
      <c r="A10981" s="64" t="s">
        <v>1831</v>
      </c>
      <c r="B10981" s="65" t="s">
        <v>1830</v>
      </c>
      <c r="C10981" s="65">
        <v>447443</v>
      </c>
      <c r="D10981" s="66">
        <f>VLOOKUP(A10981,'2.1 Termination Charges'!$B$4:$F$904,5,0)</f>
        <v>6.2100000000000002E-3</v>
      </c>
      <c r="G10981" s="67"/>
      <c r="H10981" s="67"/>
      <c r="J10981" s="67"/>
      <c r="P10981" s="68"/>
      <c r="Q10981" s="69"/>
      <c r="R10981" s="69"/>
      <c r="Z10981" s="70"/>
      <c r="AA10981" s="71"/>
      <c r="AB10981" s="70"/>
      <c r="AC10981" s="70"/>
      <c r="AD10981" s="53"/>
      <c r="AE10981" s="53"/>
      <c r="AF10981" s="72"/>
      <c r="AG10981" s="70"/>
      <c r="AH10981" s="70"/>
      <c r="AI10981" s="70"/>
    </row>
    <row r="10982" spans="1:35" ht="12.75" customHeight="1" x14ac:dyDescent="0.2">
      <c r="A10982" s="64" t="s">
        <v>1831</v>
      </c>
      <c r="B10982" s="65" t="s">
        <v>1830</v>
      </c>
      <c r="C10982" s="65">
        <v>447444</v>
      </c>
      <c r="D10982" s="66">
        <f>VLOOKUP(A10982,'2.1 Termination Charges'!$B$4:$F$904,5,0)</f>
        <v>6.2100000000000002E-3</v>
      </c>
      <c r="G10982" s="67"/>
      <c r="H10982" s="67"/>
      <c r="J10982" s="67"/>
      <c r="P10982" s="68"/>
      <c r="Q10982" s="69"/>
      <c r="R10982" s="69"/>
      <c r="Z10982" s="70"/>
      <c r="AA10982" s="71"/>
      <c r="AB10982" s="70"/>
      <c r="AC10982" s="70"/>
      <c r="AD10982" s="53"/>
      <c r="AE10982" s="53"/>
      <c r="AF10982" s="72"/>
      <c r="AG10982" s="70"/>
      <c r="AH10982" s="70"/>
      <c r="AI10982" s="70"/>
    </row>
    <row r="10983" spans="1:35" ht="12.75" customHeight="1" x14ac:dyDescent="0.2">
      <c r="A10983" s="64" t="s">
        <v>1831</v>
      </c>
      <c r="B10983" s="65" t="s">
        <v>1830</v>
      </c>
      <c r="C10983" s="65">
        <v>447464</v>
      </c>
      <c r="D10983" s="66">
        <f>VLOOKUP(A10983,'2.1 Termination Charges'!$B$4:$F$904,5,0)</f>
        <v>6.2100000000000002E-3</v>
      </c>
      <c r="G10983" s="67"/>
      <c r="H10983" s="67"/>
      <c r="J10983" s="67"/>
      <c r="P10983" s="68"/>
      <c r="Q10983" s="69"/>
      <c r="R10983" s="69"/>
      <c r="Z10983" s="70"/>
      <c r="AA10983" s="71"/>
      <c r="AB10983" s="70"/>
      <c r="AC10983" s="70"/>
      <c r="AD10983" s="53"/>
      <c r="AE10983" s="53"/>
      <c r="AF10983" s="72"/>
      <c r="AG10983" s="70"/>
      <c r="AH10983" s="70"/>
      <c r="AI10983" s="70"/>
    </row>
    <row r="10984" spans="1:35" ht="12.75" customHeight="1" x14ac:dyDescent="0.2">
      <c r="A10984" s="64" t="s">
        <v>1831</v>
      </c>
      <c r="B10984" s="65" t="s">
        <v>1830</v>
      </c>
      <c r="C10984" s="65">
        <v>447467</v>
      </c>
      <c r="D10984" s="66">
        <f>VLOOKUP(A10984,'2.1 Termination Charges'!$B$4:$F$904,5,0)</f>
        <v>6.2100000000000002E-3</v>
      </c>
      <c r="G10984" s="67"/>
      <c r="H10984" s="67"/>
      <c r="J10984" s="67"/>
      <c r="P10984" s="68"/>
      <c r="Q10984" s="69"/>
      <c r="R10984" s="69"/>
      <c r="Z10984" s="70"/>
      <c r="AA10984" s="71"/>
      <c r="AB10984" s="70"/>
      <c r="AC10984" s="70"/>
      <c r="AD10984" s="53"/>
      <c r="AE10984" s="53"/>
      <c r="AF10984" s="72"/>
      <c r="AG10984" s="70"/>
      <c r="AH10984" s="70"/>
      <c r="AI10984" s="70"/>
    </row>
    <row r="10985" spans="1:35" ht="12.75" customHeight="1" x14ac:dyDescent="0.2">
      <c r="A10985" s="64" t="s">
        <v>1831</v>
      </c>
      <c r="B10985" s="65" t="s">
        <v>1830</v>
      </c>
      <c r="C10985" s="65">
        <v>447468</v>
      </c>
      <c r="D10985" s="66">
        <f>VLOOKUP(A10985,'2.1 Termination Charges'!$B$4:$F$904,5,0)</f>
        <v>6.2100000000000002E-3</v>
      </c>
      <c r="G10985" s="67"/>
      <c r="H10985" s="67"/>
      <c r="J10985" s="67"/>
      <c r="P10985" s="68"/>
      <c r="Q10985" s="69"/>
      <c r="R10985" s="69"/>
      <c r="Z10985" s="70"/>
      <c r="AA10985" s="71"/>
      <c r="AB10985" s="70"/>
      <c r="AC10985" s="70"/>
      <c r="AD10985" s="53"/>
      <c r="AE10985" s="53"/>
      <c r="AF10985" s="72"/>
      <c r="AG10985" s="70"/>
      <c r="AH10985" s="70"/>
      <c r="AI10985" s="70"/>
    </row>
    <row r="10986" spans="1:35" ht="12.75" customHeight="1" x14ac:dyDescent="0.2">
      <c r="A10986" s="64" t="s">
        <v>1831</v>
      </c>
      <c r="B10986" s="65" t="s">
        <v>1830</v>
      </c>
      <c r="C10986" s="65">
        <v>447469</v>
      </c>
      <c r="D10986" s="66">
        <f>VLOOKUP(A10986,'2.1 Termination Charges'!$B$4:$F$904,5,0)</f>
        <v>6.2100000000000002E-3</v>
      </c>
      <c r="G10986" s="67"/>
      <c r="H10986" s="67"/>
      <c r="J10986" s="67"/>
      <c r="P10986" s="68"/>
      <c r="Q10986" s="69"/>
      <c r="R10986" s="69"/>
      <c r="Z10986" s="70"/>
      <c r="AA10986" s="71"/>
      <c r="AB10986" s="70"/>
      <c r="AC10986" s="70"/>
      <c r="AD10986" s="53"/>
      <c r="AE10986" s="53"/>
      <c r="AF10986" s="72"/>
      <c r="AG10986" s="70"/>
      <c r="AH10986" s="70"/>
      <c r="AI10986" s="70"/>
    </row>
    <row r="10987" spans="1:35" ht="12.75" customHeight="1" x14ac:dyDescent="0.2">
      <c r="A10987" s="64" t="s">
        <v>1831</v>
      </c>
      <c r="B10987" s="65" t="s">
        <v>1830</v>
      </c>
      <c r="C10987" s="65">
        <v>447470</v>
      </c>
      <c r="D10987" s="66">
        <f>VLOOKUP(A10987,'2.1 Termination Charges'!$B$4:$F$904,5,0)</f>
        <v>6.2100000000000002E-3</v>
      </c>
      <c r="G10987" s="67"/>
      <c r="H10987" s="67"/>
      <c r="J10987" s="67"/>
      <c r="P10987" s="68"/>
      <c r="Q10987" s="69"/>
      <c r="R10987" s="69"/>
      <c r="Z10987" s="70"/>
      <c r="AA10987" s="71"/>
      <c r="AB10987" s="70"/>
      <c r="AC10987" s="70"/>
      <c r="AD10987" s="53"/>
      <c r="AE10987" s="53"/>
      <c r="AF10987" s="72"/>
      <c r="AG10987" s="70"/>
      <c r="AH10987" s="70"/>
      <c r="AI10987" s="70"/>
    </row>
    <row r="10988" spans="1:35" ht="12.75" customHeight="1" x14ac:dyDescent="0.2">
      <c r="A10988" s="64" t="s">
        <v>1831</v>
      </c>
      <c r="B10988" s="65" t="s">
        <v>1830</v>
      </c>
      <c r="C10988" s="65">
        <v>447471</v>
      </c>
      <c r="D10988" s="66">
        <f>VLOOKUP(A10988,'2.1 Termination Charges'!$B$4:$F$904,5,0)</f>
        <v>6.2100000000000002E-3</v>
      </c>
      <c r="G10988" s="67"/>
      <c r="H10988" s="67"/>
      <c r="J10988" s="67"/>
      <c r="P10988" s="68"/>
      <c r="Q10988" s="69"/>
      <c r="R10988" s="69"/>
      <c r="Z10988" s="70"/>
      <c r="AA10988" s="71"/>
      <c r="AB10988" s="70"/>
      <c r="AC10988" s="70"/>
      <c r="AD10988" s="53"/>
      <c r="AE10988" s="53"/>
      <c r="AF10988" s="72"/>
      <c r="AG10988" s="70"/>
      <c r="AH10988" s="70"/>
      <c r="AI10988" s="70"/>
    </row>
    <row r="10989" spans="1:35" ht="12.75" customHeight="1" x14ac:dyDescent="0.2">
      <c r="A10989" s="64" t="s">
        <v>1831</v>
      </c>
      <c r="B10989" s="65" t="s">
        <v>1830</v>
      </c>
      <c r="C10989" s="65">
        <v>447493</v>
      </c>
      <c r="D10989" s="66">
        <f>VLOOKUP(A10989,'2.1 Termination Charges'!$B$4:$F$904,5,0)</f>
        <v>6.2100000000000002E-3</v>
      </c>
      <c r="G10989" s="67"/>
      <c r="H10989" s="67"/>
      <c r="J10989" s="67"/>
      <c r="P10989" s="68"/>
      <c r="Q10989" s="69"/>
      <c r="R10989" s="69"/>
      <c r="Z10989" s="70"/>
      <c r="AA10989" s="71"/>
      <c r="AB10989" s="70"/>
      <c r="AC10989" s="70"/>
      <c r="AD10989" s="53"/>
      <c r="AE10989" s="53"/>
      <c r="AF10989" s="72"/>
      <c r="AG10989" s="70"/>
      <c r="AH10989" s="70"/>
      <c r="AI10989" s="70"/>
    </row>
    <row r="10990" spans="1:35" ht="12.75" customHeight="1" x14ac:dyDescent="0.2">
      <c r="A10990" s="64" t="s">
        <v>1831</v>
      </c>
      <c r="B10990" s="65" t="s">
        <v>1830</v>
      </c>
      <c r="C10990" s="65">
        <v>447500</v>
      </c>
      <c r="D10990" s="66">
        <f>VLOOKUP(A10990,'2.1 Termination Charges'!$B$4:$F$904,5,0)</f>
        <v>6.2100000000000002E-3</v>
      </c>
      <c r="G10990" s="67"/>
      <c r="H10990" s="67"/>
      <c r="J10990" s="67"/>
      <c r="P10990" s="68"/>
      <c r="Q10990" s="69"/>
      <c r="R10990" s="69"/>
      <c r="Z10990" s="70"/>
      <c r="AA10990" s="71"/>
      <c r="AB10990" s="70"/>
      <c r="AC10990" s="70"/>
      <c r="AD10990" s="53"/>
      <c r="AE10990" s="53"/>
      <c r="AF10990" s="72"/>
      <c r="AG10990" s="70"/>
      <c r="AH10990" s="70"/>
      <c r="AI10990" s="70"/>
    </row>
    <row r="10991" spans="1:35" ht="12.75" customHeight="1" x14ac:dyDescent="0.2">
      <c r="A10991" s="64" t="s">
        <v>1831</v>
      </c>
      <c r="B10991" s="65" t="s">
        <v>1830</v>
      </c>
      <c r="C10991" s="65">
        <v>447501</v>
      </c>
      <c r="D10991" s="66">
        <f>VLOOKUP(A10991,'2.1 Termination Charges'!$B$4:$F$904,5,0)</f>
        <v>6.2100000000000002E-3</v>
      </c>
      <c r="G10991" s="67"/>
      <c r="H10991" s="67"/>
      <c r="J10991" s="67"/>
      <c r="P10991" s="68"/>
      <c r="Q10991" s="69"/>
      <c r="R10991" s="69"/>
      <c r="Z10991" s="70"/>
      <c r="AA10991" s="71"/>
      <c r="AB10991" s="70"/>
      <c r="AC10991" s="70"/>
      <c r="AD10991" s="53"/>
      <c r="AE10991" s="53"/>
      <c r="AF10991" s="72"/>
      <c r="AG10991" s="70"/>
      <c r="AH10991" s="70"/>
      <c r="AI10991" s="70"/>
    </row>
    <row r="10992" spans="1:35" ht="12.75" customHeight="1" x14ac:dyDescent="0.2">
      <c r="A10992" s="64" t="s">
        <v>1831</v>
      </c>
      <c r="B10992" s="65" t="s">
        <v>1830</v>
      </c>
      <c r="C10992" s="65">
        <v>447502</v>
      </c>
      <c r="D10992" s="66">
        <f>VLOOKUP(A10992,'2.1 Termination Charges'!$B$4:$F$904,5,0)</f>
        <v>6.2100000000000002E-3</v>
      </c>
      <c r="G10992" s="67"/>
      <c r="H10992" s="67"/>
      <c r="J10992" s="67"/>
      <c r="P10992" s="68"/>
      <c r="Q10992" s="69"/>
      <c r="R10992" s="69"/>
      <c r="Z10992" s="70"/>
      <c r="AA10992" s="71"/>
      <c r="AB10992" s="70"/>
      <c r="AC10992" s="70"/>
      <c r="AD10992" s="53"/>
      <c r="AE10992" s="53"/>
      <c r="AF10992" s="72"/>
      <c r="AG10992" s="70"/>
      <c r="AH10992" s="70"/>
      <c r="AI10992" s="70"/>
    </row>
    <row r="10993" spans="1:35" ht="12.75" customHeight="1" x14ac:dyDescent="0.2">
      <c r="A10993" s="64" t="s">
        <v>1831</v>
      </c>
      <c r="B10993" s="65" t="s">
        <v>1830</v>
      </c>
      <c r="C10993" s="65">
        <v>447503</v>
      </c>
      <c r="D10993" s="66">
        <f>VLOOKUP(A10993,'2.1 Termination Charges'!$B$4:$F$904,5,0)</f>
        <v>6.2100000000000002E-3</v>
      </c>
      <c r="G10993" s="67"/>
      <c r="H10993" s="67"/>
      <c r="J10993" s="67"/>
      <c r="P10993" s="68"/>
      <c r="Q10993" s="69"/>
      <c r="R10993" s="69"/>
      <c r="Z10993" s="70"/>
      <c r="AA10993" s="71"/>
      <c r="AB10993" s="70"/>
      <c r="AC10993" s="70"/>
      <c r="AD10993" s="53"/>
      <c r="AE10993" s="53"/>
      <c r="AF10993" s="72"/>
      <c r="AG10993" s="70"/>
      <c r="AH10993" s="70"/>
      <c r="AI10993" s="70"/>
    </row>
    <row r="10994" spans="1:35" ht="12.75" customHeight="1" x14ac:dyDescent="0.2">
      <c r="A10994" s="64" t="s">
        <v>1831</v>
      </c>
      <c r="B10994" s="65" t="s">
        <v>1830</v>
      </c>
      <c r="C10994" s="65">
        <v>4475374</v>
      </c>
      <c r="D10994" s="66">
        <f>VLOOKUP(A10994,'2.1 Termination Charges'!$B$4:$F$904,5,0)</f>
        <v>6.2100000000000002E-3</v>
      </c>
      <c r="G10994" s="67"/>
      <c r="H10994" s="67"/>
      <c r="J10994" s="67"/>
      <c r="P10994" s="68"/>
      <c r="Q10994" s="69"/>
      <c r="R10994" s="69"/>
      <c r="Z10994" s="70"/>
      <c r="AA10994" s="71"/>
      <c r="AB10994" s="70"/>
      <c r="AC10994" s="70"/>
      <c r="AD10994" s="53"/>
      <c r="AE10994" s="53"/>
      <c r="AF10994" s="72"/>
      <c r="AG10994" s="70"/>
      <c r="AH10994" s="70"/>
      <c r="AI10994" s="70"/>
    </row>
    <row r="10995" spans="1:35" ht="12.75" customHeight="1" x14ac:dyDescent="0.2">
      <c r="A10995" s="64" t="s">
        <v>1831</v>
      </c>
      <c r="B10995" s="65" t="s">
        <v>1830</v>
      </c>
      <c r="C10995" s="65">
        <v>447551</v>
      </c>
      <c r="D10995" s="66">
        <f>VLOOKUP(A10995,'2.1 Termination Charges'!$B$4:$F$904,5,0)</f>
        <v>6.2100000000000002E-3</v>
      </c>
      <c r="G10995" s="67"/>
      <c r="H10995" s="67"/>
      <c r="J10995" s="67"/>
      <c r="P10995" s="68"/>
      <c r="Q10995" s="69"/>
      <c r="R10995" s="69"/>
      <c r="Z10995" s="70"/>
      <c r="AA10995" s="71"/>
      <c r="AB10995" s="70"/>
      <c r="AC10995" s="70"/>
      <c r="AD10995" s="53"/>
      <c r="AE10995" s="53"/>
      <c r="AF10995" s="72"/>
      <c r="AG10995" s="70"/>
      <c r="AH10995" s="70"/>
      <c r="AI10995" s="70"/>
    </row>
    <row r="10996" spans="1:35" ht="12.75" customHeight="1" x14ac:dyDescent="0.2">
      <c r="A10996" s="64" t="s">
        <v>1831</v>
      </c>
      <c r="B10996" s="65" t="s">
        <v>1830</v>
      </c>
      <c r="C10996" s="65">
        <v>447552</v>
      </c>
      <c r="D10996" s="66">
        <f>VLOOKUP(A10996,'2.1 Termination Charges'!$B$4:$F$904,5,0)</f>
        <v>6.2100000000000002E-3</v>
      </c>
      <c r="G10996" s="67"/>
      <c r="H10996" s="67"/>
      <c r="J10996" s="67"/>
      <c r="P10996" s="68"/>
      <c r="Q10996" s="69"/>
      <c r="R10996" s="69"/>
      <c r="Z10996" s="70"/>
      <c r="AA10996" s="71"/>
      <c r="AB10996" s="70"/>
      <c r="AC10996" s="70"/>
      <c r="AD10996" s="53"/>
      <c r="AE10996" s="53"/>
      <c r="AF10996" s="72"/>
      <c r="AG10996" s="70"/>
      <c r="AH10996" s="70"/>
      <c r="AI10996" s="70"/>
    </row>
    <row r="10997" spans="1:35" ht="12.75" customHeight="1" x14ac:dyDescent="0.2">
      <c r="A10997" s="64" t="s">
        <v>1831</v>
      </c>
      <c r="B10997" s="65" t="s">
        <v>1830</v>
      </c>
      <c r="C10997" s="65">
        <v>447553</v>
      </c>
      <c r="D10997" s="66">
        <f>VLOOKUP(A10997,'2.1 Termination Charges'!$B$4:$F$904,5,0)</f>
        <v>6.2100000000000002E-3</v>
      </c>
      <c r="G10997" s="67"/>
      <c r="H10997" s="67"/>
      <c r="J10997" s="67"/>
      <c r="P10997" s="68"/>
      <c r="Q10997" s="69"/>
      <c r="R10997" s="69"/>
      <c r="Z10997" s="70"/>
      <c r="AA10997" s="71"/>
      <c r="AB10997" s="70"/>
      <c r="AC10997" s="70"/>
      <c r="AD10997" s="53"/>
      <c r="AE10997" s="53"/>
      <c r="AF10997" s="72"/>
      <c r="AG10997" s="70"/>
      <c r="AH10997" s="70"/>
      <c r="AI10997" s="70"/>
    </row>
    <row r="10998" spans="1:35" ht="12.75" customHeight="1" x14ac:dyDescent="0.2">
      <c r="A10998" s="64" t="s">
        <v>1831</v>
      </c>
      <c r="B10998" s="65" t="s">
        <v>1830</v>
      </c>
      <c r="C10998" s="65">
        <v>447554</v>
      </c>
      <c r="D10998" s="66">
        <f>VLOOKUP(A10998,'2.1 Termination Charges'!$B$4:$F$904,5,0)</f>
        <v>6.2100000000000002E-3</v>
      </c>
      <c r="G10998" s="67"/>
      <c r="H10998" s="67"/>
      <c r="J10998" s="67"/>
      <c r="P10998" s="68"/>
      <c r="Q10998" s="69"/>
      <c r="R10998" s="69"/>
      <c r="Z10998" s="70"/>
      <c r="AA10998" s="71"/>
      <c r="AB10998" s="70"/>
      <c r="AC10998" s="70"/>
      <c r="AD10998" s="53"/>
      <c r="AE10998" s="53"/>
      <c r="AF10998" s="72"/>
      <c r="AG10998" s="70"/>
      <c r="AH10998" s="70"/>
      <c r="AI10998" s="70"/>
    </row>
    <row r="10999" spans="1:35" ht="12.75" customHeight="1" x14ac:dyDescent="0.2">
      <c r="A10999" s="64" t="s">
        <v>1831</v>
      </c>
      <c r="B10999" s="65" t="s">
        <v>1830</v>
      </c>
      <c r="C10999" s="65">
        <v>447555</v>
      </c>
      <c r="D10999" s="66">
        <f>VLOOKUP(A10999,'2.1 Termination Charges'!$B$4:$F$904,5,0)</f>
        <v>6.2100000000000002E-3</v>
      </c>
      <c r="G10999" s="67"/>
      <c r="H10999" s="67"/>
      <c r="J10999" s="67"/>
      <c r="P10999" s="68"/>
      <c r="Q10999" s="69"/>
      <c r="R10999" s="69"/>
      <c r="Z10999" s="70"/>
      <c r="AA10999" s="71"/>
      <c r="AB10999" s="70"/>
      <c r="AC10999" s="70"/>
      <c r="AD10999" s="53"/>
      <c r="AE10999" s="53"/>
      <c r="AF10999" s="72"/>
      <c r="AG10999" s="70"/>
      <c r="AH10999" s="70"/>
      <c r="AI10999" s="70"/>
    </row>
    <row r="11000" spans="1:35" ht="12.75" customHeight="1" x14ac:dyDescent="0.2">
      <c r="A11000" s="64" t="s">
        <v>1831</v>
      </c>
      <c r="B11000" s="65" t="s">
        <v>1830</v>
      </c>
      <c r="C11000" s="65">
        <v>447557</v>
      </c>
      <c r="D11000" s="66">
        <f>VLOOKUP(A11000,'2.1 Termination Charges'!$B$4:$F$904,5,0)</f>
        <v>6.2100000000000002E-3</v>
      </c>
      <c r="G11000" s="67"/>
      <c r="H11000" s="67"/>
      <c r="J11000" s="67"/>
      <c r="P11000" s="68"/>
      <c r="Q11000" s="69"/>
      <c r="R11000" s="69"/>
      <c r="Z11000" s="70"/>
      <c r="AA11000" s="71"/>
      <c r="AB11000" s="70"/>
      <c r="AC11000" s="70"/>
      <c r="AD11000" s="53"/>
      <c r="AE11000" s="53"/>
      <c r="AF11000" s="72"/>
      <c r="AG11000" s="70"/>
      <c r="AH11000" s="70"/>
      <c r="AI11000" s="70"/>
    </row>
    <row r="11001" spans="1:35" ht="12.75" customHeight="1" x14ac:dyDescent="0.2">
      <c r="A11001" s="64" t="s">
        <v>1831</v>
      </c>
      <c r="B11001" s="65" t="s">
        <v>1830</v>
      </c>
      <c r="C11001" s="65">
        <v>447570</v>
      </c>
      <c r="D11001" s="66">
        <f>VLOOKUP(A11001,'2.1 Termination Charges'!$B$4:$F$904,5,0)</f>
        <v>6.2100000000000002E-3</v>
      </c>
      <c r="G11001" s="67"/>
      <c r="H11001" s="67"/>
      <c r="J11001" s="67"/>
      <c r="P11001" s="68"/>
      <c r="Q11001" s="69"/>
      <c r="R11001" s="69"/>
      <c r="Z11001" s="70"/>
      <c r="AA11001" s="71"/>
      <c r="AB11001" s="70"/>
      <c r="AC11001" s="70"/>
      <c r="AD11001" s="53"/>
      <c r="AE11001" s="53"/>
      <c r="AF11001" s="72"/>
      <c r="AG11001" s="70"/>
      <c r="AH11001" s="70"/>
      <c r="AI11001" s="70"/>
    </row>
    <row r="11002" spans="1:35" ht="12.75" customHeight="1" x14ac:dyDescent="0.2">
      <c r="A11002" s="64" t="s">
        <v>1831</v>
      </c>
      <c r="B11002" s="65" t="s">
        <v>1830</v>
      </c>
      <c r="C11002" s="65">
        <v>447584</v>
      </c>
      <c r="D11002" s="66">
        <f>VLOOKUP(A11002,'2.1 Termination Charges'!$B$4:$F$904,5,0)</f>
        <v>6.2100000000000002E-3</v>
      </c>
      <c r="G11002" s="67"/>
      <c r="H11002" s="67"/>
      <c r="J11002" s="67"/>
      <c r="P11002" s="68"/>
      <c r="Q11002" s="69"/>
      <c r="R11002" s="69"/>
      <c r="Z11002" s="70"/>
      <c r="AA11002" s="71"/>
      <c r="AB11002" s="70"/>
      <c r="AC11002" s="70"/>
      <c r="AD11002" s="53"/>
      <c r="AE11002" s="53"/>
      <c r="AF11002" s="72"/>
      <c r="AG11002" s="70"/>
      <c r="AH11002" s="70"/>
      <c r="AI11002" s="70"/>
    </row>
    <row r="11003" spans="1:35" ht="12.75" customHeight="1" x14ac:dyDescent="0.2">
      <c r="A11003" s="64" t="s">
        <v>1831</v>
      </c>
      <c r="B11003" s="65" t="s">
        <v>1830</v>
      </c>
      <c r="C11003" s="65">
        <v>447585</v>
      </c>
      <c r="D11003" s="66">
        <f>VLOOKUP(A11003,'2.1 Termination Charges'!$B$4:$F$904,5,0)</f>
        <v>6.2100000000000002E-3</v>
      </c>
      <c r="G11003" s="67"/>
      <c r="H11003" s="67"/>
      <c r="J11003" s="67"/>
      <c r="P11003" s="68"/>
      <c r="Q11003" s="69"/>
      <c r="R11003" s="69"/>
      <c r="Z11003" s="70"/>
      <c r="AA11003" s="71"/>
      <c r="AB11003" s="70"/>
      <c r="AC11003" s="70"/>
      <c r="AD11003" s="53"/>
      <c r="AE11003" s="53"/>
      <c r="AF11003" s="72"/>
      <c r="AG11003" s="70"/>
      <c r="AH11003" s="70"/>
      <c r="AI11003" s="70"/>
    </row>
    <row r="11004" spans="1:35" ht="12.75" customHeight="1" x14ac:dyDescent="0.2">
      <c r="A11004" s="64" t="s">
        <v>1831</v>
      </c>
      <c r="B11004" s="65" t="s">
        <v>1830</v>
      </c>
      <c r="C11004" s="65">
        <v>447586</v>
      </c>
      <c r="D11004" s="66">
        <f>VLOOKUP(A11004,'2.1 Termination Charges'!$B$4:$F$904,5,0)</f>
        <v>6.2100000000000002E-3</v>
      </c>
      <c r="G11004" s="67"/>
      <c r="H11004" s="67"/>
      <c r="J11004" s="67"/>
      <c r="P11004" s="68"/>
      <c r="Q11004" s="69"/>
      <c r="R11004" s="69"/>
      <c r="Z11004" s="70"/>
      <c r="AA11004" s="71"/>
      <c r="AB11004" s="70"/>
      <c r="AC11004" s="70"/>
      <c r="AD11004" s="53"/>
      <c r="AE11004" s="53"/>
      <c r="AF11004" s="72"/>
      <c r="AG11004" s="70"/>
      <c r="AH11004" s="70"/>
      <c r="AI11004" s="70"/>
    </row>
    <row r="11005" spans="1:35" ht="12.75" customHeight="1" x14ac:dyDescent="0.2">
      <c r="A11005" s="64" t="s">
        <v>1831</v>
      </c>
      <c r="B11005" s="65" t="s">
        <v>1830</v>
      </c>
      <c r="C11005" s="65">
        <v>447587</v>
      </c>
      <c r="D11005" s="66">
        <f>VLOOKUP(A11005,'2.1 Termination Charges'!$B$4:$F$904,5,0)</f>
        <v>6.2100000000000002E-3</v>
      </c>
      <c r="G11005" s="67"/>
      <c r="H11005" s="67"/>
      <c r="J11005" s="67"/>
      <c r="P11005" s="68"/>
      <c r="Q11005" s="69"/>
      <c r="R11005" s="69"/>
      <c r="Z11005" s="70"/>
      <c r="AA11005" s="71"/>
      <c r="AB11005" s="70"/>
      <c r="AC11005" s="70"/>
      <c r="AD11005" s="53"/>
      <c r="AE11005" s="53"/>
      <c r="AF11005" s="72"/>
      <c r="AG11005" s="70"/>
      <c r="AH11005" s="70"/>
      <c r="AI11005" s="70"/>
    </row>
    <row r="11006" spans="1:35" ht="12.75" customHeight="1" x14ac:dyDescent="0.2">
      <c r="A11006" s="64" t="s">
        <v>1831</v>
      </c>
      <c r="B11006" s="65" t="s">
        <v>1830</v>
      </c>
      <c r="C11006" s="65">
        <v>447717</v>
      </c>
      <c r="D11006" s="66">
        <f>VLOOKUP(A11006,'2.1 Termination Charges'!$B$4:$F$904,5,0)</f>
        <v>6.2100000000000002E-3</v>
      </c>
      <c r="G11006" s="67"/>
      <c r="H11006" s="67"/>
      <c r="J11006" s="67"/>
      <c r="P11006" s="68"/>
      <c r="Q11006" s="69"/>
      <c r="R11006" s="69"/>
      <c r="Z11006" s="70"/>
      <c r="AA11006" s="71"/>
      <c r="AB11006" s="70"/>
      <c r="AC11006" s="70"/>
      <c r="AD11006" s="53"/>
      <c r="AE11006" s="53"/>
      <c r="AF11006" s="72"/>
      <c r="AG11006" s="70"/>
      <c r="AH11006" s="70"/>
      <c r="AI11006" s="70"/>
    </row>
    <row r="11007" spans="1:35" ht="12.75" customHeight="1" x14ac:dyDescent="0.2">
      <c r="A11007" s="64" t="s">
        <v>1831</v>
      </c>
      <c r="B11007" s="65" t="s">
        <v>1830</v>
      </c>
      <c r="C11007" s="65">
        <v>447721</v>
      </c>
      <c r="D11007" s="66">
        <f>VLOOKUP(A11007,'2.1 Termination Charges'!$B$4:$F$904,5,0)</f>
        <v>6.2100000000000002E-3</v>
      </c>
      <c r="G11007" s="67"/>
      <c r="H11007" s="67"/>
      <c r="J11007" s="67"/>
      <c r="P11007" s="68"/>
      <c r="Q11007" s="69"/>
      <c r="R11007" s="69"/>
      <c r="Z11007" s="70"/>
      <c r="AA11007" s="71"/>
      <c r="AB11007" s="70"/>
      <c r="AC11007" s="70"/>
      <c r="AD11007" s="53"/>
      <c r="AE11007" s="53"/>
      <c r="AF11007" s="72"/>
      <c r="AG11007" s="70"/>
      <c r="AH11007" s="70"/>
      <c r="AI11007" s="70"/>
    </row>
    <row r="11008" spans="1:35" ht="12.75" customHeight="1" x14ac:dyDescent="0.2">
      <c r="A11008" s="64" t="s">
        <v>1831</v>
      </c>
      <c r="B11008" s="65" t="s">
        <v>1830</v>
      </c>
      <c r="C11008" s="65">
        <v>447733</v>
      </c>
      <c r="D11008" s="66">
        <f>VLOOKUP(A11008,'2.1 Termination Charges'!$B$4:$F$904,5,0)</f>
        <v>6.2100000000000002E-3</v>
      </c>
      <c r="G11008" s="67"/>
      <c r="H11008" s="67"/>
      <c r="J11008" s="67"/>
      <c r="P11008" s="68"/>
      <c r="Q11008" s="69"/>
      <c r="R11008" s="69"/>
      <c r="Z11008" s="70"/>
      <c r="AA11008" s="71"/>
      <c r="AB11008" s="70"/>
      <c r="AC11008" s="70"/>
      <c r="AD11008" s="53"/>
      <c r="AE11008" s="53"/>
      <c r="AF11008" s="72"/>
      <c r="AG11008" s="70"/>
      <c r="AH11008" s="70"/>
      <c r="AI11008" s="70"/>
    </row>
    <row r="11009" spans="1:35" ht="12.75" customHeight="1" x14ac:dyDescent="0.2">
      <c r="A11009" s="64" t="s">
        <v>1831</v>
      </c>
      <c r="B11009" s="65" t="s">
        <v>1830</v>
      </c>
      <c r="C11009" s="65">
        <v>447741</v>
      </c>
      <c r="D11009" s="66">
        <f>VLOOKUP(A11009,'2.1 Termination Charges'!$B$4:$F$904,5,0)</f>
        <v>6.2100000000000002E-3</v>
      </c>
      <c r="G11009" s="67"/>
      <c r="H11009" s="67"/>
      <c r="J11009" s="67"/>
      <c r="P11009" s="68"/>
      <c r="Q11009" s="69"/>
      <c r="R11009" s="69"/>
      <c r="Z11009" s="70"/>
      <c r="AA11009" s="71"/>
      <c r="AB11009" s="70"/>
      <c r="AC11009" s="70"/>
      <c r="AD11009" s="53"/>
      <c r="AE11009" s="53"/>
      <c r="AF11009" s="72"/>
      <c r="AG11009" s="70"/>
      <c r="AH11009" s="70"/>
      <c r="AI11009" s="70"/>
    </row>
    <row r="11010" spans="1:35" ht="12.75" customHeight="1" x14ac:dyDescent="0.2">
      <c r="A11010" s="64" t="s">
        <v>1831</v>
      </c>
      <c r="B11010" s="65" t="s">
        <v>1830</v>
      </c>
      <c r="C11010" s="65">
        <v>447747</v>
      </c>
      <c r="D11010" s="66">
        <f>VLOOKUP(A11010,'2.1 Termination Charges'!$B$4:$F$904,5,0)</f>
        <v>6.2100000000000002E-3</v>
      </c>
      <c r="G11010" s="67"/>
      <c r="H11010" s="67"/>
      <c r="J11010" s="67"/>
      <c r="P11010" s="68"/>
      <c r="Q11010" s="69"/>
      <c r="R11010" s="69"/>
      <c r="Z11010" s="70"/>
      <c r="AA11010" s="71"/>
      <c r="AB11010" s="70"/>
      <c r="AC11010" s="70"/>
      <c r="AD11010" s="53"/>
      <c r="AE11010" s="53"/>
      <c r="AF11010" s="72"/>
      <c r="AG11010" s="70"/>
      <c r="AH11010" s="70"/>
      <c r="AI11010" s="70"/>
    </row>
    <row r="11011" spans="1:35" ht="12.75" customHeight="1" x14ac:dyDescent="0.2">
      <c r="A11011" s="64" t="s">
        <v>1831</v>
      </c>
      <c r="B11011" s="65" t="s">
        <v>1830</v>
      </c>
      <c r="C11011" s="65">
        <v>447748</v>
      </c>
      <c r="D11011" s="66">
        <f>VLOOKUP(A11011,'2.1 Termination Charges'!$B$4:$F$904,5,0)</f>
        <v>6.2100000000000002E-3</v>
      </c>
      <c r="G11011" s="67"/>
      <c r="H11011" s="67"/>
      <c r="J11011" s="67"/>
      <c r="P11011" s="68"/>
      <c r="Q11011" s="69"/>
      <c r="R11011" s="69"/>
      <c r="Z11011" s="70"/>
      <c r="AA11011" s="71"/>
      <c r="AB11011" s="70"/>
      <c r="AC11011" s="70"/>
      <c r="AD11011" s="53"/>
      <c r="AE11011" s="53"/>
      <c r="AF11011" s="72"/>
      <c r="AG11011" s="70"/>
      <c r="AH11011" s="70"/>
      <c r="AI11011" s="70"/>
    </row>
    <row r="11012" spans="1:35" ht="12.75" customHeight="1" x14ac:dyDescent="0.2">
      <c r="A11012" s="64" t="s">
        <v>1831</v>
      </c>
      <c r="B11012" s="65" t="s">
        <v>1830</v>
      </c>
      <c r="C11012" s="65">
        <v>447760</v>
      </c>
      <c r="D11012" s="66">
        <f>VLOOKUP(A11012,'2.1 Termination Charges'!$B$4:$F$904,5,0)</f>
        <v>6.2100000000000002E-3</v>
      </c>
      <c r="G11012" s="67"/>
      <c r="H11012" s="67"/>
      <c r="J11012" s="67"/>
      <c r="P11012" s="68"/>
      <c r="Q11012" s="69"/>
      <c r="R11012" s="69"/>
      <c r="Z11012" s="70"/>
      <c r="AA11012" s="71"/>
      <c r="AB11012" s="70"/>
      <c r="AC11012" s="70"/>
      <c r="AD11012" s="53"/>
      <c r="AE11012" s="53"/>
      <c r="AF11012" s="72"/>
      <c r="AG11012" s="70"/>
      <c r="AH11012" s="70"/>
      <c r="AI11012" s="70"/>
    </row>
    <row r="11013" spans="1:35" ht="12.75" customHeight="1" x14ac:dyDescent="0.2">
      <c r="A11013" s="64" t="s">
        <v>1831</v>
      </c>
      <c r="B11013" s="65" t="s">
        <v>1830</v>
      </c>
      <c r="C11013" s="65">
        <v>447765</v>
      </c>
      <c r="D11013" s="66">
        <f>VLOOKUP(A11013,'2.1 Termination Charges'!$B$4:$F$904,5,0)</f>
        <v>6.2100000000000002E-3</v>
      </c>
      <c r="G11013" s="67"/>
      <c r="H11013" s="67"/>
      <c r="J11013" s="67"/>
      <c r="P11013" s="68"/>
      <c r="Q11013" s="69"/>
      <c r="R11013" s="69"/>
      <c r="Z11013" s="70"/>
      <c r="AA11013" s="71"/>
      <c r="AB11013" s="70"/>
      <c r="AC11013" s="70"/>
      <c r="AD11013" s="53"/>
      <c r="AE11013" s="53"/>
      <c r="AF11013" s="72"/>
      <c r="AG11013" s="70"/>
      <c r="AH11013" s="70"/>
      <c r="AI11013" s="70"/>
    </row>
    <row r="11014" spans="1:35" ht="12.75" customHeight="1" x14ac:dyDescent="0.2">
      <c r="A11014" s="64" t="s">
        <v>1831</v>
      </c>
      <c r="B11014" s="65" t="s">
        <v>1830</v>
      </c>
      <c r="C11014" s="65">
        <v>447766</v>
      </c>
      <c r="D11014" s="66">
        <f>VLOOKUP(A11014,'2.1 Termination Charges'!$B$4:$F$904,5,0)</f>
        <v>6.2100000000000002E-3</v>
      </c>
      <c r="G11014" s="67"/>
      <c r="H11014" s="67"/>
      <c r="J11014" s="67"/>
      <c r="P11014" s="68"/>
      <c r="Q11014" s="69"/>
      <c r="R11014" s="69"/>
      <c r="Z11014" s="70"/>
      <c r="AA11014" s="71"/>
      <c r="AB11014" s="70"/>
      <c r="AC11014" s="70"/>
      <c r="AD11014" s="53"/>
      <c r="AE11014" s="53"/>
      <c r="AF11014" s="72"/>
      <c r="AG11014" s="70"/>
      <c r="AH11014" s="70"/>
      <c r="AI11014" s="70"/>
    </row>
    <row r="11015" spans="1:35" ht="12.75" customHeight="1" x14ac:dyDescent="0.2">
      <c r="A11015" s="64" t="s">
        <v>1831</v>
      </c>
      <c r="B11015" s="65" t="s">
        <v>1830</v>
      </c>
      <c r="C11015" s="65">
        <v>447767</v>
      </c>
      <c r="D11015" s="66">
        <f>VLOOKUP(A11015,'2.1 Termination Charges'!$B$4:$F$904,5,0)</f>
        <v>6.2100000000000002E-3</v>
      </c>
      <c r="G11015" s="67"/>
      <c r="H11015" s="67"/>
      <c r="J11015" s="67"/>
      <c r="P11015" s="68"/>
      <c r="Q11015" s="69"/>
      <c r="R11015" s="69"/>
      <c r="Z11015" s="70"/>
      <c r="AA11015" s="71"/>
      <c r="AB11015" s="70"/>
      <c r="AC11015" s="70"/>
      <c r="AD11015" s="53"/>
      <c r="AE11015" s="53"/>
      <c r="AF11015" s="72"/>
      <c r="AG11015" s="70"/>
      <c r="AH11015" s="70"/>
      <c r="AI11015" s="70"/>
    </row>
    <row r="11016" spans="1:35" ht="12.75" customHeight="1" x14ac:dyDescent="0.2">
      <c r="A11016" s="64" t="s">
        <v>1831</v>
      </c>
      <c r="B11016" s="65" t="s">
        <v>1830</v>
      </c>
      <c r="C11016" s="65">
        <v>447768</v>
      </c>
      <c r="D11016" s="66">
        <f>VLOOKUP(A11016,'2.1 Termination Charges'!$B$4:$F$904,5,0)</f>
        <v>6.2100000000000002E-3</v>
      </c>
      <c r="G11016" s="67"/>
      <c r="H11016" s="67"/>
      <c r="J11016" s="67"/>
      <c r="P11016" s="68"/>
      <c r="Q11016" s="69"/>
      <c r="R11016" s="69"/>
      <c r="Z11016" s="70"/>
      <c r="AA11016" s="71"/>
      <c r="AB11016" s="70"/>
      <c r="AC11016" s="70"/>
      <c r="AD11016" s="53"/>
      <c r="AE11016" s="53"/>
      <c r="AF11016" s="72"/>
      <c r="AG11016" s="70"/>
      <c r="AH11016" s="70"/>
      <c r="AI11016" s="70"/>
    </row>
    <row r="11017" spans="1:35" ht="12.75" customHeight="1" x14ac:dyDescent="0.2">
      <c r="A11017" s="64" t="s">
        <v>1831</v>
      </c>
      <c r="B11017" s="65" t="s">
        <v>1830</v>
      </c>
      <c r="C11017" s="65">
        <v>447769</v>
      </c>
      <c r="D11017" s="66">
        <f>VLOOKUP(A11017,'2.1 Termination Charges'!$B$4:$F$904,5,0)</f>
        <v>6.2100000000000002E-3</v>
      </c>
      <c r="G11017" s="67"/>
      <c r="H11017" s="67"/>
      <c r="J11017" s="67"/>
      <c r="P11017" s="68"/>
      <c r="Q11017" s="69"/>
      <c r="R11017" s="69"/>
      <c r="Z11017" s="70"/>
      <c r="AA11017" s="71"/>
      <c r="AB11017" s="70"/>
      <c r="AC11017" s="70"/>
      <c r="AD11017" s="53"/>
      <c r="AE11017" s="53"/>
      <c r="AF11017" s="72"/>
      <c r="AG11017" s="70"/>
      <c r="AH11017" s="70"/>
      <c r="AI11017" s="70"/>
    </row>
    <row r="11018" spans="1:35" ht="12.75" customHeight="1" x14ac:dyDescent="0.2">
      <c r="A11018" s="64" t="s">
        <v>1831</v>
      </c>
      <c r="B11018" s="65" t="s">
        <v>1830</v>
      </c>
      <c r="C11018" s="65">
        <v>447770</v>
      </c>
      <c r="D11018" s="66">
        <f>VLOOKUP(A11018,'2.1 Termination Charges'!$B$4:$F$904,5,0)</f>
        <v>6.2100000000000002E-3</v>
      </c>
      <c r="G11018" s="67"/>
      <c r="H11018" s="67"/>
      <c r="J11018" s="67"/>
      <c r="P11018" s="68"/>
      <c r="Q11018" s="69"/>
      <c r="R11018" s="69"/>
      <c r="Z11018" s="70"/>
      <c r="AA11018" s="71"/>
      <c r="AB11018" s="70"/>
      <c r="AC11018" s="70"/>
      <c r="AD11018" s="53"/>
      <c r="AE11018" s="53"/>
      <c r="AF11018" s="72"/>
      <c r="AG11018" s="70"/>
      <c r="AH11018" s="70"/>
      <c r="AI11018" s="70"/>
    </row>
    <row r="11019" spans="1:35" ht="12.75" customHeight="1" x14ac:dyDescent="0.2">
      <c r="A11019" s="64" t="s">
        <v>1831</v>
      </c>
      <c r="B11019" s="65" t="s">
        <v>1830</v>
      </c>
      <c r="C11019" s="65">
        <v>447771</v>
      </c>
      <c r="D11019" s="66">
        <f>VLOOKUP(A11019,'2.1 Termination Charges'!$B$4:$F$904,5,0)</f>
        <v>6.2100000000000002E-3</v>
      </c>
      <c r="G11019" s="67"/>
      <c r="H11019" s="67"/>
      <c r="J11019" s="67"/>
      <c r="P11019" s="68"/>
      <c r="Q11019" s="69"/>
      <c r="R11019" s="69"/>
      <c r="Z11019" s="70"/>
      <c r="AA11019" s="71"/>
      <c r="AB11019" s="70"/>
      <c r="AC11019" s="70"/>
      <c r="AD11019" s="53"/>
      <c r="AE11019" s="53"/>
      <c r="AF11019" s="72"/>
      <c r="AG11019" s="70"/>
      <c r="AH11019" s="70"/>
      <c r="AI11019" s="70"/>
    </row>
    <row r="11020" spans="1:35" ht="12.75" customHeight="1" x14ac:dyDescent="0.2">
      <c r="A11020" s="64" t="s">
        <v>1831</v>
      </c>
      <c r="B11020" s="65" t="s">
        <v>1830</v>
      </c>
      <c r="C11020" s="65">
        <v>447774</v>
      </c>
      <c r="D11020" s="66">
        <f>VLOOKUP(A11020,'2.1 Termination Charges'!$B$4:$F$904,5,0)</f>
        <v>6.2100000000000002E-3</v>
      </c>
      <c r="G11020" s="67"/>
      <c r="H11020" s="67"/>
      <c r="J11020" s="67"/>
      <c r="P11020" s="68"/>
      <c r="Q11020" s="69"/>
      <c r="R11020" s="69"/>
      <c r="Z11020" s="70"/>
      <c r="AA11020" s="71"/>
      <c r="AB11020" s="70"/>
      <c r="AC11020" s="70"/>
      <c r="AD11020" s="53"/>
      <c r="AE11020" s="53"/>
      <c r="AF11020" s="72"/>
      <c r="AG11020" s="70"/>
      <c r="AH11020" s="70"/>
      <c r="AI11020" s="70"/>
    </row>
    <row r="11021" spans="1:35" ht="12.75" customHeight="1" x14ac:dyDescent="0.2">
      <c r="A11021" s="64" t="s">
        <v>1831</v>
      </c>
      <c r="B11021" s="65" t="s">
        <v>1830</v>
      </c>
      <c r="C11021" s="65">
        <v>447775</v>
      </c>
      <c r="D11021" s="66">
        <f>VLOOKUP(A11021,'2.1 Termination Charges'!$B$4:$F$904,5,0)</f>
        <v>6.2100000000000002E-3</v>
      </c>
      <c r="G11021" s="67"/>
      <c r="H11021" s="67"/>
      <c r="J11021" s="67"/>
      <c r="P11021" s="68"/>
      <c r="Q11021" s="69"/>
      <c r="R11021" s="69"/>
      <c r="Z11021" s="70"/>
      <c r="AA11021" s="71"/>
      <c r="AB11021" s="70"/>
      <c r="AC11021" s="70"/>
      <c r="AD11021" s="53"/>
      <c r="AE11021" s="53"/>
      <c r="AF11021" s="72"/>
      <c r="AG11021" s="70"/>
      <c r="AH11021" s="70"/>
      <c r="AI11021" s="70"/>
    </row>
    <row r="11022" spans="1:35" ht="12.75" customHeight="1" x14ac:dyDescent="0.2">
      <c r="A11022" s="64" t="s">
        <v>1831</v>
      </c>
      <c r="B11022" s="65" t="s">
        <v>1830</v>
      </c>
      <c r="C11022" s="65">
        <v>447776</v>
      </c>
      <c r="D11022" s="66">
        <f>VLOOKUP(A11022,'2.1 Termination Charges'!$B$4:$F$904,5,0)</f>
        <v>6.2100000000000002E-3</v>
      </c>
      <c r="G11022" s="67"/>
      <c r="H11022" s="67"/>
      <c r="J11022" s="67"/>
      <c r="P11022" s="68"/>
      <c r="Q11022" s="69"/>
      <c r="R11022" s="69"/>
      <c r="Z11022" s="70"/>
      <c r="AA11022" s="71"/>
      <c r="AB11022" s="70"/>
      <c r="AC11022" s="70"/>
      <c r="AD11022" s="53"/>
      <c r="AE11022" s="53"/>
      <c r="AF11022" s="72"/>
      <c r="AG11022" s="70"/>
      <c r="AH11022" s="70"/>
      <c r="AI11022" s="70"/>
    </row>
    <row r="11023" spans="1:35" ht="12.75" customHeight="1" x14ac:dyDescent="0.2">
      <c r="A11023" s="64" t="s">
        <v>1831</v>
      </c>
      <c r="B11023" s="65" t="s">
        <v>1830</v>
      </c>
      <c r="C11023" s="65">
        <v>447778</v>
      </c>
      <c r="D11023" s="66">
        <f>VLOOKUP(A11023,'2.1 Termination Charges'!$B$4:$F$904,5,0)</f>
        <v>6.2100000000000002E-3</v>
      </c>
      <c r="G11023" s="67"/>
      <c r="H11023" s="67"/>
      <c r="J11023" s="67"/>
      <c r="P11023" s="68"/>
      <c r="Q11023" s="69"/>
      <c r="R11023" s="69"/>
      <c r="Z11023" s="70"/>
      <c r="AA11023" s="71"/>
      <c r="AB11023" s="70"/>
      <c r="AC11023" s="70"/>
      <c r="AD11023" s="53"/>
      <c r="AE11023" s="53"/>
      <c r="AF11023" s="72"/>
      <c r="AG11023" s="70"/>
      <c r="AH11023" s="70"/>
      <c r="AI11023" s="70"/>
    </row>
    <row r="11024" spans="1:35" ht="12.75" customHeight="1" x14ac:dyDescent="0.2">
      <c r="A11024" s="64" t="s">
        <v>1831</v>
      </c>
      <c r="B11024" s="65" t="s">
        <v>1830</v>
      </c>
      <c r="C11024" s="65">
        <v>447780</v>
      </c>
      <c r="D11024" s="66">
        <f>VLOOKUP(A11024,'2.1 Termination Charges'!$B$4:$F$904,5,0)</f>
        <v>6.2100000000000002E-3</v>
      </c>
      <c r="G11024" s="67"/>
      <c r="H11024" s="67"/>
      <c r="J11024" s="67"/>
      <c r="P11024" s="68"/>
      <c r="Q11024" s="69"/>
      <c r="R11024" s="69"/>
      <c r="Z11024" s="70"/>
      <c r="AA11024" s="71"/>
      <c r="AB11024" s="70"/>
      <c r="AC11024" s="70"/>
      <c r="AD11024" s="53"/>
      <c r="AE11024" s="53"/>
      <c r="AF11024" s="72"/>
      <c r="AG11024" s="70"/>
      <c r="AH11024" s="70"/>
      <c r="AI11024" s="70"/>
    </row>
    <row r="11025" spans="1:35" ht="12.75" customHeight="1" x14ac:dyDescent="0.2">
      <c r="A11025" s="64" t="s">
        <v>1831</v>
      </c>
      <c r="B11025" s="65" t="s">
        <v>1830</v>
      </c>
      <c r="C11025" s="65">
        <v>447785</v>
      </c>
      <c r="D11025" s="66">
        <f>VLOOKUP(A11025,'2.1 Termination Charges'!$B$4:$F$904,5,0)</f>
        <v>6.2100000000000002E-3</v>
      </c>
      <c r="G11025" s="67"/>
      <c r="H11025" s="67"/>
      <c r="J11025" s="67"/>
      <c r="P11025" s="68"/>
      <c r="Q11025" s="69"/>
      <c r="R11025" s="69"/>
      <c r="Z11025" s="70"/>
      <c r="AA11025" s="71"/>
      <c r="AB11025" s="70"/>
      <c r="AC11025" s="70"/>
      <c r="AD11025" s="53"/>
      <c r="AE11025" s="53"/>
      <c r="AF11025" s="72"/>
      <c r="AG11025" s="70"/>
      <c r="AH11025" s="70"/>
      <c r="AI11025" s="70"/>
    </row>
    <row r="11026" spans="1:35" ht="12.75" customHeight="1" x14ac:dyDescent="0.2">
      <c r="A11026" s="64" t="s">
        <v>1831</v>
      </c>
      <c r="B11026" s="65" t="s">
        <v>1830</v>
      </c>
      <c r="C11026" s="65">
        <v>447786</v>
      </c>
      <c r="D11026" s="66">
        <f>VLOOKUP(A11026,'2.1 Termination Charges'!$B$4:$F$904,5,0)</f>
        <v>6.2100000000000002E-3</v>
      </c>
      <c r="G11026" s="67"/>
      <c r="H11026" s="67"/>
      <c r="J11026" s="67"/>
      <c r="P11026" s="68"/>
      <c r="Q11026" s="69"/>
      <c r="R11026" s="69"/>
      <c r="Z11026" s="70"/>
      <c r="AA11026" s="71"/>
      <c r="AB11026" s="70"/>
      <c r="AC11026" s="70"/>
      <c r="AD11026" s="53"/>
      <c r="AE11026" s="53"/>
      <c r="AF11026" s="72"/>
      <c r="AG11026" s="70"/>
      <c r="AH11026" s="70"/>
      <c r="AI11026" s="70"/>
    </row>
    <row r="11027" spans="1:35" ht="12.75" customHeight="1" x14ac:dyDescent="0.2">
      <c r="A11027" s="64" t="s">
        <v>1831</v>
      </c>
      <c r="B11027" s="65" t="s">
        <v>1830</v>
      </c>
      <c r="C11027" s="65">
        <v>447787</v>
      </c>
      <c r="D11027" s="66">
        <f>VLOOKUP(A11027,'2.1 Termination Charges'!$B$4:$F$904,5,0)</f>
        <v>6.2100000000000002E-3</v>
      </c>
      <c r="G11027" s="67"/>
      <c r="H11027" s="67"/>
      <c r="J11027" s="67"/>
      <c r="P11027" s="68"/>
      <c r="Q11027" s="69"/>
      <c r="R11027" s="69"/>
      <c r="Z11027" s="70"/>
      <c r="AA11027" s="71"/>
      <c r="AB11027" s="70"/>
      <c r="AC11027" s="70"/>
      <c r="AD11027" s="53"/>
      <c r="AE11027" s="53"/>
      <c r="AF11027" s="72"/>
      <c r="AG11027" s="70"/>
      <c r="AH11027" s="70"/>
      <c r="AI11027" s="70"/>
    </row>
    <row r="11028" spans="1:35" ht="12.75" customHeight="1" x14ac:dyDescent="0.2">
      <c r="A11028" s="64" t="s">
        <v>1831</v>
      </c>
      <c r="B11028" s="65" t="s">
        <v>1830</v>
      </c>
      <c r="C11028" s="65">
        <v>447788</v>
      </c>
      <c r="D11028" s="66">
        <f>VLOOKUP(A11028,'2.1 Termination Charges'!$B$4:$F$904,5,0)</f>
        <v>6.2100000000000002E-3</v>
      </c>
      <c r="G11028" s="67"/>
      <c r="H11028" s="67"/>
      <c r="J11028" s="67"/>
      <c r="P11028" s="68"/>
      <c r="Q11028" s="69"/>
      <c r="R11028" s="69"/>
      <c r="Z11028" s="70"/>
      <c r="AA11028" s="71"/>
      <c r="AB11028" s="70"/>
      <c r="AC11028" s="70"/>
      <c r="AD11028" s="53"/>
      <c r="AE11028" s="53"/>
      <c r="AF11028" s="72"/>
      <c r="AG11028" s="70"/>
      <c r="AH11028" s="70"/>
      <c r="AI11028" s="70"/>
    </row>
    <row r="11029" spans="1:35" ht="12.75" customHeight="1" x14ac:dyDescent="0.2">
      <c r="A11029" s="64" t="s">
        <v>1831</v>
      </c>
      <c r="B11029" s="65" t="s">
        <v>1830</v>
      </c>
      <c r="C11029" s="65">
        <v>447789</v>
      </c>
      <c r="D11029" s="66">
        <f>VLOOKUP(A11029,'2.1 Termination Charges'!$B$4:$F$904,5,0)</f>
        <v>6.2100000000000002E-3</v>
      </c>
      <c r="G11029" s="67"/>
      <c r="H11029" s="67"/>
      <c r="J11029" s="67"/>
      <c r="P11029" s="68"/>
      <c r="Q11029" s="69"/>
      <c r="R11029" s="69"/>
      <c r="Z11029" s="70"/>
      <c r="AA11029" s="71"/>
      <c r="AB11029" s="70"/>
      <c r="AC11029" s="70"/>
      <c r="AD11029" s="53"/>
      <c r="AE11029" s="53"/>
      <c r="AF11029" s="72"/>
      <c r="AG11029" s="70"/>
      <c r="AH11029" s="70"/>
      <c r="AI11029" s="70"/>
    </row>
    <row r="11030" spans="1:35" ht="12.75" customHeight="1" x14ac:dyDescent="0.2">
      <c r="A11030" s="64" t="s">
        <v>1831</v>
      </c>
      <c r="B11030" s="65" t="s">
        <v>1830</v>
      </c>
      <c r="C11030" s="65">
        <v>447795</v>
      </c>
      <c r="D11030" s="66">
        <f>VLOOKUP(A11030,'2.1 Termination Charges'!$B$4:$F$904,5,0)</f>
        <v>6.2100000000000002E-3</v>
      </c>
      <c r="G11030" s="67"/>
      <c r="H11030" s="67"/>
      <c r="J11030" s="67"/>
      <c r="P11030" s="68"/>
      <c r="Q11030" s="69"/>
      <c r="R11030" s="69"/>
      <c r="Z11030" s="70"/>
      <c r="AA11030" s="71"/>
      <c r="AB11030" s="70"/>
      <c r="AC11030" s="70"/>
      <c r="AD11030" s="53"/>
      <c r="AE11030" s="53"/>
      <c r="AF11030" s="72"/>
      <c r="AG11030" s="70"/>
      <c r="AH11030" s="70"/>
      <c r="AI11030" s="70"/>
    </row>
    <row r="11031" spans="1:35" ht="12.75" customHeight="1" x14ac:dyDescent="0.2">
      <c r="A11031" s="64" t="s">
        <v>1831</v>
      </c>
      <c r="B11031" s="65" t="s">
        <v>1830</v>
      </c>
      <c r="C11031" s="65">
        <v>447796</v>
      </c>
      <c r="D11031" s="66">
        <f>VLOOKUP(A11031,'2.1 Termination Charges'!$B$4:$F$904,5,0)</f>
        <v>6.2100000000000002E-3</v>
      </c>
      <c r="G11031" s="67"/>
      <c r="H11031" s="67"/>
      <c r="J11031" s="67"/>
      <c r="P11031" s="68"/>
      <c r="Q11031" s="69"/>
      <c r="R11031" s="69"/>
      <c r="Z11031" s="70"/>
      <c r="AA11031" s="71"/>
      <c r="AB11031" s="70"/>
      <c r="AC11031" s="70"/>
      <c r="AD11031" s="53"/>
      <c r="AE11031" s="53"/>
      <c r="AF11031" s="72"/>
      <c r="AG11031" s="70"/>
      <c r="AH11031" s="70"/>
      <c r="AI11031" s="70"/>
    </row>
    <row r="11032" spans="1:35" ht="12.75" customHeight="1" x14ac:dyDescent="0.2">
      <c r="A11032" s="64" t="s">
        <v>1831</v>
      </c>
      <c r="B11032" s="65" t="s">
        <v>1830</v>
      </c>
      <c r="C11032" s="65">
        <v>447798</v>
      </c>
      <c r="D11032" s="66">
        <f>VLOOKUP(A11032,'2.1 Termination Charges'!$B$4:$F$904,5,0)</f>
        <v>6.2100000000000002E-3</v>
      </c>
      <c r="G11032" s="67"/>
      <c r="H11032" s="67"/>
      <c r="J11032" s="67"/>
      <c r="P11032" s="68"/>
      <c r="Q11032" s="69"/>
      <c r="R11032" s="69"/>
      <c r="Z11032" s="70"/>
      <c r="AA11032" s="71"/>
      <c r="AB11032" s="70"/>
      <c r="AC11032" s="70"/>
      <c r="AD11032" s="53"/>
      <c r="AE11032" s="53"/>
      <c r="AF11032" s="72"/>
      <c r="AG11032" s="70"/>
      <c r="AH11032" s="70"/>
      <c r="AI11032" s="70"/>
    </row>
    <row r="11033" spans="1:35" ht="12.75" customHeight="1" x14ac:dyDescent="0.2">
      <c r="A11033" s="64" t="s">
        <v>1831</v>
      </c>
      <c r="B11033" s="65" t="s">
        <v>1830</v>
      </c>
      <c r="C11033" s="65">
        <v>447799</v>
      </c>
      <c r="D11033" s="66">
        <f>VLOOKUP(A11033,'2.1 Termination Charges'!$B$4:$F$904,5,0)</f>
        <v>6.2100000000000002E-3</v>
      </c>
      <c r="G11033" s="67"/>
      <c r="H11033" s="67"/>
      <c r="J11033" s="67"/>
      <c r="P11033" s="68"/>
      <c r="Q11033" s="69"/>
      <c r="R11033" s="69"/>
      <c r="Z11033" s="70"/>
      <c r="AA11033" s="71"/>
      <c r="AB11033" s="70"/>
      <c r="AC11033" s="70"/>
      <c r="AD11033" s="53"/>
      <c r="AE11033" s="53"/>
      <c r="AF11033" s="72"/>
      <c r="AG11033" s="70"/>
      <c r="AH11033" s="70"/>
      <c r="AI11033" s="70"/>
    </row>
    <row r="11034" spans="1:35" ht="12.75" customHeight="1" x14ac:dyDescent="0.2">
      <c r="A11034" s="64" t="s">
        <v>1831</v>
      </c>
      <c r="B11034" s="65" t="s">
        <v>1830</v>
      </c>
      <c r="C11034" s="65">
        <v>447810</v>
      </c>
      <c r="D11034" s="66">
        <f>VLOOKUP(A11034,'2.1 Termination Charges'!$B$4:$F$904,5,0)</f>
        <v>6.2100000000000002E-3</v>
      </c>
      <c r="G11034" s="67"/>
      <c r="H11034" s="67"/>
      <c r="J11034" s="67"/>
      <c r="P11034" s="68"/>
      <c r="Q11034" s="69"/>
      <c r="R11034" s="69"/>
      <c r="Z11034" s="70"/>
      <c r="AA11034" s="71"/>
      <c r="AB11034" s="70"/>
      <c r="AC11034" s="70"/>
      <c r="AD11034" s="53"/>
      <c r="AE11034" s="53"/>
      <c r="AF11034" s="72"/>
      <c r="AG11034" s="70"/>
      <c r="AH11034" s="70"/>
      <c r="AI11034" s="70"/>
    </row>
    <row r="11035" spans="1:35" ht="12.75" customHeight="1" x14ac:dyDescent="0.2">
      <c r="A11035" s="64" t="s">
        <v>1831</v>
      </c>
      <c r="B11035" s="65" t="s">
        <v>1830</v>
      </c>
      <c r="C11035" s="65">
        <v>447818</v>
      </c>
      <c r="D11035" s="66">
        <f>VLOOKUP(A11035,'2.1 Termination Charges'!$B$4:$F$904,5,0)</f>
        <v>6.2100000000000002E-3</v>
      </c>
      <c r="G11035" s="67"/>
      <c r="H11035" s="67"/>
      <c r="J11035" s="67"/>
      <c r="P11035" s="68"/>
      <c r="Q11035" s="69"/>
      <c r="R11035" s="69"/>
      <c r="Z11035" s="70"/>
      <c r="AA11035" s="71"/>
      <c r="AB11035" s="70"/>
      <c r="AC11035" s="70"/>
      <c r="AD11035" s="53"/>
      <c r="AE11035" s="53"/>
      <c r="AF11035" s="72"/>
      <c r="AG11035" s="70"/>
      <c r="AH11035" s="70"/>
      <c r="AI11035" s="70"/>
    </row>
    <row r="11036" spans="1:35" ht="12.75" customHeight="1" x14ac:dyDescent="0.2">
      <c r="A11036" s="64" t="s">
        <v>1831</v>
      </c>
      <c r="B11036" s="65" t="s">
        <v>1830</v>
      </c>
      <c r="C11036" s="65">
        <v>4478228</v>
      </c>
      <c r="D11036" s="66">
        <f>VLOOKUP(A11036,'2.1 Termination Charges'!$B$4:$F$904,5,0)</f>
        <v>6.2100000000000002E-3</v>
      </c>
      <c r="G11036" s="67"/>
      <c r="H11036" s="67"/>
      <c r="J11036" s="67"/>
      <c r="P11036" s="68"/>
      <c r="Q11036" s="69"/>
      <c r="R11036" s="69"/>
      <c r="Z11036" s="70"/>
      <c r="AA11036" s="71"/>
      <c r="AB11036" s="70"/>
      <c r="AC11036" s="70"/>
      <c r="AD11036" s="53"/>
      <c r="AE11036" s="53"/>
      <c r="AF11036" s="72"/>
      <c r="AG11036" s="70"/>
      <c r="AH11036" s="70"/>
      <c r="AI11036" s="70"/>
    </row>
    <row r="11037" spans="1:35" ht="12.75" customHeight="1" x14ac:dyDescent="0.2">
      <c r="A11037" s="64" t="s">
        <v>1831</v>
      </c>
      <c r="B11037" s="65" t="s">
        <v>1830</v>
      </c>
      <c r="C11037" s="65">
        <v>447823</v>
      </c>
      <c r="D11037" s="66">
        <f>VLOOKUP(A11037,'2.1 Termination Charges'!$B$4:$F$904,5,0)</f>
        <v>6.2100000000000002E-3</v>
      </c>
      <c r="G11037" s="67"/>
      <c r="H11037" s="67"/>
      <c r="J11037" s="67"/>
      <c r="P11037" s="68"/>
      <c r="Q11037" s="69"/>
      <c r="R11037" s="69"/>
      <c r="Z11037" s="70"/>
      <c r="AA11037" s="71"/>
      <c r="AB11037" s="70"/>
      <c r="AC11037" s="70"/>
      <c r="AD11037" s="53"/>
      <c r="AE11037" s="53"/>
      <c r="AF11037" s="72"/>
      <c r="AG11037" s="70"/>
      <c r="AH11037" s="70"/>
      <c r="AI11037" s="70"/>
    </row>
    <row r="11038" spans="1:35" ht="12.75" customHeight="1" x14ac:dyDescent="0.2">
      <c r="A11038" s="64" t="s">
        <v>1831</v>
      </c>
      <c r="B11038" s="65" t="s">
        <v>1830</v>
      </c>
      <c r="C11038" s="65">
        <v>447824</v>
      </c>
      <c r="D11038" s="66">
        <f>VLOOKUP(A11038,'2.1 Termination Charges'!$B$4:$F$904,5,0)</f>
        <v>6.2100000000000002E-3</v>
      </c>
      <c r="G11038" s="67"/>
      <c r="H11038" s="67"/>
      <c r="J11038" s="67"/>
      <c r="P11038" s="68"/>
      <c r="Q11038" s="69"/>
      <c r="R11038" s="69"/>
      <c r="Z11038" s="70"/>
      <c r="AA11038" s="71"/>
      <c r="AB11038" s="70"/>
      <c r="AC11038" s="70"/>
      <c r="AD11038" s="53"/>
      <c r="AE11038" s="53"/>
      <c r="AF11038" s="72"/>
      <c r="AG11038" s="70"/>
      <c r="AH11038" s="70"/>
      <c r="AI11038" s="70"/>
    </row>
    <row r="11039" spans="1:35" ht="12.75" customHeight="1" x14ac:dyDescent="0.2">
      <c r="A11039" s="64" t="s">
        <v>1831</v>
      </c>
      <c r="B11039" s="65" t="s">
        <v>1830</v>
      </c>
      <c r="C11039" s="65">
        <v>447825</v>
      </c>
      <c r="D11039" s="66">
        <f>VLOOKUP(A11039,'2.1 Termination Charges'!$B$4:$F$904,5,0)</f>
        <v>6.2100000000000002E-3</v>
      </c>
      <c r="G11039" s="67"/>
      <c r="H11039" s="67"/>
      <c r="J11039" s="67"/>
      <c r="P11039" s="68"/>
      <c r="Q11039" s="69"/>
      <c r="R11039" s="69"/>
      <c r="Z11039" s="70"/>
      <c r="AA11039" s="71"/>
      <c r="AB11039" s="70"/>
      <c r="AC11039" s="70"/>
      <c r="AD11039" s="53"/>
      <c r="AE11039" s="53"/>
      <c r="AF11039" s="72"/>
      <c r="AG11039" s="70"/>
      <c r="AH11039" s="70"/>
      <c r="AI11039" s="70"/>
    </row>
    <row r="11040" spans="1:35" ht="12.75" customHeight="1" x14ac:dyDescent="0.2">
      <c r="A11040" s="64" t="s">
        <v>1831</v>
      </c>
      <c r="B11040" s="65" t="s">
        <v>1830</v>
      </c>
      <c r="C11040" s="65">
        <v>447826</v>
      </c>
      <c r="D11040" s="66">
        <f>VLOOKUP(A11040,'2.1 Termination Charges'!$B$4:$F$904,5,0)</f>
        <v>6.2100000000000002E-3</v>
      </c>
      <c r="G11040" s="67"/>
      <c r="H11040" s="67"/>
      <c r="J11040" s="67"/>
      <c r="P11040" s="68"/>
      <c r="Q11040" s="69"/>
      <c r="R11040" s="69"/>
      <c r="Z11040" s="70"/>
      <c r="AA11040" s="71"/>
      <c r="AB11040" s="70"/>
      <c r="AC11040" s="70"/>
      <c r="AD11040" s="53"/>
      <c r="AE11040" s="53"/>
      <c r="AF11040" s="72"/>
      <c r="AG11040" s="70"/>
      <c r="AH11040" s="70"/>
      <c r="AI11040" s="70"/>
    </row>
    <row r="11041" spans="1:35" ht="12.75" customHeight="1" x14ac:dyDescent="0.2">
      <c r="A11041" s="64" t="s">
        <v>1831</v>
      </c>
      <c r="B11041" s="65" t="s">
        <v>1830</v>
      </c>
      <c r="C11041" s="65">
        <v>447827</v>
      </c>
      <c r="D11041" s="66">
        <f>VLOOKUP(A11041,'2.1 Termination Charges'!$B$4:$F$904,5,0)</f>
        <v>6.2100000000000002E-3</v>
      </c>
      <c r="G11041" s="67"/>
      <c r="H11041" s="67"/>
      <c r="J11041" s="67"/>
      <c r="P11041" s="68"/>
      <c r="Q11041" s="69"/>
      <c r="R11041" s="69"/>
      <c r="Z11041" s="70"/>
      <c r="AA11041" s="71"/>
      <c r="AB11041" s="70"/>
      <c r="AC11041" s="70"/>
      <c r="AD11041" s="53"/>
      <c r="AE11041" s="53"/>
      <c r="AF11041" s="72"/>
      <c r="AG11041" s="70"/>
      <c r="AH11041" s="70"/>
      <c r="AI11041" s="70"/>
    </row>
    <row r="11042" spans="1:35" ht="12.75" customHeight="1" x14ac:dyDescent="0.2">
      <c r="A11042" s="64" t="s">
        <v>1831</v>
      </c>
      <c r="B11042" s="65" t="s">
        <v>1830</v>
      </c>
      <c r="C11042" s="65">
        <v>447831</v>
      </c>
      <c r="D11042" s="66">
        <f>VLOOKUP(A11042,'2.1 Termination Charges'!$B$4:$F$904,5,0)</f>
        <v>6.2100000000000002E-3</v>
      </c>
      <c r="G11042" s="67"/>
      <c r="H11042" s="67"/>
      <c r="J11042" s="67"/>
      <c r="P11042" s="68"/>
      <c r="Q11042" s="69"/>
      <c r="R11042" s="69"/>
      <c r="Z11042" s="70"/>
      <c r="AA11042" s="71"/>
      <c r="AB11042" s="70"/>
      <c r="AC11042" s="70"/>
      <c r="AD11042" s="53"/>
      <c r="AE11042" s="53"/>
      <c r="AF11042" s="72"/>
      <c r="AG11042" s="70"/>
      <c r="AH11042" s="70"/>
      <c r="AI11042" s="70"/>
    </row>
    <row r="11043" spans="1:35" ht="12.75" customHeight="1" x14ac:dyDescent="0.2">
      <c r="A11043" s="64" t="s">
        <v>1831</v>
      </c>
      <c r="B11043" s="65" t="s">
        <v>1830</v>
      </c>
      <c r="C11043" s="65">
        <v>447833</v>
      </c>
      <c r="D11043" s="66">
        <f>VLOOKUP(A11043,'2.1 Termination Charges'!$B$4:$F$904,5,0)</f>
        <v>6.2100000000000002E-3</v>
      </c>
      <c r="G11043" s="67"/>
      <c r="H11043" s="67"/>
      <c r="J11043" s="67"/>
      <c r="P11043" s="68"/>
      <c r="Q11043" s="69"/>
      <c r="R11043" s="69"/>
      <c r="Z11043" s="70"/>
      <c r="AA11043" s="71"/>
      <c r="AB11043" s="70"/>
      <c r="AC11043" s="70"/>
      <c r="AD11043" s="53"/>
      <c r="AE11043" s="53"/>
      <c r="AF11043" s="72"/>
      <c r="AG11043" s="70"/>
      <c r="AH11043" s="70"/>
      <c r="AI11043" s="70"/>
    </row>
    <row r="11044" spans="1:35" ht="12.75" customHeight="1" x14ac:dyDescent="0.2">
      <c r="A11044" s="64" t="s">
        <v>1831</v>
      </c>
      <c r="B11044" s="65" t="s">
        <v>1830</v>
      </c>
      <c r="C11044" s="65">
        <v>447836</v>
      </c>
      <c r="D11044" s="66">
        <f>VLOOKUP(A11044,'2.1 Termination Charges'!$B$4:$F$904,5,0)</f>
        <v>6.2100000000000002E-3</v>
      </c>
      <c r="G11044" s="67"/>
      <c r="H11044" s="67"/>
      <c r="J11044" s="67"/>
      <c r="P11044" s="68"/>
      <c r="Q11044" s="69"/>
      <c r="R11044" s="69"/>
      <c r="Z11044" s="70"/>
      <c r="AA11044" s="71"/>
      <c r="AB11044" s="70"/>
      <c r="AC11044" s="70"/>
      <c r="AD11044" s="53"/>
      <c r="AE11044" s="53"/>
      <c r="AF11044" s="72"/>
      <c r="AG11044" s="70"/>
      <c r="AH11044" s="70"/>
      <c r="AI11044" s="70"/>
    </row>
    <row r="11045" spans="1:35" ht="12.75" customHeight="1" x14ac:dyDescent="0.2">
      <c r="A11045" s="64" t="s">
        <v>1831</v>
      </c>
      <c r="B11045" s="65" t="s">
        <v>1830</v>
      </c>
      <c r="C11045" s="65">
        <v>447867</v>
      </c>
      <c r="D11045" s="66">
        <f>VLOOKUP(A11045,'2.1 Termination Charges'!$B$4:$F$904,5,0)</f>
        <v>6.2100000000000002E-3</v>
      </c>
      <c r="G11045" s="67"/>
      <c r="H11045" s="67"/>
      <c r="J11045" s="67"/>
      <c r="P11045" s="68"/>
      <c r="Q11045" s="69"/>
      <c r="R11045" s="69"/>
      <c r="Z11045" s="70"/>
      <c r="AA11045" s="71"/>
      <c r="AB11045" s="70"/>
      <c r="AC11045" s="70"/>
      <c r="AD11045" s="53"/>
      <c r="AE11045" s="53"/>
      <c r="AF11045" s="72"/>
      <c r="AG11045" s="70"/>
      <c r="AH11045" s="70"/>
      <c r="AI11045" s="70"/>
    </row>
    <row r="11046" spans="1:35" ht="12.75" customHeight="1" x14ac:dyDescent="0.2">
      <c r="A11046" s="64" t="s">
        <v>1831</v>
      </c>
      <c r="B11046" s="65" t="s">
        <v>1830</v>
      </c>
      <c r="C11046" s="65">
        <v>447876</v>
      </c>
      <c r="D11046" s="66">
        <f>VLOOKUP(A11046,'2.1 Termination Charges'!$B$4:$F$904,5,0)</f>
        <v>6.2100000000000002E-3</v>
      </c>
      <c r="G11046" s="67"/>
      <c r="H11046" s="67"/>
      <c r="J11046" s="67"/>
      <c r="P11046" s="68"/>
      <c r="Q11046" s="69"/>
      <c r="R11046" s="69"/>
      <c r="Z11046" s="70"/>
      <c r="AA11046" s="71"/>
      <c r="AB11046" s="70"/>
      <c r="AC11046" s="70"/>
      <c r="AD11046" s="53"/>
      <c r="AE11046" s="53"/>
      <c r="AF11046" s="72"/>
      <c r="AG11046" s="70"/>
      <c r="AH11046" s="70"/>
      <c r="AI11046" s="70"/>
    </row>
    <row r="11047" spans="1:35" ht="12.75" customHeight="1" x14ac:dyDescent="0.2">
      <c r="A11047" s="64" t="s">
        <v>1831</v>
      </c>
      <c r="B11047" s="65" t="s">
        <v>1830</v>
      </c>
      <c r="C11047" s="65">
        <v>447879</v>
      </c>
      <c r="D11047" s="66">
        <f>VLOOKUP(A11047,'2.1 Termination Charges'!$B$4:$F$904,5,0)</f>
        <v>6.2100000000000002E-3</v>
      </c>
      <c r="G11047" s="67"/>
      <c r="H11047" s="67"/>
      <c r="J11047" s="67"/>
      <c r="P11047" s="68"/>
      <c r="Q11047" s="69"/>
      <c r="R11047" s="69"/>
      <c r="Z11047" s="70"/>
      <c r="AA11047" s="71"/>
      <c r="AB11047" s="70"/>
      <c r="AC11047" s="70"/>
      <c r="AD11047" s="53"/>
      <c r="AE11047" s="53"/>
      <c r="AF11047" s="72"/>
      <c r="AG11047" s="70"/>
      <c r="AH11047" s="70"/>
      <c r="AI11047" s="70"/>
    </row>
    <row r="11048" spans="1:35" ht="12.75" customHeight="1" x14ac:dyDescent="0.2">
      <c r="A11048" s="64" t="s">
        <v>1831</v>
      </c>
      <c r="B11048" s="65" t="s">
        <v>1830</v>
      </c>
      <c r="C11048" s="65">
        <v>447880</v>
      </c>
      <c r="D11048" s="66">
        <f>VLOOKUP(A11048,'2.1 Termination Charges'!$B$4:$F$904,5,0)</f>
        <v>6.2100000000000002E-3</v>
      </c>
      <c r="G11048" s="67"/>
      <c r="H11048" s="67"/>
      <c r="J11048" s="67"/>
      <c r="P11048" s="68"/>
      <c r="Q11048" s="69"/>
      <c r="R11048" s="69"/>
      <c r="Z11048" s="70"/>
      <c r="AA11048" s="71"/>
      <c r="AB11048" s="70"/>
      <c r="AC11048" s="70"/>
      <c r="AD11048" s="53"/>
      <c r="AE11048" s="53"/>
      <c r="AF11048" s="72"/>
      <c r="AG11048" s="70"/>
      <c r="AH11048" s="70"/>
      <c r="AI11048" s="70"/>
    </row>
    <row r="11049" spans="1:35" ht="12.75" customHeight="1" x14ac:dyDescent="0.2">
      <c r="A11049" s="64" t="s">
        <v>1831</v>
      </c>
      <c r="B11049" s="65" t="s">
        <v>1830</v>
      </c>
      <c r="C11049" s="65">
        <v>447881</v>
      </c>
      <c r="D11049" s="66">
        <f>VLOOKUP(A11049,'2.1 Termination Charges'!$B$4:$F$904,5,0)</f>
        <v>6.2100000000000002E-3</v>
      </c>
      <c r="G11049" s="67"/>
      <c r="H11049" s="67"/>
      <c r="J11049" s="67"/>
      <c r="P11049" s="68"/>
      <c r="Q11049" s="69"/>
      <c r="R11049" s="69"/>
      <c r="Z11049" s="70"/>
      <c r="AA11049" s="71"/>
      <c r="AB11049" s="70"/>
      <c r="AC11049" s="70"/>
      <c r="AD11049" s="53"/>
      <c r="AE11049" s="53"/>
      <c r="AF11049" s="72"/>
      <c r="AG11049" s="70"/>
      <c r="AH11049" s="70"/>
      <c r="AI11049" s="70"/>
    </row>
    <row r="11050" spans="1:35" ht="12.75" customHeight="1" x14ac:dyDescent="0.2">
      <c r="A11050" s="64" t="s">
        <v>1831</v>
      </c>
      <c r="B11050" s="65" t="s">
        <v>1830</v>
      </c>
      <c r="C11050" s="65">
        <v>447884</v>
      </c>
      <c r="D11050" s="66">
        <f>VLOOKUP(A11050,'2.1 Termination Charges'!$B$4:$F$904,5,0)</f>
        <v>6.2100000000000002E-3</v>
      </c>
      <c r="G11050" s="67"/>
      <c r="H11050" s="67"/>
      <c r="J11050" s="67"/>
      <c r="P11050" s="68"/>
      <c r="Q11050" s="69"/>
      <c r="R11050" s="69"/>
      <c r="Z11050" s="70"/>
      <c r="AA11050" s="71"/>
      <c r="AB11050" s="70"/>
      <c r="AC11050" s="70"/>
      <c r="AD11050" s="53"/>
      <c r="AE11050" s="53"/>
      <c r="AF11050" s="72"/>
      <c r="AG11050" s="70"/>
      <c r="AH11050" s="70"/>
      <c r="AI11050" s="70"/>
    </row>
    <row r="11051" spans="1:35" ht="12.75" customHeight="1" x14ac:dyDescent="0.2">
      <c r="A11051" s="64" t="s">
        <v>1831</v>
      </c>
      <c r="B11051" s="65" t="s">
        <v>1830</v>
      </c>
      <c r="C11051" s="65">
        <v>447887</v>
      </c>
      <c r="D11051" s="66">
        <f>VLOOKUP(A11051,'2.1 Termination Charges'!$B$4:$F$904,5,0)</f>
        <v>6.2100000000000002E-3</v>
      </c>
      <c r="G11051" s="67"/>
      <c r="H11051" s="67"/>
      <c r="J11051" s="67"/>
      <c r="P11051" s="68"/>
      <c r="Q11051" s="69"/>
      <c r="R11051" s="69"/>
      <c r="Z11051" s="70"/>
      <c r="AA11051" s="71"/>
      <c r="AB11051" s="70"/>
      <c r="AC11051" s="70"/>
      <c r="AD11051" s="53"/>
      <c r="AE11051" s="53"/>
      <c r="AF11051" s="72"/>
      <c r="AG11051" s="70"/>
      <c r="AH11051" s="70"/>
      <c r="AI11051" s="70"/>
    </row>
    <row r="11052" spans="1:35" ht="12.75" customHeight="1" x14ac:dyDescent="0.2">
      <c r="A11052" s="64" t="s">
        <v>1831</v>
      </c>
      <c r="B11052" s="65" t="s">
        <v>1830</v>
      </c>
      <c r="C11052" s="65">
        <v>447899</v>
      </c>
      <c r="D11052" s="66">
        <f>VLOOKUP(A11052,'2.1 Termination Charges'!$B$4:$F$904,5,0)</f>
        <v>6.2100000000000002E-3</v>
      </c>
      <c r="G11052" s="67"/>
      <c r="H11052" s="67"/>
      <c r="J11052" s="67"/>
      <c r="P11052" s="68"/>
      <c r="Q11052" s="69"/>
      <c r="R11052" s="69"/>
      <c r="Z11052" s="70"/>
      <c r="AA11052" s="71"/>
      <c r="AB11052" s="70"/>
      <c r="AC11052" s="70"/>
      <c r="AD11052" s="53"/>
      <c r="AE11052" s="53"/>
      <c r="AF11052" s="72"/>
      <c r="AG11052" s="70"/>
      <c r="AH11052" s="70"/>
      <c r="AI11052" s="70"/>
    </row>
    <row r="11053" spans="1:35" ht="12.75" customHeight="1" x14ac:dyDescent="0.2">
      <c r="A11053" s="64" t="s">
        <v>1831</v>
      </c>
      <c r="B11053" s="65" t="s">
        <v>1830</v>
      </c>
      <c r="C11053" s="65">
        <v>447900</v>
      </c>
      <c r="D11053" s="66">
        <f>VLOOKUP(A11053,'2.1 Termination Charges'!$B$4:$F$904,5,0)</f>
        <v>6.2100000000000002E-3</v>
      </c>
      <c r="G11053" s="67"/>
      <c r="H11053" s="67"/>
      <c r="J11053" s="67"/>
      <c r="P11053" s="68"/>
      <c r="Q11053" s="69"/>
      <c r="R11053" s="69"/>
      <c r="Z11053" s="70"/>
      <c r="AA11053" s="71"/>
      <c r="AB11053" s="70"/>
      <c r="AC11053" s="70"/>
      <c r="AD11053" s="53"/>
      <c r="AE11053" s="53"/>
      <c r="AF11053" s="72"/>
      <c r="AG11053" s="70"/>
      <c r="AH11053" s="70"/>
      <c r="AI11053" s="70"/>
    </row>
    <row r="11054" spans="1:35" ht="12.75" customHeight="1" x14ac:dyDescent="0.2">
      <c r="A11054" s="64" t="s">
        <v>1831</v>
      </c>
      <c r="B11054" s="65" t="s">
        <v>1830</v>
      </c>
      <c r="C11054" s="65">
        <v>447901</v>
      </c>
      <c r="D11054" s="66">
        <f>VLOOKUP(A11054,'2.1 Termination Charges'!$B$4:$F$904,5,0)</f>
        <v>6.2100000000000002E-3</v>
      </c>
      <c r="G11054" s="67"/>
      <c r="H11054" s="67"/>
      <c r="J11054" s="67"/>
      <c r="P11054" s="68"/>
      <c r="Q11054" s="69"/>
      <c r="R11054" s="69"/>
      <c r="Z11054" s="70"/>
      <c r="AA11054" s="71"/>
      <c r="AB11054" s="70"/>
      <c r="AC11054" s="70"/>
      <c r="AD11054" s="53"/>
      <c r="AE11054" s="53"/>
      <c r="AF11054" s="72"/>
      <c r="AG11054" s="70"/>
      <c r="AH11054" s="70"/>
      <c r="AI11054" s="70"/>
    </row>
    <row r="11055" spans="1:35" ht="12.75" customHeight="1" x14ac:dyDescent="0.2">
      <c r="A11055" s="64" t="s">
        <v>1831</v>
      </c>
      <c r="B11055" s="65" t="s">
        <v>1830</v>
      </c>
      <c r="C11055" s="65">
        <v>447909</v>
      </c>
      <c r="D11055" s="66">
        <f>VLOOKUP(A11055,'2.1 Termination Charges'!$B$4:$F$904,5,0)</f>
        <v>6.2100000000000002E-3</v>
      </c>
      <c r="G11055" s="67"/>
      <c r="H11055" s="67"/>
      <c r="J11055" s="67"/>
      <c r="P11055" s="68"/>
      <c r="Q11055" s="69"/>
      <c r="R11055" s="69"/>
      <c r="Z11055" s="70"/>
      <c r="AA11055" s="71"/>
      <c r="AB11055" s="70"/>
      <c r="AC11055" s="70"/>
      <c r="AD11055" s="53"/>
      <c r="AE11055" s="53"/>
      <c r="AF11055" s="72"/>
      <c r="AG11055" s="70"/>
      <c r="AH11055" s="70"/>
      <c r="AI11055" s="70"/>
    </row>
    <row r="11056" spans="1:35" ht="12.75" customHeight="1" x14ac:dyDescent="0.2">
      <c r="A11056" s="64" t="s">
        <v>1831</v>
      </c>
      <c r="B11056" s="65" t="s">
        <v>1830</v>
      </c>
      <c r="C11056" s="65">
        <v>447917</v>
      </c>
      <c r="D11056" s="66">
        <f>VLOOKUP(A11056,'2.1 Termination Charges'!$B$4:$F$904,5,0)</f>
        <v>6.2100000000000002E-3</v>
      </c>
      <c r="G11056" s="67"/>
      <c r="H11056" s="67"/>
      <c r="J11056" s="67"/>
      <c r="P11056" s="68"/>
      <c r="Q11056" s="69"/>
      <c r="R11056" s="69"/>
      <c r="Z11056" s="70"/>
      <c r="AA11056" s="71"/>
      <c r="AB11056" s="70"/>
      <c r="AC11056" s="70"/>
      <c r="AD11056" s="53"/>
      <c r="AE11056" s="53"/>
      <c r="AF11056" s="72"/>
      <c r="AG11056" s="70"/>
      <c r="AH11056" s="70"/>
      <c r="AI11056" s="70"/>
    </row>
    <row r="11057" spans="1:35" ht="12.75" customHeight="1" x14ac:dyDescent="0.2">
      <c r="A11057" s="64" t="s">
        <v>1831</v>
      </c>
      <c r="B11057" s="65" t="s">
        <v>1830</v>
      </c>
      <c r="C11057" s="65">
        <v>447918</v>
      </c>
      <c r="D11057" s="66">
        <f>VLOOKUP(A11057,'2.1 Termination Charges'!$B$4:$F$904,5,0)</f>
        <v>6.2100000000000002E-3</v>
      </c>
      <c r="G11057" s="67"/>
      <c r="H11057" s="67"/>
      <c r="J11057" s="67"/>
      <c r="P11057" s="68"/>
      <c r="Q11057" s="69"/>
      <c r="R11057" s="69"/>
      <c r="Z11057" s="70"/>
      <c r="AA11057" s="71"/>
      <c r="AB11057" s="70"/>
      <c r="AC11057" s="70"/>
      <c r="AD11057" s="53"/>
      <c r="AE11057" s="53"/>
      <c r="AF11057" s="72"/>
      <c r="AG11057" s="70"/>
      <c r="AH11057" s="70"/>
      <c r="AI11057" s="70"/>
    </row>
    <row r="11058" spans="1:35" ht="12.75" customHeight="1" x14ac:dyDescent="0.2">
      <c r="A11058" s="64" t="s">
        <v>1831</v>
      </c>
      <c r="B11058" s="65" t="s">
        <v>1830</v>
      </c>
      <c r="C11058" s="65">
        <v>447919</v>
      </c>
      <c r="D11058" s="66">
        <f>VLOOKUP(A11058,'2.1 Termination Charges'!$B$4:$F$904,5,0)</f>
        <v>6.2100000000000002E-3</v>
      </c>
      <c r="G11058" s="67"/>
      <c r="H11058" s="67"/>
      <c r="J11058" s="67"/>
      <c r="P11058" s="68"/>
      <c r="Q11058" s="69"/>
      <c r="R11058" s="69"/>
      <c r="Z11058" s="70"/>
      <c r="AA11058" s="71"/>
      <c r="AB11058" s="70"/>
      <c r="AC11058" s="70"/>
      <c r="AD11058" s="53"/>
      <c r="AE11058" s="53"/>
      <c r="AF11058" s="72"/>
      <c r="AG11058" s="70"/>
      <c r="AH11058" s="70"/>
      <c r="AI11058" s="70"/>
    </row>
    <row r="11059" spans="1:35" ht="12.75" customHeight="1" x14ac:dyDescent="0.2">
      <c r="A11059" s="64" t="s">
        <v>1831</v>
      </c>
      <c r="B11059" s="65" t="s">
        <v>1830</v>
      </c>
      <c r="C11059" s="65">
        <v>447920</v>
      </c>
      <c r="D11059" s="66">
        <f>VLOOKUP(A11059,'2.1 Termination Charges'!$B$4:$F$904,5,0)</f>
        <v>6.2100000000000002E-3</v>
      </c>
      <c r="G11059" s="67"/>
      <c r="H11059" s="67"/>
      <c r="J11059" s="67"/>
      <c r="P11059" s="68"/>
      <c r="Q11059" s="69"/>
      <c r="R11059" s="69"/>
      <c r="Z11059" s="70"/>
      <c r="AA11059" s="71"/>
      <c r="AB11059" s="70"/>
      <c r="AC11059" s="70"/>
      <c r="AD11059" s="53"/>
      <c r="AE11059" s="53"/>
      <c r="AF11059" s="72"/>
      <c r="AG11059" s="70"/>
      <c r="AH11059" s="70"/>
      <c r="AI11059" s="70"/>
    </row>
    <row r="11060" spans="1:35" ht="12.75" customHeight="1" x14ac:dyDescent="0.2">
      <c r="A11060" s="64" t="s">
        <v>1831</v>
      </c>
      <c r="B11060" s="65" t="s">
        <v>1830</v>
      </c>
      <c r="C11060" s="65">
        <v>447979</v>
      </c>
      <c r="D11060" s="66">
        <f>VLOOKUP(A11060,'2.1 Termination Charges'!$B$4:$F$904,5,0)</f>
        <v>6.2100000000000002E-3</v>
      </c>
      <c r="G11060" s="67"/>
      <c r="H11060" s="67"/>
      <c r="J11060" s="67"/>
      <c r="P11060" s="68"/>
      <c r="Q11060" s="69"/>
      <c r="R11060" s="69"/>
      <c r="Z11060" s="70"/>
      <c r="AA11060" s="71"/>
      <c r="AB11060" s="70"/>
      <c r="AC11060" s="70"/>
      <c r="AD11060" s="53"/>
      <c r="AE11060" s="53"/>
      <c r="AF11060" s="72"/>
      <c r="AG11060" s="70"/>
      <c r="AH11060" s="70"/>
      <c r="AI11060" s="70"/>
    </row>
    <row r="11061" spans="1:35" ht="12.75" customHeight="1" x14ac:dyDescent="0.2">
      <c r="A11061" s="64" t="s">
        <v>1831</v>
      </c>
      <c r="B11061" s="65" t="s">
        <v>1830</v>
      </c>
      <c r="C11061" s="65">
        <v>447990</v>
      </c>
      <c r="D11061" s="66">
        <f>VLOOKUP(A11061,'2.1 Termination Charges'!$B$4:$F$904,5,0)</f>
        <v>6.2100000000000002E-3</v>
      </c>
      <c r="G11061" s="67"/>
      <c r="H11061" s="67"/>
      <c r="J11061" s="67"/>
      <c r="P11061" s="68"/>
      <c r="Q11061" s="69"/>
      <c r="R11061" s="69"/>
      <c r="Z11061" s="70"/>
      <c r="AA11061" s="71"/>
      <c r="AB11061" s="70"/>
      <c r="AC11061" s="70"/>
      <c r="AD11061" s="53"/>
      <c r="AE11061" s="53"/>
      <c r="AF11061" s="72"/>
      <c r="AG11061" s="70"/>
      <c r="AH11061" s="70"/>
      <c r="AI11061" s="70"/>
    </row>
    <row r="11062" spans="1:35" ht="12.75" customHeight="1" x14ac:dyDescent="0.2">
      <c r="A11062" s="64" t="s">
        <v>1833</v>
      </c>
      <c r="B11062" s="65" t="s">
        <v>1832</v>
      </c>
      <c r="C11062" s="65">
        <v>4471</v>
      </c>
      <c r="D11062" s="66">
        <f>VLOOKUP(A11062,'2.1 Termination Charges'!$B$4:$F$904,5,0)</f>
        <v>0.24571000000000001</v>
      </c>
      <c r="G11062" s="67"/>
      <c r="H11062" s="67"/>
      <c r="J11062" s="67"/>
      <c r="P11062" s="68"/>
      <c r="Q11062" s="69"/>
      <c r="R11062" s="69"/>
      <c r="Z11062" s="70"/>
      <c r="AA11062" s="71"/>
      <c r="AB11062" s="70"/>
      <c r="AC11062" s="70"/>
      <c r="AD11062" s="53"/>
      <c r="AE11062" s="53"/>
      <c r="AF11062" s="72"/>
      <c r="AG11062" s="70"/>
      <c r="AH11062" s="70"/>
      <c r="AI11062" s="70"/>
    </row>
    <row r="11063" spans="1:35" ht="12.75" customHeight="1" x14ac:dyDescent="0.2">
      <c r="A11063" s="64" t="s">
        <v>1833</v>
      </c>
      <c r="B11063" s="65" t="s">
        <v>1832</v>
      </c>
      <c r="C11063" s="65">
        <v>4473</v>
      </c>
      <c r="D11063" s="66">
        <f>VLOOKUP(A11063,'2.1 Termination Charges'!$B$4:$F$904,5,0)</f>
        <v>0.24571000000000001</v>
      </c>
      <c r="G11063" s="67"/>
      <c r="H11063" s="67"/>
      <c r="J11063" s="67"/>
      <c r="P11063" s="68"/>
      <c r="Q11063" s="69"/>
      <c r="R11063" s="69"/>
      <c r="Z11063" s="70"/>
      <c r="AA11063" s="71"/>
      <c r="AB11063" s="70"/>
      <c r="AC11063" s="70"/>
      <c r="AD11063" s="53"/>
      <c r="AE11063" s="53"/>
      <c r="AF11063" s="72"/>
      <c r="AG11063" s="70"/>
      <c r="AH11063" s="70"/>
      <c r="AI11063" s="70"/>
    </row>
    <row r="11064" spans="1:35" ht="12.75" customHeight="1" x14ac:dyDescent="0.2">
      <c r="A11064" s="64" t="s">
        <v>1833</v>
      </c>
      <c r="B11064" s="65" t="s">
        <v>1832</v>
      </c>
      <c r="C11064" s="65">
        <v>4474</v>
      </c>
      <c r="D11064" s="66">
        <f>VLOOKUP(A11064,'2.1 Termination Charges'!$B$4:$F$904,5,0)</f>
        <v>0.24571000000000001</v>
      </c>
      <c r="G11064" s="67"/>
      <c r="H11064" s="67"/>
      <c r="J11064" s="67"/>
      <c r="P11064" s="68"/>
      <c r="Q11064" s="69"/>
      <c r="R11064" s="69"/>
      <c r="Z11064" s="70"/>
      <c r="AA11064" s="71"/>
      <c r="AB11064" s="70"/>
      <c r="AC11064" s="70"/>
      <c r="AD11064" s="53"/>
      <c r="AE11064" s="53"/>
      <c r="AF11064" s="72"/>
      <c r="AG11064" s="70"/>
      <c r="AH11064" s="70"/>
      <c r="AI11064" s="70"/>
    </row>
    <row r="11065" spans="1:35" ht="12.75" customHeight="1" x14ac:dyDescent="0.2">
      <c r="A11065" s="64" t="s">
        <v>1833</v>
      </c>
      <c r="B11065" s="65" t="s">
        <v>1832</v>
      </c>
      <c r="C11065" s="65">
        <v>4475</v>
      </c>
      <c r="D11065" s="66">
        <f>VLOOKUP(A11065,'2.1 Termination Charges'!$B$4:$F$904,5,0)</f>
        <v>0.24571000000000001</v>
      </c>
      <c r="G11065" s="67"/>
      <c r="H11065" s="67"/>
      <c r="J11065" s="67"/>
      <c r="P11065" s="68"/>
      <c r="Q11065" s="69"/>
      <c r="R11065" s="69"/>
      <c r="Z11065" s="70"/>
      <c r="AA11065" s="71"/>
      <c r="AB11065" s="70"/>
      <c r="AC11065" s="70"/>
      <c r="AD11065" s="53"/>
      <c r="AE11065" s="53"/>
      <c r="AF11065" s="72"/>
      <c r="AG11065" s="70"/>
      <c r="AH11065" s="70"/>
      <c r="AI11065" s="70"/>
    </row>
    <row r="11066" spans="1:35" ht="12.75" customHeight="1" x14ac:dyDescent="0.2">
      <c r="A11066" s="64" t="s">
        <v>1833</v>
      </c>
      <c r="B11066" s="65" t="s">
        <v>1832</v>
      </c>
      <c r="C11066" s="65">
        <v>447624</v>
      </c>
      <c r="D11066" s="66">
        <f>VLOOKUP(A11066,'2.1 Termination Charges'!$B$4:$F$904,5,0)</f>
        <v>0.24571000000000001</v>
      </c>
      <c r="G11066" s="67"/>
      <c r="H11066" s="67"/>
      <c r="J11066" s="67"/>
      <c r="P11066" s="68"/>
      <c r="Q11066" s="69"/>
      <c r="R11066" s="69"/>
      <c r="Z11066" s="70"/>
      <c r="AA11066" s="71"/>
      <c r="AB11066" s="70"/>
      <c r="AC11066" s="70"/>
      <c r="AD11066" s="53"/>
      <c r="AE11066" s="53"/>
      <c r="AF11066" s="72"/>
      <c r="AG11066" s="70"/>
      <c r="AH11066" s="70"/>
      <c r="AI11066" s="70"/>
    </row>
    <row r="11067" spans="1:35" ht="12.75" customHeight="1" x14ac:dyDescent="0.2">
      <c r="A11067" s="64" t="s">
        <v>1833</v>
      </c>
      <c r="B11067" s="65" t="s">
        <v>1832</v>
      </c>
      <c r="C11067" s="65">
        <v>447700</v>
      </c>
      <c r="D11067" s="66">
        <f>VLOOKUP(A11067,'2.1 Termination Charges'!$B$4:$F$904,5,0)</f>
        <v>0.24571000000000001</v>
      </c>
      <c r="G11067" s="67"/>
      <c r="H11067" s="67"/>
      <c r="J11067" s="67"/>
      <c r="P11067" s="68"/>
      <c r="Q11067" s="69"/>
      <c r="R11067" s="69"/>
      <c r="Z11067" s="70"/>
      <c r="AA11067" s="71"/>
      <c r="AB11067" s="70"/>
      <c r="AC11067" s="70"/>
      <c r="AD11067" s="53"/>
      <c r="AE11067" s="53"/>
      <c r="AF11067" s="72"/>
      <c r="AG11067" s="70"/>
      <c r="AH11067" s="70"/>
      <c r="AI11067" s="70"/>
    </row>
    <row r="11068" spans="1:35" ht="12.75" customHeight="1" x14ac:dyDescent="0.2">
      <c r="A11068" s="64" t="s">
        <v>1833</v>
      </c>
      <c r="B11068" s="65" t="s">
        <v>1832</v>
      </c>
      <c r="C11068" s="65">
        <v>447744</v>
      </c>
      <c r="D11068" s="66">
        <f>VLOOKUP(A11068,'2.1 Termination Charges'!$B$4:$F$904,5,0)</f>
        <v>0.24571000000000001</v>
      </c>
      <c r="G11068" s="67"/>
      <c r="H11068" s="67"/>
      <c r="J11068" s="67"/>
      <c r="P11068" s="68"/>
      <c r="Q11068" s="69"/>
      <c r="R11068" s="69"/>
      <c r="Z11068" s="70"/>
      <c r="AA11068" s="71"/>
      <c r="AB11068" s="70"/>
      <c r="AC11068" s="70"/>
      <c r="AD11068" s="53"/>
      <c r="AE11068" s="53"/>
      <c r="AF11068" s="72"/>
      <c r="AG11068" s="70"/>
      <c r="AH11068" s="70"/>
      <c r="AI11068" s="70"/>
    </row>
    <row r="11069" spans="1:35" ht="12.75" customHeight="1" x14ac:dyDescent="0.2">
      <c r="A11069" s="64" t="s">
        <v>1833</v>
      </c>
      <c r="B11069" s="65" t="s">
        <v>1832</v>
      </c>
      <c r="C11069" s="65">
        <v>447755</v>
      </c>
      <c r="D11069" s="66">
        <f>VLOOKUP(A11069,'2.1 Termination Charges'!$B$4:$F$904,5,0)</f>
        <v>0.24571000000000001</v>
      </c>
      <c r="G11069" s="67"/>
      <c r="H11069" s="67"/>
      <c r="J11069" s="67"/>
      <c r="P11069" s="68"/>
      <c r="Q11069" s="69"/>
      <c r="R11069" s="69"/>
      <c r="Z11069" s="70"/>
      <c r="AA11069" s="71"/>
      <c r="AB11069" s="70"/>
      <c r="AC11069" s="70"/>
      <c r="AD11069" s="53"/>
      <c r="AE11069" s="53"/>
      <c r="AF11069" s="72"/>
      <c r="AG11069" s="70"/>
      <c r="AH11069" s="70"/>
      <c r="AI11069" s="70"/>
    </row>
    <row r="11070" spans="1:35" ht="12.75" customHeight="1" x14ac:dyDescent="0.2">
      <c r="A11070" s="64" t="s">
        <v>1833</v>
      </c>
      <c r="B11070" s="65" t="s">
        <v>1832</v>
      </c>
      <c r="C11070" s="65">
        <v>447781</v>
      </c>
      <c r="D11070" s="66">
        <f>VLOOKUP(A11070,'2.1 Termination Charges'!$B$4:$F$904,5,0)</f>
        <v>0.24571000000000001</v>
      </c>
      <c r="G11070" s="67"/>
      <c r="H11070" s="67"/>
      <c r="J11070" s="67"/>
      <c r="P11070" s="68"/>
      <c r="Q11070" s="69"/>
      <c r="R11070" s="69"/>
      <c r="Z11070" s="70"/>
      <c r="AA11070" s="71"/>
      <c r="AB11070" s="70"/>
      <c r="AC11070" s="70"/>
      <c r="AD11070" s="53"/>
      <c r="AE11070" s="53"/>
      <c r="AF11070" s="72"/>
      <c r="AG11070" s="70"/>
      <c r="AH11070" s="70"/>
      <c r="AI11070" s="70"/>
    </row>
    <row r="11071" spans="1:35" ht="12.75" customHeight="1" x14ac:dyDescent="0.2">
      <c r="A11071" s="64" t="s">
        <v>1833</v>
      </c>
      <c r="B11071" s="65" t="s">
        <v>1832</v>
      </c>
      <c r="C11071" s="65">
        <v>447797</v>
      </c>
      <c r="D11071" s="66">
        <f>VLOOKUP(A11071,'2.1 Termination Charges'!$B$4:$F$904,5,0)</f>
        <v>0.24571000000000001</v>
      </c>
      <c r="G11071" s="67"/>
      <c r="H11071" s="67"/>
      <c r="J11071" s="67"/>
      <c r="P11071" s="68"/>
      <c r="Q11071" s="69"/>
      <c r="R11071" s="69"/>
      <c r="Z11071" s="70"/>
      <c r="AA11071" s="71"/>
      <c r="AB11071" s="70"/>
      <c r="AC11071" s="70"/>
      <c r="AD11071" s="53"/>
      <c r="AE11071" s="53"/>
      <c r="AF11071" s="72"/>
      <c r="AG11071" s="70"/>
      <c r="AH11071" s="70"/>
      <c r="AI11071" s="70"/>
    </row>
    <row r="11072" spans="1:35" ht="12.75" customHeight="1" x14ac:dyDescent="0.2">
      <c r="A11072" s="64" t="s">
        <v>1833</v>
      </c>
      <c r="B11072" s="65" t="s">
        <v>1832</v>
      </c>
      <c r="C11072" s="65">
        <v>447822</v>
      </c>
      <c r="D11072" s="66">
        <f>VLOOKUP(A11072,'2.1 Termination Charges'!$B$4:$F$904,5,0)</f>
        <v>0.24571000000000001</v>
      </c>
      <c r="G11072" s="67"/>
      <c r="H11072" s="67"/>
      <c r="J11072" s="67"/>
      <c r="P11072" s="68"/>
      <c r="Q11072" s="69"/>
      <c r="R11072" s="69"/>
      <c r="Z11072" s="70"/>
      <c r="AA11072" s="71"/>
      <c r="AB11072" s="70"/>
      <c r="AC11072" s="70"/>
      <c r="AD11072" s="53"/>
      <c r="AE11072" s="53"/>
      <c r="AF11072" s="72"/>
      <c r="AG11072" s="70"/>
      <c r="AH11072" s="70"/>
      <c r="AI11072" s="70"/>
    </row>
    <row r="11073" spans="1:35" ht="12.75" customHeight="1" x14ac:dyDescent="0.2">
      <c r="A11073" s="64" t="s">
        <v>1833</v>
      </c>
      <c r="B11073" s="65" t="s">
        <v>1832</v>
      </c>
      <c r="C11073" s="65">
        <v>447829</v>
      </c>
      <c r="D11073" s="66">
        <f>VLOOKUP(A11073,'2.1 Termination Charges'!$B$4:$F$904,5,0)</f>
        <v>0.24571000000000001</v>
      </c>
      <c r="G11073" s="67"/>
      <c r="H11073" s="67"/>
      <c r="J11073" s="67"/>
      <c r="P11073" s="68"/>
      <c r="Q11073" s="69"/>
      <c r="R11073" s="69"/>
      <c r="Z11073" s="70"/>
      <c r="AA11073" s="71"/>
      <c r="AB11073" s="70"/>
      <c r="AC11073" s="70"/>
      <c r="AD11073" s="53"/>
      <c r="AE11073" s="53"/>
      <c r="AF11073" s="72"/>
      <c r="AG11073" s="70"/>
      <c r="AH11073" s="70"/>
      <c r="AI11073" s="70"/>
    </row>
    <row r="11074" spans="1:35" ht="12.75" customHeight="1" x14ac:dyDescent="0.2">
      <c r="A11074" s="64" t="s">
        <v>1833</v>
      </c>
      <c r="B11074" s="65" t="s">
        <v>1832</v>
      </c>
      <c r="C11074" s="65">
        <v>447839</v>
      </c>
      <c r="D11074" s="66">
        <f>VLOOKUP(A11074,'2.1 Termination Charges'!$B$4:$F$904,5,0)</f>
        <v>0.24571000000000001</v>
      </c>
      <c r="G11074" s="67"/>
      <c r="H11074" s="67"/>
      <c r="J11074" s="67"/>
      <c r="P11074" s="68"/>
      <c r="Q11074" s="69"/>
      <c r="R11074" s="69"/>
      <c r="Z11074" s="70"/>
      <c r="AA11074" s="71"/>
      <c r="AB11074" s="70"/>
      <c r="AC11074" s="70"/>
      <c r="AD11074" s="53"/>
      <c r="AE11074" s="53"/>
      <c r="AF11074" s="72"/>
      <c r="AG11074" s="70"/>
      <c r="AH11074" s="70"/>
      <c r="AI11074" s="70"/>
    </row>
    <row r="11075" spans="1:35" ht="12.75" customHeight="1" x14ac:dyDescent="0.2">
      <c r="A11075" s="64" t="s">
        <v>1833</v>
      </c>
      <c r="B11075" s="65" t="s">
        <v>1832</v>
      </c>
      <c r="C11075" s="65">
        <v>4478644</v>
      </c>
      <c r="D11075" s="66">
        <f>VLOOKUP(A11075,'2.1 Termination Charges'!$B$4:$F$904,5,0)</f>
        <v>0.24571000000000001</v>
      </c>
      <c r="G11075" s="67"/>
      <c r="H11075" s="67"/>
      <c r="J11075" s="67"/>
      <c r="P11075" s="68"/>
      <c r="Q11075" s="69"/>
      <c r="R11075" s="69"/>
      <c r="Z11075" s="70"/>
      <c r="AA11075" s="71"/>
      <c r="AB11075" s="70"/>
      <c r="AC11075" s="70"/>
      <c r="AD11075" s="53"/>
      <c r="AE11075" s="53"/>
      <c r="AF11075" s="72"/>
      <c r="AG11075" s="70"/>
      <c r="AH11075" s="70"/>
      <c r="AI11075" s="70"/>
    </row>
    <row r="11076" spans="1:35" ht="12.75" customHeight="1" x14ac:dyDescent="0.2">
      <c r="A11076" s="64" t="s">
        <v>1833</v>
      </c>
      <c r="B11076" s="65" t="s">
        <v>1832</v>
      </c>
      <c r="C11076" s="65">
        <v>4478722</v>
      </c>
      <c r="D11076" s="66">
        <f>VLOOKUP(A11076,'2.1 Termination Charges'!$B$4:$F$904,5,0)</f>
        <v>0.24571000000000001</v>
      </c>
      <c r="G11076" s="67"/>
      <c r="H11076" s="67"/>
      <c r="J11076" s="67"/>
      <c r="P11076" s="68"/>
      <c r="Q11076" s="69"/>
      <c r="R11076" s="69"/>
      <c r="Z11076" s="70"/>
      <c r="AA11076" s="71"/>
      <c r="AB11076" s="70"/>
      <c r="AC11076" s="70"/>
      <c r="AD11076" s="53"/>
      <c r="AE11076" s="53"/>
      <c r="AF11076" s="72"/>
      <c r="AG11076" s="70"/>
      <c r="AH11076" s="70"/>
      <c r="AI11076" s="70"/>
    </row>
    <row r="11077" spans="1:35" ht="12.75" customHeight="1" x14ac:dyDescent="0.2">
      <c r="A11077" s="64" t="s">
        <v>1833</v>
      </c>
      <c r="B11077" s="65" t="s">
        <v>1832</v>
      </c>
      <c r="C11077" s="65">
        <v>4478727</v>
      </c>
      <c r="D11077" s="66">
        <f>VLOOKUP(A11077,'2.1 Termination Charges'!$B$4:$F$904,5,0)</f>
        <v>0.24571000000000001</v>
      </c>
      <c r="G11077" s="67"/>
      <c r="H11077" s="67"/>
      <c r="J11077" s="67"/>
      <c r="P11077" s="68"/>
      <c r="Q11077" s="69"/>
      <c r="R11077" s="69"/>
      <c r="Z11077" s="70"/>
      <c r="AA11077" s="71"/>
      <c r="AB11077" s="70"/>
      <c r="AC11077" s="70"/>
      <c r="AD11077" s="53"/>
      <c r="AE11077" s="53"/>
      <c r="AF11077" s="72"/>
      <c r="AG11077" s="70"/>
      <c r="AH11077" s="70"/>
      <c r="AI11077" s="70"/>
    </row>
    <row r="11078" spans="1:35" ht="12.75" customHeight="1" x14ac:dyDescent="0.2">
      <c r="A11078" s="64" t="s">
        <v>1833</v>
      </c>
      <c r="B11078" s="65" t="s">
        <v>1832</v>
      </c>
      <c r="C11078" s="65">
        <v>4478730</v>
      </c>
      <c r="D11078" s="66">
        <f>VLOOKUP(A11078,'2.1 Termination Charges'!$B$4:$F$904,5,0)</f>
        <v>0.24571000000000001</v>
      </c>
      <c r="G11078" s="67"/>
      <c r="H11078" s="67"/>
      <c r="J11078" s="67"/>
      <c r="P11078" s="68"/>
      <c r="Q11078" s="69"/>
      <c r="R11078" s="69"/>
      <c r="Z11078" s="70"/>
      <c r="AA11078" s="71"/>
      <c r="AB11078" s="70"/>
      <c r="AC11078" s="70"/>
      <c r="AD11078" s="53"/>
      <c r="AE11078" s="53"/>
      <c r="AF11078" s="72"/>
      <c r="AG11078" s="70"/>
      <c r="AH11078" s="70"/>
      <c r="AI11078" s="70"/>
    </row>
    <row r="11079" spans="1:35" ht="12.75" customHeight="1" x14ac:dyDescent="0.2">
      <c r="A11079" s="64" t="s">
        <v>1833</v>
      </c>
      <c r="B11079" s="65" t="s">
        <v>1832</v>
      </c>
      <c r="C11079" s="65">
        <v>4478744</v>
      </c>
      <c r="D11079" s="66">
        <f>VLOOKUP(A11079,'2.1 Termination Charges'!$B$4:$F$904,5,0)</f>
        <v>0.24571000000000001</v>
      </c>
      <c r="G11079" s="67"/>
      <c r="H11079" s="67"/>
      <c r="J11079" s="67"/>
      <c r="P11079" s="68"/>
      <c r="Q11079" s="69"/>
      <c r="R11079" s="69"/>
      <c r="Z11079" s="70"/>
      <c r="AA11079" s="71"/>
      <c r="AB11079" s="70"/>
      <c r="AC11079" s="70"/>
      <c r="AD11079" s="53"/>
      <c r="AE11079" s="53"/>
      <c r="AF11079" s="72"/>
      <c r="AG11079" s="70"/>
      <c r="AH11079" s="70"/>
      <c r="AI11079" s="70"/>
    </row>
    <row r="11080" spans="1:35" ht="12.75" customHeight="1" x14ac:dyDescent="0.2">
      <c r="A11080" s="64" t="s">
        <v>1833</v>
      </c>
      <c r="B11080" s="65" t="s">
        <v>1832</v>
      </c>
      <c r="C11080" s="65">
        <v>4478745</v>
      </c>
      <c r="D11080" s="66">
        <f>VLOOKUP(A11080,'2.1 Termination Charges'!$B$4:$F$904,5,0)</f>
        <v>0.24571000000000001</v>
      </c>
      <c r="G11080" s="67"/>
      <c r="H11080" s="67"/>
      <c r="J11080" s="67"/>
      <c r="P11080" s="68"/>
      <c r="Q11080" s="69"/>
      <c r="R11080" s="69"/>
      <c r="Z11080" s="70"/>
      <c r="AA11080" s="71"/>
      <c r="AB11080" s="70"/>
      <c r="AC11080" s="70"/>
      <c r="AD11080" s="53"/>
      <c r="AE11080" s="53"/>
      <c r="AF11080" s="72"/>
      <c r="AG11080" s="70"/>
      <c r="AH11080" s="70"/>
      <c r="AI11080" s="70"/>
    </row>
    <row r="11081" spans="1:35" ht="12.75" customHeight="1" x14ac:dyDescent="0.2">
      <c r="A11081" s="64" t="s">
        <v>1833</v>
      </c>
      <c r="B11081" s="65" t="s">
        <v>1832</v>
      </c>
      <c r="C11081" s="65">
        <v>4478920</v>
      </c>
      <c r="D11081" s="66">
        <f>VLOOKUP(A11081,'2.1 Termination Charges'!$B$4:$F$904,5,0)</f>
        <v>0.24571000000000001</v>
      </c>
      <c r="G11081" s="67"/>
      <c r="H11081" s="67"/>
      <c r="J11081" s="67"/>
      <c r="P11081" s="68"/>
      <c r="Q11081" s="69"/>
      <c r="R11081" s="69"/>
      <c r="Z11081" s="70"/>
      <c r="AA11081" s="71"/>
      <c r="AB11081" s="70"/>
      <c r="AC11081" s="70"/>
      <c r="AD11081" s="53"/>
      <c r="AE11081" s="53"/>
      <c r="AF11081" s="72"/>
      <c r="AG11081" s="70"/>
      <c r="AH11081" s="70"/>
      <c r="AI11081" s="70"/>
    </row>
    <row r="11082" spans="1:35" ht="12.75" customHeight="1" x14ac:dyDescent="0.2">
      <c r="A11082" s="64" t="s">
        <v>1833</v>
      </c>
      <c r="B11082" s="65" t="s">
        <v>1832</v>
      </c>
      <c r="C11082" s="65">
        <v>4478921</v>
      </c>
      <c r="D11082" s="66">
        <f>VLOOKUP(A11082,'2.1 Termination Charges'!$B$4:$F$904,5,0)</f>
        <v>0.24571000000000001</v>
      </c>
      <c r="G11082" s="67"/>
      <c r="H11082" s="67"/>
      <c r="J11082" s="67"/>
      <c r="P11082" s="68"/>
      <c r="Q11082" s="69"/>
      <c r="R11082" s="69"/>
      <c r="Z11082" s="70"/>
      <c r="AA11082" s="71"/>
      <c r="AB11082" s="70"/>
      <c r="AC11082" s="70"/>
      <c r="AD11082" s="53"/>
      <c r="AE11082" s="53"/>
      <c r="AF11082" s="72"/>
      <c r="AG11082" s="70"/>
      <c r="AH11082" s="70"/>
      <c r="AI11082" s="70"/>
    </row>
    <row r="11083" spans="1:35" ht="12.75" customHeight="1" x14ac:dyDescent="0.2">
      <c r="A11083" s="64" t="s">
        <v>1833</v>
      </c>
      <c r="B11083" s="65" t="s">
        <v>1832</v>
      </c>
      <c r="C11083" s="65">
        <v>4478922</v>
      </c>
      <c r="D11083" s="66">
        <f>VLOOKUP(A11083,'2.1 Termination Charges'!$B$4:$F$904,5,0)</f>
        <v>0.24571000000000001</v>
      </c>
      <c r="G11083" s="67"/>
      <c r="H11083" s="67"/>
      <c r="J11083" s="67"/>
      <c r="P11083" s="68"/>
      <c r="Q11083" s="69"/>
      <c r="R11083" s="69"/>
      <c r="Z11083" s="70"/>
      <c r="AA11083" s="71"/>
      <c r="AB11083" s="70"/>
      <c r="AC11083" s="70"/>
      <c r="AD11083" s="53"/>
      <c r="AE11083" s="53"/>
      <c r="AF11083" s="72"/>
      <c r="AG11083" s="70"/>
      <c r="AH11083" s="70"/>
      <c r="AI11083" s="70"/>
    </row>
    <row r="11084" spans="1:35" ht="12.75" customHeight="1" x14ac:dyDescent="0.2">
      <c r="A11084" s="64" t="s">
        <v>1833</v>
      </c>
      <c r="B11084" s="65" t="s">
        <v>1832</v>
      </c>
      <c r="C11084" s="65">
        <v>4478925</v>
      </c>
      <c r="D11084" s="66">
        <f>VLOOKUP(A11084,'2.1 Termination Charges'!$B$4:$F$904,5,0)</f>
        <v>0.24571000000000001</v>
      </c>
      <c r="G11084" s="67"/>
      <c r="H11084" s="67"/>
      <c r="J11084" s="67"/>
      <c r="P11084" s="68"/>
      <c r="Q11084" s="69"/>
      <c r="R11084" s="69"/>
      <c r="Z11084" s="70"/>
      <c r="AA11084" s="71"/>
      <c r="AB11084" s="70"/>
      <c r="AC11084" s="70"/>
      <c r="AD11084" s="53"/>
      <c r="AE11084" s="53"/>
      <c r="AF11084" s="72"/>
      <c r="AG11084" s="70"/>
      <c r="AH11084" s="70"/>
      <c r="AI11084" s="70"/>
    </row>
    <row r="11085" spans="1:35" ht="12.75" customHeight="1" x14ac:dyDescent="0.2">
      <c r="A11085" s="64" t="s">
        <v>1833</v>
      </c>
      <c r="B11085" s="65" t="s">
        <v>1832</v>
      </c>
      <c r="C11085" s="65">
        <v>4478930</v>
      </c>
      <c r="D11085" s="66">
        <f>VLOOKUP(A11085,'2.1 Termination Charges'!$B$4:$F$904,5,0)</f>
        <v>0.24571000000000001</v>
      </c>
      <c r="G11085" s="67"/>
      <c r="H11085" s="67"/>
      <c r="J11085" s="67"/>
      <c r="P11085" s="68"/>
      <c r="Q11085" s="69"/>
      <c r="R11085" s="69"/>
      <c r="Z11085" s="70"/>
      <c r="AA11085" s="71"/>
      <c r="AB11085" s="70"/>
      <c r="AC11085" s="70"/>
      <c r="AD11085" s="53"/>
      <c r="AE11085" s="53"/>
      <c r="AF11085" s="72"/>
      <c r="AG11085" s="70"/>
      <c r="AH11085" s="70"/>
      <c r="AI11085" s="70"/>
    </row>
    <row r="11086" spans="1:35" ht="12.75" customHeight="1" x14ac:dyDescent="0.2">
      <c r="A11086" s="64" t="s">
        <v>1833</v>
      </c>
      <c r="B11086" s="65" t="s">
        <v>1832</v>
      </c>
      <c r="C11086" s="65">
        <v>4478931</v>
      </c>
      <c r="D11086" s="66">
        <f>VLOOKUP(A11086,'2.1 Termination Charges'!$B$4:$F$904,5,0)</f>
        <v>0.24571000000000001</v>
      </c>
      <c r="G11086" s="67"/>
      <c r="H11086" s="67"/>
      <c r="J11086" s="67"/>
      <c r="P11086" s="68"/>
      <c r="Q11086" s="69"/>
      <c r="R11086" s="69"/>
      <c r="Z11086" s="70"/>
      <c r="AA11086" s="71"/>
      <c r="AB11086" s="70"/>
      <c r="AC11086" s="70"/>
      <c r="AD11086" s="53"/>
      <c r="AE11086" s="53"/>
      <c r="AF11086" s="72"/>
      <c r="AG11086" s="70"/>
      <c r="AH11086" s="70"/>
      <c r="AI11086" s="70"/>
    </row>
    <row r="11087" spans="1:35" ht="12.75" customHeight="1" x14ac:dyDescent="0.2">
      <c r="A11087" s="64" t="s">
        <v>1833</v>
      </c>
      <c r="B11087" s="65" t="s">
        <v>1832</v>
      </c>
      <c r="C11087" s="65">
        <v>4478933</v>
      </c>
      <c r="D11087" s="66">
        <f>VLOOKUP(A11087,'2.1 Termination Charges'!$B$4:$F$904,5,0)</f>
        <v>0.24571000000000001</v>
      </c>
      <c r="G11087" s="67"/>
      <c r="H11087" s="67"/>
      <c r="J11087" s="67"/>
      <c r="P11087" s="68"/>
      <c r="Q11087" s="69"/>
      <c r="R11087" s="69"/>
      <c r="Z11087" s="70"/>
      <c r="AA11087" s="71"/>
      <c r="AB11087" s="70"/>
      <c r="AC11087" s="70"/>
      <c r="AD11087" s="53"/>
      <c r="AE11087" s="53"/>
      <c r="AF11087" s="72"/>
      <c r="AG11087" s="70"/>
      <c r="AH11087" s="70"/>
      <c r="AI11087" s="70"/>
    </row>
    <row r="11088" spans="1:35" ht="12.75" customHeight="1" x14ac:dyDescent="0.2">
      <c r="A11088" s="64" t="s">
        <v>1833</v>
      </c>
      <c r="B11088" s="65" t="s">
        <v>1832</v>
      </c>
      <c r="C11088" s="65">
        <v>4478938</v>
      </c>
      <c r="D11088" s="66">
        <f>VLOOKUP(A11088,'2.1 Termination Charges'!$B$4:$F$904,5,0)</f>
        <v>0.24571000000000001</v>
      </c>
      <c r="G11088" s="67"/>
      <c r="H11088" s="67"/>
      <c r="J11088" s="67"/>
      <c r="P11088" s="68"/>
      <c r="Q11088" s="69"/>
      <c r="R11088" s="69"/>
      <c r="Z11088" s="70"/>
      <c r="AA11088" s="71"/>
      <c r="AB11088" s="70"/>
      <c r="AC11088" s="70"/>
      <c r="AD11088" s="53"/>
      <c r="AE11088" s="53"/>
      <c r="AF11088" s="72"/>
      <c r="AG11088" s="70"/>
      <c r="AH11088" s="70"/>
      <c r="AI11088" s="70"/>
    </row>
    <row r="11089" spans="1:35" ht="12.75" customHeight="1" x14ac:dyDescent="0.2">
      <c r="A11089" s="64" t="s">
        <v>1833</v>
      </c>
      <c r="B11089" s="65" t="s">
        <v>1832</v>
      </c>
      <c r="C11089" s="65">
        <v>4478939</v>
      </c>
      <c r="D11089" s="66">
        <f>VLOOKUP(A11089,'2.1 Termination Charges'!$B$4:$F$904,5,0)</f>
        <v>0.24571000000000001</v>
      </c>
      <c r="G11089" s="67"/>
      <c r="H11089" s="67"/>
      <c r="J11089" s="67"/>
      <c r="P11089" s="68"/>
      <c r="Q11089" s="69"/>
      <c r="R11089" s="69"/>
      <c r="Z11089" s="70"/>
      <c r="AA11089" s="71"/>
      <c r="AB11089" s="70"/>
      <c r="AC11089" s="70"/>
      <c r="AD11089" s="53"/>
      <c r="AE11089" s="53"/>
      <c r="AF11089" s="72"/>
      <c r="AG11089" s="70"/>
      <c r="AH11089" s="70"/>
      <c r="AI11089" s="70"/>
    </row>
    <row r="11090" spans="1:35" ht="12.75" customHeight="1" x14ac:dyDescent="0.2">
      <c r="A11090" s="64" t="s">
        <v>1833</v>
      </c>
      <c r="B11090" s="65" t="s">
        <v>1832</v>
      </c>
      <c r="C11090" s="65">
        <v>447911</v>
      </c>
      <c r="D11090" s="66">
        <f>VLOOKUP(A11090,'2.1 Termination Charges'!$B$4:$F$904,5,0)</f>
        <v>0.24571000000000001</v>
      </c>
      <c r="G11090" s="67"/>
      <c r="H11090" s="67"/>
      <c r="J11090" s="67"/>
      <c r="P11090" s="68"/>
      <c r="Q11090" s="69"/>
      <c r="R11090" s="69"/>
      <c r="Z11090" s="70"/>
      <c r="AA11090" s="71"/>
      <c r="AB11090" s="70"/>
      <c r="AC11090" s="70"/>
      <c r="AD11090" s="53"/>
      <c r="AE11090" s="53"/>
      <c r="AF11090" s="72"/>
      <c r="AG11090" s="70"/>
      <c r="AH11090" s="70"/>
      <c r="AI11090" s="70"/>
    </row>
    <row r="11091" spans="1:35" ht="12.75" customHeight="1" x14ac:dyDescent="0.2">
      <c r="A11091" s="64" t="s">
        <v>1833</v>
      </c>
      <c r="B11091" s="65" t="s">
        <v>1832</v>
      </c>
      <c r="C11091" s="65">
        <v>447924</v>
      </c>
      <c r="D11091" s="66">
        <f>VLOOKUP(A11091,'2.1 Termination Charges'!$B$4:$F$904,5,0)</f>
        <v>0.24571000000000001</v>
      </c>
      <c r="G11091" s="67"/>
      <c r="H11091" s="67"/>
      <c r="J11091" s="67"/>
      <c r="P11091" s="68"/>
      <c r="Q11091" s="69"/>
      <c r="R11091" s="69"/>
      <c r="Z11091" s="70"/>
      <c r="AA11091" s="71"/>
      <c r="AB11091" s="70"/>
      <c r="AC11091" s="70"/>
      <c r="AD11091" s="53"/>
      <c r="AE11091" s="53"/>
      <c r="AF11091" s="72"/>
      <c r="AG11091" s="70"/>
      <c r="AH11091" s="70"/>
      <c r="AI11091" s="70"/>
    </row>
    <row r="11092" spans="1:35" ht="12.75" customHeight="1" x14ac:dyDescent="0.2">
      <c r="A11092" s="64" t="s">
        <v>1833</v>
      </c>
      <c r="B11092" s="65" t="s">
        <v>1832</v>
      </c>
      <c r="C11092" s="65">
        <v>447937</v>
      </c>
      <c r="D11092" s="66">
        <f>VLOOKUP(A11092,'2.1 Termination Charges'!$B$4:$F$904,5,0)</f>
        <v>0.24571000000000001</v>
      </c>
      <c r="G11092" s="67"/>
      <c r="H11092" s="67"/>
      <c r="J11092" s="67"/>
      <c r="P11092" s="68"/>
      <c r="Q11092" s="69"/>
      <c r="R11092" s="69"/>
      <c r="Z11092" s="70"/>
      <c r="AA11092" s="71"/>
      <c r="AB11092" s="70"/>
      <c r="AC11092" s="70"/>
      <c r="AD11092" s="53"/>
      <c r="AE11092" s="53"/>
      <c r="AF11092" s="72"/>
      <c r="AG11092" s="70"/>
      <c r="AH11092" s="70"/>
      <c r="AI11092" s="70"/>
    </row>
    <row r="11093" spans="1:35" ht="12.75" customHeight="1" x14ac:dyDescent="0.2">
      <c r="A11093" s="64" t="s">
        <v>1833</v>
      </c>
      <c r="B11093" s="65" t="s">
        <v>1832</v>
      </c>
      <c r="C11093" s="65">
        <v>447978</v>
      </c>
      <c r="D11093" s="66">
        <f>VLOOKUP(A11093,'2.1 Termination Charges'!$B$4:$F$904,5,0)</f>
        <v>0.24571000000000001</v>
      </c>
      <c r="G11093" s="67"/>
      <c r="H11093" s="67"/>
      <c r="J11093" s="67"/>
      <c r="P11093" s="68"/>
      <c r="Q11093" s="69"/>
      <c r="R11093" s="69"/>
      <c r="Z11093" s="70"/>
      <c r="AA11093" s="71"/>
      <c r="AB11093" s="70"/>
      <c r="AC11093" s="70"/>
      <c r="AD11093" s="53"/>
      <c r="AE11093" s="53"/>
      <c r="AF11093" s="72"/>
      <c r="AG11093" s="70"/>
      <c r="AH11093" s="70"/>
      <c r="AI11093" s="70"/>
    </row>
    <row r="11094" spans="1:35" ht="12.75" customHeight="1" x14ac:dyDescent="0.2">
      <c r="A11094" s="64" t="s">
        <v>1833</v>
      </c>
      <c r="B11094" s="65" t="s">
        <v>1832</v>
      </c>
      <c r="C11094" s="65">
        <v>447991</v>
      </c>
      <c r="D11094" s="66">
        <f>VLOOKUP(A11094,'2.1 Termination Charges'!$B$4:$F$904,5,0)</f>
        <v>0.24571000000000001</v>
      </c>
      <c r="G11094" s="67"/>
      <c r="H11094" s="67"/>
      <c r="J11094" s="67"/>
      <c r="P11094" s="68"/>
      <c r="Q11094" s="69"/>
      <c r="R11094" s="69"/>
      <c r="Z11094" s="70"/>
      <c r="AA11094" s="71"/>
      <c r="AB11094" s="70"/>
      <c r="AC11094" s="70"/>
      <c r="AD11094" s="53"/>
      <c r="AE11094" s="53"/>
      <c r="AF11094" s="72"/>
      <c r="AG11094" s="70"/>
      <c r="AH11094" s="70"/>
      <c r="AI11094" s="70"/>
    </row>
    <row r="11095" spans="1:35" ht="12.75" customHeight="1" x14ac:dyDescent="0.2">
      <c r="A11095" s="64" t="s">
        <v>1833</v>
      </c>
      <c r="B11095" s="65" t="s">
        <v>1832</v>
      </c>
      <c r="C11095" s="65">
        <v>447992</v>
      </c>
      <c r="D11095" s="66">
        <f>VLOOKUP(A11095,'2.1 Termination Charges'!$B$4:$F$904,5,0)</f>
        <v>0.24571000000000001</v>
      </c>
      <c r="G11095" s="67"/>
      <c r="H11095" s="67"/>
      <c r="J11095" s="67"/>
      <c r="P11095" s="68"/>
      <c r="Q11095" s="69"/>
      <c r="R11095" s="69"/>
      <c r="Z11095" s="70"/>
      <c r="AA11095" s="71"/>
      <c r="AB11095" s="70"/>
      <c r="AC11095" s="70"/>
      <c r="AD11095" s="53"/>
      <c r="AE11095" s="53"/>
      <c r="AF11095" s="72"/>
      <c r="AG11095" s="70"/>
      <c r="AH11095" s="70"/>
      <c r="AI11095" s="70"/>
    </row>
    <row r="11096" spans="1:35" ht="12.75" customHeight="1" x14ac:dyDescent="0.2">
      <c r="A11096" s="64" t="s">
        <v>1833</v>
      </c>
      <c r="B11096" s="65" t="s">
        <v>1832</v>
      </c>
      <c r="C11096" s="65">
        <v>447993</v>
      </c>
      <c r="D11096" s="66">
        <f>VLOOKUP(A11096,'2.1 Termination Charges'!$B$4:$F$904,5,0)</f>
        <v>0.24571000000000001</v>
      </c>
      <c r="G11096" s="67"/>
      <c r="H11096" s="67"/>
      <c r="J11096" s="67"/>
      <c r="P11096" s="68"/>
      <c r="Q11096" s="69"/>
      <c r="R11096" s="69"/>
      <c r="Z11096" s="70"/>
      <c r="AA11096" s="71"/>
      <c r="AB11096" s="70"/>
      <c r="AC11096" s="70"/>
      <c r="AD11096" s="53"/>
      <c r="AE11096" s="53"/>
      <c r="AF11096" s="72"/>
      <c r="AG11096" s="70"/>
      <c r="AH11096" s="70"/>
      <c r="AI11096" s="70"/>
    </row>
    <row r="11097" spans="1:35" ht="12.75" customHeight="1" x14ac:dyDescent="0.2">
      <c r="A11097" s="64" t="s">
        <v>1833</v>
      </c>
      <c r="B11097" s="65" t="s">
        <v>1832</v>
      </c>
      <c r="C11097" s="65">
        <v>447994</v>
      </c>
      <c r="D11097" s="66">
        <f>VLOOKUP(A11097,'2.1 Termination Charges'!$B$4:$F$904,5,0)</f>
        <v>0.24571000000000001</v>
      </c>
      <c r="G11097" s="67"/>
      <c r="H11097" s="67"/>
      <c r="J11097" s="67"/>
      <c r="P11097" s="68"/>
      <c r="Q11097" s="69"/>
      <c r="R11097" s="69"/>
      <c r="Z11097" s="70"/>
      <c r="AA11097" s="71"/>
      <c r="AB11097" s="70"/>
      <c r="AC11097" s="70"/>
      <c r="AD11097" s="53"/>
      <c r="AE11097" s="53"/>
      <c r="AF11097" s="72"/>
      <c r="AG11097" s="70"/>
      <c r="AH11097" s="70"/>
      <c r="AI11097" s="70"/>
    </row>
    <row r="11098" spans="1:35" ht="12.75" customHeight="1" x14ac:dyDescent="0.2">
      <c r="A11098" s="64" t="s">
        <v>1833</v>
      </c>
      <c r="B11098" s="65" t="s">
        <v>1832</v>
      </c>
      <c r="C11098" s="65">
        <v>447995</v>
      </c>
      <c r="D11098" s="66">
        <f>VLOOKUP(A11098,'2.1 Termination Charges'!$B$4:$F$904,5,0)</f>
        <v>0.24571000000000001</v>
      </c>
      <c r="G11098" s="67"/>
      <c r="H11098" s="67"/>
      <c r="J11098" s="67"/>
      <c r="P11098" s="68"/>
      <c r="Q11098" s="69"/>
      <c r="R11098" s="69"/>
      <c r="Z11098" s="70"/>
      <c r="AA11098" s="71"/>
      <c r="AB11098" s="70"/>
      <c r="AC11098" s="70"/>
      <c r="AD11098" s="53"/>
      <c r="AE11098" s="53"/>
      <c r="AF11098" s="72"/>
      <c r="AG11098" s="70"/>
      <c r="AH11098" s="70"/>
      <c r="AI11098" s="70"/>
    </row>
    <row r="11099" spans="1:35" ht="12.75" customHeight="1" x14ac:dyDescent="0.2">
      <c r="A11099" s="64" t="s">
        <v>1833</v>
      </c>
      <c r="B11099" s="65" t="s">
        <v>1832</v>
      </c>
      <c r="C11099" s="65">
        <v>447996</v>
      </c>
      <c r="D11099" s="66">
        <f>VLOOKUP(A11099,'2.1 Termination Charges'!$B$4:$F$904,5,0)</f>
        <v>0.24571000000000001</v>
      </c>
      <c r="G11099" s="67"/>
      <c r="H11099" s="67"/>
      <c r="J11099" s="67"/>
      <c r="P11099" s="68"/>
      <c r="Q11099" s="69"/>
      <c r="R11099" s="69"/>
      <c r="Z11099" s="70"/>
      <c r="AA11099" s="71"/>
      <c r="AB11099" s="70"/>
      <c r="AC11099" s="70"/>
      <c r="AD11099" s="53"/>
      <c r="AE11099" s="53"/>
      <c r="AF11099" s="72"/>
      <c r="AG11099" s="70"/>
      <c r="AH11099" s="70"/>
      <c r="AI11099" s="70"/>
    </row>
    <row r="11100" spans="1:35" ht="12.75" customHeight="1" x14ac:dyDescent="0.2">
      <c r="A11100" s="64" t="s">
        <v>1833</v>
      </c>
      <c r="B11100" s="65" t="s">
        <v>1832</v>
      </c>
      <c r="C11100" s="65">
        <v>447997</v>
      </c>
      <c r="D11100" s="66">
        <f>VLOOKUP(A11100,'2.1 Termination Charges'!$B$4:$F$904,5,0)</f>
        <v>0.24571000000000001</v>
      </c>
      <c r="G11100" s="67"/>
      <c r="H11100" s="67"/>
      <c r="J11100" s="67"/>
      <c r="P11100" s="68"/>
      <c r="Q11100" s="69"/>
      <c r="R11100" s="69"/>
      <c r="Z11100" s="70"/>
      <c r="AA11100" s="71"/>
      <c r="AB11100" s="70"/>
      <c r="AC11100" s="70"/>
      <c r="AD11100" s="53"/>
      <c r="AE11100" s="53"/>
      <c r="AF11100" s="72"/>
      <c r="AG11100" s="70"/>
      <c r="AH11100" s="70"/>
      <c r="AI11100" s="70"/>
    </row>
    <row r="11101" spans="1:35" ht="12.75" customHeight="1" x14ac:dyDescent="0.2">
      <c r="A11101" s="64" t="s">
        <v>1833</v>
      </c>
      <c r="B11101" s="65" t="s">
        <v>1832</v>
      </c>
      <c r="C11101" s="65">
        <v>447998</v>
      </c>
      <c r="D11101" s="66">
        <f>VLOOKUP(A11101,'2.1 Termination Charges'!$B$4:$F$904,5,0)</f>
        <v>0.24571000000000001</v>
      </c>
      <c r="G11101" s="67"/>
      <c r="H11101" s="67"/>
      <c r="J11101" s="67"/>
      <c r="P11101" s="68"/>
      <c r="Q11101" s="69"/>
      <c r="R11101" s="69"/>
      <c r="Z11101" s="70"/>
      <c r="AA11101" s="71"/>
      <c r="AB11101" s="70"/>
      <c r="AC11101" s="70"/>
      <c r="AD11101" s="53"/>
      <c r="AE11101" s="53"/>
      <c r="AF11101" s="72"/>
      <c r="AG11101" s="70"/>
      <c r="AH11101" s="70"/>
      <c r="AI11101" s="70"/>
    </row>
    <row r="11102" spans="1:35" ht="12.75" customHeight="1" x14ac:dyDescent="0.2">
      <c r="A11102" s="64" t="s">
        <v>1835</v>
      </c>
      <c r="B11102" s="65" t="s">
        <v>1834</v>
      </c>
      <c r="C11102" s="65">
        <v>443</v>
      </c>
      <c r="D11102" s="66">
        <f>VLOOKUP(A11102,'2.1 Termination Charges'!$B$4:$F$904,5,0)</f>
        <v>1.2E-2</v>
      </c>
      <c r="G11102" s="67"/>
      <c r="H11102" s="67"/>
      <c r="J11102" s="67"/>
      <c r="P11102" s="68"/>
      <c r="Q11102" s="69"/>
      <c r="R11102" s="69"/>
      <c r="Z11102" s="70"/>
      <c r="AA11102" s="71"/>
      <c r="AB11102" s="70"/>
      <c r="AC11102" s="70"/>
      <c r="AD11102" s="53"/>
      <c r="AE11102" s="53"/>
      <c r="AF11102" s="72"/>
      <c r="AG11102" s="70"/>
      <c r="AH11102" s="70"/>
      <c r="AI11102" s="70"/>
    </row>
    <row r="11103" spans="1:35" ht="12.75" customHeight="1" x14ac:dyDescent="0.2">
      <c r="A11103" s="64" t="s">
        <v>1837</v>
      </c>
      <c r="B11103" s="65" t="s">
        <v>1836</v>
      </c>
      <c r="C11103" s="65">
        <v>888</v>
      </c>
      <c r="D11103" s="66">
        <f>VLOOKUP(A11103,'2.1 Termination Charges'!$B$4:$F$904,5,0)</f>
        <v>3.5200000000000001E-3</v>
      </c>
      <c r="G11103" s="67"/>
      <c r="H11103" s="67"/>
      <c r="J11103" s="67"/>
      <c r="P11103" s="68"/>
      <c r="Q11103" s="69"/>
      <c r="R11103" s="69"/>
      <c r="Z11103" s="70"/>
      <c r="AA11103" s="71"/>
      <c r="AB11103" s="70"/>
      <c r="AC11103" s="70"/>
      <c r="AD11103" s="53"/>
      <c r="AE11103" s="53"/>
      <c r="AF11103" s="72"/>
      <c r="AG11103" s="70"/>
      <c r="AH11103" s="70"/>
      <c r="AI11103" s="70"/>
    </row>
    <row r="11104" spans="1:35" ht="12.75" customHeight="1" x14ac:dyDescent="0.2">
      <c r="A11104" s="64" t="s">
        <v>1839</v>
      </c>
      <c r="B11104" s="65" t="s">
        <v>1838</v>
      </c>
      <c r="C11104" s="65">
        <v>878</v>
      </c>
      <c r="D11104" s="66">
        <f>VLOOKUP(A11104,'2.1 Termination Charges'!$B$4:$F$904,5,0)</f>
        <v>0.83635000000000004</v>
      </c>
      <c r="G11104" s="67"/>
      <c r="H11104" s="67"/>
      <c r="J11104" s="67"/>
      <c r="P11104" s="68"/>
      <c r="Q11104" s="69"/>
      <c r="R11104" s="69"/>
      <c r="Z11104" s="70"/>
      <c r="AA11104" s="71"/>
      <c r="AB11104" s="70"/>
      <c r="AC11104" s="70"/>
      <c r="AD11104" s="53"/>
      <c r="AE11104" s="53"/>
      <c r="AF11104" s="72"/>
      <c r="AG11104" s="70"/>
      <c r="AH11104" s="70"/>
      <c r="AI11104" s="70"/>
    </row>
    <row r="11105" spans="1:35" ht="12.75" customHeight="1" x14ac:dyDescent="0.2">
      <c r="A11105" s="64" t="s">
        <v>1841</v>
      </c>
      <c r="B11105" s="65" t="s">
        <v>1840</v>
      </c>
      <c r="C11105" s="65">
        <v>598</v>
      </c>
      <c r="D11105" s="66">
        <f>VLOOKUP(A11105,'2.1 Termination Charges'!$B$4:$F$904,5,0)</f>
        <v>8.5330000000000003E-2</v>
      </c>
      <c r="G11105" s="67"/>
      <c r="H11105" s="67"/>
      <c r="J11105" s="67"/>
      <c r="P11105" s="68"/>
      <c r="Q11105" s="69"/>
      <c r="R11105" s="69"/>
      <c r="Z11105" s="70"/>
      <c r="AA11105" s="71"/>
      <c r="AB11105" s="70"/>
      <c r="AC11105" s="70"/>
      <c r="AD11105" s="53"/>
      <c r="AE11105" s="53"/>
      <c r="AF11105" s="72"/>
      <c r="AG11105" s="70"/>
      <c r="AH11105" s="70"/>
      <c r="AI11105" s="70"/>
    </row>
    <row r="11106" spans="1:35" ht="12.75" customHeight="1" x14ac:dyDescent="0.2">
      <c r="A11106" s="64" t="s">
        <v>1843</v>
      </c>
      <c r="B11106" s="65" t="s">
        <v>1842</v>
      </c>
      <c r="C11106" s="65">
        <v>5982</v>
      </c>
      <c r="D11106" s="66">
        <f>VLOOKUP(A11106,'2.1 Termination Charges'!$B$4:$F$904,5,0)</f>
        <v>5.8180000000000003E-2</v>
      </c>
      <c r="G11106" s="67"/>
      <c r="H11106" s="67"/>
      <c r="J11106" s="67"/>
      <c r="P11106" s="68"/>
      <c r="Q11106" s="69"/>
      <c r="R11106" s="69"/>
      <c r="Z11106" s="70"/>
      <c r="AA11106" s="71"/>
      <c r="AB11106" s="70"/>
      <c r="AC11106" s="70"/>
      <c r="AD11106" s="53"/>
      <c r="AE11106" s="53"/>
      <c r="AF11106" s="72"/>
      <c r="AG11106" s="70"/>
      <c r="AH11106" s="70"/>
      <c r="AI11106" s="70"/>
    </row>
    <row r="11107" spans="1:35" ht="12.75" customHeight="1" x14ac:dyDescent="0.2">
      <c r="A11107" s="64" t="s">
        <v>1845</v>
      </c>
      <c r="B11107" s="65" t="s">
        <v>1844</v>
      </c>
      <c r="C11107" s="65">
        <v>5989</v>
      </c>
      <c r="D11107" s="66">
        <f>VLOOKUP(A11107,'2.1 Termination Charges'!$B$4:$F$904,5,0)</f>
        <v>0.12121</v>
      </c>
      <c r="G11107" s="67"/>
      <c r="H11107" s="67"/>
      <c r="J11107" s="67"/>
      <c r="P11107" s="68"/>
      <c r="Q11107" s="69"/>
      <c r="R11107" s="69"/>
      <c r="Z11107" s="70"/>
      <c r="AA11107" s="71"/>
      <c r="AB11107" s="70"/>
      <c r="AC11107" s="70"/>
      <c r="AD11107" s="53"/>
      <c r="AE11107" s="53"/>
      <c r="AF11107" s="72"/>
      <c r="AG11107" s="70"/>
      <c r="AH11107" s="70"/>
      <c r="AI11107" s="70"/>
    </row>
    <row r="11108" spans="1:35" ht="12.75" customHeight="1" x14ac:dyDescent="0.2">
      <c r="A11108" s="64" t="s">
        <v>1847</v>
      </c>
      <c r="B11108" s="65" t="s">
        <v>1846</v>
      </c>
      <c r="C11108" s="65">
        <v>1201</v>
      </c>
      <c r="D11108" s="66">
        <f>VLOOKUP(A11108,'2.1 Termination Charges'!$B$4:$F$904,5,0)</f>
        <v>7.2700000000000004E-3</v>
      </c>
      <c r="G11108" s="67"/>
      <c r="H11108" s="67"/>
      <c r="J11108" s="67"/>
      <c r="P11108" s="68"/>
      <c r="Q11108" s="69"/>
      <c r="R11108" s="69"/>
      <c r="Z11108" s="70"/>
      <c r="AA11108" s="71"/>
      <c r="AB11108" s="70"/>
      <c r="AC11108" s="70"/>
      <c r="AD11108" s="53"/>
      <c r="AE11108" s="53"/>
      <c r="AF11108" s="72"/>
      <c r="AG11108" s="70"/>
      <c r="AH11108" s="70"/>
      <c r="AI11108" s="70"/>
    </row>
    <row r="11109" spans="1:35" ht="12.75" customHeight="1" x14ac:dyDescent="0.2">
      <c r="A11109" s="64" t="s">
        <v>1847</v>
      </c>
      <c r="B11109" s="65" t="s">
        <v>1846</v>
      </c>
      <c r="C11109" s="65">
        <v>1202</v>
      </c>
      <c r="D11109" s="66">
        <f>VLOOKUP(A11109,'2.1 Termination Charges'!$B$4:$F$904,5,0)</f>
        <v>7.2700000000000004E-3</v>
      </c>
      <c r="G11109" s="67"/>
      <c r="H11109" s="67"/>
      <c r="J11109" s="67"/>
      <c r="P11109" s="68"/>
      <c r="Q11109" s="69"/>
      <c r="R11109" s="69"/>
      <c r="Z11109" s="70"/>
      <c r="AA11109" s="71"/>
      <c r="AB11109" s="70"/>
      <c r="AC11109" s="70"/>
      <c r="AD11109" s="53"/>
      <c r="AE11109" s="53"/>
      <c r="AF11109" s="72"/>
      <c r="AG11109" s="70"/>
      <c r="AH11109" s="70"/>
      <c r="AI11109" s="70"/>
    </row>
    <row r="11110" spans="1:35" ht="12.75" customHeight="1" x14ac:dyDescent="0.2">
      <c r="A11110" s="64" t="s">
        <v>1847</v>
      </c>
      <c r="B11110" s="65" t="s">
        <v>1846</v>
      </c>
      <c r="C11110" s="65">
        <v>1203</v>
      </c>
      <c r="D11110" s="66">
        <f>VLOOKUP(A11110,'2.1 Termination Charges'!$B$4:$F$904,5,0)</f>
        <v>7.2700000000000004E-3</v>
      </c>
      <c r="G11110" s="67"/>
      <c r="H11110" s="67"/>
      <c r="J11110" s="67"/>
      <c r="P11110" s="68"/>
      <c r="Q11110" s="69"/>
      <c r="R11110" s="69"/>
      <c r="Z11110" s="70"/>
      <c r="AA11110" s="71"/>
      <c r="AB11110" s="70"/>
      <c r="AC11110" s="70"/>
      <c r="AD11110" s="53"/>
      <c r="AE11110" s="53"/>
      <c r="AF11110" s="72"/>
      <c r="AG11110" s="70"/>
      <c r="AH11110" s="70"/>
      <c r="AI11110" s="70"/>
    </row>
    <row r="11111" spans="1:35" ht="12.75" customHeight="1" x14ac:dyDescent="0.2">
      <c r="A11111" s="64" t="s">
        <v>1847</v>
      </c>
      <c r="B11111" s="65" t="s">
        <v>1846</v>
      </c>
      <c r="C11111" s="65">
        <v>1205</v>
      </c>
      <c r="D11111" s="66">
        <f>VLOOKUP(A11111,'2.1 Termination Charges'!$B$4:$F$904,5,0)</f>
        <v>7.2700000000000004E-3</v>
      </c>
      <c r="G11111" s="67"/>
      <c r="H11111" s="67"/>
      <c r="J11111" s="67"/>
      <c r="P11111" s="68"/>
      <c r="Q11111" s="69"/>
      <c r="R11111" s="69"/>
      <c r="Z11111" s="70"/>
      <c r="AA11111" s="71"/>
      <c r="AB11111" s="70"/>
      <c r="AC11111" s="70"/>
      <c r="AD11111" s="53"/>
      <c r="AE11111" s="53"/>
      <c r="AF11111" s="72"/>
      <c r="AG11111" s="70"/>
      <c r="AH11111" s="70"/>
      <c r="AI11111" s="70"/>
    </row>
    <row r="11112" spans="1:35" ht="12.75" customHeight="1" x14ac:dyDescent="0.2">
      <c r="A11112" s="64" t="s">
        <v>1847</v>
      </c>
      <c r="B11112" s="65" t="s">
        <v>1846</v>
      </c>
      <c r="C11112" s="65">
        <v>1206</v>
      </c>
      <c r="D11112" s="66">
        <f>VLOOKUP(A11112,'2.1 Termination Charges'!$B$4:$F$904,5,0)</f>
        <v>7.2700000000000004E-3</v>
      </c>
      <c r="G11112" s="67"/>
      <c r="H11112" s="67"/>
      <c r="J11112" s="67"/>
      <c r="P11112" s="68"/>
      <c r="Q11112" s="69"/>
      <c r="R11112" s="69"/>
      <c r="Z11112" s="70"/>
      <c r="AA11112" s="71"/>
      <c r="AB11112" s="70"/>
      <c r="AC11112" s="70"/>
      <c r="AD11112" s="53"/>
      <c r="AE11112" s="53"/>
      <c r="AF11112" s="72"/>
      <c r="AG11112" s="70"/>
      <c r="AH11112" s="70"/>
      <c r="AI11112" s="70"/>
    </row>
    <row r="11113" spans="1:35" ht="12.75" customHeight="1" x14ac:dyDescent="0.2">
      <c r="A11113" s="64" t="s">
        <v>1847</v>
      </c>
      <c r="B11113" s="65" t="s">
        <v>1846</v>
      </c>
      <c r="C11113" s="65">
        <v>1207</v>
      </c>
      <c r="D11113" s="66">
        <f>VLOOKUP(A11113,'2.1 Termination Charges'!$B$4:$F$904,5,0)</f>
        <v>7.2700000000000004E-3</v>
      </c>
      <c r="G11113" s="67"/>
      <c r="H11113" s="67"/>
      <c r="J11113" s="67"/>
      <c r="P11113" s="68"/>
      <c r="Q11113" s="69"/>
      <c r="R11113" s="69"/>
      <c r="Z11113" s="70"/>
      <c r="AA11113" s="71"/>
      <c r="AB11113" s="70"/>
      <c r="AC11113" s="70"/>
      <c r="AD11113" s="53"/>
      <c r="AE11113" s="53"/>
      <c r="AF11113" s="72"/>
      <c r="AG11113" s="70"/>
      <c r="AH11113" s="70"/>
      <c r="AI11113" s="70"/>
    </row>
    <row r="11114" spans="1:35" ht="12.75" customHeight="1" x14ac:dyDescent="0.2">
      <c r="A11114" s="64" t="s">
        <v>1847</v>
      </c>
      <c r="B11114" s="65" t="s">
        <v>1846</v>
      </c>
      <c r="C11114" s="65">
        <v>1208</v>
      </c>
      <c r="D11114" s="66">
        <f>VLOOKUP(A11114,'2.1 Termination Charges'!$B$4:$F$904,5,0)</f>
        <v>7.2700000000000004E-3</v>
      </c>
      <c r="G11114" s="67"/>
      <c r="H11114" s="67"/>
      <c r="J11114" s="67"/>
      <c r="P11114" s="68"/>
      <c r="Q11114" s="69"/>
      <c r="R11114" s="69"/>
      <c r="Z11114" s="70"/>
      <c r="AA11114" s="71"/>
      <c r="AB11114" s="70"/>
      <c r="AC11114" s="70"/>
      <c r="AD11114" s="53"/>
      <c r="AE11114" s="53"/>
      <c r="AF11114" s="72"/>
      <c r="AG11114" s="70"/>
      <c r="AH11114" s="70"/>
      <c r="AI11114" s="70"/>
    </row>
    <row r="11115" spans="1:35" ht="12.75" customHeight="1" x14ac:dyDescent="0.2">
      <c r="A11115" s="64" t="s">
        <v>1847</v>
      </c>
      <c r="B11115" s="65" t="s">
        <v>1846</v>
      </c>
      <c r="C11115" s="65">
        <v>1209</v>
      </c>
      <c r="D11115" s="66">
        <f>VLOOKUP(A11115,'2.1 Termination Charges'!$B$4:$F$904,5,0)</f>
        <v>7.2700000000000004E-3</v>
      </c>
      <c r="G11115" s="67"/>
      <c r="H11115" s="67"/>
      <c r="J11115" s="67"/>
      <c r="P11115" s="68"/>
      <c r="Q11115" s="69"/>
      <c r="R11115" s="69"/>
      <c r="Z11115" s="70"/>
      <c r="AA11115" s="71"/>
      <c r="AB11115" s="70"/>
      <c r="AC11115" s="70"/>
      <c r="AD11115" s="53"/>
      <c r="AE11115" s="53"/>
      <c r="AF11115" s="72"/>
      <c r="AG11115" s="70"/>
      <c r="AH11115" s="70"/>
      <c r="AI11115" s="70"/>
    </row>
    <row r="11116" spans="1:35" ht="12.75" customHeight="1" x14ac:dyDescent="0.2">
      <c r="A11116" s="64" t="s">
        <v>1847</v>
      </c>
      <c r="B11116" s="65" t="s">
        <v>1846</v>
      </c>
      <c r="C11116" s="65">
        <v>1210</v>
      </c>
      <c r="D11116" s="66">
        <f>VLOOKUP(A11116,'2.1 Termination Charges'!$B$4:$F$904,5,0)</f>
        <v>7.2700000000000004E-3</v>
      </c>
      <c r="G11116" s="67"/>
      <c r="H11116" s="67"/>
      <c r="J11116" s="67"/>
      <c r="P11116" s="68"/>
      <c r="Q11116" s="69"/>
      <c r="R11116" s="69"/>
      <c r="Z11116" s="70"/>
      <c r="AA11116" s="71"/>
      <c r="AB11116" s="70"/>
      <c r="AC11116" s="70"/>
      <c r="AD11116" s="53"/>
      <c r="AE11116" s="53"/>
      <c r="AF11116" s="72"/>
      <c r="AG11116" s="70"/>
      <c r="AH11116" s="70"/>
      <c r="AI11116" s="70"/>
    </row>
    <row r="11117" spans="1:35" ht="12.75" customHeight="1" x14ac:dyDescent="0.2">
      <c r="A11117" s="64" t="s">
        <v>1847</v>
      </c>
      <c r="B11117" s="65" t="s">
        <v>1846</v>
      </c>
      <c r="C11117" s="65">
        <v>1212</v>
      </c>
      <c r="D11117" s="66">
        <f>VLOOKUP(A11117,'2.1 Termination Charges'!$B$4:$F$904,5,0)</f>
        <v>7.2700000000000004E-3</v>
      </c>
      <c r="G11117" s="67"/>
      <c r="H11117" s="67"/>
      <c r="J11117" s="67"/>
      <c r="P11117" s="68"/>
      <c r="Q11117" s="69"/>
      <c r="R11117" s="69"/>
      <c r="Z11117" s="70"/>
      <c r="AA11117" s="71"/>
      <c r="AB11117" s="70"/>
      <c r="AC11117" s="70"/>
      <c r="AD11117" s="53"/>
      <c r="AE11117" s="53"/>
      <c r="AF11117" s="72"/>
      <c r="AG11117" s="70"/>
      <c r="AH11117" s="70"/>
      <c r="AI11117" s="70"/>
    </row>
    <row r="11118" spans="1:35" ht="12.75" customHeight="1" x14ac:dyDescent="0.2">
      <c r="A11118" s="64" t="s">
        <v>1847</v>
      </c>
      <c r="B11118" s="65" t="s">
        <v>1846</v>
      </c>
      <c r="C11118" s="65">
        <v>1213</v>
      </c>
      <c r="D11118" s="66">
        <f>VLOOKUP(A11118,'2.1 Termination Charges'!$B$4:$F$904,5,0)</f>
        <v>7.2700000000000004E-3</v>
      </c>
      <c r="G11118" s="67"/>
      <c r="H11118" s="67"/>
      <c r="J11118" s="67"/>
      <c r="P11118" s="68"/>
      <c r="Q11118" s="69"/>
      <c r="R11118" s="69"/>
      <c r="Z11118" s="70"/>
      <c r="AA11118" s="71"/>
      <c r="AB11118" s="70"/>
      <c r="AC11118" s="70"/>
      <c r="AD11118" s="53"/>
      <c r="AE11118" s="53"/>
      <c r="AF11118" s="72"/>
      <c r="AG11118" s="70"/>
      <c r="AH11118" s="70"/>
      <c r="AI11118" s="70"/>
    </row>
    <row r="11119" spans="1:35" ht="12.75" customHeight="1" x14ac:dyDescent="0.2">
      <c r="A11119" s="64" t="s">
        <v>1847</v>
      </c>
      <c r="B11119" s="65" t="s">
        <v>1846</v>
      </c>
      <c r="C11119" s="65">
        <v>1214</v>
      </c>
      <c r="D11119" s="66">
        <f>VLOOKUP(A11119,'2.1 Termination Charges'!$B$4:$F$904,5,0)</f>
        <v>7.2700000000000004E-3</v>
      </c>
      <c r="G11119" s="67"/>
      <c r="H11119" s="67"/>
      <c r="J11119" s="67"/>
      <c r="P11119" s="68"/>
      <c r="Q11119" s="69"/>
      <c r="R11119" s="69"/>
      <c r="Z11119" s="70"/>
      <c r="AA11119" s="71"/>
      <c r="AB11119" s="70"/>
      <c r="AC11119" s="70"/>
      <c r="AD11119" s="53"/>
      <c r="AE11119" s="53"/>
      <c r="AF11119" s="72"/>
      <c r="AG11119" s="70"/>
      <c r="AH11119" s="70"/>
      <c r="AI11119" s="70"/>
    </row>
    <row r="11120" spans="1:35" ht="12.75" customHeight="1" x14ac:dyDescent="0.2">
      <c r="A11120" s="64" t="s">
        <v>1847</v>
      </c>
      <c r="B11120" s="65" t="s">
        <v>1846</v>
      </c>
      <c r="C11120" s="65">
        <v>1215</v>
      </c>
      <c r="D11120" s="66">
        <f>VLOOKUP(A11120,'2.1 Termination Charges'!$B$4:$F$904,5,0)</f>
        <v>7.2700000000000004E-3</v>
      </c>
      <c r="G11120" s="67"/>
      <c r="H11120" s="67"/>
      <c r="J11120" s="67"/>
      <c r="P11120" s="68"/>
      <c r="Q11120" s="69"/>
      <c r="R11120" s="69"/>
      <c r="Z11120" s="70"/>
      <c r="AA11120" s="71"/>
      <c r="AB11120" s="70"/>
      <c r="AC11120" s="70"/>
      <c r="AD11120" s="53"/>
      <c r="AE11120" s="53"/>
      <c r="AF11120" s="72"/>
      <c r="AG11120" s="70"/>
      <c r="AH11120" s="70"/>
      <c r="AI11120" s="70"/>
    </row>
    <row r="11121" spans="1:35" ht="12.75" customHeight="1" x14ac:dyDescent="0.2">
      <c r="A11121" s="64" t="s">
        <v>1847</v>
      </c>
      <c r="B11121" s="65" t="s">
        <v>1846</v>
      </c>
      <c r="C11121" s="65">
        <v>1216</v>
      </c>
      <c r="D11121" s="66">
        <f>VLOOKUP(A11121,'2.1 Termination Charges'!$B$4:$F$904,5,0)</f>
        <v>7.2700000000000004E-3</v>
      </c>
      <c r="G11121" s="67"/>
      <c r="H11121" s="67"/>
      <c r="J11121" s="67"/>
      <c r="P11121" s="68"/>
      <c r="Q11121" s="69"/>
      <c r="R11121" s="69"/>
      <c r="Z11121" s="70"/>
      <c r="AA11121" s="71"/>
      <c r="AB11121" s="70"/>
      <c r="AC11121" s="70"/>
      <c r="AD11121" s="53"/>
      <c r="AE11121" s="53"/>
      <c r="AF11121" s="72"/>
      <c r="AG11121" s="70"/>
      <c r="AH11121" s="70"/>
      <c r="AI11121" s="70"/>
    </row>
    <row r="11122" spans="1:35" ht="12.75" customHeight="1" x14ac:dyDescent="0.2">
      <c r="A11122" s="64" t="s">
        <v>1847</v>
      </c>
      <c r="B11122" s="65" t="s">
        <v>1846</v>
      </c>
      <c r="C11122" s="65">
        <v>1217</v>
      </c>
      <c r="D11122" s="66">
        <f>VLOOKUP(A11122,'2.1 Termination Charges'!$B$4:$F$904,5,0)</f>
        <v>7.2700000000000004E-3</v>
      </c>
      <c r="G11122" s="67"/>
      <c r="H11122" s="67"/>
      <c r="J11122" s="67"/>
      <c r="P11122" s="68"/>
      <c r="Q11122" s="69"/>
      <c r="R11122" s="69"/>
      <c r="Z11122" s="70"/>
      <c r="AA11122" s="71"/>
      <c r="AB11122" s="70"/>
      <c r="AC11122" s="70"/>
      <c r="AD11122" s="53"/>
      <c r="AE11122" s="53"/>
      <c r="AF11122" s="72"/>
      <c r="AG11122" s="70"/>
      <c r="AH11122" s="70"/>
      <c r="AI11122" s="70"/>
    </row>
    <row r="11123" spans="1:35" ht="12.75" customHeight="1" x14ac:dyDescent="0.2">
      <c r="A11123" s="64" t="s">
        <v>1847</v>
      </c>
      <c r="B11123" s="65" t="s">
        <v>1846</v>
      </c>
      <c r="C11123" s="65">
        <v>1218</v>
      </c>
      <c r="D11123" s="66">
        <f>VLOOKUP(A11123,'2.1 Termination Charges'!$B$4:$F$904,5,0)</f>
        <v>7.2700000000000004E-3</v>
      </c>
      <c r="G11123" s="67"/>
      <c r="H11123" s="67"/>
      <c r="J11123" s="67"/>
      <c r="P11123" s="68"/>
      <c r="Q11123" s="69"/>
      <c r="R11123" s="69"/>
      <c r="Z11123" s="70"/>
      <c r="AA11123" s="71"/>
      <c r="AB11123" s="70"/>
      <c r="AC11123" s="70"/>
      <c r="AD11123" s="53"/>
      <c r="AE11123" s="53"/>
      <c r="AF11123" s="72"/>
      <c r="AG11123" s="70"/>
      <c r="AH11123" s="70"/>
      <c r="AI11123" s="70"/>
    </row>
    <row r="11124" spans="1:35" ht="12.75" customHeight="1" x14ac:dyDescent="0.2">
      <c r="A11124" s="64" t="s">
        <v>1847</v>
      </c>
      <c r="B11124" s="65" t="s">
        <v>1846</v>
      </c>
      <c r="C11124" s="65">
        <v>1219</v>
      </c>
      <c r="D11124" s="66">
        <f>VLOOKUP(A11124,'2.1 Termination Charges'!$B$4:$F$904,5,0)</f>
        <v>7.2700000000000004E-3</v>
      </c>
      <c r="G11124" s="67"/>
      <c r="H11124" s="67"/>
      <c r="J11124" s="67"/>
      <c r="P11124" s="68"/>
      <c r="Q11124" s="69"/>
      <c r="R11124" s="69"/>
      <c r="Z11124" s="70"/>
      <c r="AA11124" s="71"/>
      <c r="AB11124" s="70"/>
      <c r="AC11124" s="70"/>
      <c r="AD11124" s="53"/>
      <c r="AE11124" s="53"/>
      <c r="AF11124" s="72"/>
      <c r="AG11124" s="70"/>
      <c r="AH11124" s="70"/>
      <c r="AI11124" s="70"/>
    </row>
    <row r="11125" spans="1:35" ht="12.75" customHeight="1" x14ac:dyDescent="0.2">
      <c r="A11125" s="64" t="s">
        <v>1847</v>
      </c>
      <c r="B11125" s="65" t="s">
        <v>1846</v>
      </c>
      <c r="C11125" s="65">
        <v>1220</v>
      </c>
      <c r="D11125" s="66">
        <f>VLOOKUP(A11125,'2.1 Termination Charges'!$B$4:$F$904,5,0)</f>
        <v>7.2700000000000004E-3</v>
      </c>
      <c r="G11125" s="67"/>
      <c r="H11125" s="67"/>
      <c r="J11125" s="67"/>
      <c r="P11125" s="68"/>
      <c r="Q11125" s="69"/>
      <c r="R11125" s="69"/>
      <c r="Z11125" s="70"/>
      <c r="AA11125" s="71"/>
      <c r="AB11125" s="70"/>
      <c r="AC11125" s="70"/>
      <c r="AD11125" s="53"/>
      <c r="AE11125" s="53"/>
      <c r="AF11125" s="72"/>
      <c r="AG11125" s="70"/>
      <c r="AH11125" s="70"/>
      <c r="AI11125" s="70"/>
    </row>
    <row r="11126" spans="1:35" ht="12.75" customHeight="1" x14ac:dyDescent="0.2">
      <c r="A11126" s="64" t="s">
        <v>1847</v>
      </c>
      <c r="B11126" s="65" t="s">
        <v>1846</v>
      </c>
      <c r="C11126" s="65">
        <v>1221</v>
      </c>
      <c r="D11126" s="66">
        <f>VLOOKUP(A11126,'2.1 Termination Charges'!$B$4:$F$904,5,0)</f>
        <v>7.2700000000000004E-3</v>
      </c>
      <c r="G11126" s="67"/>
      <c r="H11126" s="67"/>
      <c r="J11126" s="67"/>
      <c r="P11126" s="68"/>
      <c r="Q11126" s="69"/>
      <c r="R11126" s="69"/>
      <c r="Z11126" s="70"/>
      <c r="AA11126" s="71"/>
      <c r="AB11126" s="70"/>
      <c r="AC11126" s="70"/>
      <c r="AD11126" s="53"/>
      <c r="AE11126" s="53"/>
      <c r="AF11126" s="72"/>
      <c r="AG11126" s="70"/>
      <c r="AH11126" s="70"/>
      <c r="AI11126" s="70"/>
    </row>
    <row r="11127" spans="1:35" ht="12.75" customHeight="1" x14ac:dyDescent="0.2">
      <c r="A11127" s="64" t="s">
        <v>1847</v>
      </c>
      <c r="B11127" s="65" t="s">
        <v>1846</v>
      </c>
      <c r="C11127" s="65">
        <v>1223</v>
      </c>
      <c r="D11127" s="66">
        <f>VLOOKUP(A11127,'2.1 Termination Charges'!$B$4:$F$904,5,0)</f>
        <v>7.2700000000000004E-3</v>
      </c>
      <c r="G11127" s="67"/>
      <c r="H11127" s="67"/>
      <c r="J11127" s="67"/>
      <c r="P11127" s="68"/>
      <c r="Q11127" s="69"/>
      <c r="R11127" s="69"/>
      <c r="Z11127" s="70"/>
      <c r="AA11127" s="71"/>
      <c r="AB11127" s="70"/>
      <c r="AC11127" s="70"/>
      <c r="AD11127" s="53"/>
      <c r="AE11127" s="53"/>
      <c r="AF11127" s="72"/>
      <c r="AG11127" s="70"/>
      <c r="AH11127" s="70"/>
      <c r="AI11127" s="70"/>
    </row>
    <row r="11128" spans="1:35" ht="12.75" customHeight="1" x14ac:dyDescent="0.2">
      <c r="A11128" s="64" t="s">
        <v>1847</v>
      </c>
      <c r="B11128" s="65" t="s">
        <v>1846</v>
      </c>
      <c r="C11128" s="65">
        <v>1224</v>
      </c>
      <c r="D11128" s="66">
        <f>VLOOKUP(A11128,'2.1 Termination Charges'!$B$4:$F$904,5,0)</f>
        <v>7.2700000000000004E-3</v>
      </c>
      <c r="G11128" s="67"/>
      <c r="H11128" s="67"/>
      <c r="J11128" s="67"/>
      <c r="P11128" s="68"/>
      <c r="Q11128" s="69"/>
      <c r="R11128" s="69"/>
      <c r="Z11128" s="70"/>
      <c r="AA11128" s="71"/>
      <c r="AB11128" s="70"/>
      <c r="AC11128" s="70"/>
      <c r="AD11128" s="53"/>
      <c r="AE11128" s="53"/>
      <c r="AF11128" s="72"/>
      <c r="AG11128" s="70"/>
      <c r="AH11128" s="70"/>
      <c r="AI11128" s="70"/>
    </row>
    <row r="11129" spans="1:35" ht="12.75" customHeight="1" x14ac:dyDescent="0.2">
      <c r="A11129" s="64" t="s">
        <v>1847</v>
      </c>
      <c r="B11129" s="65" t="s">
        <v>1846</v>
      </c>
      <c r="C11129" s="65">
        <v>1225</v>
      </c>
      <c r="D11129" s="66">
        <f>VLOOKUP(A11129,'2.1 Termination Charges'!$B$4:$F$904,5,0)</f>
        <v>7.2700000000000004E-3</v>
      </c>
      <c r="G11129" s="67"/>
      <c r="H11129" s="67"/>
      <c r="J11129" s="67"/>
      <c r="P11129" s="68"/>
      <c r="Q11129" s="69"/>
      <c r="R11129" s="69"/>
      <c r="Z11129" s="70"/>
      <c r="AA11129" s="71"/>
      <c r="AB11129" s="70"/>
      <c r="AC11129" s="70"/>
      <c r="AD11129" s="53"/>
      <c r="AE11129" s="53"/>
      <c r="AF11129" s="72"/>
      <c r="AG11129" s="70"/>
      <c r="AH11129" s="70"/>
      <c r="AI11129" s="70"/>
    </row>
    <row r="11130" spans="1:35" ht="12.75" customHeight="1" x14ac:dyDescent="0.2">
      <c r="A11130" s="64" t="s">
        <v>1847</v>
      </c>
      <c r="B11130" s="65" t="s">
        <v>1846</v>
      </c>
      <c r="C11130" s="65">
        <v>1227</v>
      </c>
      <c r="D11130" s="66">
        <f>VLOOKUP(A11130,'2.1 Termination Charges'!$B$4:$F$904,5,0)</f>
        <v>7.2700000000000004E-3</v>
      </c>
      <c r="G11130" s="67"/>
      <c r="H11130" s="67"/>
      <c r="J11130" s="67"/>
      <c r="P11130" s="68"/>
      <c r="Q11130" s="69"/>
      <c r="R11130" s="69"/>
      <c r="Z11130" s="70"/>
      <c r="AA11130" s="71"/>
      <c r="AB11130" s="70"/>
      <c r="AC11130" s="70"/>
      <c r="AD11130" s="53"/>
      <c r="AE11130" s="53"/>
      <c r="AF11130" s="72"/>
      <c r="AG11130" s="70"/>
      <c r="AH11130" s="70"/>
      <c r="AI11130" s="70"/>
    </row>
    <row r="11131" spans="1:35" ht="12.75" customHeight="1" x14ac:dyDescent="0.2">
      <c r="A11131" s="64" t="s">
        <v>1847</v>
      </c>
      <c r="B11131" s="65" t="s">
        <v>1846</v>
      </c>
      <c r="C11131" s="65">
        <v>1228</v>
      </c>
      <c r="D11131" s="66">
        <f>VLOOKUP(A11131,'2.1 Termination Charges'!$B$4:$F$904,5,0)</f>
        <v>7.2700000000000004E-3</v>
      </c>
      <c r="G11131" s="67"/>
      <c r="H11131" s="67"/>
      <c r="J11131" s="67"/>
      <c r="P11131" s="68"/>
      <c r="Q11131" s="69"/>
      <c r="R11131" s="69"/>
      <c r="Z11131" s="70"/>
      <c r="AA11131" s="71"/>
      <c r="AB11131" s="70"/>
      <c r="AC11131" s="70"/>
      <c r="AD11131" s="53"/>
      <c r="AE11131" s="53"/>
      <c r="AF11131" s="72"/>
      <c r="AG11131" s="70"/>
      <c r="AH11131" s="70"/>
      <c r="AI11131" s="70"/>
    </row>
    <row r="11132" spans="1:35" ht="12.75" customHeight="1" x14ac:dyDescent="0.2">
      <c r="A11132" s="64" t="s">
        <v>1847</v>
      </c>
      <c r="B11132" s="65" t="s">
        <v>1846</v>
      </c>
      <c r="C11132" s="65">
        <v>1229</v>
      </c>
      <c r="D11132" s="66">
        <f>VLOOKUP(A11132,'2.1 Termination Charges'!$B$4:$F$904,5,0)</f>
        <v>7.2700000000000004E-3</v>
      </c>
      <c r="G11132" s="67"/>
      <c r="H11132" s="67"/>
      <c r="J11132" s="67"/>
      <c r="P11132" s="68"/>
      <c r="Q11132" s="69"/>
      <c r="R11132" s="69"/>
      <c r="Z11132" s="70"/>
      <c r="AA11132" s="71"/>
      <c r="AB11132" s="70"/>
      <c r="AC11132" s="70"/>
      <c r="AD11132" s="53"/>
      <c r="AE11132" s="53"/>
      <c r="AF11132" s="72"/>
      <c r="AG11132" s="70"/>
      <c r="AH11132" s="70"/>
      <c r="AI11132" s="70"/>
    </row>
    <row r="11133" spans="1:35" ht="12.75" customHeight="1" x14ac:dyDescent="0.2">
      <c r="A11133" s="64" t="s">
        <v>1847</v>
      </c>
      <c r="B11133" s="65" t="s">
        <v>1846</v>
      </c>
      <c r="C11133" s="65">
        <v>1231</v>
      </c>
      <c r="D11133" s="66">
        <f>VLOOKUP(A11133,'2.1 Termination Charges'!$B$4:$F$904,5,0)</f>
        <v>7.2700000000000004E-3</v>
      </c>
      <c r="G11133" s="67"/>
      <c r="H11133" s="67"/>
      <c r="J11133" s="67"/>
      <c r="P11133" s="68"/>
      <c r="Q11133" s="69"/>
      <c r="R11133" s="69"/>
      <c r="Z11133" s="70"/>
      <c r="AA11133" s="71"/>
      <c r="AB11133" s="70"/>
      <c r="AC11133" s="70"/>
      <c r="AD11133" s="53"/>
      <c r="AE11133" s="53"/>
      <c r="AF11133" s="72"/>
      <c r="AG11133" s="70"/>
      <c r="AH11133" s="70"/>
      <c r="AI11133" s="70"/>
    </row>
    <row r="11134" spans="1:35" ht="12.75" customHeight="1" x14ac:dyDescent="0.2">
      <c r="A11134" s="64" t="s">
        <v>1847</v>
      </c>
      <c r="B11134" s="65" t="s">
        <v>1846</v>
      </c>
      <c r="C11134" s="65">
        <v>1232</v>
      </c>
      <c r="D11134" s="66">
        <f>VLOOKUP(A11134,'2.1 Termination Charges'!$B$4:$F$904,5,0)</f>
        <v>7.2700000000000004E-3</v>
      </c>
      <c r="G11134" s="67"/>
      <c r="H11134" s="67"/>
      <c r="J11134" s="67"/>
      <c r="P11134" s="68"/>
      <c r="Q11134" s="69"/>
      <c r="R11134" s="69"/>
      <c r="Z11134" s="70"/>
      <c r="AA11134" s="71"/>
      <c r="AB11134" s="70"/>
      <c r="AC11134" s="70"/>
      <c r="AD11134" s="53"/>
      <c r="AE11134" s="53"/>
      <c r="AF11134" s="72"/>
      <c r="AG11134" s="70"/>
      <c r="AH11134" s="70"/>
      <c r="AI11134" s="70"/>
    </row>
    <row r="11135" spans="1:35" ht="12.75" customHeight="1" x14ac:dyDescent="0.2">
      <c r="A11135" s="64" t="s">
        <v>1847</v>
      </c>
      <c r="B11135" s="65" t="s">
        <v>1846</v>
      </c>
      <c r="C11135" s="65">
        <v>1234</v>
      </c>
      <c r="D11135" s="66">
        <f>VLOOKUP(A11135,'2.1 Termination Charges'!$B$4:$F$904,5,0)</f>
        <v>7.2700000000000004E-3</v>
      </c>
      <c r="G11135" s="67"/>
      <c r="H11135" s="67"/>
      <c r="J11135" s="67"/>
      <c r="P11135" s="68"/>
      <c r="Q11135" s="69"/>
      <c r="R11135" s="69"/>
      <c r="Z11135" s="70"/>
      <c r="AA11135" s="71"/>
      <c r="AB11135" s="70"/>
      <c r="AC11135" s="70"/>
      <c r="AD11135" s="53"/>
      <c r="AE11135" s="53"/>
      <c r="AF11135" s="72"/>
      <c r="AG11135" s="70"/>
      <c r="AH11135" s="70"/>
      <c r="AI11135" s="70"/>
    </row>
    <row r="11136" spans="1:35" ht="12.75" customHeight="1" x14ac:dyDescent="0.2">
      <c r="A11136" s="64" t="s">
        <v>1847</v>
      </c>
      <c r="B11136" s="65" t="s">
        <v>1846</v>
      </c>
      <c r="C11136" s="65">
        <v>1235</v>
      </c>
      <c r="D11136" s="66">
        <f>VLOOKUP(A11136,'2.1 Termination Charges'!$B$4:$F$904,5,0)</f>
        <v>7.2700000000000004E-3</v>
      </c>
      <c r="G11136" s="67"/>
      <c r="H11136" s="67"/>
      <c r="J11136" s="67"/>
      <c r="P11136" s="68"/>
      <c r="Q11136" s="69"/>
      <c r="R11136" s="69"/>
      <c r="Z11136" s="70"/>
      <c r="AA11136" s="71"/>
      <c r="AB11136" s="70"/>
      <c r="AC11136" s="70"/>
      <c r="AD11136" s="53"/>
      <c r="AE11136" s="53"/>
      <c r="AF11136" s="72"/>
      <c r="AG11136" s="70"/>
      <c r="AH11136" s="70"/>
      <c r="AI11136" s="70"/>
    </row>
    <row r="11137" spans="1:35" ht="12.75" customHeight="1" x14ac:dyDescent="0.2">
      <c r="A11137" s="64" t="s">
        <v>1847</v>
      </c>
      <c r="B11137" s="65" t="s">
        <v>1846</v>
      </c>
      <c r="C11137" s="65">
        <v>1237</v>
      </c>
      <c r="D11137" s="66">
        <f>VLOOKUP(A11137,'2.1 Termination Charges'!$B$4:$F$904,5,0)</f>
        <v>7.2700000000000004E-3</v>
      </c>
      <c r="G11137" s="67"/>
      <c r="H11137" s="67"/>
      <c r="J11137" s="67"/>
      <c r="P11137" s="68"/>
      <c r="Q11137" s="69"/>
      <c r="R11137" s="69"/>
      <c r="Z11137" s="70"/>
      <c r="AA11137" s="71"/>
      <c r="AB11137" s="70"/>
      <c r="AC11137" s="70"/>
      <c r="AD11137" s="53"/>
      <c r="AE11137" s="53"/>
      <c r="AF11137" s="72"/>
      <c r="AG11137" s="70"/>
      <c r="AH11137" s="70"/>
      <c r="AI11137" s="70"/>
    </row>
    <row r="11138" spans="1:35" ht="12.75" customHeight="1" x14ac:dyDescent="0.2">
      <c r="A11138" s="64" t="s">
        <v>1847</v>
      </c>
      <c r="B11138" s="65" t="s">
        <v>1846</v>
      </c>
      <c r="C11138" s="65">
        <v>1239</v>
      </c>
      <c r="D11138" s="66">
        <f>VLOOKUP(A11138,'2.1 Termination Charges'!$B$4:$F$904,5,0)</f>
        <v>7.2700000000000004E-3</v>
      </c>
      <c r="G11138" s="67"/>
      <c r="H11138" s="67"/>
      <c r="J11138" s="67"/>
      <c r="P11138" s="68"/>
      <c r="Q11138" s="69"/>
      <c r="R11138" s="69"/>
      <c r="Z11138" s="70"/>
      <c r="AA11138" s="71"/>
      <c r="AB11138" s="70"/>
      <c r="AC11138" s="70"/>
      <c r="AD11138" s="53"/>
      <c r="AE11138" s="53"/>
      <c r="AF11138" s="72"/>
      <c r="AG11138" s="70"/>
      <c r="AH11138" s="70"/>
      <c r="AI11138" s="70"/>
    </row>
    <row r="11139" spans="1:35" ht="12.75" customHeight="1" x14ac:dyDescent="0.2">
      <c r="A11139" s="64" t="s">
        <v>1847</v>
      </c>
      <c r="B11139" s="65" t="s">
        <v>1846</v>
      </c>
      <c r="C11139" s="65">
        <v>1240</v>
      </c>
      <c r="D11139" s="66">
        <f>VLOOKUP(A11139,'2.1 Termination Charges'!$B$4:$F$904,5,0)</f>
        <v>7.2700000000000004E-3</v>
      </c>
      <c r="G11139" s="67"/>
      <c r="H11139" s="67"/>
      <c r="J11139" s="67"/>
      <c r="P11139" s="68"/>
      <c r="Q11139" s="69"/>
      <c r="R11139" s="69"/>
      <c r="Z11139" s="70"/>
      <c r="AA11139" s="71"/>
      <c r="AB11139" s="70"/>
      <c r="AC11139" s="70"/>
      <c r="AD11139" s="53"/>
      <c r="AE11139" s="53"/>
      <c r="AF11139" s="72"/>
      <c r="AG11139" s="70"/>
      <c r="AH11139" s="70"/>
      <c r="AI11139" s="70"/>
    </row>
    <row r="11140" spans="1:35" ht="12.75" customHeight="1" x14ac:dyDescent="0.2">
      <c r="A11140" s="64" t="s">
        <v>1847</v>
      </c>
      <c r="B11140" s="65" t="s">
        <v>1846</v>
      </c>
      <c r="C11140" s="65">
        <v>1243</v>
      </c>
      <c r="D11140" s="66">
        <f>VLOOKUP(A11140,'2.1 Termination Charges'!$B$4:$F$904,5,0)</f>
        <v>7.2700000000000004E-3</v>
      </c>
      <c r="G11140" s="67"/>
      <c r="H11140" s="67"/>
      <c r="J11140" s="67"/>
      <c r="P11140" s="68"/>
      <c r="Q11140" s="69"/>
      <c r="R11140" s="69"/>
      <c r="Z11140" s="70"/>
      <c r="AA11140" s="71"/>
      <c r="AB11140" s="70"/>
      <c r="AC11140" s="70"/>
      <c r="AD11140" s="53"/>
      <c r="AE11140" s="53"/>
      <c r="AF11140" s="72"/>
      <c r="AG11140" s="70"/>
      <c r="AH11140" s="70"/>
      <c r="AI11140" s="70"/>
    </row>
    <row r="11141" spans="1:35" ht="12.75" customHeight="1" x14ac:dyDescent="0.2">
      <c r="A11141" s="64" t="s">
        <v>1847</v>
      </c>
      <c r="B11141" s="65" t="s">
        <v>1846</v>
      </c>
      <c r="C11141" s="65">
        <v>1247</v>
      </c>
      <c r="D11141" s="66">
        <f>VLOOKUP(A11141,'2.1 Termination Charges'!$B$4:$F$904,5,0)</f>
        <v>7.2700000000000004E-3</v>
      </c>
      <c r="G11141" s="67"/>
      <c r="H11141" s="67"/>
      <c r="J11141" s="67"/>
      <c r="P11141" s="68"/>
      <c r="Q11141" s="69"/>
      <c r="R11141" s="69"/>
      <c r="Z11141" s="70"/>
      <c r="AA11141" s="71"/>
      <c r="AB11141" s="70"/>
      <c r="AC11141" s="70"/>
      <c r="AD11141" s="53"/>
      <c r="AE11141" s="53"/>
      <c r="AF11141" s="72"/>
      <c r="AG11141" s="70"/>
      <c r="AH11141" s="70"/>
      <c r="AI11141" s="70"/>
    </row>
    <row r="11142" spans="1:35" ht="12.75" customHeight="1" x14ac:dyDescent="0.2">
      <c r="A11142" s="64" t="s">
        <v>1847</v>
      </c>
      <c r="B11142" s="65" t="s">
        <v>1846</v>
      </c>
      <c r="C11142" s="65">
        <v>1248</v>
      </c>
      <c r="D11142" s="66">
        <f>VLOOKUP(A11142,'2.1 Termination Charges'!$B$4:$F$904,5,0)</f>
        <v>7.2700000000000004E-3</v>
      </c>
      <c r="G11142" s="67"/>
      <c r="H11142" s="67"/>
      <c r="J11142" s="67"/>
      <c r="P11142" s="68"/>
      <c r="Q11142" s="69"/>
      <c r="R11142" s="69"/>
      <c r="Z11142" s="70"/>
      <c r="AA11142" s="71"/>
      <c r="AB11142" s="70"/>
      <c r="AC11142" s="70"/>
      <c r="AD11142" s="53"/>
      <c r="AE11142" s="53"/>
      <c r="AF11142" s="72"/>
      <c r="AG11142" s="70"/>
      <c r="AH11142" s="70"/>
      <c r="AI11142" s="70"/>
    </row>
    <row r="11143" spans="1:35" ht="12.75" customHeight="1" x14ac:dyDescent="0.2">
      <c r="A11143" s="64" t="s">
        <v>1847</v>
      </c>
      <c r="B11143" s="65" t="s">
        <v>1846</v>
      </c>
      <c r="C11143" s="65">
        <v>1251</v>
      </c>
      <c r="D11143" s="66">
        <f>VLOOKUP(A11143,'2.1 Termination Charges'!$B$4:$F$904,5,0)</f>
        <v>7.2700000000000004E-3</v>
      </c>
      <c r="G11143" s="67"/>
      <c r="H11143" s="67"/>
      <c r="J11143" s="67"/>
      <c r="P11143" s="68"/>
      <c r="Q11143" s="69"/>
      <c r="R11143" s="69"/>
      <c r="Z11143" s="70"/>
      <c r="AA11143" s="71"/>
      <c r="AB11143" s="70"/>
      <c r="AC11143" s="70"/>
      <c r="AD11143" s="53"/>
      <c r="AE11143" s="53"/>
      <c r="AF11143" s="72"/>
      <c r="AG11143" s="70"/>
      <c r="AH11143" s="70"/>
      <c r="AI11143" s="70"/>
    </row>
    <row r="11144" spans="1:35" ht="12.75" customHeight="1" x14ac:dyDescent="0.2">
      <c r="A11144" s="64" t="s">
        <v>1847</v>
      </c>
      <c r="B11144" s="65" t="s">
        <v>1846</v>
      </c>
      <c r="C11144" s="65">
        <v>1252</v>
      </c>
      <c r="D11144" s="66">
        <f>VLOOKUP(A11144,'2.1 Termination Charges'!$B$4:$F$904,5,0)</f>
        <v>7.2700000000000004E-3</v>
      </c>
      <c r="G11144" s="67"/>
      <c r="H11144" s="67"/>
      <c r="J11144" s="67"/>
      <c r="P11144" s="68"/>
      <c r="Q11144" s="69"/>
      <c r="R11144" s="69"/>
      <c r="Z11144" s="70"/>
      <c r="AA11144" s="71"/>
      <c r="AB11144" s="70"/>
      <c r="AC11144" s="70"/>
      <c r="AD11144" s="53"/>
      <c r="AE11144" s="53"/>
      <c r="AF11144" s="72"/>
      <c r="AG11144" s="70"/>
      <c r="AH11144" s="70"/>
      <c r="AI11144" s="70"/>
    </row>
    <row r="11145" spans="1:35" ht="12.75" customHeight="1" x14ac:dyDescent="0.2">
      <c r="A11145" s="64" t="s">
        <v>1847</v>
      </c>
      <c r="B11145" s="65" t="s">
        <v>1846</v>
      </c>
      <c r="C11145" s="65">
        <v>1253</v>
      </c>
      <c r="D11145" s="66">
        <f>VLOOKUP(A11145,'2.1 Termination Charges'!$B$4:$F$904,5,0)</f>
        <v>7.2700000000000004E-3</v>
      </c>
      <c r="G11145" s="67"/>
      <c r="H11145" s="67"/>
      <c r="J11145" s="67"/>
      <c r="P11145" s="68"/>
      <c r="Q11145" s="69"/>
      <c r="R11145" s="69"/>
      <c r="Z11145" s="70"/>
      <c r="AA11145" s="71"/>
      <c r="AB11145" s="70"/>
      <c r="AC11145" s="70"/>
      <c r="AD11145" s="53"/>
      <c r="AE11145" s="53"/>
      <c r="AF11145" s="72"/>
      <c r="AG11145" s="70"/>
      <c r="AH11145" s="70"/>
      <c r="AI11145" s="70"/>
    </row>
    <row r="11146" spans="1:35" ht="12.75" customHeight="1" x14ac:dyDescent="0.2">
      <c r="A11146" s="64" t="s">
        <v>1847</v>
      </c>
      <c r="B11146" s="65" t="s">
        <v>1846</v>
      </c>
      <c r="C11146" s="65">
        <v>1254</v>
      </c>
      <c r="D11146" s="66">
        <f>VLOOKUP(A11146,'2.1 Termination Charges'!$B$4:$F$904,5,0)</f>
        <v>7.2700000000000004E-3</v>
      </c>
      <c r="G11146" s="67"/>
      <c r="H11146" s="67"/>
      <c r="J11146" s="67"/>
      <c r="P11146" s="68"/>
      <c r="Q11146" s="69"/>
      <c r="R11146" s="69"/>
      <c r="Z11146" s="70"/>
      <c r="AA11146" s="71"/>
      <c r="AB11146" s="70"/>
      <c r="AC11146" s="70"/>
      <c r="AD11146" s="53"/>
      <c r="AE11146" s="53"/>
      <c r="AF11146" s="72"/>
      <c r="AG11146" s="70"/>
      <c r="AH11146" s="70"/>
      <c r="AI11146" s="70"/>
    </row>
    <row r="11147" spans="1:35" ht="12.75" customHeight="1" x14ac:dyDescent="0.2">
      <c r="A11147" s="64" t="s">
        <v>1847</v>
      </c>
      <c r="B11147" s="65" t="s">
        <v>1846</v>
      </c>
      <c r="C11147" s="65">
        <v>1256</v>
      </c>
      <c r="D11147" s="66">
        <f>VLOOKUP(A11147,'2.1 Termination Charges'!$B$4:$F$904,5,0)</f>
        <v>7.2700000000000004E-3</v>
      </c>
      <c r="G11147" s="67"/>
      <c r="H11147" s="67"/>
      <c r="J11147" s="67"/>
      <c r="P11147" s="68"/>
      <c r="Q11147" s="69"/>
      <c r="R11147" s="69"/>
      <c r="Z11147" s="70"/>
      <c r="AA11147" s="71"/>
      <c r="AB11147" s="70"/>
      <c r="AC11147" s="70"/>
      <c r="AD11147" s="53"/>
      <c r="AE11147" s="53"/>
      <c r="AF11147" s="72"/>
      <c r="AG11147" s="70"/>
      <c r="AH11147" s="70"/>
      <c r="AI11147" s="70"/>
    </row>
    <row r="11148" spans="1:35" ht="12.75" customHeight="1" x14ac:dyDescent="0.2">
      <c r="A11148" s="64" t="s">
        <v>1847</v>
      </c>
      <c r="B11148" s="65" t="s">
        <v>1846</v>
      </c>
      <c r="C11148" s="65">
        <v>1258</v>
      </c>
      <c r="D11148" s="66">
        <f>VLOOKUP(A11148,'2.1 Termination Charges'!$B$4:$F$904,5,0)</f>
        <v>7.2700000000000004E-3</v>
      </c>
      <c r="G11148" s="67"/>
      <c r="H11148" s="67"/>
      <c r="J11148" s="67"/>
      <c r="P11148" s="68"/>
      <c r="Q11148" s="69"/>
      <c r="R11148" s="69"/>
      <c r="Z11148" s="70"/>
      <c r="AA11148" s="71"/>
      <c r="AB11148" s="70"/>
      <c r="AC11148" s="70"/>
      <c r="AD11148" s="53"/>
      <c r="AE11148" s="53"/>
      <c r="AF11148" s="72"/>
      <c r="AG11148" s="70"/>
      <c r="AH11148" s="70"/>
      <c r="AI11148" s="70"/>
    </row>
    <row r="11149" spans="1:35" ht="12.75" customHeight="1" x14ac:dyDescent="0.2">
      <c r="A11149" s="64" t="s">
        <v>1847</v>
      </c>
      <c r="B11149" s="65" t="s">
        <v>1846</v>
      </c>
      <c r="C11149" s="65">
        <v>1260</v>
      </c>
      <c r="D11149" s="66">
        <f>VLOOKUP(A11149,'2.1 Termination Charges'!$B$4:$F$904,5,0)</f>
        <v>7.2700000000000004E-3</v>
      </c>
      <c r="G11149" s="67"/>
      <c r="H11149" s="67"/>
      <c r="J11149" s="67"/>
      <c r="P11149" s="68"/>
      <c r="Q11149" s="69"/>
      <c r="R11149" s="69"/>
      <c r="Z11149" s="70"/>
      <c r="AA11149" s="71"/>
      <c r="AB11149" s="70"/>
      <c r="AC11149" s="70"/>
      <c r="AD11149" s="53"/>
      <c r="AE11149" s="53"/>
      <c r="AF11149" s="72"/>
      <c r="AG11149" s="70"/>
      <c r="AH11149" s="70"/>
      <c r="AI11149" s="70"/>
    </row>
    <row r="11150" spans="1:35" ht="12.75" customHeight="1" x14ac:dyDescent="0.2">
      <c r="A11150" s="64" t="s">
        <v>1847</v>
      </c>
      <c r="B11150" s="65" t="s">
        <v>1846</v>
      </c>
      <c r="C11150" s="65">
        <v>1261</v>
      </c>
      <c r="D11150" s="66">
        <f>VLOOKUP(A11150,'2.1 Termination Charges'!$B$4:$F$904,5,0)</f>
        <v>7.2700000000000004E-3</v>
      </c>
      <c r="G11150" s="67"/>
      <c r="H11150" s="67"/>
      <c r="J11150" s="67"/>
      <c r="P11150" s="68"/>
      <c r="Q11150" s="69"/>
      <c r="R11150" s="69"/>
      <c r="Z11150" s="70"/>
      <c r="AA11150" s="71"/>
      <c r="AB11150" s="70"/>
      <c r="AC11150" s="70"/>
      <c r="AD11150" s="53"/>
      <c r="AE11150" s="53"/>
      <c r="AF11150" s="72"/>
      <c r="AG11150" s="70"/>
      <c r="AH11150" s="70"/>
      <c r="AI11150" s="70"/>
    </row>
    <row r="11151" spans="1:35" ht="12.75" customHeight="1" x14ac:dyDescent="0.2">
      <c r="A11151" s="64" t="s">
        <v>1847</v>
      </c>
      <c r="B11151" s="65" t="s">
        <v>1846</v>
      </c>
      <c r="C11151" s="65">
        <v>1262</v>
      </c>
      <c r="D11151" s="66">
        <f>VLOOKUP(A11151,'2.1 Termination Charges'!$B$4:$F$904,5,0)</f>
        <v>7.2700000000000004E-3</v>
      </c>
      <c r="G11151" s="67"/>
      <c r="H11151" s="67"/>
      <c r="J11151" s="67"/>
      <c r="P11151" s="68"/>
      <c r="Q11151" s="69"/>
      <c r="R11151" s="69"/>
      <c r="Z11151" s="70"/>
      <c r="AA11151" s="71"/>
      <c r="AB11151" s="70"/>
      <c r="AC11151" s="70"/>
      <c r="AD11151" s="53"/>
      <c r="AE11151" s="53"/>
      <c r="AF11151" s="72"/>
      <c r="AG11151" s="70"/>
      <c r="AH11151" s="70"/>
      <c r="AI11151" s="70"/>
    </row>
    <row r="11152" spans="1:35" ht="12.75" customHeight="1" x14ac:dyDescent="0.2">
      <c r="A11152" s="64" t="s">
        <v>1847</v>
      </c>
      <c r="B11152" s="65" t="s">
        <v>1846</v>
      </c>
      <c r="C11152" s="65">
        <v>1267</v>
      </c>
      <c r="D11152" s="66">
        <f>VLOOKUP(A11152,'2.1 Termination Charges'!$B$4:$F$904,5,0)</f>
        <v>7.2700000000000004E-3</v>
      </c>
      <c r="G11152" s="67"/>
      <c r="H11152" s="67"/>
      <c r="J11152" s="67"/>
      <c r="P11152" s="68"/>
      <c r="Q11152" s="69"/>
      <c r="R11152" s="69"/>
      <c r="Z11152" s="70"/>
      <c r="AA11152" s="71"/>
      <c r="AB11152" s="70"/>
      <c r="AC11152" s="70"/>
      <c r="AD11152" s="53"/>
      <c r="AE11152" s="53"/>
      <c r="AF11152" s="72"/>
      <c r="AG11152" s="70"/>
      <c r="AH11152" s="70"/>
      <c r="AI11152" s="70"/>
    </row>
    <row r="11153" spans="1:35" ht="12.75" customHeight="1" x14ac:dyDescent="0.2">
      <c r="A11153" s="64" t="s">
        <v>1847</v>
      </c>
      <c r="B11153" s="65" t="s">
        <v>1846</v>
      </c>
      <c r="C11153" s="65">
        <v>1269</v>
      </c>
      <c r="D11153" s="66">
        <f>VLOOKUP(A11153,'2.1 Termination Charges'!$B$4:$F$904,5,0)</f>
        <v>7.2700000000000004E-3</v>
      </c>
      <c r="G11153" s="67"/>
      <c r="H11153" s="67"/>
      <c r="J11153" s="67"/>
      <c r="P11153" s="68"/>
      <c r="Q11153" s="69"/>
      <c r="R11153" s="69"/>
      <c r="Z11153" s="70"/>
      <c r="AA11153" s="71"/>
      <c r="AB11153" s="70"/>
      <c r="AC11153" s="70"/>
      <c r="AD11153" s="53"/>
      <c r="AE11153" s="53"/>
      <c r="AF11153" s="72"/>
      <c r="AG11153" s="70"/>
      <c r="AH11153" s="70"/>
      <c r="AI11153" s="70"/>
    </row>
    <row r="11154" spans="1:35" ht="12.75" customHeight="1" x14ac:dyDescent="0.2">
      <c r="A11154" s="64" t="s">
        <v>1847</v>
      </c>
      <c r="B11154" s="65" t="s">
        <v>1846</v>
      </c>
      <c r="C11154" s="65">
        <v>1270</v>
      </c>
      <c r="D11154" s="66">
        <f>VLOOKUP(A11154,'2.1 Termination Charges'!$B$4:$F$904,5,0)</f>
        <v>7.2700000000000004E-3</v>
      </c>
      <c r="G11154" s="67"/>
      <c r="H11154" s="67"/>
      <c r="J11154" s="67"/>
      <c r="P11154" s="68"/>
      <c r="Q11154" s="69"/>
      <c r="R11154" s="69"/>
      <c r="Z11154" s="70"/>
      <c r="AA11154" s="71"/>
      <c r="AB11154" s="70"/>
      <c r="AC11154" s="70"/>
      <c r="AD11154" s="53"/>
      <c r="AE11154" s="53"/>
      <c r="AF11154" s="72"/>
      <c r="AG11154" s="70"/>
      <c r="AH11154" s="70"/>
      <c r="AI11154" s="70"/>
    </row>
    <row r="11155" spans="1:35" ht="12.75" customHeight="1" x14ac:dyDescent="0.2">
      <c r="A11155" s="64" t="s">
        <v>1847</v>
      </c>
      <c r="B11155" s="65" t="s">
        <v>1846</v>
      </c>
      <c r="C11155" s="65">
        <v>1271</v>
      </c>
      <c r="D11155" s="66">
        <f>VLOOKUP(A11155,'2.1 Termination Charges'!$B$4:$F$904,5,0)</f>
        <v>7.2700000000000004E-3</v>
      </c>
      <c r="G11155" s="67"/>
      <c r="H11155" s="67"/>
      <c r="J11155" s="67"/>
      <c r="P11155" s="68"/>
      <c r="Q11155" s="69"/>
      <c r="R11155" s="69"/>
      <c r="Z11155" s="70"/>
      <c r="AA11155" s="71"/>
      <c r="AB11155" s="70"/>
      <c r="AC11155" s="70"/>
      <c r="AD11155" s="53"/>
      <c r="AE11155" s="53"/>
      <c r="AF11155" s="72"/>
      <c r="AG11155" s="70"/>
      <c r="AH11155" s="70"/>
      <c r="AI11155" s="70"/>
    </row>
    <row r="11156" spans="1:35" ht="12.75" customHeight="1" x14ac:dyDescent="0.2">
      <c r="A11156" s="64" t="s">
        <v>1847</v>
      </c>
      <c r="B11156" s="65" t="s">
        <v>1846</v>
      </c>
      <c r="C11156" s="65">
        <v>1272</v>
      </c>
      <c r="D11156" s="66">
        <f>VLOOKUP(A11156,'2.1 Termination Charges'!$B$4:$F$904,5,0)</f>
        <v>7.2700000000000004E-3</v>
      </c>
      <c r="G11156" s="67"/>
      <c r="H11156" s="67"/>
      <c r="J11156" s="67"/>
      <c r="P11156" s="68"/>
      <c r="Q11156" s="69"/>
      <c r="R11156" s="69"/>
      <c r="Z11156" s="70"/>
      <c r="AA11156" s="71"/>
      <c r="AB11156" s="70"/>
      <c r="AC11156" s="70"/>
      <c r="AD11156" s="53"/>
      <c r="AE11156" s="53"/>
      <c r="AF11156" s="72"/>
      <c r="AG11156" s="70"/>
      <c r="AH11156" s="70"/>
      <c r="AI11156" s="70"/>
    </row>
    <row r="11157" spans="1:35" ht="12.75" customHeight="1" x14ac:dyDescent="0.2">
      <c r="A11157" s="64" t="s">
        <v>1847</v>
      </c>
      <c r="B11157" s="65" t="s">
        <v>1846</v>
      </c>
      <c r="C11157" s="65">
        <v>1274</v>
      </c>
      <c r="D11157" s="66">
        <f>VLOOKUP(A11157,'2.1 Termination Charges'!$B$4:$F$904,5,0)</f>
        <v>7.2700000000000004E-3</v>
      </c>
      <c r="G11157" s="67"/>
      <c r="H11157" s="67"/>
      <c r="J11157" s="67"/>
      <c r="P11157" s="68"/>
      <c r="Q11157" s="69"/>
      <c r="R11157" s="69"/>
      <c r="Z11157" s="70"/>
      <c r="AA11157" s="71"/>
      <c r="AB11157" s="70"/>
      <c r="AC11157" s="70"/>
      <c r="AD11157" s="53"/>
      <c r="AE11157" s="53"/>
      <c r="AF11157" s="72"/>
      <c r="AG11157" s="70"/>
      <c r="AH11157" s="70"/>
      <c r="AI11157" s="70"/>
    </row>
    <row r="11158" spans="1:35" ht="12.75" customHeight="1" x14ac:dyDescent="0.2">
      <c r="A11158" s="64" t="s">
        <v>1847</v>
      </c>
      <c r="B11158" s="65" t="s">
        <v>1846</v>
      </c>
      <c r="C11158" s="65">
        <v>1275</v>
      </c>
      <c r="D11158" s="66">
        <f>VLOOKUP(A11158,'2.1 Termination Charges'!$B$4:$F$904,5,0)</f>
        <v>7.2700000000000004E-3</v>
      </c>
      <c r="G11158" s="67"/>
      <c r="H11158" s="67"/>
      <c r="J11158" s="67"/>
      <c r="P11158" s="68"/>
      <c r="Q11158" s="69"/>
      <c r="R11158" s="69"/>
      <c r="Z11158" s="70"/>
      <c r="AA11158" s="71"/>
      <c r="AB11158" s="70"/>
      <c r="AC11158" s="70"/>
      <c r="AD11158" s="53"/>
      <c r="AE11158" s="53"/>
      <c r="AF11158" s="72"/>
      <c r="AG11158" s="70"/>
      <c r="AH11158" s="70"/>
      <c r="AI11158" s="70"/>
    </row>
    <row r="11159" spans="1:35" ht="12.75" customHeight="1" x14ac:dyDescent="0.2">
      <c r="A11159" s="64" t="s">
        <v>1847</v>
      </c>
      <c r="B11159" s="65" t="s">
        <v>1846</v>
      </c>
      <c r="C11159" s="65">
        <v>1276</v>
      </c>
      <c r="D11159" s="66">
        <f>VLOOKUP(A11159,'2.1 Termination Charges'!$B$4:$F$904,5,0)</f>
        <v>7.2700000000000004E-3</v>
      </c>
      <c r="G11159" s="67"/>
      <c r="H11159" s="67"/>
      <c r="J11159" s="67"/>
      <c r="P11159" s="68"/>
      <c r="Q11159" s="69"/>
      <c r="R11159" s="69"/>
      <c r="Z11159" s="70"/>
      <c r="AA11159" s="71"/>
      <c r="AB11159" s="70"/>
      <c r="AC11159" s="70"/>
      <c r="AD11159" s="53"/>
      <c r="AE11159" s="53"/>
      <c r="AF11159" s="72"/>
      <c r="AG11159" s="70"/>
      <c r="AH11159" s="70"/>
      <c r="AI11159" s="70"/>
    </row>
    <row r="11160" spans="1:35" ht="12.75" customHeight="1" x14ac:dyDescent="0.2">
      <c r="A11160" s="64" t="s">
        <v>1847</v>
      </c>
      <c r="B11160" s="65" t="s">
        <v>1846</v>
      </c>
      <c r="C11160" s="65">
        <v>1278</v>
      </c>
      <c r="D11160" s="66">
        <f>VLOOKUP(A11160,'2.1 Termination Charges'!$B$4:$F$904,5,0)</f>
        <v>7.2700000000000004E-3</v>
      </c>
      <c r="G11160" s="67"/>
      <c r="H11160" s="67"/>
      <c r="J11160" s="67"/>
      <c r="P11160" s="68"/>
      <c r="Q11160" s="69"/>
      <c r="R11160" s="69"/>
      <c r="Z11160" s="70"/>
      <c r="AA11160" s="71"/>
      <c r="AB11160" s="70"/>
      <c r="AC11160" s="70"/>
      <c r="AD11160" s="53"/>
      <c r="AE11160" s="53"/>
      <c r="AF11160" s="72"/>
      <c r="AG11160" s="70"/>
      <c r="AH11160" s="70"/>
      <c r="AI11160" s="70"/>
    </row>
    <row r="11161" spans="1:35" ht="12.75" customHeight="1" x14ac:dyDescent="0.2">
      <c r="A11161" s="64" t="s">
        <v>1847</v>
      </c>
      <c r="B11161" s="65" t="s">
        <v>1846</v>
      </c>
      <c r="C11161" s="65">
        <v>1279</v>
      </c>
      <c r="D11161" s="66">
        <f>VLOOKUP(A11161,'2.1 Termination Charges'!$B$4:$F$904,5,0)</f>
        <v>7.2700000000000004E-3</v>
      </c>
      <c r="G11161" s="67"/>
      <c r="H11161" s="67"/>
      <c r="J11161" s="67"/>
      <c r="P11161" s="68"/>
      <c r="Q11161" s="69"/>
      <c r="R11161" s="69"/>
      <c r="Z11161" s="70"/>
      <c r="AA11161" s="71"/>
      <c r="AB11161" s="70"/>
      <c r="AC11161" s="70"/>
      <c r="AD11161" s="53"/>
      <c r="AE11161" s="53"/>
      <c r="AF11161" s="72"/>
      <c r="AG11161" s="70"/>
      <c r="AH11161" s="70"/>
      <c r="AI11161" s="70"/>
    </row>
    <row r="11162" spans="1:35" ht="12.75" customHeight="1" x14ac:dyDescent="0.2">
      <c r="A11162" s="64" t="s">
        <v>1847</v>
      </c>
      <c r="B11162" s="65" t="s">
        <v>1846</v>
      </c>
      <c r="C11162" s="65">
        <v>1280</v>
      </c>
      <c r="D11162" s="66">
        <f>VLOOKUP(A11162,'2.1 Termination Charges'!$B$4:$F$904,5,0)</f>
        <v>7.2700000000000004E-3</v>
      </c>
      <c r="G11162" s="67"/>
      <c r="H11162" s="67"/>
      <c r="J11162" s="67"/>
      <c r="P11162" s="68"/>
      <c r="Q11162" s="69"/>
      <c r="R11162" s="69"/>
      <c r="Z11162" s="70"/>
      <c r="AA11162" s="71"/>
      <c r="AB11162" s="70"/>
      <c r="AC11162" s="70"/>
      <c r="AD11162" s="53"/>
      <c r="AE11162" s="53"/>
      <c r="AF11162" s="72"/>
      <c r="AG11162" s="70"/>
      <c r="AH11162" s="70"/>
      <c r="AI11162" s="70"/>
    </row>
    <row r="11163" spans="1:35" ht="12.75" customHeight="1" x14ac:dyDescent="0.2">
      <c r="A11163" s="64" t="s">
        <v>1847</v>
      </c>
      <c r="B11163" s="65" t="s">
        <v>1846</v>
      </c>
      <c r="C11163" s="65">
        <v>1281</v>
      </c>
      <c r="D11163" s="66">
        <f>VLOOKUP(A11163,'2.1 Termination Charges'!$B$4:$F$904,5,0)</f>
        <v>7.2700000000000004E-3</v>
      </c>
      <c r="G11163" s="67"/>
      <c r="H11163" s="67"/>
      <c r="J11163" s="67"/>
      <c r="P11163" s="68"/>
      <c r="Q11163" s="69"/>
      <c r="R11163" s="69"/>
      <c r="Z11163" s="70"/>
      <c r="AA11163" s="71"/>
      <c r="AB11163" s="70"/>
      <c r="AC11163" s="70"/>
      <c r="AD11163" s="53"/>
      <c r="AE11163" s="53"/>
      <c r="AF11163" s="72"/>
      <c r="AG11163" s="70"/>
      <c r="AH11163" s="70"/>
      <c r="AI11163" s="70"/>
    </row>
    <row r="11164" spans="1:35" ht="12.75" customHeight="1" x14ac:dyDescent="0.2">
      <c r="A11164" s="64" t="s">
        <v>1847</v>
      </c>
      <c r="B11164" s="65" t="s">
        <v>1846</v>
      </c>
      <c r="C11164" s="65">
        <v>1282</v>
      </c>
      <c r="D11164" s="66">
        <f>VLOOKUP(A11164,'2.1 Termination Charges'!$B$4:$F$904,5,0)</f>
        <v>7.2700000000000004E-3</v>
      </c>
      <c r="G11164" s="67"/>
      <c r="H11164" s="67"/>
      <c r="J11164" s="67"/>
      <c r="P11164" s="68"/>
      <c r="Q11164" s="69"/>
      <c r="R11164" s="69"/>
      <c r="Z11164" s="70"/>
      <c r="AA11164" s="71"/>
      <c r="AB11164" s="70"/>
      <c r="AC11164" s="70"/>
      <c r="AD11164" s="53"/>
      <c r="AE11164" s="53"/>
      <c r="AF11164" s="72"/>
      <c r="AG11164" s="70"/>
      <c r="AH11164" s="70"/>
      <c r="AI11164" s="70"/>
    </row>
    <row r="11165" spans="1:35" ht="12.75" customHeight="1" x14ac:dyDescent="0.2">
      <c r="A11165" s="64" t="s">
        <v>1847</v>
      </c>
      <c r="B11165" s="65" t="s">
        <v>1846</v>
      </c>
      <c r="C11165" s="65">
        <v>1283</v>
      </c>
      <c r="D11165" s="66">
        <f>VLOOKUP(A11165,'2.1 Termination Charges'!$B$4:$F$904,5,0)</f>
        <v>7.2700000000000004E-3</v>
      </c>
      <c r="G11165" s="67"/>
      <c r="H11165" s="67"/>
      <c r="J11165" s="67"/>
      <c r="P11165" s="68"/>
      <c r="Q11165" s="69"/>
      <c r="R11165" s="69"/>
      <c r="Z11165" s="70"/>
      <c r="AA11165" s="71"/>
      <c r="AB11165" s="70"/>
      <c r="AC11165" s="70"/>
      <c r="AD11165" s="53"/>
      <c r="AE11165" s="53"/>
      <c r="AF11165" s="72"/>
      <c r="AG11165" s="70"/>
      <c r="AH11165" s="70"/>
      <c r="AI11165" s="70"/>
    </row>
    <row r="11166" spans="1:35" ht="12.75" customHeight="1" x14ac:dyDescent="0.2">
      <c r="A11166" s="64" t="s">
        <v>1847</v>
      </c>
      <c r="B11166" s="65" t="s">
        <v>1846</v>
      </c>
      <c r="C11166" s="65">
        <v>1285</v>
      </c>
      <c r="D11166" s="66">
        <f>VLOOKUP(A11166,'2.1 Termination Charges'!$B$4:$F$904,5,0)</f>
        <v>7.2700000000000004E-3</v>
      </c>
      <c r="G11166" s="67"/>
      <c r="H11166" s="67"/>
      <c r="J11166" s="67"/>
      <c r="P11166" s="68"/>
      <c r="Q11166" s="69"/>
      <c r="R11166" s="69"/>
      <c r="Z11166" s="70"/>
      <c r="AA11166" s="71"/>
      <c r="AB11166" s="70"/>
      <c r="AC11166" s="70"/>
      <c r="AD11166" s="53"/>
      <c r="AE11166" s="53"/>
      <c r="AF11166" s="72"/>
      <c r="AG11166" s="70"/>
      <c r="AH11166" s="70"/>
      <c r="AI11166" s="70"/>
    </row>
    <row r="11167" spans="1:35" ht="12.75" customHeight="1" x14ac:dyDescent="0.2">
      <c r="A11167" s="64" t="s">
        <v>1847</v>
      </c>
      <c r="B11167" s="65" t="s">
        <v>1846</v>
      </c>
      <c r="C11167" s="65">
        <v>1286</v>
      </c>
      <c r="D11167" s="66">
        <f>VLOOKUP(A11167,'2.1 Termination Charges'!$B$4:$F$904,5,0)</f>
        <v>7.2700000000000004E-3</v>
      </c>
      <c r="G11167" s="67"/>
      <c r="H11167" s="67"/>
      <c r="J11167" s="67"/>
      <c r="P11167" s="68"/>
      <c r="Q11167" s="69"/>
      <c r="R11167" s="69"/>
      <c r="Z11167" s="70"/>
      <c r="AA11167" s="71"/>
      <c r="AB11167" s="70"/>
      <c r="AC11167" s="70"/>
      <c r="AD11167" s="53"/>
      <c r="AE11167" s="53"/>
      <c r="AF11167" s="72"/>
      <c r="AG11167" s="70"/>
      <c r="AH11167" s="70"/>
      <c r="AI11167" s="70"/>
    </row>
    <row r="11168" spans="1:35" ht="12.75" customHeight="1" x14ac:dyDescent="0.2">
      <c r="A11168" s="64" t="s">
        <v>1847</v>
      </c>
      <c r="B11168" s="65" t="s">
        <v>1846</v>
      </c>
      <c r="C11168" s="65">
        <v>1287</v>
      </c>
      <c r="D11168" s="66">
        <f>VLOOKUP(A11168,'2.1 Termination Charges'!$B$4:$F$904,5,0)</f>
        <v>7.2700000000000004E-3</v>
      </c>
      <c r="G11168" s="67"/>
      <c r="H11168" s="67"/>
      <c r="J11168" s="67"/>
      <c r="P11168" s="68"/>
      <c r="Q11168" s="69"/>
      <c r="R11168" s="69"/>
      <c r="Z11168" s="70"/>
      <c r="AA11168" s="71"/>
      <c r="AB11168" s="70"/>
      <c r="AC11168" s="70"/>
      <c r="AD11168" s="53"/>
      <c r="AE11168" s="53"/>
      <c r="AF11168" s="72"/>
      <c r="AG11168" s="70"/>
      <c r="AH11168" s="70"/>
      <c r="AI11168" s="70"/>
    </row>
    <row r="11169" spans="1:35" ht="12.75" customHeight="1" x14ac:dyDescent="0.2">
      <c r="A11169" s="64" t="s">
        <v>1847</v>
      </c>
      <c r="B11169" s="65" t="s">
        <v>1846</v>
      </c>
      <c r="C11169" s="65">
        <v>1301</v>
      </c>
      <c r="D11169" s="66">
        <f>VLOOKUP(A11169,'2.1 Termination Charges'!$B$4:$F$904,5,0)</f>
        <v>7.2700000000000004E-3</v>
      </c>
      <c r="G11169" s="67"/>
      <c r="H11169" s="67"/>
      <c r="J11169" s="67"/>
      <c r="P11169" s="68"/>
      <c r="Q11169" s="69"/>
      <c r="R11169" s="69"/>
      <c r="Z11169" s="70"/>
      <c r="AA11169" s="71"/>
      <c r="AB11169" s="70"/>
      <c r="AC11169" s="70"/>
      <c r="AD11169" s="53"/>
      <c r="AE11169" s="53"/>
      <c r="AF11169" s="72"/>
      <c r="AG11169" s="70"/>
      <c r="AH11169" s="70"/>
      <c r="AI11169" s="70"/>
    </row>
    <row r="11170" spans="1:35" ht="12.75" customHeight="1" x14ac:dyDescent="0.2">
      <c r="A11170" s="64" t="s">
        <v>1847</v>
      </c>
      <c r="B11170" s="65" t="s">
        <v>1846</v>
      </c>
      <c r="C11170" s="65">
        <v>1302</v>
      </c>
      <c r="D11170" s="66">
        <f>VLOOKUP(A11170,'2.1 Termination Charges'!$B$4:$F$904,5,0)</f>
        <v>7.2700000000000004E-3</v>
      </c>
      <c r="G11170" s="67"/>
      <c r="H11170" s="67"/>
      <c r="J11170" s="67"/>
      <c r="P11170" s="68"/>
      <c r="Q11170" s="69"/>
      <c r="R11170" s="69"/>
      <c r="Z11170" s="70"/>
      <c r="AA11170" s="71"/>
      <c r="AB11170" s="70"/>
      <c r="AC11170" s="70"/>
      <c r="AD11170" s="53"/>
      <c r="AE11170" s="53"/>
      <c r="AF11170" s="72"/>
      <c r="AG11170" s="70"/>
      <c r="AH11170" s="70"/>
      <c r="AI11170" s="70"/>
    </row>
    <row r="11171" spans="1:35" ht="12.75" customHeight="1" x14ac:dyDescent="0.2">
      <c r="A11171" s="64" t="s">
        <v>1847</v>
      </c>
      <c r="B11171" s="65" t="s">
        <v>1846</v>
      </c>
      <c r="C11171" s="65">
        <v>1303</v>
      </c>
      <c r="D11171" s="66">
        <f>VLOOKUP(A11171,'2.1 Termination Charges'!$B$4:$F$904,5,0)</f>
        <v>7.2700000000000004E-3</v>
      </c>
      <c r="G11171" s="67"/>
      <c r="H11171" s="67"/>
      <c r="J11171" s="67"/>
      <c r="P11171" s="68"/>
      <c r="Q11171" s="69"/>
      <c r="R11171" s="69"/>
      <c r="Z11171" s="70"/>
      <c r="AA11171" s="71"/>
      <c r="AB11171" s="70"/>
      <c r="AC11171" s="70"/>
      <c r="AD11171" s="53"/>
      <c r="AE11171" s="53"/>
      <c r="AF11171" s="72"/>
      <c r="AG11171" s="70"/>
      <c r="AH11171" s="70"/>
      <c r="AI11171" s="70"/>
    </row>
    <row r="11172" spans="1:35" ht="12.75" customHeight="1" x14ac:dyDescent="0.2">
      <c r="A11172" s="64" t="s">
        <v>1847</v>
      </c>
      <c r="B11172" s="65" t="s">
        <v>1846</v>
      </c>
      <c r="C11172" s="65">
        <v>1304</v>
      </c>
      <c r="D11172" s="66">
        <f>VLOOKUP(A11172,'2.1 Termination Charges'!$B$4:$F$904,5,0)</f>
        <v>7.2700000000000004E-3</v>
      </c>
      <c r="G11172" s="67"/>
      <c r="H11172" s="67"/>
      <c r="J11172" s="67"/>
      <c r="P11172" s="68"/>
      <c r="Q11172" s="69"/>
      <c r="R11172" s="69"/>
      <c r="Z11172" s="70"/>
      <c r="AA11172" s="71"/>
      <c r="AB11172" s="70"/>
      <c r="AC11172" s="70"/>
      <c r="AD11172" s="53"/>
      <c r="AE11172" s="53"/>
      <c r="AF11172" s="72"/>
      <c r="AG11172" s="70"/>
      <c r="AH11172" s="70"/>
      <c r="AI11172" s="70"/>
    </row>
    <row r="11173" spans="1:35" ht="12.75" customHeight="1" x14ac:dyDescent="0.2">
      <c r="A11173" s="64" t="s">
        <v>1847</v>
      </c>
      <c r="B11173" s="65" t="s">
        <v>1846</v>
      </c>
      <c r="C11173" s="65">
        <v>1305</v>
      </c>
      <c r="D11173" s="66">
        <f>VLOOKUP(A11173,'2.1 Termination Charges'!$B$4:$F$904,5,0)</f>
        <v>7.2700000000000004E-3</v>
      </c>
      <c r="G11173" s="67"/>
      <c r="H11173" s="67"/>
      <c r="J11173" s="67"/>
      <c r="P11173" s="68"/>
      <c r="Q11173" s="69"/>
      <c r="R11173" s="69"/>
      <c r="Z11173" s="70"/>
      <c r="AA11173" s="71"/>
      <c r="AB11173" s="70"/>
      <c r="AC11173" s="70"/>
      <c r="AD11173" s="53"/>
      <c r="AE11173" s="53"/>
      <c r="AF11173" s="72"/>
      <c r="AG11173" s="70"/>
      <c r="AH11173" s="70"/>
      <c r="AI11173" s="70"/>
    </row>
    <row r="11174" spans="1:35" ht="12.75" customHeight="1" x14ac:dyDescent="0.2">
      <c r="A11174" s="64" t="s">
        <v>1847</v>
      </c>
      <c r="B11174" s="65" t="s">
        <v>1846</v>
      </c>
      <c r="C11174" s="65">
        <v>1307</v>
      </c>
      <c r="D11174" s="66">
        <f>VLOOKUP(A11174,'2.1 Termination Charges'!$B$4:$F$904,5,0)</f>
        <v>7.2700000000000004E-3</v>
      </c>
      <c r="G11174" s="67"/>
      <c r="H11174" s="67"/>
      <c r="J11174" s="67"/>
      <c r="P11174" s="68"/>
      <c r="Q11174" s="69"/>
      <c r="R11174" s="69"/>
      <c r="Z11174" s="70"/>
      <c r="AA11174" s="71"/>
      <c r="AB11174" s="70"/>
      <c r="AC11174" s="70"/>
      <c r="AD11174" s="53"/>
      <c r="AE11174" s="53"/>
      <c r="AF11174" s="72"/>
      <c r="AG11174" s="70"/>
      <c r="AH11174" s="70"/>
      <c r="AI11174" s="70"/>
    </row>
    <row r="11175" spans="1:35" ht="12.75" customHeight="1" x14ac:dyDescent="0.2">
      <c r="A11175" s="64" t="s">
        <v>1847</v>
      </c>
      <c r="B11175" s="65" t="s">
        <v>1846</v>
      </c>
      <c r="C11175" s="65">
        <v>1308</v>
      </c>
      <c r="D11175" s="66">
        <f>VLOOKUP(A11175,'2.1 Termination Charges'!$B$4:$F$904,5,0)</f>
        <v>7.2700000000000004E-3</v>
      </c>
      <c r="G11175" s="67"/>
      <c r="H11175" s="67"/>
      <c r="J11175" s="67"/>
      <c r="P11175" s="68"/>
      <c r="Q11175" s="69"/>
      <c r="R11175" s="69"/>
      <c r="Z11175" s="70"/>
      <c r="AA11175" s="71"/>
      <c r="AB11175" s="70"/>
      <c r="AC11175" s="70"/>
      <c r="AD11175" s="53"/>
      <c r="AE11175" s="53"/>
      <c r="AF11175" s="72"/>
      <c r="AG11175" s="70"/>
      <c r="AH11175" s="70"/>
      <c r="AI11175" s="70"/>
    </row>
    <row r="11176" spans="1:35" ht="12.75" customHeight="1" x14ac:dyDescent="0.2">
      <c r="A11176" s="64" t="s">
        <v>1847</v>
      </c>
      <c r="B11176" s="65" t="s">
        <v>1846</v>
      </c>
      <c r="C11176" s="65">
        <v>1309</v>
      </c>
      <c r="D11176" s="66">
        <f>VLOOKUP(A11176,'2.1 Termination Charges'!$B$4:$F$904,5,0)</f>
        <v>7.2700000000000004E-3</v>
      </c>
      <c r="G11176" s="67"/>
      <c r="H11176" s="67"/>
      <c r="J11176" s="67"/>
      <c r="P11176" s="68"/>
      <c r="Q11176" s="69"/>
      <c r="R11176" s="69"/>
      <c r="Z11176" s="70"/>
      <c r="AA11176" s="71"/>
      <c r="AB11176" s="70"/>
      <c r="AC11176" s="70"/>
      <c r="AD11176" s="53"/>
      <c r="AE11176" s="53"/>
      <c r="AF11176" s="72"/>
      <c r="AG11176" s="70"/>
      <c r="AH11176" s="70"/>
      <c r="AI11176" s="70"/>
    </row>
    <row r="11177" spans="1:35" ht="12.75" customHeight="1" x14ac:dyDescent="0.2">
      <c r="A11177" s="64" t="s">
        <v>1847</v>
      </c>
      <c r="B11177" s="65" t="s">
        <v>1846</v>
      </c>
      <c r="C11177" s="65">
        <v>1310</v>
      </c>
      <c r="D11177" s="66">
        <f>VLOOKUP(A11177,'2.1 Termination Charges'!$B$4:$F$904,5,0)</f>
        <v>7.2700000000000004E-3</v>
      </c>
      <c r="G11177" s="67"/>
      <c r="H11177" s="67"/>
      <c r="J11177" s="67"/>
      <c r="P11177" s="68"/>
      <c r="Q11177" s="69"/>
      <c r="R11177" s="69"/>
      <c r="Z11177" s="70"/>
      <c r="AA11177" s="71"/>
      <c r="AB11177" s="70"/>
      <c r="AC11177" s="70"/>
      <c r="AD11177" s="53"/>
      <c r="AE11177" s="53"/>
      <c r="AF11177" s="72"/>
      <c r="AG11177" s="70"/>
      <c r="AH11177" s="70"/>
      <c r="AI11177" s="70"/>
    </row>
    <row r="11178" spans="1:35" ht="12.75" customHeight="1" x14ac:dyDescent="0.2">
      <c r="A11178" s="64" t="s">
        <v>1847</v>
      </c>
      <c r="B11178" s="65" t="s">
        <v>1846</v>
      </c>
      <c r="C11178" s="65">
        <v>1312</v>
      </c>
      <c r="D11178" s="66">
        <f>VLOOKUP(A11178,'2.1 Termination Charges'!$B$4:$F$904,5,0)</f>
        <v>7.2700000000000004E-3</v>
      </c>
      <c r="G11178" s="67"/>
      <c r="H11178" s="67"/>
      <c r="J11178" s="67"/>
      <c r="P11178" s="68"/>
      <c r="Q11178" s="69"/>
      <c r="R11178" s="69"/>
      <c r="Z11178" s="70"/>
      <c r="AA11178" s="71"/>
      <c r="AB11178" s="70"/>
      <c r="AC11178" s="70"/>
      <c r="AD11178" s="53"/>
      <c r="AE11178" s="53"/>
      <c r="AF11178" s="72"/>
      <c r="AG11178" s="70"/>
      <c r="AH11178" s="70"/>
      <c r="AI11178" s="70"/>
    </row>
    <row r="11179" spans="1:35" ht="12.75" customHeight="1" x14ac:dyDescent="0.2">
      <c r="A11179" s="64" t="s">
        <v>1847</v>
      </c>
      <c r="B11179" s="65" t="s">
        <v>1846</v>
      </c>
      <c r="C11179" s="65">
        <v>1313</v>
      </c>
      <c r="D11179" s="66">
        <f>VLOOKUP(A11179,'2.1 Termination Charges'!$B$4:$F$904,5,0)</f>
        <v>7.2700000000000004E-3</v>
      </c>
      <c r="G11179" s="67"/>
      <c r="H11179" s="67"/>
      <c r="J11179" s="67"/>
      <c r="P11179" s="68"/>
      <c r="Q11179" s="69"/>
      <c r="R11179" s="69"/>
      <c r="Z11179" s="70"/>
      <c r="AA11179" s="71"/>
      <c r="AB11179" s="70"/>
      <c r="AC11179" s="70"/>
      <c r="AD11179" s="53"/>
      <c r="AE11179" s="53"/>
      <c r="AF11179" s="72"/>
      <c r="AG11179" s="70"/>
      <c r="AH11179" s="70"/>
      <c r="AI11179" s="70"/>
    </row>
    <row r="11180" spans="1:35" ht="12.75" customHeight="1" x14ac:dyDescent="0.2">
      <c r="A11180" s="64" t="s">
        <v>1847</v>
      </c>
      <c r="B11180" s="65" t="s">
        <v>1846</v>
      </c>
      <c r="C11180" s="65">
        <v>1314</v>
      </c>
      <c r="D11180" s="66">
        <f>VLOOKUP(A11180,'2.1 Termination Charges'!$B$4:$F$904,5,0)</f>
        <v>7.2700000000000004E-3</v>
      </c>
      <c r="G11180" s="67"/>
      <c r="H11180" s="67"/>
      <c r="J11180" s="67"/>
      <c r="P11180" s="68"/>
      <c r="Q11180" s="69"/>
      <c r="R11180" s="69"/>
      <c r="Z11180" s="70"/>
      <c r="AA11180" s="71"/>
      <c r="AB11180" s="70"/>
      <c r="AC11180" s="70"/>
      <c r="AD11180" s="53"/>
      <c r="AE11180" s="53"/>
      <c r="AF11180" s="72"/>
      <c r="AG11180" s="70"/>
      <c r="AH11180" s="70"/>
      <c r="AI11180" s="70"/>
    </row>
    <row r="11181" spans="1:35" ht="12.75" customHeight="1" x14ac:dyDescent="0.2">
      <c r="A11181" s="64" t="s">
        <v>1847</v>
      </c>
      <c r="B11181" s="65" t="s">
        <v>1846</v>
      </c>
      <c r="C11181" s="65">
        <v>1315</v>
      </c>
      <c r="D11181" s="66">
        <f>VLOOKUP(A11181,'2.1 Termination Charges'!$B$4:$F$904,5,0)</f>
        <v>7.2700000000000004E-3</v>
      </c>
      <c r="G11181" s="67"/>
      <c r="H11181" s="67"/>
      <c r="J11181" s="67"/>
      <c r="P11181" s="68"/>
      <c r="Q11181" s="69"/>
      <c r="R11181" s="69"/>
      <c r="Z11181" s="70"/>
      <c r="AA11181" s="71"/>
      <c r="AB11181" s="70"/>
      <c r="AC11181" s="70"/>
      <c r="AD11181" s="53"/>
      <c r="AE11181" s="53"/>
      <c r="AF11181" s="72"/>
      <c r="AG11181" s="70"/>
      <c r="AH11181" s="70"/>
      <c r="AI11181" s="70"/>
    </row>
    <row r="11182" spans="1:35" ht="12.75" customHeight="1" x14ac:dyDescent="0.2">
      <c r="A11182" s="64" t="s">
        <v>1847</v>
      </c>
      <c r="B11182" s="65" t="s">
        <v>1846</v>
      </c>
      <c r="C11182" s="65">
        <v>1316</v>
      </c>
      <c r="D11182" s="66">
        <f>VLOOKUP(A11182,'2.1 Termination Charges'!$B$4:$F$904,5,0)</f>
        <v>7.2700000000000004E-3</v>
      </c>
      <c r="G11182" s="67"/>
      <c r="H11182" s="67"/>
      <c r="J11182" s="67"/>
      <c r="P11182" s="68"/>
      <c r="Q11182" s="69"/>
      <c r="R11182" s="69"/>
      <c r="Z11182" s="70"/>
      <c r="AA11182" s="71"/>
      <c r="AB11182" s="70"/>
      <c r="AC11182" s="70"/>
      <c r="AD11182" s="53"/>
      <c r="AE11182" s="53"/>
      <c r="AF11182" s="72"/>
      <c r="AG11182" s="70"/>
      <c r="AH11182" s="70"/>
      <c r="AI11182" s="70"/>
    </row>
    <row r="11183" spans="1:35" ht="12.75" customHeight="1" x14ac:dyDescent="0.2">
      <c r="A11183" s="64" t="s">
        <v>1847</v>
      </c>
      <c r="B11183" s="65" t="s">
        <v>1846</v>
      </c>
      <c r="C11183" s="65">
        <v>1317</v>
      </c>
      <c r="D11183" s="66">
        <f>VLOOKUP(A11183,'2.1 Termination Charges'!$B$4:$F$904,5,0)</f>
        <v>7.2700000000000004E-3</v>
      </c>
      <c r="G11183" s="67"/>
      <c r="H11183" s="67"/>
      <c r="J11183" s="67"/>
      <c r="P11183" s="68"/>
      <c r="Q11183" s="69"/>
      <c r="R11183" s="69"/>
      <c r="Z11183" s="70"/>
      <c r="AA11183" s="71"/>
      <c r="AB11183" s="70"/>
      <c r="AC11183" s="70"/>
      <c r="AD11183" s="53"/>
      <c r="AE11183" s="53"/>
      <c r="AF11183" s="72"/>
      <c r="AG11183" s="70"/>
      <c r="AH11183" s="70"/>
      <c r="AI11183" s="70"/>
    </row>
    <row r="11184" spans="1:35" ht="12.75" customHeight="1" x14ac:dyDescent="0.2">
      <c r="A11184" s="64" t="s">
        <v>1847</v>
      </c>
      <c r="B11184" s="65" t="s">
        <v>1846</v>
      </c>
      <c r="C11184" s="65">
        <v>1318</v>
      </c>
      <c r="D11184" s="66">
        <f>VLOOKUP(A11184,'2.1 Termination Charges'!$B$4:$F$904,5,0)</f>
        <v>7.2700000000000004E-3</v>
      </c>
      <c r="G11184" s="67"/>
      <c r="H11184" s="67"/>
      <c r="J11184" s="67"/>
      <c r="P11184" s="68"/>
      <c r="Q11184" s="69"/>
      <c r="R11184" s="69"/>
      <c r="Z11184" s="70"/>
      <c r="AA11184" s="71"/>
      <c r="AB11184" s="70"/>
      <c r="AC11184" s="70"/>
      <c r="AD11184" s="53"/>
      <c r="AE11184" s="53"/>
      <c r="AF11184" s="72"/>
      <c r="AG11184" s="70"/>
      <c r="AH11184" s="70"/>
      <c r="AI11184" s="70"/>
    </row>
    <row r="11185" spans="1:35" ht="12.75" customHeight="1" x14ac:dyDescent="0.2">
      <c r="A11185" s="64" t="s">
        <v>1847</v>
      </c>
      <c r="B11185" s="65" t="s">
        <v>1846</v>
      </c>
      <c r="C11185" s="65">
        <v>1319</v>
      </c>
      <c r="D11185" s="66">
        <f>VLOOKUP(A11185,'2.1 Termination Charges'!$B$4:$F$904,5,0)</f>
        <v>7.2700000000000004E-3</v>
      </c>
      <c r="G11185" s="67"/>
      <c r="H11185" s="67"/>
      <c r="J11185" s="67"/>
      <c r="P11185" s="68"/>
      <c r="Q11185" s="69"/>
      <c r="R11185" s="69"/>
      <c r="Z11185" s="70"/>
      <c r="AA11185" s="71"/>
      <c r="AB11185" s="70"/>
      <c r="AC11185" s="70"/>
      <c r="AD11185" s="53"/>
      <c r="AE11185" s="53"/>
      <c r="AF11185" s="72"/>
      <c r="AG11185" s="70"/>
      <c r="AH11185" s="70"/>
      <c r="AI11185" s="70"/>
    </row>
    <row r="11186" spans="1:35" ht="12.75" customHeight="1" x14ac:dyDescent="0.2">
      <c r="A11186" s="64" t="s">
        <v>1847</v>
      </c>
      <c r="B11186" s="65" t="s">
        <v>1846</v>
      </c>
      <c r="C11186" s="65">
        <v>1320</v>
      </c>
      <c r="D11186" s="66">
        <f>VLOOKUP(A11186,'2.1 Termination Charges'!$B$4:$F$904,5,0)</f>
        <v>7.2700000000000004E-3</v>
      </c>
      <c r="G11186" s="67"/>
      <c r="H11186" s="67"/>
      <c r="J11186" s="67"/>
      <c r="P11186" s="68"/>
      <c r="Q11186" s="69"/>
      <c r="R11186" s="69"/>
      <c r="Z11186" s="70"/>
      <c r="AA11186" s="71"/>
      <c r="AB11186" s="70"/>
      <c r="AC11186" s="70"/>
      <c r="AD11186" s="53"/>
      <c r="AE11186" s="53"/>
      <c r="AF11186" s="72"/>
      <c r="AG11186" s="70"/>
      <c r="AH11186" s="70"/>
      <c r="AI11186" s="70"/>
    </row>
    <row r="11187" spans="1:35" ht="12.75" customHeight="1" x14ac:dyDescent="0.2">
      <c r="A11187" s="64" t="s">
        <v>1847</v>
      </c>
      <c r="B11187" s="65" t="s">
        <v>1846</v>
      </c>
      <c r="C11187" s="65">
        <v>1321</v>
      </c>
      <c r="D11187" s="66">
        <f>VLOOKUP(A11187,'2.1 Termination Charges'!$B$4:$F$904,5,0)</f>
        <v>7.2700000000000004E-3</v>
      </c>
      <c r="G11187" s="67"/>
      <c r="H11187" s="67"/>
      <c r="J11187" s="67"/>
      <c r="P11187" s="68"/>
      <c r="Q11187" s="69"/>
      <c r="R11187" s="69"/>
      <c r="Z11187" s="70"/>
      <c r="AA11187" s="71"/>
      <c r="AB11187" s="70"/>
      <c r="AC11187" s="70"/>
      <c r="AD11187" s="53"/>
      <c r="AE11187" s="53"/>
      <c r="AF11187" s="72"/>
      <c r="AG11187" s="70"/>
      <c r="AH11187" s="70"/>
      <c r="AI11187" s="70"/>
    </row>
    <row r="11188" spans="1:35" ht="12.75" customHeight="1" x14ac:dyDescent="0.2">
      <c r="A11188" s="64" t="s">
        <v>1847</v>
      </c>
      <c r="B11188" s="65" t="s">
        <v>1846</v>
      </c>
      <c r="C11188" s="65">
        <v>1323</v>
      </c>
      <c r="D11188" s="66">
        <f>VLOOKUP(A11188,'2.1 Termination Charges'!$B$4:$F$904,5,0)</f>
        <v>7.2700000000000004E-3</v>
      </c>
      <c r="G11188" s="67"/>
      <c r="H11188" s="67"/>
      <c r="J11188" s="67"/>
      <c r="P11188" s="68"/>
      <c r="Q11188" s="69"/>
      <c r="R11188" s="69"/>
      <c r="Z11188" s="70"/>
      <c r="AA11188" s="71"/>
      <c r="AB11188" s="70"/>
      <c r="AC11188" s="70"/>
      <c r="AD11188" s="53"/>
      <c r="AE11188" s="53"/>
      <c r="AF11188" s="72"/>
      <c r="AG11188" s="70"/>
      <c r="AH11188" s="70"/>
      <c r="AI11188" s="70"/>
    </row>
    <row r="11189" spans="1:35" ht="12.75" customHeight="1" x14ac:dyDescent="0.2">
      <c r="A11189" s="64" t="s">
        <v>1847</v>
      </c>
      <c r="B11189" s="65" t="s">
        <v>1846</v>
      </c>
      <c r="C11189" s="65">
        <v>1324</v>
      </c>
      <c r="D11189" s="66">
        <f>VLOOKUP(A11189,'2.1 Termination Charges'!$B$4:$F$904,5,0)</f>
        <v>7.2700000000000004E-3</v>
      </c>
      <c r="G11189" s="67"/>
      <c r="H11189" s="67"/>
      <c r="J11189" s="67"/>
      <c r="P11189" s="68"/>
      <c r="Q11189" s="69"/>
      <c r="R11189" s="69"/>
      <c r="Z11189" s="70"/>
      <c r="AA11189" s="71"/>
      <c r="AB11189" s="70"/>
      <c r="AC11189" s="70"/>
      <c r="AD11189" s="53"/>
      <c r="AE11189" s="53"/>
      <c r="AF11189" s="72"/>
      <c r="AG11189" s="70"/>
      <c r="AH11189" s="70"/>
      <c r="AI11189" s="70"/>
    </row>
    <row r="11190" spans="1:35" ht="12.75" customHeight="1" x14ac:dyDescent="0.2">
      <c r="A11190" s="64" t="s">
        <v>1847</v>
      </c>
      <c r="B11190" s="65" t="s">
        <v>1846</v>
      </c>
      <c r="C11190" s="65">
        <v>1325</v>
      </c>
      <c r="D11190" s="66">
        <f>VLOOKUP(A11190,'2.1 Termination Charges'!$B$4:$F$904,5,0)</f>
        <v>7.2700000000000004E-3</v>
      </c>
      <c r="G11190" s="67"/>
      <c r="H11190" s="67"/>
      <c r="J11190" s="67"/>
      <c r="P11190" s="68"/>
      <c r="Q11190" s="69"/>
      <c r="R11190" s="69"/>
      <c r="Z11190" s="70"/>
      <c r="AA11190" s="71"/>
      <c r="AB11190" s="70"/>
      <c r="AC11190" s="70"/>
      <c r="AD11190" s="53"/>
      <c r="AE11190" s="53"/>
      <c r="AF11190" s="72"/>
      <c r="AG11190" s="70"/>
      <c r="AH11190" s="70"/>
      <c r="AI11190" s="70"/>
    </row>
    <row r="11191" spans="1:35" ht="12.75" customHeight="1" x14ac:dyDescent="0.2">
      <c r="A11191" s="64" t="s">
        <v>1847</v>
      </c>
      <c r="B11191" s="65" t="s">
        <v>1846</v>
      </c>
      <c r="C11191" s="65">
        <v>1326</v>
      </c>
      <c r="D11191" s="66">
        <f>VLOOKUP(A11191,'2.1 Termination Charges'!$B$4:$F$904,5,0)</f>
        <v>7.2700000000000004E-3</v>
      </c>
      <c r="G11191" s="67"/>
      <c r="H11191" s="67"/>
      <c r="J11191" s="67"/>
      <c r="P11191" s="68"/>
      <c r="Q11191" s="69"/>
      <c r="R11191" s="69"/>
      <c r="Z11191" s="70"/>
      <c r="AA11191" s="71"/>
      <c r="AB11191" s="70"/>
      <c r="AC11191" s="70"/>
      <c r="AD11191" s="53"/>
      <c r="AE11191" s="53"/>
      <c r="AF11191" s="72"/>
      <c r="AG11191" s="70"/>
      <c r="AH11191" s="70"/>
      <c r="AI11191" s="70"/>
    </row>
    <row r="11192" spans="1:35" ht="12.75" customHeight="1" x14ac:dyDescent="0.2">
      <c r="A11192" s="64" t="s">
        <v>1847</v>
      </c>
      <c r="B11192" s="65" t="s">
        <v>1846</v>
      </c>
      <c r="C11192" s="65">
        <v>1327</v>
      </c>
      <c r="D11192" s="66">
        <f>VLOOKUP(A11192,'2.1 Termination Charges'!$B$4:$F$904,5,0)</f>
        <v>7.2700000000000004E-3</v>
      </c>
      <c r="G11192" s="67"/>
      <c r="H11192" s="67"/>
      <c r="J11192" s="67"/>
      <c r="P11192" s="68"/>
      <c r="Q11192" s="69"/>
      <c r="R11192" s="69"/>
      <c r="Z11192" s="70"/>
      <c r="AA11192" s="71"/>
      <c r="AB11192" s="70"/>
      <c r="AC11192" s="70"/>
      <c r="AD11192" s="53"/>
      <c r="AE11192" s="53"/>
      <c r="AF11192" s="72"/>
      <c r="AG11192" s="70"/>
      <c r="AH11192" s="70"/>
      <c r="AI11192" s="70"/>
    </row>
    <row r="11193" spans="1:35" ht="12.75" customHeight="1" x14ac:dyDescent="0.2">
      <c r="A11193" s="64" t="s">
        <v>1847</v>
      </c>
      <c r="B11193" s="65" t="s">
        <v>1846</v>
      </c>
      <c r="C11193" s="65">
        <v>1328</v>
      </c>
      <c r="D11193" s="66">
        <f>VLOOKUP(A11193,'2.1 Termination Charges'!$B$4:$F$904,5,0)</f>
        <v>7.2700000000000004E-3</v>
      </c>
      <c r="G11193" s="67"/>
      <c r="H11193" s="67"/>
      <c r="J11193" s="67"/>
      <c r="P11193" s="68"/>
      <c r="Q11193" s="69"/>
      <c r="R11193" s="69"/>
      <c r="Z11193" s="70"/>
      <c r="AA11193" s="71"/>
      <c r="AB11193" s="70"/>
      <c r="AC11193" s="70"/>
      <c r="AD11193" s="53"/>
      <c r="AE11193" s="53"/>
      <c r="AF11193" s="72"/>
      <c r="AG11193" s="70"/>
      <c r="AH11193" s="70"/>
      <c r="AI11193" s="70"/>
    </row>
    <row r="11194" spans="1:35" ht="12.75" customHeight="1" x14ac:dyDescent="0.2">
      <c r="A11194" s="64" t="s">
        <v>1847</v>
      </c>
      <c r="B11194" s="65" t="s">
        <v>1846</v>
      </c>
      <c r="C11194" s="65">
        <v>1330</v>
      </c>
      <c r="D11194" s="66">
        <f>VLOOKUP(A11194,'2.1 Termination Charges'!$B$4:$F$904,5,0)</f>
        <v>7.2700000000000004E-3</v>
      </c>
      <c r="G11194" s="67"/>
      <c r="H11194" s="67"/>
      <c r="J11194" s="67"/>
      <c r="P11194" s="68"/>
      <c r="Q11194" s="69"/>
      <c r="R11194" s="69"/>
      <c r="Z11194" s="70"/>
      <c r="AA11194" s="71"/>
      <c r="AB11194" s="70"/>
      <c r="AC11194" s="70"/>
      <c r="AD11194" s="53"/>
      <c r="AE11194" s="53"/>
      <c r="AF11194" s="72"/>
      <c r="AG11194" s="70"/>
      <c r="AH11194" s="70"/>
      <c r="AI11194" s="70"/>
    </row>
    <row r="11195" spans="1:35" ht="12.75" customHeight="1" x14ac:dyDescent="0.2">
      <c r="A11195" s="64" t="s">
        <v>1847</v>
      </c>
      <c r="B11195" s="65" t="s">
        <v>1846</v>
      </c>
      <c r="C11195" s="65">
        <v>1331</v>
      </c>
      <c r="D11195" s="66">
        <f>VLOOKUP(A11195,'2.1 Termination Charges'!$B$4:$F$904,5,0)</f>
        <v>7.2700000000000004E-3</v>
      </c>
      <c r="G11195" s="67"/>
      <c r="H11195" s="67"/>
      <c r="J11195" s="67"/>
      <c r="P11195" s="68"/>
      <c r="Q11195" s="69"/>
      <c r="R11195" s="69"/>
      <c r="Z11195" s="70"/>
      <c r="AA11195" s="71"/>
      <c r="AB11195" s="70"/>
      <c r="AC11195" s="70"/>
      <c r="AD11195" s="53"/>
      <c r="AE11195" s="53"/>
      <c r="AF11195" s="72"/>
      <c r="AG11195" s="70"/>
      <c r="AH11195" s="70"/>
      <c r="AI11195" s="70"/>
    </row>
    <row r="11196" spans="1:35" ht="12.75" customHeight="1" x14ac:dyDescent="0.2">
      <c r="A11196" s="64" t="s">
        <v>1847</v>
      </c>
      <c r="B11196" s="65" t="s">
        <v>1846</v>
      </c>
      <c r="C11196" s="65">
        <v>1332</v>
      </c>
      <c r="D11196" s="66">
        <f>VLOOKUP(A11196,'2.1 Termination Charges'!$B$4:$F$904,5,0)</f>
        <v>7.2700000000000004E-3</v>
      </c>
      <c r="G11196" s="67"/>
      <c r="H11196" s="67"/>
      <c r="J11196" s="67"/>
      <c r="P11196" s="68"/>
      <c r="Q11196" s="69"/>
      <c r="R11196" s="69"/>
      <c r="Z11196" s="70"/>
      <c r="AA11196" s="71"/>
      <c r="AB11196" s="70"/>
      <c r="AC11196" s="70"/>
      <c r="AD11196" s="53"/>
      <c r="AE11196" s="53"/>
      <c r="AF11196" s="72"/>
      <c r="AG11196" s="70"/>
      <c r="AH11196" s="70"/>
      <c r="AI11196" s="70"/>
    </row>
    <row r="11197" spans="1:35" ht="12.75" customHeight="1" x14ac:dyDescent="0.2">
      <c r="A11197" s="64" t="s">
        <v>1847</v>
      </c>
      <c r="B11197" s="65" t="s">
        <v>1846</v>
      </c>
      <c r="C11197" s="65">
        <v>1334</v>
      </c>
      <c r="D11197" s="66">
        <f>VLOOKUP(A11197,'2.1 Termination Charges'!$B$4:$F$904,5,0)</f>
        <v>7.2700000000000004E-3</v>
      </c>
      <c r="G11197" s="67"/>
      <c r="H11197" s="67"/>
      <c r="J11197" s="67"/>
      <c r="P11197" s="68"/>
      <c r="Q11197" s="69"/>
      <c r="R11197" s="69"/>
      <c r="Z11197" s="70"/>
      <c r="AA11197" s="71"/>
      <c r="AB11197" s="70"/>
      <c r="AC11197" s="70"/>
      <c r="AD11197" s="53"/>
      <c r="AE11197" s="53"/>
      <c r="AF11197" s="72"/>
      <c r="AG11197" s="70"/>
      <c r="AH11197" s="70"/>
      <c r="AI11197" s="70"/>
    </row>
    <row r="11198" spans="1:35" ht="12.75" customHeight="1" x14ac:dyDescent="0.2">
      <c r="A11198" s="64" t="s">
        <v>1847</v>
      </c>
      <c r="B11198" s="65" t="s">
        <v>1846</v>
      </c>
      <c r="C11198" s="65">
        <v>1335</v>
      </c>
      <c r="D11198" s="66">
        <f>VLOOKUP(A11198,'2.1 Termination Charges'!$B$4:$F$904,5,0)</f>
        <v>7.2700000000000004E-3</v>
      </c>
      <c r="G11198" s="67"/>
      <c r="H11198" s="67"/>
      <c r="J11198" s="67"/>
      <c r="P11198" s="68"/>
      <c r="Q11198" s="69"/>
      <c r="R11198" s="69"/>
      <c r="Z11198" s="70"/>
      <c r="AA11198" s="71"/>
      <c r="AB11198" s="70"/>
      <c r="AC11198" s="70"/>
      <c r="AD11198" s="53"/>
      <c r="AE11198" s="53"/>
      <c r="AF11198" s="72"/>
      <c r="AG11198" s="70"/>
      <c r="AH11198" s="70"/>
      <c r="AI11198" s="70"/>
    </row>
    <row r="11199" spans="1:35" ht="12.75" customHeight="1" x14ac:dyDescent="0.2">
      <c r="A11199" s="64" t="s">
        <v>1847</v>
      </c>
      <c r="B11199" s="65" t="s">
        <v>1846</v>
      </c>
      <c r="C11199" s="65">
        <v>1336</v>
      </c>
      <c r="D11199" s="66">
        <f>VLOOKUP(A11199,'2.1 Termination Charges'!$B$4:$F$904,5,0)</f>
        <v>7.2700000000000004E-3</v>
      </c>
      <c r="G11199" s="67"/>
      <c r="H11199" s="67"/>
      <c r="J11199" s="67"/>
      <c r="P11199" s="68"/>
      <c r="Q11199" s="69"/>
      <c r="R11199" s="69"/>
      <c r="Z11199" s="70"/>
      <c r="AA11199" s="71"/>
      <c r="AB11199" s="70"/>
      <c r="AC11199" s="70"/>
      <c r="AD11199" s="53"/>
      <c r="AE11199" s="53"/>
      <c r="AF11199" s="72"/>
      <c r="AG11199" s="70"/>
      <c r="AH11199" s="70"/>
      <c r="AI11199" s="70"/>
    </row>
    <row r="11200" spans="1:35" ht="12.75" customHeight="1" x14ac:dyDescent="0.2">
      <c r="A11200" s="64" t="s">
        <v>1847</v>
      </c>
      <c r="B11200" s="65" t="s">
        <v>1846</v>
      </c>
      <c r="C11200" s="65">
        <v>1337</v>
      </c>
      <c r="D11200" s="66">
        <f>VLOOKUP(A11200,'2.1 Termination Charges'!$B$4:$F$904,5,0)</f>
        <v>7.2700000000000004E-3</v>
      </c>
      <c r="G11200" s="67"/>
      <c r="H11200" s="67"/>
      <c r="J11200" s="67"/>
      <c r="P11200" s="68"/>
      <c r="Q11200" s="69"/>
      <c r="R11200" s="69"/>
      <c r="Z11200" s="70"/>
      <c r="AA11200" s="71"/>
      <c r="AB11200" s="70"/>
      <c r="AC11200" s="70"/>
      <c r="AD11200" s="53"/>
      <c r="AE11200" s="53"/>
      <c r="AF11200" s="72"/>
      <c r="AG11200" s="70"/>
      <c r="AH11200" s="70"/>
      <c r="AI11200" s="70"/>
    </row>
    <row r="11201" spans="1:35" ht="12.75" customHeight="1" x14ac:dyDescent="0.2">
      <c r="A11201" s="64" t="s">
        <v>1847</v>
      </c>
      <c r="B11201" s="65" t="s">
        <v>1846</v>
      </c>
      <c r="C11201" s="65">
        <v>1338</v>
      </c>
      <c r="D11201" s="66">
        <f>VLOOKUP(A11201,'2.1 Termination Charges'!$B$4:$F$904,5,0)</f>
        <v>7.2700000000000004E-3</v>
      </c>
      <c r="G11201" s="67"/>
      <c r="H11201" s="67"/>
      <c r="J11201" s="67"/>
      <c r="P11201" s="68"/>
      <c r="Q11201" s="69"/>
      <c r="R11201" s="69"/>
      <c r="Z11201" s="70"/>
      <c r="AA11201" s="71"/>
      <c r="AB11201" s="70"/>
      <c r="AC11201" s="70"/>
      <c r="AD11201" s="53"/>
      <c r="AE11201" s="53"/>
      <c r="AF11201" s="72"/>
      <c r="AG11201" s="70"/>
      <c r="AH11201" s="70"/>
      <c r="AI11201" s="70"/>
    </row>
    <row r="11202" spans="1:35" ht="12.75" customHeight="1" x14ac:dyDescent="0.2">
      <c r="A11202" s="64" t="s">
        <v>1847</v>
      </c>
      <c r="B11202" s="65" t="s">
        <v>1846</v>
      </c>
      <c r="C11202" s="65">
        <v>1339</v>
      </c>
      <c r="D11202" s="66">
        <f>VLOOKUP(A11202,'2.1 Termination Charges'!$B$4:$F$904,5,0)</f>
        <v>7.2700000000000004E-3</v>
      </c>
      <c r="G11202" s="67"/>
      <c r="H11202" s="67"/>
      <c r="J11202" s="67"/>
      <c r="P11202" s="68"/>
      <c r="Q11202" s="69"/>
      <c r="R11202" s="69"/>
      <c r="Z11202" s="70"/>
      <c r="AA11202" s="71"/>
      <c r="AB11202" s="70"/>
      <c r="AC11202" s="70"/>
      <c r="AD11202" s="53"/>
      <c r="AE11202" s="53"/>
      <c r="AF11202" s="72"/>
      <c r="AG11202" s="70"/>
      <c r="AH11202" s="70"/>
      <c r="AI11202" s="70"/>
    </row>
    <row r="11203" spans="1:35" ht="12.75" customHeight="1" x14ac:dyDescent="0.2">
      <c r="A11203" s="64" t="s">
        <v>1847</v>
      </c>
      <c r="B11203" s="65" t="s">
        <v>1846</v>
      </c>
      <c r="C11203" s="65">
        <v>1341</v>
      </c>
      <c r="D11203" s="66">
        <f>VLOOKUP(A11203,'2.1 Termination Charges'!$B$4:$F$904,5,0)</f>
        <v>7.2700000000000004E-3</v>
      </c>
      <c r="G11203" s="67"/>
      <c r="H11203" s="67"/>
      <c r="J11203" s="67"/>
      <c r="P11203" s="68"/>
      <c r="Q11203" s="69"/>
      <c r="R11203" s="69"/>
      <c r="Z11203" s="70"/>
      <c r="AA11203" s="71"/>
      <c r="AB11203" s="70"/>
      <c r="AC11203" s="70"/>
      <c r="AD11203" s="53"/>
      <c r="AE11203" s="53"/>
      <c r="AF11203" s="72"/>
      <c r="AG11203" s="70"/>
      <c r="AH11203" s="70"/>
      <c r="AI11203" s="70"/>
    </row>
    <row r="11204" spans="1:35" ht="12.75" customHeight="1" x14ac:dyDescent="0.2">
      <c r="A11204" s="64" t="s">
        <v>1847</v>
      </c>
      <c r="B11204" s="65" t="s">
        <v>1846</v>
      </c>
      <c r="C11204" s="65">
        <v>1346</v>
      </c>
      <c r="D11204" s="66">
        <f>VLOOKUP(A11204,'2.1 Termination Charges'!$B$4:$F$904,5,0)</f>
        <v>7.2700000000000004E-3</v>
      </c>
      <c r="G11204" s="67"/>
      <c r="H11204" s="67"/>
      <c r="J11204" s="67"/>
      <c r="P11204" s="68"/>
      <c r="Q11204" s="69"/>
      <c r="R11204" s="69"/>
      <c r="Z11204" s="70"/>
      <c r="AA11204" s="71"/>
      <c r="AB11204" s="70"/>
      <c r="AC11204" s="70"/>
      <c r="AD11204" s="53"/>
      <c r="AE11204" s="53"/>
      <c r="AF11204" s="72"/>
      <c r="AG11204" s="70"/>
      <c r="AH11204" s="70"/>
      <c r="AI11204" s="70"/>
    </row>
    <row r="11205" spans="1:35" ht="12.75" customHeight="1" x14ac:dyDescent="0.2">
      <c r="A11205" s="64" t="s">
        <v>1847</v>
      </c>
      <c r="B11205" s="65" t="s">
        <v>1846</v>
      </c>
      <c r="C11205" s="65">
        <v>1347</v>
      </c>
      <c r="D11205" s="66">
        <f>VLOOKUP(A11205,'2.1 Termination Charges'!$B$4:$F$904,5,0)</f>
        <v>7.2700000000000004E-3</v>
      </c>
      <c r="G11205" s="67"/>
      <c r="H11205" s="67"/>
      <c r="J11205" s="67"/>
      <c r="P11205" s="68"/>
      <c r="Q11205" s="69"/>
      <c r="R11205" s="69"/>
      <c r="Z11205" s="70"/>
      <c r="AA11205" s="71"/>
      <c r="AB11205" s="70"/>
      <c r="AC11205" s="70"/>
      <c r="AD11205" s="53"/>
      <c r="AE11205" s="53"/>
      <c r="AF11205" s="72"/>
      <c r="AG11205" s="70"/>
      <c r="AH11205" s="70"/>
      <c r="AI11205" s="70"/>
    </row>
    <row r="11206" spans="1:35" ht="12.75" customHeight="1" x14ac:dyDescent="0.2">
      <c r="A11206" s="64" t="s">
        <v>1847</v>
      </c>
      <c r="B11206" s="65" t="s">
        <v>1846</v>
      </c>
      <c r="C11206" s="65">
        <v>1348</v>
      </c>
      <c r="D11206" s="66">
        <f>VLOOKUP(A11206,'2.1 Termination Charges'!$B$4:$F$904,5,0)</f>
        <v>7.2700000000000004E-3</v>
      </c>
      <c r="G11206" s="67"/>
      <c r="H11206" s="67"/>
      <c r="J11206" s="67"/>
      <c r="P11206" s="68"/>
      <c r="Q11206" s="69"/>
      <c r="R11206" s="69"/>
      <c r="Z11206" s="70"/>
      <c r="AA11206" s="71"/>
      <c r="AB11206" s="70"/>
      <c r="AC11206" s="70"/>
      <c r="AD11206" s="53"/>
      <c r="AE11206" s="53"/>
      <c r="AF11206" s="72"/>
      <c r="AG11206" s="70"/>
      <c r="AH11206" s="70"/>
      <c r="AI11206" s="70"/>
    </row>
    <row r="11207" spans="1:35" ht="12.75" customHeight="1" x14ac:dyDescent="0.2">
      <c r="A11207" s="64" t="s">
        <v>1847</v>
      </c>
      <c r="B11207" s="65" t="s">
        <v>1846</v>
      </c>
      <c r="C11207" s="65">
        <v>1350</v>
      </c>
      <c r="D11207" s="66">
        <f>VLOOKUP(A11207,'2.1 Termination Charges'!$B$4:$F$904,5,0)</f>
        <v>7.2700000000000004E-3</v>
      </c>
      <c r="G11207" s="67"/>
      <c r="H11207" s="67"/>
      <c r="J11207" s="67"/>
      <c r="P11207" s="68"/>
      <c r="Q11207" s="69"/>
      <c r="R11207" s="69"/>
      <c r="Z11207" s="70"/>
      <c r="AA11207" s="71"/>
      <c r="AB11207" s="70"/>
      <c r="AC11207" s="70"/>
      <c r="AD11207" s="53"/>
      <c r="AE11207" s="53"/>
      <c r="AF11207" s="72"/>
      <c r="AG11207" s="70"/>
      <c r="AH11207" s="70"/>
      <c r="AI11207" s="70"/>
    </row>
    <row r="11208" spans="1:35" ht="12.75" customHeight="1" x14ac:dyDescent="0.2">
      <c r="A11208" s="64" t="s">
        <v>1847</v>
      </c>
      <c r="B11208" s="65" t="s">
        <v>1846</v>
      </c>
      <c r="C11208" s="65">
        <v>1351</v>
      </c>
      <c r="D11208" s="66">
        <f>VLOOKUP(A11208,'2.1 Termination Charges'!$B$4:$F$904,5,0)</f>
        <v>7.2700000000000004E-3</v>
      </c>
      <c r="G11208" s="67"/>
      <c r="H11208" s="67"/>
      <c r="J11208" s="67"/>
      <c r="P11208" s="68"/>
      <c r="Q11208" s="69"/>
      <c r="R11208" s="69"/>
      <c r="Z11208" s="70"/>
      <c r="AA11208" s="71"/>
      <c r="AB11208" s="70"/>
      <c r="AC11208" s="70"/>
      <c r="AD11208" s="53"/>
      <c r="AE11208" s="53"/>
      <c r="AF11208" s="72"/>
      <c r="AG11208" s="70"/>
      <c r="AH11208" s="70"/>
      <c r="AI11208" s="70"/>
    </row>
    <row r="11209" spans="1:35" ht="12.75" customHeight="1" x14ac:dyDescent="0.2">
      <c r="A11209" s="64" t="s">
        <v>1847</v>
      </c>
      <c r="B11209" s="65" t="s">
        <v>1846</v>
      </c>
      <c r="C11209" s="65">
        <v>1352</v>
      </c>
      <c r="D11209" s="66">
        <f>VLOOKUP(A11209,'2.1 Termination Charges'!$B$4:$F$904,5,0)</f>
        <v>7.2700000000000004E-3</v>
      </c>
      <c r="G11209" s="67"/>
      <c r="H11209" s="67"/>
      <c r="J11209" s="67"/>
      <c r="P11209" s="68"/>
      <c r="Q11209" s="69"/>
      <c r="R11209" s="69"/>
      <c r="Z11209" s="70"/>
      <c r="AA11209" s="71"/>
      <c r="AB11209" s="70"/>
      <c r="AC11209" s="70"/>
      <c r="AD11209" s="53"/>
      <c r="AE11209" s="53"/>
      <c r="AF11209" s="72"/>
      <c r="AG11209" s="70"/>
      <c r="AH11209" s="70"/>
      <c r="AI11209" s="70"/>
    </row>
    <row r="11210" spans="1:35" ht="12.75" customHeight="1" x14ac:dyDescent="0.2">
      <c r="A11210" s="64" t="s">
        <v>1847</v>
      </c>
      <c r="B11210" s="65" t="s">
        <v>1846</v>
      </c>
      <c r="C11210" s="65">
        <v>1353</v>
      </c>
      <c r="D11210" s="66">
        <f>VLOOKUP(A11210,'2.1 Termination Charges'!$B$4:$F$904,5,0)</f>
        <v>7.2700000000000004E-3</v>
      </c>
      <c r="G11210" s="67"/>
      <c r="H11210" s="67"/>
      <c r="J11210" s="67"/>
      <c r="P11210" s="68"/>
      <c r="Q11210" s="69"/>
      <c r="R11210" s="69"/>
      <c r="Z11210" s="70"/>
      <c r="AA11210" s="71"/>
      <c r="AB11210" s="70"/>
      <c r="AC11210" s="70"/>
      <c r="AD11210" s="53"/>
      <c r="AE11210" s="53"/>
      <c r="AF11210" s="72"/>
      <c r="AG11210" s="70"/>
      <c r="AH11210" s="70"/>
      <c r="AI11210" s="70"/>
    </row>
    <row r="11211" spans="1:35" ht="12.75" customHeight="1" x14ac:dyDescent="0.2">
      <c r="A11211" s="64" t="s">
        <v>1847</v>
      </c>
      <c r="B11211" s="65" t="s">
        <v>1846</v>
      </c>
      <c r="C11211" s="65">
        <v>1356</v>
      </c>
      <c r="D11211" s="66">
        <f>VLOOKUP(A11211,'2.1 Termination Charges'!$B$4:$F$904,5,0)</f>
        <v>7.2700000000000004E-3</v>
      </c>
      <c r="G11211" s="67"/>
      <c r="H11211" s="67"/>
      <c r="J11211" s="67"/>
      <c r="P11211" s="68"/>
      <c r="Q11211" s="69"/>
      <c r="R11211" s="69"/>
      <c r="Z11211" s="70"/>
      <c r="AA11211" s="71"/>
      <c r="AB11211" s="70"/>
      <c r="AC11211" s="70"/>
      <c r="AD11211" s="53"/>
      <c r="AE11211" s="53"/>
      <c r="AF11211" s="72"/>
      <c r="AG11211" s="70"/>
      <c r="AH11211" s="70"/>
      <c r="AI11211" s="70"/>
    </row>
    <row r="11212" spans="1:35" ht="12.75" customHeight="1" x14ac:dyDescent="0.2">
      <c r="A11212" s="64" t="s">
        <v>1847</v>
      </c>
      <c r="B11212" s="65" t="s">
        <v>1846</v>
      </c>
      <c r="C11212" s="65">
        <v>1358</v>
      </c>
      <c r="D11212" s="66">
        <f>VLOOKUP(A11212,'2.1 Termination Charges'!$B$4:$F$904,5,0)</f>
        <v>7.2700000000000004E-3</v>
      </c>
      <c r="G11212" s="67"/>
      <c r="H11212" s="67"/>
      <c r="J11212" s="67"/>
      <c r="P11212" s="68"/>
      <c r="Q11212" s="69"/>
      <c r="R11212" s="69"/>
      <c r="Z11212" s="70"/>
      <c r="AA11212" s="71"/>
      <c r="AB11212" s="70"/>
      <c r="AC11212" s="70"/>
      <c r="AD11212" s="53"/>
      <c r="AE11212" s="53"/>
      <c r="AF11212" s="72"/>
      <c r="AG11212" s="70"/>
      <c r="AH11212" s="70"/>
      <c r="AI11212" s="70"/>
    </row>
    <row r="11213" spans="1:35" ht="12.75" customHeight="1" x14ac:dyDescent="0.2">
      <c r="A11213" s="64" t="s">
        <v>1847</v>
      </c>
      <c r="B11213" s="65" t="s">
        <v>1846</v>
      </c>
      <c r="C11213" s="65">
        <v>1360</v>
      </c>
      <c r="D11213" s="66">
        <f>VLOOKUP(A11213,'2.1 Termination Charges'!$B$4:$F$904,5,0)</f>
        <v>7.2700000000000004E-3</v>
      </c>
      <c r="G11213" s="67"/>
      <c r="H11213" s="67"/>
      <c r="J11213" s="67"/>
      <c r="P11213" s="68"/>
      <c r="Q11213" s="69"/>
      <c r="R11213" s="69"/>
      <c r="Z11213" s="70"/>
      <c r="AA11213" s="71"/>
      <c r="AB11213" s="70"/>
      <c r="AC11213" s="70"/>
      <c r="AD11213" s="53"/>
      <c r="AE11213" s="53"/>
      <c r="AF11213" s="72"/>
      <c r="AG11213" s="70"/>
      <c r="AH11213" s="70"/>
      <c r="AI11213" s="70"/>
    </row>
    <row r="11214" spans="1:35" ht="12.75" customHeight="1" x14ac:dyDescent="0.2">
      <c r="A11214" s="64" t="s">
        <v>1847</v>
      </c>
      <c r="B11214" s="65" t="s">
        <v>1846</v>
      </c>
      <c r="C11214" s="65">
        <v>1361</v>
      </c>
      <c r="D11214" s="66">
        <f>VLOOKUP(A11214,'2.1 Termination Charges'!$B$4:$F$904,5,0)</f>
        <v>7.2700000000000004E-3</v>
      </c>
      <c r="G11214" s="67"/>
      <c r="H11214" s="67"/>
      <c r="J11214" s="67"/>
      <c r="P11214" s="68"/>
      <c r="Q11214" s="69"/>
      <c r="R11214" s="69"/>
      <c r="Z11214" s="70"/>
      <c r="AA11214" s="71"/>
      <c r="AB11214" s="70"/>
      <c r="AC11214" s="70"/>
      <c r="AD11214" s="53"/>
      <c r="AE11214" s="53"/>
      <c r="AF11214" s="72"/>
      <c r="AG11214" s="70"/>
      <c r="AH11214" s="70"/>
      <c r="AI11214" s="70"/>
    </row>
    <row r="11215" spans="1:35" ht="12.75" customHeight="1" x14ac:dyDescent="0.2">
      <c r="A11215" s="64" t="s">
        <v>1847</v>
      </c>
      <c r="B11215" s="65" t="s">
        <v>1846</v>
      </c>
      <c r="C11215" s="65">
        <v>1363</v>
      </c>
      <c r="D11215" s="66">
        <f>VLOOKUP(A11215,'2.1 Termination Charges'!$B$4:$F$904,5,0)</f>
        <v>7.2700000000000004E-3</v>
      </c>
      <c r="G11215" s="67"/>
      <c r="H11215" s="67"/>
      <c r="J11215" s="67"/>
      <c r="P11215" s="68"/>
      <c r="Q11215" s="69"/>
      <c r="R11215" s="69"/>
      <c r="Z11215" s="70"/>
      <c r="AA11215" s="71"/>
      <c r="AB11215" s="70"/>
      <c r="AC11215" s="70"/>
      <c r="AD11215" s="53"/>
      <c r="AE11215" s="53"/>
      <c r="AF11215" s="72"/>
      <c r="AG11215" s="70"/>
      <c r="AH11215" s="70"/>
      <c r="AI11215" s="70"/>
    </row>
    <row r="11216" spans="1:35" ht="12.75" customHeight="1" x14ac:dyDescent="0.2">
      <c r="A11216" s="64" t="s">
        <v>1847</v>
      </c>
      <c r="B11216" s="65" t="s">
        <v>1846</v>
      </c>
      <c r="C11216" s="65">
        <v>1364</v>
      </c>
      <c r="D11216" s="66">
        <f>VLOOKUP(A11216,'2.1 Termination Charges'!$B$4:$F$904,5,0)</f>
        <v>7.2700000000000004E-3</v>
      </c>
      <c r="G11216" s="67"/>
      <c r="H11216" s="67"/>
      <c r="J11216" s="67"/>
      <c r="P11216" s="68"/>
      <c r="Q11216" s="69"/>
      <c r="R11216" s="69"/>
      <c r="Z11216" s="70"/>
      <c r="AA11216" s="71"/>
      <c r="AB11216" s="70"/>
      <c r="AC11216" s="70"/>
      <c r="AD11216" s="53"/>
      <c r="AE11216" s="53"/>
      <c r="AF11216" s="72"/>
      <c r="AG11216" s="70"/>
      <c r="AH11216" s="70"/>
      <c r="AI11216" s="70"/>
    </row>
    <row r="11217" spans="1:35" ht="12.75" customHeight="1" x14ac:dyDescent="0.2">
      <c r="A11217" s="64" t="s">
        <v>1847</v>
      </c>
      <c r="B11217" s="65" t="s">
        <v>1846</v>
      </c>
      <c r="C11217" s="65">
        <v>1369</v>
      </c>
      <c r="D11217" s="66">
        <f>VLOOKUP(A11217,'2.1 Termination Charges'!$B$4:$F$904,5,0)</f>
        <v>7.2700000000000004E-3</v>
      </c>
      <c r="G11217" s="67"/>
      <c r="H11217" s="67"/>
      <c r="J11217" s="67"/>
      <c r="P11217" s="68"/>
      <c r="Q11217" s="69"/>
      <c r="R11217" s="69"/>
      <c r="Z11217" s="70"/>
      <c r="AA11217" s="71"/>
      <c r="AB11217" s="70"/>
      <c r="AC11217" s="70"/>
      <c r="AD11217" s="53"/>
      <c r="AE11217" s="53"/>
      <c r="AF11217" s="72"/>
      <c r="AG11217" s="70"/>
      <c r="AH11217" s="70"/>
      <c r="AI11217" s="70"/>
    </row>
    <row r="11218" spans="1:35" ht="12.75" customHeight="1" x14ac:dyDescent="0.2">
      <c r="A11218" s="64" t="s">
        <v>1847</v>
      </c>
      <c r="B11218" s="65" t="s">
        <v>1846</v>
      </c>
      <c r="C11218" s="65">
        <v>1380</v>
      </c>
      <c r="D11218" s="66">
        <f>VLOOKUP(A11218,'2.1 Termination Charges'!$B$4:$F$904,5,0)</f>
        <v>7.2700000000000004E-3</v>
      </c>
      <c r="G11218" s="67"/>
      <c r="H11218" s="67"/>
      <c r="J11218" s="67"/>
      <c r="P11218" s="68"/>
      <c r="Q11218" s="69"/>
      <c r="R11218" s="69"/>
      <c r="Z11218" s="70"/>
      <c r="AA11218" s="71"/>
      <c r="AB11218" s="70"/>
      <c r="AC11218" s="70"/>
      <c r="AD11218" s="53"/>
      <c r="AE11218" s="53"/>
      <c r="AF11218" s="72"/>
      <c r="AG11218" s="70"/>
      <c r="AH11218" s="70"/>
      <c r="AI11218" s="70"/>
    </row>
    <row r="11219" spans="1:35" ht="12.75" customHeight="1" x14ac:dyDescent="0.2">
      <c r="A11219" s="64" t="s">
        <v>1847</v>
      </c>
      <c r="B11219" s="65" t="s">
        <v>1846</v>
      </c>
      <c r="C11219" s="65">
        <v>1381</v>
      </c>
      <c r="D11219" s="66">
        <f>VLOOKUP(A11219,'2.1 Termination Charges'!$B$4:$F$904,5,0)</f>
        <v>7.2700000000000004E-3</v>
      </c>
      <c r="G11219" s="67"/>
      <c r="H11219" s="67"/>
      <c r="J11219" s="67"/>
      <c r="P11219" s="68"/>
      <c r="Q11219" s="69"/>
      <c r="R11219" s="69"/>
      <c r="Z11219" s="70"/>
      <c r="AA11219" s="71"/>
      <c r="AB11219" s="70"/>
      <c r="AC11219" s="70"/>
      <c r="AD11219" s="53"/>
      <c r="AE11219" s="53"/>
      <c r="AF11219" s="72"/>
      <c r="AG11219" s="70"/>
      <c r="AH11219" s="70"/>
      <c r="AI11219" s="70"/>
    </row>
    <row r="11220" spans="1:35" ht="12.75" customHeight="1" x14ac:dyDescent="0.2">
      <c r="A11220" s="64" t="s">
        <v>1847</v>
      </c>
      <c r="B11220" s="65" t="s">
        <v>1846</v>
      </c>
      <c r="C11220" s="65">
        <v>1383</v>
      </c>
      <c r="D11220" s="66">
        <f>VLOOKUP(A11220,'2.1 Termination Charges'!$B$4:$F$904,5,0)</f>
        <v>7.2700000000000004E-3</v>
      </c>
      <c r="G11220" s="67"/>
      <c r="H11220" s="67"/>
      <c r="J11220" s="67"/>
      <c r="P11220" s="68"/>
      <c r="Q11220" s="69"/>
      <c r="R11220" s="69"/>
      <c r="Z11220" s="70"/>
      <c r="AA11220" s="71"/>
      <c r="AB11220" s="70"/>
      <c r="AC11220" s="70"/>
      <c r="AD11220" s="53"/>
      <c r="AE11220" s="53"/>
      <c r="AF11220" s="72"/>
      <c r="AG11220" s="70"/>
      <c r="AH11220" s="70"/>
      <c r="AI11220" s="70"/>
    </row>
    <row r="11221" spans="1:35" ht="12.75" customHeight="1" x14ac:dyDescent="0.2">
      <c r="A11221" s="64" t="s">
        <v>1847</v>
      </c>
      <c r="B11221" s="65" t="s">
        <v>1846</v>
      </c>
      <c r="C11221" s="65">
        <v>1384</v>
      </c>
      <c r="D11221" s="66">
        <f>VLOOKUP(A11221,'2.1 Termination Charges'!$B$4:$F$904,5,0)</f>
        <v>7.2700000000000004E-3</v>
      </c>
      <c r="G11221" s="67"/>
      <c r="H11221" s="67"/>
      <c r="J11221" s="67"/>
      <c r="P11221" s="68"/>
      <c r="Q11221" s="69"/>
      <c r="R11221" s="69"/>
      <c r="Z11221" s="70"/>
      <c r="AA11221" s="71"/>
      <c r="AB11221" s="70"/>
      <c r="AC11221" s="70"/>
      <c r="AD11221" s="53"/>
      <c r="AE11221" s="53"/>
      <c r="AF11221" s="72"/>
      <c r="AG11221" s="70"/>
      <c r="AH11221" s="70"/>
      <c r="AI11221" s="70"/>
    </row>
    <row r="11222" spans="1:35" ht="12.75" customHeight="1" x14ac:dyDescent="0.2">
      <c r="A11222" s="64" t="s">
        <v>1847</v>
      </c>
      <c r="B11222" s="65" t="s">
        <v>1846</v>
      </c>
      <c r="C11222" s="65">
        <v>1385</v>
      </c>
      <c r="D11222" s="66">
        <f>VLOOKUP(A11222,'2.1 Termination Charges'!$B$4:$F$904,5,0)</f>
        <v>7.2700000000000004E-3</v>
      </c>
      <c r="G11222" s="67"/>
      <c r="H11222" s="67"/>
      <c r="J11222" s="67"/>
      <c r="P11222" s="68"/>
      <c r="Q11222" s="69"/>
      <c r="R11222" s="69"/>
      <c r="Z11222" s="70"/>
      <c r="AA11222" s="71"/>
      <c r="AB11222" s="70"/>
      <c r="AC11222" s="70"/>
      <c r="AD11222" s="53"/>
      <c r="AE11222" s="53"/>
      <c r="AF11222" s="72"/>
      <c r="AG11222" s="70"/>
      <c r="AH11222" s="70"/>
      <c r="AI11222" s="70"/>
    </row>
    <row r="11223" spans="1:35" ht="12.75" customHeight="1" x14ac:dyDescent="0.2">
      <c r="A11223" s="64" t="s">
        <v>1847</v>
      </c>
      <c r="B11223" s="65" t="s">
        <v>1846</v>
      </c>
      <c r="C11223" s="65">
        <v>1386</v>
      </c>
      <c r="D11223" s="66">
        <f>VLOOKUP(A11223,'2.1 Termination Charges'!$B$4:$F$904,5,0)</f>
        <v>7.2700000000000004E-3</v>
      </c>
      <c r="G11223" s="67"/>
      <c r="H11223" s="67"/>
      <c r="J11223" s="67"/>
      <c r="P11223" s="68"/>
      <c r="Q11223" s="69"/>
      <c r="R11223" s="69"/>
      <c r="Z11223" s="70"/>
      <c r="AA11223" s="71"/>
      <c r="AB11223" s="70"/>
      <c r="AC11223" s="70"/>
      <c r="AD11223" s="53"/>
      <c r="AE11223" s="53"/>
      <c r="AF11223" s="72"/>
      <c r="AG11223" s="70"/>
      <c r="AH11223" s="70"/>
      <c r="AI11223" s="70"/>
    </row>
    <row r="11224" spans="1:35" ht="12.75" customHeight="1" x14ac:dyDescent="0.2">
      <c r="A11224" s="64" t="s">
        <v>1847</v>
      </c>
      <c r="B11224" s="65" t="s">
        <v>1846</v>
      </c>
      <c r="C11224" s="65">
        <v>1389</v>
      </c>
      <c r="D11224" s="66">
        <f>VLOOKUP(A11224,'2.1 Termination Charges'!$B$4:$F$904,5,0)</f>
        <v>7.2700000000000004E-3</v>
      </c>
      <c r="G11224" s="67"/>
      <c r="H11224" s="67"/>
      <c r="J11224" s="67"/>
      <c r="P11224" s="68"/>
      <c r="Q11224" s="69"/>
      <c r="R11224" s="69"/>
      <c r="Z11224" s="70"/>
      <c r="AA11224" s="71"/>
      <c r="AB11224" s="70"/>
      <c r="AC11224" s="70"/>
      <c r="AD11224" s="53"/>
      <c r="AE11224" s="53"/>
      <c r="AF11224" s="72"/>
      <c r="AG11224" s="70"/>
      <c r="AH11224" s="70"/>
      <c r="AI11224" s="70"/>
    </row>
    <row r="11225" spans="1:35" ht="12.75" customHeight="1" x14ac:dyDescent="0.2">
      <c r="A11225" s="64" t="s">
        <v>1847</v>
      </c>
      <c r="B11225" s="65" t="s">
        <v>1846</v>
      </c>
      <c r="C11225" s="65">
        <v>1401</v>
      </c>
      <c r="D11225" s="66">
        <f>VLOOKUP(A11225,'2.1 Termination Charges'!$B$4:$F$904,5,0)</f>
        <v>7.2700000000000004E-3</v>
      </c>
      <c r="G11225" s="67"/>
      <c r="H11225" s="67"/>
      <c r="J11225" s="67"/>
      <c r="P11225" s="68"/>
      <c r="Q11225" s="69"/>
      <c r="R11225" s="69"/>
      <c r="Z11225" s="70"/>
      <c r="AA11225" s="71"/>
      <c r="AB11225" s="70"/>
      <c r="AC11225" s="70"/>
      <c r="AD11225" s="53"/>
      <c r="AE11225" s="53"/>
      <c r="AF11225" s="72"/>
      <c r="AG11225" s="70"/>
      <c r="AH11225" s="70"/>
      <c r="AI11225" s="70"/>
    </row>
    <row r="11226" spans="1:35" ht="12.75" customHeight="1" x14ac:dyDescent="0.2">
      <c r="A11226" s="64" t="s">
        <v>1847</v>
      </c>
      <c r="B11226" s="65" t="s">
        <v>1846</v>
      </c>
      <c r="C11226" s="65">
        <v>1402</v>
      </c>
      <c r="D11226" s="66">
        <f>VLOOKUP(A11226,'2.1 Termination Charges'!$B$4:$F$904,5,0)</f>
        <v>7.2700000000000004E-3</v>
      </c>
      <c r="G11226" s="67"/>
      <c r="H11226" s="67"/>
      <c r="J11226" s="67"/>
      <c r="P11226" s="68"/>
      <c r="Q11226" s="69"/>
      <c r="R11226" s="69"/>
      <c r="Z11226" s="70"/>
      <c r="AA11226" s="71"/>
      <c r="AB11226" s="70"/>
      <c r="AC11226" s="70"/>
      <c r="AD11226" s="53"/>
      <c r="AE11226" s="53"/>
      <c r="AF11226" s="72"/>
      <c r="AG11226" s="70"/>
      <c r="AH11226" s="70"/>
      <c r="AI11226" s="70"/>
    </row>
    <row r="11227" spans="1:35" ht="12.75" customHeight="1" x14ac:dyDescent="0.2">
      <c r="A11227" s="64" t="s">
        <v>1847</v>
      </c>
      <c r="B11227" s="65" t="s">
        <v>1846</v>
      </c>
      <c r="C11227" s="65">
        <v>1404</v>
      </c>
      <c r="D11227" s="66">
        <f>VLOOKUP(A11227,'2.1 Termination Charges'!$B$4:$F$904,5,0)</f>
        <v>7.2700000000000004E-3</v>
      </c>
      <c r="G11227" s="67"/>
      <c r="H11227" s="67"/>
      <c r="J11227" s="67"/>
      <c r="P11227" s="68"/>
      <c r="Q11227" s="69"/>
      <c r="R11227" s="69"/>
      <c r="Z11227" s="70"/>
      <c r="AA11227" s="71"/>
      <c r="AB11227" s="70"/>
      <c r="AC11227" s="70"/>
      <c r="AD11227" s="53"/>
      <c r="AE11227" s="53"/>
      <c r="AF11227" s="72"/>
      <c r="AG11227" s="70"/>
      <c r="AH11227" s="70"/>
      <c r="AI11227" s="70"/>
    </row>
    <row r="11228" spans="1:35" ht="12.75" customHeight="1" x14ac:dyDescent="0.2">
      <c r="A11228" s="64" t="s">
        <v>1847</v>
      </c>
      <c r="B11228" s="65" t="s">
        <v>1846</v>
      </c>
      <c r="C11228" s="65">
        <v>1405</v>
      </c>
      <c r="D11228" s="66">
        <f>VLOOKUP(A11228,'2.1 Termination Charges'!$B$4:$F$904,5,0)</f>
        <v>7.2700000000000004E-3</v>
      </c>
      <c r="G11228" s="67"/>
      <c r="H11228" s="67"/>
      <c r="J11228" s="67"/>
      <c r="P11228" s="68"/>
      <c r="Q11228" s="69"/>
      <c r="R11228" s="69"/>
      <c r="Z11228" s="70"/>
      <c r="AA11228" s="71"/>
      <c r="AB11228" s="70"/>
      <c r="AC11228" s="70"/>
      <c r="AD11228" s="53"/>
      <c r="AE11228" s="53"/>
      <c r="AF11228" s="72"/>
      <c r="AG11228" s="70"/>
      <c r="AH11228" s="70"/>
      <c r="AI11228" s="70"/>
    </row>
    <row r="11229" spans="1:35" ht="12.75" customHeight="1" x14ac:dyDescent="0.2">
      <c r="A11229" s="64" t="s">
        <v>1847</v>
      </c>
      <c r="B11229" s="65" t="s">
        <v>1846</v>
      </c>
      <c r="C11229" s="65">
        <v>1406</v>
      </c>
      <c r="D11229" s="66">
        <f>VLOOKUP(A11229,'2.1 Termination Charges'!$B$4:$F$904,5,0)</f>
        <v>7.2700000000000004E-3</v>
      </c>
      <c r="G11229" s="67"/>
      <c r="H11229" s="67"/>
      <c r="J11229" s="67"/>
      <c r="P11229" s="68"/>
      <c r="Q11229" s="69"/>
      <c r="R11229" s="69"/>
      <c r="Z11229" s="70"/>
      <c r="AA11229" s="71"/>
      <c r="AB11229" s="70"/>
      <c r="AC11229" s="70"/>
      <c r="AD11229" s="53"/>
      <c r="AE11229" s="53"/>
      <c r="AF11229" s="72"/>
      <c r="AG11229" s="70"/>
      <c r="AH11229" s="70"/>
      <c r="AI11229" s="70"/>
    </row>
    <row r="11230" spans="1:35" ht="12.75" customHeight="1" x14ac:dyDescent="0.2">
      <c r="A11230" s="64" t="s">
        <v>1847</v>
      </c>
      <c r="B11230" s="65" t="s">
        <v>1846</v>
      </c>
      <c r="C11230" s="65">
        <v>1407</v>
      </c>
      <c r="D11230" s="66">
        <f>VLOOKUP(A11230,'2.1 Termination Charges'!$B$4:$F$904,5,0)</f>
        <v>7.2700000000000004E-3</v>
      </c>
      <c r="G11230" s="67"/>
      <c r="H11230" s="67"/>
      <c r="J11230" s="67"/>
      <c r="P11230" s="68"/>
      <c r="Q11230" s="69"/>
      <c r="R11230" s="69"/>
      <c r="Z11230" s="70"/>
      <c r="AA11230" s="71"/>
      <c r="AB11230" s="70"/>
      <c r="AC11230" s="70"/>
      <c r="AD11230" s="53"/>
      <c r="AE11230" s="53"/>
      <c r="AF11230" s="72"/>
      <c r="AG11230" s="70"/>
      <c r="AH11230" s="70"/>
      <c r="AI11230" s="70"/>
    </row>
    <row r="11231" spans="1:35" ht="12.75" customHeight="1" x14ac:dyDescent="0.2">
      <c r="A11231" s="64" t="s">
        <v>1847</v>
      </c>
      <c r="B11231" s="65" t="s">
        <v>1846</v>
      </c>
      <c r="C11231" s="65">
        <v>1408</v>
      </c>
      <c r="D11231" s="66">
        <f>VLOOKUP(A11231,'2.1 Termination Charges'!$B$4:$F$904,5,0)</f>
        <v>7.2700000000000004E-3</v>
      </c>
      <c r="G11231" s="67"/>
      <c r="H11231" s="67"/>
      <c r="J11231" s="67"/>
      <c r="P11231" s="68"/>
      <c r="Q11231" s="69"/>
      <c r="R11231" s="69"/>
      <c r="Z11231" s="70"/>
      <c r="AA11231" s="71"/>
      <c r="AB11231" s="70"/>
      <c r="AC11231" s="70"/>
      <c r="AD11231" s="53"/>
      <c r="AE11231" s="53"/>
      <c r="AF11231" s="72"/>
      <c r="AG11231" s="70"/>
      <c r="AH11231" s="70"/>
      <c r="AI11231" s="70"/>
    </row>
    <row r="11232" spans="1:35" ht="12.75" customHeight="1" x14ac:dyDescent="0.2">
      <c r="A11232" s="64" t="s">
        <v>1847</v>
      </c>
      <c r="B11232" s="65" t="s">
        <v>1846</v>
      </c>
      <c r="C11232" s="65">
        <v>1409</v>
      </c>
      <c r="D11232" s="66">
        <f>VLOOKUP(A11232,'2.1 Termination Charges'!$B$4:$F$904,5,0)</f>
        <v>7.2700000000000004E-3</v>
      </c>
      <c r="G11232" s="67"/>
      <c r="H11232" s="67"/>
      <c r="J11232" s="67"/>
      <c r="P11232" s="68"/>
      <c r="Q11232" s="69"/>
      <c r="R11232" s="69"/>
      <c r="Z11232" s="70"/>
      <c r="AA11232" s="71"/>
      <c r="AB11232" s="70"/>
      <c r="AC11232" s="70"/>
      <c r="AD11232" s="53"/>
      <c r="AE11232" s="53"/>
      <c r="AF11232" s="72"/>
      <c r="AG11232" s="70"/>
      <c r="AH11232" s="70"/>
      <c r="AI11232" s="70"/>
    </row>
    <row r="11233" spans="1:35" ht="12.75" customHeight="1" x14ac:dyDescent="0.2">
      <c r="A11233" s="64" t="s">
        <v>1847</v>
      </c>
      <c r="B11233" s="65" t="s">
        <v>1846</v>
      </c>
      <c r="C11233" s="65">
        <v>1410</v>
      </c>
      <c r="D11233" s="66">
        <f>VLOOKUP(A11233,'2.1 Termination Charges'!$B$4:$F$904,5,0)</f>
        <v>7.2700000000000004E-3</v>
      </c>
      <c r="G11233" s="67"/>
      <c r="H11233" s="67"/>
      <c r="J11233" s="67"/>
      <c r="P11233" s="68"/>
      <c r="Q11233" s="69"/>
      <c r="R11233" s="69"/>
      <c r="Z11233" s="70"/>
      <c r="AA11233" s="71"/>
      <c r="AB11233" s="70"/>
      <c r="AC11233" s="70"/>
      <c r="AD11233" s="53"/>
      <c r="AE11233" s="53"/>
      <c r="AF11233" s="72"/>
      <c r="AG11233" s="70"/>
      <c r="AH11233" s="70"/>
      <c r="AI11233" s="70"/>
    </row>
    <row r="11234" spans="1:35" ht="12.75" customHeight="1" x14ac:dyDescent="0.2">
      <c r="A11234" s="64" t="s">
        <v>1847</v>
      </c>
      <c r="B11234" s="65" t="s">
        <v>1846</v>
      </c>
      <c r="C11234" s="65">
        <v>1411</v>
      </c>
      <c r="D11234" s="66">
        <f>VLOOKUP(A11234,'2.1 Termination Charges'!$B$4:$F$904,5,0)</f>
        <v>7.2700000000000004E-3</v>
      </c>
      <c r="G11234" s="67"/>
      <c r="H11234" s="67"/>
      <c r="J11234" s="67"/>
      <c r="P11234" s="68"/>
      <c r="Q11234" s="69"/>
      <c r="R11234" s="69"/>
      <c r="Z11234" s="70"/>
      <c r="AA11234" s="71"/>
      <c r="AB11234" s="70"/>
      <c r="AC11234" s="70"/>
      <c r="AD11234" s="53"/>
      <c r="AE11234" s="53"/>
      <c r="AF11234" s="72"/>
      <c r="AG11234" s="70"/>
      <c r="AH11234" s="70"/>
      <c r="AI11234" s="70"/>
    </row>
    <row r="11235" spans="1:35" ht="12.75" customHeight="1" x14ac:dyDescent="0.2">
      <c r="A11235" s="64" t="s">
        <v>1847</v>
      </c>
      <c r="B11235" s="65" t="s">
        <v>1846</v>
      </c>
      <c r="C11235" s="65">
        <v>1412</v>
      </c>
      <c r="D11235" s="66">
        <f>VLOOKUP(A11235,'2.1 Termination Charges'!$B$4:$F$904,5,0)</f>
        <v>7.2700000000000004E-3</v>
      </c>
      <c r="G11235" s="67"/>
      <c r="H11235" s="67"/>
      <c r="J11235" s="67"/>
      <c r="P11235" s="68"/>
      <c r="Q11235" s="69"/>
      <c r="R11235" s="69"/>
      <c r="Z11235" s="70"/>
      <c r="AA11235" s="71"/>
      <c r="AB11235" s="70"/>
      <c r="AC11235" s="70"/>
      <c r="AD11235" s="53"/>
      <c r="AE11235" s="53"/>
      <c r="AF11235" s="72"/>
      <c r="AG11235" s="70"/>
      <c r="AH11235" s="70"/>
      <c r="AI11235" s="70"/>
    </row>
    <row r="11236" spans="1:35" ht="12.75" customHeight="1" x14ac:dyDescent="0.2">
      <c r="A11236" s="64" t="s">
        <v>1847</v>
      </c>
      <c r="B11236" s="65" t="s">
        <v>1846</v>
      </c>
      <c r="C11236" s="65">
        <v>1413</v>
      </c>
      <c r="D11236" s="66">
        <f>VLOOKUP(A11236,'2.1 Termination Charges'!$B$4:$F$904,5,0)</f>
        <v>7.2700000000000004E-3</v>
      </c>
      <c r="G11236" s="67"/>
      <c r="H11236" s="67"/>
      <c r="J11236" s="67"/>
      <c r="P11236" s="68"/>
      <c r="Q11236" s="69"/>
      <c r="R11236" s="69"/>
      <c r="Z11236" s="70"/>
      <c r="AA11236" s="71"/>
      <c r="AB11236" s="70"/>
      <c r="AC11236" s="70"/>
      <c r="AD11236" s="53"/>
      <c r="AE11236" s="53"/>
      <c r="AF11236" s="72"/>
      <c r="AG11236" s="70"/>
      <c r="AH11236" s="70"/>
      <c r="AI11236" s="70"/>
    </row>
    <row r="11237" spans="1:35" ht="12.75" customHeight="1" x14ac:dyDescent="0.2">
      <c r="A11237" s="64" t="s">
        <v>1847</v>
      </c>
      <c r="B11237" s="65" t="s">
        <v>1846</v>
      </c>
      <c r="C11237" s="65">
        <v>1414</v>
      </c>
      <c r="D11237" s="66">
        <f>VLOOKUP(A11237,'2.1 Termination Charges'!$B$4:$F$904,5,0)</f>
        <v>7.2700000000000004E-3</v>
      </c>
      <c r="G11237" s="67"/>
      <c r="H11237" s="67"/>
      <c r="J11237" s="67"/>
      <c r="P11237" s="68"/>
      <c r="Q11237" s="69"/>
      <c r="R11237" s="69"/>
      <c r="Z11237" s="70"/>
      <c r="AA11237" s="71"/>
      <c r="AB11237" s="70"/>
      <c r="AC11237" s="70"/>
      <c r="AD11237" s="53"/>
      <c r="AE11237" s="53"/>
      <c r="AF11237" s="72"/>
      <c r="AG11237" s="70"/>
      <c r="AH11237" s="70"/>
      <c r="AI11237" s="70"/>
    </row>
    <row r="11238" spans="1:35" ht="12.75" customHeight="1" x14ac:dyDescent="0.2">
      <c r="A11238" s="64" t="s">
        <v>1847</v>
      </c>
      <c r="B11238" s="65" t="s">
        <v>1846</v>
      </c>
      <c r="C11238" s="65">
        <v>1415</v>
      </c>
      <c r="D11238" s="66">
        <f>VLOOKUP(A11238,'2.1 Termination Charges'!$B$4:$F$904,5,0)</f>
        <v>7.2700000000000004E-3</v>
      </c>
      <c r="G11238" s="67"/>
      <c r="H11238" s="67"/>
      <c r="J11238" s="67"/>
      <c r="P11238" s="68"/>
      <c r="Q11238" s="69"/>
      <c r="R11238" s="69"/>
      <c r="Z11238" s="70"/>
      <c r="AA11238" s="71"/>
      <c r="AB11238" s="70"/>
      <c r="AC11238" s="70"/>
      <c r="AD11238" s="53"/>
      <c r="AE11238" s="53"/>
      <c r="AF11238" s="72"/>
      <c r="AG11238" s="70"/>
      <c r="AH11238" s="70"/>
      <c r="AI11238" s="70"/>
    </row>
    <row r="11239" spans="1:35" ht="12.75" customHeight="1" x14ac:dyDescent="0.2">
      <c r="A11239" s="64" t="s">
        <v>1847</v>
      </c>
      <c r="B11239" s="65" t="s">
        <v>1846</v>
      </c>
      <c r="C11239" s="65">
        <v>1417</v>
      </c>
      <c r="D11239" s="66">
        <f>VLOOKUP(A11239,'2.1 Termination Charges'!$B$4:$F$904,5,0)</f>
        <v>7.2700000000000004E-3</v>
      </c>
      <c r="G11239" s="67"/>
      <c r="H11239" s="67"/>
      <c r="J11239" s="67"/>
      <c r="P11239" s="68"/>
      <c r="Q11239" s="69"/>
      <c r="R11239" s="69"/>
      <c r="Z11239" s="70"/>
      <c r="AA11239" s="71"/>
      <c r="AB11239" s="70"/>
      <c r="AC11239" s="70"/>
      <c r="AD11239" s="53"/>
      <c r="AE11239" s="53"/>
      <c r="AF11239" s="72"/>
      <c r="AG11239" s="70"/>
      <c r="AH11239" s="70"/>
      <c r="AI11239" s="70"/>
    </row>
    <row r="11240" spans="1:35" ht="12.75" customHeight="1" x14ac:dyDescent="0.2">
      <c r="A11240" s="64" t="s">
        <v>1847</v>
      </c>
      <c r="B11240" s="65" t="s">
        <v>1846</v>
      </c>
      <c r="C11240" s="65">
        <v>1419</v>
      </c>
      <c r="D11240" s="66">
        <f>VLOOKUP(A11240,'2.1 Termination Charges'!$B$4:$F$904,5,0)</f>
        <v>7.2700000000000004E-3</v>
      </c>
      <c r="G11240" s="67"/>
      <c r="H11240" s="67"/>
      <c r="J11240" s="67"/>
      <c r="P11240" s="68"/>
      <c r="Q11240" s="69"/>
      <c r="R11240" s="69"/>
      <c r="Z11240" s="70"/>
      <c r="AA11240" s="71"/>
      <c r="AB11240" s="70"/>
      <c r="AC11240" s="70"/>
      <c r="AD11240" s="53"/>
      <c r="AE11240" s="53"/>
      <c r="AF11240" s="72"/>
      <c r="AG11240" s="70"/>
      <c r="AH11240" s="70"/>
      <c r="AI11240" s="70"/>
    </row>
    <row r="11241" spans="1:35" ht="12.75" customHeight="1" x14ac:dyDescent="0.2">
      <c r="A11241" s="64" t="s">
        <v>1847</v>
      </c>
      <c r="B11241" s="65" t="s">
        <v>1846</v>
      </c>
      <c r="C11241" s="65">
        <v>1421</v>
      </c>
      <c r="D11241" s="66">
        <f>VLOOKUP(A11241,'2.1 Termination Charges'!$B$4:$F$904,5,0)</f>
        <v>7.2700000000000004E-3</v>
      </c>
      <c r="G11241" s="67"/>
      <c r="H11241" s="67"/>
      <c r="J11241" s="67"/>
      <c r="P11241" s="68"/>
      <c r="Q11241" s="69"/>
      <c r="R11241" s="69"/>
      <c r="Z11241" s="70"/>
      <c r="AA11241" s="71"/>
      <c r="AB11241" s="70"/>
      <c r="AC11241" s="70"/>
      <c r="AD11241" s="53"/>
      <c r="AE11241" s="53"/>
      <c r="AF11241" s="72"/>
      <c r="AG11241" s="70"/>
      <c r="AH11241" s="70"/>
      <c r="AI11241" s="70"/>
    </row>
    <row r="11242" spans="1:35" ht="12.75" customHeight="1" x14ac:dyDescent="0.2">
      <c r="A11242" s="64" t="s">
        <v>1847</v>
      </c>
      <c r="B11242" s="65" t="s">
        <v>1846</v>
      </c>
      <c r="C11242" s="65">
        <v>1423</v>
      </c>
      <c r="D11242" s="66">
        <f>VLOOKUP(A11242,'2.1 Termination Charges'!$B$4:$F$904,5,0)</f>
        <v>7.2700000000000004E-3</v>
      </c>
      <c r="G11242" s="67"/>
      <c r="H11242" s="67"/>
      <c r="J11242" s="67"/>
      <c r="P11242" s="68"/>
      <c r="Q11242" s="69"/>
      <c r="R11242" s="69"/>
      <c r="Z11242" s="70"/>
      <c r="AA11242" s="71"/>
      <c r="AB11242" s="70"/>
      <c r="AC11242" s="70"/>
      <c r="AD11242" s="53"/>
      <c r="AE11242" s="53"/>
      <c r="AF11242" s="72"/>
      <c r="AG11242" s="70"/>
      <c r="AH11242" s="70"/>
      <c r="AI11242" s="70"/>
    </row>
    <row r="11243" spans="1:35" ht="12.75" customHeight="1" x14ac:dyDescent="0.2">
      <c r="A11243" s="64" t="s">
        <v>1847</v>
      </c>
      <c r="B11243" s="65" t="s">
        <v>1846</v>
      </c>
      <c r="C11243" s="65">
        <v>1424</v>
      </c>
      <c r="D11243" s="66">
        <f>VLOOKUP(A11243,'2.1 Termination Charges'!$B$4:$F$904,5,0)</f>
        <v>7.2700000000000004E-3</v>
      </c>
      <c r="G11243" s="67"/>
      <c r="H11243" s="67"/>
      <c r="J11243" s="67"/>
      <c r="P11243" s="68"/>
      <c r="Q11243" s="69"/>
      <c r="R11243" s="69"/>
      <c r="Z11243" s="70"/>
      <c r="AA11243" s="71"/>
      <c r="AB11243" s="70"/>
      <c r="AC11243" s="70"/>
      <c r="AD11243" s="53"/>
      <c r="AE11243" s="53"/>
      <c r="AF11243" s="72"/>
      <c r="AG11243" s="70"/>
      <c r="AH11243" s="70"/>
      <c r="AI11243" s="70"/>
    </row>
    <row r="11244" spans="1:35" ht="12.75" customHeight="1" x14ac:dyDescent="0.2">
      <c r="A11244" s="64" t="s">
        <v>1847</v>
      </c>
      <c r="B11244" s="65" t="s">
        <v>1846</v>
      </c>
      <c r="C11244" s="65">
        <v>1425</v>
      </c>
      <c r="D11244" s="66">
        <f>VLOOKUP(A11244,'2.1 Termination Charges'!$B$4:$F$904,5,0)</f>
        <v>7.2700000000000004E-3</v>
      </c>
      <c r="G11244" s="67"/>
      <c r="H11244" s="67"/>
      <c r="J11244" s="67"/>
      <c r="P11244" s="68"/>
      <c r="Q11244" s="69"/>
      <c r="R11244" s="69"/>
      <c r="Z11244" s="70"/>
      <c r="AA11244" s="71"/>
      <c r="AB11244" s="70"/>
      <c r="AC11244" s="70"/>
      <c r="AD11244" s="53"/>
      <c r="AE11244" s="53"/>
      <c r="AF11244" s="72"/>
      <c r="AG11244" s="70"/>
      <c r="AH11244" s="70"/>
      <c r="AI11244" s="70"/>
    </row>
    <row r="11245" spans="1:35" ht="12.75" customHeight="1" x14ac:dyDescent="0.2">
      <c r="A11245" s="64" t="s">
        <v>1847</v>
      </c>
      <c r="B11245" s="65" t="s">
        <v>1846</v>
      </c>
      <c r="C11245" s="65">
        <v>1426</v>
      </c>
      <c r="D11245" s="66">
        <f>VLOOKUP(A11245,'2.1 Termination Charges'!$B$4:$F$904,5,0)</f>
        <v>7.2700000000000004E-3</v>
      </c>
      <c r="G11245" s="67"/>
      <c r="H11245" s="67"/>
      <c r="J11245" s="67"/>
      <c r="P11245" s="68"/>
      <c r="Q11245" s="69"/>
      <c r="R11245" s="69"/>
      <c r="Z11245" s="70"/>
      <c r="AA11245" s="71"/>
      <c r="AB11245" s="70"/>
      <c r="AC11245" s="70"/>
      <c r="AD11245" s="53"/>
      <c r="AE11245" s="53"/>
      <c r="AF11245" s="72"/>
      <c r="AG11245" s="70"/>
      <c r="AH11245" s="70"/>
      <c r="AI11245" s="70"/>
    </row>
    <row r="11246" spans="1:35" ht="12.75" customHeight="1" x14ac:dyDescent="0.2">
      <c r="A11246" s="64" t="s">
        <v>1847</v>
      </c>
      <c r="B11246" s="65" t="s">
        <v>1846</v>
      </c>
      <c r="C11246" s="65">
        <v>1429</v>
      </c>
      <c r="D11246" s="66">
        <f>VLOOKUP(A11246,'2.1 Termination Charges'!$B$4:$F$904,5,0)</f>
        <v>7.2700000000000004E-3</v>
      </c>
      <c r="G11246" s="67"/>
      <c r="H11246" s="67"/>
      <c r="J11246" s="67"/>
      <c r="P11246" s="68"/>
      <c r="Q11246" s="69"/>
      <c r="R11246" s="69"/>
      <c r="Z11246" s="70"/>
      <c r="AA11246" s="71"/>
      <c r="AB11246" s="70"/>
      <c r="AC11246" s="70"/>
      <c r="AD11246" s="53"/>
      <c r="AE11246" s="53"/>
      <c r="AF11246" s="72"/>
      <c r="AG11246" s="70"/>
      <c r="AH11246" s="70"/>
      <c r="AI11246" s="70"/>
    </row>
    <row r="11247" spans="1:35" ht="12.75" customHeight="1" x14ac:dyDescent="0.2">
      <c r="A11247" s="64" t="s">
        <v>1847</v>
      </c>
      <c r="B11247" s="65" t="s">
        <v>1846</v>
      </c>
      <c r="C11247" s="65">
        <v>1430</v>
      </c>
      <c r="D11247" s="66">
        <f>VLOOKUP(A11247,'2.1 Termination Charges'!$B$4:$F$904,5,0)</f>
        <v>7.2700000000000004E-3</v>
      </c>
      <c r="G11247" s="67"/>
      <c r="H11247" s="67"/>
      <c r="J11247" s="67"/>
      <c r="P11247" s="68"/>
      <c r="Q11247" s="69"/>
      <c r="R11247" s="69"/>
      <c r="Z11247" s="70"/>
      <c r="AA11247" s="71"/>
      <c r="AB11247" s="70"/>
      <c r="AC11247" s="70"/>
      <c r="AD11247" s="53"/>
      <c r="AE11247" s="53"/>
      <c r="AF11247" s="72"/>
      <c r="AG11247" s="70"/>
      <c r="AH11247" s="70"/>
      <c r="AI11247" s="70"/>
    </row>
    <row r="11248" spans="1:35" ht="12.75" customHeight="1" x14ac:dyDescent="0.2">
      <c r="A11248" s="64" t="s">
        <v>1847</v>
      </c>
      <c r="B11248" s="65" t="s">
        <v>1846</v>
      </c>
      <c r="C11248" s="65">
        <v>1432</v>
      </c>
      <c r="D11248" s="66">
        <f>VLOOKUP(A11248,'2.1 Termination Charges'!$B$4:$F$904,5,0)</f>
        <v>7.2700000000000004E-3</v>
      </c>
      <c r="G11248" s="67"/>
      <c r="H11248" s="67"/>
      <c r="J11248" s="67"/>
      <c r="P11248" s="68"/>
      <c r="Q11248" s="69"/>
      <c r="R11248" s="69"/>
      <c r="Z11248" s="70"/>
      <c r="AA11248" s="71"/>
      <c r="AB11248" s="70"/>
      <c r="AC11248" s="70"/>
      <c r="AD11248" s="53"/>
      <c r="AE11248" s="53"/>
      <c r="AF11248" s="72"/>
      <c r="AG11248" s="70"/>
      <c r="AH11248" s="70"/>
      <c r="AI11248" s="70"/>
    </row>
    <row r="11249" spans="1:35" ht="12.75" customHeight="1" x14ac:dyDescent="0.2">
      <c r="A11249" s="64" t="s">
        <v>1847</v>
      </c>
      <c r="B11249" s="65" t="s">
        <v>1846</v>
      </c>
      <c r="C11249" s="65">
        <v>1434</v>
      </c>
      <c r="D11249" s="66">
        <f>VLOOKUP(A11249,'2.1 Termination Charges'!$B$4:$F$904,5,0)</f>
        <v>7.2700000000000004E-3</v>
      </c>
      <c r="G11249" s="67"/>
      <c r="H11249" s="67"/>
      <c r="J11249" s="67"/>
      <c r="P11249" s="68"/>
      <c r="Q11249" s="69"/>
      <c r="R11249" s="69"/>
      <c r="Z11249" s="70"/>
      <c r="AA11249" s="71"/>
      <c r="AB11249" s="70"/>
      <c r="AC11249" s="70"/>
      <c r="AD11249" s="53"/>
      <c r="AE11249" s="53"/>
      <c r="AF11249" s="72"/>
      <c r="AG11249" s="70"/>
      <c r="AH11249" s="70"/>
      <c r="AI11249" s="70"/>
    </row>
    <row r="11250" spans="1:35" ht="12.75" customHeight="1" x14ac:dyDescent="0.2">
      <c r="A11250" s="64" t="s">
        <v>1847</v>
      </c>
      <c r="B11250" s="65" t="s">
        <v>1846</v>
      </c>
      <c r="C11250" s="65">
        <v>1435</v>
      </c>
      <c r="D11250" s="66">
        <f>VLOOKUP(A11250,'2.1 Termination Charges'!$B$4:$F$904,5,0)</f>
        <v>7.2700000000000004E-3</v>
      </c>
      <c r="G11250" s="67"/>
      <c r="H11250" s="67"/>
      <c r="J11250" s="67"/>
      <c r="P11250" s="68"/>
      <c r="Q11250" s="69"/>
      <c r="R11250" s="69"/>
      <c r="Z11250" s="70"/>
      <c r="AA11250" s="71"/>
      <c r="AB11250" s="70"/>
      <c r="AC11250" s="70"/>
      <c r="AD11250" s="53"/>
      <c r="AE11250" s="53"/>
      <c r="AF11250" s="72"/>
      <c r="AG11250" s="70"/>
      <c r="AH11250" s="70"/>
      <c r="AI11250" s="70"/>
    </row>
    <row r="11251" spans="1:35" ht="12.75" customHeight="1" x14ac:dyDescent="0.2">
      <c r="A11251" s="64" t="s">
        <v>1847</v>
      </c>
      <c r="B11251" s="65" t="s">
        <v>1846</v>
      </c>
      <c r="C11251" s="65">
        <v>1439</v>
      </c>
      <c r="D11251" s="66">
        <f>VLOOKUP(A11251,'2.1 Termination Charges'!$B$4:$F$904,5,0)</f>
        <v>7.2700000000000004E-3</v>
      </c>
      <c r="G11251" s="67"/>
      <c r="H11251" s="67"/>
      <c r="J11251" s="67"/>
      <c r="P11251" s="68"/>
      <c r="Q11251" s="69"/>
      <c r="R11251" s="69"/>
      <c r="Z11251" s="70"/>
      <c r="AA11251" s="71"/>
      <c r="AB11251" s="70"/>
      <c r="AC11251" s="70"/>
      <c r="AD11251" s="53"/>
      <c r="AE11251" s="53"/>
      <c r="AF11251" s="72"/>
      <c r="AG11251" s="70"/>
      <c r="AH11251" s="70"/>
      <c r="AI11251" s="70"/>
    </row>
    <row r="11252" spans="1:35" ht="12.75" customHeight="1" x14ac:dyDescent="0.2">
      <c r="A11252" s="64" t="s">
        <v>1847</v>
      </c>
      <c r="B11252" s="65" t="s">
        <v>1846</v>
      </c>
      <c r="C11252" s="65">
        <v>1440</v>
      </c>
      <c r="D11252" s="66">
        <f>VLOOKUP(A11252,'2.1 Termination Charges'!$B$4:$F$904,5,0)</f>
        <v>7.2700000000000004E-3</v>
      </c>
      <c r="G11252" s="67"/>
      <c r="H11252" s="67"/>
      <c r="J11252" s="67"/>
      <c r="P11252" s="68"/>
      <c r="Q11252" s="69"/>
      <c r="R11252" s="69"/>
      <c r="Z11252" s="70"/>
      <c r="AA11252" s="71"/>
      <c r="AB11252" s="70"/>
      <c r="AC11252" s="70"/>
      <c r="AD11252" s="53"/>
      <c r="AE11252" s="53"/>
      <c r="AF11252" s="72"/>
      <c r="AG11252" s="70"/>
      <c r="AH11252" s="70"/>
      <c r="AI11252" s="70"/>
    </row>
    <row r="11253" spans="1:35" ht="12.75" customHeight="1" x14ac:dyDescent="0.2">
      <c r="A11253" s="64" t="s">
        <v>1847</v>
      </c>
      <c r="B11253" s="65" t="s">
        <v>1846</v>
      </c>
      <c r="C11253" s="65">
        <v>1442</v>
      </c>
      <c r="D11253" s="66">
        <f>VLOOKUP(A11253,'2.1 Termination Charges'!$B$4:$F$904,5,0)</f>
        <v>7.2700000000000004E-3</v>
      </c>
      <c r="G11253" s="67"/>
      <c r="H11253" s="67"/>
      <c r="J11253" s="67"/>
      <c r="P11253" s="68"/>
      <c r="Q11253" s="69"/>
      <c r="R11253" s="69"/>
      <c r="Z11253" s="70"/>
      <c r="AA11253" s="71"/>
      <c r="AB11253" s="70"/>
      <c r="AC11253" s="70"/>
      <c r="AD11253" s="53"/>
      <c r="AE11253" s="53"/>
      <c r="AF11253" s="72"/>
      <c r="AG11253" s="70"/>
      <c r="AH11253" s="70"/>
      <c r="AI11253" s="70"/>
    </row>
    <row r="11254" spans="1:35" ht="12.75" customHeight="1" x14ac:dyDescent="0.2">
      <c r="A11254" s="64" t="s">
        <v>1847</v>
      </c>
      <c r="B11254" s="65" t="s">
        <v>1846</v>
      </c>
      <c r="C11254" s="65">
        <v>1443</v>
      </c>
      <c r="D11254" s="66">
        <f>VLOOKUP(A11254,'2.1 Termination Charges'!$B$4:$F$904,5,0)</f>
        <v>7.2700000000000004E-3</v>
      </c>
      <c r="G11254" s="67"/>
      <c r="H11254" s="67"/>
      <c r="J11254" s="67"/>
      <c r="P11254" s="68"/>
      <c r="Q11254" s="69"/>
      <c r="R11254" s="69"/>
      <c r="Z11254" s="70"/>
      <c r="AA11254" s="71"/>
      <c r="AB11254" s="70"/>
      <c r="AC11254" s="70"/>
      <c r="AD11254" s="53"/>
      <c r="AE11254" s="53"/>
      <c r="AF11254" s="72"/>
      <c r="AG11254" s="70"/>
      <c r="AH11254" s="70"/>
      <c r="AI11254" s="70"/>
    </row>
    <row r="11255" spans="1:35" ht="12.75" customHeight="1" x14ac:dyDescent="0.2">
      <c r="A11255" s="64" t="s">
        <v>1847</v>
      </c>
      <c r="B11255" s="65" t="s">
        <v>1846</v>
      </c>
      <c r="C11255" s="65">
        <v>1445</v>
      </c>
      <c r="D11255" s="66">
        <f>VLOOKUP(A11255,'2.1 Termination Charges'!$B$4:$F$904,5,0)</f>
        <v>7.2700000000000004E-3</v>
      </c>
      <c r="G11255" s="67"/>
      <c r="H11255" s="67"/>
      <c r="J11255" s="67"/>
      <c r="P11255" s="68"/>
      <c r="Q11255" s="69"/>
      <c r="R11255" s="69"/>
      <c r="Z11255" s="70"/>
      <c r="AA11255" s="71"/>
      <c r="AB11255" s="70"/>
      <c r="AC11255" s="70"/>
      <c r="AD11255" s="53"/>
      <c r="AE11255" s="53"/>
      <c r="AF11255" s="72"/>
      <c r="AG11255" s="70"/>
      <c r="AH11255" s="70"/>
      <c r="AI11255" s="70"/>
    </row>
    <row r="11256" spans="1:35" ht="12.75" customHeight="1" x14ac:dyDescent="0.2">
      <c r="A11256" s="64" t="s">
        <v>1847</v>
      </c>
      <c r="B11256" s="65" t="s">
        <v>1846</v>
      </c>
      <c r="C11256" s="65">
        <v>1446</v>
      </c>
      <c r="D11256" s="66">
        <f>VLOOKUP(A11256,'2.1 Termination Charges'!$B$4:$F$904,5,0)</f>
        <v>7.2700000000000004E-3</v>
      </c>
      <c r="G11256" s="67"/>
      <c r="H11256" s="67"/>
      <c r="J11256" s="67"/>
      <c r="P11256" s="68"/>
      <c r="Q11256" s="69"/>
      <c r="R11256" s="69"/>
      <c r="Z11256" s="70"/>
      <c r="AA11256" s="71"/>
      <c r="AB11256" s="70"/>
      <c r="AC11256" s="70"/>
      <c r="AD11256" s="53"/>
      <c r="AE11256" s="53"/>
      <c r="AF11256" s="72"/>
      <c r="AG11256" s="70"/>
      <c r="AH11256" s="70"/>
      <c r="AI11256" s="70"/>
    </row>
    <row r="11257" spans="1:35" ht="12.75" customHeight="1" x14ac:dyDescent="0.2">
      <c r="A11257" s="64" t="s">
        <v>1847</v>
      </c>
      <c r="B11257" s="65" t="s">
        <v>1846</v>
      </c>
      <c r="C11257" s="65">
        <v>1447</v>
      </c>
      <c r="D11257" s="66">
        <f>VLOOKUP(A11257,'2.1 Termination Charges'!$B$4:$F$904,5,0)</f>
        <v>7.2700000000000004E-3</v>
      </c>
      <c r="G11257" s="67"/>
      <c r="H11257" s="67"/>
      <c r="J11257" s="67"/>
      <c r="P11257" s="68"/>
      <c r="Q11257" s="69"/>
      <c r="R11257" s="69"/>
      <c r="Z11257" s="70"/>
      <c r="AA11257" s="71"/>
      <c r="AB11257" s="70"/>
      <c r="AC11257" s="70"/>
      <c r="AD11257" s="53"/>
      <c r="AE11257" s="53"/>
      <c r="AF11257" s="72"/>
      <c r="AG11257" s="70"/>
      <c r="AH11257" s="70"/>
      <c r="AI11257" s="70"/>
    </row>
    <row r="11258" spans="1:35" ht="12.75" customHeight="1" x14ac:dyDescent="0.2">
      <c r="A11258" s="64" t="s">
        <v>1847</v>
      </c>
      <c r="B11258" s="65" t="s">
        <v>1846</v>
      </c>
      <c r="C11258" s="65">
        <v>1448</v>
      </c>
      <c r="D11258" s="66">
        <f>VLOOKUP(A11258,'2.1 Termination Charges'!$B$4:$F$904,5,0)</f>
        <v>7.2700000000000004E-3</v>
      </c>
      <c r="G11258" s="67"/>
      <c r="H11258" s="67"/>
      <c r="J11258" s="67"/>
      <c r="P11258" s="68"/>
      <c r="Q11258" s="69"/>
      <c r="R11258" s="69"/>
      <c r="Z11258" s="70"/>
      <c r="AA11258" s="71"/>
      <c r="AB11258" s="70"/>
      <c r="AC11258" s="70"/>
      <c r="AD11258" s="53"/>
      <c r="AE11258" s="53"/>
      <c r="AF11258" s="72"/>
      <c r="AG11258" s="70"/>
      <c r="AH11258" s="70"/>
      <c r="AI11258" s="70"/>
    </row>
    <row r="11259" spans="1:35" ht="12.75" customHeight="1" x14ac:dyDescent="0.2">
      <c r="A11259" s="64" t="s">
        <v>1847</v>
      </c>
      <c r="B11259" s="65" t="s">
        <v>1846</v>
      </c>
      <c r="C11259" s="65">
        <v>1449</v>
      </c>
      <c r="D11259" s="66">
        <f>VLOOKUP(A11259,'2.1 Termination Charges'!$B$4:$F$904,5,0)</f>
        <v>7.2700000000000004E-3</v>
      </c>
      <c r="G11259" s="67"/>
      <c r="H11259" s="67"/>
      <c r="J11259" s="67"/>
      <c r="P11259" s="68"/>
      <c r="Q11259" s="69"/>
      <c r="R11259" s="69"/>
      <c r="Z11259" s="70"/>
      <c r="AA11259" s="71"/>
      <c r="AB11259" s="70"/>
      <c r="AC11259" s="70"/>
      <c r="AD11259" s="53"/>
      <c r="AE11259" s="53"/>
      <c r="AF11259" s="72"/>
      <c r="AG11259" s="70"/>
      <c r="AH11259" s="70"/>
      <c r="AI11259" s="70"/>
    </row>
    <row r="11260" spans="1:35" ht="12.75" customHeight="1" x14ac:dyDescent="0.2">
      <c r="A11260" s="64" t="s">
        <v>1847</v>
      </c>
      <c r="B11260" s="65" t="s">
        <v>1846</v>
      </c>
      <c r="C11260" s="65">
        <v>1456</v>
      </c>
      <c r="D11260" s="66">
        <f>VLOOKUP(A11260,'2.1 Termination Charges'!$B$4:$F$904,5,0)</f>
        <v>7.2700000000000004E-3</v>
      </c>
      <c r="G11260" s="67"/>
      <c r="H11260" s="67"/>
      <c r="J11260" s="67"/>
      <c r="P11260" s="68"/>
      <c r="Q11260" s="69"/>
      <c r="R11260" s="69"/>
      <c r="Z11260" s="70"/>
      <c r="AA11260" s="71"/>
      <c r="AB11260" s="70"/>
      <c r="AC11260" s="70"/>
      <c r="AD11260" s="53"/>
      <c r="AE11260" s="53"/>
      <c r="AF11260" s="72"/>
      <c r="AG11260" s="70"/>
      <c r="AH11260" s="70"/>
      <c r="AI11260" s="70"/>
    </row>
    <row r="11261" spans="1:35" ht="12.75" customHeight="1" x14ac:dyDescent="0.2">
      <c r="A11261" s="64" t="s">
        <v>1847</v>
      </c>
      <c r="B11261" s="65" t="s">
        <v>1846</v>
      </c>
      <c r="C11261" s="65">
        <v>1458</v>
      </c>
      <c r="D11261" s="66">
        <f>VLOOKUP(A11261,'2.1 Termination Charges'!$B$4:$F$904,5,0)</f>
        <v>7.2700000000000004E-3</v>
      </c>
      <c r="G11261" s="67"/>
      <c r="H11261" s="67"/>
      <c r="J11261" s="67"/>
      <c r="P11261" s="68"/>
      <c r="Q11261" s="69"/>
      <c r="R11261" s="69"/>
      <c r="Z11261" s="70"/>
      <c r="AA11261" s="71"/>
      <c r="AB11261" s="70"/>
      <c r="AC11261" s="70"/>
      <c r="AD11261" s="53"/>
      <c r="AE11261" s="53"/>
      <c r="AF11261" s="72"/>
      <c r="AG11261" s="70"/>
      <c r="AH11261" s="70"/>
      <c r="AI11261" s="70"/>
    </row>
    <row r="11262" spans="1:35" ht="12.75" customHeight="1" x14ac:dyDescent="0.2">
      <c r="A11262" s="64" t="s">
        <v>1847</v>
      </c>
      <c r="B11262" s="65" t="s">
        <v>1846</v>
      </c>
      <c r="C11262" s="65">
        <v>1459</v>
      </c>
      <c r="D11262" s="66">
        <f>VLOOKUP(A11262,'2.1 Termination Charges'!$B$4:$F$904,5,0)</f>
        <v>7.2700000000000004E-3</v>
      </c>
      <c r="G11262" s="67"/>
      <c r="H11262" s="67"/>
      <c r="J11262" s="67"/>
      <c r="P11262" s="68"/>
      <c r="Q11262" s="69"/>
      <c r="R11262" s="69"/>
      <c r="Z11262" s="70"/>
      <c r="AA11262" s="71"/>
      <c r="AB11262" s="70"/>
      <c r="AC11262" s="70"/>
      <c r="AD11262" s="53"/>
      <c r="AE11262" s="53"/>
      <c r="AF11262" s="72"/>
      <c r="AG11262" s="70"/>
      <c r="AH11262" s="70"/>
      <c r="AI11262" s="70"/>
    </row>
    <row r="11263" spans="1:35" ht="12.75" customHeight="1" x14ac:dyDescent="0.2">
      <c r="A11263" s="64" t="s">
        <v>1847</v>
      </c>
      <c r="B11263" s="65" t="s">
        <v>1846</v>
      </c>
      <c r="C11263" s="65">
        <v>1461</v>
      </c>
      <c r="D11263" s="66">
        <f>VLOOKUP(A11263,'2.1 Termination Charges'!$B$4:$F$904,5,0)</f>
        <v>7.2700000000000004E-3</v>
      </c>
      <c r="G11263" s="67"/>
      <c r="H11263" s="67"/>
      <c r="J11263" s="67"/>
      <c r="P11263" s="68"/>
      <c r="Q11263" s="69"/>
      <c r="R11263" s="69"/>
      <c r="Z11263" s="70"/>
      <c r="AA11263" s="71"/>
      <c r="AB11263" s="70"/>
      <c r="AC11263" s="70"/>
      <c r="AD11263" s="53"/>
      <c r="AE11263" s="53"/>
      <c r="AF11263" s="72"/>
      <c r="AG11263" s="70"/>
      <c r="AH11263" s="70"/>
      <c r="AI11263" s="70"/>
    </row>
    <row r="11264" spans="1:35" ht="12.75" customHeight="1" x14ac:dyDescent="0.2">
      <c r="A11264" s="64" t="s">
        <v>1847</v>
      </c>
      <c r="B11264" s="65" t="s">
        <v>1846</v>
      </c>
      <c r="C11264" s="65">
        <v>1463</v>
      </c>
      <c r="D11264" s="66">
        <f>VLOOKUP(A11264,'2.1 Termination Charges'!$B$4:$F$904,5,0)</f>
        <v>7.2700000000000004E-3</v>
      </c>
      <c r="G11264" s="67"/>
      <c r="H11264" s="67"/>
      <c r="J11264" s="67"/>
      <c r="P11264" s="68"/>
      <c r="Q11264" s="69"/>
      <c r="R11264" s="69"/>
      <c r="Z11264" s="70"/>
      <c r="AA11264" s="71"/>
      <c r="AB11264" s="70"/>
      <c r="AC11264" s="70"/>
      <c r="AD11264" s="53"/>
      <c r="AE11264" s="53"/>
      <c r="AF11264" s="72"/>
      <c r="AG11264" s="70"/>
      <c r="AH11264" s="70"/>
      <c r="AI11264" s="70"/>
    </row>
    <row r="11265" spans="1:35" ht="12.75" customHeight="1" x14ac:dyDescent="0.2">
      <c r="A11265" s="64" t="s">
        <v>1847</v>
      </c>
      <c r="B11265" s="65" t="s">
        <v>1846</v>
      </c>
      <c r="C11265" s="65">
        <v>1464</v>
      </c>
      <c r="D11265" s="66">
        <f>VLOOKUP(A11265,'2.1 Termination Charges'!$B$4:$F$904,5,0)</f>
        <v>7.2700000000000004E-3</v>
      </c>
      <c r="G11265" s="67"/>
      <c r="H11265" s="67"/>
      <c r="J11265" s="67"/>
      <c r="P11265" s="68"/>
      <c r="Q11265" s="69"/>
      <c r="R11265" s="69"/>
      <c r="Z11265" s="70"/>
      <c r="AA11265" s="71"/>
      <c r="AB11265" s="70"/>
      <c r="AC11265" s="70"/>
      <c r="AD11265" s="53"/>
      <c r="AE11265" s="53"/>
      <c r="AF11265" s="72"/>
      <c r="AG11265" s="70"/>
      <c r="AH11265" s="70"/>
      <c r="AI11265" s="70"/>
    </row>
    <row r="11266" spans="1:35" ht="12.75" customHeight="1" x14ac:dyDescent="0.2">
      <c r="A11266" s="64" t="s">
        <v>1847</v>
      </c>
      <c r="B11266" s="65" t="s">
        <v>1846</v>
      </c>
      <c r="C11266" s="65">
        <v>1465</v>
      </c>
      <c r="D11266" s="66">
        <f>VLOOKUP(A11266,'2.1 Termination Charges'!$B$4:$F$904,5,0)</f>
        <v>7.2700000000000004E-3</v>
      </c>
      <c r="G11266" s="67"/>
      <c r="H11266" s="67"/>
      <c r="J11266" s="67"/>
      <c r="P11266" s="68"/>
      <c r="Q11266" s="69"/>
      <c r="R11266" s="69"/>
      <c r="Z11266" s="70"/>
      <c r="AA11266" s="71"/>
      <c r="AB11266" s="70"/>
      <c r="AC11266" s="70"/>
      <c r="AD11266" s="53"/>
      <c r="AE11266" s="53"/>
      <c r="AF11266" s="72"/>
      <c r="AG11266" s="70"/>
      <c r="AH11266" s="70"/>
      <c r="AI11266" s="70"/>
    </row>
    <row r="11267" spans="1:35" ht="12.75" customHeight="1" x14ac:dyDescent="0.2">
      <c r="A11267" s="64" t="s">
        <v>1847</v>
      </c>
      <c r="B11267" s="65" t="s">
        <v>1846</v>
      </c>
      <c r="C11267" s="65">
        <v>1469</v>
      </c>
      <c r="D11267" s="66">
        <f>VLOOKUP(A11267,'2.1 Termination Charges'!$B$4:$F$904,5,0)</f>
        <v>7.2700000000000004E-3</v>
      </c>
      <c r="G11267" s="67"/>
      <c r="H11267" s="67"/>
      <c r="J11267" s="67"/>
      <c r="P11267" s="68"/>
      <c r="Q11267" s="69"/>
      <c r="R11267" s="69"/>
      <c r="Z11267" s="70"/>
      <c r="AA11267" s="71"/>
      <c r="AB11267" s="70"/>
      <c r="AC11267" s="70"/>
      <c r="AD11267" s="53"/>
      <c r="AE11267" s="53"/>
      <c r="AF11267" s="72"/>
      <c r="AG11267" s="70"/>
      <c r="AH11267" s="70"/>
      <c r="AI11267" s="70"/>
    </row>
    <row r="11268" spans="1:35" ht="12.75" customHeight="1" x14ac:dyDescent="0.2">
      <c r="A11268" s="64" t="s">
        <v>1847</v>
      </c>
      <c r="B11268" s="65" t="s">
        <v>1846</v>
      </c>
      <c r="C11268" s="65">
        <v>1470</v>
      </c>
      <c r="D11268" s="66">
        <f>VLOOKUP(A11268,'2.1 Termination Charges'!$B$4:$F$904,5,0)</f>
        <v>7.2700000000000004E-3</v>
      </c>
      <c r="G11268" s="67"/>
      <c r="H11268" s="67"/>
      <c r="J11268" s="67"/>
      <c r="P11268" s="68"/>
      <c r="Q11268" s="69"/>
      <c r="R11268" s="69"/>
      <c r="Z11268" s="70"/>
      <c r="AA11268" s="71"/>
      <c r="AB11268" s="70"/>
      <c r="AC11268" s="70"/>
      <c r="AD11268" s="53"/>
      <c r="AE11268" s="53"/>
      <c r="AF11268" s="72"/>
      <c r="AG11268" s="70"/>
      <c r="AH11268" s="70"/>
      <c r="AI11268" s="70"/>
    </row>
    <row r="11269" spans="1:35" ht="12.75" customHeight="1" x14ac:dyDescent="0.2">
      <c r="A11269" s="64" t="s">
        <v>1847</v>
      </c>
      <c r="B11269" s="65" t="s">
        <v>1846</v>
      </c>
      <c r="C11269" s="65">
        <v>1475</v>
      </c>
      <c r="D11269" s="66">
        <f>VLOOKUP(A11269,'2.1 Termination Charges'!$B$4:$F$904,5,0)</f>
        <v>7.2700000000000004E-3</v>
      </c>
      <c r="G11269" s="67"/>
      <c r="H11269" s="67"/>
      <c r="J11269" s="67"/>
      <c r="P11269" s="68"/>
      <c r="Q11269" s="69"/>
      <c r="R11269" s="69"/>
      <c r="Z11269" s="70"/>
      <c r="AA11269" s="71"/>
      <c r="AB11269" s="70"/>
      <c r="AC11269" s="70"/>
      <c r="AD11269" s="53"/>
      <c r="AE11269" s="53"/>
      <c r="AF11269" s="72"/>
      <c r="AG11269" s="70"/>
      <c r="AH11269" s="70"/>
      <c r="AI11269" s="70"/>
    </row>
    <row r="11270" spans="1:35" ht="12.75" customHeight="1" x14ac:dyDescent="0.2">
      <c r="A11270" s="64" t="s">
        <v>1847</v>
      </c>
      <c r="B11270" s="65" t="s">
        <v>1846</v>
      </c>
      <c r="C11270" s="65">
        <v>1478</v>
      </c>
      <c r="D11270" s="66">
        <f>VLOOKUP(A11270,'2.1 Termination Charges'!$B$4:$F$904,5,0)</f>
        <v>7.2700000000000004E-3</v>
      </c>
      <c r="G11270" s="67"/>
      <c r="H11270" s="67"/>
      <c r="J11270" s="67"/>
      <c r="P11270" s="68"/>
      <c r="Q11270" s="69"/>
      <c r="R11270" s="69"/>
      <c r="Z11270" s="70"/>
      <c r="AA11270" s="71"/>
      <c r="AB11270" s="70"/>
      <c r="AC11270" s="70"/>
      <c r="AD11270" s="53"/>
      <c r="AE11270" s="53"/>
      <c r="AF11270" s="72"/>
      <c r="AG11270" s="70"/>
      <c r="AH11270" s="70"/>
      <c r="AI11270" s="70"/>
    </row>
    <row r="11271" spans="1:35" ht="12.75" customHeight="1" x14ac:dyDescent="0.2">
      <c r="A11271" s="64" t="s">
        <v>1847</v>
      </c>
      <c r="B11271" s="65" t="s">
        <v>1846</v>
      </c>
      <c r="C11271" s="65">
        <v>1479</v>
      </c>
      <c r="D11271" s="66">
        <f>VLOOKUP(A11271,'2.1 Termination Charges'!$B$4:$F$904,5,0)</f>
        <v>7.2700000000000004E-3</v>
      </c>
      <c r="G11271" s="67"/>
      <c r="H11271" s="67"/>
      <c r="J11271" s="67"/>
      <c r="P11271" s="68"/>
      <c r="Q11271" s="69"/>
      <c r="R11271" s="69"/>
      <c r="Z11271" s="70"/>
      <c r="AA11271" s="71"/>
      <c r="AB11271" s="70"/>
      <c r="AC11271" s="70"/>
      <c r="AD11271" s="53"/>
      <c r="AE11271" s="53"/>
      <c r="AF11271" s="72"/>
      <c r="AG11271" s="70"/>
      <c r="AH11271" s="70"/>
      <c r="AI11271" s="70"/>
    </row>
    <row r="11272" spans="1:35" ht="12.75" customHeight="1" x14ac:dyDescent="0.2">
      <c r="A11272" s="64" t="s">
        <v>1847</v>
      </c>
      <c r="B11272" s="65" t="s">
        <v>1846</v>
      </c>
      <c r="C11272" s="65">
        <v>1480</v>
      </c>
      <c r="D11272" s="66">
        <f>VLOOKUP(A11272,'2.1 Termination Charges'!$B$4:$F$904,5,0)</f>
        <v>7.2700000000000004E-3</v>
      </c>
      <c r="G11272" s="67"/>
      <c r="H11272" s="67"/>
      <c r="J11272" s="67"/>
      <c r="P11272" s="68"/>
      <c r="Q11272" s="69"/>
      <c r="R11272" s="69"/>
      <c r="Z11272" s="70"/>
      <c r="AA11272" s="71"/>
      <c r="AB11272" s="70"/>
      <c r="AC11272" s="70"/>
      <c r="AD11272" s="53"/>
      <c r="AE11272" s="53"/>
      <c r="AF11272" s="72"/>
      <c r="AG11272" s="70"/>
      <c r="AH11272" s="70"/>
      <c r="AI11272" s="70"/>
    </row>
    <row r="11273" spans="1:35" ht="12.75" customHeight="1" x14ac:dyDescent="0.2">
      <c r="A11273" s="64" t="s">
        <v>1847</v>
      </c>
      <c r="B11273" s="65" t="s">
        <v>1846</v>
      </c>
      <c r="C11273" s="65">
        <v>1481</v>
      </c>
      <c r="D11273" s="66">
        <f>VLOOKUP(A11273,'2.1 Termination Charges'!$B$4:$F$904,5,0)</f>
        <v>7.2700000000000004E-3</v>
      </c>
      <c r="G11273" s="67"/>
      <c r="H11273" s="67"/>
      <c r="J11273" s="67"/>
      <c r="P11273" s="68"/>
      <c r="Q11273" s="69"/>
      <c r="R11273" s="69"/>
      <c r="Z11273" s="70"/>
      <c r="AA11273" s="71"/>
      <c r="AB11273" s="70"/>
      <c r="AC11273" s="70"/>
      <c r="AD11273" s="53"/>
      <c r="AE11273" s="53"/>
      <c r="AF11273" s="72"/>
      <c r="AG11273" s="70"/>
      <c r="AH11273" s="70"/>
      <c r="AI11273" s="70"/>
    </row>
    <row r="11274" spans="1:35" ht="12.75" customHeight="1" x14ac:dyDescent="0.2">
      <c r="A11274" s="64" t="s">
        <v>1847</v>
      </c>
      <c r="B11274" s="65" t="s">
        <v>1846</v>
      </c>
      <c r="C11274" s="65">
        <v>1482</v>
      </c>
      <c r="D11274" s="66">
        <f>VLOOKUP(A11274,'2.1 Termination Charges'!$B$4:$F$904,5,0)</f>
        <v>7.2700000000000004E-3</v>
      </c>
      <c r="G11274" s="67"/>
      <c r="H11274" s="67"/>
      <c r="J11274" s="67"/>
      <c r="P11274" s="68"/>
      <c r="Q11274" s="69"/>
      <c r="R11274" s="69"/>
      <c r="Z11274" s="70"/>
      <c r="AA11274" s="71"/>
      <c r="AB11274" s="70"/>
      <c r="AC11274" s="70"/>
      <c r="AD11274" s="53"/>
      <c r="AE11274" s="53"/>
      <c r="AF11274" s="72"/>
      <c r="AG11274" s="70"/>
      <c r="AH11274" s="70"/>
      <c r="AI11274" s="70"/>
    </row>
    <row r="11275" spans="1:35" ht="12.75" customHeight="1" x14ac:dyDescent="0.2">
      <c r="A11275" s="64" t="s">
        <v>1847</v>
      </c>
      <c r="B11275" s="65" t="s">
        <v>1846</v>
      </c>
      <c r="C11275" s="65">
        <v>1483</v>
      </c>
      <c r="D11275" s="66">
        <f>VLOOKUP(A11275,'2.1 Termination Charges'!$B$4:$F$904,5,0)</f>
        <v>7.2700000000000004E-3</v>
      </c>
      <c r="G11275" s="67"/>
      <c r="H11275" s="67"/>
      <c r="J11275" s="67"/>
      <c r="P11275" s="68"/>
      <c r="Q11275" s="69"/>
      <c r="R11275" s="69"/>
      <c r="Z11275" s="70"/>
      <c r="AA11275" s="71"/>
      <c r="AB11275" s="70"/>
      <c r="AC11275" s="70"/>
      <c r="AD11275" s="53"/>
      <c r="AE11275" s="53"/>
      <c r="AF11275" s="72"/>
      <c r="AG11275" s="70"/>
      <c r="AH11275" s="70"/>
      <c r="AI11275" s="70"/>
    </row>
    <row r="11276" spans="1:35" ht="12.75" customHeight="1" x14ac:dyDescent="0.2">
      <c r="A11276" s="64" t="s">
        <v>1847</v>
      </c>
      <c r="B11276" s="65" t="s">
        <v>1846</v>
      </c>
      <c r="C11276" s="65">
        <v>1484</v>
      </c>
      <c r="D11276" s="66">
        <f>VLOOKUP(A11276,'2.1 Termination Charges'!$B$4:$F$904,5,0)</f>
        <v>7.2700000000000004E-3</v>
      </c>
      <c r="G11276" s="67"/>
      <c r="H11276" s="67"/>
      <c r="J11276" s="67"/>
      <c r="P11276" s="68"/>
      <c r="Q11276" s="69"/>
      <c r="R11276" s="69"/>
      <c r="Z11276" s="70"/>
      <c r="AA11276" s="71"/>
      <c r="AB11276" s="70"/>
      <c r="AC11276" s="70"/>
      <c r="AD11276" s="53"/>
      <c r="AE11276" s="53"/>
      <c r="AF11276" s="72"/>
      <c r="AG11276" s="70"/>
      <c r="AH11276" s="70"/>
      <c r="AI11276" s="70"/>
    </row>
    <row r="11277" spans="1:35" ht="12.75" customHeight="1" x14ac:dyDescent="0.2">
      <c r="A11277" s="64" t="s">
        <v>1847</v>
      </c>
      <c r="B11277" s="65" t="s">
        <v>1846</v>
      </c>
      <c r="C11277" s="65">
        <v>1486</v>
      </c>
      <c r="D11277" s="66">
        <f>VLOOKUP(A11277,'2.1 Termination Charges'!$B$4:$F$904,5,0)</f>
        <v>7.2700000000000004E-3</v>
      </c>
      <c r="G11277" s="67"/>
      <c r="H11277" s="67"/>
      <c r="J11277" s="67"/>
      <c r="P11277" s="68"/>
      <c r="Q11277" s="69"/>
      <c r="R11277" s="69"/>
      <c r="Z11277" s="70"/>
      <c r="AA11277" s="71"/>
      <c r="AB11277" s="70"/>
      <c r="AC11277" s="70"/>
      <c r="AD11277" s="53"/>
      <c r="AE11277" s="53"/>
      <c r="AF11277" s="72"/>
      <c r="AG11277" s="70"/>
      <c r="AH11277" s="70"/>
      <c r="AI11277" s="70"/>
    </row>
    <row r="11278" spans="1:35" ht="12.75" customHeight="1" x14ac:dyDescent="0.2">
      <c r="A11278" s="64" t="s">
        <v>1847</v>
      </c>
      <c r="B11278" s="65" t="s">
        <v>1846</v>
      </c>
      <c r="C11278" s="65">
        <v>1500</v>
      </c>
      <c r="D11278" s="66">
        <f>VLOOKUP(A11278,'2.1 Termination Charges'!$B$4:$F$904,5,0)</f>
        <v>7.2700000000000004E-3</v>
      </c>
      <c r="G11278" s="67"/>
      <c r="H11278" s="67"/>
      <c r="J11278" s="67"/>
      <c r="P11278" s="68"/>
      <c r="Q11278" s="69"/>
      <c r="R11278" s="69"/>
      <c r="Z11278" s="70"/>
      <c r="AA11278" s="71"/>
      <c r="AB11278" s="70"/>
      <c r="AC11278" s="70"/>
      <c r="AD11278" s="53"/>
      <c r="AE11278" s="53"/>
      <c r="AF11278" s="72"/>
      <c r="AG11278" s="70"/>
      <c r="AH11278" s="70"/>
      <c r="AI11278" s="70"/>
    </row>
    <row r="11279" spans="1:35" ht="12.75" customHeight="1" x14ac:dyDescent="0.2">
      <c r="A11279" s="64" t="s">
        <v>1847</v>
      </c>
      <c r="B11279" s="65" t="s">
        <v>1846</v>
      </c>
      <c r="C11279" s="65">
        <v>1501</v>
      </c>
      <c r="D11279" s="66">
        <f>VLOOKUP(A11279,'2.1 Termination Charges'!$B$4:$F$904,5,0)</f>
        <v>7.2700000000000004E-3</v>
      </c>
      <c r="G11279" s="67"/>
      <c r="H11279" s="67"/>
      <c r="J11279" s="67"/>
      <c r="P11279" s="68"/>
      <c r="Q11279" s="69"/>
      <c r="R11279" s="69"/>
      <c r="Z11279" s="70"/>
      <c r="AA11279" s="71"/>
      <c r="AB11279" s="70"/>
      <c r="AC11279" s="70"/>
      <c r="AD11279" s="53"/>
      <c r="AE11279" s="53"/>
      <c r="AF11279" s="72"/>
      <c r="AG11279" s="70"/>
      <c r="AH11279" s="70"/>
      <c r="AI11279" s="70"/>
    </row>
    <row r="11280" spans="1:35" ht="12.75" customHeight="1" x14ac:dyDescent="0.2">
      <c r="A11280" s="64" t="s">
        <v>1847</v>
      </c>
      <c r="B11280" s="65" t="s">
        <v>1846</v>
      </c>
      <c r="C11280" s="65">
        <v>1502</v>
      </c>
      <c r="D11280" s="66">
        <f>VLOOKUP(A11280,'2.1 Termination Charges'!$B$4:$F$904,5,0)</f>
        <v>7.2700000000000004E-3</v>
      </c>
      <c r="G11280" s="67"/>
      <c r="H11280" s="67"/>
      <c r="J11280" s="67"/>
      <c r="P11280" s="68"/>
      <c r="Q11280" s="69"/>
      <c r="R11280" s="69"/>
      <c r="Z11280" s="70"/>
      <c r="AA11280" s="71"/>
      <c r="AB11280" s="70"/>
      <c r="AC11280" s="70"/>
      <c r="AD11280" s="53"/>
      <c r="AE11280" s="53"/>
      <c r="AF11280" s="72"/>
      <c r="AG11280" s="70"/>
      <c r="AH11280" s="70"/>
      <c r="AI11280" s="70"/>
    </row>
    <row r="11281" spans="1:35" ht="12.75" customHeight="1" x14ac:dyDescent="0.2">
      <c r="A11281" s="64" t="s">
        <v>1847</v>
      </c>
      <c r="B11281" s="65" t="s">
        <v>1846</v>
      </c>
      <c r="C11281" s="65">
        <v>1503</v>
      </c>
      <c r="D11281" s="66">
        <f>VLOOKUP(A11281,'2.1 Termination Charges'!$B$4:$F$904,5,0)</f>
        <v>7.2700000000000004E-3</v>
      </c>
      <c r="G11281" s="67"/>
      <c r="H11281" s="67"/>
      <c r="J11281" s="67"/>
      <c r="P11281" s="68"/>
      <c r="Q11281" s="69"/>
      <c r="R11281" s="69"/>
      <c r="Z11281" s="70"/>
      <c r="AA11281" s="71"/>
      <c r="AB11281" s="70"/>
      <c r="AC11281" s="70"/>
      <c r="AD11281" s="53"/>
      <c r="AE11281" s="53"/>
      <c r="AF11281" s="72"/>
      <c r="AG11281" s="70"/>
      <c r="AH11281" s="70"/>
      <c r="AI11281" s="70"/>
    </row>
    <row r="11282" spans="1:35" ht="12.75" customHeight="1" x14ac:dyDescent="0.2">
      <c r="A11282" s="64" t="s">
        <v>1847</v>
      </c>
      <c r="B11282" s="65" t="s">
        <v>1846</v>
      </c>
      <c r="C11282" s="65">
        <v>1504</v>
      </c>
      <c r="D11282" s="66">
        <f>VLOOKUP(A11282,'2.1 Termination Charges'!$B$4:$F$904,5,0)</f>
        <v>7.2700000000000004E-3</v>
      </c>
      <c r="G11282" s="67"/>
      <c r="H11282" s="67"/>
      <c r="J11282" s="67"/>
      <c r="P11282" s="68"/>
      <c r="Q11282" s="69"/>
      <c r="R11282" s="69"/>
      <c r="Z11282" s="70"/>
      <c r="AA11282" s="71"/>
      <c r="AB11282" s="70"/>
      <c r="AC11282" s="70"/>
      <c r="AD11282" s="53"/>
      <c r="AE11282" s="53"/>
      <c r="AF11282" s="72"/>
      <c r="AG11282" s="70"/>
      <c r="AH11282" s="70"/>
      <c r="AI11282" s="70"/>
    </row>
    <row r="11283" spans="1:35" ht="12.75" customHeight="1" x14ac:dyDescent="0.2">
      <c r="A11283" s="64" t="s">
        <v>1847</v>
      </c>
      <c r="B11283" s="65" t="s">
        <v>1846</v>
      </c>
      <c r="C11283" s="65">
        <v>1505</v>
      </c>
      <c r="D11283" s="66">
        <f>VLOOKUP(A11283,'2.1 Termination Charges'!$B$4:$F$904,5,0)</f>
        <v>7.2700000000000004E-3</v>
      </c>
      <c r="G11283" s="67"/>
      <c r="H11283" s="67"/>
      <c r="J11283" s="67"/>
      <c r="P11283" s="68"/>
      <c r="Q11283" s="69"/>
      <c r="R11283" s="69"/>
      <c r="Z11283" s="70"/>
      <c r="AA11283" s="71"/>
      <c r="AB11283" s="70"/>
      <c r="AC11283" s="70"/>
      <c r="AD11283" s="53"/>
      <c r="AE11283" s="53"/>
      <c r="AF11283" s="72"/>
      <c r="AG11283" s="70"/>
      <c r="AH11283" s="70"/>
      <c r="AI11283" s="70"/>
    </row>
    <row r="11284" spans="1:35" ht="12.75" customHeight="1" x14ac:dyDescent="0.2">
      <c r="A11284" s="64" t="s">
        <v>1847</v>
      </c>
      <c r="B11284" s="65" t="s">
        <v>1846</v>
      </c>
      <c r="C11284" s="65">
        <v>1507</v>
      </c>
      <c r="D11284" s="66">
        <f>VLOOKUP(A11284,'2.1 Termination Charges'!$B$4:$F$904,5,0)</f>
        <v>7.2700000000000004E-3</v>
      </c>
      <c r="G11284" s="67"/>
      <c r="H11284" s="67"/>
      <c r="J11284" s="67"/>
      <c r="P11284" s="68"/>
      <c r="Q11284" s="69"/>
      <c r="R11284" s="69"/>
      <c r="Z11284" s="70"/>
      <c r="AA11284" s="71"/>
      <c r="AB11284" s="70"/>
      <c r="AC11284" s="70"/>
      <c r="AD11284" s="53"/>
      <c r="AE11284" s="53"/>
      <c r="AF11284" s="72"/>
      <c r="AG11284" s="70"/>
      <c r="AH11284" s="70"/>
      <c r="AI11284" s="70"/>
    </row>
    <row r="11285" spans="1:35" ht="12.75" customHeight="1" x14ac:dyDescent="0.2">
      <c r="A11285" s="64" t="s">
        <v>1847</v>
      </c>
      <c r="B11285" s="65" t="s">
        <v>1846</v>
      </c>
      <c r="C11285" s="65">
        <v>1508</v>
      </c>
      <c r="D11285" s="66">
        <f>VLOOKUP(A11285,'2.1 Termination Charges'!$B$4:$F$904,5,0)</f>
        <v>7.2700000000000004E-3</v>
      </c>
      <c r="G11285" s="67"/>
      <c r="H11285" s="67"/>
      <c r="J11285" s="67"/>
      <c r="P11285" s="68"/>
      <c r="Q11285" s="69"/>
      <c r="R11285" s="69"/>
      <c r="Z11285" s="70"/>
      <c r="AA11285" s="71"/>
      <c r="AB11285" s="70"/>
      <c r="AC11285" s="70"/>
      <c r="AD11285" s="53"/>
      <c r="AE11285" s="53"/>
      <c r="AF11285" s="72"/>
      <c r="AG11285" s="70"/>
      <c r="AH11285" s="70"/>
      <c r="AI11285" s="70"/>
    </row>
    <row r="11286" spans="1:35" ht="12.75" customHeight="1" x14ac:dyDescent="0.2">
      <c r="A11286" s="64" t="s">
        <v>1847</v>
      </c>
      <c r="B11286" s="65" t="s">
        <v>1846</v>
      </c>
      <c r="C11286" s="65">
        <v>1509</v>
      </c>
      <c r="D11286" s="66">
        <f>VLOOKUP(A11286,'2.1 Termination Charges'!$B$4:$F$904,5,0)</f>
        <v>7.2700000000000004E-3</v>
      </c>
      <c r="G11286" s="67"/>
      <c r="H11286" s="67"/>
      <c r="J11286" s="67"/>
      <c r="P11286" s="68"/>
      <c r="Q11286" s="69"/>
      <c r="R11286" s="69"/>
      <c r="Z11286" s="70"/>
      <c r="AA11286" s="71"/>
      <c r="AB11286" s="70"/>
      <c r="AC11286" s="70"/>
      <c r="AD11286" s="53"/>
      <c r="AE11286" s="53"/>
      <c r="AF11286" s="72"/>
      <c r="AG11286" s="70"/>
      <c r="AH11286" s="70"/>
      <c r="AI11286" s="70"/>
    </row>
    <row r="11287" spans="1:35" ht="12.75" customHeight="1" x14ac:dyDescent="0.2">
      <c r="A11287" s="64" t="s">
        <v>1847</v>
      </c>
      <c r="B11287" s="65" t="s">
        <v>1846</v>
      </c>
      <c r="C11287" s="65">
        <v>1510</v>
      </c>
      <c r="D11287" s="66">
        <f>VLOOKUP(A11287,'2.1 Termination Charges'!$B$4:$F$904,5,0)</f>
        <v>7.2700000000000004E-3</v>
      </c>
      <c r="G11287" s="67"/>
      <c r="H11287" s="67"/>
      <c r="J11287" s="67"/>
      <c r="P11287" s="68"/>
      <c r="Q11287" s="69"/>
      <c r="R11287" s="69"/>
      <c r="Z11287" s="70"/>
      <c r="AA11287" s="71"/>
      <c r="AB11287" s="70"/>
      <c r="AC11287" s="70"/>
      <c r="AD11287" s="53"/>
      <c r="AE11287" s="53"/>
      <c r="AF11287" s="72"/>
      <c r="AG11287" s="70"/>
      <c r="AH11287" s="70"/>
      <c r="AI11287" s="70"/>
    </row>
    <row r="11288" spans="1:35" ht="12.75" customHeight="1" x14ac:dyDescent="0.2">
      <c r="A11288" s="64" t="s">
        <v>1847</v>
      </c>
      <c r="B11288" s="65" t="s">
        <v>1846</v>
      </c>
      <c r="C11288" s="65">
        <v>1512</v>
      </c>
      <c r="D11288" s="66">
        <f>VLOOKUP(A11288,'2.1 Termination Charges'!$B$4:$F$904,5,0)</f>
        <v>7.2700000000000004E-3</v>
      </c>
      <c r="G11288" s="67"/>
      <c r="H11288" s="67"/>
      <c r="J11288" s="67"/>
      <c r="P11288" s="68"/>
      <c r="Q11288" s="69"/>
      <c r="R11288" s="69"/>
      <c r="Z11288" s="70"/>
      <c r="AA11288" s="71"/>
      <c r="AB11288" s="70"/>
      <c r="AC11288" s="70"/>
      <c r="AD11288" s="53"/>
      <c r="AE11288" s="53"/>
      <c r="AF11288" s="72"/>
      <c r="AG11288" s="70"/>
      <c r="AH11288" s="70"/>
      <c r="AI11288" s="70"/>
    </row>
    <row r="11289" spans="1:35" ht="12.75" customHeight="1" x14ac:dyDescent="0.2">
      <c r="A11289" s="64" t="s">
        <v>1847</v>
      </c>
      <c r="B11289" s="65" t="s">
        <v>1846</v>
      </c>
      <c r="C11289" s="65">
        <v>1513</v>
      </c>
      <c r="D11289" s="66">
        <f>VLOOKUP(A11289,'2.1 Termination Charges'!$B$4:$F$904,5,0)</f>
        <v>7.2700000000000004E-3</v>
      </c>
      <c r="G11289" s="67"/>
      <c r="H11289" s="67"/>
      <c r="J11289" s="67"/>
      <c r="P11289" s="68"/>
      <c r="Q11289" s="69"/>
      <c r="R11289" s="69"/>
      <c r="Z11289" s="70"/>
      <c r="AA11289" s="71"/>
      <c r="AB11289" s="70"/>
      <c r="AC11289" s="70"/>
      <c r="AD11289" s="53"/>
      <c r="AE11289" s="53"/>
      <c r="AF11289" s="72"/>
      <c r="AG11289" s="70"/>
      <c r="AH11289" s="70"/>
      <c r="AI11289" s="70"/>
    </row>
    <row r="11290" spans="1:35" ht="12.75" customHeight="1" x14ac:dyDescent="0.2">
      <c r="A11290" s="64" t="s">
        <v>1847</v>
      </c>
      <c r="B11290" s="65" t="s">
        <v>1846</v>
      </c>
      <c r="C11290" s="65">
        <v>1515</v>
      </c>
      <c r="D11290" s="66">
        <f>VLOOKUP(A11290,'2.1 Termination Charges'!$B$4:$F$904,5,0)</f>
        <v>7.2700000000000004E-3</v>
      </c>
      <c r="G11290" s="67"/>
      <c r="H11290" s="67"/>
      <c r="J11290" s="67"/>
      <c r="P11290" s="68"/>
      <c r="Q11290" s="69"/>
      <c r="R11290" s="69"/>
      <c r="Z11290" s="70"/>
      <c r="AA11290" s="71"/>
      <c r="AB11290" s="70"/>
      <c r="AC11290" s="70"/>
      <c r="AD11290" s="53"/>
      <c r="AE11290" s="53"/>
      <c r="AF11290" s="72"/>
      <c r="AG11290" s="70"/>
      <c r="AH11290" s="70"/>
      <c r="AI11290" s="70"/>
    </row>
    <row r="11291" spans="1:35" ht="12.75" customHeight="1" x14ac:dyDescent="0.2">
      <c r="A11291" s="64" t="s">
        <v>1847</v>
      </c>
      <c r="B11291" s="65" t="s">
        <v>1846</v>
      </c>
      <c r="C11291" s="65">
        <v>1516</v>
      </c>
      <c r="D11291" s="66">
        <f>VLOOKUP(A11291,'2.1 Termination Charges'!$B$4:$F$904,5,0)</f>
        <v>7.2700000000000004E-3</v>
      </c>
      <c r="G11291" s="67"/>
      <c r="H11291" s="67"/>
      <c r="J11291" s="67"/>
      <c r="P11291" s="68"/>
      <c r="Q11291" s="69"/>
      <c r="R11291" s="69"/>
      <c r="Z11291" s="70"/>
      <c r="AA11291" s="71"/>
      <c r="AB11291" s="70"/>
      <c r="AC11291" s="70"/>
      <c r="AD11291" s="53"/>
      <c r="AE11291" s="53"/>
      <c r="AF11291" s="72"/>
      <c r="AG11291" s="70"/>
      <c r="AH11291" s="70"/>
      <c r="AI11291" s="70"/>
    </row>
    <row r="11292" spans="1:35" ht="12.75" customHeight="1" x14ac:dyDescent="0.2">
      <c r="A11292" s="64" t="s">
        <v>1847</v>
      </c>
      <c r="B11292" s="65" t="s">
        <v>1846</v>
      </c>
      <c r="C11292" s="65">
        <v>1517</v>
      </c>
      <c r="D11292" s="66">
        <f>VLOOKUP(A11292,'2.1 Termination Charges'!$B$4:$F$904,5,0)</f>
        <v>7.2700000000000004E-3</v>
      </c>
      <c r="G11292" s="67"/>
      <c r="H11292" s="67"/>
      <c r="J11292" s="67"/>
      <c r="P11292" s="68"/>
      <c r="Q11292" s="69"/>
      <c r="R11292" s="69"/>
      <c r="Z11292" s="70"/>
      <c r="AA11292" s="71"/>
      <c r="AB11292" s="70"/>
      <c r="AC11292" s="70"/>
      <c r="AD11292" s="53"/>
      <c r="AE11292" s="53"/>
      <c r="AF11292" s="72"/>
      <c r="AG11292" s="70"/>
      <c r="AH11292" s="70"/>
      <c r="AI11292" s="70"/>
    </row>
    <row r="11293" spans="1:35" ht="12.75" customHeight="1" x14ac:dyDescent="0.2">
      <c r="A11293" s="64" t="s">
        <v>1847</v>
      </c>
      <c r="B11293" s="65" t="s">
        <v>1846</v>
      </c>
      <c r="C11293" s="65">
        <v>1518</v>
      </c>
      <c r="D11293" s="66">
        <f>VLOOKUP(A11293,'2.1 Termination Charges'!$B$4:$F$904,5,0)</f>
        <v>7.2700000000000004E-3</v>
      </c>
      <c r="G11293" s="67"/>
      <c r="H11293" s="67"/>
      <c r="J11293" s="67"/>
      <c r="P11293" s="68"/>
      <c r="Q11293" s="69"/>
      <c r="R11293" s="69"/>
      <c r="Z11293" s="70"/>
      <c r="AA11293" s="71"/>
      <c r="AB11293" s="70"/>
      <c r="AC11293" s="70"/>
      <c r="AD11293" s="53"/>
      <c r="AE11293" s="53"/>
      <c r="AF11293" s="72"/>
      <c r="AG11293" s="70"/>
      <c r="AH11293" s="70"/>
      <c r="AI11293" s="70"/>
    </row>
    <row r="11294" spans="1:35" ht="12.75" customHeight="1" x14ac:dyDescent="0.2">
      <c r="A11294" s="64" t="s">
        <v>1847</v>
      </c>
      <c r="B11294" s="65" t="s">
        <v>1846</v>
      </c>
      <c r="C11294" s="65">
        <v>1520</v>
      </c>
      <c r="D11294" s="66">
        <f>VLOOKUP(A11294,'2.1 Termination Charges'!$B$4:$F$904,5,0)</f>
        <v>7.2700000000000004E-3</v>
      </c>
      <c r="G11294" s="67"/>
      <c r="H11294" s="67"/>
      <c r="J11294" s="67"/>
      <c r="P11294" s="68"/>
      <c r="Q11294" s="69"/>
      <c r="R11294" s="69"/>
      <c r="Z11294" s="70"/>
      <c r="AA11294" s="71"/>
      <c r="AB11294" s="70"/>
      <c r="AC11294" s="70"/>
      <c r="AD11294" s="53"/>
      <c r="AE11294" s="53"/>
      <c r="AF11294" s="72"/>
      <c r="AG11294" s="70"/>
      <c r="AH11294" s="70"/>
      <c r="AI11294" s="70"/>
    </row>
    <row r="11295" spans="1:35" ht="12.75" customHeight="1" x14ac:dyDescent="0.2">
      <c r="A11295" s="64" t="s">
        <v>1847</v>
      </c>
      <c r="B11295" s="65" t="s">
        <v>1846</v>
      </c>
      <c r="C11295" s="65">
        <v>1521</v>
      </c>
      <c r="D11295" s="66">
        <f>VLOOKUP(A11295,'2.1 Termination Charges'!$B$4:$F$904,5,0)</f>
        <v>7.2700000000000004E-3</v>
      </c>
      <c r="G11295" s="67"/>
      <c r="H11295" s="67"/>
      <c r="J11295" s="67"/>
      <c r="P11295" s="68"/>
      <c r="Q11295" s="69"/>
      <c r="R11295" s="69"/>
      <c r="Z11295" s="70"/>
      <c r="AA11295" s="71"/>
      <c r="AB11295" s="70"/>
      <c r="AC11295" s="70"/>
      <c r="AD11295" s="53"/>
      <c r="AE11295" s="53"/>
      <c r="AF11295" s="72"/>
      <c r="AG11295" s="70"/>
      <c r="AH11295" s="70"/>
      <c r="AI11295" s="70"/>
    </row>
    <row r="11296" spans="1:35" ht="12.75" customHeight="1" x14ac:dyDescent="0.2">
      <c r="A11296" s="64" t="s">
        <v>1847</v>
      </c>
      <c r="B11296" s="65" t="s">
        <v>1846</v>
      </c>
      <c r="C11296" s="65">
        <v>1522</v>
      </c>
      <c r="D11296" s="66">
        <f>VLOOKUP(A11296,'2.1 Termination Charges'!$B$4:$F$904,5,0)</f>
        <v>7.2700000000000004E-3</v>
      </c>
      <c r="G11296" s="67"/>
      <c r="H11296" s="67"/>
      <c r="J11296" s="67"/>
      <c r="P11296" s="68"/>
      <c r="Q11296" s="69"/>
      <c r="R11296" s="69"/>
      <c r="Z11296" s="70"/>
      <c r="AA11296" s="71"/>
      <c r="AB11296" s="70"/>
      <c r="AC11296" s="70"/>
      <c r="AD11296" s="53"/>
      <c r="AE11296" s="53"/>
      <c r="AF11296" s="72"/>
      <c r="AG11296" s="70"/>
      <c r="AH11296" s="70"/>
      <c r="AI11296" s="70"/>
    </row>
    <row r="11297" spans="1:35" ht="12.75" customHeight="1" x14ac:dyDescent="0.2">
      <c r="A11297" s="64" t="s">
        <v>1847</v>
      </c>
      <c r="B11297" s="65" t="s">
        <v>1846</v>
      </c>
      <c r="C11297" s="65">
        <v>1530</v>
      </c>
      <c r="D11297" s="66">
        <f>VLOOKUP(A11297,'2.1 Termination Charges'!$B$4:$F$904,5,0)</f>
        <v>7.2700000000000004E-3</v>
      </c>
      <c r="G11297" s="67"/>
      <c r="H11297" s="67"/>
      <c r="J11297" s="67"/>
      <c r="P11297" s="68"/>
      <c r="Q11297" s="69"/>
      <c r="R11297" s="69"/>
      <c r="Z11297" s="70"/>
      <c r="AA11297" s="71"/>
      <c r="AB11297" s="70"/>
      <c r="AC11297" s="70"/>
      <c r="AD11297" s="53"/>
      <c r="AE11297" s="53"/>
      <c r="AF11297" s="72"/>
      <c r="AG11297" s="70"/>
      <c r="AH11297" s="70"/>
      <c r="AI11297" s="70"/>
    </row>
    <row r="11298" spans="1:35" ht="12.75" customHeight="1" x14ac:dyDescent="0.2">
      <c r="A11298" s="64" t="s">
        <v>1847</v>
      </c>
      <c r="B11298" s="65" t="s">
        <v>1846</v>
      </c>
      <c r="C11298" s="65">
        <v>1531</v>
      </c>
      <c r="D11298" s="66">
        <f>VLOOKUP(A11298,'2.1 Termination Charges'!$B$4:$F$904,5,0)</f>
        <v>7.2700000000000004E-3</v>
      </c>
      <c r="G11298" s="67"/>
      <c r="H11298" s="67"/>
      <c r="J11298" s="67"/>
      <c r="P11298" s="68"/>
      <c r="Q11298" s="69"/>
      <c r="R11298" s="69"/>
      <c r="Z11298" s="70"/>
      <c r="AA11298" s="71"/>
      <c r="AB11298" s="70"/>
      <c r="AC11298" s="70"/>
      <c r="AD11298" s="53"/>
      <c r="AE11298" s="53"/>
      <c r="AF11298" s="72"/>
      <c r="AG11298" s="70"/>
      <c r="AH11298" s="70"/>
      <c r="AI11298" s="70"/>
    </row>
    <row r="11299" spans="1:35" ht="12.75" customHeight="1" x14ac:dyDescent="0.2">
      <c r="A11299" s="64" t="s">
        <v>1847</v>
      </c>
      <c r="B11299" s="65" t="s">
        <v>1846</v>
      </c>
      <c r="C11299" s="65">
        <v>1532</v>
      </c>
      <c r="D11299" s="66">
        <f>VLOOKUP(A11299,'2.1 Termination Charges'!$B$4:$F$904,5,0)</f>
        <v>7.2700000000000004E-3</v>
      </c>
      <c r="G11299" s="67"/>
      <c r="H11299" s="67"/>
      <c r="J11299" s="67"/>
      <c r="P11299" s="68"/>
      <c r="Q11299" s="69"/>
      <c r="R11299" s="69"/>
      <c r="Z11299" s="70"/>
      <c r="AA11299" s="71"/>
      <c r="AB11299" s="70"/>
      <c r="AC11299" s="70"/>
      <c r="AD11299" s="53"/>
      <c r="AE11299" s="53"/>
      <c r="AF11299" s="72"/>
      <c r="AG11299" s="70"/>
      <c r="AH11299" s="70"/>
      <c r="AI11299" s="70"/>
    </row>
    <row r="11300" spans="1:35" ht="12.75" customHeight="1" x14ac:dyDescent="0.2">
      <c r="A11300" s="64" t="s">
        <v>1847</v>
      </c>
      <c r="B11300" s="65" t="s">
        <v>1846</v>
      </c>
      <c r="C11300" s="65">
        <v>1533</v>
      </c>
      <c r="D11300" s="66">
        <f>VLOOKUP(A11300,'2.1 Termination Charges'!$B$4:$F$904,5,0)</f>
        <v>7.2700000000000004E-3</v>
      </c>
      <c r="G11300" s="67"/>
      <c r="H11300" s="67"/>
      <c r="J11300" s="67"/>
      <c r="P11300" s="68"/>
      <c r="Q11300" s="69"/>
      <c r="R11300" s="69"/>
      <c r="Z11300" s="70"/>
      <c r="AA11300" s="71"/>
      <c r="AB11300" s="70"/>
      <c r="AC11300" s="70"/>
      <c r="AD11300" s="53"/>
      <c r="AE11300" s="53"/>
      <c r="AF11300" s="72"/>
      <c r="AG11300" s="70"/>
      <c r="AH11300" s="70"/>
      <c r="AI11300" s="70"/>
    </row>
    <row r="11301" spans="1:35" ht="12.75" customHeight="1" x14ac:dyDescent="0.2">
      <c r="A11301" s="64" t="s">
        <v>1847</v>
      </c>
      <c r="B11301" s="65" t="s">
        <v>1846</v>
      </c>
      <c r="C11301" s="65">
        <v>1534</v>
      </c>
      <c r="D11301" s="66">
        <f>VLOOKUP(A11301,'2.1 Termination Charges'!$B$4:$F$904,5,0)</f>
        <v>7.2700000000000004E-3</v>
      </c>
      <c r="G11301" s="67"/>
      <c r="H11301" s="67"/>
      <c r="J11301" s="67"/>
      <c r="P11301" s="68"/>
      <c r="Q11301" s="69"/>
      <c r="R11301" s="69"/>
      <c r="Z11301" s="70"/>
      <c r="AA11301" s="71"/>
      <c r="AB11301" s="70"/>
      <c r="AC11301" s="70"/>
      <c r="AD11301" s="53"/>
      <c r="AE11301" s="53"/>
      <c r="AF11301" s="72"/>
      <c r="AG11301" s="70"/>
      <c r="AH11301" s="70"/>
      <c r="AI11301" s="70"/>
    </row>
    <row r="11302" spans="1:35" ht="12.75" customHeight="1" x14ac:dyDescent="0.2">
      <c r="A11302" s="64" t="s">
        <v>1847</v>
      </c>
      <c r="B11302" s="65" t="s">
        <v>1846</v>
      </c>
      <c r="C11302" s="65">
        <v>1535</v>
      </c>
      <c r="D11302" s="66">
        <f>VLOOKUP(A11302,'2.1 Termination Charges'!$B$4:$F$904,5,0)</f>
        <v>7.2700000000000004E-3</v>
      </c>
      <c r="G11302" s="67"/>
      <c r="H11302" s="67"/>
      <c r="J11302" s="67"/>
      <c r="P11302" s="68"/>
      <c r="Q11302" s="69"/>
      <c r="R11302" s="69"/>
      <c r="Z11302" s="70"/>
      <c r="AA11302" s="71"/>
      <c r="AB11302" s="70"/>
      <c r="AC11302" s="70"/>
      <c r="AD11302" s="53"/>
      <c r="AE11302" s="53"/>
      <c r="AF11302" s="72"/>
      <c r="AG11302" s="70"/>
      <c r="AH11302" s="70"/>
      <c r="AI11302" s="70"/>
    </row>
    <row r="11303" spans="1:35" ht="12.75" customHeight="1" x14ac:dyDescent="0.2">
      <c r="A11303" s="64" t="s">
        <v>1847</v>
      </c>
      <c r="B11303" s="65" t="s">
        <v>1846</v>
      </c>
      <c r="C11303" s="65">
        <v>1536</v>
      </c>
      <c r="D11303" s="66">
        <f>VLOOKUP(A11303,'2.1 Termination Charges'!$B$4:$F$904,5,0)</f>
        <v>7.2700000000000004E-3</v>
      </c>
      <c r="G11303" s="67"/>
      <c r="H11303" s="67"/>
      <c r="J11303" s="67"/>
      <c r="P11303" s="68"/>
      <c r="Q11303" s="69"/>
      <c r="R11303" s="69"/>
      <c r="Z11303" s="70"/>
      <c r="AA11303" s="71"/>
      <c r="AB11303" s="70"/>
      <c r="AC11303" s="70"/>
      <c r="AD11303" s="53"/>
      <c r="AE11303" s="53"/>
      <c r="AF11303" s="72"/>
      <c r="AG11303" s="70"/>
      <c r="AH11303" s="70"/>
      <c r="AI11303" s="70"/>
    </row>
    <row r="11304" spans="1:35" ht="12.75" customHeight="1" x14ac:dyDescent="0.2">
      <c r="A11304" s="64" t="s">
        <v>1847</v>
      </c>
      <c r="B11304" s="65" t="s">
        <v>1846</v>
      </c>
      <c r="C11304" s="65">
        <v>1538</v>
      </c>
      <c r="D11304" s="66">
        <f>VLOOKUP(A11304,'2.1 Termination Charges'!$B$4:$F$904,5,0)</f>
        <v>7.2700000000000004E-3</v>
      </c>
      <c r="G11304" s="67"/>
      <c r="H11304" s="67"/>
      <c r="J11304" s="67"/>
      <c r="P11304" s="68"/>
      <c r="Q11304" s="69"/>
      <c r="R11304" s="69"/>
      <c r="Z11304" s="70"/>
      <c r="AA11304" s="71"/>
      <c r="AB11304" s="70"/>
      <c r="AC11304" s="70"/>
      <c r="AD11304" s="53"/>
      <c r="AE11304" s="53"/>
      <c r="AF11304" s="72"/>
      <c r="AG11304" s="70"/>
      <c r="AH11304" s="70"/>
      <c r="AI11304" s="70"/>
    </row>
    <row r="11305" spans="1:35" ht="12.75" customHeight="1" x14ac:dyDescent="0.2">
      <c r="A11305" s="64" t="s">
        <v>1847</v>
      </c>
      <c r="B11305" s="65" t="s">
        <v>1846</v>
      </c>
      <c r="C11305" s="65">
        <v>1539</v>
      </c>
      <c r="D11305" s="66">
        <f>VLOOKUP(A11305,'2.1 Termination Charges'!$B$4:$F$904,5,0)</f>
        <v>7.2700000000000004E-3</v>
      </c>
      <c r="G11305" s="67"/>
      <c r="H11305" s="67"/>
      <c r="J11305" s="67"/>
      <c r="P11305" s="68"/>
      <c r="Q11305" s="69"/>
      <c r="R11305" s="69"/>
      <c r="Z11305" s="70"/>
      <c r="AA11305" s="71"/>
      <c r="AB11305" s="70"/>
      <c r="AC11305" s="70"/>
      <c r="AD11305" s="53"/>
      <c r="AE11305" s="53"/>
      <c r="AF11305" s="72"/>
      <c r="AG11305" s="70"/>
      <c r="AH11305" s="70"/>
      <c r="AI11305" s="70"/>
    </row>
    <row r="11306" spans="1:35" ht="12.75" customHeight="1" x14ac:dyDescent="0.2">
      <c r="A11306" s="64" t="s">
        <v>1847</v>
      </c>
      <c r="B11306" s="65" t="s">
        <v>1846</v>
      </c>
      <c r="C11306" s="65">
        <v>1540</v>
      </c>
      <c r="D11306" s="66">
        <f>VLOOKUP(A11306,'2.1 Termination Charges'!$B$4:$F$904,5,0)</f>
        <v>7.2700000000000004E-3</v>
      </c>
      <c r="G11306" s="67"/>
      <c r="H11306" s="67"/>
      <c r="J11306" s="67"/>
      <c r="P11306" s="68"/>
      <c r="Q11306" s="69"/>
      <c r="R11306" s="69"/>
      <c r="Z11306" s="70"/>
      <c r="AA11306" s="71"/>
      <c r="AB11306" s="70"/>
      <c r="AC11306" s="70"/>
      <c r="AD11306" s="53"/>
      <c r="AE11306" s="53"/>
      <c r="AF11306" s="72"/>
      <c r="AG11306" s="70"/>
      <c r="AH11306" s="70"/>
      <c r="AI11306" s="70"/>
    </row>
    <row r="11307" spans="1:35" ht="12.75" customHeight="1" x14ac:dyDescent="0.2">
      <c r="A11307" s="64" t="s">
        <v>1847</v>
      </c>
      <c r="B11307" s="65" t="s">
        <v>1846</v>
      </c>
      <c r="C11307" s="65">
        <v>1541</v>
      </c>
      <c r="D11307" s="66">
        <f>VLOOKUP(A11307,'2.1 Termination Charges'!$B$4:$F$904,5,0)</f>
        <v>7.2700000000000004E-3</v>
      </c>
      <c r="G11307" s="67"/>
      <c r="H11307" s="67"/>
      <c r="J11307" s="67"/>
      <c r="P11307" s="68"/>
      <c r="Q11307" s="69"/>
      <c r="R11307" s="69"/>
      <c r="Z11307" s="70"/>
      <c r="AA11307" s="71"/>
      <c r="AB11307" s="70"/>
      <c r="AC11307" s="70"/>
      <c r="AD11307" s="53"/>
      <c r="AE11307" s="53"/>
      <c r="AF11307" s="72"/>
      <c r="AG11307" s="70"/>
      <c r="AH11307" s="70"/>
      <c r="AI11307" s="70"/>
    </row>
    <row r="11308" spans="1:35" ht="12.75" customHeight="1" x14ac:dyDescent="0.2">
      <c r="A11308" s="64" t="s">
        <v>1847</v>
      </c>
      <c r="B11308" s="65" t="s">
        <v>1846</v>
      </c>
      <c r="C11308" s="65">
        <v>1542</v>
      </c>
      <c r="D11308" s="66">
        <f>VLOOKUP(A11308,'2.1 Termination Charges'!$B$4:$F$904,5,0)</f>
        <v>7.2700000000000004E-3</v>
      </c>
      <c r="G11308" s="67"/>
      <c r="H11308" s="67"/>
      <c r="J11308" s="67"/>
      <c r="P11308" s="68"/>
      <c r="Q11308" s="69"/>
      <c r="R11308" s="69"/>
      <c r="Z11308" s="70"/>
      <c r="AA11308" s="71"/>
      <c r="AB11308" s="70"/>
      <c r="AC11308" s="70"/>
      <c r="AD11308" s="53"/>
      <c r="AE11308" s="53"/>
      <c r="AF11308" s="72"/>
      <c r="AG11308" s="70"/>
      <c r="AH11308" s="70"/>
      <c r="AI11308" s="70"/>
    </row>
    <row r="11309" spans="1:35" ht="12.75" customHeight="1" x14ac:dyDescent="0.2">
      <c r="A11309" s="64" t="s">
        <v>1847</v>
      </c>
      <c r="B11309" s="65" t="s">
        <v>1846</v>
      </c>
      <c r="C11309" s="65">
        <v>1544</v>
      </c>
      <c r="D11309" s="66">
        <f>VLOOKUP(A11309,'2.1 Termination Charges'!$B$4:$F$904,5,0)</f>
        <v>7.2700000000000004E-3</v>
      </c>
      <c r="G11309" s="67"/>
      <c r="H11309" s="67"/>
      <c r="J11309" s="67"/>
      <c r="P11309" s="68"/>
      <c r="Q11309" s="69"/>
      <c r="R11309" s="69"/>
      <c r="Z11309" s="70"/>
      <c r="AA11309" s="71"/>
      <c r="AB11309" s="70"/>
      <c r="AC11309" s="70"/>
      <c r="AD11309" s="53"/>
      <c r="AE11309" s="53"/>
      <c r="AF11309" s="72"/>
      <c r="AG11309" s="70"/>
      <c r="AH11309" s="70"/>
      <c r="AI11309" s="70"/>
    </row>
    <row r="11310" spans="1:35" ht="12.75" customHeight="1" x14ac:dyDescent="0.2">
      <c r="A11310" s="64" t="s">
        <v>1847</v>
      </c>
      <c r="B11310" s="65" t="s">
        <v>1846</v>
      </c>
      <c r="C11310" s="65">
        <v>1545</v>
      </c>
      <c r="D11310" s="66">
        <f>VLOOKUP(A11310,'2.1 Termination Charges'!$B$4:$F$904,5,0)</f>
        <v>7.2700000000000004E-3</v>
      </c>
      <c r="G11310" s="67"/>
      <c r="H11310" s="67"/>
      <c r="J11310" s="67"/>
      <c r="P11310" s="68"/>
      <c r="Q11310" s="69"/>
      <c r="R11310" s="69"/>
      <c r="Z11310" s="70"/>
      <c r="AA11310" s="71"/>
      <c r="AB11310" s="70"/>
      <c r="AC11310" s="70"/>
      <c r="AD11310" s="53"/>
      <c r="AE11310" s="53"/>
      <c r="AF11310" s="72"/>
      <c r="AG11310" s="70"/>
      <c r="AH11310" s="70"/>
      <c r="AI11310" s="70"/>
    </row>
    <row r="11311" spans="1:35" ht="12.75" customHeight="1" x14ac:dyDescent="0.2">
      <c r="A11311" s="64" t="s">
        <v>1847</v>
      </c>
      <c r="B11311" s="65" t="s">
        <v>1846</v>
      </c>
      <c r="C11311" s="65">
        <v>1547</v>
      </c>
      <c r="D11311" s="66">
        <f>VLOOKUP(A11311,'2.1 Termination Charges'!$B$4:$F$904,5,0)</f>
        <v>7.2700000000000004E-3</v>
      </c>
      <c r="G11311" s="67"/>
      <c r="H11311" s="67"/>
      <c r="J11311" s="67"/>
      <c r="P11311" s="68"/>
      <c r="Q11311" s="69"/>
      <c r="R11311" s="69"/>
      <c r="Z11311" s="70"/>
      <c r="AA11311" s="71"/>
      <c r="AB11311" s="70"/>
      <c r="AC11311" s="70"/>
      <c r="AD11311" s="53"/>
      <c r="AE11311" s="53"/>
      <c r="AF11311" s="72"/>
      <c r="AG11311" s="70"/>
      <c r="AH11311" s="70"/>
      <c r="AI11311" s="70"/>
    </row>
    <row r="11312" spans="1:35" ht="12.75" customHeight="1" x14ac:dyDescent="0.2">
      <c r="A11312" s="64" t="s">
        <v>1847</v>
      </c>
      <c r="B11312" s="65" t="s">
        <v>1846</v>
      </c>
      <c r="C11312" s="65">
        <v>1550</v>
      </c>
      <c r="D11312" s="66">
        <f>VLOOKUP(A11312,'2.1 Termination Charges'!$B$4:$F$904,5,0)</f>
        <v>7.2700000000000004E-3</v>
      </c>
      <c r="G11312" s="67"/>
      <c r="H11312" s="67"/>
      <c r="J11312" s="67"/>
      <c r="P11312" s="68"/>
      <c r="Q11312" s="69"/>
      <c r="R11312" s="69"/>
      <c r="Z11312" s="70"/>
      <c r="AA11312" s="71"/>
      <c r="AB11312" s="70"/>
      <c r="AC11312" s="70"/>
      <c r="AD11312" s="53"/>
      <c r="AE11312" s="53"/>
      <c r="AF11312" s="72"/>
      <c r="AG11312" s="70"/>
      <c r="AH11312" s="70"/>
      <c r="AI11312" s="70"/>
    </row>
    <row r="11313" spans="1:35" ht="12.75" customHeight="1" x14ac:dyDescent="0.2">
      <c r="A11313" s="64" t="s">
        <v>1847</v>
      </c>
      <c r="B11313" s="65" t="s">
        <v>1846</v>
      </c>
      <c r="C11313" s="65">
        <v>1551</v>
      </c>
      <c r="D11313" s="66">
        <f>VLOOKUP(A11313,'2.1 Termination Charges'!$B$4:$F$904,5,0)</f>
        <v>7.2700000000000004E-3</v>
      </c>
      <c r="G11313" s="67"/>
      <c r="H11313" s="67"/>
      <c r="J11313" s="67"/>
      <c r="P11313" s="68"/>
      <c r="Q11313" s="69"/>
      <c r="R11313" s="69"/>
      <c r="Z11313" s="70"/>
      <c r="AA11313" s="71"/>
      <c r="AB11313" s="70"/>
      <c r="AC11313" s="70"/>
      <c r="AD11313" s="53"/>
      <c r="AE11313" s="53"/>
      <c r="AF11313" s="72"/>
      <c r="AG11313" s="70"/>
      <c r="AH11313" s="70"/>
      <c r="AI11313" s="70"/>
    </row>
    <row r="11314" spans="1:35" ht="12.75" customHeight="1" x14ac:dyDescent="0.2">
      <c r="A11314" s="64" t="s">
        <v>1847</v>
      </c>
      <c r="B11314" s="65" t="s">
        <v>1846</v>
      </c>
      <c r="C11314" s="65">
        <v>1552</v>
      </c>
      <c r="D11314" s="66">
        <f>VLOOKUP(A11314,'2.1 Termination Charges'!$B$4:$F$904,5,0)</f>
        <v>7.2700000000000004E-3</v>
      </c>
      <c r="G11314" s="67"/>
      <c r="H11314" s="67"/>
      <c r="J11314" s="67"/>
      <c r="P11314" s="68"/>
      <c r="Q11314" s="69"/>
      <c r="R11314" s="69"/>
      <c r="Z11314" s="70"/>
      <c r="AA11314" s="71"/>
      <c r="AB11314" s="70"/>
      <c r="AC11314" s="70"/>
      <c r="AD11314" s="53"/>
      <c r="AE11314" s="53"/>
      <c r="AF11314" s="72"/>
      <c r="AG11314" s="70"/>
      <c r="AH11314" s="70"/>
      <c r="AI11314" s="70"/>
    </row>
    <row r="11315" spans="1:35" ht="12.75" customHeight="1" x14ac:dyDescent="0.2">
      <c r="A11315" s="64" t="s">
        <v>1847</v>
      </c>
      <c r="B11315" s="65" t="s">
        <v>1846</v>
      </c>
      <c r="C11315" s="65">
        <v>1553</v>
      </c>
      <c r="D11315" s="66">
        <f>VLOOKUP(A11315,'2.1 Termination Charges'!$B$4:$F$904,5,0)</f>
        <v>7.2700000000000004E-3</v>
      </c>
      <c r="G11315" s="67"/>
      <c r="H11315" s="67"/>
      <c r="J11315" s="67"/>
      <c r="P11315" s="68"/>
      <c r="Q11315" s="69"/>
      <c r="R11315" s="69"/>
      <c r="Z11315" s="70"/>
      <c r="AA11315" s="71"/>
      <c r="AB11315" s="70"/>
      <c r="AC11315" s="70"/>
      <c r="AD11315" s="53"/>
      <c r="AE11315" s="53"/>
      <c r="AF11315" s="72"/>
      <c r="AG11315" s="70"/>
      <c r="AH11315" s="70"/>
      <c r="AI11315" s="70"/>
    </row>
    <row r="11316" spans="1:35" ht="12.75" customHeight="1" x14ac:dyDescent="0.2">
      <c r="A11316" s="64" t="s">
        <v>1847</v>
      </c>
      <c r="B11316" s="65" t="s">
        <v>1846</v>
      </c>
      <c r="C11316" s="65">
        <v>1554</v>
      </c>
      <c r="D11316" s="66">
        <f>VLOOKUP(A11316,'2.1 Termination Charges'!$B$4:$F$904,5,0)</f>
        <v>7.2700000000000004E-3</v>
      </c>
      <c r="G11316" s="67"/>
      <c r="H11316" s="67"/>
      <c r="J11316" s="67"/>
      <c r="P11316" s="68"/>
      <c r="Q11316" s="69"/>
      <c r="R11316" s="69"/>
      <c r="Z11316" s="70"/>
      <c r="AA11316" s="71"/>
      <c r="AB11316" s="70"/>
      <c r="AC11316" s="70"/>
      <c r="AD11316" s="53"/>
      <c r="AE11316" s="53"/>
      <c r="AF11316" s="72"/>
      <c r="AG11316" s="70"/>
      <c r="AH11316" s="70"/>
      <c r="AI11316" s="70"/>
    </row>
    <row r="11317" spans="1:35" ht="12.75" customHeight="1" x14ac:dyDescent="0.2">
      <c r="A11317" s="64" t="s">
        <v>1847</v>
      </c>
      <c r="B11317" s="65" t="s">
        <v>1846</v>
      </c>
      <c r="C11317" s="65">
        <v>1556</v>
      </c>
      <c r="D11317" s="66">
        <f>VLOOKUP(A11317,'2.1 Termination Charges'!$B$4:$F$904,5,0)</f>
        <v>7.2700000000000004E-3</v>
      </c>
      <c r="G11317" s="67"/>
      <c r="H11317" s="67"/>
      <c r="J11317" s="67"/>
      <c r="P11317" s="68"/>
      <c r="Q11317" s="69"/>
      <c r="R11317" s="69"/>
      <c r="Z11317" s="70"/>
      <c r="AA11317" s="71"/>
      <c r="AB11317" s="70"/>
      <c r="AC11317" s="70"/>
      <c r="AD11317" s="53"/>
      <c r="AE11317" s="53"/>
      <c r="AF11317" s="72"/>
      <c r="AG11317" s="70"/>
      <c r="AH11317" s="70"/>
      <c r="AI11317" s="70"/>
    </row>
    <row r="11318" spans="1:35" ht="12.75" customHeight="1" x14ac:dyDescent="0.2">
      <c r="A11318" s="64" t="s">
        <v>1847</v>
      </c>
      <c r="B11318" s="65" t="s">
        <v>1846</v>
      </c>
      <c r="C11318" s="65">
        <v>1557</v>
      </c>
      <c r="D11318" s="66">
        <f>VLOOKUP(A11318,'2.1 Termination Charges'!$B$4:$F$904,5,0)</f>
        <v>7.2700000000000004E-3</v>
      </c>
      <c r="G11318" s="67"/>
      <c r="H11318" s="67"/>
      <c r="J11318" s="67"/>
      <c r="P11318" s="68"/>
      <c r="Q11318" s="69"/>
      <c r="R11318" s="69"/>
      <c r="Z11318" s="70"/>
      <c r="AA11318" s="71"/>
      <c r="AB11318" s="70"/>
      <c r="AC11318" s="70"/>
      <c r="AD11318" s="53"/>
      <c r="AE11318" s="53"/>
      <c r="AF11318" s="72"/>
      <c r="AG11318" s="70"/>
      <c r="AH11318" s="70"/>
      <c r="AI11318" s="70"/>
    </row>
    <row r="11319" spans="1:35" ht="12.75" customHeight="1" x14ac:dyDescent="0.2">
      <c r="A11319" s="64" t="s">
        <v>1847</v>
      </c>
      <c r="B11319" s="65" t="s">
        <v>1846</v>
      </c>
      <c r="C11319" s="65">
        <v>1558</v>
      </c>
      <c r="D11319" s="66">
        <f>VLOOKUP(A11319,'2.1 Termination Charges'!$B$4:$F$904,5,0)</f>
        <v>7.2700000000000004E-3</v>
      </c>
      <c r="G11319" s="67"/>
      <c r="H11319" s="67"/>
      <c r="J11319" s="67"/>
      <c r="P11319" s="68"/>
      <c r="Q11319" s="69"/>
      <c r="R11319" s="69"/>
      <c r="Z11319" s="70"/>
      <c r="AA11319" s="71"/>
      <c r="AB11319" s="70"/>
      <c r="AC11319" s="70"/>
      <c r="AD11319" s="53"/>
      <c r="AE11319" s="53"/>
      <c r="AF11319" s="72"/>
      <c r="AG11319" s="70"/>
      <c r="AH11319" s="70"/>
      <c r="AI11319" s="70"/>
    </row>
    <row r="11320" spans="1:35" ht="12.75" customHeight="1" x14ac:dyDescent="0.2">
      <c r="A11320" s="64" t="s">
        <v>1847</v>
      </c>
      <c r="B11320" s="65" t="s">
        <v>1846</v>
      </c>
      <c r="C11320" s="65">
        <v>1559</v>
      </c>
      <c r="D11320" s="66">
        <f>VLOOKUP(A11320,'2.1 Termination Charges'!$B$4:$F$904,5,0)</f>
        <v>7.2700000000000004E-3</v>
      </c>
      <c r="G11320" s="67"/>
      <c r="H11320" s="67"/>
      <c r="J11320" s="67"/>
      <c r="P11320" s="68"/>
      <c r="Q11320" s="69"/>
      <c r="R11320" s="69"/>
      <c r="Z11320" s="70"/>
      <c r="AA11320" s="71"/>
      <c r="AB11320" s="70"/>
      <c r="AC11320" s="70"/>
      <c r="AD11320" s="53"/>
      <c r="AE11320" s="53"/>
      <c r="AF11320" s="72"/>
      <c r="AG11320" s="70"/>
      <c r="AH11320" s="70"/>
      <c r="AI11320" s="70"/>
    </row>
    <row r="11321" spans="1:35" ht="12.75" customHeight="1" x14ac:dyDescent="0.2">
      <c r="A11321" s="64" t="s">
        <v>1847</v>
      </c>
      <c r="B11321" s="65" t="s">
        <v>1846</v>
      </c>
      <c r="C11321" s="65">
        <v>1561</v>
      </c>
      <c r="D11321" s="66">
        <f>VLOOKUP(A11321,'2.1 Termination Charges'!$B$4:$F$904,5,0)</f>
        <v>7.2700000000000004E-3</v>
      </c>
      <c r="G11321" s="67"/>
      <c r="H11321" s="67"/>
      <c r="J11321" s="67"/>
      <c r="P11321" s="68"/>
      <c r="Q11321" s="69"/>
      <c r="R11321" s="69"/>
      <c r="Z11321" s="70"/>
      <c r="AA11321" s="71"/>
      <c r="AB11321" s="70"/>
      <c r="AC11321" s="70"/>
      <c r="AD11321" s="53"/>
      <c r="AE11321" s="53"/>
      <c r="AF11321" s="72"/>
      <c r="AG11321" s="70"/>
      <c r="AH11321" s="70"/>
      <c r="AI11321" s="70"/>
    </row>
    <row r="11322" spans="1:35" ht="12.75" customHeight="1" x14ac:dyDescent="0.2">
      <c r="A11322" s="64" t="s">
        <v>1847</v>
      </c>
      <c r="B11322" s="65" t="s">
        <v>1846</v>
      </c>
      <c r="C11322" s="65">
        <v>1562</v>
      </c>
      <c r="D11322" s="66">
        <f>VLOOKUP(A11322,'2.1 Termination Charges'!$B$4:$F$904,5,0)</f>
        <v>7.2700000000000004E-3</v>
      </c>
      <c r="G11322" s="67"/>
      <c r="H11322" s="67"/>
      <c r="J11322" s="67"/>
      <c r="P11322" s="68"/>
      <c r="Q11322" s="69"/>
      <c r="R11322" s="69"/>
      <c r="Z11322" s="70"/>
      <c r="AA11322" s="71"/>
      <c r="AB11322" s="70"/>
      <c r="AC11322" s="70"/>
      <c r="AD11322" s="53"/>
      <c r="AE11322" s="53"/>
      <c r="AF11322" s="72"/>
      <c r="AG11322" s="70"/>
      <c r="AH11322" s="70"/>
      <c r="AI11322" s="70"/>
    </row>
    <row r="11323" spans="1:35" ht="12.75" customHeight="1" x14ac:dyDescent="0.2">
      <c r="A11323" s="64" t="s">
        <v>1847</v>
      </c>
      <c r="B11323" s="65" t="s">
        <v>1846</v>
      </c>
      <c r="C11323" s="65">
        <v>1563</v>
      </c>
      <c r="D11323" s="66">
        <f>VLOOKUP(A11323,'2.1 Termination Charges'!$B$4:$F$904,5,0)</f>
        <v>7.2700000000000004E-3</v>
      </c>
      <c r="G11323" s="67"/>
      <c r="H11323" s="67"/>
      <c r="J11323" s="67"/>
      <c r="P11323" s="68"/>
      <c r="Q11323" s="69"/>
      <c r="R11323" s="69"/>
      <c r="Z11323" s="70"/>
      <c r="AA11323" s="71"/>
      <c r="AB11323" s="70"/>
      <c r="AC11323" s="70"/>
      <c r="AD11323" s="53"/>
      <c r="AE11323" s="53"/>
      <c r="AF11323" s="72"/>
      <c r="AG11323" s="70"/>
      <c r="AH11323" s="70"/>
      <c r="AI11323" s="70"/>
    </row>
    <row r="11324" spans="1:35" ht="12.75" customHeight="1" x14ac:dyDescent="0.2">
      <c r="A11324" s="64" t="s">
        <v>1847</v>
      </c>
      <c r="B11324" s="65" t="s">
        <v>1846</v>
      </c>
      <c r="C11324" s="65">
        <v>1564</v>
      </c>
      <c r="D11324" s="66">
        <f>VLOOKUP(A11324,'2.1 Termination Charges'!$B$4:$F$904,5,0)</f>
        <v>7.2700000000000004E-3</v>
      </c>
      <c r="G11324" s="67"/>
      <c r="H11324" s="67"/>
      <c r="J11324" s="67"/>
      <c r="P11324" s="68"/>
      <c r="Q11324" s="69"/>
      <c r="R11324" s="69"/>
      <c r="Z11324" s="70"/>
      <c r="AA11324" s="71"/>
      <c r="AB11324" s="70"/>
      <c r="AC11324" s="70"/>
      <c r="AD11324" s="53"/>
      <c r="AE11324" s="53"/>
      <c r="AF11324" s="72"/>
      <c r="AG11324" s="70"/>
      <c r="AH11324" s="70"/>
      <c r="AI11324" s="70"/>
    </row>
    <row r="11325" spans="1:35" ht="12.75" customHeight="1" x14ac:dyDescent="0.2">
      <c r="A11325" s="64" t="s">
        <v>1847</v>
      </c>
      <c r="B11325" s="65" t="s">
        <v>1846</v>
      </c>
      <c r="C11325" s="65">
        <v>1565</v>
      </c>
      <c r="D11325" s="66">
        <f>VLOOKUP(A11325,'2.1 Termination Charges'!$B$4:$F$904,5,0)</f>
        <v>7.2700000000000004E-3</v>
      </c>
      <c r="G11325" s="67"/>
      <c r="H11325" s="67"/>
      <c r="J11325" s="67"/>
      <c r="P11325" s="68"/>
      <c r="Q11325" s="69"/>
      <c r="R11325" s="69"/>
      <c r="Z11325" s="70"/>
      <c r="AA11325" s="71"/>
      <c r="AB11325" s="70"/>
      <c r="AC11325" s="70"/>
      <c r="AD11325" s="53"/>
      <c r="AE11325" s="53"/>
      <c r="AF11325" s="72"/>
      <c r="AG11325" s="70"/>
      <c r="AH11325" s="70"/>
      <c r="AI11325" s="70"/>
    </row>
    <row r="11326" spans="1:35" ht="12.75" customHeight="1" x14ac:dyDescent="0.2">
      <c r="A11326" s="64" t="s">
        <v>1847</v>
      </c>
      <c r="B11326" s="65" t="s">
        <v>1846</v>
      </c>
      <c r="C11326" s="65">
        <v>1566</v>
      </c>
      <c r="D11326" s="66">
        <f>VLOOKUP(A11326,'2.1 Termination Charges'!$B$4:$F$904,5,0)</f>
        <v>7.2700000000000004E-3</v>
      </c>
      <c r="G11326" s="67"/>
      <c r="H11326" s="67"/>
      <c r="J11326" s="67"/>
      <c r="P11326" s="68"/>
      <c r="Q11326" s="69"/>
      <c r="R11326" s="69"/>
      <c r="Z11326" s="70"/>
      <c r="AA11326" s="71"/>
      <c r="AB11326" s="70"/>
      <c r="AC11326" s="70"/>
      <c r="AD11326" s="53"/>
      <c r="AE11326" s="53"/>
      <c r="AF11326" s="72"/>
      <c r="AG11326" s="70"/>
      <c r="AH11326" s="70"/>
      <c r="AI11326" s="70"/>
    </row>
    <row r="11327" spans="1:35" ht="12.75" customHeight="1" x14ac:dyDescent="0.2">
      <c r="A11327" s="64" t="s">
        <v>1847</v>
      </c>
      <c r="B11327" s="65" t="s">
        <v>1846</v>
      </c>
      <c r="C11327" s="65">
        <v>1567</v>
      </c>
      <c r="D11327" s="66">
        <f>VLOOKUP(A11327,'2.1 Termination Charges'!$B$4:$F$904,5,0)</f>
        <v>7.2700000000000004E-3</v>
      </c>
      <c r="G11327" s="67"/>
      <c r="H11327" s="67"/>
      <c r="J11327" s="67"/>
      <c r="P11327" s="68"/>
      <c r="Q11327" s="69"/>
      <c r="R11327" s="69"/>
      <c r="Z11327" s="70"/>
      <c r="AA11327" s="71"/>
      <c r="AB11327" s="70"/>
      <c r="AC11327" s="70"/>
      <c r="AD11327" s="53"/>
      <c r="AE11327" s="53"/>
      <c r="AF11327" s="72"/>
      <c r="AG11327" s="70"/>
      <c r="AH11327" s="70"/>
      <c r="AI11327" s="70"/>
    </row>
    <row r="11328" spans="1:35" ht="12.75" customHeight="1" x14ac:dyDescent="0.2">
      <c r="A11328" s="64" t="s">
        <v>1847</v>
      </c>
      <c r="B11328" s="65" t="s">
        <v>1846</v>
      </c>
      <c r="C11328" s="65">
        <v>1570</v>
      </c>
      <c r="D11328" s="66">
        <f>VLOOKUP(A11328,'2.1 Termination Charges'!$B$4:$F$904,5,0)</f>
        <v>7.2700000000000004E-3</v>
      </c>
      <c r="G11328" s="67"/>
      <c r="H11328" s="67"/>
      <c r="J11328" s="67"/>
      <c r="P11328" s="68"/>
      <c r="Q11328" s="69"/>
      <c r="R11328" s="69"/>
      <c r="Z11328" s="70"/>
      <c r="AA11328" s="71"/>
      <c r="AB11328" s="70"/>
      <c r="AC11328" s="70"/>
      <c r="AD11328" s="53"/>
      <c r="AE11328" s="53"/>
      <c r="AF11328" s="72"/>
      <c r="AG11328" s="70"/>
      <c r="AH11328" s="70"/>
      <c r="AI11328" s="70"/>
    </row>
    <row r="11329" spans="1:35" ht="12.75" customHeight="1" x14ac:dyDescent="0.2">
      <c r="A11329" s="64" t="s">
        <v>1847</v>
      </c>
      <c r="B11329" s="65" t="s">
        <v>1846</v>
      </c>
      <c r="C11329" s="65">
        <v>1571</v>
      </c>
      <c r="D11329" s="66">
        <f>VLOOKUP(A11329,'2.1 Termination Charges'!$B$4:$F$904,5,0)</f>
        <v>7.2700000000000004E-3</v>
      </c>
      <c r="G11329" s="67"/>
      <c r="H11329" s="67"/>
      <c r="J11329" s="67"/>
      <c r="P11329" s="68"/>
      <c r="Q11329" s="69"/>
      <c r="R11329" s="69"/>
      <c r="Z11329" s="70"/>
      <c r="AA11329" s="71"/>
      <c r="AB11329" s="70"/>
      <c r="AC11329" s="70"/>
      <c r="AD11329" s="53"/>
      <c r="AE11329" s="53"/>
      <c r="AF11329" s="72"/>
      <c r="AG11329" s="70"/>
      <c r="AH11329" s="70"/>
      <c r="AI11329" s="70"/>
    </row>
    <row r="11330" spans="1:35" ht="12.75" customHeight="1" x14ac:dyDescent="0.2">
      <c r="A11330" s="64" t="s">
        <v>1847</v>
      </c>
      <c r="B11330" s="65" t="s">
        <v>1846</v>
      </c>
      <c r="C11330" s="65">
        <v>1572</v>
      </c>
      <c r="D11330" s="66">
        <f>VLOOKUP(A11330,'2.1 Termination Charges'!$B$4:$F$904,5,0)</f>
        <v>7.2700000000000004E-3</v>
      </c>
      <c r="G11330" s="67"/>
      <c r="H11330" s="67"/>
      <c r="J11330" s="67"/>
      <c r="P11330" s="68"/>
      <c r="Q11330" s="69"/>
      <c r="R11330" s="69"/>
      <c r="Z11330" s="70"/>
      <c r="AA11330" s="71"/>
      <c r="AB11330" s="70"/>
      <c r="AC11330" s="70"/>
      <c r="AD11330" s="53"/>
      <c r="AE11330" s="53"/>
      <c r="AF11330" s="72"/>
      <c r="AG11330" s="70"/>
      <c r="AH11330" s="70"/>
      <c r="AI11330" s="70"/>
    </row>
    <row r="11331" spans="1:35" ht="12.75" customHeight="1" x14ac:dyDescent="0.2">
      <c r="A11331" s="64" t="s">
        <v>1847</v>
      </c>
      <c r="B11331" s="65" t="s">
        <v>1846</v>
      </c>
      <c r="C11331" s="65">
        <v>1573</v>
      </c>
      <c r="D11331" s="66">
        <f>VLOOKUP(A11331,'2.1 Termination Charges'!$B$4:$F$904,5,0)</f>
        <v>7.2700000000000004E-3</v>
      </c>
      <c r="G11331" s="67"/>
      <c r="H11331" s="67"/>
      <c r="J11331" s="67"/>
      <c r="P11331" s="68"/>
      <c r="Q11331" s="69"/>
      <c r="R11331" s="69"/>
      <c r="Z11331" s="70"/>
      <c r="AA11331" s="71"/>
      <c r="AB11331" s="70"/>
      <c r="AC11331" s="70"/>
      <c r="AD11331" s="53"/>
      <c r="AE11331" s="53"/>
      <c r="AF11331" s="72"/>
      <c r="AG11331" s="70"/>
      <c r="AH11331" s="70"/>
      <c r="AI11331" s="70"/>
    </row>
    <row r="11332" spans="1:35" ht="12.75" customHeight="1" x14ac:dyDescent="0.2">
      <c r="A11332" s="64" t="s">
        <v>1847</v>
      </c>
      <c r="B11332" s="65" t="s">
        <v>1846</v>
      </c>
      <c r="C11332" s="65">
        <v>1574</v>
      </c>
      <c r="D11332" s="66">
        <f>VLOOKUP(A11332,'2.1 Termination Charges'!$B$4:$F$904,5,0)</f>
        <v>7.2700000000000004E-3</v>
      </c>
      <c r="G11332" s="67"/>
      <c r="H11332" s="67"/>
      <c r="J11332" s="67"/>
      <c r="P11332" s="68"/>
      <c r="Q11332" s="69"/>
      <c r="R11332" s="69"/>
      <c r="Z11332" s="70"/>
      <c r="AA11332" s="71"/>
      <c r="AB11332" s="70"/>
      <c r="AC11332" s="70"/>
      <c r="AD11332" s="53"/>
      <c r="AE11332" s="53"/>
      <c r="AF11332" s="72"/>
      <c r="AG11332" s="70"/>
      <c r="AH11332" s="70"/>
      <c r="AI11332" s="70"/>
    </row>
    <row r="11333" spans="1:35" ht="12.75" customHeight="1" x14ac:dyDescent="0.2">
      <c r="A11333" s="64" t="s">
        <v>1847</v>
      </c>
      <c r="B11333" s="65" t="s">
        <v>1846</v>
      </c>
      <c r="C11333" s="65">
        <v>1575</v>
      </c>
      <c r="D11333" s="66">
        <f>VLOOKUP(A11333,'2.1 Termination Charges'!$B$4:$F$904,5,0)</f>
        <v>7.2700000000000004E-3</v>
      </c>
      <c r="G11333" s="67"/>
      <c r="H11333" s="67"/>
      <c r="J11333" s="67"/>
      <c r="P11333" s="68"/>
      <c r="Q11333" s="69"/>
      <c r="R11333" s="69"/>
      <c r="Z11333" s="70"/>
      <c r="AA11333" s="71"/>
      <c r="AB11333" s="70"/>
      <c r="AC11333" s="70"/>
      <c r="AD11333" s="53"/>
      <c r="AE11333" s="53"/>
      <c r="AF11333" s="72"/>
      <c r="AG11333" s="70"/>
      <c r="AH11333" s="70"/>
      <c r="AI11333" s="70"/>
    </row>
    <row r="11334" spans="1:35" ht="12.75" customHeight="1" x14ac:dyDescent="0.2">
      <c r="A11334" s="64" t="s">
        <v>1847</v>
      </c>
      <c r="B11334" s="65" t="s">
        <v>1846</v>
      </c>
      <c r="C11334" s="65">
        <v>1577</v>
      </c>
      <c r="D11334" s="66">
        <f>VLOOKUP(A11334,'2.1 Termination Charges'!$B$4:$F$904,5,0)</f>
        <v>7.2700000000000004E-3</v>
      </c>
      <c r="G11334" s="67"/>
      <c r="H11334" s="67"/>
      <c r="J11334" s="67"/>
      <c r="P11334" s="68"/>
      <c r="Q11334" s="69"/>
      <c r="R11334" s="69"/>
      <c r="Z11334" s="70"/>
      <c r="AA11334" s="71"/>
      <c r="AB11334" s="70"/>
      <c r="AC11334" s="70"/>
      <c r="AD11334" s="53"/>
      <c r="AE11334" s="53"/>
      <c r="AF11334" s="72"/>
      <c r="AG11334" s="70"/>
      <c r="AH11334" s="70"/>
      <c r="AI11334" s="70"/>
    </row>
    <row r="11335" spans="1:35" ht="12.75" customHeight="1" x14ac:dyDescent="0.2">
      <c r="A11335" s="64" t="s">
        <v>1847</v>
      </c>
      <c r="B11335" s="65" t="s">
        <v>1846</v>
      </c>
      <c r="C11335" s="65">
        <v>1578</v>
      </c>
      <c r="D11335" s="66">
        <f>VLOOKUP(A11335,'2.1 Termination Charges'!$B$4:$F$904,5,0)</f>
        <v>7.2700000000000004E-3</v>
      </c>
      <c r="G11335" s="67"/>
      <c r="H11335" s="67"/>
      <c r="J11335" s="67"/>
      <c r="P11335" s="68"/>
      <c r="Q11335" s="69"/>
      <c r="R11335" s="69"/>
      <c r="Z11335" s="70"/>
      <c r="AA11335" s="71"/>
      <c r="AB11335" s="70"/>
      <c r="AC11335" s="70"/>
      <c r="AD11335" s="53"/>
      <c r="AE11335" s="53"/>
      <c r="AF11335" s="72"/>
      <c r="AG11335" s="70"/>
      <c r="AH11335" s="70"/>
      <c r="AI11335" s="70"/>
    </row>
    <row r="11336" spans="1:35" ht="12.75" customHeight="1" x14ac:dyDescent="0.2">
      <c r="A11336" s="64" t="s">
        <v>1847</v>
      </c>
      <c r="B11336" s="65" t="s">
        <v>1846</v>
      </c>
      <c r="C11336" s="65">
        <v>1580</v>
      </c>
      <c r="D11336" s="66">
        <f>VLOOKUP(A11336,'2.1 Termination Charges'!$B$4:$F$904,5,0)</f>
        <v>7.2700000000000004E-3</v>
      </c>
      <c r="G11336" s="67"/>
      <c r="H11336" s="67"/>
      <c r="J11336" s="67"/>
      <c r="P11336" s="68"/>
      <c r="Q11336" s="69"/>
      <c r="R11336" s="69"/>
      <c r="Z11336" s="70"/>
      <c r="AA11336" s="71"/>
      <c r="AB11336" s="70"/>
      <c r="AC11336" s="70"/>
      <c r="AD11336" s="53"/>
      <c r="AE11336" s="53"/>
      <c r="AF11336" s="72"/>
      <c r="AG11336" s="70"/>
      <c r="AH11336" s="70"/>
      <c r="AI11336" s="70"/>
    </row>
    <row r="11337" spans="1:35" ht="12.75" customHeight="1" x14ac:dyDescent="0.2">
      <c r="A11337" s="64" t="s">
        <v>1847</v>
      </c>
      <c r="B11337" s="65" t="s">
        <v>1846</v>
      </c>
      <c r="C11337" s="65">
        <v>1582</v>
      </c>
      <c r="D11337" s="66">
        <f>VLOOKUP(A11337,'2.1 Termination Charges'!$B$4:$F$904,5,0)</f>
        <v>7.2700000000000004E-3</v>
      </c>
      <c r="G11337" s="67"/>
      <c r="H11337" s="67"/>
      <c r="J11337" s="67"/>
      <c r="P11337" s="68"/>
      <c r="Q11337" s="69"/>
      <c r="R11337" s="69"/>
      <c r="Z11337" s="70"/>
      <c r="AA11337" s="71"/>
      <c r="AB11337" s="70"/>
      <c r="AC11337" s="70"/>
      <c r="AD11337" s="53"/>
      <c r="AE11337" s="53"/>
      <c r="AF11337" s="72"/>
      <c r="AG11337" s="70"/>
      <c r="AH11337" s="70"/>
      <c r="AI11337" s="70"/>
    </row>
    <row r="11338" spans="1:35" ht="12.75" customHeight="1" x14ac:dyDescent="0.2">
      <c r="A11338" s="64" t="s">
        <v>1847</v>
      </c>
      <c r="B11338" s="65" t="s">
        <v>1846</v>
      </c>
      <c r="C11338" s="65">
        <v>1583</v>
      </c>
      <c r="D11338" s="66">
        <f>VLOOKUP(A11338,'2.1 Termination Charges'!$B$4:$F$904,5,0)</f>
        <v>7.2700000000000004E-3</v>
      </c>
      <c r="G11338" s="67"/>
      <c r="H11338" s="67"/>
      <c r="J11338" s="67"/>
      <c r="P11338" s="68"/>
      <c r="Q11338" s="69"/>
      <c r="R11338" s="69"/>
      <c r="Z11338" s="70"/>
      <c r="AA11338" s="71"/>
      <c r="AB11338" s="70"/>
      <c r="AC11338" s="70"/>
      <c r="AD11338" s="53"/>
      <c r="AE11338" s="53"/>
      <c r="AF11338" s="72"/>
      <c r="AG11338" s="70"/>
      <c r="AH11338" s="70"/>
      <c r="AI11338" s="70"/>
    </row>
    <row r="11339" spans="1:35" ht="12.75" customHeight="1" x14ac:dyDescent="0.2">
      <c r="A11339" s="64" t="s">
        <v>1847</v>
      </c>
      <c r="B11339" s="65" t="s">
        <v>1846</v>
      </c>
      <c r="C11339" s="65">
        <v>1585</v>
      </c>
      <c r="D11339" s="66">
        <f>VLOOKUP(A11339,'2.1 Termination Charges'!$B$4:$F$904,5,0)</f>
        <v>7.2700000000000004E-3</v>
      </c>
      <c r="G11339" s="67"/>
      <c r="H11339" s="67"/>
      <c r="J11339" s="67"/>
      <c r="P11339" s="68"/>
      <c r="Q11339" s="69"/>
      <c r="R11339" s="69"/>
      <c r="Z11339" s="70"/>
      <c r="AA11339" s="71"/>
      <c r="AB11339" s="70"/>
      <c r="AC11339" s="70"/>
      <c r="AD11339" s="53"/>
      <c r="AE11339" s="53"/>
      <c r="AF11339" s="72"/>
      <c r="AG11339" s="70"/>
      <c r="AH11339" s="70"/>
      <c r="AI11339" s="70"/>
    </row>
    <row r="11340" spans="1:35" ht="12.75" customHeight="1" x14ac:dyDescent="0.2">
      <c r="A11340" s="64" t="s">
        <v>1847</v>
      </c>
      <c r="B11340" s="65" t="s">
        <v>1846</v>
      </c>
      <c r="C11340" s="65">
        <v>1586</v>
      </c>
      <c r="D11340" s="66">
        <f>VLOOKUP(A11340,'2.1 Termination Charges'!$B$4:$F$904,5,0)</f>
        <v>7.2700000000000004E-3</v>
      </c>
      <c r="G11340" s="67"/>
      <c r="H11340" s="67"/>
      <c r="J11340" s="67"/>
      <c r="P11340" s="68"/>
      <c r="Q11340" s="69"/>
      <c r="R11340" s="69"/>
      <c r="Z11340" s="70"/>
      <c r="AA11340" s="71"/>
      <c r="AB11340" s="70"/>
      <c r="AC11340" s="70"/>
      <c r="AD11340" s="53"/>
      <c r="AE11340" s="53"/>
      <c r="AF11340" s="72"/>
      <c r="AG11340" s="70"/>
      <c r="AH11340" s="70"/>
      <c r="AI11340" s="70"/>
    </row>
    <row r="11341" spans="1:35" ht="12.75" customHeight="1" x14ac:dyDescent="0.2">
      <c r="A11341" s="64" t="s">
        <v>1847</v>
      </c>
      <c r="B11341" s="65" t="s">
        <v>1846</v>
      </c>
      <c r="C11341" s="65">
        <v>1588</v>
      </c>
      <c r="D11341" s="66">
        <f>VLOOKUP(A11341,'2.1 Termination Charges'!$B$4:$F$904,5,0)</f>
        <v>7.2700000000000004E-3</v>
      </c>
      <c r="G11341" s="67"/>
      <c r="H11341" s="67"/>
      <c r="J11341" s="67"/>
      <c r="P11341" s="68"/>
      <c r="Q11341" s="69"/>
      <c r="R11341" s="69"/>
      <c r="Z11341" s="70"/>
      <c r="AA11341" s="71"/>
      <c r="AB11341" s="70"/>
      <c r="AC11341" s="70"/>
      <c r="AD11341" s="53"/>
      <c r="AE11341" s="53"/>
      <c r="AF11341" s="72"/>
      <c r="AG11341" s="70"/>
      <c r="AH11341" s="70"/>
      <c r="AI11341" s="70"/>
    </row>
    <row r="11342" spans="1:35" ht="12.75" customHeight="1" x14ac:dyDescent="0.2">
      <c r="A11342" s="64" t="s">
        <v>1847</v>
      </c>
      <c r="B11342" s="65" t="s">
        <v>1846</v>
      </c>
      <c r="C11342" s="65">
        <v>1589</v>
      </c>
      <c r="D11342" s="66">
        <f>VLOOKUP(A11342,'2.1 Termination Charges'!$B$4:$F$904,5,0)</f>
        <v>7.2700000000000004E-3</v>
      </c>
      <c r="G11342" s="67"/>
      <c r="H11342" s="67"/>
      <c r="J11342" s="67"/>
      <c r="P11342" s="68"/>
      <c r="Q11342" s="69"/>
      <c r="R11342" s="69"/>
      <c r="Z11342" s="70"/>
      <c r="AA11342" s="71"/>
      <c r="AB11342" s="70"/>
      <c r="AC11342" s="70"/>
      <c r="AD11342" s="53"/>
      <c r="AE11342" s="53"/>
      <c r="AF11342" s="72"/>
      <c r="AG11342" s="70"/>
      <c r="AH11342" s="70"/>
      <c r="AI11342" s="70"/>
    </row>
    <row r="11343" spans="1:35" ht="12.75" customHeight="1" x14ac:dyDescent="0.2">
      <c r="A11343" s="64" t="s">
        <v>1847</v>
      </c>
      <c r="B11343" s="65" t="s">
        <v>1846</v>
      </c>
      <c r="C11343" s="65">
        <v>1601</v>
      </c>
      <c r="D11343" s="66">
        <f>VLOOKUP(A11343,'2.1 Termination Charges'!$B$4:$F$904,5,0)</f>
        <v>7.2700000000000004E-3</v>
      </c>
      <c r="G11343" s="67"/>
      <c r="H11343" s="67"/>
      <c r="J11343" s="67"/>
      <c r="P11343" s="68"/>
      <c r="Q11343" s="69"/>
      <c r="R11343" s="69"/>
      <c r="Z11343" s="70"/>
      <c r="AA11343" s="71"/>
      <c r="AB11343" s="70"/>
      <c r="AC11343" s="70"/>
      <c r="AD11343" s="53"/>
      <c r="AE11343" s="53"/>
      <c r="AF11343" s="72"/>
      <c r="AG11343" s="70"/>
      <c r="AH11343" s="70"/>
      <c r="AI11343" s="70"/>
    </row>
    <row r="11344" spans="1:35" ht="12.75" customHeight="1" x14ac:dyDescent="0.2">
      <c r="A11344" s="64" t="s">
        <v>1847</v>
      </c>
      <c r="B11344" s="65" t="s">
        <v>1846</v>
      </c>
      <c r="C11344" s="65">
        <v>1602</v>
      </c>
      <c r="D11344" s="66">
        <f>VLOOKUP(A11344,'2.1 Termination Charges'!$B$4:$F$904,5,0)</f>
        <v>7.2700000000000004E-3</v>
      </c>
      <c r="G11344" s="67"/>
      <c r="H11344" s="67"/>
      <c r="J11344" s="67"/>
      <c r="P11344" s="68"/>
      <c r="Q11344" s="69"/>
      <c r="R11344" s="69"/>
      <c r="Z11344" s="70"/>
      <c r="AA11344" s="71"/>
      <c r="AB11344" s="70"/>
      <c r="AC11344" s="70"/>
      <c r="AD11344" s="53"/>
      <c r="AE11344" s="53"/>
      <c r="AF11344" s="72"/>
      <c r="AG11344" s="70"/>
      <c r="AH11344" s="70"/>
      <c r="AI11344" s="70"/>
    </row>
    <row r="11345" spans="1:35" ht="12.75" customHeight="1" x14ac:dyDescent="0.2">
      <c r="A11345" s="64" t="s">
        <v>1847</v>
      </c>
      <c r="B11345" s="65" t="s">
        <v>1846</v>
      </c>
      <c r="C11345" s="65">
        <v>1603</v>
      </c>
      <c r="D11345" s="66">
        <f>VLOOKUP(A11345,'2.1 Termination Charges'!$B$4:$F$904,5,0)</f>
        <v>7.2700000000000004E-3</v>
      </c>
      <c r="G11345" s="67"/>
      <c r="H11345" s="67"/>
      <c r="J11345" s="67"/>
      <c r="P11345" s="68"/>
      <c r="Q11345" s="69"/>
      <c r="R11345" s="69"/>
      <c r="Z11345" s="70"/>
      <c r="AA11345" s="71"/>
      <c r="AB11345" s="70"/>
      <c r="AC11345" s="70"/>
      <c r="AD11345" s="53"/>
      <c r="AE11345" s="53"/>
      <c r="AF11345" s="72"/>
      <c r="AG11345" s="70"/>
      <c r="AH11345" s="70"/>
      <c r="AI11345" s="70"/>
    </row>
    <row r="11346" spans="1:35" ht="12.75" customHeight="1" x14ac:dyDescent="0.2">
      <c r="A11346" s="64" t="s">
        <v>1847</v>
      </c>
      <c r="B11346" s="65" t="s">
        <v>1846</v>
      </c>
      <c r="C11346" s="65">
        <v>1605</v>
      </c>
      <c r="D11346" s="66">
        <f>VLOOKUP(A11346,'2.1 Termination Charges'!$B$4:$F$904,5,0)</f>
        <v>7.2700000000000004E-3</v>
      </c>
      <c r="G11346" s="67"/>
      <c r="H11346" s="67"/>
      <c r="J11346" s="67"/>
      <c r="P11346" s="68"/>
      <c r="Q11346" s="69"/>
      <c r="R11346" s="69"/>
      <c r="Z11346" s="70"/>
      <c r="AA11346" s="71"/>
      <c r="AB11346" s="70"/>
      <c r="AC11346" s="70"/>
      <c r="AD11346" s="53"/>
      <c r="AE11346" s="53"/>
      <c r="AF11346" s="72"/>
      <c r="AG11346" s="70"/>
      <c r="AH11346" s="70"/>
      <c r="AI11346" s="70"/>
    </row>
    <row r="11347" spans="1:35" ht="12.75" customHeight="1" x14ac:dyDescent="0.2">
      <c r="A11347" s="64" t="s">
        <v>1847</v>
      </c>
      <c r="B11347" s="65" t="s">
        <v>1846</v>
      </c>
      <c r="C11347" s="65">
        <v>1606</v>
      </c>
      <c r="D11347" s="66">
        <f>VLOOKUP(A11347,'2.1 Termination Charges'!$B$4:$F$904,5,0)</f>
        <v>7.2700000000000004E-3</v>
      </c>
      <c r="G11347" s="67"/>
      <c r="H11347" s="67"/>
      <c r="J11347" s="67"/>
      <c r="P11347" s="68"/>
      <c r="Q11347" s="69"/>
      <c r="R11347" s="69"/>
      <c r="Z11347" s="70"/>
      <c r="AA11347" s="71"/>
      <c r="AB11347" s="70"/>
      <c r="AC11347" s="70"/>
      <c r="AD11347" s="53"/>
      <c r="AE11347" s="53"/>
      <c r="AF11347" s="72"/>
      <c r="AG11347" s="70"/>
      <c r="AH11347" s="70"/>
      <c r="AI11347" s="70"/>
    </row>
    <row r="11348" spans="1:35" ht="12.75" customHeight="1" x14ac:dyDescent="0.2">
      <c r="A11348" s="64" t="s">
        <v>1847</v>
      </c>
      <c r="B11348" s="65" t="s">
        <v>1846</v>
      </c>
      <c r="C11348" s="65">
        <v>1607</v>
      </c>
      <c r="D11348" s="66">
        <f>VLOOKUP(A11348,'2.1 Termination Charges'!$B$4:$F$904,5,0)</f>
        <v>7.2700000000000004E-3</v>
      </c>
      <c r="G11348" s="67"/>
      <c r="H11348" s="67"/>
      <c r="J11348" s="67"/>
      <c r="P11348" s="68"/>
      <c r="Q11348" s="69"/>
      <c r="R11348" s="69"/>
      <c r="Z11348" s="70"/>
      <c r="AA11348" s="71"/>
      <c r="AB11348" s="70"/>
      <c r="AC11348" s="70"/>
      <c r="AD11348" s="53"/>
      <c r="AE11348" s="53"/>
      <c r="AF11348" s="72"/>
      <c r="AG11348" s="70"/>
      <c r="AH11348" s="70"/>
      <c r="AI11348" s="70"/>
    </row>
    <row r="11349" spans="1:35" ht="12.75" customHeight="1" x14ac:dyDescent="0.2">
      <c r="A11349" s="64" t="s">
        <v>1847</v>
      </c>
      <c r="B11349" s="65" t="s">
        <v>1846</v>
      </c>
      <c r="C11349" s="65">
        <v>1608</v>
      </c>
      <c r="D11349" s="66">
        <f>VLOOKUP(A11349,'2.1 Termination Charges'!$B$4:$F$904,5,0)</f>
        <v>7.2700000000000004E-3</v>
      </c>
      <c r="G11349" s="67"/>
      <c r="H11349" s="67"/>
      <c r="J11349" s="67"/>
      <c r="P11349" s="68"/>
      <c r="Q11349" s="69"/>
      <c r="R11349" s="69"/>
      <c r="Z11349" s="70"/>
      <c r="AA11349" s="71"/>
      <c r="AB11349" s="70"/>
      <c r="AC11349" s="70"/>
      <c r="AD11349" s="53"/>
      <c r="AE11349" s="53"/>
      <c r="AF11349" s="72"/>
      <c r="AG11349" s="70"/>
      <c r="AH11349" s="70"/>
      <c r="AI11349" s="70"/>
    </row>
    <row r="11350" spans="1:35" ht="12.75" customHeight="1" x14ac:dyDescent="0.2">
      <c r="A11350" s="64" t="s">
        <v>1847</v>
      </c>
      <c r="B11350" s="65" t="s">
        <v>1846</v>
      </c>
      <c r="C11350" s="65">
        <v>1609</v>
      </c>
      <c r="D11350" s="66">
        <f>VLOOKUP(A11350,'2.1 Termination Charges'!$B$4:$F$904,5,0)</f>
        <v>7.2700000000000004E-3</v>
      </c>
      <c r="G11350" s="67"/>
      <c r="H11350" s="67"/>
      <c r="J11350" s="67"/>
      <c r="P11350" s="68"/>
      <c r="Q11350" s="69"/>
      <c r="R11350" s="69"/>
      <c r="Z11350" s="70"/>
      <c r="AA11350" s="71"/>
      <c r="AB11350" s="70"/>
      <c r="AC11350" s="70"/>
      <c r="AD11350" s="53"/>
      <c r="AE11350" s="53"/>
      <c r="AF11350" s="72"/>
      <c r="AG11350" s="70"/>
      <c r="AH11350" s="70"/>
      <c r="AI11350" s="70"/>
    </row>
    <row r="11351" spans="1:35" ht="12.75" customHeight="1" x14ac:dyDescent="0.2">
      <c r="A11351" s="64" t="s">
        <v>1847</v>
      </c>
      <c r="B11351" s="65" t="s">
        <v>1846</v>
      </c>
      <c r="C11351" s="65">
        <v>1610</v>
      </c>
      <c r="D11351" s="66">
        <f>VLOOKUP(A11351,'2.1 Termination Charges'!$B$4:$F$904,5,0)</f>
        <v>7.2700000000000004E-3</v>
      </c>
      <c r="G11351" s="67"/>
      <c r="H11351" s="67"/>
      <c r="J11351" s="67"/>
      <c r="P11351" s="68"/>
      <c r="Q11351" s="69"/>
      <c r="R11351" s="69"/>
      <c r="Z11351" s="70"/>
      <c r="AA11351" s="71"/>
      <c r="AB11351" s="70"/>
      <c r="AC11351" s="70"/>
      <c r="AD11351" s="53"/>
      <c r="AE11351" s="53"/>
      <c r="AF11351" s="72"/>
      <c r="AG11351" s="70"/>
      <c r="AH11351" s="70"/>
      <c r="AI11351" s="70"/>
    </row>
    <row r="11352" spans="1:35" ht="12.75" customHeight="1" x14ac:dyDescent="0.2">
      <c r="A11352" s="64" t="s">
        <v>1847</v>
      </c>
      <c r="B11352" s="65" t="s">
        <v>1846</v>
      </c>
      <c r="C11352" s="65">
        <v>1611</v>
      </c>
      <c r="D11352" s="66">
        <f>VLOOKUP(A11352,'2.1 Termination Charges'!$B$4:$F$904,5,0)</f>
        <v>7.2700000000000004E-3</v>
      </c>
      <c r="G11352" s="67"/>
      <c r="H11352" s="67"/>
      <c r="J11352" s="67"/>
      <c r="P11352" s="68"/>
      <c r="Q11352" s="69"/>
      <c r="R11352" s="69"/>
      <c r="Z11352" s="70"/>
      <c r="AA11352" s="71"/>
      <c r="AB11352" s="70"/>
      <c r="AC11352" s="70"/>
      <c r="AD11352" s="53"/>
      <c r="AE11352" s="53"/>
      <c r="AF11352" s="72"/>
      <c r="AG11352" s="70"/>
      <c r="AH11352" s="70"/>
      <c r="AI11352" s="70"/>
    </row>
    <row r="11353" spans="1:35" ht="12.75" customHeight="1" x14ac:dyDescent="0.2">
      <c r="A11353" s="64" t="s">
        <v>1847</v>
      </c>
      <c r="B11353" s="65" t="s">
        <v>1846</v>
      </c>
      <c r="C11353" s="65">
        <v>1612</v>
      </c>
      <c r="D11353" s="66">
        <f>VLOOKUP(A11353,'2.1 Termination Charges'!$B$4:$F$904,5,0)</f>
        <v>7.2700000000000004E-3</v>
      </c>
      <c r="G11353" s="67"/>
      <c r="H11353" s="67"/>
      <c r="J11353" s="67"/>
      <c r="P11353" s="68"/>
      <c r="Q11353" s="69"/>
      <c r="R11353" s="69"/>
      <c r="Z11353" s="70"/>
      <c r="AA11353" s="71"/>
      <c r="AB11353" s="70"/>
      <c r="AC11353" s="70"/>
      <c r="AD11353" s="53"/>
      <c r="AE11353" s="53"/>
      <c r="AF11353" s="72"/>
      <c r="AG11353" s="70"/>
      <c r="AH11353" s="70"/>
      <c r="AI11353" s="70"/>
    </row>
    <row r="11354" spans="1:35" ht="12.75" customHeight="1" x14ac:dyDescent="0.2">
      <c r="A11354" s="64" t="s">
        <v>1847</v>
      </c>
      <c r="B11354" s="65" t="s">
        <v>1846</v>
      </c>
      <c r="C11354" s="65">
        <v>1614</v>
      </c>
      <c r="D11354" s="66">
        <f>VLOOKUP(A11354,'2.1 Termination Charges'!$B$4:$F$904,5,0)</f>
        <v>7.2700000000000004E-3</v>
      </c>
      <c r="G11354" s="67"/>
      <c r="H11354" s="67"/>
      <c r="J11354" s="67"/>
      <c r="P11354" s="68"/>
      <c r="Q11354" s="69"/>
      <c r="R11354" s="69"/>
      <c r="Z11354" s="70"/>
      <c r="AA11354" s="71"/>
      <c r="AB11354" s="70"/>
      <c r="AC11354" s="70"/>
      <c r="AD11354" s="53"/>
      <c r="AE11354" s="53"/>
      <c r="AF11354" s="72"/>
      <c r="AG11354" s="70"/>
      <c r="AH11354" s="70"/>
      <c r="AI11354" s="70"/>
    </row>
    <row r="11355" spans="1:35" ht="12.75" customHeight="1" x14ac:dyDescent="0.2">
      <c r="A11355" s="64" t="s">
        <v>1847</v>
      </c>
      <c r="B11355" s="65" t="s">
        <v>1846</v>
      </c>
      <c r="C11355" s="65">
        <v>1615</v>
      </c>
      <c r="D11355" s="66">
        <f>VLOOKUP(A11355,'2.1 Termination Charges'!$B$4:$F$904,5,0)</f>
        <v>7.2700000000000004E-3</v>
      </c>
      <c r="G11355" s="67"/>
      <c r="H11355" s="67"/>
      <c r="J11355" s="67"/>
      <c r="P11355" s="68"/>
      <c r="Q11355" s="69"/>
      <c r="R11355" s="69"/>
      <c r="Z11355" s="70"/>
      <c r="AA11355" s="71"/>
      <c r="AB11355" s="70"/>
      <c r="AC11355" s="70"/>
      <c r="AD11355" s="53"/>
      <c r="AE11355" s="53"/>
      <c r="AF11355" s="72"/>
      <c r="AG11355" s="70"/>
      <c r="AH11355" s="70"/>
      <c r="AI11355" s="70"/>
    </row>
    <row r="11356" spans="1:35" ht="12.75" customHeight="1" x14ac:dyDescent="0.2">
      <c r="A11356" s="64" t="s">
        <v>1847</v>
      </c>
      <c r="B11356" s="65" t="s">
        <v>1846</v>
      </c>
      <c r="C11356" s="65">
        <v>1616</v>
      </c>
      <c r="D11356" s="66">
        <f>VLOOKUP(A11356,'2.1 Termination Charges'!$B$4:$F$904,5,0)</f>
        <v>7.2700000000000004E-3</v>
      </c>
      <c r="G11356" s="67"/>
      <c r="H11356" s="67"/>
      <c r="J11356" s="67"/>
      <c r="P11356" s="68"/>
      <c r="Q11356" s="69"/>
      <c r="R11356" s="69"/>
      <c r="Z11356" s="70"/>
      <c r="AA11356" s="71"/>
      <c r="AB11356" s="70"/>
      <c r="AC11356" s="70"/>
      <c r="AD11356" s="53"/>
      <c r="AE11356" s="53"/>
      <c r="AF11356" s="72"/>
      <c r="AG11356" s="70"/>
      <c r="AH11356" s="70"/>
      <c r="AI11356" s="70"/>
    </row>
    <row r="11357" spans="1:35" ht="12.75" customHeight="1" x14ac:dyDescent="0.2">
      <c r="A11357" s="64" t="s">
        <v>1847</v>
      </c>
      <c r="B11357" s="65" t="s">
        <v>1846</v>
      </c>
      <c r="C11357" s="65">
        <v>1617</v>
      </c>
      <c r="D11357" s="66">
        <f>VLOOKUP(A11357,'2.1 Termination Charges'!$B$4:$F$904,5,0)</f>
        <v>7.2700000000000004E-3</v>
      </c>
      <c r="G11357" s="67"/>
      <c r="H11357" s="67"/>
      <c r="J11357" s="67"/>
      <c r="P11357" s="68"/>
      <c r="Q11357" s="69"/>
      <c r="R11357" s="69"/>
      <c r="Z11357" s="70"/>
      <c r="AA11357" s="71"/>
      <c r="AB11357" s="70"/>
      <c r="AC11357" s="70"/>
      <c r="AD11357" s="53"/>
      <c r="AE11357" s="53"/>
      <c r="AF11357" s="72"/>
      <c r="AG11357" s="70"/>
      <c r="AH11357" s="70"/>
      <c r="AI11357" s="70"/>
    </row>
    <row r="11358" spans="1:35" ht="12.75" customHeight="1" x14ac:dyDescent="0.2">
      <c r="A11358" s="64" t="s">
        <v>1847</v>
      </c>
      <c r="B11358" s="65" t="s">
        <v>1846</v>
      </c>
      <c r="C11358" s="65">
        <v>1618</v>
      </c>
      <c r="D11358" s="66">
        <f>VLOOKUP(A11358,'2.1 Termination Charges'!$B$4:$F$904,5,0)</f>
        <v>7.2700000000000004E-3</v>
      </c>
      <c r="G11358" s="67"/>
      <c r="H11358" s="67"/>
      <c r="J11358" s="67"/>
      <c r="P11358" s="68"/>
      <c r="Q11358" s="69"/>
      <c r="R11358" s="69"/>
      <c r="Z11358" s="70"/>
      <c r="AA11358" s="71"/>
      <c r="AB11358" s="70"/>
      <c r="AC11358" s="70"/>
      <c r="AD11358" s="53"/>
      <c r="AE11358" s="53"/>
      <c r="AF11358" s="72"/>
      <c r="AG11358" s="70"/>
      <c r="AH11358" s="70"/>
      <c r="AI11358" s="70"/>
    </row>
    <row r="11359" spans="1:35" ht="12.75" customHeight="1" x14ac:dyDescent="0.2">
      <c r="A11359" s="64" t="s">
        <v>1847</v>
      </c>
      <c r="B11359" s="65" t="s">
        <v>1846</v>
      </c>
      <c r="C11359" s="65">
        <v>1619</v>
      </c>
      <c r="D11359" s="66">
        <f>VLOOKUP(A11359,'2.1 Termination Charges'!$B$4:$F$904,5,0)</f>
        <v>7.2700000000000004E-3</v>
      </c>
      <c r="G11359" s="67"/>
      <c r="H11359" s="67"/>
      <c r="J11359" s="67"/>
      <c r="P11359" s="68"/>
      <c r="Q11359" s="69"/>
      <c r="R11359" s="69"/>
      <c r="Z11359" s="70"/>
      <c r="AA11359" s="71"/>
      <c r="AB11359" s="70"/>
      <c r="AC11359" s="70"/>
      <c r="AD11359" s="53"/>
      <c r="AE11359" s="53"/>
      <c r="AF11359" s="72"/>
      <c r="AG11359" s="70"/>
      <c r="AH11359" s="70"/>
      <c r="AI11359" s="70"/>
    </row>
    <row r="11360" spans="1:35" ht="12.75" customHeight="1" x14ac:dyDescent="0.2">
      <c r="A11360" s="64" t="s">
        <v>1847</v>
      </c>
      <c r="B11360" s="65" t="s">
        <v>1846</v>
      </c>
      <c r="C11360" s="65">
        <v>1620</v>
      </c>
      <c r="D11360" s="66">
        <f>VLOOKUP(A11360,'2.1 Termination Charges'!$B$4:$F$904,5,0)</f>
        <v>7.2700000000000004E-3</v>
      </c>
      <c r="G11360" s="67"/>
      <c r="H11360" s="67"/>
      <c r="J11360" s="67"/>
      <c r="P11360" s="68"/>
      <c r="Q11360" s="69"/>
      <c r="R11360" s="69"/>
      <c r="Z11360" s="70"/>
      <c r="AA11360" s="71"/>
      <c r="AB11360" s="70"/>
      <c r="AC11360" s="70"/>
      <c r="AD11360" s="53"/>
      <c r="AE11360" s="53"/>
      <c r="AF11360" s="72"/>
      <c r="AG11360" s="70"/>
      <c r="AH11360" s="70"/>
      <c r="AI11360" s="70"/>
    </row>
    <row r="11361" spans="1:35" ht="12.75" customHeight="1" x14ac:dyDescent="0.2">
      <c r="A11361" s="64" t="s">
        <v>1847</v>
      </c>
      <c r="B11361" s="65" t="s">
        <v>1846</v>
      </c>
      <c r="C11361" s="65">
        <v>1621</v>
      </c>
      <c r="D11361" s="66">
        <f>VLOOKUP(A11361,'2.1 Termination Charges'!$B$4:$F$904,5,0)</f>
        <v>7.2700000000000004E-3</v>
      </c>
      <c r="G11361" s="67"/>
      <c r="H11361" s="67"/>
      <c r="J11361" s="67"/>
      <c r="P11361" s="68"/>
      <c r="Q11361" s="69"/>
      <c r="R11361" s="69"/>
      <c r="Z11361" s="70"/>
      <c r="AA11361" s="71"/>
      <c r="AB11361" s="70"/>
      <c r="AC11361" s="70"/>
      <c r="AD11361" s="53"/>
      <c r="AE11361" s="53"/>
      <c r="AF11361" s="72"/>
      <c r="AG11361" s="70"/>
      <c r="AH11361" s="70"/>
      <c r="AI11361" s="70"/>
    </row>
    <row r="11362" spans="1:35" ht="12.75" customHeight="1" x14ac:dyDescent="0.2">
      <c r="A11362" s="64" t="s">
        <v>1847</v>
      </c>
      <c r="B11362" s="65" t="s">
        <v>1846</v>
      </c>
      <c r="C11362" s="65">
        <v>1623</v>
      </c>
      <c r="D11362" s="66">
        <f>VLOOKUP(A11362,'2.1 Termination Charges'!$B$4:$F$904,5,0)</f>
        <v>7.2700000000000004E-3</v>
      </c>
      <c r="G11362" s="67"/>
      <c r="H11362" s="67"/>
      <c r="J11362" s="67"/>
      <c r="P11362" s="68"/>
      <c r="Q11362" s="69"/>
      <c r="R11362" s="69"/>
      <c r="Z11362" s="70"/>
      <c r="AA11362" s="71"/>
      <c r="AB11362" s="70"/>
      <c r="AC11362" s="70"/>
      <c r="AD11362" s="53"/>
      <c r="AE11362" s="53"/>
      <c r="AF11362" s="72"/>
      <c r="AG11362" s="70"/>
      <c r="AH11362" s="70"/>
      <c r="AI11362" s="70"/>
    </row>
    <row r="11363" spans="1:35" ht="12.75" customHeight="1" x14ac:dyDescent="0.2">
      <c r="A11363" s="64" t="s">
        <v>1847</v>
      </c>
      <c r="B11363" s="65" t="s">
        <v>1846</v>
      </c>
      <c r="C11363" s="65">
        <v>1624</v>
      </c>
      <c r="D11363" s="66">
        <f>VLOOKUP(A11363,'2.1 Termination Charges'!$B$4:$F$904,5,0)</f>
        <v>7.2700000000000004E-3</v>
      </c>
      <c r="G11363" s="67"/>
      <c r="H11363" s="67"/>
      <c r="J11363" s="67"/>
      <c r="P11363" s="68"/>
      <c r="Q11363" s="69"/>
      <c r="R11363" s="69"/>
      <c r="Z11363" s="70"/>
      <c r="AA11363" s="71"/>
      <c r="AB11363" s="70"/>
      <c r="AC11363" s="70"/>
      <c r="AD11363" s="53"/>
      <c r="AE11363" s="53"/>
      <c r="AF11363" s="72"/>
      <c r="AG11363" s="70"/>
      <c r="AH11363" s="70"/>
      <c r="AI11363" s="70"/>
    </row>
    <row r="11364" spans="1:35" ht="12.75" customHeight="1" x14ac:dyDescent="0.2">
      <c r="A11364" s="64" t="s">
        <v>1847</v>
      </c>
      <c r="B11364" s="65" t="s">
        <v>1846</v>
      </c>
      <c r="C11364" s="65">
        <v>1626</v>
      </c>
      <c r="D11364" s="66">
        <f>VLOOKUP(A11364,'2.1 Termination Charges'!$B$4:$F$904,5,0)</f>
        <v>7.2700000000000004E-3</v>
      </c>
      <c r="G11364" s="67"/>
      <c r="H11364" s="67"/>
      <c r="J11364" s="67"/>
      <c r="P11364" s="68"/>
      <c r="Q11364" s="69"/>
      <c r="R11364" s="69"/>
      <c r="Z11364" s="70"/>
      <c r="AA11364" s="71"/>
      <c r="AB11364" s="70"/>
      <c r="AC11364" s="70"/>
      <c r="AD11364" s="53"/>
      <c r="AE11364" s="53"/>
      <c r="AF11364" s="72"/>
      <c r="AG11364" s="70"/>
      <c r="AH11364" s="70"/>
      <c r="AI11364" s="70"/>
    </row>
    <row r="11365" spans="1:35" ht="12.75" customHeight="1" x14ac:dyDescent="0.2">
      <c r="A11365" s="64" t="s">
        <v>1847</v>
      </c>
      <c r="B11365" s="65" t="s">
        <v>1846</v>
      </c>
      <c r="C11365" s="65">
        <v>1627</v>
      </c>
      <c r="D11365" s="66">
        <f>VLOOKUP(A11365,'2.1 Termination Charges'!$B$4:$F$904,5,0)</f>
        <v>7.2700000000000004E-3</v>
      </c>
      <c r="G11365" s="67"/>
      <c r="H11365" s="67"/>
      <c r="J11365" s="67"/>
      <c r="P11365" s="68"/>
      <c r="Q11365" s="69"/>
      <c r="R11365" s="69"/>
      <c r="Z11365" s="70"/>
      <c r="AA11365" s="71"/>
      <c r="AB11365" s="70"/>
      <c r="AC11365" s="70"/>
      <c r="AD11365" s="53"/>
      <c r="AE11365" s="53"/>
      <c r="AF11365" s="72"/>
      <c r="AG11365" s="70"/>
      <c r="AH11365" s="70"/>
      <c r="AI11365" s="70"/>
    </row>
    <row r="11366" spans="1:35" ht="12.75" customHeight="1" x14ac:dyDescent="0.2">
      <c r="A11366" s="64" t="s">
        <v>1847</v>
      </c>
      <c r="B11366" s="65" t="s">
        <v>1846</v>
      </c>
      <c r="C11366" s="65">
        <v>1628</v>
      </c>
      <c r="D11366" s="66">
        <f>VLOOKUP(A11366,'2.1 Termination Charges'!$B$4:$F$904,5,0)</f>
        <v>7.2700000000000004E-3</v>
      </c>
      <c r="G11366" s="67"/>
      <c r="H11366" s="67"/>
      <c r="J11366" s="67"/>
      <c r="P11366" s="68"/>
      <c r="Q11366" s="69"/>
      <c r="R11366" s="69"/>
      <c r="Z11366" s="70"/>
      <c r="AA11366" s="71"/>
      <c r="AB11366" s="70"/>
      <c r="AC11366" s="70"/>
      <c r="AD11366" s="53"/>
      <c r="AE11366" s="53"/>
      <c r="AF11366" s="72"/>
      <c r="AG11366" s="70"/>
      <c r="AH11366" s="70"/>
      <c r="AI11366" s="70"/>
    </row>
    <row r="11367" spans="1:35" ht="12.75" customHeight="1" x14ac:dyDescent="0.2">
      <c r="A11367" s="64" t="s">
        <v>1847</v>
      </c>
      <c r="B11367" s="65" t="s">
        <v>1846</v>
      </c>
      <c r="C11367" s="65">
        <v>1629</v>
      </c>
      <c r="D11367" s="66">
        <f>VLOOKUP(A11367,'2.1 Termination Charges'!$B$4:$F$904,5,0)</f>
        <v>7.2700000000000004E-3</v>
      </c>
      <c r="G11367" s="67"/>
      <c r="H11367" s="67"/>
      <c r="J11367" s="67"/>
      <c r="P11367" s="68"/>
      <c r="Q11367" s="69"/>
      <c r="R11367" s="69"/>
      <c r="Z11367" s="70"/>
      <c r="AA11367" s="71"/>
      <c r="AB11367" s="70"/>
      <c r="AC11367" s="70"/>
      <c r="AD11367" s="53"/>
      <c r="AE11367" s="53"/>
      <c r="AF11367" s="72"/>
      <c r="AG11367" s="70"/>
      <c r="AH11367" s="70"/>
      <c r="AI11367" s="70"/>
    </row>
    <row r="11368" spans="1:35" ht="12.75" customHeight="1" x14ac:dyDescent="0.2">
      <c r="A11368" s="64" t="s">
        <v>1847</v>
      </c>
      <c r="B11368" s="65" t="s">
        <v>1846</v>
      </c>
      <c r="C11368" s="65">
        <v>1630</v>
      </c>
      <c r="D11368" s="66">
        <f>VLOOKUP(A11368,'2.1 Termination Charges'!$B$4:$F$904,5,0)</f>
        <v>7.2700000000000004E-3</v>
      </c>
      <c r="G11368" s="67"/>
      <c r="H11368" s="67"/>
      <c r="J11368" s="67"/>
      <c r="P11368" s="68"/>
      <c r="Q11368" s="69"/>
      <c r="R11368" s="69"/>
      <c r="Z11368" s="70"/>
      <c r="AA11368" s="71"/>
      <c r="AB11368" s="70"/>
      <c r="AC11368" s="70"/>
      <c r="AD11368" s="53"/>
      <c r="AE11368" s="53"/>
      <c r="AF11368" s="72"/>
      <c r="AG11368" s="70"/>
      <c r="AH11368" s="70"/>
      <c r="AI11368" s="70"/>
    </row>
    <row r="11369" spans="1:35" ht="12.75" customHeight="1" x14ac:dyDescent="0.2">
      <c r="A11369" s="64" t="s">
        <v>1847</v>
      </c>
      <c r="B11369" s="65" t="s">
        <v>1846</v>
      </c>
      <c r="C11369" s="65">
        <v>1631</v>
      </c>
      <c r="D11369" s="66">
        <f>VLOOKUP(A11369,'2.1 Termination Charges'!$B$4:$F$904,5,0)</f>
        <v>7.2700000000000004E-3</v>
      </c>
      <c r="G11369" s="67"/>
      <c r="H11369" s="67"/>
      <c r="J11369" s="67"/>
      <c r="P11369" s="68"/>
      <c r="Q11369" s="69"/>
      <c r="R11369" s="69"/>
      <c r="Z11369" s="70"/>
      <c r="AA11369" s="71"/>
      <c r="AB11369" s="70"/>
      <c r="AC11369" s="70"/>
      <c r="AD11369" s="53"/>
      <c r="AE11369" s="53"/>
      <c r="AF11369" s="72"/>
      <c r="AG11369" s="70"/>
      <c r="AH11369" s="70"/>
      <c r="AI11369" s="70"/>
    </row>
    <row r="11370" spans="1:35" ht="12.75" customHeight="1" x14ac:dyDescent="0.2">
      <c r="A11370" s="64" t="s">
        <v>1847</v>
      </c>
      <c r="B11370" s="65" t="s">
        <v>1846</v>
      </c>
      <c r="C11370" s="65">
        <v>1636</v>
      </c>
      <c r="D11370" s="66">
        <f>VLOOKUP(A11370,'2.1 Termination Charges'!$B$4:$F$904,5,0)</f>
        <v>7.2700000000000004E-3</v>
      </c>
      <c r="G11370" s="67"/>
      <c r="H11370" s="67"/>
      <c r="J11370" s="67"/>
      <c r="P11370" s="68"/>
      <c r="Q11370" s="69"/>
      <c r="R11370" s="69"/>
      <c r="Z11370" s="70"/>
      <c r="AA11370" s="71"/>
      <c r="AB11370" s="70"/>
      <c r="AC11370" s="70"/>
      <c r="AD11370" s="53"/>
      <c r="AE11370" s="53"/>
      <c r="AF11370" s="72"/>
      <c r="AG11370" s="70"/>
      <c r="AH11370" s="70"/>
      <c r="AI11370" s="70"/>
    </row>
    <row r="11371" spans="1:35" ht="12.75" customHeight="1" x14ac:dyDescent="0.2">
      <c r="A11371" s="64" t="s">
        <v>1847</v>
      </c>
      <c r="B11371" s="65" t="s">
        <v>1846</v>
      </c>
      <c r="C11371" s="65">
        <v>1640</v>
      </c>
      <c r="D11371" s="66">
        <f>VLOOKUP(A11371,'2.1 Termination Charges'!$B$4:$F$904,5,0)</f>
        <v>7.2700000000000004E-3</v>
      </c>
      <c r="G11371" s="67"/>
      <c r="H11371" s="67"/>
      <c r="J11371" s="67"/>
      <c r="P11371" s="68"/>
      <c r="Q11371" s="69"/>
      <c r="R11371" s="69"/>
      <c r="Z11371" s="70"/>
      <c r="AA11371" s="71"/>
      <c r="AB11371" s="70"/>
      <c r="AC11371" s="70"/>
      <c r="AD11371" s="53"/>
      <c r="AE11371" s="53"/>
      <c r="AF11371" s="72"/>
      <c r="AG11371" s="70"/>
      <c r="AH11371" s="70"/>
      <c r="AI11371" s="70"/>
    </row>
    <row r="11372" spans="1:35" ht="12.75" customHeight="1" x14ac:dyDescent="0.2">
      <c r="A11372" s="64" t="s">
        <v>1847</v>
      </c>
      <c r="B11372" s="65" t="s">
        <v>1846</v>
      </c>
      <c r="C11372" s="65">
        <v>1641</v>
      </c>
      <c r="D11372" s="66">
        <f>VLOOKUP(A11372,'2.1 Termination Charges'!$B$4:$F$904,5,0)</f>
        <v>7.2700000000000004E-3</v>
      </c>
      <c r="G11372" s="67"/>
      <c r="H11372" s="67"/>
      <c r="J11372" s="67"/>
      <c r="P11372" s="68"/>
      <c r="Q11372" s="69"/>
      <c r="R11372" s="69"/>
      <c r="Z11372" s="70"/>
      <c r="AA11372" s="71"/>
      <c r="AB11372" s="70"/>
      <c r="AC11372" s="70"/>
      <c r="AD11372" s="53"/>
      <c r="AE11372" s="53"/>
      <c r="AF11372" s="72"/>
      <c r="AG11372" s="70"/>
      <c r="AH11372" s="70"/>
      <c r="AI11372" s="70"/>
    </row>
    <row r="11373" spans="1:35" ht="12.75" customHeight="1" x14ac:dyDescent="0.2">
      <c r="A11373" s="64" t="s">
        <v>1847</v>
      </c>
      <c r="B11373" s="65" t="s">
        <v>1846</v>
      </c>
      <c r="C11373" s="65">
        <v>1646</v>
      </c>
      <c r="D11373" s="66">
        <f>VLOOKUP(A11373,'2.1 Termination Charges'!$B$4:$F$904,5,0)</f>
        <v>7.2700000000000004E-3</v>
      </c>
      <c r="G11373" s="67"/>
      <c r="H11373" s="67"/>
      <c r="J11373" s="67"/>
      <c r="P11373" s="68"/>
      <c r="Q11373" s="69"/>
      <c r="R11373" s="69"/>
      <c r="Z11373" s="70"/>
      <c r="AA11373" s="71"/>
      <c r="AB11373" s="70"/>
      <c r="AC11373" s="70"/>
      <c r="AD11373" s="53"/>
      <c r="AE11373" s="53"/>
      <c r="AF11373" s="72"/>
      <c r="AG11373" s="70"/>
      <c r="AH11373" s="70"/>
      <c r="AI11373" s="70"/>
    </row>
    <row r="11374" spans="1:35" ht="12.75" customHeight="1" x14ac:dyDescent="0.2">
      <c r="A11374" s="64" t="s">
        <v>1847</v>
      </c>
      <c r="B11374" s="65" t="s">
        <v>1846</v>
      </c>
      <c r="C11374" s="65">
        <v>1648</v>
      </c>
      <c r="D11374" s="66">
        <f>VLOOKUP(A11374,'2.1 Termination Charges'!$B$4:$F$904,5,0)</f>
        <v>7.2700000000000004E-3</v>
      </c>
      <c r="G11374" s="67"/>
      <c r="H11374" s="67"/>
      <c r="J11374" s="67"/>
      <c r="P11374" s="68"/>
      <c r="Q11374" s="69"/>
      <c r="R11374" s="69"/>
      <c r="Z11374" s="70"/>
      <c r="AA11374" s="71"/>
      <c r="AB11374" s="70"/>
      <c r="AC11374" s="70"/>
      <c r="AD11374" s="53"/>
      <c r="AE11374" s="53"/>
      <c r="AF11374" s="72"/>
      <c r="AG11374" s="70"/>
      <c r="AH11374" s="70"/>
      <c r="AI11374" s="70"/>
    </row>
    <row r="11375" spans="1:35" ht="12.75" customHeight="1" x14ac:dyDescent="0.2">
      <c r="A11375" s="64" t="s">
        <v>1847</v>
      </c>
      <c r="B11375" s="65" t="s">
        <v>1846</v>
      </c>
      <c r="C11375" s="65">
        <v>1650</v>
      </c>
      <c r="D11375" s="66">
        <f>VLOOKUP(A11375,'2.1 Termination Charges'!$B$4:$F$904,5,0)</f>
        <v>7.2700000000000004E-3</v>
      </c>
      <c r="G11375" s="67"/>
      <c r="H11375" s="67"/>
      <c r="J11375" s="67"/>
      <c r="P11375" s="68"/>
      <c r="Q11375" s="69"/>
      <c r="R11375" s="69"/>
      <c r="Z11375" s="70"/>
      <c r="AA11375" s="71"/>
      <c r="AB11375" s="70"/>
      <c r="AC11375" s="70"/>
      <c r="AD11375" s="53"/>
      <c r="AE11375" s="53"/>
      <c r="AF11375" s="72"/>
      <c r="AG11375" s="70"/>
      <c r="AH11375" s="70"/>
      <c r="AI11375" s="70"/>
    </row>
    <row r="11376" spans="1:35" ht="12.75" customHeight="1" x14ac:dyDescent="0.2">
      <c r="A11376" s="64" t="s">
        <v>1847</v>
      </c>
      <c r="B11376" s="65" t="s">
        <v>1846</v>
      </c>
      <c r="C11376" s="65">
        <v>1651</v>
      </c>
      <c r="D11376" s="66">
        <f>VLOOKUP(A11376,'2.1 Termination Charges'!$B$4:$F$904,5,0)</f>
        <v>7.2700000000000004E-3</v>
      </c>
      <c r="G11376" s="67"/>
      <c r="H11376" s="67"/>
      <c r="J11376" s="67"/>
      <c r="P11376" s="68"/>
      <c r="Q11376" s="69"/>
      <c r="R11376" s="69"/>
      <c r="Z11376" s="70"/>
      <c r="AA11376" s="71"/>
      <c r="AB11376" s="70"/>
      <c r="AC11376" s="70"/>
      <c r="AD11376" s="53"/>
      <c r="AE11376" s="53"/>
      <c r="AF11376" s="72"/>
      <c r="AG11376" s="70"/>
      <c r="AH11376" s="70"/>
      <c r="AI11376" s="70"/>
    </row>
    <row r="11377" spans="1:35" ht="12.75" customHeight="1" x14ac:dyDescent="0.2">
      <c r="A11377" s="64" t="s">
        <v>1847</v>
      </c>
      <c r="B11377" s="65" t="s">
        <v>1846</v>
      </c>
      <c r="C11377" s="65">
        <v>1654</v>
      </c>
      <c r="D11377" s="66">
        <f>VLOOKUP(A11377,'2.1 Termination Charges'!$B$4:$F$904,5,0)</f>
        <v>7.2700000000000004E-3</v>
      </c>
      <c r="G11377" s="67"/>
      <c r="H11377" s="67"/>
      <c r="J11377" s="67"/>
      <c r="P11377" s="68"/>
      <c r="Q11377" s="69"/>
      <c r="R11377" s="69"/>
      <c r="Z11377" s="70"/>
      <c r="AA11377" s="71"/>
      <c r="AB11377" s="70"/>
      <c r="AC11377" s="70"/>
      <c r="AD11377" s="53"/>
      <c r="AE11377" s="53"/>
      <c r="AF11377" s="72"/>
      <c r="AG11377" s="70"/>
      <c r="AH11377" s="70"/>
      <c r="AI11377" s="70"/>
    </row>
    <row r="11378" spans="1:35" ht="12.75" customHeight="1" x14ac:dyDescent="0.2">
      <c r="A11378" s="64" t="s">
        <v>1847</v>
      </c>
      <c r="B11378" s="65" t="s">
        <v>1846</v>
      </c>
      <c r="C11378" s="65">
        <v>1656</v>
      </c>
      <c r="D11378" s="66">
        <f>VLOOKUP(A11378,'2.1 Termination Charges'!$B$4:$F$904,5,0)</f>
        <v>7.2700000000000004E-3</v>
      </c>
      <c r="G11378" s="67"/>
      <c r="H11378" s="67"/>
      <c r="J11378" s="67"/>
      <c r="P11378" s="68"/>
      <c r="Q11378" s="69"/>
      <c r="R11378" s="69"/>
      <c r="Z11378" s="70"/>
      <c r="AA11378" s="71"/>
      <c r="AB11378" s="70"/>
      <c r="AC11378" s="70"/>
      <c r="AD11378" s="53"/>
      <c r="AE11378" s="53"/>
      <c r="AF11378" s="72"/>
      <c r="AG11378" s="70"/>
      <c r="AH11378" s="70"/>
      <c r="AI11378" s="70"/>
    </row>
    <row r="11379" spans="1:35" ht="12.75" customHeight="1" x14ac:dyDescent="0.2">
      <c r="A11379" s="64" t="s">
        <v>1847</v>
      </c>
      <c r="B11379" s="65" t="s">
        <v>1846</v>
      </c>
      <c r="C11379" s="65">
        <v>1657</v>
      </c>
      <c r="D11379" s="66">
        <f>VLOOKUP(A11379,'2.1 Termination Charges'!$B$4:$F$904,5,0)</f>
        <v>7.2700000000000004E-3</v>
      </c>
      <c r="G11379" s="67"/>
      <c r="H11379" s="67"/>
      <c r="J11379" s="67"/>
      <c r="P11379" s="68"/>
      <c r="Q11379" s="69"/>
      <c r="R11379" s="69"/>
      <c r="Z11379" s="70"/>
      <c r="AA11379" s="71"/>
      <c r="AB11379" s="70"/>
      <c r="AC11379" s="70"/>
      <c r="AD11379" s="53"/>
      <c r="AE11379" s="53"/>
      <c r="AF11379" s="72"/>
      <c r="AG11379" s="70"/>
      <c r="AH11379" s="70"/>
      <c r="AI11379" s="70"/>
    </row>
    <row r="11380" spans="1:35" ht="12.75" customHeight="1" x14ac:dyDescent="0.2">
      <c r="A11380" s="64" t="s">
        <v>1847</v>
      </c>
      <c r="B11380" s="65" t="s">
        <v>1846</v>
      </c>
      <c r="C11380" s="65">
        <v>1659</v>
      </c>
      <c r="D11380" s="66">
        <f>VLOOKUP(A11380,'2.1 Termination Charges'!$B$4:$F$904,5,0)</f>
        <v>7.2700000000000004E-3</v>
      </c>
      <c r="G11380" s="67"/>
      <c r="H11380" s="67"/>
      <c r="J11380" s="67"/>
      <c r="P11380" s="68"/>
      <c r="Q11380" s="69"/>
      <c r="R11380" s="69"/>
      <c r="Z11380" s="70"/>
      <c r="AA11380" s="71"/>
      <c r="AB11380" s="70"/>
      <c r="AC11380" s="70"/>
      <c r="AD11380" s="53"/>
      <c r="AE11380" s="53"/>
      <c r="AF11380" s="72"/>
      <c r="AG11380" s="70"/>
      <c r="AH11380" s="70"/>
      <c r="AI11380" s="70"/>
    </row>
    <row r="11381" spans="1:35" ht="12.75" customHeight="1" x14ac:dyDescent="0.2">
      <c r="A11381" s="64" t="s">
        <v>1847</v>
      </c>
      <c r="B11381" s="65" t="s">
        <v>1846</v>
      </c>
      <c r="C11381" s="65">
        <v>1660</v>
      </c>
      <c r="D11381" s="66">
        <f>VLOOKUP(A11381,'2.1 Termination Charges'!$B$4:$F$904,5,0)</f>
        <v>7.2700000000000004E-3</v>
      </c>
      <c r="G11381" s="67"/>
      <c r="H11381" s="67"/>
      <c r="J11381" s="67"/>
      <c r="P11381" s="68"/>
      <c r="Q11381" s="69"/>
      <c r="R11381" s="69"/>
      <c r="Z11381" s="70"/>
      <c r="AA11381" s="71"/>
      <c r="AB11381" s="70"/>
      <c r="AC11381" s="70"/>
      <c r="AD11381" s="53"/>
      <c r="AE11381" s="53"/>
      <c r="AF11381" s="72"/>
      <c r="AG11381" s="70"/>
      <c r="AH11381" s="70"/>
      <c r="AI11381" s="70"/>
    </row>
    <row r="11382" spans="1:35" ht="12.75" customHeight="1" x14ac:dyDescent="0.2">
      <c r="A11382" s="64" t="s">
        <v>1847</v>
      </c>
      <c r="B11382" s="65" t="s">
        <v>1846</v>
      </c>
      <c r="C11382" s="65">
        <v>1661</v>
      </c>
      <c r="D11382" s="66">
        <f>VLOOKUP(A11382,'2.1 Termination Charges'!$B$4:$F$904,5,0)</f>
        <v>7.2700000000000004E-3</v>
      </c>
      <c r="G11382" s="67"/>
      <c r="H11382" s="67"/>
      <c r="J11382" s="67"/>
      <c r="P11382" s="68"/>
      <c r="Q11382" s="69"/>
      <c r="R11382" s="69"/>
      <c r="Z11382" s="70"/>
      <c r="AA11382" s="71"/>
      <c r="AB11382" s="70"/>
      <c r="AC11382" s="70"/>
      <c r="AD11382" s="53"/>
      <c r="AE11382" s="53"/>
      <c r="AF11382" s="72"/>
      <c r="AG11382" s="70"/>
      <c r="AH11382" s="70"/>
      <c r="AI11382" s="70"/>
    </row>
    <row r="11383" spans="1:35" ht="12.75" customHeight="1" x14ac:dyDescent="0.2">
      <c r="A11383" s="64" t="s">
        <v>1847</v>
      </c>
      <c r="B11383" s="65" t="s">
        <v>1846</v>
      </c>
      <c r="C11383" s="65">
        <v>1662</v>
      </c>
      <c r="D11383" s="66">
        <f>VLOOKUP(A11383,'2.1 Termination Charges'!$B$4:$F$904,5,0)</f>
        <v>7.2700000000000004E-3</v>
      </c>
      <c r="G11383" s="67"/>
      <c r="H11383" s="67"/>
      <c r="J11383" s="67"/>
      <c r="P11383" s="68"/>
      <c r="Q11383" s="69"/>
      <c r="R11383" s="69"/>
      <c r="Z11383" s="70"/>
      <c r="AA11383" s="71"/>
      <c r="AB11383" s="70"/>
      <c r="AC11383" s="70"/>
      <c r="AD11383" s="53"/>
      <c r="AE11383" s="53"/>
      <c r="AF11383" s="72"/>
      <c r="AG11383" s="70"/>
      <c r="AH11383" s="70"/>
      <c r="AI11383" s="70"/>
    </row>
    <row r="11384" spans="1:35" ht="12.75" customHeight="1" x14ac:dyDescent="0.2">
      <c r="A11384" s="64" t="s">
        <v>1847</v>
      </c>
      <c r="B11384" s="65" t="s">
        <v>1846</v>
      </c>
      <c r="C11384" s="65">
        <v>1663</v>
      </c>
      <c r="D11384" s="66">
        <f>VLOOKUP(A11384,'2.1 Termination Charges'!$B$4:$F$904,5,0)</f>
        <v>7.2700000000000004E-3</v>
      </c>
      <c r="G11384" s="67"/>
      <c r="H11384" s="67"/>
      <c r="J11384" s="67"/>
      <c r="P11384" s="68"/>
      <c r="Q11384" s="69"/>
      <c r="R11384" s="69"/>
      <c r="Z11384" s="70"/>
      <c r="AA11384" s="71"/>
      <c r="AB11384" s="70"/>
      <c r="AC11384" s="70"/>
      <c r="AD11384" s="53"/>
      <c r="AE11384" s="53"/>
      <c r="AF11384" s="72"/>
      <c r="AG11384" s="70"/>
      <c r="AH11384" s="70"/>
      <c r="AI11384" s="70"/>
    </row>
    <row r="11385" spans="1:35" ht="12.75" customHeight="1" x14ac:dyDescent="0.2">
      <c r="A11385" s="64" t="s">
        <v>1847</v>
      </c>
      <c r="B11385" s="65" t="s">
        <v>1846</v>
      </c>
      <c r="C11385" s="65">
        <v>1665</v>
      </c>
      <c r="D11385" s="66">
        <f>VLOOKUP(A11385,'2.1 Termination Charges'!$B$4:$F$904,5,0)</f>
        <v>7.2700000000000004E-3</v>
      </c>
      <c r="G11385" s="67"/>
      <c r="H11385" s="67"/>
      <c r="J11385" s="67"/>
      <c r="P11385" s="68"/>
      <c r="Q11385" s="69"/>
      <c r="R11385" s="69"/>
      <c r="Z11385" s="70"/>
      <c r="AA11385" s="71"/>
      <c r="AB11385" s="70"/>
      <c r="AC11385" s="70"/>
      <c r="AD11385" s="53"/>
      <c r="AE11385" s="53"/>
      <c r="AF11385" s="72"/>
      <c r="AG11385" s="70"/>
      <c r="AH11385" s="70"/>
      <c r="AI11385" s="70"/>
    </row>
    <row r="11386" spans="1:35" ht="12.75" customHeight="1" x14ac:dyDescent="0.2">
      <c r="A11386" s="64" t="s">
        <v>1847</v>
      </c>
      <c r="B11386" s="65" t="s">
        <v>1846</v>
      </c>
      <c r="C11386" s="65">
        <v>1667</v>
      </c>
      <c r="D11386" s="66">
        <f>VLOOKUP(A11386,'2.1 Termination Charges'!$B$4:$F$904,5,0)</f>
        <v>7.2700000000000004E-3</v>
      </c>
      <c r="G11386" s="67"/>
      <c r="H11386" s="67"/>
      <c r="J11386" s="67"/>
      <c r="P11386" s="68"/>
      <c r="Q11386" s="69"/>
      <c r="R11386" s="69"/>
      <c r="Z11386" s="70"/>
      <c r="AA11386" s="71"/>
      <c r="AB11386" s="70"/>
      <c r="AC11386" s="70"/>
      <c r="AD11386" s="53"/>
      <c r="AE11386" s="53"/>
      <c r="AF11386" s="72"/>
      <c r="AG11386" s="70"/>
      <c r="AH11386" s="70"/>
      <c r="AI11386" s="70"/>
    </row>
    <row r="11387" spans="1:35" ht="12.75" customHeight="1" x14ac:dyDescent="0.2">
      <c r="A11387" s="64" t="s">
        <v>1847</v>
      </c>
      <c r="B11387" s="65" t="s">
        <v>1846</v>
      </c>
      <c r="C11387" s="65">
        <v>1668</v>
      </c>
      <c r="D11387" s="66">
        <f>VLOOKUP(A11387,'2.1 Termination Charges'!$B$4:$F$904,5,0)</f>
        <v>7.2700000000000004E-3</v>
      </c>
      <c r="G11387" s="67"/>
      <c r="H11387" s="67"/>
      <c r="J11387" s="67"/>
      <c r="P11387" s="68"/>
      <c r="Q11387" s="69"/>
      <c r="R11387" s="69"/>
      <c r="Z11387" s="70"/>
      <c r="AA11387" s="71"/>
      <c r="AB11387" s="70"/>
      <c r="AC11387" s="70"/>
      <c r="AD11387" s="53"/>
      <c r="AE11387" s="53"/>
      <c r="AF11387" s="72"/>
      <c r="AG11387" s="70"/>
      <c r="AH11387" s="70"/>
      <c r="AI11387" s="70"/>
    </row>
    <row r="11388" spans="1:35" ht="12.75" customHeight="1" x14ac:dyDescent="0.2">
      <c r="A11388" s="64" t="s">
        <v>1847</v>
      </c>
      <c r="B11388" s="65" t="s">
        <v>1846</v>
      </c>
      <c r="C11388" s="65">
        <v>1669</v>
      </c>
      <c r="D11388" s="66">
        <f>VLOOKUP(A11388,'2.1 Termination Charges'!$B$4:$F$904,5,0)</f>
        <v>7.2700000000000004E-3</v>
      </c>
      <c r="G11388" s="67"/>
      <c r="H11388" s="67"/>
      <c r="J11388" s="67"/>
      <c r="P11388" s="68"/>
      <c r="Q11388" s="69"/>
      <c r="R11388" s="69"/>
      <c r="Z11388" s="70"/>
      <c r="AA11388" s="71"/>
      <c r="AB11388" s="70"/>
      <c r="AC11388" s="70"/>
      <c r="AD11388" s="53"/>
      <c r="AE11388" s="53"/>
      <c r="AF11388" s="72"/>
      <c r="AG11388" s="70"/>
      <c r="AH11388" s="70"/>
      <c r="AI11388" s="70"/>
    </row>
    <row r="11389" spans="1:35" ht="12.75" customHeight="1" x14ac:dyDescent="0.2">
      <c r="A11389" s="64" t="s">
        <v>1847</v>
      </c>
      <c r="B11389" s="65" t="s">
        <v>1846</v>
      </c>
      <c r="C11389" s="65">
        <v>1673</v>
      </c>
      <c r="D11389" s="66">
        <f>VLOOKUP(A11389,'2.1 Termination Charges'!$B$4:$F$904,5,0)</f>
        <v>7.2700000000000004E-3</v>
      </c>
      <c r="G11389" s="67"/>
      <c r="H11389" s="67"/>
      <c r="J11389" s="67"/>
      <c r="P11389" s="68"/>
      <c r="Q11389" s="69"/>
      <c r="R11389" s="69"/>
      <c r="Z11389" s="70"/>
      <c r="AA11389" s="71"/>
      <c r="AB11389" s="70"/>
      <c r="AC11389" s="70"/>
      <c r="AD11389" s="53"/>
      <c r="AE11389" s="53"/>
      <c r="AF11389" s="72"/>
      <c r="AG11389" s="70"/>
      <c r="AH11389" s="70"/>
      <c r="AI11389" s="70"/>
    </row>
    <row r="11390" spans="1:35" ht="12.75" customHeight="1" x14ac:dyDescent="0.2">
      <c r="A11390" s="64" t="s">
        <v>1847</v>
      </c>
      <c r="B11390" s="65" t="s">
        <v>1846</v>
      </c>
      <c r="C11390" s="65">
        <v>1676</v>
      </c>
      <c r="D11390" s="66">
        <f>VLOOKUP(A11390,'2.1 Termination Charges'!$B$4:$F$904,5,0)</f>
        <v>7.2700000000000004E-3</v>
      </c>
      <c r="G11390" s="67"/>
      <c r="H11390" s="67"/>
      <c r="J11390" s="67"/>
      <c r="P11390" s="68"/>
      <c r="Q11390" s="69"/>
      <c r="R11390" s="69"/>
      <c r="Z11390" s="70"/>
      <c r="AA11390" s="71"/>
      <c r="AB11390" s="70"/>
      <c r="AC11390" s="70"/>
      <c r="AD11390" s="53"/>
      <c r="AE11390" s="53"/>
      <c r="AF11390" s="72"/>
      <c r="AG11390" s="70"/>
      <c r="AH11390" s="70"/>
      <c r="AI11390" s="70"/>
    </row>
    <row r="11391" spans="1:35" ht="12.75" customHeight="1" x14ac:dyDescent="0.2">
      <c r="A11391" s="64" t="s">
        <v>1847</v>
      </c>
      <c r="B11391" s="65" t="s">
        <v>1846</v>
      </c>
      <c r="C11391" s="65">
        <v>1678</v>
      </c>
      <c r="D11391" s="66">
        <f>VLOOKUP(A11391,'2.1 Termination Charges'!$B$4:$F$904,5,0)</f>
        <v>7.2700000000000004E-3</v>
      </c>
      <c r="G11391" s="67"/>
      <c r="H11391" s="67"/>
      <c r="J11391" s="67"/>
      <c r="P11391" s="68"/>
      <c r="Q11391" s="69"/>
      <c r="R11391" s="69"/>
      <c r="Z11391" s="70"/>
      <c r="AA11391" s="71"/>
      <c r="AB11391" s="70"/>
      <c r="AC11391" s="70"/>
      <c r="AD11391" s="53"/>
      <c r="AE11391" s="53"/>
      <c r="AF11391" s="72"/>
      <c r="AG11391" s="70"/>
      <c r="AH11391" s="70"/>
      <c r="AI11391" s="70"/>
    </row>
    <row r="11392" spans="1:35" ht="12.75" customHeight="1" x14ac:dyDescent="0.2">
      <c r="A11392" s="64" t="s">
        <v>1847</v>
      </c>
      <c r="B11392" s="65" t="s">
        <v>1846</v>
      </c>
      <c r="C11392" s="65">
        <v>1679</v>
      </c>
      <c r="D11392" s="66">
        <f>VLOOKUP(A11392,'2.1 Termination Charges'!$B$4:$F$904,5,0)</f>
        <v>7.2700000000000004E-3</v>
      </c>
      <c r="G11392" s="67"/>
      <c r="H11392" s="67"/>
      <c r="J11392" s="67"/>
      <c r="P11392" s="68"/>
      <c r="Q11392" s="69"/>
      <c r="R11392" s="69"/>
      <c r="Z11392" s="70"/>
      <c r="AA11392" s="71"/>
      <c r="AB11392" s="70"/>
      <c r="AC11392" s="70"/>
      <c r="AD11392" s="53"/>
      <c r="AE11392" s="53"/>
      <c r="AF11392" s="72"/>
      <c r="AG11392" s="70"/>
      <c r="AH11392" s="70"/>
      <c r="AI11392" s="70"/>
    </row>
    <row r="11393" spans="1:35" ht="12.75" customHeight="1" x14ac:dyDescent="0.2">
      <c r="A11393" s="64" t="s">
        <v>1847</v>
      </c>
      <c r="B11393" s="65" t="s">
        <v>1846</v>
      </c>
      <c r="C11393" s="65">
        <v>1680</v>
      </c>
      <c r="D11393" s="66">
        <f>VLOOKUP(A11393,'2.1 Termination Charges'!$B$4:$F$904,5,0)</f>
        <v>7.2700000000000004E-3</v>
      </c>
      <c r="G11393" s="67"/>
      <c r="H11393" s="67"/>
      <c r="J11393" s="67"/>
      <c r="P11393" s="68"/>
      <c r="Q11393" s="69"/>
      <c r="R11393" s="69"/>
      <c r="Z11393" s="70"/>
      <c r="AA11393" s="71"/>
      <c r="AB11393" s="70"/>
      <c r="AC11393" s="70"/>
      <c r="AD11393" s="53"/>
      <c r="AE11393" s="53"/>
      <c r="AF11393" s="72"/>
      <c r="AG11393" s="70"/>
      <c r="AH11393" s="70"/>
      <c r="AI11393" s="70"/>
    </row>
    <row r="11394" spans="1:35" ht="12.75" customHeight="1" x14ac:dyDescent="0.2">
      <c r="A11394" s="64" t="s">
        <v>1847</v>
      </c>
      <c r="B11394" s="65" t="s">
        <v>1846</v>
      </c>
      <c r="C11394" s="65">
        <v>1681</v>
      </c>
      <c r="D11394" s="66">
        <f>VLOOKUP(A11394,'2.1 Termination Charges'!$B$4:$F$904,5,0)</f>
        <v>7.2700000000000004E-3</v>
      </c>
      <c r="G11394" s="67"/>
      <c r="H11394" s="67"/>
      <c r="J11394" s="67"/>
      <c r="P11394" s="68"/>
      <c r="Q11394" s="69"/>
      <c r="R11394" s="69"/>
      <c r="Z11394" s="70"/>
      <c r="AA11394" s="71"/>
      <c r="AB11394" s="70"/>
      <c r="AC11394" s="70"/>
      <c r="AD11394" s="53"/>
      <c r="AE11394" s="53"/>
      <c r="AF11394" s="72"/>
      <c r="AG11394" s="70"/>
      <c r="AH11394" s="70"/>
      <c r="AI11394" s="70"/>
    </row>
    <row r="11395" spans="1:35" ht="12.75" customHeight="1" x14ac:dyDescent="0.2">
      <c r="A11395" s="64" t="s">
        <v>1847</v>
      </c>
      <c r="B11395" s="65" t="s">
        <v>1846</v>
      </c>
      <c r="C11395" s="65">
        <v>1682</v>
      </c>
      <c r="D11395" s="66">
        <f>VLOOKUP(A11395,'2.1 Termination Charges'!$B$4:$F$904,5,0)</f>
        <v>7.2700000000000004E-3</v>
      </c>
      <c r="G11395" s="67"/>
      <c r="H11395" s="67"/>
      <c r="J11395" s="67"/>
      <c r="P11395" s="68"/>
      <c r="Q11395" s="69"/>
      <c r="R11395" s="69"/>
      <c r="Z11395" s="70"/>
      <c r="AA11395" s="71"/>
      <c r="AB11395" s="70"/>
      <c r="AC11395" s="70"/>
      <c r="AD11395" s="53"/>
      <c r="AE11395" s="53"/>
      <c r="AF11395" s="72"/>
      <c r="AG11395" s="70"/>
      <c r="AH11395" s="70"/>
      <c r="AI11395" s="70"/>
    </row>
    <row r="11396" spans="1:35" ht="12.75" customHeight="1" x14ac:dyDescent="0.2">
      <c r="A11396" s="64" t="s">
        <v>1847</v>
      </c>
      <c r="B11396" s="65" t="s">
        <v>1846</v>
      </c>
      <c r="C11396" s="65">
        <v>1686</v>
      </c>
      <c r="D11396" s="66">
        <f>VLOOKUP(A11396,'2.1 Termination Charges'!$B$4:$F$904,5,0)</f>
        <v>7.2700000000000004E-3</v>
      </c>
      <c r="G11396" s="67"/>
      <c r="H11396" s="67"/>
      <c r="J11396" s="67"/>
      <c r="P11396" s="68"/>
      <c r="Q11396" s="69"/>
      <c r="R11396" s="69"/>
      <c r="Z11396" s="70"/>
      <c r="AA11396" s="71"/>
      <c r="AB11396" s="70"/>
      <c r="AC11396" s="70"/>
      <c r="AD11396" s="53"/>
      <c r="AE11396" s="53"/>
      <c r="AF11396" s="72"/>
      <c r="AG11396" s="70"/>
      <c r="AH11396" s="70"/>
      <c r="AI11396" s="70"/>
    </row>
    <row r="11397" spans="1:35" ht="12.75" customHeight="1" x14ac:dyDescent="0.2">
      <c r="A11397" s="64" t="s">
        <v>1847</v>
      </c>
      <c r="B11397" s="65" t="s">
        <v>1846</v>
      </c>
      <c r="C11397" s="65">
        <v>1689</v>
      </c>
      <c r="D11397" s="66">
        <f>VLOOKUP(A11397,'2.1 Termination Charges'!$B$4:$F$904,5,0)</f>
        <v>7.2700000000000004E-3</v>
      </c>
      <c r="G11397" s="67"/>
      <c r="H11397" s="67"/>
      <c r="J11397" s="67"/>
      <c r="P11397" s="68"/>
      <c r="Q11397" s="69"/>
      <c r="R11397" s="69"/>
      <c r="Z11397" s="70"/>
      <c r="AA11397" s="71"/>
      <c r="AB11397" s="70"/>
      <c r="AC11397" s="70"/>
      <c r="AD11397" s="53"/>
      <c r="AE11397" s="53"/>
      <c r="AF11397" s="72"/>
      <c r="AG11397" s="70"/>
      <c r="AH11397" s="70"/>
      <c r="AI11397" s="70"/>
    </row>
    <row r="11398" spans="1:35" ht="12.75" customHeight="1" x14ac:dyDescent="0.2">
      <c r="A11398" s="64" t="s">
        <v>1847</v>
      </c>
      <c r="B11398" s="65" t="s">
        <v>1846</v>
      </c>
      <c r="C11398" s="65">
        <v>1700</v>
      </c>
      <c r="D11398" s="66">
        <f>VLOOKUP(A11398,'2.1 Termination Charges'!$B$4:$F$904,5,0)</f>
        <v>7.2700000000000004E-3</v>
      </c>
      <c r="G11398" s="67"/>
      <c r="H11398" s="67"/>
      <c r="J11398" s="67"/>
      <c r="P11398" s="68"/>
      <c r="Q11398" s="69"/>
      <c r="R11398" s="69"/>
      <c r="Z11398" s="70"/>
      <c r="AA11398" s="71"/>
      <c r="AB11398" s="70"/>
      <c r="AC11398" s="70"/>
      <c r="AD11398" s="53"/>
      <c r="AE11398" s="53"/>
      <c r="AF11398" s="72"/>
      <c r="AG11398" s="70"/>
      <c r="AH11398" s="70"/>
      <c r="AI11398" s="70"/>
    </row>
    <row r="11399" spans="1:35" ht="12.75" customHeight="1" x14ac:dyDescent="0.2">
      <c r="A11399" s="64" t="s">
        <v>1847</v>
      </c>
      <c r="B11399" s="65" t="s">
        <v>1846</v>
      </c>
      <c r="C11399" s="65">
        <v>1701</v>
      </c>
      <c r="D11399" s="66">
        <f>VLOOKUP(A11399,'2.1 Termination Charges'!$B$4:$F$904,5,0)</f>
        <v>7.2700000000000004E-3</v>
      </c>
      <c r="G11399" s="67"/>
      <c r="H11399" s="67"/>
      <c r="J11399" s="67"/>
      <c r="P11399" s="68"/>
      <c r="Q11399" s="69"/>
      <c r="R11399" s="69"/>
      <c r="Z11399" s="70"/>
      <c r="AA11399" s="71"/>
      <c r="AB11399" s="70"/>
      <c r="AC11399" s="70"/>
      <c r="AD11399" s="53"/>
      <c r="AE11399" s="53"/>
      <c r="AF11399" s="72"/>
      <c r="AG11399" s="70"/>
      <c r="AH11399" s="70"/>
      <c r="AI11399" s="70"/>
    </row>
    <row r="11400" spans="1:35" ht="12.75" customHeight="1" x14ac:dyDescent="0.2">
      <c r="A11400" s="64" t="s">
        <v>1847</v>
      </c>
      <c r="B11400" s="65" t="s">
        <v>1846</v>
      </c>
      <c r="C11400" s="65">
        <v>1702</v>
      </c>
      <c r="D11400" s="66">
        <f>VLOOKUP(A11400,'2.1 Termination Charges'!$B$4:$F$904,5,0)</f>
        <v>7.2700000000000004E-3</v>
      </c>
      <c r="G11400" s="67"/>
      <c r="H11400" s="67"/>
      <c r="J11400" s="67"/>
      <c r="P11400" s="68"/>
      <c r="Q11400" s="69"/>
      <c r="R11400" s="69"/>
      <c r="Z11400" s="70"/>
      <c r="AA11400" s="71"/>
      <c r="AB11400" s="70"/>
      <c r="AC11400" s="70"/>
      <c r="AD11400" s="53"/>
      <c r="AE11400" s="53"/>
      <c r="AF11400" s="72"/>
      <c r="AG11400" s="70"/>
      <c r="AH11400" s="70"/>
      <c r="AI11400" s="70"/>
    </row>
    <row r="11401" spans="1:35" ht="12.75" customHeight="1" x14ac:dyDescent="0.2">
      <c r="A11401" s="64" t="s">
        <v>1847</v>
      </c>
      <c r="B11401" s="65" t="s">
        <v>1846</v>
      </c>
      <c r="C11401" s="65">
        <v>1703</v>
      </c>
      <c r="D11401" s="66">
        <f>VLOOKUP(A11401,'2.1 Termination Charges'!$B$4:$F$904,5,0)</f>
        <v>7.2700000000000004E-3</v>
      </c>
      <c r="G11401" s="67"/>
      <c r="H11401" s="67"/>
      <c r="J11401" s="67"/>
      <c r="P11401" s="68"/>
      <c r="Q11401" s="69"/>
      <c r="R11401" s="69"/>
      <c r="Z11401" s="70"/>
      <c r="AA11401" s="71"/>
      <c r="AB11401" s="70"/>
      <c r="AC11401" s="70"/>
      <c r="AD11401" s="53"/>
      <c r="AE11401" s="53"/>
      <c r="AF11401" s="72"/>
      <c r="AG11401" s="70"/>
      <c r="AH11401" s="70"/>
      <c r="AI11401" s="70"/>
    </row>
    <row r="11402" spans="1:35" ht="12.75" customHeight="1" x14ac:dyDescent="0.2">
      <c r="A11402" s="64" t="s">
        <v>1847</v>
      </c>
      <c r="B11402" s="65" t="s">
        <v>1846</v>
      </c>
      <c r="C11402" s="65">
        <v>1704</v>
      </c>
      <c r="D11402" s="66">
        <f>VLOOKUP(A11402,'2.1 Termination Charges'!$B$4:$F$904,5,0)</f>
        <v>7.2700000000000004E-3</v>
      </c>
      <c r="G11402" s="67"/>
      <c r="H11402" s="67"/>
      <c r="J11402" s="67"/>
      <c r="P11402" s="68"/>
      <c r="Q11402" s="69"/>
      <c r="R11402" s="69"/>
      <c r="Z11402" s="70"/>
      <c r="AA11402" s="71"/>
      <c r="AB11402" s="70"/>
      <c r="AC11402" s="70"/>
      <c r="AD11402" s="53"/>
      <c r="AE11402" s="53"/>
      <c r="AF11402" s="72"/>
      <c r="AG11402" s="70"/>
      <c r="AH11402" s="70"/>
      <c r="AI11402" s="70"/>
    </row>
    <row r="11403" spans="1:35" ht="12.75" customHeight="1" x14ac:dyDescent="0.2">
      <c r="A11403" s="64" t="s">
        <v>1847</v>
      </c>
      <c r="B11403" s="65" t="s">
        <v>1846</v>
      </c>
      <c r="C11403" s="65">
        <v>1706</v>
      </c>
      <c r="D11403" s="66">
        <f>VLOOKUP(A11403,'2.1 Termination Charges'!$B$4:$F$904,5,0)</f>
        <v>7.2700000000000004E-3</v>
      </c>
      <c r="G11403" s="67"/>
      <c r="H11403" s="67"/>
      <c r="J11403" s="67"/>
      <c r="P11403" s="68"/>
      <c r="Q11403" s="69"/>
      <c r="R11403" s="69"/>
      <c r="Z11403" s="70"/>
      <c r="AA11403" s="71"/>
      <c r="AB11403" s="70"/>
      <c r="AC11403" s="70"/>
      <c r="AD11403" s="53"/>
      <c r="AE11403" s="53"/>
      <c r="AF11403" s="72"/>
      <c r="AG11403" s="70"/>
      <c r="AH11403" s="70"/>
      <c r="AI11403" s="70"/>
    </row>
    <row r="11404" spans="1:35" ht="12.75" customHeight="1" x14ac:dyDescent="0.2">
      <c r="A11404" s="64" t="s">
        <v>1847</v>
      </c>
      <c r="B11404" s="65" t="s">
        <v>1846</v>
      </c>
      <c r="C11404" s="65">
        <v>1707</v>
      </c>
      <c r="D11404" s="66">
        <f>VLOOKUP(A11404,'2.1 Termination Charges'!$B$4:$F$904,5,0)</f>
        <v>7.2700000000000004E-3</v>
      </c>
      <c r="G11404" s="67"/>
      <c r="H11404" s="67"/>
      <c r="J11404" s="67"/>
      <c r="P11404" s="68"/>
      <c r="Q11404" s="69"/>
      <c r="R11404" s="69"/>
      <c r="Z11404" s="70"/>
      <c r="AA11404" s="71"/>
      <c r="AB11404" s="70"/>
      <c r="AC11404" s="70"/>
      <c r="AD11404" s="53"/>
      <c r="AE11404" s="53"/>
      <c r="AF11404" s="72"/>
      <c r="AG11404" s="70"/>
      <c r="AH11404" s="70"/>
      <c r="AI11404" s="70"/>
    </row>
    <row r="11405" spans="1:35" ht="12.75" customHeight="1" x14ac:dyDescent="0.2">
      <c r="A11405" s="64" t="s">
        <v>1847</v>
      </c>
      <c r="B11405" s="65" t="s">
        <v>1846</v>
      </c>
      <c r="C11405" s="65">
        <v>1708</v>
      </c>
      <c r="D11405" s="66">
        <f>VLOOKUP(A11405,'2.1 Termination Charges'!$B$4:$F$904,5,0)</f>
        <v>7.2700000000000004E-3</v>
      </c>
      <c r="G11405" s="67"/>
      <c r="H11405" s="67"/>
      <c r="J11405" s="67"/>
      <c r="P11405" s="68"/>
      <c r="Q11405" s="69"/>
      <c r="R11405" s="69"/>
      <c r="Z11405" s="70"/>
      <c r="AA11405" s="71"/>
      <c r="AB11405" s="70"/>
      <c r="AC11405" s="70"/>
      <c r="AD11405" s="53"/>
      <c r="AE11405" s="53"/>
      <c r="AF11405" s="72"/>
      <c r="AG11405" s="70"/>
      <c r="AH11405" s="70"/>
      <c r="AI11405" s="70"/>
    </row>
    <row r="11406" spans="1:35" ht="12.75" customHeight="1" x14ac:dyDescent="0.2">
      <c r="A11406" s="64" t="s">
        <v>1847</v>
      </c>
      <c r="B11406" s="65" t="s">
        <v>1846</v>
      </c>
      <c r="C11406" s="65">
        <v>1710</v>
      </c>
      <c r="D11406" s="66">
        <f>VLOOKUP(A11406,'2.1 Termination Charges'!$B$4:$F$904,5,0)</f>
        <v>7.2700000000000004E-3</v>
      </c>
      <c r="G11406" s="67"/>
      <c r="H11406" s="67"/>
      <c r="J11406" s="67"/>
      <c r="P11406" s="68"/>
      <c r="Q11406" s="69"/>
      <c r="R11406" s="69"/>
      <c r="Z11406" s="70"/>
      <c r="AA11406" s="71"/>
      <c r="AB11406" s="70"/>
      <c r="AC11406" s="70"/>
      <c r="AD11406" s="53"/>
      <c r="AE11406" s="53"/>
      <c r="AF11406" s="72"/>
      <c r="AG11406" s="70"/>
      <c r="AH11406" s="70"/>
      <c r="AI11406" s="70"/>
    </row>
    <row r="11407" spans="1:35" ht="12.75" customHeight="1" x14ac:dyDescent="0.2">
      <c r="A11407" s="64" t="s">
        <v>1847</v>
      </c>
      <c r="B11407" s="65" t="s">
        <v>1846</v>
      </c>
      <c r="C11407" s="65">
        <v>1711</v>
      </c>
      <c r="D11407" s="66">
        <f>VLOOKUP(A11407,'2.1 Termination Charges'!$B$4:$F$904,5,0)</f>
        <v>7.2700000000000004E-3</v>
      </c>
      <c r="G11407" s="67"/>
      <c r="H11407" s="67"/>
      <c r="J11407" s="67"/>
      <c r="P11407" s="68"/>
      <c r="Q11407" s="69"/>
      <c r="R11407" s="69"/>
      <c r="Z11407" s="70"/>
      <c r="AA11407" s="71"/>
      <c r="AB11407" s="70"/>
      <c r="AC11407" s="70"/>
      <c r="AD11407" s="53"/>
      <c r="AE11407" s="53"/>
      <c r="AF11407" s="72"/>
      <c r="AG11407" s="70"/>
      <c r="AH11407" s="70"/>
      <c r="AI11407" s="70"/>
    </row>
    <row r="11408" spans="1:35" ht="12.75" customHeight="1" x14ac:dyDescent="0.2">
      <c r="A11408" s="64" t="s">
        <v>1847</v>
      </c>
      <c r="B11408" s="65" t="s">
        <v>1846</v>
      </c>
      <c r="C11408" s="65">
        <v>1712</v>
      </c>
      <c r="D11408" s="66">
        <f>VLOOKUP(A11408,'2.1 Termination Charges'!$B$4:$F$904,5,0)</f>
        <v>7.2700000000000004E-3</v>
      </c>
      <c r="G11408" s="67"/>
      <c r="H11408" s="67"/>
      <c r="J11408" s="67"/>
      <c r="P11408" s="68"/>
      <c r="Q11408" s="69"/>
      <c r="R11408" s="69"/>
      <c r="Z11408" s="70"/>
      <c r="AA11408" s="71"/>
      <c r="AB11408" s="70"/>
      <c r="AC11408" s="70"/>
      <c r="AD11408" s="53"/>
      <c r="AE11408" s="53"/>
      <c r="AF11408" s="72"/>
      <c r="AG11408" s="70"/>
      <c r="AH11408" s="70"/>
      <c r="AI11408" s="70"/>
    </row>
    <row r="11409" spans="1:35" ht="12.75" customHeight="1" x14ac:dyDescent="0.2">
      <c r="A11409" s="64" t="s">
        <v>1847</v>
      </c>
      <c r="B11409" s="65" t="s">
        <v>1846</v>
      </c>
      <c r="C11409" s="65">
        <v>1713</v>
      </c>
      <c r="D11409" s="66">
        <f>VLOOKUP(A11409,'2.1 Termination Charges'!$B$4:$F$904,5,0)</f>
        <v>7.2700000000000004E-3</v>
      </c>
      <c r="G11409" s="67"/>
      <c r="H11409" s="67"/>
      <c r="J11409" s="67"/>
      <c r="P11409" s="68"/>
      <c r="Q11409" s="69"/>
      <c r="R11409" s="69"/>
      <c r="Z11409" s="70"/>
      <c r="AA11409" s="71"/>
      <c r="AB11409" s="70"/>
      <c r="AC11409" s="70"/>
      <c r="AD11409" s="53"/>
      <c r="AE11409" s="53"/>
      <c r="AF11409" s="72"/>
      <c r="AG11409" s="70"/>
      <c r="AH11409" s="70"/>
      <c r="AI11409" s="70"/>
    </row>
    <row r="11410" spans="1:35" ht="12.75" customHeight="1" x14ac:dyDescent="0.2">
      <c r="A11410" s="64" t="s">
        <v>1847</v>
      </c>
      <c r="B11410" s="65" t="s">
        <v>1846</v>
      </c>
      <c r="C11410" s="65">
        <v>1714</v>
      </c>
      <c r="D11410" s="66">
        <f>VLOOKUP(A11410,'2.1 Termination Charges'!$B$4:$F$904,5,0)</f>
        <v>7.2700000000000004E-3</v>
      </c>
      <c r="G11410" s="67"/>
      <c r="H11410" s="67"/>
      <c r="J11410" s="67"/>
      <c r="P11410" s="68"/>
      <c r="Q11410" s="69"/>
      <c r="R11410" s="69"/>
      <c r="Z11410" s="70"/>
      <c r="AA11410" s="71"/>
      <c r="AB11410" s="70"/>
      <c r="AC11410" s="70"/>
      <c r="AD11410" s="53"/>
      <c r="AE11410" s="53"/>
      <c r="AF11410" s="72"/>
      <c r="AG11410" s="70"/>
      <c r="AH11410" s="70"/>
      <c r="AI11410" s="70"/>
    </row>
    <row r="11411" spans="1:35" ht="12.75" customHeight="1" x14ac:dyDescent="0.2">
      <c r="A11411" s="64" t="s">
        <v>1847</v>
      </c>
      <c r="B11411" s="65" t="s">
        <v>1846</v>
      </c>
      <c r="C11411" s="65">
        <v>1715</v>
      </c>
      <c r="D11411" s="66">
        <f>VLOOKUP(A11411,'2.1 Termination Charges'!$B$4:$F$904,5,0)</f>
        <v>7.2700000000000004E-3</v>
      </c>
      <c r="G11411" s="67"/>
      <c r="H11411" s="67"/>
      <c r="J11411" s="67"/>
      <c r="P11411" s="68"/>
      <c r="Q11411" s="69"/>
      <c r="R11411" s="69"/>
      <c r="Z11411" s="70"/>
      <c r="AA11411" s="71"/>
      <c r="AB11411" s="70"/>
      <c r="AC11411" s="70"/>
      <c r="AD11411" s="53"/>
      <c r="AE11411" s="53"/>
      <c r="AF11411" s="72"/>
      <c r="AG11411" s="70"/>
      <c r="AH11411" s="70"/>
      <c r="AI11411" s="70"/>
    </row>
    <row r="11412" spans="1:35" ht="12.75" customHeight="1" x14ac:dyDescent="0.2">
      <c r="A11412" s="64" t="s">
        <v>1847</v>
      </c>
      <c r="B11412" s="65" t="s">
        <v>1846</v>
      </c>
      <c r="C11412" s="65">
        <v>1716</v>
      </c>
      <c r="D11412" s="66">
        <f>VLOOKUP(A11412,'2.1 Termination Charges'!$B$4:$F$904,5,0)</f>
        <v>7.2700000000000004E-3</v>
      </c>
      <c r="G11412" s="67"/>
      <c r="H11412" s="67"/>
      <c r="J11412" s="67"/>
      <c r="P11412" s="68"/>
      <c r="Q11412" s="69"/>
      <c r="R11412" s="69"/>
      <c r="Z11412" s="70"/>
      <c r="AA11412" s="71"/>
      <c r="AB11412" s="70"/>
      <c r="AC11412" s="70"/>
      <c r="AD11412" s="53"/>
      <c r="AE11412" s="53"/>
      <c r="AF11412" s="72"/>
      <c r="AG11412" s="70"/>
      <c r="AH11412" s="70"/>
      <c r="AI11412" s="70"/>
    </row>
    <row r="11413" spans="1:35" ht="12.75" customHeight="1" x14ac:dyDescent="0.2">
      <c r="A11413" s="64" t="s">
        <v>1847</v>
      </c>
      <c r="B11413" s="65" t="s">
        <v>1846</v>
      </c>
      <c r="C11413" s="65">
        <v>1717</v>
      </c>
      <c r="D11413" s="66">
        <f>VLOOKUP(A11413,'2.1 Termination Charges'!$B$4:$F$904,5,0)</f>
        <v>7.2700000000000004E-3</v>
      </c>
      <c r="G11413" s="67"/>
      <c r="H11413" s="67"/>
      <c r="J11413" s="67"/>
      <c r="P11413" s="68"/>
      <c r="Q11413" s="69"/>
      <c r="R11413" s="69"/>
      <c r="Z11413" s="70"/>
      <c r="AA11413" s="71"/>
      <c r="AB11413" s="70"/>
      <c r="AC11413" s="70"/>
      <c r="AD11413" s="53"/>
      <c r="AE11413" s="53"/>
      <c r="AF11413" s="72"/>
      <c r="AG11413" s="70"/>
      <c r="AH11413" s="70"/>
      <c r="AI11413" s="70"/>
    </row>
    <row r="11414" spans="1:35" ht="12.75" customHeight="1" x14ac:dyDescent="0.2">
      <c r="A11414" s="64" t="s">
        <v>1847</v>
      </c>
      <c r="B11414" s="65" t="s">
        <v>1846</v>
      </c>
      <c r="C11414" s="65">
        <v>1718</v>
      </c>
      <c r="D11414" s="66">
        <f>VLOOKUP(A11414,'2.1 Termination Charges'!$B$4:$F$904,5,0)</f>
        <v>7.2700000000000004E-3</v>
      </c>
      <c r="G11414" s="67"/>
      <c r="H11414" s="67"/>
      <c r="J11414" s="67"/>
      <c r="P11414" s="68"/>
      <c r="Q11414" s="69"/>
      <c r="R11414" s="69"/>
      <c r="Z11414" s="70"/>
      <c r="AA11414" s="71"/>
      <c r="AB11414" s="70"/>
      <c r="AC11414" s="70"/>
      <c r="AD11414" s="53"/>
      <c r="AE11414" s="53"/>
      <c r="AF11414" s="72"/>
      <c r="AG11414" s="70"/>
      <c r="AH11414" s="70"/>
      <c r="AI11414" s="70"/>
    </row>
    <row r="11415" spans="1:35" ht="12.75" customHeight="1" x14ac:dyDescent="0.2">
      <c r="A11415" s="64" t="s">
        <v>1847</v>
      </c>
      <c r="B11415" s="65" t="s">
        <v>1846</v>
      </c>
      <c r="C11415" s="65">
        <v>1719</v>
      </c>
      <c r="D11415" s="66">
        <f>VLOOKUP(A11415,'2.1 Termination Charges'!$B$4:$F$904,5,0)</f>
        <v>7.2700000000000004E-3</v>
      </c>
      <c r="G11415" s="67"/>
      <c r="H11415" s="67"/>
      <c r="J11415" s="67"/>
      <c r="P11415" s="68"/>
      <c r="Q11415" s="69"/>
      <c r="R11415" s="69"/>
      <c r="Z11415" s="70"/>
      <c r="AA11415" s="71"/>
      <c r="AB11415" s="70"/>
      <c r="AC11415" s="70"/>
      <c r="AD11415" s="53"/>
      <c r="AE11415" s="53"/>
      <c r="AF11415" s="72"/>
      <c r="AG11415" s="70"/>
      <c r="AH11415" s="70"/>
      <c r="AI11415" s="70"/>
    </row>
    <row r="11416" spans="1:35" ht="12.75" customHeight="1" x14ac:dyDescent="0.2">
      <c r="A11416" s="64" t="s">
        <v>1847</v>
      </c>
      <c r="B11416" s="65" t="s">
        <v>1846</v>
      </c>
      <c r="C11416" s="65">
        <v>1720</v>
      </c>
      <c r="D11416" s="66">
        <f>VLOOKUP(A11416,'2.1 Termination Charges'!$B$4:$F$904,5,0)</f>
        <v>7.2700000000000004E-3</v>
      </c>
      <c r="G11416" s="67"/>
      <c r="H11416" s="67"/>
      <c r="J11416" s="67"/>
      <c r="P11416" s="68"/>
      <c r="Q11416" s="69"/>
      <c r="R11416" s="69"/>
      <c r="Z11416" s="70"/>
      <c r="AA11416" s="71"/>
      <c r="AB11416" s="70"/>
      <c r="AC11416" s="70"/>
      <c r="AD11416" s="53"/>
      <c r="AE11416" s="53"/>
      <c r="AF11416" s="72"/>
      <c r="AG11416" s="70"/>
      <c r="AH11416" s="70"/>
      <c r="AI11416" s="70"/>
    </row>
    <row r="11417" spans="1:35" ht="12.75" customHeight="1" x14ac:dyDescent="0.2">
      <c r="A11417" s="64" t="s">
        <v>1847</v>
      </c>
      <c r="B11417" s="65" t="s">
        <v>1846</v>
      </c>
      <c r="C11417" s="65">
        <v>1724</v>
      </c>
      <c r="D11417" s="66">
        <f>VLOOKUP(A11417,'2.1 Termination Charges'!$B$4:$F$904,5,0)</f>
        <v>7.2700000000000004E-3</v>
      </c>
      <c r="G11417" s="67"/>
      <c r="H11417" s="67"/>
      <c r="J11417" s="67"/>
      <c r="P11417" s="68"/>
      <c r="Q11417" s="69"/>
      <c r="R11417" s="69"/>
      <c r="Z11417" s="70"/>
      <c r="AA11417" s="71"/>
      <c r="AB11417" s="70"/>
      <c r="AC11417" s="70"/>
      <c r="AD11417" s="53"/>
      <c r="AE11417" s="53"/>
      <c r="AF11417" s="72"/>
      <c r="AG11417" s="70"/>
      <c r="AH11417" s="70"/>
      <c r="AI11417" s="70"/>
    </row>
    <row r="11418" spans="1:35" ht="12.75" customHeight="1" x14ac:dyDescent="0.2">
      <c r="A11418" s="64" t="s">
        <v>1847</v>
      </c>
      <c r="B11418" s="65" t="s">
        <v>1846</v>
      </c>
      <c r="C11418" s="65">
        <v>1725</v>
      </c>
      <c r="D11418" s="66">
        <f>VLOOKUP(A11418,'2.1 Termination Charges'!$B$4:$F$904,5,0)</f>
        <v>7.2700000000000004E-3</v>
      </c>
      <c r="G11418" s="67"/>
      <c r="H11418" s="67"/>
      <c r="J11418" s="67"/>
      <c r="P11418" s="68"/>
      <c r="Q11418" s="69"/>
      <c r="R11418" s="69"/>
      <c r="Z11418" s="70"/>
      <c r="AA11418" s="71"/>
      <c r="AB11418" s="70"/>
      <c r="AC11418" s="70"/>
      <c r="AD11418" s="53"/>
      <c r="AE11418" s="53"/>
      <c r="AF11418" s="72"/>
      <c r="AG11418" s="70"/>
      <c r="AH11418" s="70"/>
      <c r="AI11418" s="70"/>
    </row>
    <row r="11419" spans="1:35" ht="12.75" customHeight="1" x14ac:dyDescent="0.2">
      <c r="A11419" s="64" t="s">
        <v>1847</v>
      </c>
      <c r="B11419" s="65" t="s">
        <v>1846</v>
      </c>
      <c r="C11419" s="65">
        <v>1726</v>
      </c>
      <c r="D11419" s="66">
        <f>VLOOKUP(A11419,'2.1 Termination Charges'!$B$4:$F$904,5,0)</f>
        <v>7.2700000000000004E-3</v>
      </c>
      <c r="G11419" s="67"/>
      <c r="H11419" s="67"/>
      <c r="J11419" s="67"/>
      <c r="P11419" s="68"/>
      <c r="Q11419" s="69"/>
      <c r="R11419" s="69"/>
      <c r="Z11419" s="70"/>
      <c r="AA11419" s="71"/>
      <c r="AB11419" s="70"/>
      <c r="AC11419" s="70"/>
      <c r="AD11419" s="53"/>
      <c r="AE11419" s="53"/>
      <c r="AF11419" s="72"/>
      <c r="AG11419" s="70"/>
      <c r="AH11419" s="70"/>
      <c r="AI11419" s="70"/>
    </row>
    <row r="11420" spans="1:35" ht="12.75" customHeight="1" x14ac:dyDescent="0.2">
      <c r="A11420" s="64" t="s">
        <v>1847</v>
      </c>
      <c r="B11420" s="65" t="s">
        <v>1846</v>
      </c>
      <c r="C11420" s="65">
        <v>1727</v>
      </c>
      <c r="D11420" s="66">
        <f>VLOOKUP(A11420,'2.1 Termination Charges'!$B$4:$F$904,5,0)</f>
        <v>7.2700000000000004E-3</v>
      </c>
      <c r="G11420" s="67"/>
      <c r="H11420" s="67"/>
      <c r="J11420" s="67"/>
      <c r="P11420" s="68"/>
      <c r="Q11420" s="69"/>
      <c r="R11420" s="69"/>
      <c r="Z11420" s="70"/>
      <c r="AA11420" s="71"/>
      <c r="AB11420" s="70"/>
      <c r="AC11420" s="70"/>
      <c r="AD11420" s="53"/>
      <c r="AE11420" s="53"/>
      <c r="AF11420" s="72"/>
      <c r="AG11420" s="70"/>
      <c r="AH11420" s="70"/>
      <c r="AI11420" s="70"/>
    </row>
    <row r="11421" spans="1:35" ht="12.75" customHeight="1" x14ac:dyDescent="0.2">
      <c r="A11421" s="64" t="s">
        <v>1847</v>
      </c>
      <c r="B11421" s="65" t="s">
        <v>1846</v>
      </c>
      <c r="C11421" s="65">
        <v>1730</v>
      </c>
      <c r="D11421" s="66">
        <f>VLOOKUP(A11421,'2.1 Termination Charges'!$B$4:$F$904,5,0)</f>
        <v>7.2700000000000004E-3</v>
      </c>
      <c r="G11421" s="67"/>
      <c r="H11421" s="67"/>
      <c r="J11421" s="67"/>
      <c r="P11421" s="68"/>
      <c r="Q11421" s="69"/>
      <c r="R11421" s="69"/>
      <c r="Z11421" s="70"/>
      <c r="AA11421" s="71"/>
      <c r="AB11421" s="70"/>
      <c r="AC11421" s="70"/>
      <c r="AD11421" s="53"/>
      <c r="AE11421" s="53"/>
      <c r="AF11421" s="72"/>
      <c r="AG11421" s="70"/>
      <c r="AH11421" s="70"/>
      <c r="AI11421" s="70"/>
    </row>
    <row r="11422" spans="1:35" ht="12.75" customHeight="1" x14ac:dyDescent="0.2">
      <c r="A11422" s="64" t="s">
        <v>1847</v>
      </c>
      <c r="B11422" s="65" t="s">
        <v>1846</v>
      </c>
      <c r="C11422" s="65">
        <v>1731</v>
      </c>
      <c r="D11422" s="66">
        <f>VLOOKUP(A11422,'2.1 Termination Charges'!$B$4:$F$904,5,0)</f>
        <v>7.2700000000000004E-3</v>
      </c>
      <c r="G11422" s="67"/>
      <c r="H11422" s="67"/>
      <c r="J11422" s="67"/>
      <c r="P11422" s="68"/>
      <c r="Q11422" s="69"/>
      <c r="R11422" s="69"/>
      <c r="Z11422" s="70"/>
      <c r="AA11422" s="71"/>
      <c r="AB11422" s="70"/>
      <c r="AC11422" s="70"/>
      <c r="AD11422" s="53"/>
      <c r="AE11422" s="53"/>
      <c r="AF11422" s="72"/>
      <c r="AG11422" s="70"/>
      <c r="AH11422" s="70"/>
      <c r="AI11422" s="70"/>
    </row>
    <row r="11423" spans="1:35" ht="12.75" customHeight="1" x14ac:dyDescent="0.2">
      <c r="A11423" s="64" t="s">
        <v>1847</v>
      </c>
      <c r="B11423" s="65" t="s">
        <v>1846</v>
      </c>
      <c r="C11423" s="65">
        <v>1732</v>
      </c>
      <c r="D11423" s="66">
        <f>VLOOKUP(A11423,'2.1 Termination Charges'!$B$4:$F$904,5,0)</f>
        <v>7.2700000000000004E-3</v>
      </c>
      <c r="G11423" s="67"/>
      <c r="H11423" s="67"/>
      <c r="J11423" s="67"/>
      <c r="P11423" s="68"/>
      <c r="Q11423" s="69"/>
      <c r="R11423" s="69"/>
      <c r="Z11423" s="70"/>
      <c r="AA11423" s="71"/>
      <c r="AB11423" s="70"/>
      <c r="AC11423" s="70"/>
      <c r="AD11423" s="53"/>
      <c r="AE11423" s="53"/>
      <c r="AF11423" s="72"/>
      <c r="AG11423" s="70"/>
      <c r="AH11423" s="70"/>
      <c r="AI11423" s="70"/>
    </row>
    <row r="11424" spans="1:35" ht="12.75" customHeight="1" x14ac:dyDescent="0.2">
      <c r="A11424" s="64" t="s">
        <v>1847</v>
      </c>
      <c r="B11424" s="65" t="s">
        <v>1846</v>
      </c>
      <c r="C11424" s="65">
        <v>1734</v>
      </c>
      <c r="D11424" s="66">
        <f>VLOOKUP(A11424,'2.1 Termination Charges'!$B$4:$F$904,5,0)</f>
        <v>7.2700000000000004E-3</v>
      </c>
      <c r="G11424" s="67"/>
      <c r="H11424" s="67"/>
      <c r="J11424" s="67"/>
      <c r="P11424" s="68"/>
      <c r="Q11424" s="69"/>
      <c r="R11424" s="69"/>
      <c r="Z11424" s="70"/>
      <c r="AA11424" s="71"/>
      <c r="AB11424" s="70"/>
      <c r="AC11424" s="70"/>
      <c r="AD11424" s="53"/>
      <c r="AE11424" s="53"/>
      <c r="AF11424" s="72"/>
      <c r="AG11424" s="70"/>
      <c r="AH11424" s="70"/>
      <c r="AI11424" s="70"/>
    </row>
    <row r="11425" spans="1:35" ht="12.75" customHeight="1" x14ac:dyDescent="0.2">
      <c r="A11425" s="64" t="s">
        <v>1847</v>
      </c>
      <c r="B11425" s="65" t="s">
        <v>1846</v>
      </c>
      <c r="C11425" s="65">
        <v>1736</v>
      </c>
      <c r="D11425" s="66">
        <f>VLOOKUP(A11425,'2.1 Termination Charges'!$B$4:$F$904,5,0)</f>
        <v>7.2700000000000004E-3</v>
      </c>
      <c r="G11425" s="67"/>
      <c r="H11425" s="67"/>
      <c r="J11425" s="67"/>
      <c r="P11425" s="68"/>
      <c r="Q11425" s="69"/>
      <c r="R11425" s="69"/>
      <c r="Z11425" s="70"/>
      <c r="AA11425" s="71"/>
      <c r="AB11425" s="70"/>
      <c r="AC11425" s="70"/>
      <c r="AD11425" s="53"/>
      <c r="AE11425" s="53"/>
      <c r="AF11425" s="72"/>
      <c r="AG11425" s="70"/>
      <c r="AH11425" s="70"/>
      <c r="AI11425" s="70"/>
    </row>
    <row r="11426" spans="1:35" ht="12.75" customHeight="1" x14ac:dyDescent="0.2">
      <c r="A11426" s="64" t="s">
        <v>1847</v>
      </c>
      <c r="B11426" s="65" t="s">
        <v>1846</v>
      </c>
      <c r="C11426" s="65">
        <v>1737</v>
      </c>
      <c r="D11426" s="66">
        <f>VLOOKUP(A11426,'2.1 Termination Charges'!$B$4:$F$904,5,0)</f>
        <v>7.2700000000000004E-3</v>
      </c>
      <c r="G11426" s="67"/>
      <c r="H11426" s="67"/>
      <c r="J11426" s="67"/>
      <c r="P11426" s="68"/>
      <c r="Q11426" s="69"/>
      <c r="R11426" s="69"/>
      <c r="Z11426" s="70"/>
      <c r="AA11426" s="71"/>
      <c r="AB11426" s="70"/>
      <c r="AC11426" s="70"/>
      <c r="AD11426" s="53"/>
      <c r="AE11426" s="53"/>
      <c r="AF11426" s="72"/>
      <c r="AG11426" s="70"/>
      <c r="AH11426" s="70"/>
      <c r="AI11426" s="70"/>
    </row>
    <row r="11427" spans="1:35" ht="12.75" customHeight="1" x14ac:dyDescent="0.2">
      <c r="A11427" s="64" t="s">
        <v>1847</v>
      </c>
      <c r="B11427" s="65" t="s">
        <v>1846</v>
      </c>
      <c r="C11427" s="65">
        <v>1740</v>
      </c>
      <c r="D11427" s="66">
        <f>VLOOKUP(A11427,'2.1 Termination Charges'!$B$4:$F$904,5,0)</f>
        <v>7.2700000000000004E-3</v>
      </c>
      <c r="G11427" s="67"/>
      <c r="H11427" s="67"/>
      <c r="J11427" s="67"/>
      <c r="P11427" s="68"/>
      <c r="Q11427" s="69"/>
      <c r="R11427" s="69"/>
      <c r="Z11427" s="70"/>
      <c r="AA11427" s="71"/>
      <c r="AB11427" s="70"/>
      <c r="AC11427" s="70"/>
      <c r="AD11427" s="53"/>
      <c r="AE11427" s="53"/>
      <c r="AF11427" s="72"/>
      <c r="AG11427" s="70"/>
      <c r="AH11427" s="70"/>
      <c r="AI11427" s="70"/>
    </row>
    <row r="11428" spans="1:35" ht="12.75" customHeight="1" x14ac:dyDescent="0.2">
      <c r="A11428" s="64" t="s">
        <v>1847</v>
      </c>
      <c r="B11428" s="65" t="s">
        <v>1846</v>
      </c>
      <c r="C11428" s="65">
        <v>1741</v>
      </c>
      <c r="D11428" s="66">
        <f>VLOOKUP(A11428,'2.1 Termination Charges'!$B$4:$F$904,5,0)</f>
        <v>7.2700000000000004E-3</v>
      </c>
      <c r="G11428" s="67"/>
      <c r="H11428" s="67"/>
      <c r="J11428" s="67"/>
      <c r="P11428" s="68"/>
      <c r="Q11428" s="69"/>
      <c r="R11428" s="69"/>
      <c r="Z11428" s="70"/>
      <c r="AA11428" s="71"/>
      <c r="AB11428" s="70"/>
      <c r="AC11428" s="70"/>
      <c r="AD11428" s="53"/>
      <c r="AE11428" s="53"/>
      <c r="AF11428" s="72"/>
      <c r="AG11428" s="70"/>
      <c r="AH11428" s="70"/>
      <c r="AI11428" s="70"/>
    </row>
    <row r="11429" spans="1:35" ht="12.75" customHeight="1" x14ac:dyDescent="0.2">
      <c r="A11429" s="64" t="s">
        <v>1847</v>
      </c>
      <c r="B11429" s="65" t="s">
        <v>1846</v>
      </c>
      <c r="C11429" s="65">
        <v>1743</v>
      </c>
      <c r="D11429" s="66">
        <f>VLOOKUP(A11429,'2.1 Termination Charges'!$B$4:$F$904,5,0)</f>
        <v>7.2700000000000004E-3</v>
      </c>
      <c r="G11429" s="67"/>
      <c r="H11429" s="67"/>
      <c r="J11429" s="67"/>
      <c r="P11429" s="68"/>
      <c r="Q11429" s="69"/>
      <c r="R11429" s="69"/>
      <c r="Z11429" s="70"/>
      <c r="AA11429" s="71"/>
      <c r="AB11429" s="70"/>
      <c r="AC11429" s="70"/>
      <c r="AD11429" s="53"/>
      <c r="AE11429" s="53"/>
      <c r="AF11429" s="72"/>
      <c r="AG11429" s="70"/>
      <c r="AH11429" s="70"/>
      <c r="AI11429" s="70"/>
    </row>
    <row r="11430" spans="1:35" ht="12.75" customHeight="1" x14ac:dyDescent="0.2">
      <c r="A11430" s="64" t="s">
        <v>1847</v>
      </c>
      <c r="B11430" s="65" t="s">
        <v>1846</v>
      </c>
      <c r="C11430" s="65">
        <v>1745</v>
      </c>
      <c r="D11430" s="66">
        <f>VLOOKUP(A11430,'2.1 Termination Charges'!$B$4:$F$904,5,0)</f>
        <v>7.2700000000000004E-3</v>
      </c>
      <c r="G11430" s="67"/>
      <c r="H11430" s="67"/>
      <c r="J11430" s="67"/>
      <c r="P11430" s="68"/>
      <c r="Q11430" s="69"/>
      <c r="R11430" s="69"/>
      <c r="Z11430" s="70"/>
      <c r="AA11430" s="71"/>
      <c r="AB11430" s="70"/>
      <c r="AC11430" s="70"/>
      <c r="AD11430" s="53"/>
      <c r="AE11430" s="53"/>
      <c r="AF11430" s="72"/>
      <c r="AG11430" s="70"/>
      <c r="AH11430" s="70"/>
      <c r="AI11430" s="70"/>
    </row>
    <row r="11431" spans="1:35" ht="12.75" customHeight="1" x14ac:dyDescent="0.2">
      <c r="A11431" s="64" t="s">
        <v>1847</v>
      </c>
      <c r="B11431" s="65" t="s">
        <v>1846</v>
      </c>
      <c r="C11431" s="65">
        <v>1746</v>
      </c>
      <c r="D11431" s="66">
        <f>VLOOKUP(A11431,'2.1 Termination Charges'!$B$4:$F$904,5,0)</f>
        <v>7.2700000000000004E-3</v>
      </c>
      <c r="G11431" s="67"/>
      <c r="H11431" s="67"/>
      <c r="J11431" s="67"/>
      <c r="P11431" s="68"/>
      <c r="Q11431" s="69"/>
      <c r="R11431" s="69"/>
      <c r="Z11431" s="70"/>
      <c r="AA11431" s="71"/>
      <c r="AB11431" s="70"/>
      <c r="AC11431" s="70"/>
      <c r="AD11431" s="53"/>
      <c r="AE11431" s="53"/>
      <c r="AF11431" s="72"/>
      <c r="AG11431" s="70"/>
      <c r="AH11431" s="70"/>
      <c r="AI11431" s="70"/>
    </row>
    <row r="11432" spans="1:35" ht="12.75" customHeight="1" x14ac:dyDescent="0.2">
      <c r="A11432" s="64" t="s">
        <v>1847</v>
      </c>
      <c r="B11432" s="65" t="s">
        <v>1846</v>
      </c>
      <c r="C11432" s="65">
        <v>1747</v>
      </c>
      <c r="D11432" s="66">
        <f>VLOOKUP(A11432,'2.1 Termination Charges'!$B$4:$F$904,5,0)</f>
        <v>7.2700000000000004E-3</v>
      </c>
      <c r="G11432" s="67"/>
      <c r="H11432" s="67"/>
      <c r="J11432" s="67"/>
      <c r="P11432" s="68"/>
      <c r="Q11432" s="69"/>
      <c r="R11432" s="69"/>
      <c r="Z11432" s="70"/>
      <c r="AA11432" s="71"/>
      <c r="AB11432" s="70"/>
      <c r="AC11432" s="70"/>
      <c r="AD11432" s="53"/>
      <c r="AE11432" s="53"/>
      <c r="AF11432" s="72"/>
      <c r="AG11432" s="70"/>
      <c r="AH11432" s="70"/>
      <c r="AI11432" s="70"/>
    </row>
    <row r="11433" spans="1:35" ht="12.75" customHeight="1" x14ac:dyDescent="0.2">
      <c r="A11433" s="64" t="s">
        <v>1847</v>
      </c>
      <c r="B11433" s="65" t="s">
        <v>1846</v>
      </c>
      <c r="C11433" s="65">
        <v>1749</v>
      </c>
      <c r="D11433" s="66">
        <f>VLOOKUP(A11433,'2.1 Termination Charges'!$B$4:$F$904,5,0)</f>
        <v>7.2700000000000004E-3</v>
      </c>
      <c r="G11433" s="67"/>
      <c r="H11433" s="67"/>
      <c r="J11433" s="67"/>
      <c r="P11433" s="68"/>
      <c r="Q11433" s="69"/>
      <c r="R11433" s="69"/>
      <c r="Z11433" s="70"/>
      <c r="AA11433" s="71"/>
      <c r="AB11433" s="70"/>
      <c r="AC11433" s="70"/>
      <c r="AD11433" s="53"/>
      <c r="AE11433" s="53"/>
      <c r="AF11433" s="72"/>
      <c r="AG11433" s="70"/>
      <c r="AH11433" s="70"/>
      <c r="AI11433" s="70"/>
    </row>
    <row r="11434" spans="1:35" ht="12.75" customHeight="1" x14ac:dyDescent="0.2">
      <c r="A11434" s="64" t="s">
        <v>1847</v>
      </c>
      <c r="B11434" s="65" t="s">
        <v>1846</v>
      </c>
      <c r="C11434" s="65">
        <v>1751</v>
      </c>
      <c r="D11434" s="66">
        <f>VLOOKUP(A11434,'2.1 Termination Charges'!$B$4:$F$904,5,0)</f>
        <v>7.2700000000000004E-3</v>
      </c>
      <c r="G11434" s="67"/>
      <c r="H11434" s="67"/>
      <c r="J11434" s="67"/>
      <c r="P11434" s="68"/>
      <c r="Q11434" s="69"/>
      <c r="R11434" s="69"/>
      <c r="Z11434" s="70"/>
      <c r="AA11434" s="71"/>
      <c r="AB11434" s="70"/>
      <c r="AC11434" s="70"/>
      <c r="AD11434" s="53"/>
      <c r="AE11434" s="53"/>
      <c r="AF11434" s="72"/>
      <c r="AG11434" s="70"/>
      <c r="AH11434" s="70"/>
      <c r="AI11434" s="70"/>
    </row>
    <row r="11435" spans="1:35" ht="12.75" customHeight="1" x14ac:dyDescent="0.2">
      <c r="A11435" s="64" t="s">
        <v>1847</v>
      </c>
      <c r="B11435" s="65" t="s">
        <v>1846</v>
      </c>
      <c r="C11435" s="65">
        <v>1752</v>
      </c>
      <c r="D11435" s="66">
        <f>VLOOKUP(A11435,'2.1 Termination Charges'!$B$4:$F$904,5,0)</f>
        <v>7.2700000000000004E-3</v>
      </c>
      <c r="G11435" s="67"/>
      <c r="H11435" s="67"/>
      <c r="J11435" s="67"/>
      <c r="P11435" s="68"/>
      <c r="Q11435" s="69"/>
      <c r="R11435" s="69"/>
      <c r="Z11435" s="70"/>
      <c r="AA11435" s="71"/>
      <c r="AB11435" s="70"/>
      <c r="AC11435" s="70"/>
      <c r="AD11435" s="53"/>
      <c r="AE11435" s="53"/>
      <c r="AF11435" s="72"/>
      <c r="AG11435" s="70"/>
      <c r="AH11435" s="70"/>
      <c r="AI11435" s="70"/>
    </row>
    <row r="11436" spans="1:35" ht="12.75" customHeight="1" x14ac:dyDescent="0.2">
      <c r="A11436" s="64" t="s">
        <v>1847</v>
      </c>
      <c r="B11436" s="65" t="s">
        <v>1846</v>
      </c>
      <c r="C11436" s="65">
        <v>1754</v>
      </c>
      <c r="D11436" s="66">
        <f>VLOOKUP(A11436,'2.1 Termination Charges'!$B$4:$F$904,5,0)</f>
        <v>7.2700000000000004E-3</v>
      </c>
      <c r="G11436" s="67"/>
      <c r="H11436" s="67"/>
      <c r="J11436" s="67"/>
      <c r="P11436" s="68"/>
      <c r="Q11436" s="69"/>
      <c r="R11436" s="69"/>
      <c r="Z11436" s="70"/>
      <c r="AA11436" s="71"/>
      <c r="AB11436" s="70"/>
      <c r="AC11436" s="70"/>
      <c r="AD11436" s="53"/>
      <c r="AE11436" s="53"/>
      <c r="AF11436" s="72"/>
      <c r="AG11436" s="70"/>
      <c r="AH11436" s="70"/>
      <c r="AI11436" s="70"/>
    </row>
    <row r="11437" spans="1:35" ht="12.75" customHeight="1" x14ac:dyDescent="0.2">
      <c r="A11437" s="64" t="s">
        <v>1847</v>
      </c>
      <c r="B11437" s="65" t="s">
        <v>1846</v>
      </c>
      <c r="C11437" s="65">
        <v>1757</v>
      </c>
      <c r="D11437" s="66">
        <f>VLOOKUP(A11437,'2.1 Termination Charges'!$B$4:$F$904,5,0)</f>
        <v>7.2700000000000004E-3</v>
      </c>
      <c r="G11437" s="67"/>
      <c r="H11437" s="67"/>
      <c r="J11437" s="67"/>
      <c r="P11437" s="68"/>
      <c r="Q11437" s="69"/>
      <c r="R11437" s="69"/>
      <c r="Z11437" s="70"/>
      <c r="AA11437" s="71"/>
      <c r="AB11437" s="70"/>
      <c r="AC11437" s="70"/>
      <c r="AD11437" s="53"/>
      <c r="AE11437" s="53"/>
      <c r="AF11437" s="72"/>
      <c r="AG11437" s="70"/>
      <c r="AH11437" s="70"/>
      <c r="AI11437" s="70"/>
    </row>
    <row r="11438" spans="1:35" ht="12.75" customHeight="1" x14ac:dyDescent="0.2">
      <c r="A11438" s="64" t="s">
        <v>1847</v>
      </c>
      <c r="B11438" s="65" t="s">
        <v>1846</v>
      </c>
      <c r="C11438" s="65">
        <v>1760</v>
      </c>
      <c r="D11438" s="66">
        <f>VLOOKUP(A11438,'2.1 Termination Charges'!$B$4:$F$904,5,0)</f>
        <v>7.2700000000000004E-3</v>
      </c>
      <c r="G11438" s="67"/>
      <c r="H11438" s="67"/>
      <c r="J11438" s="67"/>
      <c r="P11438" s="68"/>
      <c r="Q11438" s="69"/>
      <c r="R11438" s="69"/>
      <c r="Z11438" s="70"/>
      <c r="AA11438" s="71"/>
      <c r="AB11438" s="70"/>
      <c r="AC11438" s="70"/>
      <c r="AD11438" s="53"/>
      <c r="AE11438" s="53"/>
      <c r="AF11438" s="72"/>
      <c r="AG11438" s="70"/>
      <c r="AH11438" s="70"/>
      <c r="AI11438" s="70"/>
    </row>
    <row r="11439" spans="1:35" ht="12.75" customHeight="1" x14ac:dyDescent="0.2">
      <c r="A11439" s="64" t="s">
        <v>1847</v>
      </c>
      <c r="B11439" s="65" t="s">
        <v>1846</v>
      </c>
      <c r="C11439" s="65">
        <v>1761</v>
      </c>
      <c r="D11439" s="66">
        <f>VLOOKUP(A11439,'2.1 Termination Charges'!$B$4:$F$904,5,0)</f>
        <v>7.2700000000000004E-3</v>
      </c>
      <c r="G11439" s="67"/>
      <c r="H11439" s="67"/>
      <c r="J11439" s="67"/>
      <c r="P11439" s="68"/>
      <c r="Q11439" s="69"/>
      <c r="R11439" s="69"/>
      <c r="Z11439" s="70"/>
      <c r="AA11439" s="71"/>
      <c r="AB11439" s="70"/>
      <c r="AC11439" s="70"/>
      <c r="AD11439" s="53"/>
      <c r="AE11439" s="53"/>
      <c r="AF11439" s="72"/>
      <c r="AG11439" s="70"/>
      <c r="AH11439" s="70"/>
      <c r="AI11439" s="70"/>
    </row>
    <row r="11440" spans="1:35" ht="12.75" customHeight="1" x14ac:dyDescent="0.2">
      <c r="A11440" s="64" t="s">
        <v>1847</v>
      </c>
      <c r="B11440" s="65" t="s">
        <v>1846</v>
      </c>
      <c r="C11440" s="65">
        <v>1762</v>
      </c>
      <c r="D11440" s="66">
        <f>VLOOKUP(A11440,'2.1 Termination Charges'!$B$4:$F$904,5,0)</f>
        <v>7.2700000000000004E-3</v>
      </c>
      <c r="G11440" s="67"/>
      <c r="H11440" s="67"/>
      <c r="J11440" s="67"/>
      <c r="P11440" s="68"/>
      <c r="Q11440" s="69"/>
      <c r="R11440" s="69"/>
      <c r="Z11440" s="70"/>
      <c r="AA11440" s="71"/>
      <c r="AB11440" s="70"/>
      <c r="AC11440" s="70"/>
      <c r="AD11440" s="53"/>
      <c r="AE11440" s="53"/>
      <c r="AF11440" s="72"/>
      <c r="AG11440" s="70"/>
      <c r="AH11440" s="70"/>
      <c r="AI11440" s="70"/>
    </row>
    <row r="11441" spans="1:35" ht="12.75" customHeight="1" x14ac:dyDescent="0.2">
      <c r="A11441" s="64" t="s">
        <v>1847</v>
      </c>
      <c r="B11441" s="65" t="s">
        <v>1846</v>
      </c>
      <c r="C11441" s="65">
        <v>1763</v>
      </c>
      <c r="D11441" s="66">
        <f>VLOOKUP(A11441,'2.1 Termination Charges'!$B$4:$F$904,5,0)</f>
        <v>7.2700000000000004E-3</v>
      </c>
      <c r="G11441" s="67"/>
      <c r="H11441" s="67"/>
      <c r="J11441" s="67"/>
      <c r="P11441" s="68"/>
      <c r="Q11441" s="69"/>
      <c r="R11441" s="69"/>
      <c r="Z11441" s="70"/>
      <c r="AA11441" s="71"/>
      <c r="AB11441" s="70"/>
      <c r="AC11441" s="70"/>
      <c r="AD11441" s="53"/>
      <c r="AE11441" s="53"/>
      <c r="AF11441" s="72"/>
      <c r="AG11441" s="70"/>
      <c r="AH11441" s="70"/>
      <c r="AI11441" s="70"/>
    </row>
    <row r="11442" spans="1:35" ht="12.75" customHeight="1" x14ac:dyDescent="0.2">
      <c r="A11442" s="64" t="s">
        <v>1847</v>
      </c>
      <c r="B11442" s="65" t="s">
        <v>1846</v>
      </c>
      <c r="C11442" s="65">
        <v>1764</v>
      </c>
      <c r="D11442" s="66">
        <f>VLOOKUP(A11442,'2.1 Termination Charges'!$B$4:$F$904,5,0)</f>
        <v>7.2700000000000004E-3</v>
      </c>
      <c r="G11442" s="67"/>
      <c r="H11442" s="67"/>
      <c r="J11442" s="67"/>
      <c r="P11442" s="68"/>
      <c r="Q11442" s="69"/>
      <c r="R11442" s="69"/>
      <c r="Z11442" s="70"/>
      <c r="AA11442" s="71"/>
      <c r="AB11442" s="70"/>
      <c r="AC11442" s="70"/>
      <c r="AD11442" s="53"/>
      <c r="AE11442" s="53"/>
      <c r="AF11442" s="72"/>
      <c r="AG11442" s="70"/>
      <c r="AH11442" s="70"/>
      <c r="AI11442" s="70"/>
    </row>
    <row r="11443" spans="1:35" ht="12.75" customHeight="1" x14ac:dyDescent="0.2">
      <c r="A11443" s="64" t="s">
        <v>1847</v>
      </c>
      <c r="B11443" s="65" t="s">
        <v>1846</v>
      </c>
      <c r="C11443" s="65">
        <v>1765</v>
      </c>
      <c r="D11443" s="66">
        <f>VLOOKUP(A11443,'2.1 Termination Charges'!$B$4:$F$904,5,0)</f>
        <v>7.2700000000000004E-3</v>
      </c>
      <c r="G11443" s="67"/>
      <c r="H11443" s="67"/>
      <c r="J11443" s="67"/>
      <c r="P11443" s="68"/>
      <c r="Q11443" s="69"/>
      <c r="R11443" s="69"/>
      <c r="Z11443" s="70"/>
      <c r="AA11443" s="71"/>
      <c r="AB11443" s="70"/>
      <c r="AC11443" s="70"/>
      <c r="AD11443" s="53"/>
      <c r="AE11443" s="53"/>
      <c r="AF11443" s="72"/>
      <c r="AG11443" s="70"/>
      <c r="AH11443" s="70"/>
      <c r="AI11443" s="70"/>
    </row>
    <row r="11444" spans="1:35" ht="12.75" customHeight="1" x14ac:dyDescent="0.2">
      <c r="A11444" s="64" t="s">
        <v>1847</v>
      </c>
      <c r="B11444" s="65" t="s">
        <v>1846</v>
      </c>
      <c r="C11444" s="65">
        <v>1768</v>
      </c>
      <c r="D11444" s="66">
        <f>VLOOKUP(A11444,'2.1 Termination Charges'!$B$4:$F$904,5,0)</f>
        <v>7.2700000000000004E-3</v>
      </c>
      <c r="G11444" s="67"/>
      <c r="H11444" s="67"/>
      <c r="J11444" s="67"/>
      <c r="P11444" s="68"/>
      <c r="Q11444" s="69"/>
      <c r="R11444" s="69"/>
      <c r="Z11444" s="70"/>
      <c r="AA11444" s="71"/>
      <c r="AB11444" s="70"/>
      <c r="AC11444" s="70"/>
      <c r="AD11444" s="53"/>
      <c r="AE11444" s="53"/>
      <c r="AF11444" s="72"/>
      <c r="AG11444" s="70"/>
      <c r="AH11444" s="70"/>
      <c r="AI11444" s="70"/>
    </row>
    <row r="11445" spans="1:35" ht="12.75" customHeight="1" x14ac:dyDescent="0.2">
      <c r="A11445" s="64" t="s">
        <v>1847</v>
      </c>
      <c r="B11445" s="65" t="s">
        <v>1846</v>
      </c>
      <c r="C11445" s="65">
        <v>1769</v>
      </c>
      <c r="D11445" s="66">
        <f>VLOOKUP(A11445,'2.1 Termination Charges'!$B$4:$F$904,5,0)</f>
        <v>7.2700000000000004E-3</v>
      </c>
      <c r="G11445" s="67"/>
      <c r="H11445" s="67"/>
      <c r="J11445" s="67"/>
      <c r="P11445" s="68"/>
      <c r="Q11445" s="69"/>
      <c r="R11445" s="69"/>
      <c r="Z11445" s="70"/>
      <c r="AA11445" s="71"/>
      <c r="AB11445" s="70"/>
      <c r="AC11445" s="70"/>
      <c r="AD11445" s="53"/>
      <c r="AE11445" s="53"/>
      <c r="AF11445" s="72"/>
      <c r="AG11445" s="70"/>
      <c r="AH11445" s="70"/>
      <c r="AI11445" s="70"/>
    </row>
    <row r="11446" spans="1:35" ht="12.75" customHeight="1" x14ac:dyDescent="0.2">
      <c r="A11446" s="64" t="s">
        <v>1847</v>
      </c>
      <c r="B11446" s="65" t="s">
        <v>1846</v>
      </c>
      <c r="C11446" s="65">
        <v>1770</v>
      </c>
      <c r="D11446" s="66">
        <f>VLOOKUP(A11446,'2.1 Termination Charges'!$B$4:$F$904,5,0)</f>
        <v>7.2700000000000004E-3</v>
      </c>
      <c r="G11446" s="67"/>
      <c r="H11446" s="67"/>
      <c r="J11446" s="67"/>
      <c r="P11446" s="68"/>
      <c r="Q11446" s="69"/>
      <c r="R11446" s="69"/>
      <c r="Z11446" s="70"/>
      <c r="AA11446" s="71"/>
      <c r="AB11446" s="70"/>
      <c r="AC11446" s="70"/>
      <c r="AD11446" s="53"/>
      <c r="AE11446" s="53"/>
      <c r="AF11446" s="72"/>
      <c r="AG11446" s="70"/>
      <c r="AH11446" s="70"/>
      <c r="AI11446" s="70"/>
    </row>
    <row r="11447" spans="1:35" ht="12.75" customHeight="1" x14ac:dyDescent="0.2">
      <c r="A11447" s="64" t="s">
        <v>1847</v>
      </c>
      <c r="B11447" s="65" t="s">
        <v>1846</v>
      </c>
      <c r="C11447" s="65">
        <v>1772</v>
      </c>
      <c r="D11447" s="66">
        <f>VLOOKUP(A11447,'2.1 Termination Charges'!$B$4:$F$904,5,0)</f>
        <v>7.2700000000000004E-3</v>
      </c>
      <c r="G11447" s="67"/>
      <c r="H11447" s="67"/>
      <c r="J11447" s="67"/>
      <c r="P11447" s="68"/>
      <c r="Q11447" s="69"/>
      <c r="R11447" s="69"/>
      <c r="Z11447" s="70"/>
      <c r="AA11447" s="71"/>
      <c r="AB11447" s="70"/>
      <c r="AC11447" s="70"/>
      <c r="AD11447" s="53"/>
      <c r="AE11447" s="53"/>
      <c r="AF11447" s="72"/>
      <c r="AG11447" s="70"/>
      <c r="AH11447" s="70"/>
      <c r="AI11447" s="70"/>
    </row>
    <row r="11448" spans="1:35" ht="12.75" customHeight="1" x14ac:dyDescent="0.2">
      <c r="A11448" s="64" t="s">
        <v>1847</v>
      </c>
      <c r="B11448" s="65" t="s">
        <v>1846</v>
      </c>
      <c r="C11448" s="65">
        <v>1773</v>
      </c>
      <c r="D11448" s="66">
        <f>VLOOKUP(A11448,'2.1 Termination Charges'!$B$4:$F$904,5,0)</f>
        <v>7.2700000000000004E-3</v>
      </c>
      <c r="G11448" s="67"/>
      <c r="H11448" s="67"/>
      <c r="J11448" s="67"/>
      <c r="P11448" s="68"/>
      <c r="Q11448" s="69"/>
      <c r="R11448" s="69"/>
      <c r="Z11448" s="70"/>
      <c r="AA11448" s="71"/>
      <c r="AB11448" s="70"/>
      <c r="AC11448" s="70"/>
      <c r="AD11448" s="53"/>
      <c r="AE11448" s="53"/>
      <c r="AF11448" s="72"/>
      <c r="AG11448" s="70"/>
      <c r="AH11448" s="70"/>
      <c r="AI11448" s="70"/>
    </row>
    <row r="11449" spans="1:35" ht="12.75" customHeight="1" x14ac:dyDescent="0.2">
      <c r="A11449" s="64" t="s">
        <v>1847</v>
      </c>
      <c r="B11449" s="65" t="s">
        <v>1846</v>
      </c>
      <c r="C11449" s="65">
        <v>1774</v>
      </c>
      <c r="D11449" s="66">
        <f>VLOOKUP(A11449,'2.1 Termination Charges'!$B$4:$F$904,5,0)</f>
        <v>7.2700000000000004E-3</v>
      </c>
      <c r="G11449" s="67"/>
      <c r="H11449" s="67"/>
      <c r="J11449" s="67"/>
      <c r="P11449" s="68"/>
      <c r="Q11449" s="69"/>
      <c r="R11449" s="69"/>
      <c r="Z11449" s="70"/>
      <c r="AA11449" s="71"/>
      <c r="AB11449" s="70"/>
      <c r="AC11449" s="70"/>
      <c r="AD11449" s="53"/>
      <c r="AE11449" s="53"/>
      <c r="AF11449" s="72"/>
      <c r="AG11449" s="70"/>
      <c r="AH11449" s="70"/>
      <c r="AI11449" s="70"/>
    </row>
    <row r="11450" spans="1:35" ht="12.75" customHeight="1" x14ac:dyDescent="0.2">
      <c r="A11450" s="64" t="s">
        <v>1847</v>
      </c>
      <c r="B11450" s="65" t="s">
        <v>1846</v>
      </c>
      <c r="C11450" s="65">
        <v>1775</v>
      </c>
      <c r="D11450" s="66">
        <f>VLOOKUP(A11450,'2.1 Termination Charges'!$B$4:$F$904,5,0)</f>
        <v>7.2700000000000004E-3</v>
      </c>
      <c r="G11450" s="67"/>
      <c r="H11450" s="67"/>
      <c r="J11450" s="67"/>
      <c r="P11450" s="68"/>
      <c r="Q11450" s="69"/>
      <c r="R11450" s="69"/>
      <c r="Z11450" s="70"/>
      <c r="AA11450" s="71"/>
      <c r="AB11450" s="70"/>
      <c r="AC11450" s="70"/>
      <c r="AD11450" s="53"/>
      <c r="AE11450" s="53"/>
      <c r="AF11450" s="72"/>
      <c r="AG11450" s="70"/>
      <c r="AH11450" s="70"/>
      <c r="AI11450" s="70"/>
    </row>
    <row r="11451" spans="1:35" ht="12.75" customHeight="1" x14ac:dyDescent="0.2">
      <c r="A11451" s="64" t="s">
        <v>1847</v>
      </c>
      <c r="B11451" s="65" t="s">
        <v>1846</v>
      </c>
      <c r="C11451" s="65">
        <v>1776</v>
      </c>
      <c r="D11451" s="66">
        <f>VLOOKUP(A11451,'2.1 Termination Charges'!$B$4:$F$904,5,0)</f>
        <v>7.2700000000000004E-3</v>
      </c>
      <c r="G11451" s="67"/>
      <c r="H11451" s="67"/>
      <c r="J11451" s="67"/>
      <c r="P11451" s="68"/>
      <c r="Q11451" s="69"/>
      <c r="R11451" s="69"/>
      <c r="Z11451" s="70"/>
      <c r="AA11451" s="71"/>
      <c r="AB11451" s="70"/>
      <c r="AC11451" s="70"/>
      <c r="AD11451" s="53"/>
      <c r="AE11451" s="53"/>
      <c r="AF11451" s="72"/>
      <c r="AG11451" s="70"/>
      <c r="AH11451" s="70"/>
      <c r="AI11451" s="70"/>
    </row>
    <row r="11452" spans="1:35" ht="12.75" customHeight="1" x14ac:dyDescent="0.2">
      <c r="A11452" s="64" t="s">
        <v>1847</v>
      </c>
      <c r="B11452" s="65" t="s">
        <v>1846</v>
      </c>
      <c r="C11452" s="65">
        <v>1779</v>
      </c>
      <c r="D11452" s="66">
        <f>VLOOKUP(A11452,'2.1 Termination Charges'!$B$4:$F$904,5,0)</f>
        <v>7.2700000000000004E-3</v>
      </c>
      <c r="G11452" s="67"/>
      <c r="H11452" s="67"/>
      <c r="J11452" s="67"/>
      <c r="P11452" s="68"/>
      <c r="Q11452" s="69"/>
      <c r="R11452" s="69"/>
      <c r="Z11452" s="70"/>
      <c r="AA11452" s="71"/>
      <c r="AB11452" s="70"/>
      <c r="AC11452" s="70"/>
      <c r="AD11452" s="53"/>
      <c r="AE11452" s="53"/>
      <c r="AF11452" s="72"/>
      <c r="AG11452" s="70"/>
      <c r="AH11452" s="70"/>
      <c r="AI11452" s="70"/>
    </row>
    <row r="11453" spans="1:35" ht="12.75" customHeight="1" x14ac:dyDescent="0.2">
      <c r="A11453" s="64" t="s">
        <v>1847</v>
      </c>
      <c r="B11453" s="65" t="s">
        <v>1846</v>
      </c>
      <c r="C11453" s="65">
        <v>1781</v>
      </c>
      <c r="D11453" s="66">
        <f>VLOOKUP(A11453,'2.1 Termination Charges'!$B$4:$F$904,5,0)</f>
        <v>7.2700000000000004E-3</v>
      </c>
      <c r="G11453" s="67"/>
      <c r="H11453" s="67"/>
      <c r="J11453" s="67"/>
      <c r="P11453" s="68"/>
      <c r="Q11453" s="69"/>
      <c r="R11453" s="69"/>
      <c r="Z11453" s="70"/>
      <c r="AA11453" s="71"/>
      <c r="AB11453" s="70"/>
      <c r="AC11453" s="70"/>
      <c r="AD11453" s="53"/>
      <c r="AE11453" s="53"/>
      <c r="AF11453" s="72"/>
      <c r="AG11453" s="70"/>
      <c r="AH11453" s="70"/>
      <c r="AI11453" s="70"/>
    </row>
    <row r="11454" spans="1:35" ht="12.75" customHeight="1" x14ac:dyDescent="0.2">
      <c r="A11454" s="64" t="s">
        <v>1847</v>
      </c>
      <c r="B11454" s="65" t="s">
        <v>1846</v>
      </c>
      <c r="C11454" s="65">
        <v>1785</v>
      </c>
      <c r="D11454" s="66">
        <f>VLOOKUP(A11454,'2.1 Termination Charges'!$B$4:$F$904,5,0)</f>
        <v>7.2700000000000004E-3</v>
      </c>
      <c r="G11454" s="67"/>
      <c r="H11454" s="67"/>
      <c r="J11454" s="67"/>
      <c r="P11454" s="68"/>
      <c r="Q11454" s="69"/>
      <c r="R11454" s="69"/>
      <c r="Z11454" s="70"/>
      <c r="AA11454" s="71"/>
      <c r="AB11454" s="70"/>
      <c r="AC11454" s="70"/>
      <c r="AD11454" s="53"/>
      <c r="AE11454" s="53"/>
      <c r="AF11454" s="72"/>
      <c r="AG11454" s="70"/>
      <c r="AH11454" s="70"/>
      <c r="AI11454" s="70"/>
    </row>
    <row r="11455" spans="1:35" ht="12.75" customHeight="1" x14ac:dyDescent="0.2">
      <c r="A11455" s="64" t="s">
        <v>1847</v>
      </c>
      <c r="B11455" s="65" t="s">
        <v>1846</v>
      </c>
      <c r="C11455" s="65">
        <v>1786</v>
      </c>
      <c r="D11455" s="66">
        <f>VLOOKUP(A11455,'2.1 Termination Charges'!$B$4:$F$904,5,0)</f>
        <v>7.2700000000000004E-3</v>
      </c>
      <c r="G11455" s="67"/>
      <c r="H11455" s="67"/>
      <c r="J11455" s="67"/>
      <c r="P11455" s="68"/>
      <c r="Q11455" s="69"/>
      <c r="R11455" s="69"/>
      <c r="Z11455" s="70"/>
      <c r="AA11455" s="71"/>
      <c r="AB11455" s="70"/>
      <c r="AC11455" s="70"/>
      <c r="AD11455" s="53"/>
      <c r="AE11455" s="53"/>
      <c r="AF11455" s="72"/>
      <c r="AG11455" s="70"/>
      <c r="AH11455" s="70"/>
      <c r="AI11455" s="70"/>
    </row>
    <row r="11456" spans="1:35" ht="12.75" customHeight="1" x14ac:dyDescent="0.2">
      <c r="A11456" s="64" t="s">
        <v>1847</v>
      </c>
      <c r="B11456" s="65" t="s">
        <v>1846</v>
      </c>
      <c r="C11456" s="65">
        <v>1789</v>
      </c>
      <c r="D11456" s="66">
        <f>VLOOKUP(A11456,'2.1 Termination Charges'!$B$4:$F$904,5,0)</f>
        <v>7.2700000000000004E-3</v>
      </c>
      <c r="G11456" s="67"/>
      <c r="H11456" s="67"/>
      <c r="J11456" s="67"/>
      <c r="P11456" s="68"/>
      <c r="Q11456" s="69"/>
      <c r="R11456" s="69"/>
      <c r="Z11456" s="70"/>
      <c r="AA11456" s="71"/>
      <c r="AB11456" s="70"/>
      <c r="AC11456" s="70"/>
      <c r="AD11456" s="53"/>
      <c r="AE11456" s="53"/>
      <c r="AF11456" s="72"/>
      <c r="AG11456" s="70"/>
      <c r="AH11456" s="70"/>
      <c r="AI11456" s="70"/>
    </row>
    <row r="11457" spans="1:35" ht="12.75" customHeight="1" x14ac:dyDescent="0.2">
      <c r="A11457" s="64" t="s">
        <v>1847</v>
      </c>
      <c r="B11457" s="65" t="s">
        <v>1846</v>
      </c>
      <c r="C11457" s="65">
        <v>1801</v>
      </c>
      <c r="D11457" s="66">
        <f>VLOOKUP(A11457,'2.1 Termination Charges'!$B$4:$F$904,5,0)</f>
        <v>7.2700000000000004E-3</v>
      </c>
      <c r="G11457" s="67"/>
      <c r="H11457" s="67"/>
      <c r="J11457" s="67"/>
      <c r="P11457" s="68"/>
      <c r="Q11457" s="69"/>
      <c r="R11457" s="69"/>
      <c r="Z11457" s="70"/>
      <c r="AA11457" s="71"/>
      <c r="AB11457" s="70"/>
      <c r="AC11457" s="70"/>
      <c r="AD11457" s="53"/>
      <c r="AE11457" s="53"/>
      <c r="AF11457" s="72"/>
      <c r="AG11457" s="70"/>
      <c r="AH11457" s="70"/>
      <c r="AI11457" s="70"/>
    </row>
    <row r="11458" spans="1:35" ht="12.75" customHeight="1" x14ac:dyDescent="0.2">
      <c r="A11458" s="64" t="s">
        <v>1847</v>
      </c>
      <c r="B11458" s="65" t="s">
        <v>1846</v>
      </c>
      <c r="C11458" s="65">
        <v>1802</v>
      </c>
      <c r="D11458" s="66">
        <f>VLOOKUP(A11458,'2.1 Termination Charges'!$B$4:$F$904,5,0)</f>
        <v>7.2700000000000004E-3</v>
      </c>
      <c r="G11458" s="67"/>
      <c r="H11458" s="67"/>
      <c r="J11458" s="67"/>
      <c r="P11458" s="68"/>
      <c r="Q11458" s="69"/>
      <c r="R11458" s="69"/>
      <c r="Z11458" s="70"/>
      <c r="AA11458" s="71"/>
      <c r="AB11458" s="70"/>
      <c r="AC11458" s="70"/>
      <c r="AD11458" s="53"/>
      <c r="AE11458" s="53"/>
      <c r="AF11458" s="72"/>
      <c r="AG11458" s="70"/>
      <c r="AH11458" s="70"/>
      <c r="AI11458" s="70"/>
    </row>
    <row r="11459" spans="1:35" ht="12.75" customHeight="1" x14ac:dyDescent="0.2">
      <c r="A11459" s="64" t="s">
        <v>1847</v>
      </c>
      <c r="B11459" s="65" t="s">
        <v>1846</v>
      </c>
      <c r="C11459" s="65">
        <v>1803</v>
      </c>
      <c r="D11459" s="66">
        <f>VLOOKUP(A11459,'2.1 Termination Charges'!$B$4:$F$904,5,0)</f>
        <v>7.2700000000000004E-3</v>
      </c>
      <c r="G11459" s="67"/>
      <c r="H11459" s="67"/>
      <c r="J11459" s="67"/>
      <c r="P11459" s="68"/>
      <c r="Q11459" s="69"/>
      <c r="R11459" s="69"/>
      <c r="Z11459" s="70"/>
      <c r="AA11459" s="71"/>
      <c r="AB11459" s="70"/>
      <c r="AC11459" s="70"/>
      <c r="AD11459" s="53"/>
      <c r="AE11459" s="53"/>
      <c r="AF11459" s="72"/>
      <c r="AG11459" s="70"/>
      <c r="AH11459" s="70"/>
      <c r="AI11459" s="70"/>
    </row>
    <row r="11460" spans="1:35" ht="12.75" customHeight="1" x14ac:dyDescent="0.2">
      <c r="A11460" s="64" t="s">
        <v>1847</v>
      </c>
      <c r="B11460" s="65" t="s">
        <v>1846</v>
      </c>
      <c r="C11460" s="65">
        <v>1804</v>
      </c>
      <c r="D11460" s="66">
        <f>VLOOKUP(A11460,'2.1 Termination Charges'!$B$4:$F$904,5,0)</f>
        <v>7.2700000000000004E-3</v>
      </c>
      <c r="G11460" s="67"/>
      <c r="H11460" s="67"/>
      <c r="J11460" s="67"/>
      <c r="P11460" s="68"/>
      <c r="Q11460" s="69"/>
      <c r="R11460" s="69"/>
      <c r="Z11460" s="70"/>
      <c r="AA11460" s="71"/>
      <c r="AB11460" s="70"/>
      <c r="AC11460" s="70"/>
      <c r="AD11460" s="53"/>
      <c r="AE11460" s="53"/>
      <c r="AF11460" s="72"/>
      <c r="AG11460" s="70"/>
      <c r="AH11460" s="70"/>
      <c r="AI11460" s="70"/>
    </row>
    <row r="11461" spans="1:35" ht="12.75" customHeight="1" x14ac:dyDescent="0.2">
      <c r="A11461" s="64" t="s">
        <v>1847</v>
      </c>
      <c r="B11461" s="65" t="s">
        <v>1846</v>
      </c>
      <c r="C11461" s="65">
        <v>1805</v>
      </c>
      <c r="D11461" s="66">
        <f>VLOOKUP(A11461,'2.1 Termination Charges'!$B$4:$F$904,5,0)</f>
        <v>7.2700000000000004E-3</v>
      </c>
      <c r="G11461" s="67"/>
      <c r="H11461" s="67"/>
      <c r="J11461" s="67"/>
      <c r="P11461" s="68"/>
      <c r="Q11461" s="69"/>
      <c r="R11461" s="69"/>
      <c r="Z11461" s="70"/>
      <c r="AA11461" s="71"/>
      <c r="AB11461" s="70"/>
      <c r="AC11461" s="70"/>
      <c r="AD11461" s="53"/>
      <c r="AE11461" s="53"/>
      <c r="AF11461" s="72"/>
      <c r="AG11461" s="70"/>
      <c r="AH11461" s="70"/>
      <c r="AI11461" s="70"/>
    </row>
    <row r="11462" spans="1:35" ht="12.75" customHeight="1" x14ac:dyDescent="0.2">
      <c r="A11462" s="64" t="s">
        <v>1847</v>
      </c>
      <c r="B11462" s="65" t="s">
        <v>1846</v>
      </c>
      <c r="C11462" s="65">
        <v>1806</v>
      </c>
      <c r="D11462" s="66">
        <f>VLOOKUP(A11462,'2.1 Termination Charges'!$B$4:$F$904,5,0)</f>
        <v>7.2700000000000004E-3</v>
      </c>
      <c r="G11462" s="67"/>
      <c r="H11462" s="67"/>
      <c r="J11462" s="67"/>
      <c r="P11462" s="68"/>
      <c r="Q11462" s="69"/>
      <c r="R11462" s="69"/>
      <c r="Z11462" s="70"/>
      <c r="AA11462" s="71"/>
      <c r="AB11462" s="70"/>
      <c r="AC11462" s="70"/>
      <c r="AD11462" s="53"/>
      <c r="AE11462" s="53"/>
      <c r="AF11462" s="72"/>
      <c r="AG11462" s="70"/>
      <c r="AH11462" s="70"/>
      <c r="AI11462" s="70"/>
    </row>
    <row r="11463" spans="1:35" ht="12.75" customHeight="1" x14ac:dyDescent="0.2">
      <c r="A11463" s="64" t="s">
        <v>1847</v>
      </c>
      <c r="B11463" s="65" t="s">
        <v>1846</v>
      </c>
      <c r="C11463" s="65">
        <v>1810</v>
      </c>
      <c r="D11463" s="66">
        <f>VLOOKUP(A11463,'2.1 Termination Charges'!$B$4:$F$904,5,0)</f>
        <v>7.2700000000000004E-3</v>
      </c>
      <c r="G11463" s="67"/>
      <c r="H11463" s="67"/>
      <c r="J11463" s="67"/>
      <c r="P11463" s="68"/>
      <c r="Q11463" s="69"/>
      <c r="R11463" s="69"/>
      <c r="Z11463" s="70"/>
      <c r="AA11463" s="71"/>
      <c r="AB11463" s="70"/>
      <c r="AC11463" s="70"/>
      <c r="AD11463" s="53"/>
      <c r="AE11463" s="53"/>
      <c r="AF11463" s="72"/>
      <c r="AG11463" s="70"/>
      <c r="AH11463" s="70"/>
      <c r="AI11463" s="70"/>
    </row>
    <row r="11464" spans="1:35" ht="12.75" customHeight="1" x14ac:dyDescent="0.2">
      <c r="A11464" s="64" t="s">
        <v>1847</v>
      </c>
      <c r="B11464" s="65" t="s">
        <v>1846</v>
      </c>
      <c r="C11464" s="65">
        <v>1812</v>
      </c>
      <c r="D11464" s="66">
        <f>VLOOKUP(A11464,'2.1 Termination Charges'!$B$4:$F$904,5,0)</f>
        <v>7.2700000000000004E-3</v>
      </c>
      <c r="G11464" s="67"/>
      <c r="H11464" s="67"/>
      <c r="J11464" s="67"/>
      <c r="P11464" s="68"/>
      <c r="Q11464" s="69"/>
      <c r="R11464" s="69"/>
      <c r="Z11464" s="70"/>
      <c r="AA11464" s="71"/>
      <c r="AB11464" s="70"/>
      <c r="AC11464" s="70"/>
      <c r="AD11464" s="53"/>
      <c r="AE11464" s="53"/>
      <c r="AF11464" s="72"/>
      <c r="AG11464" s="70"/>
      <c r="AH11464" s="70"/>
      <c r="AI11464" s="70"/>
    </row>
    <row r="11465" spans="1:35" ht="12.75" customHeight="1" x14ac:dyDescent="0.2">
      <c r="A11465" s="64" t="s">
        <v>1847</v>
      </c>
      <c r="B11465" s="65" t="s">
        <v>1846</v>
      </c>
      <c r="C11465" s="65">
        <v>1813</v>
      </c>
      <c r="D11465" s="66">
        <f>VLOOKUP(A11465,'2.1 Termination Charges'!$B$4:$F$904,5,0)</f>
        <v>7.2700000000000004E-3</v>
      </c>
      <c r="G11465" s="67"/>
      <c r="H11465" s="67"/>
      <c r="J11465" s="67"/>
      <c r="P11465" s="68"/>
      <c r="Q11465" s="69"/>
      <c r="R11465" s="69"/>
      <c r="Z11465" s="70"/>
      <c r="AA11465" s="71"/>
      <c r="AB11465" s="70"/>
      <c r="AC11465" s="70"/>
      <c r="AD11465" s="53"/>
      <c r="AE11465" s="53"/>
      <c r="AF11465" s="72"/>
      <c r="AG11465" s="70"/>
      <c r="AH11465" s="70"/>
      <c r="AI11465" s="70"/>
    </row>
    <row r="11466" spans="1:35" ht="12.75" customHeight="1" x14ac:dyDescent="0.2">
      <c r="A11466" s="64" t="s">
        <v>1847</v>
      </c>
      <c r="B11466" s="65" t="s">
        <v>1846</v>
      </c>
      <c r="C11466" s="65">
        <v>1814</v>
      </c>
      <c r="D11466" s="66">
        <f>VLOOKUP(A11466,'2.1 Termination Charges'!$B$4:$F$904,5,0)</f>
        <v>7.2700000000000004E-3</v>
      </c>
      <c r="G11466" s="67"/>
      <c r="H11466" s="67"/>
      <c r="J11466" s="67"/>
      <c r="P11466" s="68"/>
      <c r="Q11466" s="69"/>
      <c r="R11466" s="69"/>
      <c r="Z11466" s="70"/>
      <c r="AA11466" s="71"/>
      <c r="AB11466" s="70"/>
      <c r="AC11466" s="70"/>
      <c r="AD11466" s="53"/>
      <c r="AE11466" s="53"/>
      <c r="AF11466" s="72"/>
      <c r="AG11466" s="70"/>
      <c r="AH11466" s="70"/>
      <c r="AI11466" s="70"/>
    </row>
    <row r="11467" spans="1:35" ht="12.75" customHeight="1" x14ac:dyDescent="0.2">
      <c r="A11467" s="64" t="s">
        <v>1847</v>
      </c>
      <c r="B11467" s="65" t="s">
        <v>1846</v>
      </c>
      <c r="C11467" s="65">
        <v>1815</v>
      </c>
      <c r="D11467" s="66">
        <f>VLOOKUP(A11467,'2.1 Termination Charges'!$B$4:$F$904,5,0)</f>
        <v>7.2700000000000004E-3</v>
      </c>
      <c r="G11467" s="67"/>
      <c r="H11467" s="67"/>
      <c r="J11467" s="67"/>
      <c r="P11467" s="68"/>
      <c r="Q11467" s="69"/>
      <c r="R11467" s="69"/>
      <c r="Z11467" s="70"/>
      <c r="AA11467" s="71"/>
      <c r="AB11467" s="70"/>
      <c r="AC11467" s="70"/>
      <c r="AD11467" s="53"/>
      <c r="AE11467" s="53"/>
      <c r="AF11467" s="72"/>
      <c r="AG11467" s="70"/>
      <c r="AH11467" s="70"/>
      <c r="AI11467" s="70"/>
    </row>
    <row r="11468" spans="1:35" ht="12.75" customHeight="1" x14ac:dyDescent="0.2">
      <c r="A11468" s="64" t="s">
        <v>1847</v>
      </c>
      <c r="B11468" s="65" t="s">
        <v>1846</v>
      </c>
      <c r="C11468" s="65">
        <v>1816</v>
      </c>
      <c r="D11468" s="66">
        <f>VLOOKUP(A11468,'2.1 Termination Charges'!$B$4:$F$904,5,0)</f>
        <v>7.2700000000000004E-3</v>
      </c>
      <c r="G11468" s="67"/>
      <c r="H11468" s="67"/>
      <c r="J11468" s="67"/>
      <c r="P11468" s="68"/>
      <c r="Q11468" s="69"/>
      <c r="R11468" s="69"/>
      <c r="Z11468" s="70"/>
      <c r="AA11468" s="71"/>
      <c r="AB11468" s="70"/>
      <c r="AC11468" s="70"/>
      <c r="AD11468" s="53"/>
      <c r="AE11468" s="53"/>
      <c r="AF11468" s="72"/>
      <c r="AG11468" s="70"/>
      <c r="AH11468" s="70"/>
      <c r="AI11468" s="70"/>
    </row>
    <row r="11469" spans="1:35" ht="12.75" customHeight="1" x14ac:dyDescent="0.2">
      <c r="A11469" s="64" t="s">
        <v>1847</v>
      </c>
      <c r="B11469" s="65" t="s">
        <v>1846</v>
      </c>
      <c r="C11469" s="65">
        <v>1817</v>
      </c>
      <c r="D11469" s="66">
        <f>VLOOKUP(A11469,'2.1 Termination Charges'!$B$4:$F$904,5,0)</f>
        <v>7.2700000000000004E-3</v>
      </c>
      <c r="G11469" s="67"/>
      <c r="H11469" s="67"/>
      <c r="J11469" s="67"/>
      <c r="P11469" s="68"/>
      <c r="Q11469" s="69"/>
      <c r="R11469" s="69"/>
      <c r="Z11469" s="70"/>
      <c r="AA11469" s="71"/>
      <c r="AB11469" s="70"/>
      <c r="AC11469" s="70"/>
      <c r="AD11469" s="53"/>
      <c r="AE11469" s="53"/>
      <c r="AF11469" s="72"/>
      <c r="AG11469" s="70"/>
      <c r="AH11469" s="70"/>
      <c r="AI11469" s="70"/>
    </row>
    <row r="11470" spans="1:35" ht="12.75" customHeight="1" x14ac:dyDescent="0.2">
      <c r="A11470" s="64" t="s">
        <v>1847</v>
      </c>
      <c r="B11470" s="65" t="s">
        <v>1846</v>
      </c>
      <c r="C11470" s="65">
        <v>1818</v>
      </c>
      <c r="D11470" s="66">
        <f>VLOOKUP(A11470,'2.1 Termination Charges'!$B$4:$F$904,5,0)</f>
        <v>7.2700000000000004E-3</v>
      </c>
      <c r="G11470" s="67"/>
      <c r="H11470" s="67"/>
      <c r="J11470" s="67"/>
      <c r="P11470" s="68"/>
      <c r="Q11470" s="69"/>
      <c r="R11470" s="69"/>
      <c r="Z11470" s="70"/>
      <c r="AA11470" s="71"/>
      <c r="AB11470" s="70"/>
      <c r="AC11470" s="70"/>
      <c r="AD11470" s="53"/>
      <c r="AE11470" s="53"/>
      <c r="AF11470" s="72"/>
      <c r="AG11470" s="70"/>
      <c r="AH11470" s="70"/>
      <c r="AI11470" s="70"/>
    </row>
    <row r="11471" spans="1:35" ht="12.75" customHeight="1" x14ac:dyDescent="0.2">
      <c r="A11471" s="64" t="s">
        <v>1847</v>
      </c>
      <c r="B11471" s="65" t="s">
        <v>1846</v>
      </c>
      <c r="C11471" s="65">
        <v>1820</v>
      </c>
      <c r="D11471" s="66">
        <f>VLOOKUP(A11471,'2.1 Termination Charges'!$B$4:$F$904,5,0)</f>
        <v>7.2700000000000004E-3</v>
      </c>
      <c r="G11471" s="67"/>
      <c r="H11471" s="67"/>
      <c r="J11471" s="67"/>
      <c r="P11471" s="68"/>
      <c r="Q11471" s="69"/>
      <c r="R11471" s="69"/>
      <c r="Z11471" s="70"/>
      <c r="AA11471" s="71"/>
      <c r="AB11471" s="70"/>
      <c r="AC11471" s="70"/>
      <c r="AD11471" s="53"/>
      <c r="AE11471" s="53"/>
      <c r="AF11471" s="72"/>
      <c r="AG11471" s="70"/>
      <c r="AH11471" s="70"/>
      <c r="AI11471" s="70"/>
    </row>
    <row r="11472" spans="1:35" ht="12.75" customHeight="1" x14ac:dyDescent="0.2">
      <c r="A11472" s="64" t="s">
        <v>1847</v>
      </c>
      <c r="B11472" s="65" t="s">
        <v>1846</v>
      </c>
      <c r="C11472" s="65">
        <v>1821</v>
      </c>
      <c r="D11472" s="66">
        <f>VLOOKUP(A11472,'2.1 Termination Charges'!$B$4:$F$904,5,0)</f>
        <v>7.2700000000000004E-3</v>
      </c>
      <c r="G11472" s="67"/>
      <c r="H11472" s="67"/>
      <c r="J11472" s="67"/>
      <c r="P11472" s="68"/>
      <c r="Q11472" s="69"/>
      <c r="R11472" s="69"/>
      <c r="Z11472" s="70"/>
      <c r="AA11472" s="71"/>
      <c r="AB11472" s="70"/>
      <c r="AC11472" s="70"/>
      <c r="AD11472" s="53"/>
      <c r="AE11472" s="53"/>
      <c r="AF11472" s="72"/>
      <c r="AG11472" s="70"/>
      <c r="AH11472" s="70"/>
      <c r="AI11472" s="70"/>
    </row>
    <row r="11473" spans="1:35" ht="12.75" customHeight="1" x14ac:dyDescent="0.2">
      <c r="A11473" s="64" t="s">
        <v>1847</v>
      </c>
      <c r="B11473" s="65" t="s">
        <v>1846</v>
      </c>
      <c r="C11473" s="65">
        <v>1822</v>
      </c>
      <c r="D11473" s="66">
        <f>VLOOKUP(A11473,'2.1 Termination Charges'!$B$4:$F$904,5,0)</f>
        <v>7.2700000000000004E-3</v>
      </c>
      <c r="G11473" s="67"/>
      <c r="H11473" s="67"/>
      <c r="J11473" s="67"/>
      <c r="P11473" s="68"/>
      <c r="Q11473" s="69"/>
      <c r="R11473" s="69"/>
      <c r="Z11473" s="70"/>
      <c r="AA11473" s="71"/>
      <c r="AB11473" s="70"/>
      <c r="AC11473" s="70"/>
      <c r="AD11473" s="53"/>
      <c r="AE11473" s="53"/>
      <c r="AF11473" s="72"/>
      <c r="AG11473" s="70"/>
      <c r="AH11473" s="70"/>
      <c r="AI11473" s="70"/>
    </row>
    <row r="11474" spans="1:35" ht="12.75" customHeight="1" x14ac:dyDescent="0.2">
      <c r="A11474" s="64" t="s">
        <v>1847</v>
      </c>
      <c r="B11474" s="65" t="s">
        <v>1846</v>
      </c>
      <c r="C11474" s="65">
        <v>1823</v>
      </c>
      <c r="D11474" s="66">
        <f>VLOOKUP(A11474,'2.1 Termination Charges'!$B$4:$F$904,5,0)</f>
        <v>7.2700000000000004E-3</v>
      </c>
      <c r="G11474" s="67"/>
      <c r="H11474" s="67"/>
      <c r="J11474" s="67"/>
      <c r="P11474" s="68"/>
      <c r="Q11474" s="69"/>
      <c r="R11474" s="69"/>
      <c r="Z11474" s="70"/>
      <c r="AA11474" s="71"/>
      <c r="AB11474" s="70"/>
      <c r="AC11474" s="70"/>
      <c r="AD11474" s="53"/>
      <c r="AE11474" s="53"/>
      <c r="AF11474" s="72"/>
      <c r="AG11474" s="70"/>
      <c r="AH11474" s="70"/>
      <c r="AI11474" s="70"/>
    </row>
    <row r="11475" spans="1:35" ht="12.75" customHeight="1" x14ac:dyDescent="0.2">
      <c r="A11475" s="64" t="s">
        <v>1847</v>
      </c>
      <c r="B11475" s="65" t="s">
        <v>1846</v>
      </c>
      <c r="C11475" s="65">
        <v>1824</v>
      </c>
      <c r="D11475" s="66">
        <f>VLOOKUP(A11475,'2.1 Termination Charges'!$B$4:$F$904,5,0)</f>
        <v>7.2700000000000004E-3</v>
      </c>
      <c r="G11475" s="67"/>
      <c r="H11475" s="67"/>
      <c r="J11475" s="67"/>
      <c r="P11475" s="68"/>
      <c r="Q11475" s="69"/>
      <c r="R11475" s="69"/>
      <c r="Z11475" s="70"/>
      <c r="AA11475" s="71"/>
      <c r="AB11475" s="70"/>
      <c r="AC11475" s="70"/>
      <c r="AD11475" s="53"/>
      <c r="AE11475" s="53"/>
      <c r="AF11475" s="72"/>
      <c r="AG11475" s="70"/>
      <c r="AH11475" s="70"/>
      <c r="AI11475" s="70"/>
    </row>
    <row r="11476" spans="1:35" ht="12.75" customHeight="1" x14ac:dyDescent="0.2">
      <c r="A11476" s="64" t="s">
        <v>1847</v>
      </c>
      <c r="B11476" s="65" t="s">
        <v>1846</v>
      </c>
      <c r="C11476" s="65">
        <v>1826</v>
      </c>
      <c r="D11476" s="66">
        <f>VLOOKUP(A11476,'2.1 Termination Charges'!$B$4:$F$904,5,0)</f>
        <v>7.2700000000000004E-3</v>
      </c>
      <c r="G11476" s="67"/>
      <c r="H11476" s="67"/>
      <c r="J11476" s="67"/>
      <c r="P11476" s="68"/>
      <c r="Q11476" s="69"/>
      <c r="R11476" s="69"/>
      <c r="Z11476" s="70"/>
      <c r="AA11476" s="71"/>
      <c r="AB11476" s="70"/>
      <c r="AC11476" s="70"/>
      <c r="AD11476" s="53"/>
      <c r="AE11476" s="53"/>
      <c r="AF11476" s="72"/>
      <c r="AG11476" s="70"/>
      <c r="AH11476" s="70"/>
      <c r="AI11476" s="70"/>
    </row>
    <row r="11477" spans="1:35" ht="12.75" customHeight="1" x14ac:dyDescent="0.2">
      <c r="A11477" s="64" t="s">
        <v>1847</v>
      </c>
      <c r="B11477" s="65" t="s">
        <v>1846</v>
      </c>
      <c r="C11477" s="65">
        <v>1827</v>
      </c>
      <c r="D11477" s="66">
        <f>VLOOKUP(A11477,'2.1 Termination Charges'!$B$4:$F$904,5,0)</f>
        <v>7.2700000000000004E-3</v>
      </c>
      <c r="G11477" s="67"/>
      <c r="H11477" s="67"/>
      <c r="J11477" s="67"/>
      <c r="P11477" s="68"/>
      <c r="Q11477" s="69"/>
      <c r="R11477" s="69"/>
      <c r="Z11477" s="70"/>
      <c r="AA11477" s="71"/>
      <c r="AB11477" s="70"/>
      <c r="AC11477" s="70"/>
      <c r="AD11477" s="53"/>
      <c r="AE11477" s="53"/>
      <c r="AF11477" s="72"/>
      <c r="AG11477" s="70"/>
      <c r="AH11477" s="70"/>
      <c r="AI11477" s="70"/>
    </row>
    <row r="11478" spans="1:35" ht="12.75" customHeight="1" x14ac:dyDescent="0.2">
      <c r="A11478" s="64" t="s">
        <v>1847</v>
      </c>
      <c r="B11478" s="65" t="s">
        <v>1846</v>
      </c>
      <c r="C11478" s="65">
        <v>1828</v>
      </c>
      <c r="D11478" s="66">
        <f>VLOOKUP(A11478,'2.1 Termination Charges'!$B$4:$F$904,5,0)</f>
        <v>7.2700000000000004E-3</v>
      </c>
      <c r="G11478" s="67"/>
      <c r="H11478" s="67"/>
      <c r="J11478" s="67"/>
      <c r="P11478" s="68"/>
      <c r="Q11478" s="69"/>
      <c r="R11478" s="69"/>
      <c r="Z11478" s="70"/>
      <c r="AA11478" s="71"/>
      <c r="AB11478" s="70"/>
      <c r="AC11478" s="70"/>
      <c r="AD11478" s="53"/>
      <c r="AE11478" s="53"/>
      <c r="AF11478" s="72"/>
      <c r="AG11478" s="70"/>
      <c r="AH11478" s="70"/>
      <c r="AI11478" s="70"/>
    </row>
    <row r="11479" spans="1:35" ht="12.75" customHeight="1" x14ac:dyDescent="0.2">
      <c r="A11479" s="64" t="s">
        <v>1847</v>
      </c>
      <c r="B11479" s="65" t="s">
        <v>1846</v>
      </c>
      <c r="C11479" s="65">
        <v>1830</v>
      </c>
      <c r="D11479" s="66">
        <f>VLOOKUP(A11479,'2.1 Termination Charges'!$B$4:$F$904,5,0)</f>
        <v>7.2700000000000004E-3</v>
      </c>
      <c r="G11479" s="67"/>
      <c r="H11479" s="67"/>
      <c r="J11479" s="67"/>
      <c r="P11479" s="68"/>
      <c r="Q11479" s="69"/>
      <c r="R11479" s="69"/>
      <c r="Z11479" s="70"/>
      <c r="AA11479" s="71"/>
      <c r="AB11479" s="70"/>
      <c r="AC11479" s="70"/>
      <c r="AD11479" s="53"/>
      <c r="AE11479" s="53"/>
      <c r="AF11479" s="72"/>
      <c r="AG11479" s="70"/>
      <c r="AH11479" s="70"/>
      <c r="AI11479" s="70"/>
    </row>
    <row r="11480" spans="1:35" ht="12.75" customHeight="1" x14ac:dyDescent="0.2">
      <c r="A11480" s="64" t="s">
        <v>1847</v>
      </c>
      <c r="B11480" s="65" t="s">
        <v>1846</v>
      </c>
      <c r="C11480" s="65">
        <v>1831</v>
      </c>
      <c r="D11480" s="66">
        <f>VLOOKUP(A11480,'2.1 Termination Charges'!$B$4:$F$904,5,0)</f>
        <v>7.2700000000000004E-3</v>
      </c>
      <c r="G11480" s="67"/>
      <c r="H11480" s="67"/>
      <c r="J11480" s="67"/>
      <c r="P11480" s="68"/>
      <c r="Q11480" s="69"/>
      <c r="R11480" s="69"/>
      <c r="Z11480" s="70"/>
      <c r="AA11480" s="71"/>
      <c r="AB11480" s="70"/>
      <c r="AC11480" s="70"/>
      <c r="AD11480" s="53"/>
      <c r="AE11480" s="53"/>
      <c r="AF11480" s="72"/>
      <c r="AG11480" s="70"/>
      <c r="AH11480" s="70"/>
      <c r="AI11480" s="70"/>
    </row>
    <row r="11481" spans="1:35" ht="12.75" customHeight="1" x14ac:dyDescent="0.2">
      <c r="A11481" s="64" t="s">
        <v>1847</v>
      </c>
      <c r="B11481" s="65" t="s">
        <v>1846</v>
      </c>
      <c r="C11481" s="65">
        <v>1832</v>
      </c>
      <c r="D11481" s="66">
        <f>VLOOKUP(A11481,'2.1 Termination Charges'!$B$4:$F$904,5,0)</f>
        <v>7.2700000000000004E-3</v>
      </c>
      <c r="G11481" s="67"/>
      <c r="H11481" s="67"/>
      <c r="J11481" s="67"/>
      <c r="P11481" s="68"/>
      <c r="Q11481" s="69"/>
      <c r="R11481" s="69"/>
      <c r="Z11481" s="70"/>
      <c r="AA11481" s="71"/>
      <c r="AB11481" s="70"/>
      <c r="AC11481" s="70"/>
      <c r="AD11481" s="53"/>
      <c r="AE11481" s="53"/>
      <c r="AF11481" s="72"/>
      <c r="AG11481" s="70"/>
      <c r="AH11481" s="70"/>
      <c r="AI11481" s="70"/>
    </row>
    <row r="11482" spans="1:35" ht="12.75" customHeight="1" x14ac:dyDescent="0.2">
      <c r="A11482" s="64" t="s">
        <v>1847</v>
      </c>
      <c r="B11482" s="65" t="s">
        <v>1846</v>
      </c>
      <c r="C11482" s="65">
        <v>1834</v>
      </c>
      <c r="D11482" s="66">
        <f>VLOOKUP(A11482,'2.1 Termination Charges'!$B$4:$F$904,5,0)</f>
        <v>7.2700000000000004E-3</v>
      </c>
      <c r="G11482" s="67"/>
      <c r="H11482" s="67"/>
      <c r="J11482" s="67"/>
      <c r="P11482" s="68"/>
      <c r="Q11482" s="69"/>
      <c r="R11482" s="69"/>
      <c r="Z11482" s="70"/>
      <c r="AA11482" s="71"/>
      <c r="AB11482" s="70"/>
      <c r="AC11482" s="70"/>
      <c r="AD11482" s="53"/>
      <c r="AE11482" s="53"/>
      <c r="AF11482" s="72"/>
      <c r="AG11482" s="70"/>
      <c r="AH11482" s="70"/>
      <c r="AI11482" s="70"/>
    </row>
    <row r="11483" spans="1:35" ht="12.75" customHeight="1" x14ac:dyDescent="0.2">
      <c r="A11483" s="64" t="s">
        <v>1847</v>
      </c>
      <c r="B11483" s="65" t="s">
        <v>1846</v>
      </c>
      <c r="C11483" s="65">
        <v>1835</v>
      </c>
      <c r="D11483" s="66">
        <f>VLOOKUP(A11483,'2.1 Termination Charges'!$B$4:$F$904,5,0)</f>
        <v>7.2700000000000004E-3</v>
      </c>
      <c r="G11483" s="67"/>
      <c r="H11483" s="67"/>
      <c r="J11483" s="67"/>
      <c r="P11483" s="68"/>
      <c r="Q11483" s="69"/>
      <c r="R11483" s="69"/>
      <c r="Z11483" s="70"/>
      <c r="AA11483" s="71"/>
      <c r="AB11483" s="70"/>
      <c r="AC11483" s="70"/>
      <c r="AD11483" s="53"/>
      <c r="AE11483" s="53"/>
      <c r="AF11483" s="72"/>
      <c r="AG11483" s="70"/>
      <c r="AH11483" s="70"/>
      <c r="AI11483" s="70"/>
    </row>
    <row r="11484" spans="1:35" ht="12.75" customHeight="1" x14ac:dyDescent="0.2">
      <c r="A11484" s="64" t="s">
        <v>1847</v>
      </c>
      <c r="B11484" s="65" t="s">
        <v>1846</v>
      </c>
      <c r="C11484" s="65">
        <v>1838</v>
      </c>
      <c r="D11484" s="66">
        <f>VLOOKUP(A11484,'2.1 Termination Charges'!$B$4:$F$904,5,0)</f>
        <v>7.2700000000000004E-3</v>
      </c>
      <c r="G11484" s="67"/>
      <c r="H11484" s="67"/>
      <c r="J11484" s="67"/>
      <c r="P11484" s="68"/>
      <c r="Q11484" s="69"/>
      <c r="R11484" s="69"/>
      <c r="Z11484" s="70"/>
      <c r="AA11484" s="71"/>
      <c r="AB11484" s="70"/>
      <c r="AC11484" s="70"/>
      <c r="AD11484" s="53"/>
      <c r="AE11484" s="53"/>
      <c r="AF11484" s="72"/>
      <c r="AG11484" s="70"/>
      <c r="AH11484" s="70"/>
      <c r="AI11484" s="70"/>
    </row>
    <row r="11485" spans="1:35" ht="12.75" customHeight="1" x14ac:dyDescent="0.2">
      <c r="A11485" s="64" t="s">
        <v>1847</v>
      </c>
      <c r="B11485" s="65" t="s">
        <v>1846</v>
      </c>
      <c r="C11485" s="65">
        <v>1839</v>
      </c>
      <c r="D11485" s="66">
        <f>VLOOKUP(A11485,'2.1 Termination Charges'!$B$4:$F$904,5,0)</f>
        <v>7.2700000000000004E-3</v>
      </c>
      <c r="G11485" s="67"/>
      <c r="H11485" s="67"/>
      <c r="J11485" s="67"/>
      <c r="P11485" s="68"/>
      <c r="Q11485" s="69"/>
      <c r="R11485" s="69"/>
      <c r="Z11485" s="70"/>
      <c r="AA11485" s="71"/>
      <c r="AB11485" s="70"/>
      <c r="AC11485" s="70"/>
      <c r="AD11485" s="53"/>
      <c r="AE11485" s="53"/>
      <c r="AF11485" s="72"/>
      <c r="AG11485" s="70"/>
      <c r="AH11485" s="70"/>
      <c r="AI11485" s="70"/>
    </row>
    <row r="11486" spans="1:35" ht="12.75" customHeight="1" x14ac:dyDescent="0.2">
      <c r="A11486" s="64" t="s">
        <v>1847</v>
      </c>
      <c r="B11486" s="65" t="s">
        <v>1846</v>
      </c>
      <c r="C11486" s="65">
        <v>1840</v>
      </c>
      <c r="D11486" s="66">
        <f>VLOOKUP(A11486,'2.1 Termination Charges'!$B$4:$F$904,5,0)</f>
        <v>7.2700000000000004E-3</v>
      </c>
      <c r="G11486" s="67"/>
      <c r="H11486" s="67"/>
      <c r="J11486" s="67"/>
      <c r="P11486" s="68"/>
      <c r="Q11486" s="69"/>
      <c r="R11486" s="69"/>
      <c r="Z11486" s="70"/>
      <c r="AA11486" s="71"/>
      <c r="AB11486" s="70"/>
      <c r="AC11486" s="70"/>
      <c r="AD11486" s="53"/>
      <c r="AE11486" s="53"/>
      <c r="AF11486" s="72"/>
      <c r="AG11486" s="70"/>
      <c r="AH11486" s="70"/>
      <c r="AI11486" s="70"/>
    </row>
    <row r="11487" spans="1:35" ht="12.75" customHeight="1" x14ac:dyDescent="0.2">
      <c r="A11487" s="64" t="s">
        <v>1847</v>
      </c>
      <c r="B11487" s="65" t="s">
        <v>1846</v>
      </c>
      <c r="C11487" s="65">
        <v>1843</v>
      </c>
      <c r="D11487" s="66">
        <f>VLOOKUP(A11487,'2.1 Termination Charges'!$B$4:$F$904,5,0)</f>
        <v>7.2700000000000004E-3</v>
      </c>
      <c r="G11487" s="67"/>
      <c r="H11487" s="67"/>
      <c r="J11487" s="67"/>
      <c r="P11487" s="68"/>
      <c r="Q11487" s="69"/>
      <c r="R11487" s="69"/>
      <c r="Z11487" s="70"/>
      <c r="AA11487" s="71"/>
      <c r="AB11487" s="70"/>
      <c r="AC11487" s="70"/>
      <c r="AD11487" s="53"/>
      <c r="AE11487" s="53"/>
      <c r="AF11487" s="72"/>
      <c r="AG11487" s="70"/>
      <c r="AH11487" s="70"/>
      <c r="AI11487" s="70"/>
    </row>
    <row r="11488" spans="1:35" ht="12.75" customHeight="1" x14ac:dyDescent="0.2">
      <c r="A11488" s="64" t="s">
        <v>1847</v>
      </c>
      <c r="B11488" s="65" t="s">
        <v>1846</v>
      </c>
      <c r="C11488" s="65">
        <v>1845</v>
      </c>
      <c r="D11488" s="66">
        <f>VLOOKUP(A11488,'2.1 Termination Charges'!$B$4:$F$904,5,0)</f>
        <v>7.2700000000000004E-3</v>
      </c>
      <c r="G11488" s="67"/>
      <c r="H11488" s="67"/>
      <c r="J11488" s="67"/>
      <c r="P11488" s="68"/>
      <c r="Q11488" s="69"/>
      <c r="R11488" s="69"/>
      <c r="Z11488" s="70"/>
      <c r="AA11488" s="71"/>
      <c r="AB11488" s="70"/>
      <c r="AC11488" s="70"/>
      <c r="AD11488" s="53"/>
      <c r="AE11488" s="53"/>
      <c r="AF11488" s="72"/>
      <c r="AG11488" s="70"/>
      <c r="AH11488" s="70"/>
      <c r="AI11488" s="70"/>
    </row>
    <row r="11489" spans="1:35" ht="12.75" customHeight="1" x14ac:dyDescent="0.2">
      <c r="A11489" s="64" t="s">
        <v>1847</v>
      </c>
      <c r="B11489" s="65" t="s">
        <v>1846</v>
      </c>
      <c r="C11489" s="65">
        <v>1846</v>
      </c>
      <c r="D11489" s="66">
        <f>VLOOKUP(A11489,'2.1 Termination Charges'!$B$4:$F$904,5,0)</f>
        <v>7.2700000000000004E-3</v>
      </c>
      <c r="G11489" s="67"/>
      <c r="H11489" s="67"/>
      <c r="J11489" s="67"/>
      <c r="P11489" s="68"/>
      <c r="Q11489" s="69"/>
      <c r="R11489" s="69"/>
      <c r="Z11489" s="70"/>
      <c r="AA11489" s="71"/>
      <c r="AB11489" s="70"/>
      <c r="AC11489" s="70"/>
      <c r="AD11489" s="53"/>
      <c r="AE11489" s="53"/>
      <c r="AF11489" s="72"/>
      <c r="AG11489" s="70"/>
      <c r="AH11489" s="70"/>
      <c r="AI11489" s="70"/>
    </row>
    <row r="11490" spans="1:35" ht="12.75" customHeight="1" x14ac:dyDescent="0.2">
      <c r="A11490" s="64" t="s">
        <v>1847</v>
      </c>
      <c r="B11490" s="65" t="s">
        <v>1846</v>
      </c>
      <c r="C11490" s="65">
        <v>1847</v>
      </c>
      <c r="D11490" s="66">
        <f>VLOOKUP(A11490,'2.1 Termination Charges'!$B$4:$F$904,5,0)</f>
        <v>7.2700000000000004E-3</v>
      </c>
      <c r="G11490" s="67"/>
      <c r="H11490" s="67"/>
      <c r="J11490" s="67"/>
      <c r="P11490" s="68"/>
      <c r="Q11490" s="69"/>
      <c r="R11490" s="69"/>
      <c r="Z11490" s="70"/>
      <c r="AA11490" s="71"/>
      <c r="AB11490" s="70"/>
      <c r="AC11490" s="70"/>
      <c r="AD11490" s="53"/>
      <c r="AE11490" s="53"/>
      <c r="AF11490" s="72"/>
      <c r="AG11490" s="70"/>
      <c r="AH11490" s="70"/>
      <c r="AI11490" s="70"/>
    </row>
    <row r="11491" spans="1:35" ht="12.75" customHeight="1" x14ac:dyDescent="0.2">
      <c r="A11491" s="64" t="s">
        <v>1847</v>
      </c>
      <c r="B11491" s="65" t="s">
        <v>1846</v>
      </c>
      <c r="C11491" s="65">
        <v>1848</v>
      </c>
      <c r="D11491" s="66">
        <f>VLOOKUP(A11491,'2.1 Termination Charges'!$B$4:$F$904,5,0)</f>
        <v>7.2700000000000004E-3</v>
      </c>
      <c r="G11491" s="67"/>
      <c r="H11491" s="67"/>
      <c r="J11491" s="67"/>
      <c r="P11491" s="68"/>
      <c r="Q11491" s="69"/>
      <c r="R11491" s="69"/>
      <c r="Z11491" s="70"/>
      <c r="AA11491" s="71"/>
      <c r="AB11491" s="70"/>
      <c r="AC11491" s="70"/>
      <c r="AD11491" s="53"/>
      <c r="AE11491" s="53"/>
      <c r="AF11491" s="72"/>
      <c r="AG11491" s="70"/>
      <c r="AH11491" s="70"/>
      <c r="AI11491" s="70"/>
    </row>
    <row r="11492" spans="1:35" ht="12.75" customHeight="1" x14ac:dyDescent="0.2">
      <c r="A11492" s="64" t="s">
        <v>1847</v>
      </c>
      <c r="B11492" s="65" t="s">
        <v>1846</v>
      </c>
      <c r="C11492" s="65">
        <v>1850</v>
      </c>
      <c r="D11492" s="66">
        <f>VLOOKUP(A11492,'2.1 Termination Charges'!$B$4:$F$904,5,0)</f>
        <v>7.2700000000000004E-3</v>
      </c>
      <c r="G11492" s="67"/>
      <c r="H11492" s="67"/>
      <c r="J11492" s="67"/>
      <c r="P11492" s="68"/>
      <c r="Q11492" s="69"/>
      <c r="R11492" s="69"/>
      <c r="Z11492" s="70"/>
      <c r="AA11492" s="71"/>
      <c r="AB11492" s="70"/>
      <c r="AC11492" s="70"/>
      <c r="AD11492" s="53"/>
      <c r="AE11492" s="53"/>
      <c r="AF11492" s="72"/>
      <c r="AG11492" s="70"/>
      <c r="AH11492" s="70"/>
      <c r="AI11492" s="70"/>
    </row>
    <row r="11493" spans="1:35" ht="12.75" customHeight="1" x14ac:dyDescent="0.2">
      <c r="A11493" s="64" t="s">
        <v>1847</v>
      </c>
      <c r="B11493" s="65" t="s">
        <v>1846</v>
      </c>
      <c r="C11493" s="65">
        <v>1853</v>
      </c>
      <c r="D11493" s="66">
        <f>VLOOKUP(A11493,'2.1 Termination Charges'!$B$4:$F$904,5,0)</f>
        <v>7.2700000000000004E-3</v>
      </c>
      <c r="G11493" s="67"/>
      <c r="H11493" s="67"/>
      <c r="J11493" s="67"/>
      <c r="P11493" s="68"/>
      <c r="Q11493" s="69"/>
      <c r="R11493" s="69"/>
      <c r="Z11493" s="70"/>
      <c r="AA11493" s="71"/>
      <c r="AB11493" s="70"/>
      <c r="AC11493" s="70"/>
      <c r="AD11493" s="53"/>
      <c r="AE11493" s="53"/>
      <c r="AF11493" s="72"/>
      <c r="AG11493" s="70"/>
      <c r="AH11493" s="70"/>
      <c r="AI11493" s="70"/>
    </row>
    <row r="11494" spans="1:35" ht="12.75" customHeight="1" x14ac:dyDescent="0.2">
      <c r="A11494" s="64" t="s">
        <v>1847</v>
      </c>
      <c r="B11494" s="65" t="s">
        <v>1846</v>
      </c>
      <c r="C11494" s="65">
        <v>1854</v>
      </c>
      <c r="D11494" s="66">
        <f>VLOOKUP(A11494,'2.1 Termination Charges'!$B$4:$F$904,5,0)</f>
        <v>7.2700000000000004E-3</v>
      </c>
      <c r="G11494" s="67"/>
      <c r="H11494" s="67"/>
      <c r="J11494" s="67"/>
      <c r="P11494" s="68"/>
      <c r="Q11494" s="69"/>
      <c r="R11494" s="69"/>
      <c r="Z11494" s="70"/>
      <c r="AA11494" s="71"/>
      <c r="AB11494" s="70"/>
      <c r="AC11494" s="70"/>
      <c r="AD11494" s="53"/>
      <c r="AE11494" s="53"/>
      <c r="AF11494" s="72"/>
      <c r="AG11494" s="70"/>
      <c r="AH11494" s="70"/>
      <c r="AI11494" s="70"/>
    </row>
    <row r="11495" spans="1:35" ht="12.75" customHeight="1" x14ac:dyDescent="0.2">
      <c r="A11495" s="64" t="s">
        <v>1847</v>
      </c>
      <c r="B11495" s="65" t="s">
        <v>1846</v>
      </c>
      <c r="C11495" s="65">
        <v>1856</v>
      </c>
      <c r="D11495" s="66">
        <f>VLOOKUP(A11495,'2.1 Termination Charges'!$B$4:$F$904,5,0)</f>
        <v>7.2700000000000004E-3</v>
      </c>
      <c r="G11495" s="67"/>
      <c r="H11495" s="67"/>
      <c r="J11495" s="67"/>
      <c r="P11495" s="68"/>
      <c r="Q11495" s="69"/>
      <c r="R11495" s="69"/>
      <c r="Z11495" s="70"/>
      <c r="AA11495" s="71"/>
      <c r="AB11495" s="70"/>
      <c r="AC11495" s="70"/>
      <c r="AD11495" s="53"/>
      <c r="AE11495" s="53"/>
      <c r="AF11495" s="72"/>
      <c r="AG11495" s="70"/>
      <c r="AH11495" s="70"/>
      <c r="AI11495" s="70"/>
    </row>
    <row r="11496" spans="1:35" ht="12.75" customHeight="1" x14ac:dyDescent="0.2">
      <c r="A11496" s="64" t="s">
        <v>1847</v>
      </c>
      <c r="B11496" s="65" t="s">
        <v>1846</v>
      </c>
      <c r="C11496" s="65">
        <v>1857</v>
      </c>
      <c r="D11496" s="66">
        <f>VLOOKUP(A11496,'2.1 Termination Charges'!$B$4:$F$904,5,0)</f>
        <v>7.2700000000000004E-3</v>
      </c>
      <c r="G11496" s="67"/>
      <c r="H11496" s="67"/>
      <c r="J11496" s="67"/>
      <c r="P11496" s="68"/>
      <c r="Q11496" s="69"/>
      <c r="R11496" s="69"/>
      <c r="Z11496" s="70"/>
      <c r="AA11496" s="71"/>
      <c r="AB11496" s="70"/>
      <c r="AC11496" s="70"/>
      <c r="AD11496" s="53"/>
      <c r="AE11496" s="53"/>
      <c r="AF11496" s="72"/>
      <c r="AG11496" s="70"/>
      <c r="AH11496" s="70"/>
      <c r="AI11496" s="70"/>
    </row>
    <row r="11497" spans="1:35" ht="12.75" customHeight="1" x14ac:dyDescent="0.2">
      <c r="A11497" s="64" t="s">
        <v>1847</v>
      </c>
      <c r="B11497" s="65" t="s">
        <v>1846</v>
      </c>
      <c r="C11497" s="65">
        <v>1858</v>
      </c>
      <c r="D11497" s="66">
        <f>VLOOKUP(A11497,'2.1 Termination Charges'!$B$4:$F$904,5,0)</f>
        <v>7.2700000000000004E-3</v>
      </c>
      <c r="G11497" s="67"/>
      <c r="H11497" s="67"/>
      <c r="J11497" s="67"/>
      <c r="P11497" s="68"/>
      <c r="Q11497" s="69"/>
      <c r="R11497" s="69"/>
      <c r="Z11497" s="70"/>
      <c r="AA11497" s="71"/>
      <c r="AB11497" s="70"/>
      <c r="AC11497" s="70"/>
      <c r="AD11497" s="53"/>
      <c r="AE11497" s="53"/>
      <c r="AF11497" s="72"/>
      <c r="AG11497" s="70"/>
      <c r="AH11497" s="70"/>
      <c r="AI11497" s="70"/>
    </row>
    <row r="11498" spans="1:35" ht="12.75" customHeight="1" x14ac:dyDescent="0.2">
      <c r="A11498" s="64" t="s">
        <v>1847</v>
      </c>
      <c r="B11498" s="65" t="s">
        <v>1846</v>
      </c>
      <c r="C11498" s="65">
        <v>1859</v>
      </c>
      <c r="D11498" s="66">
        <f>VLOOKUP(A11498,'2.1 Termination Charges'!$B$4:$F$904,5,0)</f>
        <v>7.2700000000000004E-3</v>
      </c>
      <c r="G11498" s="67"/>
      <c r="H11498" s="67"/>
      <c r="J11498" s="67"/>
      <c r="P11498" s="68"/>
      <c r="Q11498" s="69"/>
      <c r="R11498" s="69"/>
      <c r="Z11498" s="70"/>
      <c r="AA11498" s="71"/>
      <c r="AB11498" s="70"/>
      <c r="AC11498" s="70"/>
      <c r="AD11498" s="53"/>
      <c r="AE11498" s="53"/>
      <c r="AF11498" s="72"/>
      <c r="AG11498" s="70"/>
      <c r="AH11498" s="70"/>
      <c r="AI11498" s="70"/>
    </row>
    <row r="11499" spans="1:35" ht="12.75" customHeight="1" x14ac:dyDescent="0.2">
      <c r="A11499" s="64" t="s">
        <v>1847</v>
      </c>
      <c r="B11499" s="65" t="s">
        <v>1846</v>
      </c>
      <c r="C11499" s="65">
        <v>1860</v>
      </c>
      <c r="D11499" s="66">
        <f>VLOOKUP(A11499,'2.1 Termination Charges'!$B$4:$F$904,5,0)</f>
        <v>7.2700000000000004E-3</v>
      </c>
      <c r="G11499" s="67"/>
      <c r="H11499" s="67"/>
      <c r="J11499" s="67"/>
      <c r="P11499" s="68"/>
      <c r="Q11499" s="69"/>
      <c r="R11499" s="69"/>
      <c r="Z11499" s="70"/>
      <c r="AA11499" s="71"/>
      <c r="AB11499" s="70"/>
      <c r="AC11499" s="70"/>
      <c r="AD11499" s="53"/>
      <c r="AE11499" s="53"/>
      <c r="AF11499" s="72"/>
      <c r="AG11499" s="70"/>
      <c r="AH11499" s="70"/>
      <c r="AI11499" s="70"/>
    </row>
    <row r="11500" spans="1:35" ht="12.75" customHeight="1" x14ac:dyDescent="0.2">
      <c r="A11500" s="64" t="s">
        <v>1847</v>
      </c>
      <c r="B11500" s="65" t="s">
        <v>1846</v>
      </c>
      <c r="C11500" s="65">
        <v>1861</v>
      </c>
      <c r="D11500" s="66">
        <f>VLOOKUP(A11500,'2.1 Termination Charges'!$B$4:$F$904,5,0)</f>
        <v>7.2700000000000004E-3</v>
      </c>
      <c r="G11500" s="67"/>
      <c r="H11500" s="67"/>
      <c r="J11500" s="67"/>
      <c r="P11500" s="68"/>
      <c r="Q11500" s="69"/>
      <c r="R11500" s="69"/>
      <c r="Z11500" s="70"/>
      <c r="AA11500" s="71"/>
      <c r="AB11500" s="70"/>
      <c r="AC11500" s="70"/>
      <c r="AD11500" s="53"/>
      <c r="AE11500" s="53"/>
      <c r="AF11500" s="72"/>
      <c r="AG11500" s="70"/>
      <c r="AH11500" s="70"/>
      <c r="AI11500" s="70"/>
    </row>
    <row r="11501" spans="1:35" ht="12.75" customHeight="1" x14ac:dyDescent="0.2">
      <c r="A11501" s="64" t="s">
        <v>1847</v>
      </c>
      <c r="B11501" s="65" t="s">
        <v>1846</v>
      </c>
      <c r="C11501" s="65">
        <v>1862</v>
      </c>
      <c r="D11501" s="66">
        <f>VLOOKUP(A11501,'2.1 Termination Charges'!$B$4:$F$904,5,0)</f>
        <v>7.2700000000000004E-3</v>
      </c>
      <c r="G11501" s="67"/>
      <c r="H11501" s="67"/>
      <c r="J11501" s="67"/>
      <c r="P11501" s="68"/>
      <c r="Q11501" s="69"/>
      <c r="R11501" s="69"/>
      <c r="Z11501" s="70"/>
      <c r="AA11501" s="71"/>
      <c r="AB11501" s="70"/>
      <c r="AC11501" s="70"/>
      <c r="AD11501" s="53"/>
      <c r="AE11501" s="53"/>
      <c r="AF11501" s="72"/>
      <c r="AG11501" s="70"/>
      <c r="AH11501" s="70"/>
      <c r="AI11501" s="70"/>
    </row>
    <row r="11502" spans="1:35" ht="12.75" customHeight="1" x14ac:dyDescent="0.2">
      <c r="A11502" s="64" t="s">
        <v>1847</v>
      </c>
      <c r="B11502" s="65" t="s">
        <v>1846</v>
      </c>
      <c r="C11502" s="65">
        <v>1863</v>
      </c>
      <c r="D11502" s="66">
        <f>VLOOKUP(A11502,'2.1 Termination Charges'!$B$4:$F$904,5,0)</f>
        <v>7.2700000000000004E-3</v>
      </c>
      <c r="G11502" s="67"/>
      <c r="H11502" s="67"/>
      <c r="J11502" s="67"/>
      <c r="P11502" s="68"/>
      <c r="Q11502" s="69"/>
      <c r="R11502" s="69"/>
      <c r="Z11502" s="70"/>
      <c r="AA11502" s="71"/>
      <c r="AB11502" s="70"/>
      <c r="AC11502" s="70"/>
      <c r="AD11502" s="53"/>
      <c r="AE11502" s="53"/>
      <c r="AF11502" s="72"/>
      <c r="AG11502" s="70"/>
      <c r="AH11502" s="70"/>
      <c r="AI11502" s="70"/>
    </row>
    <row r="11503" spans="1:35" ht="12.75" customHeight="1" x14ac:dyDescent="0.2">
      <c r="A11503" s="64" t="s">
        <v>1847</v>
      </c>
      <c r="B11503" s="65" t="s">
        <v>1846</v>
      </c>
      <c r="C11503" s="65">
        <v>1864</v>
      </c>
      <c r="D11503" s="66">
        <f>VLOOKUP(A11503,'2.1 Termination Charges'!$B$4:$F$904,5,0)</f>
        <v>7.2700000000000004E-3</v>
      </c>
      <c r="G11503" s="67"/>
      <c r="H11503" s="67"/>
      <c r="J11503" s="67"/>
      <c r="P11503" s="68"/>
      <c r="Q11503" s="69"/>
      <c r="R11503" s="69"/>
      <c r="Z11503" s="70"/>
      <c r="AA11503" s="71"/>
      <c r="AB11503" s="70"/>
      <c r="AC11503" s="70"/>
      <c r="AD11503" s="53"/>
      <c r="AE11503" s="53"/>
      <c r="AF11503" s="72"/>
      <c r="AG11503" s="70"/>
      <c r="AH11503" s="70"/>
      <c r="AI11503" s="70"/>
    </row>
    <row r="11504" spans="1:35" ht="12.75" customHeight="1" x14ac:dyDescent="0.2">
      <c r="A11504" s="64" t="s">
        <v>1847</v>
      </c>
      <c r="B11504" s="65" t="s">
        <v>1846</v>
      </c>
      <c r="C11504" s="65">
        <v>1865</v>
      </c>
      <c r="D11504" s="66">
        <f>VLOOKUP(A11504,'2.1 Termination Charges'!$B$4:$F$904,5,0)</f>
        <v>7.2700000000000004E-3</v>
      </c>
      <c r="G11504" s="67"/>
      <c r="H11504" s="67"/>
      <c r="J11504" s="67"/>
      <c r="P11504" s="68"/>
      <c r="Q11504" s="69"/>
      <c r="R11504" s="69"/>
      <c r="Z11504" s="70"/>
      <c r="AA11504" s="71"/>
      <c r="AB11504" s="70"/>
      <c r="AC11504" s="70"/>
      <c r="AD11504" s="53"/>
      <c r="AE11504" s="53"/>
      <c r="AF11504" s="72"/>
      <c r="AG11504" s="70"/>
      <c r="AH11504" s="70"/>
      <c r="AI11504" s="70"/>
    </row>
    <row r="11505" spans="1:35" ht="12.75" customHeight="1" x14ac:dyDescent="0.2">
      <c r="A11505" s="64" t="s">
        <v>1847</v>
      </c>
      <c r="B11505" s="65" t="s">
        <v>1846</v>
      </c>
      <c r="C11505" s="65">
        <v>1870</v>
      </c>
      <c r="D11505" s="66">
        <f>VLOOKUP(A11505,'2.1 Termination Charges'!$B$4:$F$904,5,0)</f>
        <v>7.2700000000000004E-3</v>
      </c>
      <c r="G11505" s="67"/>
      <c r="H11505" s="67"/>
      <c r="J11505" s="67"/>
      <c r="P11505" s="68"/>
      <c r="Q11505" s="69"/>
      <c r="R11505" s="69"/>
      <c r="Z11505" s="70"/>
      <c r="AA11505" s="71"/>
      <c r="AB11505" s="70"/>
      <c r="AC11505" s="70"/>
      <c r="AD11505" s="53"/>
      <c r="AE11505" s="53"/>
      <c r="AF11505" s="72"/>
      <c r="AG11505" s="70"/>
      <c r="AH11505" s="70"/>
      <c r="AI11505" s="70"/>
    </row>
    <row r="11506" spans="1:35" ht="12.75" customHeight="1" x14ac:dyDescent="0.2">
      <c r="A11506" s="64" t="s">
        <v>1847</v>
      </c>
      <c r="B11506" s="65" t="s">
        <v>1846</v>
      </c>
      <c r="C11506" s="65">
        <v>1872</v>
      </c>
      <c r="D11506" s="66">
        <f>VLOOKUP(A11506,'2.1 Termination Charges'!$B$4:$F$904,5,0)</f>
        <v>7.2700000000000004E-3</v>
      </c>
      <c r="G11506" s="67"/>
      <c r="H11506" s="67"/>
      <c r="J11506" s="67"/>
      <c r="P11506" s="68"/>
      <c r="Q11506" s="69"/>
      <c r="R11506" s="69"/>
      <c r="Z11506" s="70"/>
      <c r="AA11506" s="71"/>
      <c r="AB11506" s="70"/>
      <c r="AC11506" s="70"/>
      <c r="AD11506" s="53"/>
      <c r="AE11506" s="53"/>
      <c r="AF11506" s="72"/>
      <c r="AG11506" s="70"/>
      <c r="AH11506" s="70"/>
      <c r="AI11506" s="70"/>
    </row>
    <row r="11507" spans="1:35" ht="12.75" customHeight="1" x14ac:dyDescent="0.2">
      <c r="A11507" s="64" t="s">
        <v>1847</v>
      </c>
      <c r="B11507" s="65" t="s">
        <v>1846</v>
      </c>
      <c r="C11507" s="65">
        <v>1878</v>
      </c>
      <c r="D11507" s="66">
        <f>VLOOKUP(A11507,'2.1 Termination Charges'!$B$4:$F$904,5,0)</f>
        <v>7.2700000000000004E-3</v>
      </c>
      <c r="G11507" s="67"/>
      <c r="H11507" s="67"/>
      <c r="J11507" s="67"/>
      <c r="P11507" s="68"/>
      <c r="Q11507" s="69"/>
      <c r="R11507" s="69"/>
      <c r="Z11507" s="70"/>
      <c r="AA11507" s="71"/>
      <c r="AB11507" s="70"/>
      <c r="AC11507" s="70"/>
      <c r="AD11507" s="53"/>
      <c r="AE11507" s="53"/>
      <c r="AF11507" s="72"/>
      <c r="AG11507" s="70"/>
      <c r="AH11507" s="70"/>
      <c r="AI11507" s="70"/>
    </row>
    <row r="11508" spans="1:35" ht="12.75" customHeight="1" x14ac:dyDescent="0.2">
      <c r="A11508" s="64" t="s">
        <v>1847</v>
      </c>
      <c r="B11508" s="65" t="s">
        <v>1846</v>
      </c>
      <c r="C11508" s="65">
        <v>1880</v>
      </c>
      <c r="D11508" s="66">
        <f>VLOOKUP(A11508,'2.1 Termination Charges'!$B$4:$F$904,5,0)</f>
        <v>7.2700000000000004E-3</v>
      </c>
      <c r="G11508" s="67"/>
      <c r="H11508" s="67"/>
      <c r="J11508" s="67"/>
      <c r="P11508" s="68"/>
      <c r="Q11508" s="69"/>
      <c r="R11508" s="69"/>
      <c r="Z11508" s="70"/>
      <c r="AA11508" s="71"/>
      <c r="AB11508" s="70"/>
      <c r="AC11508" s="70"/>
      <c r="AD11508" s="53"/>
      <c r="AE11508" s="53"/>
      <c r="AF11508" s="72"/>
      <c r="AG11508" s="70"/>
      <c r="AH11508" s="70"/>
      <c r="AI11508" s="70"/>
    </row>
    <row r="11509" spans="1:35" ht="12.75" customHeight="1" x14ac:dyDescent="0.2">
      <c r="A11509" s="64" t="s">
        <v>1847</v>
      </c>
      <c r="B11509" s="65" t="s">
        <v>1846</v>
      </c>
      <c r="C11509" s="65">
        <v>1881</v>
      </c>
      <c r="D11509" s="66">
        <f>VLOOKUP(A11509,'2.1 Termination Charges'!$B$4:$F$904,5,0)</f>
        <v>7.2700000000000004E-3</v>
      </c>
      <c r="G11509" s="67"/>
      <c r="H11509" s="67"/>
      <c r="J11509" s="67"/>
      <c r="P11509" s="68"/>
      <c r="Q11509" s="69"/>
      <c r="R11509" s="69"/>
      <c r="Z11509" s="70"/>
      <c r="AA11509" s="71"/>
      <c r="AB11509" s="70"/>
      <c r="AC11509" s="70"/>
      <c r="AD11509" s="53"/>
      <c r="AE11509" s="53"/>
      <c r="AF11509" s="72"/>
      <c r="AG11509" s="70"/>
      <c r="AH11509" s="70"/>
      <c r="AI11509" s="70"/>
    </row>
    <row r="11510" spans="1:35" ht="12.75" customHeight="1" x14ac:dyDescent="0.2">
      <c r="A11510" s="64" t="s">
        <v>1847</v>
      </c>
      <c r="B11510" s="65" t="s">
        <v>1846</v>
      </c>
      <c r="C11510" s="65">
        <v>1882</v>
      </c>
      <c r="D11510" s="66">
        <f>VLOOKUP(A11510,'2.1 Termination Charges'!$B$4:$F$904,5,0)</f>
        <v>7.2700000000000004E-3</v>
      </c>
      <c r="G11510" s="67"/>
      <c r="H11510" s="67"/>
      <c r="J11510" s="67"/>
      <c r="P11510" s="68"/>
      <c r="Q11510" s="69"/>
      <c r="R11510" s="69"/>
      <c r="Z11510" s="70"/>
      <c r="AA11510" s="71"/>
      <c r="AB11510" s="70"/>
      <c r="AC11510" s="70"/>
      <c r="AD11510" s="53"/>
      <c r="AE11510" s="53"/>
      <c r="AF11510" s="72"/>
      <c r="AG11510" s="70"/>
      <c r="AH11510" s="70"/>
      <c r="AI11510" s="70"/>
    </row>
    <row r="11511" spans="1:35" ht="12.75" customHeight="1" x14ac:dyDescent="0.2">
      <c r="A11511" s="64" t="s">
        <v>1847</v>
      </c>
      <c r="B11511" s="65" t="s">
        <v>1846</v>
      </c>
      <c r="C11511" s="65">
        <v>1883</v>
      </c>
      <c r="D11511" s="66">
        <f>VLOOKUP(A11511,'2.1 Termination Charges'!$B$4:$F$904,5,0)</f>
        <v>7.2700000000000004E-3</v>
      </c>
      <c r="G11511" s="67"/>
      <c r="H11511" s="67"/>
      <c r="J11511" s="67"/>
      <c r="P11511" s="68"/>
      <c r="Q11511" s="69"/>
      <c r="R11511" s="69"/>
      <c r="Z11511" s="70"/>
      <c r="AA11511" s="71"/>
      <c r="AB11511" s="70"/>
      <c r="AC11511" s="70"/>
      <c r="AD11511" s="53"/>
      <c r="AE11511" s="53"/>
      <c r="AF11511" s="72"/>
      <c r="AG11511" s="70"/>
      <c r="AH11511" s="70"/>
      <c r="AI11511" s="70"/>
    </row>
    <row r="11512" spans="1:35" ht="12.75" customHeight="1" x14ac:dyDescent="0.2">
      <c r="A11512" s="64" t="s">
        <v>1847</v>
      </c>
      <c r="B11512" s="65" t="s">
        <v>1846</v>
      </c>
      <c r="C11512" s="65">
        <v>1884</v>
      </c>
      <c r="D11512" s="66">
        <f>VLOOKUP(A11512,'2.1 Termination Charges'!$B$4:$F$904,5,0)</f>
        <v>7.2700000000000004E-3</v>
      </c>
      <c r="G11512" s="67"/>
      <c r="H11512" s="67"/>
      <c r="J11512" s="67"/>
      <c r="P11512" s="68"/>
      <c r="Q11512" s="69"/>
      <c r="R11512" s="69"/>
      <c r="Z11512" s="70"/>
      <c r="AA11512" s="71"/>
      <c r="AB11512" s="70"/>
      <c r="AC11512" s="70"/>
      <c r="AD11512" s="53"/>
      <c r="AE11512" s="53"/>
      <c r="AF11512" s="72"/>
      <c r="AG11512" s="70"/>
      <c r="AH11512" s="70"/>
      <c r="AI11512" s="70"/>
    </row>
    <row r="11513" spans="1:35" ht="12.75" customHeight="1" x14ac:dyDescent="0.2">
      <c r="A11513" s="64" t="s">
        <v>1847</v>
      </c>
      <c r="B11513" s="65" t="s">
        <v>1846</v>
      </c>
      <c r="C11513" s="65">
        <v>1885</v>
      </c>
      <c r="D11513" s="66">
        <f>VLOOKUP(A11513,'2.1 Termination Charges'!$B$4:$F$904,5,0)</f>
        <v>7.2700000000000004E-3</v>
      </c>
      <c r="G11513" s="67"/>
      <c r="H11513" s="67"/>
      <c r="J11513" s="67"/>
      <c r="P11513" s="68"/>
      <c r="Q11513" s="69"/>
      <c r="R11513" s="69"/>
      <c r="Z11513" s="70"/>
      <c r="AA11513" s="71"/>
      <c r="AB11513" s="70"/>
      <c r="AC11513" s="70"/>
      <c r="AD11513" s="53"/>
      <c r="AE11513" s="53"/>
      <c r="AF11513" s="72"/>
      <c r="AG11513" s="70"/>
      <c r="AH11513" s="70"/>
      <c r="AI11513" s="70"/>
    </row>
    <row r="11514" spans="1:35" ht="12.75" customHeight="1" x14ac:dyDescent="0.2">
      <c r="A11514" s="64" t="s">
        <v>1847</v>
      </c>
      <c r="B11514" s="65" t="s">
        <v>1846</v>
      </c>
      <c r="C11514" s="65">
        <v>1886</v>
      </c>
      <c r="D11514" s="66">
        <f>VLOOKUP(A11514,'2.1 Termination Charges'!$B$4:$F$904,5,0)</f>
        <v>7.2700000000000004E-3</v>
      </c>
      <c r="G11514" s="67"/>
      <c r="H11514" s="67"/>
      <c r="J11514" s="67"/>
      <c r="P11514" s="68"/>
      <c r="Q11514" s="69"/>
      <c r="R11514" s="69"/>
      <c r="Z11514" s="70"/>
      <c r="AA11514" s="71"/>
      <c r="AB11514" s="70"/>
      <c r="AC11514" s="70"/>
      <c r="AD11514" s="53"/>
      <c r="AE11514" s="53"/>
      <c r="AF11514" s="72"/>
      <c r="AG11514" s="70"/>
      <c r="AH11514" s="70"/>
      <c r="AI11514" s="70"/>
    </row>
    <row r="11515" spans="1:35" ht="12.75" customHeight="1" x14ac:dyDescent="0.2">
      <c r="A11515" s="64" t="s">
        <v>1847</v>
      </c>
      <c r="B11515" s="65" t="s">
        <v>1846</v>
      </c>
      <c r="C11515" s="65">
        <v>1887</v>
      </c>
      <c r="D11515" s="66">
        <f>VLOOKUP(A11515,'2.1 Termination Charges'!$B$4:$F$904,5,0)</f>
        <v>7.2700000000000004E-3</v>
      </c>
      <c r="G11515" s="67"/>
      <c r="H11515" s="67"/>
      <c r="J11515" s="67"/>
      <c r="P11515" s="68"/>
      <c r="Q11515" s="69"/>
      <c r="R11515" s="69"/>
      <c r="Z11515" s="70"/>
      <c r="AA11515" s="71"/>
      <c r="AB11515" s="70"/>
      <c r="AC11515" s="70"/>
      <c r="AD11515" s="53"/>
      <c r="AE11515" s="53"/>
      <c r="AF11515" s="72"/>
      <c r="AG11515" s="70"/>
      <c r="AH11515" s="70"/>
      <c r="AI11515" s="70"/>
    </row>
    <row r="11516" spans="1:35" ht="12.75" customHeight="1" x14ac:dyDescent="0.2">
      <c r="A11516" s="64" t="s">
        <v>1847</v>
      </c>
      <c r="B11516" s="65" t="s">
        <v>1846</v>
      </c>
      <c r="C11516" s="65">
        <v>1889</v>
      </c>
      <c r="D11516" s="66">
        <f>VLOOKUP(A11516,'2.1 Termination Charges'!$B$4:$F$904,5,0)</f>
        <v>7.2700000000000004E-3</v>
      </c>
      <c r="G11516" s="67"/>
      <c r="H11516" s="67"/>
      <c r="J11516" s="67"/>
      <c r="P11516" s="68"/>
      <c r="Q11516" s="69"/>
      <c r="R11516" s="69"/>
      <c r="Z11516" s="70"/>
      <c r="AA11516" s="71"/>
      <c r="AB11516" s="70"/>
      <c r="AC11516" s="70"/>
      <c r="AD11516" s="53"/>
      <c r="AE11516" s="53"/>
      <c r="AF11516" s="72"/>
      <c r="AG11516" s="70"/>
      <c r="AH11516" s="70"/>
      <c r="AI11516" s="70"/>
    </row>
    <row r="11517" spans="1:35" ht="12.75" customHeight="1" x14ac:dyDescent="0.2">
      <c r="A11517" s="64" t="s">
        <v>1847</v>
      </c>
      <c r="B11517" s="65" t="s">
        <v>1846</v>
      </c>
      <c r="C11517" s="65">
        <v>1900</v>
      </c>
      <c r="D11517" s="66">
        <f>VLOOKUP(A11517,'2.1 Termination Charges'!$B$4:$F$904,5,0)</f>
        <v>7.2700000000000004E-3</v>
      </c>
      <c r="G11517" s="67"/>
      <c r="H11517" s="67"/>
      <c r="J11517" s="67"/>
      <c r="P11517" s="68"/>
      <c r="Q11517" s="69"/>
      <c r="R11517" s="69"/>
      <c r="Z11517" s="70"/>
      <c r="AA11517" s="71"/>
      <c r="AB11517" s="70"/>
      <c r="AC11517" s="70"/>
      <c r="AD11517" s="53"/>
      <c r="AE11517" s="53"/>
      <c r="AF11517" s="72"/>
      <c r="AG11517" s="70"/>
      <c r="AH11517" s="70"/>
      <c r="AI11517" s="70"/>
    </row>
    <row r="11518" spans="1:35" ht="12.75" customHeight="1" x14ac:dyDescent="0.2">
      <c r="A11518" s="64" t="s">
        <v>1847</v>
      </c>
      <c r="B11518" s="65" t="s">
        <v>1846</v>
      </c>
      <c r="C11518" s="65">
        <v>1901</v>
      </c>
      <c r="D11518" s="66">
        <f>VLOOKUP(A11518,'2.1 Termination Charges'!$B$4:$F$904,5,0)</f>
        <v>7.2700000000000004E-3</v>
      </c>
      <c r="G11518" s="67"/>
      <c r="H11518" s="67"/>
      <c r="J11518" s="67"/>
      <c r="P11518" s="68"/>
      <c r="Q11518" s="69"/>
      <c r="R11518" s="69"/>
      <c r="Z11518" s="70"/>
      <c r="AA11518" s="71"/>
      <c r="AB11518" s="70"/>
      <c r="AC11518" s="70"/>
      <c r="AD11518" s="53"/>
      <c r="AE11518" s="53"/>
      <c r="AF11518" s="72"/>
      <c r="AG11518" s="70"/>
      <c r="AH11518" s="70"/>
      <c r="AI11518" s="70"/>
    </row>
    <row r="11519" spans="1:35" ht="12.75" customHeight="1" x14ac:dyDescent="0.2">
      <c r="A11519" s="64" t="s">
        <v>1847</v>
      </c>
      <c r="B11519" s="65" t="s">
        <v>1846</v>
      </c>
      <c r="C11519" s="65">
        <v>1903</v>
      </c>
      <c r="D11519" s="66">
        <f>VLOOKUP(A11519,'2.1 Termination Charges'!$B$4:$F$904,5,0)</f>
        <v>7.2700000000000004E-3</v>
      </c>
      <c r="G11519" s="67"/>
      <c r="H11519" s="67"/>
      <c r="J11519" s="67"/>
      <c r="P11519" s="68"/>
      <c r="Q11519" s="69"/>
      <c r="R11519" s="69"/>
      <c r="Z11519" s="70"/>
      <c r="AA11519" s="71"/>
      <c r="AB11519" s="70"/>
      <c r="AC11519" s="70"/>
      <c r="AD11519" s="53"/>
      <c r="AE11519" s="53"/>
      <c r="AF11519" s="72"/>
      <c r="AG11519" s="70"/>
      <c r="AH11519" s="70"/>
      <c r="AI11519" s="70"/>
    </row>
    <row r="11520" spans="1:35" ht="12.75" customHeight="1" x14ac:dyDescent="0.2">
      <c r="A11520" s="64" t="s">
        <v>1847</v>
      </c>
      <c r="B11520" s="65" t="s">
        <v>1846</v>
      </c>
      <c r="C11520" s="65">
        <v>1904</v>
      </c>
      <c r="D11520" s="66">
        <f>VLOOKUP(A11520,'2.1 Termination Charges'!$B$4:$F$904,5,0)</f>
        <v>7.2700000000000004E-3</v>
      </c>
      <c r="G11520" s="67"/>
      <c r="H11520" s="67"/>
      <c r="J11520" s="67"/>
      <c r="P11520" s="68"/>
      <c r="Q11520" s="69"/>
      <c r="R11520" s="69"/>
      <c r="Z11520" s="70"/>
      <c r="AA11520" s="71"/>
      <c r="AB11520" s="70"/>
      <c r="AC11520" s="70"/>
      <c r="AD11520" s="53"/>
      <c r="AE11520" s="53"/>
      <c r="AF11520" s="72"/>
      <c r="AG11520" s="70"/>
      <c r="AH11520" s="70"/>
      <c r="AI11520" s="70"/>
    </row>
    <row r="11521" spans="1:35" ht="12.75" customHeight="1" x14ac:dyDescent="0.2">
      <c r="A11521" s="64" t="s">
        <v>1847</v>
      </c>
      <c r="B11521" s="65" t="s">
        <v>1846</v>
      </c>
      <c r="C11521" s="65">
        <v>1906</v>
      </c>
      <c r="D11521" s="66">
        <f>VLOOKUP(A11521,'2.1 Termination Charges'!$B$4:$F$904,5,0)</f>
        <v>7.2700000000000004E-3</v>
      </c>
      <c r="G11521" s="67"/>
      <c r="H11521" s="67"/>
      <c r="J11521" s="67"/>
      <c r="P11521" s="68"/>
      <c r="Q11521" s="69"/>
      <c r="R11521" s="69"/>
      <c r="Z11521" s="70"/>
      <c r="AA11521" s="71"/>
      <c r="AB11521" s="70"/>
      <c r="AC11521" s="70"/>
      <c r="AD11521" s="53"/>
      <c r="AE11521" s="53"/>
      <c r="AF11521" s="72"/>
      <c r="AG11521" s="70"/>
      <c r="AH11521" s="70"/>
      <c r="AI11521" s="70"/>
    </row>
    <row r="11522" spans="1:35" ht="12.75" customHeight="1" x14ac:dyDescent="0.2">
      <c r="A11522" s="64" t="s">
        <v>1847</v>
      </c>
      <c r="B11522" s="65" t="s">
        <v>1846</v>
      </c>
      <c r="C11522" s="65">
        <v>1908</v>
      </c>
      <c r="D11522" s="66">
        <f>VLOOKUP(A11522,'2.1 Termination Charges'!$B$4:$F$904,5,0)</f>
        <v>7.2700000000000004E-3</v>
      </c>
      <c r="G11522" s="67"/>
      <c r="H11522" s="67"/>
      <c r="J11522" s="67"/>
      <c r="P11522" s="68"/>
      <c r="Q11522" s="69"/>
      <c r="R11522" s="69"/>
      <c r="Z11522" s="70"/>
      <c r="AA11522" s="71"/>
      <c r="AB11522" s="70"/>
      <c r="AC11522" s="70"/>
      <c r="AD11522" s="53"/>
      <c r="AE11522" s="53"/>
      <c r="AF11522" s="72"/>
      <c r="AG11522" s="70"/>
      <c r="AH11522" s="70"/>
      <c r="AI11522" s="70"/>
    </row>
    <row r="11523" spans="1:35" ht="12.75" customHeight="1" x14ac:dyDescent="0.2">
      <c r="A11523" s="64" t="s">
        <v>1847</v>
      </c>
      <c r="B11523" s="65" t="s">
        <v>1846</v>
      </c>
      <c r="C11523" s="65">
        <v>1909</v>
      </c>
      <c r="D11523" s="66">
        <f>VLOOKUP(A11523,'2.1 Termination Charges'!$B$4:$F$904,5,0)</f>
        <v>7.2700000000000004E-3</v>
      </c>
      <c r="G11523" s="67"/>
      <c r="H11523" s="67"/>
      <c r="J11523" s="67"/>
      <c r="P11523" s="68"/>
      <c r="Q11523" s="69"/>
      <c r="R11523" s="69"/>
      <c r="Z11523" s="70"/>
      <c r="AA11523" s="71"/>
      <c r="AB11523" s="70"/>
      <c r="AC11523" s="70"/>
      <c r="AD11523" s="53"/>
      <c r="AE11523" s="53"/>
      <c r="AF11523" s="72"/>
      <c r="AG11523" s="70"/>
      <c r="AH11523" s="70"/>
      <c r="AI11523" s="70"/>
    </row>
    <row r="11524" spans="1:35" ht="12.75" customHeight="1" x14ac:dyDescent="0.2">
      <c r="A11524" s="64" t="s">
        <v>1847</v>
      </c>
      <c r="B11524" s="65" t="s">
        <v>1846</v>
      </c>
      <c r="C11524" s="65">
        <v>1910</v>
      </c>
      <c r="D11524" s="66">
        <f>VLOOKUP(A11524,'2.1 Termination Charges'!$B$4:$F$904,5,0)</f>
        <v>7.2700000000000004E-3</v>
      </c>
      <c r="G11524" s="67"/>
      <c r="H11524" s="67"/>
      <c r="J11524" s="67"/>
      <c r="P11524" s="68"/>
      <c r="Q11524" s="69"/>
      <c r="R11524" s="69"/>
      <c r="Z11524" s="70"/>
      <c r="AA11524" s="71"/>
      <c r="AB11524" s="70"/>
      <c r="AC11524" s="70"/>
      <c r="AD11524" s="53"/>
      <c r="AE11524" s="53"/>
      <c r="AF11524" s="72"/>
      <c r="AG11524" s="70"/>
      <c r="AH11524" s="70"/>
      <c r="AI11524" s="70"/>
    </row>
    <row r="11525" spans="1:35" ht="12.75" customHeight="1" x14ac:dyDescent="0.2">
      <c r="A11525" s="64" t="s">
        <v>1847</v>
      </c>
      <c r="B11525" s="65" t="s">
        <v>1846</v>
      </c>
      <c r="C11525" s="65">
        <v>1912</v>
      </c>
      <c r="D11525" s="66">
        <f>VLOOKUP(A11525,'2.1 Termination Charges'!$B$4:$F$904,5,0)</f>
        <v>7.2700000000000004E-3</v>
      </c>
      <c r="G11525" s="67"/>
      <c r="H11525" s="67"/>
      <c r="J11525" s="67"/>
      <c r="P11525" s="68"/>
      <c r="Q11525" s="69"/>
      <c r="R11525" s="69"/>
      <c r="Z11525" s="70"/>
      <c r="AA11525" s="71"/>
      <c r="AB11525" s="70"/>
      <c r="AC11525" s="70"/>
      <c r="AD11525" s="53"/>
      <c r="AE11525" s="53"/>
      <c r="AF11525" s="72"/>
      <c r="AG11525" s="70"/>
      <c r="AH11525" s="70"/>
      <c r="AI11525" s="70"/>
    </row>
    <row r="11526" spans="1:35" ht="12.75" customHeight="1" x14ac:dyDescent="0.2">
      <c r="A11526" s="64" t="s">
        <v>1847</v>
      </c>
      <c r="B11526" s="65" t="s">
        <v>1846</v>
      </c>
      <c r="C11526" s="65">
        <v>1913</v>
      </c>
      <c r="D11526" s="66">
        <f>VLOOKUP(A11526,'2.1 Termination Charges'!$B$4:$F$904,5,0)</f>
        <v>7.2700000000000004E-3</v>
      </c>
      <c r="G11526" s="67"/>
      <c r="H11526" s="67"/>
      <c r="J11526" s="67"/>
      <c r="P11526" s="68"/>
      <c r="Q11526" s="69"/>
      <c r="R11526" s="69"/>
      <c r="Z11526" s="70"/>
      <c r="AA11526" s="71"/>
      <c r="AB11526" s="70"/>
      <c r="AC11526" s="70"/>
      <c r="AD11526" s="53"/>
      <c r="AE11526" s="53"/>
      <c r="AF11526" s="72"/>
      <c r="AG11526" s="70"/>
      <c r="AH11526" s="70"/>
      <c r="AI11526" s="70"/>
    </row>
    <row r="11527" spans="1:35" ht="12.75" customHeight="1" x14ac:dyDescent="0.2">
      <c r="A11527" s="64" t="s">
        <v>1847</v>
      </c>
      <c r="B11527" s="65" t="s">
        <v>1846</v>
      </c>
      <c r="C11527" s="65">
        <v>1914</v>
      </c>
      <c r="D11527" s="66">
        <f>VLOOKUP(A11527,'2.1 Termination Charges'!$B$4:$F$904,5,0)</f>
        <v>7.2700000000000004E-3</v>
      </c>
      <c r="G11527" s="67"/>
      <c r="H11527" s="67"/>
      <c r="J11527" s="67"/>
      <c r="P11527" s="68"/>
      <c r="Q11527" s="69"/>
      <c r="R11527" s="69"/>
      <c r="Z11527" s="70"/>
      <c r="AA11527" s="71"/>
      <c r="AB11527" s="70"/>
      <c r="AC11527" s="70"/>
      <c r="AD11527" s="53"/>
      <c r="AE11527" s="53"/>
      <c r="AF11527" s="72"/>
      <c r="AG11527" s="70"/>
      <c r="AH11527" s="70"/>
      <c r="AI11527" s="70"/>
    </row>
    <row r="11528" spans="1:35" ht="12.75" customHeight="1" x14ac:dyDescent="0.2">
      <c r="A11528" s="64" t="s">
        <v>1847</v>
      </c>
      <c r="B11528" s="65" t="s">
        <v>1846</v>
      </c>
      <c r="C11528" s="65">
        <v>1915</v>
      </c>
      <c r="D11528" s="66">
        <f>VLOOKUP(A11528,'2.1 Termination Charges'!$B$4:$F$904,5,0)</f>
        <v>7.2700000000000004E-3</v>
      </c>
      <c r="G11528" s="67"/>
      <c r="H11528" s="67"/>
      <c r="J11528" s="67"/>
      <c r="P11528" s="68"/>
      <c r="Q11528" s="69"/>
      <c r="R11528" s="69"/>
      <c r="Z11528" s="70"/>
      <c r="AA11528" s="71"/>
      <c r="AB11528" s="70"/>
      <c r="AC11528" s="70"/>
      <c r="AD11528" s="53"/>
      <c r="AE11528" s="53"/>
      <c r="AF11528" s="72"/>
      <c r="AG11528" s="70"/>
      <c r="AH11528" s="70"/>
      <c r="AI11528" s="70"/>
    </row>
    <row r="11529" spans="1:35" ht="12.75" customHeight="1" x14ac:dyDescent="0.2">
      <c r="A11529" s="64" t="s">
        <v>1847</v>
      </c>
      <c r="B11529" s="65" t="s">
        <v>1846</v>
      </c>
      <c r="C11529" s="65">
        <v>1916</v>
      </c>
      <c r="D11529" s="66">
        <f>VLOOKUP(A11529,'2.1 Termination Charges'!$B$4:$F$904,5,0)</f>
        <v>7.2700000000000004E-3</v>
      </c>
      <c r="G11529" s="67"/>
      <c r="H11529" s="67"/>
      <c r="J11529" s="67"/>
      <c r="P11529" s="68"/>
      <c r="Q11529" s="69"/>
      <c r="R11529" s="69"/>
      <c r="Z11529" s="70"/>
      <c r="AA11529" s="71"/>
      <c r="AB11529" s="70"/>
      <c r="AC11529" s="70"/>
      <c r="AD11529" s="53"/>
      <c r="AE11529" s="53"/>
      <c r="AF11529" s="72"/>
      <c r="AG11529" s="70"/>
      <c r="AH11529" s="70"/>
      <c r="AI11529" s="70"/>
    </row>
    <row r="11530" spans="1:35" ht="12.75" customHeight="1" x14ac:dyDescent="0.2">
      <c r="A11530" s="64" t="s">
        <v>1847</v>
      </c>
      <c r="B11530" s="65" t="s">
        <v>1846</v>
      </c>
      <c r="C11530" s="65">
        <v>1917</v>
      </c>
      <c r="D11530" s="66">
        <f>VLOOKUP(A11530,'2.1 Termination Charges'!$B$4:$F$904,5,0)</f>
        <v>7.2700000000000004E-3</v>
      </c>
      <c r="G11530" s="67"/>
      <c r="H11530" s="67"/>
      <c r="J11530" s="67"/>
      <c r="P11530" s="68"/>
      <c r="Q11530" s="69"/>
      <c r="R11530" s="69"/>
      <c r="Z11530" s="70"/>
      <c r="AA11530" s="71"/>
      <c r="AB11530" s="70"/>
      <c r="AC11530" s="70"/>
      <c r="AD11530" s="53"/>
      <c r="AE11530" s="53"/>
      <c r="AF11530" s="72"/>
      <c r="AG11530" s="70"/>
      <c r="AH11530" s="70"/>
      <c r="AI11530" s="70"/>
    </row>
    <row r="11531" spans="1:35" ht="12.75" customHeight="1" x14ac:dyDescent="0.2">
      <c r="A11531" s="64" t="s">
        <v>1847</v>
      </c>
      <c r="B11531" s="65" t="s">
        <v>1846</v>
      </c>
      <c r="C11531" s="65">
        <v>1918</v>
      </c>
      <c r="D11531" s="66">
        <f>VLOOKUP(A11531,'2.1 Termination Charges'!$B$4:$F$904,5,0)</f>
        <v>7.2700000000000004E-3</v>
      </c>
      <c r="G11531" s="67"/>
      <c r="H11531" s="67"/>
      <c r="J11531" s="67"/>
      <c r="P11531" s="68"/>
      <c r="Q11531" s="69"/>
      <c r="R11531" s="69"/>
      <c r="Z11531" s="70"/>
      <c r="AA11531" s="71"/>
      <c r="AB11531" s="70"/>
      <c r="AC11531" s="70"/>
      <c r="AD11531" s="53"/>
      <c r="AE11531" s="53"/>
      <c r="AF11531" s="72"/>
      <c r="AG11531" s="70"/>
      <c r="AH11531" s="70"/>
      <c r="AI11531" s="70"/>
    </row>
    <row r="11532" spans="1:35" ht="12.75" customHeight="1" x14ac:dyDescent="0.2">
      <c r="A11532" s="64" t="s">
        <v>1847</v>
      </c>
      <c r="B11532" s="65" t="s">
        <v>1846</v>
      </c>
      <c r="C11532" s="65">
        <v>1919</v>
      </c>
      <c r="D11532" s="66">
        <f>VLOOKUP(A11532,'2.1 Termination Charges'!$B$4:$F$904,5,0)</f>
        <v>7.2700000000000004E-3</v>
      </c>
      <c r="G11532" s="67"/>
      <c r="H11532" s="67"/>
      <c r="J11532" s="67"/>
      <c r="P11532" s="68"/>
      <c r="Q11532" s="69"/>
      <c r="R11532" s="69"/>
      <c r="Z11532" s="70"/>
      <c r="AA11532" s="71"/>
      <c r="AB11532" s="70"/>
      <c r="AC11532" s="70"/>
      <c r="AD11532" s="53"/>
      <c r="AE11532" s="53"/>
      <c r="AF11532" s="72"/>
      <c r="AG11532" s="70"/>
      <c r="AH11532" s="70"/>
      <c r="AI11532" s="70"/>
    </row>
    <row r="11533" spans="1:35" ht="12.75" customHeight="1" x14ac:dyDescent="0.2">
      <c r="A11533" s="64" t="s">
        <v>1847</v>
      </c>
      <c r="B11533" s="65" t="s">
        <v>1846</v>
      </c>
      <c r="C11533" s="65">
        <v>1920</v>
      </c>
      <c r="D11533" s="66">
        <f>VLOOKUP(A11533,'2.1 Termination Charges'!$B$4:$F$904,5,0)</f>
        <v>7.2700000000000004E-3</v>
      </c>
      <c r="G11533" s="67"/>
      <c r="H11533" s="67"/>
      <c r="J11533" s="67"/>
      <c r="P11533" s="68"/>
      <c r="Q11533" s="69"/>
      <c r="R11533" s="69"/>
      <c r="Z11533" s="70"/>
      <c r="AA11533" s="71"/>
      <c r="AB11533" s="70"/>
      <c r="AC11533" s="70"/>
      <c r="AD11533" s="53"/>
      <c r="AE11533" s="53"/>
      <c r="AF11533" s="72"/>
      <c r="AG11533" s="70"/>
      <c r="AH11533" s="70"/>
      <c r="AI11533" s="70"/>
    </row>
    <row r="11534" spans="1:35" ht="12.75" customHeight="1" x14ac:dyDescent="0.2">
      <c r="A11534" s="64" t="s">
        <v>1847</v>
      </c>
      <c r="B11534" s="65" t="s">
        <v>1846</v>
      </c>
      <c r="C11534" s="65">
        <v>1921</v>
      </c>
      <c r="D11534" s="66">
        <f>VLOOKUP(A11534,'2.1 Termination Charges'!$B$4:$F$904,5,0)</f>
        <v>7.2700000000000004E-3</v>
      </c>
      <c r="G11534" s="67"/>
      <c r="H11534" s="67"/>
      <c r="J11534" s="67"/>
      <c r="P11534" s="68"/>
      <c r="Q11534" s="69"/>
      <c r="R11534" s="69"/>
      <c r="Z11534" s="70"/>
      <c r="AA11534" s="71"/>
      <c r="AB11534" s="70"/>
      <c r="AC11534" s="70"/>
      <c r="AD11534" s="53"/>
      <c r="AE11534" s="53"/>
      <c r="AF11534" s="72"/>
      <c r="AG11534" s="70"/>
      <c r="AH11534" s="70"/>
      <c r="AI11534" s="70"/>
    </row>
    <row r="11535" spans="1:35" ht="12.75" customHeight="1" x14ac:dyDescent="0.2">
      <c r="A11535" s="64" t="s">
        <v>1847</v>
      </c>
      <c r="B11535" s="65" t="s">
        <v>1846</v>
      </c>
      <c r="C11535" s="65">
        <v>1924</v>
      </c>
      <c r="D11535" s="66">
        <f>VLOOKUP(A11535,'2.1 Termination Charges'!$B$4:$F$904,5,0)</f>
        <v>7.2700000000000004E-3</v>
      </c>
      <c r="G11535" s="67"/>
      <c r="H11535" s="67"/>
      <c r="J11535" s="67"/>
      <c r="P11535" s="68"/>
      <c r="Q11535" s="69"/>
      <c r="R11535" s="69"/>
      <c r="Z11535" s="70"/>
      <c r="AA11535" s="71"/>
      <c r="AB11535" s="70"/>
      <c r="AC11535" s="70"/>
      <c r="AD11535" s="53"/>
      <c r="AE11535" s="53"/>
      <c r="AF11535" s="72"/>
      <c r="AG11535" s="70"/>
      <c r="AH11535" s="70"/>
      <c r="AI11535" s="70"/>
    </row>
    <row r="11536" spans="1:35" ht="12.75" customHeight="1" x14ac:dyDescent="0.2">
      <c r="A11536" s="64" t="s">
        <v>1847</v>
      </c>
      <c r="B11536" s="65" t="s">
        <v>1846</v>
      </c>
      <c r="C11536" s="65">
        <v>1925</v>
      </c>
      <c r="D11536" s="66">
        <f>VLOOKUP(A11536,'2.1 Termination Charges'!$B$4:$F$904,5,0)</f>
        <v>7.2700000000000004E-3</v>
      </c>
      <c r="G11536" s="67"/>
      <c r="H11536" s="67"/>
      <c r="J11536" s="67"/>
      <c r="P11536" s="68"/>
      <c r="Q11536" s="69"/>
      <c r="R11536" s="69"/>
      <c r="Z11536" s="70"/>
      <c r="AA11536" s="71"/>
      <c r="AB11536" s="70"/>
      <c r="AC11536" s="70"/>
      <c r="AD11536" s="53"/>
      <c r="AE11536" s="53"/>
      <c r="AF11536" s="72"/>
      <c r="AG11536" s="70"/>
      <c r="AH11536" s="70"/>
      <c r="AI11536" s="70"/>
    </row>
    <row r="11537" spans="1:35" ht="12.75" customHeight="1" x14ac:dyDescent="0.2">
      <c r="A11537" s="64" t="s">
        <v>1847</v>
      </c>
      <c r="B11537" s="65" t="s">
        <v>1846</v>
      </c>
      <c r="C11537" s="65">
        <v>1928</v>
      </c>
      <c r="D11537" s="66">
        <f>VLOOKUP(A11537,'2.1 Termination Charges'!$B$4:$F$904,5,0)</f>
        <v>7.2700000000000004E-3</v>
      </c>
      <c r="G11537" s="67"/>
      <c r="H11537" s="67"/>
      <c r="J11537" s="67"/>
      <c r="P11537" s="68"/>
      <c r="Q11537" s="69"/>
      <c r="R11537" s="69"/>
      <c r="Z11537" s="70"/>
      <c r="AA11537" s="71"/>
      <c r="AB11537" s="70"/>
      <c r="AC11537" s="70"/>
      <c r="AD11537" s="53"/>
      <c r="AE11537" s="53"/>
      <c r="AF11537" s="72"/>
      <c r="AG11537" s="70"/>
      <c r="AH11537" s="70"/>
      <c r="AI11537" s="70"/>
    </row>
    <row r="11538" spans="1:35" ht="12.75" customHeight="1" x14ac:dyDescent="0.2">
      <c r="A11538" s="64" t="s">
        <v>1847</v>
      </c>
      <c r="B11538" s="65" t="s">
        <v>1846</v>
      </c>
      <c r="C11538" s="65">
        <v>1929</v>
      </c>
      <c r="D11538" s="66">
        <f>VLOOKUP(A11538,'2.1 Termination Charges'!$B$4:$F$904,5,0)</f>
        <v>7.2700000000000004E-3</v>
      </c>
      <c r="G11538" s="67"/>
      <c r="H11538" s="67"/>
      <c r="J11538" s="67"/>
      <c r="P11538" s="68"/>
      <c r="Q11538" s="69"/>
      <c r="R11538" s="69"/>
      <c r="Z11538" s="70"/>
      <c r="AA11538" s="71"/>
      <c r="AB11538" s="70"/>
      <c r="AC11538" s="70"/>
      <c r="AD11538" s="53"/>
      <c r="AE11538" s="53"/>
      <c r="AF11538" s="72"/>
      <c r="AG11538" s="70"/>
      <c r="AH11538" s="70"/>
      <c r="AI11538" s="70"/>
    </row>
    <row r="11539" spans="1:35" ht="12.75" customHeight="1" x14ac:dyDescent="0.2">
      <c r="A11539" s="64" t="s">
        <v>1847</v>
      </c>
      <c r="B11539" s="65" t="s">
        <v>1846</v>
      </c>
      <c r="C11539" s="65">
        <v>1930</v>
      </c>
      <c r="D11539" s="66">
        <f>VLOOKUP(A11539,'2.1 Termination Charges'!$B$4:$F$904,5,0)</f>
        <v>7.2700000000000004E-3</v>
      </c>
      <c r="G11539" s="67"/>
      <c r="H11539" s="67"/>
      <c r="J11539" s="67"/>
      <c r="P11539" s="68"/>
      <c r="Q11539" s="69"/>
      <c r="R11539" s="69"/>
      <c r="Z11539" s="70"/>
      <c r="AA11539" s="71"/>
      <c r="AB11539" s="70"/>
      <c r="AC11539" s="70"/>
      <c r="AD11539" s="53"/>
      <c r="AE11539" s="53"/>
      <c r="AF11539" s="72"/>
      <c r="AG11539" s="70"/>
      <c r="AH11539" s="70"/>
      <c r="AI11539" s="70"/>
    </row>
    <row r="11540" spans="1:35" ht="12.75" customHeight="1" x14ac:dyDescent="0.2">
      <c r="A11540" s="64" t="s">
        <v>1847</v>
      </c>
      <c r="B11540" s="65" t="s">
        <v>1846</v>
      </c>
      <c r="C11540" s="65">
        <v>1931</v>
      </c>
      <c r="D11540" s="66">
        <f>VLOOKUP(A11540,'2.1 Termination Charges'!$B$4:$F$904,5,0)</f>
        <v>7.2700000000000004E-3</v>
      </c>
      <c r="G11540" s="67"/>
      <c r="H11540" s="67"/>
      <c r="J11540" s="67"/>
      <c r="P11540" s="68"/>
      <c r="Q11540" s="69"/>
      <c r="R11540" s="69"/>
      <c r="Z11540" s="70"/>
      <c r="AA11540" s="71"/>
      <c r="AB11540" s="70"/>
      <c r="AC11540" s="70"/>
      <c r="AD11540" s="53"/>
      <c r="AE11540" s="53"/>
      <c r="AF11540" s="72"/>
      <c r="AG11540" s="70"/>
      <c r="AH11540" s="70"/>
      <c r="AI11540" s="70"/>
    </row>
    <row r="11541" spans="1:35" ht="12.75" customHeight="1" x14ac:dyDescent="0.2">
      <c r="A11541" s="64" t="s">
        <v>1847</v>
      </c>
      <c r="B11541" s="65" t="s">
        <v>1846</v>
      </c>
      <c r="C11541" s="65">
        <v>1932</v>
      </c>
      <c r="D11541" s="66">
        <f>VLOOKUP(A11541,'2.1 Termination Charges'!$B$4:$F$904,5,0)</f>
        <v>7.2700000000000004E-3</v>
      </c>
      <c r="G11541" s="67"/>
      <c r="H11541" s="67"/>
      <c r="J11541" s="67"/>
      <c r="P11541" s="68"/>
      <c r="Q11541" s="69"/>
      <c r="R11541" s="69"/>
      <c r="Z11541" s="70"/>
      <c r="AA11541" s="71"/>
      <c r="AB11541" s="70"/>
      <c r="AC11541" s="70"/>
      <c r="AD11541" s="53"/>
      <c r="AE11541" s="53"/>
      <c r="AF11541" s="72"/>
      <c r="AG11541" s="70"/>
      <c r="AH11541" s="70"/>
      <c r="AI11541" s="70"/>
    </row>
    <row r="11542" spans="1:35" ht="12.75" customHeight="1" x14ac:dyDescent="0.2">
      <c r="A11542" s="64" t="s">
        <v>1847</v>
      </c>
      <c r="B11542" s="65" t="s">
        <v>1846</v>
      </c>
      <c r="C11542" s="65">
        <v>1934</v>
      </c>
      <c r="D11542" s="66">
        <f>VLOOKUP(A11542,'2.1 Termination Charges'!$B$4:$F$904,5,0)</f>
        <v>7.2700000000000004E-3</v>
      </c>
      <c r="G11542" s="67"/>
      <c r="H11542" s="67"/>
      <c r="J11542" s="67"/>
      <c r="P11542" s="68"/>
      <c r="Q11542" s="69"/>
      <c r="R11542" s="69"/>
      <c r="Z11542" s="70"/>
      <c r="AA11542" s="71"/>
      <c r="AB11542" s="70"/>
      <c r="AC11542" s="70"/>
      <c r="AD11542" s="53"/>
      <c r="AE11542" s="53"/>
      <c r="AF11542" s="72"/>
      <c r="AG11542" s="70"/>
      <c r="AH11542" s="70"/>
      <c r="AI11542" s="70"/>
    </row>
    <row r="11543" spans="1:35" ht="12.75" customHeight="1" x14ac:dyDescent="0.2">
      <c r="A11543" s="64" t="s">
        <v>1847</v>
      </c>
      <c r="B11543" s="65" t="s">
        <v>1846</v>
      </c>
      <c r="C11543" s="65">
        <v>1935</v>
      </c>
      <c r="D11543" s="66">
        <f>VLOOKUP(A11543,'2.1 Termination Charges'!$B$4:$F$904,5,0)</f>
        <v>7.2700000000000004E-3</v>
      </c>
      <c r="G11543" s="67"/>
      <c r="H11543" s="67"/>
      <c r="J11543" s="67"/>
      <c r="P11543" s="68"/>
      <c r="Q11543" s="69"/>
      <c r="R11543" s="69"/>
      <c r="Z11543" s="70"/>
      <c r="AA11543" s="71"/>
      <c r="AB11543" s="70"/>
      <c r="AC11543" s="70"/>
      <c r="AD11543" s="53"/>
      <c r="AE11543" s="53"/>
      <c r="AF11543" s="72"/>
      <c r="AG11543" s="70"/>
      <c r="AH11543" s="70"/>
      <c r="AI11543" s="70"/>
    </row>
    <row r="11544" spans="1:35" ht="12.75" customHeight="1" x14ac:dyDescent="0.2">
      <c r="A11544" s="64" t="s">
        <v>1847</v>
      </c>
      <c r="B11544" s="65" t="s">
        <v>1846</v>
      </c>
      <c r="C11544" s="65">
        <v>1936</v>
      </c>
      <c r="D11544" s="66">
        <f>VLOOKUP(A11544,'2.1 Termination Charges'!$B$4:$F$904,5,0)</f>
        <v>7.2700000000000004E-3</v>
      </c>
      <c r="G11544" s="67"/>
      <c r="H11544" s="67"/>
      <c r="J11544" s="67"/>
      <c r="P11544" s="68"/>
      <c r="Q11544" s="69"/>
      <c r="R11544" s="69"/>
      <c r="Z11544" s="70"/>
      <c r="AA11544" s="71"/>
      <c r="AB11544" s="70"/>
      <c r="AC11544" s="70"/>
      <c r="AD11544" s="53"/>
      <c r="AE11544" s="53"/>
      <c r="AF11544" s="72"/>
      <c r="AG11544" s="70"/>
      <c r="AH11544" s="70"/>
      <c r="AI11544" s="70"/>
    </row>
    <row r="11545" spans="1:35" ht="12.75" customHeight="1" x14ac:dyDescent="0.2">
      <c r="A11545" s="64" t="s">
        <v>1847</v>
      </c>
      <c r="B11545" s="65" t="s">
        <v>1846</v>
      </c>
      <c r="C11545" s="65">
        <v>1937</v>
      </c>
      <c r="D11545" s="66">
        <f>VLOOKUP(A11545,'2.1 Termination Charges'!$B$4:$F$904,5,0)</f>
        <v>7.2700000000000004E-3</v>
      </c>
      <c r="G11545" s="67"/>
      <c r="H11545" s="67"/>
      <c r="J11545" s="67"/>
      <c r="P11545" s="68"/>
      <c r="Q11545" s="69"/>
      <c r="R11545" s="69"/>
      <c r="Z11545" s="70"/>
      <c r="AA11545" s="71"/>
      <c r="AB11545" s="70"/>
      <c r="AC11545" s="70"/>
      <c r="AD11545" s="53"/>
      <c r="AE11545" s="53"/>
      <c r="AF11545" s="72"/>
      <c r="AG11545" s="70"/>
      <c r="AH11545" s="70"/>
      <c r="AI11545" s="70"/>
    </row>
    <row r="11546" spans="1:35" ht="12.75" customHeight="1" x14ac:dyDescent="0.2">
      <c r="A11546" s="64" t="s">
        <v>1847</v>
      </c>
      <c r="B11546" s="65" t="s">
        <v>1846</v>
      </c>
      <c r="C11546" s="65">
        <v>1938</v>
      </c>
      <c r="D11546" s="66">
        <f>VLOOKUP(A11546,'2.1 Termination Charges'!$B$4:$F$904,5,0)</f>
        <v>7.2700000000000004E-3</v>
      </c>
      <c r="G11546" s="67"/>
      <c r="H11546" s="67"/>
      <c r="J11546" s="67"/>
      <c r="P11546" s="68"/>
      <c r="Q11546" s="69"/>
      <c r="R11546" s="69"/>
      <c r="Z11546" s="70"/>
      <c r="AA11546" s="71"/>
      <c r="AB11546" s="70"/>
      <c r="AC11546" s="70"/>
      <c r="AD11546" s="53"/>
      <c r="AE11546" s="53"/>
      <c r="AF11546" s="72"/>
      <c r="AG11546" s="70"/>
      <c r="AH11546" s="70"/>
      <c r="AI11546" s="70"/>
    </row>
    <row r="11547" spans="1:35" ht="12.75" customHeight="1" x14ac:dyDescent="0.2">
      <c r="A11547" s="64" t="s">
        <v>1847</v>
      </c>
      <c r="B11547" s="65" t="s">
        <v>1846</v>
      </c>
      <c r="C11547" s="65">
        <v>1940</v>
      </c>
      <c r="D11547" s="66">
        <f>VLOOKUP(A11547,'2.1 Termination Charges'!$B$4:$F$904,5,0)</f>
        <v>7.2700000000000004E-3</v>
      </c>
      <c r="G11547" s="67"/>
      <c r="H11547" s="67"/>
      <c r="J11547" s="67"/>
      <c r="P11547" s="68"/>
      <c r="Q11547" s="69"/>
      <c r="R11547" s="69"/>
      <c r="Z11547" s="70"/>
      <c r="AA11547" s="71"/>
      <c r="AB11547" s="70"/>
      <c r="AC11547" s="70"/>
      <c r="AD11547" s="53"/>
      <c r="AE11547" s="53"/>
      <c r="AF11547" s="72"/>
      <c r="AG11547" s="70"/>
      <c r="AH11547" s="70"/>
      <c r="AI11547" s="70"/>
    </row>
    <row r="11548" spans="1:35" ht="12.75" customHeight="1" x14ac:dyDescent="0.2">
      <c r="A11548" s="64" t="s">
        <v>1847</v>
      </c>
      <c r="B11548" s="65" t="s">
        <v>1846</v>
      </c>
      <c r="C11548" s="65">
        <v>1941</v>
      </c>
      <c r="D11548" s="66">
        <f>VLOOKUP(A11548,'2.1 Termination Charges'!$B$4:$F$904,5,0)</f>
        <v>7.2700000000000004E-3</v>
      </c>
      <c r="G11548" s="67"/>
      <c r="H11548" s="67"/>
      <c r="J11548" s="67"/>
      <c r="P11548" s="68"/>
      <c r="Q11548" s="69"/>
      <c r="R11548" s="69"/>
      <c r="Z11548" s="70"/>
      <c r="AA11548" s="71"/>
      <c r="AB11548" s="70"/>
      <c r="AC11548" s="70"/>
      <c r="AD11548" s="53"/>
      <c r="AE11548" s="53"/>
      <c r="AF11548" s="72"/>
      <c r="AG11548" s="70"/>
      <c r="AH11548" s="70"/>
      <c r="AI11548" s="70"/>
    </row>
    <row r="11549" spans="1:35" ht="12.75" customHeight="1" x14ac:dyDescent="0.2">
      <c r="A11549" s="64" t="s">
        <v>1847</v>
      </c>
      <c r="B11549" s="65" t="s">
        <v>1846</v>
      </c>
      <c r="C11549" s="65">
        <v>1943</v>
      </c>
      <c r="D11549" s="66">
        <f>VLOOKUP(A11549,'2.1 Termination Charges'!$B$4:$F$904,5,0)</f>
        <v>7.2700000000000004E-3</v>
      </c>
      <c r="G11549" s="67"/>
      <c r="H11549" s="67"/>
      <c r="J11549" s="67"/>
      <c r="P11549" s="68"/>
      <c r="Q11549" s="69"/>
      <c r="R11549" s="69"/>
      <c r="Z11549" s="70"/>
      <c r="AA11549" s="71"/>
      <c r="AB11549" s="70"/>
      <c r="AC11549" s="70"/>
      <c r="AD11549" s="53"/>
      <c r="AE11549" s="53"/>
      <c r="AF11549" s="72"/>
      <c r="AG11549" s="70"/>
      <c r="AH11549" s="70"/>
      <c r="AI11549" s="70"/>
    </row>
    <row r="11550" spans="1:35" ht="12.75" customHeight="1" x14ac:dyDescent="0.2">
      <c r="A11550" s="64" t="s">
        <v>1847</v>
      </c>
      <c r="B11550" s="65" t="s">
        <v>1846</v>
      </c>
      <c r="C11550" s="65">
        <v>1945</v>
      </c>
      <c r="D11550" s="66">
        <f>VLOOKUP(A11550,'2.1 Termination Charges'!$B$4:$F$904,5,0)</f>
        <v>7.2700000000000004E-3</v>
      </c>
      <c r="G11550" s="67"/>
      <c r="H11550" s="67"/>
      <c r="J11550" s="67"/>
      <c r="P11550" s="68"/>
      <c r="Q11550" s="69"/>
      <c r="R11550" s="69"/>
      <c r="Z11550" s="70"/>
      <c r="AA11550" s="71"/>
      <c r="AB11550" s="70"/>
      <c r="AC11550" s="70"/>
      <c r="AD11550" s="53"/>
      <c r="AE11550" s="53"/>
      <c r="AF11550" s="72"/>
      <c r="AG11550" s="70"/>
      <c r="AH11550" s="70"/>
      <c r="AI11550" s="70"/>
    </row>
    <row r="11551" spans="1:35" ht="12.75" customHeight="1" x14ac:dyDescent="0.2">
      <c r="A11551" s="64" t="s">
        <v>1847</v>
      </c>
      <c r="B11551" s="65" t="s">
        <v>1846</v>
      </c>
      <c r="C11551" s="65">
        <v>1946</v>
      </c>
      <c r="D11551" s="66">
        <f>VLOOKUP(A11551,'2.1 Termination Charges'!$B$4:$F$904,5,0)</f>
        <v>7.2700000000000004E-3</v>
      </c>
      <c r="G11551" s="67"/>
      <c r="H11551" s="67"/>
      <c r="J11551" s="67"/>
      <c r="P11551" s="68"/>
      <c r="Q11551" s="69"/>
      <c r="R11551" s="69"/>
      <c r="Z11551" s="70"/>
      <c r="AA11551" s="71"/>
      <c r="AB11551" s="70"/>
      <c r="AC11551" s="70"/>
      <c r="AD11551" s="53"/>
      <c r="AE11551" s="53"/>
      <c r="AF11551" s="72"/>
      <c r="AG11551" s="70"/>
      <c r="AH11551" s="70"/>
      <c r="AI11551" s="70"/>
    </row>
    <row r="11552" spans="1:35" ht="12.75" customHeight="1" x14ac:dyDescent="0.2">
      <c r="A11552" s="64" t="s">
        <v>1847</v>
      </c>
      <c r="B11552" s="65" t="s">
        <v>1846</v>
      </c>
      <c r="C11552" s="65">
        <v>1947</v>
      </c>
      <c r="D11552" s="66">
        <f>VLOOKUP(A11552,'2.1 Termination Charges'!$B$4:$F$904,5,0)</f>
        <v>7.2700000000000004E-3</v>
      </c>
      <c r="G11552" s="67"/>
      <c r="H11552" s="67"/>
      <c r="J11552" s="67"/>
      <c r="P11552" s="68"/>
      <c r="Q11552" s="69"/>
      <c r="R11552" s="69"/>
      <c r="Z11552" s="70"/>
      <c r="AA11552" s="71"/>
      <c r="AB11552" s="70"/>
      <c r="AC11552" s="70"/>
      <c r="AD11552" s="53"/>
      <c r="AE11552" s="53"/>
      <c r="AF11552" s="72"/>
      <c r="AG11552" s="70"/>
      <c r="AH11552" s="70"/>
      <c r="AI11552" s="70"/>
    </row>
    <row r="11553" spans="1:35" ht="12.75" customHeight="1" x14ac:dyDescent="0.2">
      <c r="A11553" s="64" t="s">
        <v>1847</v>
      </c>
      <c r="B11553" s="65" t="s">
        <v>1846</v>
      </c>
      <c r="C11553" s="65">
        <v>1948</v>
      </c>
      <c r="D11553" s="66">
        <f>VLOOKUP(A11553,'2.1 Termination Charges'!$B$4:$F$904,5,0)</f>
        <v>7.2700000000000004E-3</v>
      </c>
      <c r="G11553" s="67"/>
      <c r="H11553" s="67"/>
      <c r="J11553" s="67"/>
      <c r="P11553" s="68"/>
      <c r="Q11553" s="69"/>
      <c r="R11553" s="69"/>
      <c r="Z11553" s="70"/>
      <c r="AA11553" s="71"/>
      <c r="AB11553" s="70"/>
      <c r="AC11553" s="70"/>
      <c r="AD11553" s="53"/>
      <c r="AE11553" s="53"/>
      <c r="AF11553" s="72"/>
      <c r="AG11553" s="70"/>
      <c r="AH11553" s="70"/>
      <c r="AI11553" s="70"/>
    </row>
    <row r="11554" spans="1:35" ht="12.75" customHeight="1" x14ac:dyDescent="0.2">
      <c r="A11554" s="64" t="s">
        <v>1847</v>
      </c>
      <c r="B11554" s="65" t="s">
        <v>1846</v>
      </c>
      <c r="C11554" s="65">
        <v>1949</v>
      </c>
      <c r="D11554" s="66">
        <f>VLOOKUP(A11554,'2.1 Termination Charges'!$B$4:$F$904,5,0)</f>
        <v>7.2700000000000004E-3</v>
      </c>
      <c r="G11554" s="67"/>
      <c r="H11554" s="67"/>
      <c r="J11554" s="67"/>
      <c r="P11554" s="68"/>
      <c r="Q11554" s="69"/>
      <c r="R11554" s="69"/>
      <c r="Z11554" s="70"/>
      <c r="AA11554" s="71"/>
      <c r="AB11554" s="70"/>
      <c r="AC11554" s="70"/>
      <c r="AD11554" s="53"/>
      <c r="AE11554" s="53"/>
      <c r="AF11554" s="72"/>
      <c r="AG11554" s="70"/>
      <c r="AH11554" s="70"/>
      <c r="AI11554" s="70"/>
    </row>
    <row r="11555" spans="1:35" ht="12.75" customHeight="1" x14ac:dyDescent="0.2">
      <c r="A11555" s="64" t="s">
        <v>1847</v>
      </c>
      <c r="B11555" s="65" t="s">
        <v>1846</v>
      </c>
      <c r="C11555" s="65">
        <v>1951</v>
      </c>
      <c r="D11555" s="66">
        <f>VLOOKUP(A11555,'2.1 Termination Charges'!$B$4:$F$904,5,0)</f>
        <v>7.2700000000000004E-3</v>
      </c>
      <c r="G11555" s="67"/>
      <c r="H11555" s="67"/>
      <c r="J11555" s="67"/>
      <c r="P11555" s="68"/>
      <c r="Q11555" s="69"/>
      <c r="R11555" s="69"/>
      <c r="Z11555" s="70"/>
      <c r="AA11555" s="71"/>
      <c r="AB11555" s="70"/>
      <c r="AC11555" s="70"/>
      <c r="AD11555" s="53"/>
      <c r="AE11555" s="53"/>
      <c r="AF11555" s="72"/>
      <c r="AG11555" s="70"/>
      <c r="AH11555" s="70"/>
      <c r="AI11555" s="70"/>
    </row>
    <row r="11556" spans="1:35" ht="12.75" customHeight="1" x14ac:dyDescent="0.2">
      <c r="A11556" s="64" t="s">
        <v>1847</v>
      </c>
      <c r="B11556" s="65" t="s">
        <v>1846</v>
      </c>
      <c r="C11556" s="65">
        <v>1952</v>
      </c>
      <c r="D11556" s="66">
        <f>VLOOKUP(A11556,'2.1 Termination Charges'!$B$4:$F$904,5,0)</f>
        <v>7.2700000000000004E-3</v>
      </c>
      <c r="G11556" s="67"/>
      <c r="H11556" s="67"/>
      <c r="J11556" s="67"/>
      <c r="P11556" s="68"/>
      <c r="Q11556" s="69"/>
      <c r="R11556" s="69"/>
      <c r="Z11556" s="70"/>
      <c r="AA11556" s="71"/>
      <c r="AB11556" s="70"/>
      <c r="AC11556" s="70"/>
      <c r="AD11556" s="53"/>
      <c r="AE11556" s="53"/>
      <c r="AF11556" s="72"/>
      <c r="AG11556" s="70"/>
      <c r="AH11556" s="70"/>
      <c r="AI11556" s="70"/>
    </row>
    <row r="11557" spans="1:35" ht="12.75" customHeight="1" x14ac:dyDescent="0.2">
      <c r="A11557" s="64" t="s">
        <v>1847</v>
      </c>
      <c r="B11557" s="65" t="s">
        <v>1846</v>
      </c>
      <c r="C11557" s="65">
        <v>1953</v>
      </c>
      <c r="D11557" s="66">
        <f>VLOOKUP(A11557,'2.1 Termination Charges'!$B$4:$F$904,5,0)</f>
        <v>7.2700000000000004E-3</v>
      </c>
      <c r="G11557" s="67"/>
      <c r="H11557" s="67"/>
      <c r="J11557" s="67"/>
      <c r="P11557" s="68"/>
      <c r="Q11557" s="69"/>
      <c r="R11557" s="69"/>
      <c r="Z11557" s="70"/>
      <c r="AA11557" s="71"/>
      <c r="AB11557" s="70"/>
      <c r="AC11557" s="70"/>
      <c r="AD11557" s="53"/>
      <c r="AE11557" s="53"/>
      <c r="AF11557" s="72"/>
      <c r="AG11557" s="70"/>
      <c r="AH11557" s="70"/>
      <c r="AI11557" s="70"/>
    </row>
    <row r="11558" spans="1:35" ht="12.75" customHeight="1" x14ac:dyDescent="0.2">
      <c r="A11558" s="64" t="s">
        <v>1847</v>
      </c>
      <c r="B11558" s="65" t="s">
        <v>1846</v>
      </c>
      <c r="C11558" s="65">
        <v>1954</v>
      </c>
      <c r="D11558" s="66">
        <f>VLOOKUP(A11558,'2.1 Termination Charges'!$B$4:$F$904,5,0)</f>
        <v>7.2700000000000004E-3</v>
      </c>
      <c r="G11558" s="67"/>
      <c r="H11558" s="67"/>
      <c r="J11558" s="67"/>
      <c r="P11558" s="68"/>
      <c r="Q11558" s="69"/>
      <c r="R11558" s="69"/>
      <c r="Z11558" s="70"/>
      <c r="AA11558" s="71"/>
      <c r="AB11558" s="70"/>
      <c r="AC11558" s="70"/>
      <c r="AD11558" s="53"/>
      <c r="AE11558" s="53"/>
      <c r="AF11558" s="72"/>
      <c r="AG11558" s="70"/>
      <c r="AH11558" s="70"/>
      <c r="AI11558" s="70"/>
    </row>
    <row r="11559" spans="1:35" ht="12.75" customHeight="1" x14ac:dyDescent="0.2">
      <c r="A11559" s="64" t="s">
        <v>1847</v>
      </c>
      <c r="B11559" s="65" t="s">
        <v>1846</v>
      </c>
      <c r="C11559" s="65">
        <v>1956</v>
      </c>
      <c r="D11559" s="66">
        <f>VLOOKUP(A11559,'2.1 Termination Charges'!$B$4:$F$904,5,0)</f>
        <v>7.2700000000000004E-3</v>
      </c>
      <c r="G11559" s="67"/>
      <c r="H11559" s="67"/>
      <c r="J11559" s="67"/>
      <c r="P11559" s="68"/>
      <c r="Q11559" s="69"/>
      <c r="R11559" s="69"/>
      <c r="Z11559" s="70"/>
      <c r="AA11559" s="71"/>
      <c r="AB11559" s="70"/>
      <c r="AC11559" s="70"/>
      <c r="AD11559" s="53"/>
      <c r="AE11559" s="53"/>
      <c r="AF11559" s="72"/>
      <c r="AG11559" s="70"/>
      <c r="AH11559" s="70"/>
      <c r="AI11559" s="70"/>
    </row>
    <row r="11560" spans="1:35" ht="12.75" customHeight="1" x14ac:dyDescent="0.2">
      <c r="A11560" s="64" t="s">
        <v>1847</v>
      </c>
      <c r="B11560" s="65" t="s">
        <v>1846</v>
      </c>
      <c r="C11560" s="65">
        <v>1957</v>
      </c>
      <c r="D11560" s="66">
        <f>VLOOKUP(A11560,'2.1 Termination Charges'!$B$4:$F$904,5,0)</f>
        <v>7.2700000000000004E-3</v>
      </c>
      <c r="G11560" s="67"/>
      <c r="H11560" s="67"/>
      <c r="J11560" s="67"/>
      <c r="P11560" s="68"/>
      <c r="Q11560" s="69"/>
      <c r="R11560" s="69"/>
      <c r="Z11560" s="70"/>
      <c r="AA11560" s="71"/>
      <c r="AB11560" s="70"/>
      <c r="AC11560" s="70"/>
      <c r="AD11560" s="53"/>
      <c r="AE11560" s="53"/>
      <c r="AF11560" s="72"/>
      <c r="AG11560" s="70"/>
      <c r="AH11560" s="70"/>
      <c r="AI11560" s="70"/>
    </row>
    <row r="11561" spans="1:35" ht="12.75" customHeight="1" x14ac:dyDescent="0.2">
      <c r="A11561" s="64" t="s">
        <v>1847</v>
      </c>
      <c r="B11561" s="65" t="s">
        <v>1846</v>
      </c>
      <c r="C11561" s="65">
        <v>1958</v>
      </c>
      <c r="D11561" s="66">
        <f>VLOOKUP(A11561,'2.1 Termination Charges'!$B$4:$F$904,5,0)</f>
        <v>7.2700000000000004E-3</v>
      </c>
      <c r="G11561" s="67"/>
      <c r="H11561" s="67"/>
      <c r="J11561" s="67"/>
      <c r="P11561" s="68"/>
      <c r="Q11561" s="69"/>
      <c r="R11561" s="69"/>
      <c r="Z11561" s="70"/>
      <c r="AA11561" s="71"/>
      <c r="AB11561" s="70"/>
      <c r="AC11561" s="70"/>
      <c r="AD11561" s="53"/>
      <c r="AE11561" s="53"/>
      <c r="AF11561" s="72"/>
      <c r="AG11561" s="70"/>
      <c r="AH11561" s="70"/>
      <c r="AI11561" s="70"/>
    </row>
    <row r="11562" spans="1:35" ht="12.75" customHeight="1" x14ac:dyDescent="0.2">
      <c r="A11562" s="64" t="s">
        <v>1847</v>
      </c>
      <c r="B11562" s="65" t="s">
        <v>1846</v>
      </c>
      <c r="C11562" s="65">
        <v>1959</v>
      </c>
      <c r="D11562" s="66">
        <f>VLOOKUP(A11562,'2.1 Termination Charges'!$B$4:$F$904,5,0)</f>
        <v>7.2700000000000004E-3</v>
      </c>
      <c r="G11562" s="67"/>
      <c r="H11562" s="67"/>
      <c r="J11562" s="67"/>
      <c r="P11562" s="68"/>
      <c r="Q11562" s="69"/>
      <c r="R11562" s="69"/>
      <c r="Z11562" s="70"/>
      <c r="AA11562" s="71"/>
      <c r="AB11562" s="70"/>
      <c r="AC11562" s="70"/>
      <c r="AD11562" s="53"/>
      <c r="AE11562" s="53"/>
      <c r="AF11562" s="72"/>
      <c r="AG11562" s="70"/>
      <c r="AH11562" s="70"/>
      <c r="AI11562" s="70"/>
    </row>
    <row r="11563" spans="1:35" ht="12.75" customHeight="1" x14ac:dyDescent="0.2">
      <c r="A11563" s="64" t="s">
        <v>1847</v>
      </c>
      <c r="B11563" s="65" t="s">
        <v>1846</v>
      </c>
      <c r="C11563" s="65">
        <v>1970</v>
      </c>
      <c r="D11563" s="66">
        <f>VLOOKUP(A11563,'2.1 Termination Charges'!$B$4:$F$904,5,0)</f>
        <v>7.2700000000000004E-3</v>
      </c>
      <c r="G11563" s="67"/>
      <c r="H11563" s="67"/>
      <c r="J11563" s="67"/>
      <c r="P11563" s="68"/>
      <c r="Q11563" s="69"/>
      <c r="R11563" s="69"/>
      <c r="Z11563" s="70"/>
      <c r="AA11563" s="71"/>
      <c r="AB11563" s="70"/>
      <c r="AC11563" s="70"/>
      <c r="AD11563" s="53"/>
      <c r="AE11563" s="53"/>
      <c r="AF11563" s="72"/>
      <c r="AG11563" s="70"/>
      <c r="AH11563" s="70"/>
      <c r="AI11563" s="70"/>
    </row>
    <row r="11564" spans="1:35" ht="12.75" customHeight="1" x14ac:dyDescent="0.2">
      <c r="A11564" s="64" t="s">
        <v>1847</v>
      </c>
      <c r="B11564" s="65" t="s">
        <v>1846</v>
      </c>
      <c r="C11564" s="65">
        <v>1971</v>
      </c>
      <c r="D11564" s="66">
        <f>VLOOKUP(A11564,'2.1 Termination Charges'!$B$4:$F$904,5,0)</f>
        <v>7.2700000000000004E-3</v>
      </c>
      <c r="G11564" s="67"/>
      <c r="H11564" s="67"/>
      <c r="J11564" s="67"/>
      <c r="P11564" s="68"/>
      <c r="Q11564" s="69"/>
      <c r="R11564" s="69"/>
      <c r="Z11564" s="70"/>
      <c r="AA11564" s="71"/>
      <c r="AB11564" s="70"/>
      <c r="AC11564" s="70"/>
      <c r="AD11564" s="53"/>
      <c r="AE11564" s="53"/>
      <c r="AF11564" s="72"/>
      <c r="AG11564" s="70"/>
      <c r="AH11564" s="70"/>
      <c r="AI11564" s="70"/>
    </row>
    <row r="11565" spans="1:35" ht="12.75" customHeight="1" x14ac:dyDescent="0.2">
      <c r="A11565" s="64" t="s">
        <v>1847</v>
      </c>
      <c r="B11565" s="65" t="s">
        <v>1846</v>
      </c>
      <c r="C11565" s="65">
        <v>1972</v>
      </c>
      <c r="D11565" s="66">
        <f>VLOOKUP(A11565,'2.1 Termination Charges'!$B$4:$F$904,5,0)</f>
        <v>7.2700000000000004E-3</v>
      </c>
      <c r="G11565" s="67"/>
      <c r="H11565" s="67"/>
      <c r="J11565" s="67"/>
      <c r="P11565" s="68"/>
      <c r="Q11565" s="69"/>
      <c r="R11565" s="69"/>
      <c r="Z11565" s="70"/>
      <c r="AA11565" s="71"/>
      <c r="AB11565" s="70"/>
      <c r="AC11565" s="70"/>
      <c r="AD11565" s="53"/>
      <c r="AE11565" s="53"/>
      <c r="AF11565" s="72"/>
      <c r="AG11565" s="70"/>
      <c r="AH11565" s="70"/>
      <c r="AI11565" s="70"/>
    </row>
    <row r="11566" spans="1:35" ht="12.75" customHeight="1" x14ac:dyDescent="0.2">
      <c r="A11566" s="64" t="s">
        <v>1847</v>
      </c>
      <c r="B11566" s="65" t="s">
        <v>1846</v>
      </c>
      <c r="C11566" s="65">
        <v>1973</v>
      </c>
      <c r="D11566" s="66">
        <f>VLOOKUP(A11566,'2.1 Termination Charges'!$B$4:$F$904,5,0)</f>
        <v>7.2700000000000004E-3</v>
      </c>
      <c r="G11566" s="67"/>
      <c r="H11566" s="67"/>
      <c r="J11566" s="67"/>
      <c r="P11566" s="68"/>
      <c r="Q11566" s="69"/>
      <c r="R11566" s="69"/>
      <c r="Z11566" s="70"/>
      <c r="AA11566" s="71"/>
      <c r="AB11566" s="70"/>
      <c r="AC11566" s="70"/>
      <c r="AD11566" s="53"/>
      <c r="AE11566" s="53"/>
      <c r="AF11566" s="72"/>
      <c r="AG11566" s="70"/>
      <c r="AH11566" s="70"/>
      <c r="AI11566" s="70"/>
    </row>
    <row r="11567" spans="1:35" ht="12.75" customHeight="1" x14ac:dyDescent="0.2">
      <c r="A11567" s="64" t="s">
        <v>1847</v>
      </c>
      <c r="B11567" s="65" t="s">
        <v>1846</v>
      </c>
      <c r="C11567" s="65">
        <v>1974</v>
      </c>
      <c r="D11567" s="66">
        <f>VLOOKUP(A11567,'2.1 Termination Charges'!$B$4:$F$904,5,0)</f>
        <v>7.2700000000000004E-3</v>
      </c>
      <c r="G11567" s="67"/>
      <c r="H11567" s="67"/>
      <c r="J11567" s="67"/>
      <c r="P11567" s="68"/>
      <c r="Q11567" s="69"/>
      <c r="R11567" s="69"/>
      <c r="Z11567" s="70"/>
      <c r="AA11567" s="71"/>
      <c r="AB11567" s="70"/>
      <c r="AC11567" s="70"/>
      <c r="AD11567" s="53"/>
      <c r="AE11567" s="53"/>
      <c r="AF11567" s="72"/>
      <c r="AG11567" s="70"/>
      <c r="AH11567" s="70"/>
      <c r="AI11567" s="70"/>
    </row>
    <row r="11568" spans="1:35" ht="12.75" customHeight="1" x14ac:dyDescent="0.2">
      <c r="A11568" s="64" t="s">
        <v>1847</v>
      </c>
      <c r="B11568" s="65" t="s">
        <v>1846</v>
      </c>
      <c r="C11568" s="65">
        <v>1975</v>
      </c>
      <c r="D11568" s="66">
        <f>VLOOKUP(A11568,'2.1 Termination Charges'!$B$4:$F$904,5,0)</f>
        <v>7.2700000000000004E-3</v>
      </c>
      <c r="G11568" s="67"/>
      <c r="H11568" s="67"/>
      <c r="J11568" s="67"/>
      <c r="P11568" s="68"/>
      <c r="Q11568" s="69"/>
      <c r="R11568" s="69"/>
      <c r="Z11568" s="70"/>
      <c r="AA11568" s="71"/>
      <c r="AB11568" s="70"/>
      <c r="AC11568" s="70"/>
      <c r="AD11568" s="53"/>
      <c r="AE11568" s="53"/>
      <c r="AF11568" s="72"/>
      <c r="AG11568" s="70"/>
      <c r="AH11568" s="70"/>
      <c r="AI11568" s="70"/>
    </row>
    <row r="11569" spans="1:35" ht="12.75" customHeight="1" x14ac:dyDescent="0.2">
      <c r="A11569" s="64" t="s">
        <v>1847</v>
      </c>
      <c r="B11569" s="65" t="s">
        <v>1846</v>
      </c>
      <c r="C11569" s="65">
        <v>1978</v>
      </c>
      <c r="D11569" s="66">
        <f>VLOOKUP(A11569,'2.1 Termination Charges'!$B$4:$F$904,5,0)</f>
        <v>7.2700000000000004E-3</v>
      </c>
      <c r="G11569" s="67"/>
      <c r="H11569" s="67"/>
      <c r="J11569" s="67"/>
      <c r="P11569" s="68"/>
      <c r="Q11569" s="69"/>
      <c r="R11569" s="69"/>
      <c r="Z11569" s="70"/>
      <c r="AA11569" s="71"/>
      <c r="AB11569" s="70"/>
      <c r="AC11569" s="70"/>
      <c r="AD11569" s="53"/>
      <c r="AE11569" s="53"/>
      <c r="AF11569" s="72"/>
      <c r="AG11569" s="70"/>
      <c r="AH11569" s="70"/>
      <c r="AI11569" s="70"/>
    </row>
    <row r="11570" spans="1:35" ht="12.75" customHeight="1" x14ac:dyDescent="0.2">
      <c r="A11570" s="64" t="s">
        <v>1847</v>
      </c>
      <c r="B11570" s="65" t="s">
        <v>1846</v>
      </c>
      <c r="C11570" s="65">
        <v>1979</v>
      </c>
      <c r="D11570" s="66">
        <f>VLOOKUP(A11570,'2.1 Termination Charges'!$B$4:$F$904,5,0)</f>
        <v>7.2700000000000004E-3</v>
      </c>
      <c r="G11570" s="67"/>
      <c r="H11570" s="67"/>
      <c r="J11570" s="67"/>
      <c r="P11570" s="68"/>
      <c r="Q11570" s="69"/>
      <c r="R11570" s="69"/>
      <c r="Z11570" s="70"/>
      <c r="AA11570" s="71"/>
      <c r="AB11570" s="70"/>
      <c r="AC11570" s="70"/>
      <c r="AD11570" s="53"/>
      <c r="AE11570" s="53"/>
      <c r="AF11570" s="72"/>
      <c r="AG11570" s="70"/>
      <c r="AH11570" s="70"/>
      <c r="AI11570" s="70"/>
    </row>
    <row r="11571" spans="1:35" ht="12.75" customHeight="1" x14ac:dyDescent="0.2">
      <c r="A11571" s="64" t="s">
        <v>1847</v>
      </c>
      <c r="B11571" s="65" t="s">
        <v>1846</v>
      </c>
      <c r="C11571" s="65">
        <v>1980</v>
      </c>
      <c r="D11571" s="66">
        <f>VLOOKUP(A11571,'2.1 Termination Charges'!$B$4:$F$904,5,0)</f>
        <v>7.2700000000000004E-3</v>
      </c>
      <c r="G11571" s="67"/>
      <c r="H11571" s="67"/>
      <c r="J11571" s="67"/>
      <c r="P11571" s="68"/>
      <c r="Q11571" s="69"/>
      <c r="R11571" s="69"/>
      <c r="Z11571" s="70"/>
      <c r="AA11571" s="71"/>
      <c r="AB11571" s="70"/>
      <c r="AC11571" s="70"/>
      <c r="AD11571" s="53"/>
      <c r="AE11571" s="53"/>
      <c r="AF11571" s="72"/>
      <c r="AG11571" s="70"/>
      <c r="AH11571" s="70"/>
      <c r="AI11571" s="70"/>
    </row>
    <row r="11572" spans="1:35" ht="12.75" customHeight="1" x14ac:dyDescent="0.2">
      <c r="A11572" s="64" t="s">
        <v>1847</v>
      </c>
      <c r="B11572" s="65" t="s">
        <v>1846</v>
      </c>
      <c r="C11572" s="65">
        <v>1981</v>
      </c>
      <c r="D11572" s="66">
        <f>VLOOKUP(A11572,'2.1 Termination Charges'!$B$4:$F$904,5,0)</f>
        <v>7.2700000000000004E-3</v>
      </c>
      <c r="G11572" s="67"/>
      <c r="H11572" s="67"/>
      <c r="J11572" s="67"/>
      <c r="P11572" s="68"/>
      <c r="Q11572" s="69"/>
      <c r="R11572" s="69"/>
      <c r="Z11572" s="70"/>
      <c r="AA11572" s="71"/>
      <c r="AB11572" s="70"/>
      <c r="AC11572" s="70"/>
      <c r="AD11572" s="53"/>
      <c r="AE11572" s="53"/>
      <c r="AF11572" s="72"/>
      <c r="AG11572" s="70"/>
      <c r="AH11572" s="70"/>
      <c r="AI11572" s="70"/>
    </row>
    <row r="11573" spans="1:35" ht="12.75" customHeight="1" x14ac:dyDescent="0.2">
      <c r="A11573" s="64" t="s">
        <v>1847</v>
      </c>
      <c r="B11573" s="65" t="s">
        <v>1846</v>
      </c>
      <c r="C11573" s="65">
        <v>1982</v>
      </c>
      <c r="D11573" s="66">
        <f>VLOOKUP(A11573,'2.1 Termination Charges'!$B$4:$F$904,5,0)</f>
        <v>7.2700000000000004E-3</v>
      </c>
      <c r="G11573" s="67"/>
      <c r="H11573" s="67"/>
      <c r="J11573" s="67"/>
      <c r="P11573" s="68"/>
      <c r="Q11573" s="69"/>
      <c r="R11573" s="69"/>
      <c r="Z11573" s="70"/>
      <c r="AA11573" s="71"/>
      <c r="AB11573" s="70"/>
      <c r="AC11573" s="70"/>
      <c r="AD11573" s="53"/>
      <c r="AE11573" s="53"/>
      <c r="AF11573" s="72"/>
      <c r="AG11573" s="70"/>
      <c r="AH11573" s="70"/>
      <c r="AI11573" s="70"/>
    </row>
    <row r="11574" spans="1:35" ht="12.75" customHeight="1" x14ac:dyDescent="0.2">
      <c r="A11574" s="64" t="s">
        <v>1847</v>
      </c>
      <c r="B11574" s="65" t="s">
        <v>1846</v>
      </c>
      <c r="C11574" s="65">
        <v>1983</v>
      </c>
      <c r="D11574" s="66">
        <f>VLOOKUP(A11574,'2.1 Termination Charges'!$B$4:$F$904,5,0)</f>
        <v>7.2700000000000004E-3</v>
      </c>
      <c r="G11574" s="67"/>
      <c r="H11574" s="67"/>
      <c r="J11574" s="67"/>
      <c r="P11574" s="68"/>
      <c r="Q11574" s="69"/>
      <c r="R11574" s="69"/>
      <c r="Z11574" s="70"/>
      <c r="AA11574" s="71"/>
      <c r="AB11574" s="70"/>
      <c r="AC11574" s="70"/>
      <c r="AD11574" s="53"/>
      <c r="AE11574" s="53"/>
      <c r="AF11574" s="72"/>
      <c r="AG11574" s="70"/>
      <c r="AH11574" s="70"/>
      <c r="AI11574" s="70"/>
    </row>
    <row r="11575" spans="1:35" ht="12.75" customHeight="1" x14ac:dyDescent="0.2">
      <c r="A11575" s="64" t="s">
        <v>1847</v>
      </c>
      <c r="B11575" s="65" t="s">
        <v>1846</v>
      </c>
      <c r="C11575" s="65">
        <v>1984</v>
      </c>
      <c r="D11575" s="66">
        <f>VLOOKUP(A11575,'2.1 Termination Charges'!$B$4:$F$904,5,0)</f>
        <v>7.2700000000000004E-3</v>
      </c>
      <c r="G11575" s="67"/>
      <c r="H11575" s="67"/>
      <c r="J11575" s="67"/>
      <c r="P11575" s="68"/>
      <c r="Q11575" s="69"/>
      <c r="R11575" s="69"/>
      <c r="Z11575" s="70"/>
      <c r="AA11575" s="71"/>
      <c r="AB11575" s="70"/>
      <c r="AC11575" s="70"/>
      <c r="AD11575" s="53"/>
      <c r="AE11575" s="53"/>
      <c r="AF11575" s="72"/>
      <c r="AG11575" s="70"/>
      <c r="AH11575" s="70"/>
      <c r="AI11575" s="70"/>
    </row>
    <row r="11576" spans="1:35" ht="12.75" customHeight="1" x14ac:dyDescent="0.2">
      <c r="A11576" s="64" t="s">
        <v>1847</v>
      </c>
      <c r="B11576" s="65" t="s">
        <v>1846</v>
      </c>
      <c r="C11576" s="65">
        <v>1985</v>
      </c>
      <c r="D11576" s="66">
        <f>VLOOKUP(A11576,'2.1 Termination Charges'!$B$4:$F$904,5,0)</f>
        <v>7.2700000000000004E-3</v>
      </c>
      <c r="G11576" s="67"/>
      <c r="H11576" s="67"/>
      <c r="J11576" s="67"/>
      <c r="P11576" s="68"/>
      <c r="Q11576" s="69"/>
      <c r="R11576" s="69"/>
      <c r="Z11576" s="70"/>
      <c r="AA11576" s="71"/>
      <c r="AB11576" s="70"/>
      <c r="AC11576" s="70"/>
      <c r="AD11576" s="53"/>
      <c r="AE11576" s="53"/>
      <c r="AF11576" s="72"/>
      <c r="AG11576" s="70"/>
      <c r="AH11576" s="70"/>
      <c r="AI11576" s="70"/>
    </row>
    <row r="11577" spans="1:35" ht="12.75" customHeight="1" x14ac:dyDescent="0.2">
      <c r="A11577" s="64" t="s">
        <v>1847</v>
      </c>
      <c r="B11577" s="65" t="s">
        <v>1846</v>
      </c>
      <c r="C11577" s="65">
        <v>1986</v>
      </c>
      <c r="D11577" s="66">
        <f>VLOOKUP(A11577,'2.1 Termination Charges'!$B$4:$F$904,5,0)</f>
        <v>7.2700000000000004E-3</v>
      </c>
      <c r="G11577" s="67"/>
      <c r="H11577" s="67"/>
      <c r="J11577" s="67"/>
      <c r="P11577" s="68"/>
      <c r="Q11577" s="69"/>
      <c r="R11577" s="69"/>
      <c r="Z11577" s="70"/>
      <c r="AA11577" s="71"/>
      <c r="AB11577" s="70"/>
      <c r="AC11577" s="70"/>
      <c r="AD11577" s="53"/>
      <c r="AE11577" s="53"/>
      <c r="AF11577" s="72"/>
      <c r="AG11577" s="70"/>
      <c r="AH11577" s="70"/>
      <c r="AI11577" s="70"/>
    </row>
    <row r="11578" spans="1:35" ht="12.75" customHeight="1" x14ac:dyDescent="0.2">
      <c r="A11578" s="64" t="s">
        <v>1847</v>
      </c>
      <c r="B11578" s="65" t="s">
        <v>1846</v>
      </c>
      <c r="C11578" s="65">
        <v>1987</v>
      </c>
      <c r="D11578" s="66">
        <f>VLOOKUP(A11578,'2.1 Termination Charges'!$B$4:$F$904,5,0)</f>
        <v>7.2700000000000004E-3</v>
      </c>
      <c r="G11578" s="67"/>
      <c r="H11578" s="67"/>
      <c r="J11578" s="67"/>
      <c r="P11578" s="68"/>
      <c r="Q11578" s="69"/>
      <c r="R11578" s="69"/>
      <c r="Z11578" s="70"/>
      <c r="AA11578" s="71"/>
      <c r="AB11578" s="70"/>
      <c r="AC11578" s="70"/>
      <c r="AD11578" s="53"/>
      <c r="AE11578" s="53"/>
      <c r="AF11578" s="72"/>
      <c r="AG11578" s="70"/>
      <c r="AH11578" s="70"/>
      <c r="AI11578" s="70"/>
    </row>
    <row r="11579" spans="1:35" ht="12.75" customHeight="1" x14ac:dyDescent="0.2">
      <c r="A11579" s="64" t="s">
        <v>1847</v>
      </c>
      <c r="B11579" s="65" t="s">
        <v>1846</v>
      </c>
      <c r="C11579" s="65">
        <v>1989</v>
      </c>
      <c r="D11579" s="66">
        <f>VLOOKUP(A11579,'2.1 Termination Charges'!$B$4:$F$904,5,0)</f>
        <v>7.2700000000000004E-3</v>
      </c>
      <c r="G11579" s="67"/>
      <c r="H11579" s="67"/>
      <c r="J11579" s="67"/>
      <c r="P11579" s="68"/>
      <c r="Q11579" s="69"/>
      <c r="R11579" s="69"/>
      <c r="Z11579" s="70"/>
      <c r="AA11579" s="71"/>
      <c r="AB11579" s="70"/>
      <c r="AC11579" s="70"/>
      <c r="AD11579" s="53"/>
      <c r="AE11579" s="53"/>
      <c r="AF11579" s="72"/>
      <c r="AG11579" s="70"/>
      <c r="AH11579" s="70"/>
      <c r="AI11579" s="70"/>
    </row>
    <row r="11580" spans="1:35" ht="12.75" customHeight="1" x14ac:dyDescent="0.2">
      <c r="A11580" s="64" t="s">
        <v>1849</v>
      </c>
      <c r="B11580" s="65" t="s">
        <v>1848</v>
      </c>
      <c r="C11580" s="65">
        <v>1907</v>
      </c>
      <c r="D11580" s="66">
        <f>VLOOKUP(A11580,'2.1 Termination Charges'!$B$4:$F$904,5,0)</f>
        <v>6.9089999999999999E-2</v>
      </c>
      <c r="G11580" s="67"/>
      <c r="H11580" s="67"/>
      <c r="J11580" s="67"/>
      <c r="P11580" s="68"/>
      <c r="Q11580" s="69"/>
      <c r="R11580" s="69"/>
      <c r="Z11580" s="70"/>
      <c r="AA11580" s="71"/>
      <c r="AB11580" s="70"/>
      <c r="AC11580" s="70"/>
      <c r="AD11580" s="53"/>
      <c r="AE11580" s="53"/>
      <c r="AF11580" s="72"/>
      <c r="AG11580" s="70"/>
      <c r="AH11580" s="70"/>
      <c r="AI11580" s="70"/>
    </row>
    <row r="11581" spans="1:35" ht="12.75" customHeight="1" x14ac:dyDescent="0.2">
      <c r="A11581" s="64" t="s">
        <v>1851</v>
      </c>
      <c r="B11581" s="65" t="s">
        <v>1850</v>
      </c>
      <c r="C11581" s="65">
        <v>1808</v>
      </c>
      <c r="D11581" s="66">
        <f>VLOOKUP(A11581,'2.1 Termination Charges'!$B$4:$F$904,5,0)</f>
        <v>1.2120000000000001E-2</v>
      </c>
      <c r="G11581" s="67"/>
      <c r="H11581" s="67"/>
      <c r="J11581" s="67"/>
      <c r="P11581" s="68"/>
      <c r="Q11581" s="69"/>
      <c r="R11581" s="69"/>
      <c r="Z11581" s="70"/>
      <c r="AA11581" s="71"/>
      <c r="AB11581" s="70"/>
      <c r="AC11581" s="70"/>
      <c r="AD11581" s="53"/>
      <c r="AE11581" s="53"/>
      <c r="AF11581" s="72"/>
      <c r="AG11581" s="70"/>
      <c r="AH11581" s="70"/>
      <c r="AI11581" s="70"/>
    </row>
    <row r="11582" spans="1:35" ht="12.75" customHeight="1" x14ac:dyDescent="0.2">
      <c r="A11582" s="64" t="s">
        <v>1853</v>
      </c>
      <c r="B11582" s="65" t="s">
        <v>1852</v>
      </c>
      <c r="C11582" s="65">
        <v>1800</v>
      </c>
      <c r="D11582" s="66">
        <f>VLOOKUP(A11582,'2.1 Termination Charges'!$B$4:$F$904,5,0)</f>
        <v>4.8500000000000001E-3</v>
      </c>
      <c r="G11582" s="67"/>
      <c r="H11582" s="67"/>
      <c r="J11582" s="67"/>
      <c r="P11582" s="68"/>
      <c r="Q11582" s="69"/>
      <c r="R11582" s="69"/>
      <c r="Z11582" s="70"/>
      <c r="AA11582" s="71"/>
      <c r="AB11582" s="70"/>
      <c r="AC11582" s="70"/>
      <c r="AD11582" s="53"/>
      <c r="AE11582" s="53"/>
      <c r="AF11582" s="72"/>
      <c r="AG11582" s="70"/>
      <c r="AH11582" s="70"/>
      <c r="AI11582" s="70"/>
    </row>
    <row r="11583" spans="1:35" ht="12.75" customHeight="1" x14ac:dyDescent="0.2">
      <c r="A11583" s="64" t="s">
        <v>1853</v>
      </c>
      <c r="B11583" s="65" t="s">
        <v>1852</v>
      </c>
      <c r="C11583" s="65">
        <v>1833</v>
      </c>
      <c r="D11583" s="66">
        <f>VLOOKUP(A11583,'2.1 Termination Charges'!$B$4:$F$904,5,0)</f>
        <v>4.8500000000000001E-3</v>
      </c>
      <c r="G11583" s="67"/>
      <c r="H11583" s="67"/>
      <c r="J11583" s="67"/>
      <c r="P11583" s="68"/>
      <c r="Q11583" s="69"/>
      <c r="R11583" s="69"/>
      <c r="Z11583" s="70"/>
      <c r="AA11583" s="71"/>
      <c r="AB11583" s="70"/>
      <c r="AC11583" s="70"/>
      <c r="AD11583" s="53"/>
      <c r="AE11583" s="53"/>
      <c r="AF11583" s="72"/>
      <c r="AG11583" s="70"/>
      <c r="AH11583" s="70"/>
      <c r="AI11583" s="70"/>
    </row>
    <row r="11584" spans="1:35" ht="12.75" customHeight="1" x14ac:dyDescent="0.2">
      <c r="A11584" s="64" t="s">
        <v>1853</v>
      </c>
      <c r="B11584" s="65" t="s">
        <v>1852</v>
      </c>
      <c r="C11584" s="65">
        <v>1844</v>
      </c>
      <c r="D11584" s="66">
        <f>VLOOKUP(A11584,'2.1 Termination Charges'!$B$4:$F$904,5,0)</f>
        <v>4.8500000000000001E-3</v>
      </c>
      <c r="G11584" s="67"/>
      <c r="H11584" s="67"/>
      <c r="J11584" s="67"/>
      <c r="P11584" s="68"/>
      <c r="Q11584" s="69"/>
      <c r="R11584" s="69"/>
      <c r="Z11584" s="70"/>
      <c r="AA11584" s="71"/>
      <c r="AB11584" s="70"/>
      <c r="AC11584" s="70"/>
      <c r="AD11584" s="53"/>
      <c r="AE11584" s="53"/>
      <c r="AF11584" s="72"/>
      <c r="AG11584" s="70"/>
      <c r="AH11584" s="70"/>
      <c r="AI11584" s="70"/>
    </row>
    <row r="11585" spans="1:35" ht="12.75" customHeight="1" x14ac:dyDescent="0.2">
      <c r="A11585" s="64" t="s">
        <v>1853</v>
      </c>
      <c r="B11585" s="65" t="s">
        <v>1852</v>
      </c>
      <c r="C11585" s="65">
        <v>1855</v>
      </c>
      <c r="D11585" s="66">
        <f>VLOOKUP(A11585,'2.1 Termination Charges'!$B$4:$F$904,5,0)</f>
        <v>4.8500000000000001E-3</v>
      </c>
      <c r="G11585" s="67"/>
      <c r="H11585" s="67"/>
      <c r="J11585" s="67"/>
      <c r="P11585" s="68"/>
      <c r="Q11585" s="69"/>
      <c r="R11585" s="69"/>
      <c r="Z11585" s="70"/>
      <c r="AA11585" s="71"/>
      <c r="AB11585" s="70"/>
      <c r="AC11585" s="70"/>
      <c r="AD11585" s="53"/>
      <c r="AE11585" s="53"/>
      <c r="AF11585" s="72"/>
      <c r="AG11585" s="70"/>
      <c r="AH11585" s="70"/>
      <c r="AI11585" s="70"/>
    </row>
    <row r="11586" spans="1:35" ht="12.75" customHeight="1" x14ac:dyDescent="0.2">
      <c r="A11586" s="64" t="s">
        <v>1853</v>
      </c>
      <c r="B11586" s="65" t="s">
        <v>1852</v>
      </c>
      <c r="C11586" s="65">
        <v>1866</v>
      </c>
      <c r="D11586" s="66">
        <f>VLOOKUP(A11586,'2.1 Termination Charges'!$B$4:$F$904,5,0)</f>
        <v>4.8500000000000001E-3</v>
      </c>
      <c r="G11586" s="67"/>
      <c r="H11586" s="67"/>
      <c r="J11586" s="67"/>
      <c r="P11586" s="68"/>
      <c r="Q11586" s="69"/>
      <c r="R11586" s="69"/>
      <c r="Z11586" s="70"/>
      <c r="AA11586" s="71"/>
      <c r="AB11586" s="70"/>
      <c r="AC11586" s="70"/>
      <c r="AD11586" s="53"/>
      <c r="AE11586" s="53"/>
      <c r="AF11586" s="72"/>
      <c r="AG11586" s="70"/>
      <c r="AH11586" s="70"/>
      <c r="AI11586" s="70"/>
    </row>
    <row r="11587" spans="1:35" ht="12.75" customHeight="1" x14ac:dyDescent="0.2">
      <c r="A11587" s="64" t="s">
        <v>1853</v>
      </c>
      <c r="B11587" s="65" t="s">
        <v>1852</v>
      </c>
      <c r="C11587" s="65">
        <v>1877</v>
      </c>
      <c r="D11587" s="66">
        <f>VLOOKUP(A11587,'2.1 Termination Charges'!$B$4:$F$904,5,0)</f>
        <v>4.8500000000000001E-3</v>
      </c>
      <c r="G11587" s="67"/>
      <c r="H11587" s="67"/>
      <c r="J11587" s="67"/>
      <c r="P11587" s="68"/>
      <c r="Q11587" s="69"/>
      <c r="R11587" s="69"/>
      <c r="Z11587" s="70"/>
      <c r="AA11587" s="71"/>
      <c r="AB11587" s="70"/>
      <c r="AC11587" s="70"/>
      <c r="AD11587" s="53"/>
      <c r="AE11587" s="53"/>
      <c r="AF11587" s="72"/>
      <c r="AG11587" s="70"/>
      <c r="AH11587" s="70"/>
      <c r="AI11587" s="70"/>
    </row>
    <row r="11588" spans="1:35" ht="12.75" customHeight="1" x14ac:dyDescent="0.2">
      <c r="A11588" s="64" t="s">
        <v>1853</v>
      </c>
      <c r="B11588" s="65" t="s">
        <v>1852</v>
      </c>
      <c r="C11588" s="65">
        <v>1888</v>
      </c>
      <c r="D11588" s="66">
        <f>VLOOKUP(A11588,'2.1 Termination Charges'!$B$4:$F$904,5,0)</f>
        <v>4.8500000000000001E-3</v>
      </c>
      <c r="G11588" s="67"/>
      <c r="H11588" s="67"/>
      <c r="J11588" s="67"/>
      <c r="P11588" s="68"/>
      <c r="Q11588" s="69"/>
      <c r="R11588" s="69"/>
      <c r="Z11588" s="70"/>
      <c r="AA11588" s="71"/>
      <c r="AB11588" s="70"/>
      <c r="AC11588" s="70"/>
      <c r="AD11588" s="53"/>
      <c r="AE11588" s="53"/>
      <c r="AF11588" s="72"/>
      <c r="AG11588" s="70"/>
      <c r="AH11588" s="70"/>
      <c r="AI11588" s="70"/>
    </row>
    <row r="11589" spans="1:35" ht="12.75" customHeight="1" x14ac:dyDescent="0.2">
      <c r="A11589" s="64" t="s">
        <v>1855</v>
      </c>
      <c r="B11589" s="65" t="s">
        <v>1854</v>
      </c>
      <c r="C11589" s="65">
        <v>998</v>
      </c>
      <c r="D11589" s="66">
        <f>VLOOKUP(A11589,'2.1 Termination Charges'!$B$4:$F$904,5,0)</f>
        <v>0.14727000000000001</v>
      </c>
      <c r="G11589" s="67"/>
      <c r="H11589" s="67"/>
      <c r="J11589" s="67"/>
      <c r="P11589" s="68"/>
      <c r="Q11589" s="69"/>
      <c r="R11589" s="69"/>
      <c r="Z11589" s="70"/>
      <c r="AA11589" s="71"/>
      <c r="AB11589" s="70"/>
      <c r="AC11589" s="70"/>
      <c r="AD11589" s="53"/>
      <c r="AE11589" s="53"/>
      <c r="AF11589" s="72"/>
      <c r="AG11589" s="70"/>
      <c r="AH11589" s="70"/>
      <c r="AI11589" s="70"/>
    </row>
    <row r="11590" spans="1:35" ht="12.75" customHeight="1" x14ac:dyDescent="0.2">
      <c r="A11590" s="64" t="s">
        <v>1857</v>
      </c>
      <c r="B11590" s="65" t="s">
        <v>1856</v>
      </c>
      <c r="C11590" s="65">
        <v>998711</v>
      </c>
      <c r="D11590" s="66">
        <f>VLOOKUP(A11590,'2.1 Termination Charges'!$B$4:$F$904,5,0)</f>
        <v>0.14727000000000001</v>
      </c>
      <c r="G11590" s="67"/>
      <c r="H11590" s="67"/>
      <c r="J11590" s="67"/>
      <c r="P11590" s="68"/>
      <c r="Q11590" s="69"/>
      <c r="R11590" s="69"/>
      <c r="Z11590" s="70"/>
      <c r="AA11590" s="71"/>
      <c r="AB11590" s="70"/>
      <c r="AC11590" s="70"/>
      <c r="AD11590" s="53"/>
      <c r="AE11590" s="53"/>
      <c r="AF11590" s="72"/>
      <c r="AG11590" s="70"/>
      <c r="AH11590" s="70"/>
      <c r="AI11590" s="70"/>
    </row>
    <row r="11591" spans="1:35" ht="12.75" customHeight="1" x14ac:dyDescent="0.2">
      <c r="A11591" s="64" t="s">
        <v>1857</v>
      </c>
      <c r="B11591" s="65" t="s">
        <v>1856</v>
      </c>
      <c r="C11591" s="65">
        <v>998712</v>
      </c>
      <c r="D11591" s="66">
        <f>VLOOKUP(A11591,'2.1 Termination Charges'!$B$4:$F$904,5,0)</f>
        <v>0.14727000000000001</v>
      </c>
      <c r="G11591" s="67"/>
      <c r="H11591" s="67"/>
      <c r="J11591" s="67"/>
      <c r="P11591" s="68"/>
      <c r="Q11591" s="69"/>
      <c r="R11591" s="69"/>
      <c r="Z11591" s="70"/>
      <c r="AA11591" s="71"/>
      <c r="AB11591" s="70"/>
      <c r="AC11591" s="70"/>
      <c r="AD11591" s="53"/>
      <c r="AE11591" s="53"/>
      <c r="AF11591" s="72"/>
      <c r="AG11591" s="70"/>
      <c r="AH11591" s="70"/>
      <c r="AI11591" s="70"/>
    </row>
    <row r="11592" spans="1:35" ht="12.75" customHeight="1" x14ac:dyDescent="0.2">
      <c r="A11592" s="64" t="s">
        <v>1857</v>
      </c>
      <c r="B11592" s="65" t="s">
        <v>1856</v>
      </c>
      <c r="C11592" s="65">
        <v>998713</v>
      </c>
      <c r="D11592" s="66">
        <f>VLOOKUP(A11592,'2.1 Termination Charges'!$B$4:$F$904,5,0)</f>
        <v>0.14727000000000001</v>
      </c>
      <c r="G11592" s="67"/>
      <c r="H11592" s="67"/>
      <c r="J11592" s="67"/>
      <c r="P11592" s="68"/>
      <c r="Q11592" s="69"/>
      <c r="R11592" s="69"/>
      <c r="Z11592" s="70"/>
      <c r="AA11592" s="71"/>
      <c r="AB11592" s="70"/>
      <c r="AC11592" s="70"/>
      <c r="AD11592" s="53"/>
      <c r="AE11592" s="53"/>
      <c r="AF11592" s="72"/>
      <c r="AG11592" s="70"/>
      <c r="AH11592" s="70"/>
      <c r="AI11592" s="70"/>
    </row>
    <row r="11593" spans="1:35" ht="12.75" customHeight="1" x14ac:dyDescent="0.2">
      <c r="A11593" s="64" t="s">
        <v>1859</v>
      </c>
      <c r="B11593" s="65" t="s">
        <v>1858</v>
      </c>
      <c r="C11593" s="65">
        <v>9989</v>
      </c>
      <c r="D11593" s="66">
        <f>VLOOKUP(A11593,'2.1 Termination Charges'!$B$4:$F$904,5,0)</f>
        <v>0.14727000000000001</v>
      </c>
      <c r="G11593" s="67"/>
      <c r="H11593" s="67"/>
      <c r="J11593" s="67"/>
      <c r="P11593" s="68"/>
      <c r="Q11593" s="69"/>
      <c r="R11593" s="69"/>
      <c r="Z11593" s="70"/>
      <c r="AA11593" s="71"/>
      <c r="AB11593" s="70"/>
      <c r="AC11593" s="70"/>
      <c r="AD11593" s="53"/>
      <c r="AE11593" s="53"/>
      <c r="AF11593" s="72"/>
      <c r="AG11593" s="70"/>
      <c r="AH11593" s="70"/>
      <c r="AI11593" s="70"/>
    </row>
    <row r="11594" spans="1:35" ht="12.75" customHeight="1" x14ac:dyDescent="0.2">
      <c r="A11594" s="64" t="s">
        <v>1861</v>
      </c>
      <c r="B11594" s="65" t="s">
        <v>1860</v>
      </c>
      <c r="C11594" s="65">
        <v>678</v>
      </c>
      <c r="D11594" s="66">
        <f>VLOOKUP(A11594,'2.1 Termination Charges'!$B$4:$F$904,5,0)</f>
        <v>1.47173</v>
      </c>
      <c r="G11594" s="67"/>
      <c r="H11594" s="67"/>
      <c r="J11594" s="67"/>
      <c r="P11594" s="68"/>
      <c r="Q11594" s="69"/>
      <c r="R11594" s="69"/>
      <c r="Z11594" s="70"/>
      <c r="AA11594" s="71"/>
      <c r="AB11594" s="70"/>
      <c r="AC11594" s="70"/>
      <c r="AD11594" s="53"/>
      <c r="AE11594" s="53"/>
      <c r="AF11594" s="72"/>
      <c r="AG11594" s="70"/>
      <c r="AH11594" s="70"/>
      <c r="AI11594" s="70"/>
    </row>
    <row r="11595" spans="1:35" ht="12.75" customHeight="1" x14ac:dyDescent="0.2">
      <c r="A11595" s="64" t="s">
        <v>1863</v>
      </c>
      <c r="B11595" s="65" t="s">
        <v>1862</v>
      </c>
      <c r="C11595" s="65">
        <v>58</v>
      </c>
      <c r="D11595" s="66">
        <f>VLOOKUP(A11595,'2.1 Termination Charges'!$B$4:$F$904,5,0)</f>
        <v>1.2120000000000001E-2</v>
      </c>
      <c r="G11595" s="67"/>
      <c r="H11595" s="67"/>
      <c r="J11595" s="67"/>
      <c r="P11595" s="68"/>
      <c r="Q11595" s="69"/>
      <c r="R11595" s="69"/>
      <c r="Z11595" s="70"/>
      <c r="AA11595" s="71"/>
      <c r="AB11595" s="70"/>
      <c r="AC11595" s="70"/>
      <c r="AD11595" s="53"/>
      <c r="AE11595" s="53"/>
      <c r="AF11595" s="72"/>
      <c r="AG11595" s="70"/>
      <c r="AH11595" s="70"/>
      <c r="AI11595" s="70"/>
    </row>
    <row r="11596" spans="1:35" ht="12.75" customHeight="1" x14ac:dyDescent="0.2">
      <c r="A11596" s="64" t="s">
        <v>1865</v>
      </c>
      <c r="B11596" s="65" t="s">
        <v>1864</v>
      </c>
      <c r="C11596" s="65">
        <v>58212</v>
      </c>
      <c r="D11596" s="66">
        <f>VLOOKUP(A11596,'2.1 Termination Charges'!$B$4:$F$904,5,0)</f>
        <v>9.58E-3</v>
      </c>
      <c r="G11596" s="67"/>
      <c r="H11596" s="67"/>
      <c r="J11596" s="67"/>
      <c r="P11596" s="68"/>
      <c r="Q11596" s="69"/>
      <c r="R11596" s="69"/>
      <c r="Z11596" s="70"/>
      <c r="AA11596" s="71"/>
      <c r="AB11596" s="70"/>
      <c r="AC11596" s="70"/>
      <c r="AD11596" s="53"/>
      <c r="AE11596" s="53"/>
      <c r="AF11596" s="72"/>
      <c r="AG11596" s="70"/>
      <c r="AH11596" s="70"/>
      <c r="AI11596" s="70"/>
    </row>
    <row r="11597" spans="1:35" ht="12.75" customHeight="1" x14ac:dyDescent="0.2">
      <c r="A11597" s="64" t="s">
        <v>1867</v>
      </c>
      <c r="B11597" s="65" t="s">
        <v>1866</v>
      </c>
      <c r="C11597" s="65">
        <v>58412</v>
      </c>
      <c r="D11597" s="66">
        <f>VLOOKUP(A11597,'2.1 Termination Charges'!$B$4:$F$904,5,0)</f>
        <v>0.13356999999999999</v>
      </c>
      <c r="G11597" s="67"/>
      <c r="H11597" s="67"/>
      <c r="J11597" s="67"/>
      <c r="P11597" s="68"/>
      <c r="Q11597" s="69"/>
      <c r="R11597" s="69"/>
      <c r="Z11597" s="70"/>
      <c r="AA11597" s="71"/>
      <c r="AB11597" s="70"/>
      <c r="AC11597" s="70"/>
      <c r="AD11597" s="53"/>
      <c r="AE11597" s="53"/>
      <c r="AF11597" s="72"/>
      <c r="AG11597" s="70"/>
      <c r="AH11597" s="70"/>
      <c r="AI11597" s="70"/>
    </row>
    <row r="11598" spans="1:35" ht="12.75" customHeight="1" x14ac:dyDescent="0.2">
      <c r="A11598" s="64" t="s">
        <v>1869</v>
      </c>
      <c r="B11598" s="65" t="s">
        <v>1868</v>
      </c>
      <c r="C11598" s="65">
        <v>58416</v>
      </c>
      <c r="D11598" s="66">
        <f>VLOOKUP(A11598,'2.1 Termination Charges'!$B$4:$F$904,5,0)</f>
        <v>4.727E-2</v>
      </c>
      <c r="G11598" s="67"/>
      <c r="H11598" s="67"/>
      <c r="J11598" s="67"/>
      <c r="P11598" s="68"/>
      <c r="Q11598" s="69"/>
      <c r="R11598" s="69"/>
      <c r="Z11598" s="70"/>
      <c r="AA11598" s="71"/>
      <c r="AB11598" s="70"/>
      <c r="AC11598" s="70"/>
      <c r="AD11598" s="53"/>
      <c r="AE11598" s="53"/>
      <c r="AF11598" s="72"/>
      <c r="AG11598" s="70"/>
      <c r="AH11598" s="70"/>
      <c r="AI11598" s="70"/>
    </row>
    <row r="11599" spans="1:35" ht="12.75" customHeight="1" x14ac:dyDescent="0.2">
      <c r="A11599" s="64" t="s">
        <v>1869</v>
      </c>
      <c r="B11599" s="65" t="s">
        <v>1868</v>
      </c>
      <c r="C11599" s="65">
        <v>58426</v>
      </c>
      <c r="D11599" s="66">
        <f>VLOOKUP(A11599,'2.1 Termination Charges'!$B$4:$F$904,5,0)</f>
        <v>4.727E-2</v>
      </c>
      <c r="G11599" s="67"/>
      <c r="H11599" s="67"/>
      <c r="J11599" s="67"/>
      <c r="P11599" s="68"/>
      <c r="Q11599" s="69"/>
      <c r="R11599" s="69"/>
      <c r="Z11599" s="70"/>
      <c r="AA11599" s="71"/>
      <c r="AB11599" s="70"/>
      <c r="AC11599" s="70"/>
      <c r="AD11599" s="53"/>
      <c r="AE11599" s="53"/>
      <c r="AF11599" s="72"/>
      <c r="AG11599" s="70"/>
      <c r="AH11599" s="70"/>
      <c r="AI11599" s="70"/>
    </row>
    <row r="11600" spans="1:35" ht="12.75" customHeight="1" x14ac:dyDescent="0.2">
      <c r="A11600" s="64" t="s">
        <v>1871</v>
      </c>
      <c r="B11600" s="65" t="s">
        <v>1870</v>
      </c>
      <c r="C11600" s="65">
        <v>58414</v>
      </c>
      <c r="D11600" s="66">
        <f>VLOOKUP(A11600,'2.1 Termination Charges'!$B$4:$F$904,5,0)</f>
        <v>0.14448</v>
      </c>
      <c r="G11600" s="67"/>
      <c r="H11600" s="67"/>
      <c r="J11600" s="67"/>
      <c r="P11600" s="68"/>
      <c r="Q11600" s="69"/>
      <c r="R11600" s="69"/>
      <c r="Z11600" s="70"/>
      <c r="AA11600" s="71"/>
      <c r="AB11600" s="70"/>
      <c r="AC11600" s="70"/>
      <c r="AD11600" s="53"/>
      <c r="AE11600" s="53"/>
      <c r="AF11600" s="72"/>
      <c r="AG11600" s="70"/>
      <c r="AH11600" s="70"/>
      <c r="AI11600" s="70"/>
    </row>
    <row r="11601" spans="1:35" ht="12.75" customHeight="1" x14ac:dyDescent="0.2">
      <c r="A11601" s="64" t="s">
        <v>1871</v>
      </c>
      <c r="B11601" s="65" t="s">
        <v>1870</v>
      </c>
      <c r="C11601" s="65">
        <v>58424</v>
      </c>
      <c r="D11601" s="66">
        <f>VLOOKUP(A11601,'2.1 Termination Charges'!$B$4:$F$904,5,0)</f>
        <v>0.14448</v>
      </c>
      <c r="G11601" s="67"/>
      <c r="H11601" s="67"/>
      <c r="J11601" s="67"/>
      <c r="P11601" s="68"/>
      <c r="Q11601" s="69"/>
      <c r="R11601" s="69"/>
      <c r="Z11601" s="70"/>
      <c r="AA11601" s="71"/>
      <c r="AB11601" s="70"/>
      <c r="AC11601" s="70"/>
      <c r="AD11601" s="53"/>
      <c r="AE11601" s="53"/>
      <c r="AF11601" s="72"/>
      <c r="AG11601" s="70"/>
      <c r="AH11601" s="70"/>
      <c r="AI11601" s="70"/>
    </row>
    <row r="11602" spans="1:35" ht="12.75" customHeight="1" x14ac:dyDescent="0.2">
      <c r="A11602" s="64" t="s">
        <v>1873</v>
      </c>
      <c r="B11602" s="65" t="s">
        <v>1872</v>
      </c>
      <c r="C11602" s="65">
        <v>584</v>
      </c>
      <c r="D11602" s="66">
        <f>VLOOKUP(A11602,'2.1 Termination Charges'!$B$4:$F$904,5,0)</f>
        <v>0.16872000000000001</v>
      </c>
      <c r="G11602" s="67"/>
      <c r="H11602" s="67"/>
      <c r="J11602" s="67"/>
      <c r="P11602" s="68"/>
      <c r="Q11602" s="69"/>
      <c r="R11602" s="69"/>
      <c r="Z11602" s="70"/>
      <c r="AA11602" s="71"/>
      <c r="AB11602" s="70"/>
      <c r="AC11602" s="70"/>
      <c r="AD11602" s="53"/>
      <c r="AE11602" s="53"/>
      <c r="AF11602" s="72"/>
      <c r="AG11602" s="70"/>
      <c r="AH11602" s="70"/>
      <c r="AI11602" s="70"/>
    </row>
    <row r="11603" spans="1:35" ht="12.75" customHeight="1" x14ac:dyDescent="0.2">
      <c r="A11603" s="64" t="s">
        <v>1875</v>
      </c>
      <c r="B11603" s="65" t="s">
        <v>1874</v>
      </c>
      <c r="C11603" s="65">
        <v>84</v>
      </c>
      <c r="D11603" s="66">
        <f>VLOOKUP(A11603,'2.1 Termination Charges'!$B$4:$F$904,5,0)</f>
        <v>9.9629999999999996E-2</v>
      </c>
      <c r="G11603" s="67"/>
      <c r="H11603" s="67"/>
      <c r="J11603" s="67"/>
      <c r="P11603" s="68"/>
      <c r="Q11603" s="69"/>
      <c r="R11603" s="69"/>
      <c r="Z11603" s="70"/>
      <c r="AA11603" s="71"/>
      <c r="AB11603" s="70"/>
      <c r="AC11603" s="70"/>
      <c r="AD11603" s="53"/>
      <c r="AE11603" s="53"/>
      <c r="AF11603" s="72"/>
      <c r="AG11603" s="70"/>
      <c r="AH11603" s="70"/>
      <c r="AI11603" s="70"/>
    </row>
    <row r="11604" spans="1:35" ht="12.75" customHeight="1" x14ac:dyDescent="0.2">
      <c r="A11604" s="64" t="s">
        <v>1877</v>
      </c>
      <c r="B11604" s="65" t="s">
        <v>1876</v>
      </c>
      <c r="C11604" s="65">
        <v>84106</v>
      </c>
      <c r="D11604" s="66">
        <f>VLOOKUP(A11604,'2.1 Termination Charges'!$B$4:$F$904,5,0)</f>
        <v>0.12679000000000001</v>
      </c>
      <c r="G11604" s="67"/>
      <c r="H11604" s="67"/>
      <c r="J11604" s="67"/>
      <c r="P11604" s="68"/>
      <c r="Q11604" s="69"/>
      <c r="R11604" s="69"/>
      <c r="Z11604" s="70"/>
      <c r="AA11604" s="71"/>
      <c r="AB11604" s="70"/>
      <c r="AC11604" s="70"/>
      <c r="AD11604" s="53"/>
      <c r="AE11604" s="53"/>
      <c r="AF11604" s="72"/>
      <c r="AG11604" s="70"/>
      <c r="AH11604" s="70"/>
      <c r="AI11604" s="70"/>
    </row>
    <row r="11605" spans="1:35" ht="12.75" customHeight="1" x14ac:dyDescent="0.2">
      <c r="A11605" s="64" t="s">
        <v>1877</v>
      </c>
      <c r="B11605" s="65" t="s">
        <v>1876</v>
      </c>
      <c r="C11605" s="65">
        <v>84108</v>
      </c>
      <c r="D11605" s="66">
        <f>VLOOKUP(A11605,'2.1 Termination Charges'!$B$4:$F$904,5,0)</f>
        <v>0.12679000000000001</v>
      </c>
      <c r="G11605" s="67"/>
      <c r="H11605" s="67"/>
      <c r="J11605" s="67"/>
      <c r="P11605" s="68"/>
      <c r="Q11605" s="69"/>
      <c r="R11605" s="69"/>
      <c r="Z11605" s="70"/>
      <c r="AA11605" s="71"/>
      <c r="AB11605" s="70"/>
      <c r="AC11605" s="70"/>
      <c r="AD11605" s="53"/>
      <c r="AE11605" s="53"/>
      <c r="AF11605" s="72"/>
      <c r="AG11605" s="70"/>
      <c r="AH11605" s="70"/>
      <c r="AI11605" s="70"/>
    </row>
    <row r="11606" spans="1:35" ht="12.75" customHeight="1" x14ac:dyDescent="0.2">
      <c r="A11606" s="64" t="s">
        <v>1877</v>
      </c>
      <c r="B11606" s="65" t="s">
        <v>1876</v>
      </c>
      <c r="C11606" s="65">
        <v>84109</v>
      </c>
      <c r="D11606" s="66">
        <f>VLOOKUP(A11606,'2.1 Termination Charges'!$B$4:$F$904,5,0)</f>
        <v>0.12679000000000001</v>
      </c>
      <c r="G11606" s="67"/>
      <c r="H11606" s="67"/>
      <c r="J11606" s="67"/>
      <c r="P11606" s="68"/>
      <c r="Q11606" s="69"/>
      <c r="R11606" s="69"/>
      <c r="Z11606" s="70"/>
      <c r="AA11606" s="71"/>
      <c r="AB11606" s="70"/>
      <c r="AC11606" s="70"/>
      <c r="AD11606" s="53"/>
      <c r="AE11606" s="53"/>
      <c r="AF11606" s="72"/>
      <c r="AG11606" s="70"/>
      <c r="AH11606" s="70"/>
      <c r="AI11606" s="70"/>
    </row>
    <row r="11607" spans="1:35" ht="12.75" customHeight="1" x14ac:dyDescent="0.2">
      <c r="A11607" s="64" t="s">
        <v>1877</v>
      </c>
      <c r="B11607" s="65" t="s">
        <v>1876</v>
      </c>
      <c r="C11607" s="65">
        <v>841800</v>
      </c>
      <c r="D11607" s="66">
        <f>VLOOKUP(A11607,'2.1 Termination Charges'!$B$4:$F$904,5,0)</f>
        <v>0.12679000000000001</v>
      </c>
      <c r="G11607" s="67"/>
      <c r="H11607" s="67"/>
      <c r="J11607" s="67"/>
      <c r="P11607" s="68"/>
      <c r="Q11607" s="69"/>
      <c r="R11607" s="69"/>
      <c r="Z11607" s="70"/>
      <c r="AA11607" s="71"/>
      <c r="AB11607" s="70"/>
      <c r="AC11607" s="70"/>
      <c r="AD11607" s="53"/>
      <c r="AE11607" s="53"/>
      <c r="AF11607" s="72"/>
      <c r="AG11607" s="70"/>
      <c r="AH11607" s="70"/>
      <c r="AI11607" s="70"/>
    </row>
    <row r="11608" spans="1:35" ht="12.75" customHeight="1" x14ac:dyDescent="0.2">
      <c r="A11608" s="64" t="s">
        <v>1877</v>
      </c>
      <c r="B11608" s="65" t="s">
        <v>1876</v>
      </c>
      <c r="C11608" s="65">
        <v>84198</v>
      </c>
      <c r="D11608" s="66">
        <f>VLOOKUP(A11608,'2.1 Termination Charges'!$B$4:$F$904,5,0)</f>
        <v>0.12679000000000001</v>
      </c>
      <c r="G11608" s="67"/>
      <c r="H11608" s="67"/>
      <c r="J11608" s="67"/>
      <c r="P11608" s="68"/>
      <c r="Q11608" s="69"/>
      <c r="R11608" s="69"/>
      <c r="Z11608" s="70"/>
      <c r="AA11608" s="71"/>
      <c r="AB11608" s="70"/>
      <c r="AC11608" s="70"/>
      <c r="AD11608" s="53"/>
      <c r="AE11608" s="53"/>
      <c r="AF11608" s="72"/>
      <c r="AG11608" s="70"/>
      <c r="AH11608" s="70"/>
      <c r="AI11608" s="70"/>
    </row>
    <row r="11609" spans="1:35" ht="12.75" customHeight="1" x14ac:dyDescent="0.2">
      <c r="A11609" s="64" t="s">
        <v>1877</v>
      </c>
      <c r="B11609" s="65" t="s">
        <v>1876</v>
      </c>
      <c r="C11609" s="65">
        <v>843</v>
      </c>
      <c r="D11609" s="66">
        <f>VLOOKUP(A11609,'2.1 Termination Charges'!$B$4:$F$904,5,0)</f>
        <v>0.12679000000000001</v>
      </c>
      <c r="G11609" s="67"/>
      <c r="H11609" s="67"/>
      <c r="J11609" s="67"/>
      <c r="P11609" s="68"/>
      <c r="Q11609" s="69"/>
      <c r="R11609" s="69"/>
      <c r="Z11609" s="70"/>
      <c r="AA11609" s="71"/>
      <c r="AB11609" s="70"/>
      <c r="AC11609" s="70"/>
      <c r="AD11609" s="53"/>
      <c r="AE11609" s="53"/>
      <c r="AF11609" s="72"/>
      <c r="AG11609" s="70"/>
      <c r="AH11609" s="70"/>
      <c r="AI11609" s="70"/>
    </row>
    <row r="11610" spans="1:35" ht="12.75" customHeight="1" x14ac:dyDescent="0.2">
      <c r="A11610" s="64" t="s">
        <v>1877</v>
      </c>
      <c r="B11610" s="65" t="s">
        <v>1876</v>
      </c>
      <c r="C11610" s="65">
        <v>845</v>
      </c>
      <c r="D11610" s="66">
        <f>VLOOKUP(A11610,'2.1 Termination Charges'!$B$4:$F$904,5,0)</f>
        <v>0.12679000000000001</v>
      </c>
      <c r="G11610" s="67"/>
      <c r="H11610" s="67"/>
      <c r="J11610" s="67"/>
      <c r="P11610" s="68"/>
      <c r="Q11610" s="69"/>
      <c r="R11610" s="69"/>
      <c r="Z11610" s="70"/>
      <c r="AA11610" s="71"/>
      <c r="AB11610" s="70"/>
      <c r="AC11610" s="70"/>
      <c r="AD11610" s="53"/>
      <c r="AE11610" s="53"/>
      <c r="AF11610" s="72"/>
      <c r="AG11610" s="70"/>
      <c r="AH11610" s="70"/>
      <c r="AI11610" s="70"/>
    </row>
    <row r="11611" spans="1:35" ht="12.75" customHeight="1" x14ac:dyDescent="0.2">
      <c r="A11611" s="64" t="s">
        <v>1877</v>
      </c>
      <c r="B11611" s="65" t="s">
        <v>1876</v>
      </c>
      <c r="C11611" s="65">
        <v>847</v>
      </c>
      <c r="D11611" s="66">
        <f>VLOOKUP(A11611,'2.1 Termination Charges'!$B$4:$F$904,5,0)</f>
        <v>0.12679000000000001</v>
      </c>
      <c r="G11611" s="67"/>
      <c r="H11611" s="67"/>
      <c r="J11611" s="67"/>
      <c r="P11611" s="68"/>
      <c r="Q11611" s="69"/>
      <c r="R11611" s="69"/>
      <c r="Z11611" s="70"/>
      <c r="AA11611" s="71"/>
      <c r="AB11611" s="70"/>
      <c r="AC11611" s="70"/>
      <c r="AD11611" s="53"/>
      <c r="AE11611" s="53"/>
      <c r="AF11611" s="72"/>
      <c r="AG11611" s="70"/>
      <c r="AH11611" s="70"/>
      <c r="AI11611" s="70"/>
    </row>
    <row r="11612" spans="1:35" ht="12.75" customHeight="1" x14ac:dyDescent="0.2">
      <c r="A11612" s="64" t="s">
        <v>1877</v>
      </c>
      <c r="B11612" s="65" t="s">
        <v>1876</v>
      </c>
      <c r="C11612" s="65">
        <v>848</v>
      </c>
      <c r="D11612" s="66">
        <f>VLOOKUP(A11612,'2.1 Termination Charges'!$B$4:$F$904,5,0)</f>
        <v>0.12679000000000001</v>
      </c>
      <c r="G11612" s="67"/>
      <c r="H11612" s="67"/>
      <c r="J11612" s="67"/>
      <c r="P11612" s="68"/>
      <c r="Q11612" s="69"/>
      <c r="R11612" s="69"/>
      <c r="Z11612" s="70"/>
      <c r="AA11612" s="71"/>
      <c r="AB11612" s="70"/>
      <c r="AC11612" s="70"/>
      <c r="AD11612" s="53"/>
      <c r="AE11612" s="53"/>
      <c r="AF11612" s="72"/>
      <c r="AG11612" s="70"/>
      <c r="AH11612" s="70"/>
      <c r="AI11612" s="70"/>
    </row>
    <row r="11613" spans="1:35" ht="12.75" customHeight="1" x14ac:dyDescent="0.2">
      <c r="A11613" s="64" t="s">
        <v>1877</v>
      </c>
      <c r="B11613" s="65" t="s">
        <v>1876</v>
      </c>
      <c r="C11613" s="65">
        <v>84801</v>
      </c>
      <c r="D11613" s="66">
        <f>VLOOKUP(A11613,'2.1 Termination Charges'!$B$4:$F$904,5,0)</f>
        <v>0.12679000000000001</v>
      </c>
      <c r="G11613" s="67"/>
      <c r="H11613" s="67"/>
      <c r="J11613" s="67"/>
      <c r="P11613" s="68"/>
      <c r="Q11613" s="69"/>
      <c r="R11613" s="69"/>
      <c r="Z11613" s="70"/>
      <c r="AA11613" s="71"/>
      <c r="AB11613" s="70"/>
      <c r="AC11613" s="70"/>
      <c r="AD11613" s="53"/>
      <c r="AE11613" s="53"/>
      <c r="AF11613" s="72"/>
      <c r="AG11613" s="70"/>
      <c r="AH11613" s="70"/>
      <c r="AI11613" s="70"/>
    </row>
    <row r="11614" spans="1:35" ht="12.75" customHeight="1" x14ac:dyDescent="0.2">
      <c r="A11614" s="64" t="s">
        <v>1877</v>
      </c>
      <c r="B11614" s="65" t="s">
        <v>1876</v>
      </c>
      <c r="C11614" s="65">
        <v>849</v>
      </c>
      <c r="D11614" s="66">
        <f>VLOOKUP(A11614,'2.1 Termination Charges'!$B$4:$F$904,5,0)</f>
        <v>0.12679000000000001</v>
      </c>
      <c r="G11614" s="67"/>
      <c r="H11614" s="67"/>
      <c r="J11614" s="67"/>
      <c r="P11614" s="68"/>
      <c r="Q11614" s="69"/>
      <c r="R11614" s="69"/>
      <c r="Z11614" s="70"/>
      <c r="AA11614" s="71"/>
      <c r="AB11614" s="70"/>
      <c r="AC11614" s="70"/>
      <c r="AD11614" s="53"/>
      <c r="AE11614" s="53"/>
      <c r="AF11614" s="72"/>
      <c r="AG11614" s="70"/>
      <c r="AH11614" s="70"/>
      <c r="AI11614" s="70"/>
    </row>
    <row r="11615" spans="1:35" ht="12.75" customHeight="1" x14ac:dyDescent="0.2">
      <c r="A11615" s="64" t="s">
        <v>1879</v>
      </c>
      <c r="B11615" s="65" t="s">
        <v>1878</v>
      </c>
      <c r="C11615" s="65">
        <v>1284</v>
      </c>
      <c r="D11615" s="66">
        <f>VLOOKUP(A11615,'2.1 Termination Charges'!$B$4:$F$904,5,0)</f>
        <v>0.38180999999999998</v>
      </c>
      <c r="G11615" s="67"/>
      <c r="H11615" s="67"/>
      <c r="J11615" s="67"/>
      <c r="P11615" s="68"/>
      <c r="Q11615" s="69"/>
      <c r="R11615" s="69"/>
      <c r="Z11615" s="70"/>
      <c r="AA11615" s="71"/>
      <c r="AB11615" s="70"/>
      <c r="AC11615" s="70"/>
      <c r="AD11615" s="53"/>
      <c r="AE11615" s="53"/>
      <c r="AF11615" s="72"/>
      <c r="AG11615" s="70"/>
      <c r="AH11615" s="70"/>
      <c r="AI11615" s="70"/>
    </row>
    <row r="11616" spans="1:35" ht="12.75" customHeight="1" x14ac:dyDescent="0.2">
      <c r="A11616" s="64" t="s">
        <v>1881</v>
      </c>
      <c r="B11616" s="65" t="s">
        <v>1880</v>
      </c>
      <c r="C11616" s="65">
        <v>1340</v>
      </c>
      <c r="D11616" s="66">
        <f>VLOOKUP(A11616,'2.1 Termination Charges'!$B$4:$F$904,5,0)</f>
        <v>4.929E-2</v>
      </c>
      <c r="G11616" s="67"/>
      <c r="H11616" s="67"/>
      <c r="J11616" s="67"/>
      <c r="P11616" s="68"/>
      <c r="Q11616" s="69"/>
      <c r="R11616" s="69"/>
      <c r="Z11616" s="70"/>
      <c r="AA11616" s="71"/>
      <c r="AB11616" s="70"/>
      <c r="AC11616" s="70"/>
      <c r="AD11616" s="53"/>
      <c r="AE11616" s="53"/>
      <c r="AF11616" s="72"/>
      <c r="AG11616" s="70"/>
      <c r="AH11616" s="70"/>
      <c r="AI11616" s="70"/>
    </row>
    <row r="11617" spans="1:35" ht="12.75" customHeight="1" x14ac:dyDescent="0.2">
      <c r="A11617" s="64" t="s">
        <v>1883</v>
      </c>
      <c r="B11617" s="65" t="s">
        <v>1882</v>
      </c>
      <c r="C11617" s="65">
        <v>681</v>
      </c>
      <c r="D11617" s="66">
        <f>VLOOKUP(A11617,'2.1 Termination Charges'!$B$4:$F$904,5,0)</f>
        <v>0.47271999999999997</v>
      </c>
      <c r="G11617" s="67"/>
      <c r="H11617" s="67"/>
      <c r="J11617" s="67"/>
      <c r="P11617" s="68"/>
      <c r="Q11617" s="69"/>
      <c r="R11617" s="69"/>
      <c r="Z11617" s="70"/>
      <c r="AA11617" s="71"/>
      <c r="AB11617" s="70"/>
      <c r="AC11617" s="70"/>
      <c r="AD11617" s="53"/>
      <c r="AE11617" s="53"/>
      <c r="AF11617" s="72"/>
      <c r="AG11617" s="70"/>
      <c r="AH11617" s="70"/>
      <c r="AI11617" s="70"/>
    </row>
    <row r="11618" spans="1:35" ht="12.75" customHeight="1" x14ac:dyDescent="0.2">
      <c r="A11618" s="64" t="s">
        <v>1885</v>
      </c>
      <c r="B11618" s="65" t="s">
        <v>1884</v>
      </c>
      <c r="C11618" s="65">
        <v>967</v>
      </c>
      <c r="D11618" s="66">
        <f>VLOOKUP(A11618,'2.1 Termination Charges'!$B$4:$F$904,5,0)</f>
        <v>0.2606</v>
      </c>
      <c r="G11618" s="67"/>
      <c r="H11618" s="67"/>
      <c r="J11618" s="67"/>
      <c r="P11618" s="68"/>
      <c r="Q11618" s="69"/>
      <c r="R11618" s="69"/>
      <c r="Z11618" s="70"/>
      <c r="AA11618" s="71"/>
      <c r="AB11618" s="70"/>
      <c r="AC11618" s="70"/>
      <c r="AD11618" s="53"/>
      <c r="AE11618" s="53"/>
      <c r="AF11618" s="72"/>
      <c r="AG11618" s="70"/>
      <c r="AH11618" s="70"/>
      <c r="AI11618" s="70"/>
    </row>
    <row r="11619" spans="1:35" ht="12.75" customHeight="1" x14ac:dyDescent="0.2">
      <c r="A11619" s="64" t="s">
        <v>1887</v>
      </c>
      <c r="B11619" s="65" t="s">
        <v>1886</v>
      </c>
      <c r="C11619" s="65">
        <v>96773</v>
      </c>
      <c r="D11619" s="66">
        <f>VLOOKUP(A11619,'2.1 Termination Charges'!$B$4:$F$904,5,0)</f>
        <v>0.2606</v>
      </c>
      <c r="G11619" s="67"/>
      <c r="H11619" s="67"/>
      <c r="J11619" s="67"/>
      <c r="P11619" s="68"/>
      <c r="Q11619" s="69"/>
      <c r="R11619" s="69"/>
      <c r="Z11619" s="70"/>
      <c r="AA11619" s="71"/>
      <c r="AB11619" s="70"/>
      <c r="AC11619" s="70"/>
      <c r="AD11619" s="53"/>
      <c r="AE11619" s="53"/>
      <c r="AF11619" s="72"/>
      <c r="AG11619" s="70"/>
      <c r="AH11619" s="70"/>
      <c r="AI11619" s="70"/>
    </row>
    <row r="11620" spans="1:35" ht="12.75" customHeight="1" x14ac:dyDescent="0.2">
      <c r="A11620" s="64" t="s">
        <v>1889</v>
      </c>
      <c r="B11620" s="65" t="s">
        <v>1888</v>
      </c>
      <c r="C11620" s="65">
        <v>96771</v>
      </c>
      <c r="D11620" s="66">
        <f>VLOOKUP(A11620,'2.1 Termination Charges'!$B$4:$F$904,5,0)</f>
        <v>0.2606</v>
      </c>
      <c r="G11620" s="67"/>
      <c r="H11620" s="67"/>
      <c r="J11620" s="67"/>
      <c r="P11620" s="68"/>
      <c r="Q11620" s="69"/>
      <c r="R11620" s="69"/>
      <c r="Z11620" s="70"/>
      <c r="AA11620" s="71"/>
      <c r="AB11620" s="70"/>
      <c r="AC11620" s="70"/>
      <c r="AD11620" s="53"/>
      <c r="AE11620" s="53"/>
      <c r="AF11620" s="72"/>
      <c r="AG11620" s="70"/>
      <c r="AH11620" s="70"/>
      <c r="AI11620" s="70"/>
    </row>
    <row r="11621" spans="1:35" ht="12.75" customHeight="1" x14ac:dyDescent="0.2">
      <c r="A11621" s="64" t="s">
        <v>1891</v>
      </c>
      <c r="B11621" s="65" t="s">
        <v>1890</v>
      </c>
      <c r="C11621" s="65">
        <v>96777</v>
      </c>
      <c r="D11621" s="66">
        <f>VLOOKUP(A11621,'2.1 Termination Charges'!$B$4:$F$904,5,0)</f>
        <v>0.2606</v>
      </c>
      <c r="G11621" s="67"/>
      <c r="H11621" s="67"/>
      <c r="J11621" s="67"/>
      <c r="P11621" s="68"/>
      <c r="Q11621" s="69"/>
      <c r="R11621" s="69"/>
      <c r="Z11621" s="70"/>
      <c r="AA11621" s="71"/>
      <c r="AB11621" s="70"/>
      <c r="AC11621" s="70"/>
      <c r="AD11621" s="53"/>
      <c r="AE11621" s="53"/>
      <c r="AF11621" s="72"/>
      <c r="AG11621" s="70"/>
      <c r="AH11621" s="70"/>
      <c r="AI11621" s="70"/>
    </row>
    <row r="11622" spans="1:35" ht="12.75" customHeight="1" x14ac:dyDescent="0.2">
      <c r="A11622" s="64" t="s">
        <v>1893</v>
      </c>
      <c r="B11622" s="65" t="s">
        <v>1892</v>
      </c>
      <c r="C11622" s="65">
        <v>96770</v>
      </c>
      <c r="D11622" s="66">
        <f>VLOOKUP(A11622,'2.1 Termination Charges'!$B$4:$F$904,5,0)</f>
        <v>0.2606</v>
      </c>
      <c r="G11622" s="67"/>
      <c r="H11622" s="67"/>
      <c r="J11622" s="67"/>
      <c r="P11622" s="68"/>
      <c r="Q11622" s="69"/>
      <c r="R11622" s="69"/>
      <c r="Z11622" s="70"/>
      <c r="AA11622" s="71"/>
      <c r="AB11622" s="70"/>
      <c r="AC11622" s="70"/>
      <c r="AD11622" s="53"/>
      <c r="AE11622" s="53"/>
      <c r="AF11622" s="72"/>
      <c r="AG11622" s="70"/>
      <c r="AH11622" s="70"/>
      <c r="AI11622" s="70"/>
    </row>
    <row r="11623" spans="1:35" ht="12.75" customHeight="1" x14ac:dyDescent="0.2">
      <c r="A11623" s="64" t="s">
        <v>1893</v>
      </c>
      <c r="B11623" s="65" t="s">
        <v>1892</v>
      </c>
      <c r="C11623" s="65">
        <v>96779</v>
      </c>
      <c r="D11623" s="66">
        <f>VLOOKUP(A11623,'2.1 Termination Charges'!$B$4:$F$904,5,0)</f>
        <v>0.2606</v>
      </c>
      <c r="G11623" s="67"/>
      <c r="H11623" s="67"/>
      <c r="J11623" s="67"/>
      <c r="P11623" s="68"/>
      <c r="Q11623" s="69"/>
      <c r="R11623" s="69"/>
      <c r="Z11623" s="70"/>
      <c r="AA11623" s="71"/>
      <c r="AB11623" s="70"/>
      <c r="AC11623" s="70"/>
      <c r="AD11623" s="53"/>
      <c r="AE11623" s="53"/>
      <c r="AF11623" s="72"/>
      <c r="AG11623" s="70"/>
      <c r="AH11623" s="70"/>
      <c r="AI11623" s="70"/>
    </row>
    <row r="11624" spans="1:35" ht="12.75" customHeight="1" x14ac:dyDescent="0.2">
      <c r="A11624" s="64" t="s">
        <v>1895</v>
      </c>
      <c r="B11624" s="65" t="s">
        <v>1894</v>
      </c>
      <c r="C11624" s="65">
        <v>260</v>
      </c>
      <c r="D11624" s="66">
        <f>VLOOKUP(A11624,'2.1 Termination Charges'!$B$4:$F$904,5,0)</f>
        <v>0.72119999999999995</v>
      </c>
      <c r="G11624" s="67"/>
      <c r="H11624" s="67"/>
      <c r="J11624" s="67"/>
      <c r="P11624" s="68"/>
      <c r="Q11624" s="69"/>
      <c r="R11624" s="69"/>
      <c r="Z11624" s="70"/>
      <c r="AA11624" s="71"/>
      <c r="AB11624" s="70"/>
      <c r="AC11624" s="70"/>
      <c r="AD11624" s="53"/>
      <c r="AE11624" s="53"/>
      <c r="AF11624" s="72"/>
      <c r="AG11624" s="70"/>
      <c r="AH11624" s="70"/>
      <c r="AI11624" s="70"/>
    </row>
    <row r="11625" spans="1:35" ht="12.75" customHeight="1" x14ac:dyDescent="0.2">
      <c r="A11625" s="64" t="s">
        <v>1897</v>
      </c>
      <c r="B11625" s="65" t="s">
        <v>1896</v>
      </c>
      <c r="C11625" s="65">
        <v>26077</v>
      </c>
      <c r="D11625" s="66">
        <f>VLOOKUP(A11625,'2.1 Termination Charges'!$B$4:$F$904,5,0)</f>
        <v>0.72119999999999995</v>
      </c>
      <c r="G11625" s="67"/>
      <c r="H11625" s="67"/>
      <c r="J11625" s="67"/>
      <c r="P11625" s="68"/>
      <c r="Q11625" s="69"/>
      <c r="R11625" s="69"/>
      <c r="Z11625" s="70"/>
      <c r="AA11625" s="71"/>
      <c r="AB11625" s="70"/>
      <c r="AC11625" s="70"/>
      <c r="AD11625" s="53"/>
      <c r="AE11625" s="53"/>
      <c r="AF11625" s="72"/>
      <c r="AG11625" s="70"/>
      <c r="AH11625" s="70"/>
      <c r="AI11625" s="70"/>
    </row>
    <row r="11626" spans="1:35" ht="12.75" customHeight="1" x14ac:dyDescent="0.2">
      <c r="A11626" s="64" t="s">
        <v>1897</v>
      </c>
      <c r="B11626" s="65" t="s">
        <v>1896</v>
      </c>
      <c r="C11626" s="65">
        <v>26097</v>
      </c>
      <c r="D11626" s="66">
        <f>VLOOKUP(A11626,'2.1 Termination Charges'!$B$4:$F$904,5,0)</f>
        <v>0.72119999999999995</v>
      </c>
      <c r="G11626" s="67"/>
      <c r="H11626" s="67"/>
      <c r="J11626" s="67"/>
      <c r="P11626" s="68"/>
      <c r="Q11626" s="69"/>
      <c r="R11626" s="69"/>
      <c r="Z11626" s="70"/>
      <c r="AA11626" s="71"/>
      <c r="AB11626" s="70"/>
      <c r="AC11626" s="70"/>
      <c r="AD11626" s="53"/>
      <c r="AE11626" s="53"/>
      <c r="AF11626" s="72"/>
      <c r="AG11626" s="70"/>
      <c r="AH11626" s="70"/>
      <c r="AI11626" s="70"/>
    </row>
    <row r="11627" spans="1:35" ht="12.75" customHeight="1" x14ac:dyDescent="0.2">
      <c r="A11627" s="64" t="s">
        <v>1899</v>
      </c>
      <c r="B11627" s="65" t="s">
        <v>1898</v>
      </c>
      <c r="C11627" s="65">
        <v>26076</v>
      </c>
      <c r="D11627" s="66">
        <f>VLOOKUP(A11627,'2.1 Termination Charges'!$B$4:$F$904,5,0)</f>
        <v>0.72119999999999995</v>
      </c>
      <c r="G11627" s="67"/>
      <c r="H11627" s="67"/>
      <c r="J11627" s="67"/>
      <c r="P11627" s="68"/>
      <c r="Q11627" s="69"/>
      <c r="R11627" s="69"/>
      <c r="Z11627" s="70"/>
      <c r="AA11627" s="71"/>
      <c r="AB11627" s="70"/>
      <c r="AC11627" s="70"/>
      <c r="AD11627" s="53"/>
      <c r="AE11627" s="53"/>
      <c r="AF11627" s="72"/>
      <c r="AG11627" s="70"/>
      <c r="AH11627" s="70"/>
      <c r="AI11627" s="70"/>
    </row>
    <row r="11628" spans="1:35" ht="12.75" customHeight="1" x14ac:dyDescent="0.2">
      <c r="A11628" s="64" t="s">
        <v>1899</v>
      </c>
      <c r="B11628" s="65" t="s">
        <v>1898</v>
      </c>
      <c r="C11628" s="65">
        <v>26096</v>
      </c>
      <c r="D11628" s="66">
        <f>VLOOKUP(A11628,'2.1 Termination Charges'!$B$4:$F$904,5,0)</f>
        <v>0.72119999999999995</v>
      </c>
      <c r="G11628" s="67"/>
      <c r="H11628" s="67"/>
      <c r="J11628" s="67"/>
      <c r="P11628" s="68"/>
      <c r="Q11628" s="69"/>
      <c r="R11628" s="69"/>
      <c r="Z11628" s="70"/>
      <c r="AA11628" s="71"/>
      <c r="AB11628" s="70"/>
      <c r="AC11628" s="70"/>
      <c r="AD11628" s="53"/>
      <c r="AE11628" s="53"/>
      <c r="AF11628" s="72"/>
      <c r="AG11628" s="70"/>
      <c r="AH11628" s="70"/>
      <c r="AI11628" s="70"/>
    </row>
    <row r="11629" spans="1:35" ht="12.75" customHeight="1" x14ac:dyDescent="0.2">
      <c r="A11629" s="64" t="s">
        <v>1901</v>
      </c>
      <c r="B11629" s="65" t="s">
        <v>1900</v>
      </c>
      <c r="C11629" s="65">
        <v>26095</v>
      </c>
      <c r="D11629" s="66">
        <f>VLOOKUP(A11629,'2.1 Termination Charges'!$B$4:$F$904,5,0)</f>
        <v>0.59392999999999996</v>
      </c>
      <c r="G11629" s="67"/>
      <c r="H11629" s="67"/>
      <c r="J11629" s="67"/>
      <c r="P11629" s="68"/>
      <c r="Q11629" s="69"/>
      <c r="R11629" s="69"/>
      <c r="Z11629" s="70"/>
      <c r="AA11629" s="71"/>
      <c r="AB11629" s="70"/>
      <c r="AC11629" s="70"/>
      <c r="AD11629" s="53"/>
      <c r="AE11629" s="53"/>
      <c r="AF11629" s="72"/>
      <c r="AG11629" s="70"/>
      <c r="AH11629" s="70"/>
      <c r="AI11629" s="70"/>
    </row>
    <row r="11630" spans="1:35" ht="12.75" customHeight="1" x14ac:dyDescent="0.2">
      <c r="A11630" s="64" t="s">
        <v>1903</v>
      </c>
      <c r="B11630" s="65" t="s">
        <v>1902</v>
      </c>
      <c r="C11630" s="65">
        <v>2609</v>
      </c>
      <c r="D11630" s="66">
        <f>VLOOKUP(A11630,'2.1 Termination Charges'!$B$4:$F$904,5,0)</f>
        <v>0.59392999999999996</v>
      </c>
      <c r="G11630" s="67"/>
      <c r="H11630" s="67"/>
      <c r="J11630" s="67"/>
      <c r="P11630" s="68"/>
      <c r="Q11630" s="69"/>
      <c r="R11630" s="69"/>
      <c r="Z11630" s="70"/>
      <c r="AA11630" s="71"/>
      <c r="AB11630" s="70"/>
      <c r="AC11630" s="70"/>
      <c r="AD11630" s="53"/>
      <c r="AE11630" s="53"/>
      <c r="AF11630" s="72"/>
      <c r="AG11630" s="70"/>
      <c r="AH11630" s="70"/>
      <c r="AI11630" s="70"/>
    </row>
    <row r="11631" spans="1:35" ht="12.75" customHeight="1" x14ac:dyDescent="0.2">
      <c r="A11631" s="64" t="s">
        <v>1905</v>
      </c>
      <c r="B11631" s="65" t="s">
        <v>1904</v>
      </c>
      <c r="C11631" s="65">
        <v>263</v>
      </c>
      <c r="D11631" s="66">
        <f>VLOOKUP(A11631,'2.1 Termination Charges'!$B$4:$F$904,5,0)</f>
        <v>0.31514999999999999</v>
      </c>
      <c r="G11631" s="67"/>
      <c r="H11631" s="67"/>
      <c r="J11631" s="67"/>
      <c r="P11631" s="68"/>
      <c r="Q11631" s="69"/>
      <c r="R11631" s="69"/>
      <c r="Z11631" s="70"/>
      <c r="AA11631" s="71"/>
      <c r="AB11631" s="70"/>
      <c r="AC11631" s="70"/>
      <c r="AD11631" s="53"/>
      <c r="AE11631" s="53"/>
      <c r="AF11631" s="72"/>
      <c r="AG11631" s="70"/>
      <c r="AH11631" s="70"/>
      <c r="AI11631" s="70"/>
    </row>
    <row r="11632" spans="1:35" ht="12.75" customHeight="1" x14ac:dyDescent="0.2">
      <c r="A11632" s="64" t="s">
        <v>1907</v>
      </c>
      <c r="B11632" s="65" t="s">
        <v>1906</v>
      </c>
      <c r="C11632" s="65">
        <v>26377</v>
      </c>
      <c r="D11632" s="66">
        <f>VLOOKUP(A11632,'2.1 Termination Charges'!$B$4:$F$904,5,0)</f>
        <v>0.72119999999999995</v>
      </c>
      <c r="G11632" s="67"/>
      <c r="H11632" s="67"/>
      <c r="J11632" s="67"/>
      <c r="P11632" s="68"/>
      <c r="Q11632" s="69"/>
      <c r="R11632" s="69"/>
      <c r="Z11632" s="70"/>
      <c r="AA11632" s="71"/>
      <c r="AB11632" s="70"/>
      <c r="AC11632" s="70"/>
      <c r="AD11632" s="53"/>
      <c r="AE11632" s="53"/>
      <c r="AF11632" s="72"/>
      <c r="AG11632" s="70"/>
      <c r="AH11632" s="70"/>
      <c r="AI11632" s="70"/>
    </row>
    <row r="11633" spans="1:35" ht="12.75" customHeight="1" x14ac:dyDescent="0.2">
      <c r="A11633" s="64" t="s">
        <v>1907</v>
      </c>
      <c r="B11633" s="65" t="s">
        <v>1906</v>
      </c>
      <c r="C11633" s="65">
        <v>26378</v>
      </c>
      <c r="D11633" s="66">
        <f>VLOOKUP(A11633,'2.1 Termination Charges'!$B$4:$F$904,5,0)</f>
        <v>0.72119999999999995</v>
      </c>
      <c r="G11633" s="67"/>
      <c r="H11633" s="67"/>
      <c r="J11633" s="67"/>
      <c r="P11633" s="68"/>
      <c r="Q11633" s="69"/>
      <c r="R11633" s="69"/>
      <c r="Z11633" s="70"/>
      <c r="AA11633" s="71"/>
      <c r="AB11633" s="70"/>
      <c r="AC11633" s="70"/>
      <c r="AD11633" s="53"/>
      <c r="AE11633" s="53"/>
      <c r="AF11633" s="72"/>
      <c r="AG11633" s="70"/>
      <c r="AH11633" s="70"/>
      <c r="AI11633" s="70"/>
    </row>
    <row r="11634" spans="1:35" ht="12.75" customHeight="1" x14ac:dyDescent="0.2">
      <c r="A11634" s="64" t="s">
        <v>1909</v>
      </c>
      <c r="B11634" s="65" t="s">
        <v>1908</v>
      </c>
      <c r="C11634" s="65">
        <v>26373</v>
      </c>
      <c r="D11634" s="66">
        <f>VLOOKUP(A11634,'2.1 Termination Charges'!$B$4:$F$904,5,0)</f>
        <v>0.72119999999999995</v>
      </c>
      <c r="G11634" s="67"/>
      <c r="H11634" s="67"/>
      <c r="J11634" s="67"/>
      <c r="P11634" s="68"/>
      <c r="Q11634" s="69"/>
      <c r="R11634" s="69"/>
      <c r="Z11634" s="70"/>
      <c r="AA11634" s="71"/>
      <c r="AB11634" s="70"/>
      <c r="AC11634" s="70"/>
      <c r="AD11634" s="53"/>
      <c r="AE11634" s="53"/>
      <c r="AF11634" s="72"/>
      <c r="AG11634" s="70"/>
      <c r="AH11634" s="70"/>
      <c r="AI11634" s="70"/>
    </row>
    <row r="11635" spans="1:35" ht="12.75" customHeight="1" x14ac:dyDescent="0.2">
      <c r="A11635" s="64" t="s">
        <v>1911</v>
      </c>
      <c r="B11635" s="65" t="s">
        <v>1910</v>
      </c>
      <c r="C11635" s="65">
        <v>26371</v>
      </c>
      <c r="D11635" s="66">
        <f>VLOOKUP(A11635,'2.1 Termination Charges'!$B$4:$F$904,5,0)</f>
        <v>0.65841000000000005</v>
      </c>
      <c r="G11635" s="67"/>
      <c r="H11635" s="67"/>
      <c r="J11635" s="67"/>
      <c r="P11635" s="68"/>
      <c r="Q11635" s="69"/>
      <c r="R11635" s="69"/>
      <c r="Z11635" s="70"/>
      <c r="AA11635" s="71"/>
      <c r="AB11635" s="70"/>
      <c r="AC11635" s="70"/>
      <c r="AD11635" s="53"/>
      <c r="AE11635" s="53"/>
      <c r="AF11635" s="72"/>
      <c r="AG11635" s="70"/>
      <c r="AH11635" s="70"/>
      <c r="AI11635" s="70"/>
    </row>
    <row r="11636" spans="1:35" ht="15" customHeight="1" x14ac:dyDescent="0.2">
      <c r="AD11636" s="53"/>
      <c r="AE11636" s="53"/>
      <c r="AF11636" s="54"/>
    </row>
  </sheetData>
  <autoFilter ref="A3:D11635" xr:uid="{00000000-0009-0000-0000-000001000000}"/>
  <mergeCells count="1">
    <mergeCell ref="A1:D1"/>
  </mergeCells>
  <conditionalFormatting sqref="A4:D11635">
    <cfRule type="expression" dxfId="28" priority="1">
      <formula>MOD(ROW(),2)=0</formula>
    </cfRule>
  </conditionalFormatting>
  <conditionalFormatting sqref="A862">
    <cfRule type="expression" dxfId="27" priority="2">
      <formula>MOD(ROW(),2)=0</formula>
    </cfRule>
  </conditionalFormatting>
  <conditionalFormatting sqref="B862:C862">
    <cfRule type="expression" dxfId="26" priority="3">
      <formula>MOD(ROW(),2)=0</formula>
    </cfRule>
  </conditionalFormatting>
  <pageMargins left="0.31496062992125984" right="0.31496062992125984" top="0.74803149606299213" bottom="0.74803149606299213" header="0" footer="0"/>
  <pageSetup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F923"/>
  <sheetViews>
    <sheetView showGridLines="0" workbookViewId="0"/>
  </sheetViews>
  <sheetFormatPr baseColWidth="10" defaultColWidth="14.5" defaultRowHeight="15" customHeight="1" x14ac:dyDescent="0.2"/>
  <cols>
    <col min="1" max="1" width="1.5" customWidth="1"/>
    <col min="2" max="2" width="13.83203125" customWidth="1"/>
    <col min="3" max="3" width="28.83203125" customWidth="1"/>
    <col min="4" max="9" width="17.5" customWidth="1"/>
    <col min="10" max="10" width="4.5" customWidth="1"/>
    <col min="11" max="27" width="4.5" hidden="1" customWidth="1"/>
    <col min="28" max="28" width="32.5" hidden="1" customWidth="1"/>
    <col min="29" max="31" width="4.5" hidden="1" customWidth="1"/>
    <col min="32" max="34" width="8.6640625" hidden="1" customWidth="1"/>
    <col min="35" max="35" width="21.5" hidden="1" customWidth="1"/>
    <col min="36" max="36" width="22" hidden="1" customWidth="1"/>
    <col min="37" max="37" width="4.5" hidden="1" customWidth="1"/>
    <col min="38" max="38" width="8.6640625" hidden="1" customWidth="1"/>
    <col min="39" max="39" width="19.83203125" hidden="1" customWidth="1"/>
    <col min="40" max="40" width="22" hidden="1" customWidth="1"/>
    <col min="41" max="41" width="4.5" hidden="1" customWidth="1"/>
    <col min="42" max="42" width="18.5" hidden="1" customWidth="1"/>
    <col min="43" max="43" width="9.5" hidden="1" customWidth="1"/>
    <col min="44" max="48" width="8.1640625" hidden="1" customWidth="1"/>
    <col min="49" max="58" width="9.1640625" hidden="1" customWidth="1"/>
  </cols>
  <sheetData>
    <row r="1" spans="1:51" ht="12.75" customHeight="1" x14ac:dyDescent="0.2">
      <c r="B1" s="209" t="s">
        <v>96</v>
      </c>
      <c r="C1" s="210"/>
      <c r="D1" s="210"/>
      <c r="E1" s="210"/>
      <c r="F1" s="210"/>
      <c r="G1" s="210"/>
      <c r="H1" s="210"/>
      <c r="I1" s="211"/>
      <c r="AI1" s="53"/>
      <c r="AJ1" s="53"/>
      <c r="AK1" s="54"/>
    </row>
    <row r="2" spans="1:51" ht="7.5" customHeight="1" x14ac:dyDescent="0.2">
      <c r="AI2" s="53"/>
      <c r="AJ2" s="53"/>
      <c r="AK2" s="54"/>
    </row>
    <row r="3" spans="1:51" ht="12.75" customHeight="1" x14ac:dyDescent="0.2">
      <c r="B3" s="55" t="s">
        <v>97</v>
      </c>
      <c r="C3" s="56" t="s">
        <v>98</v>
      </c>
      <c r="D3" s="57" t="s">
        <v>129</v>
      </c>
      <c r="E3" s="57" t="s">
        <v>113</v>
      </c>
      <c r="F3" s="57" t="s">
        <v>16</v>
      </c>
      <c r="G3" s="57" t="s">
        <v>123</v>
      </c>
      <c r="H3" s="57" t="s">
        <v>119</v>
      </c>
      <c r="I3" s="73" t="s">
        <v>116</v>
      </c>
      <c r="U3" s="58" t="s">
        <v>100</v>
      </c>
      <c r="Y3" s="59">
        <v>9.8400000000000001E-2</v>
      </c>
      <c r="AB3" s="60" t="s">
        <v>98</v>
      </c>
      <c r="AC3" s="60" t="s">
        <v>101</v>
      </c>
      <c r="AE3" s="60"/>
      <c r="AF3" s="61" t="s">
        <v>102</v>
      </c>
      <c r="AG3" s="62" t="s">
        <v>103</v>
      </c>
      <c r="AH3" s="62" t="s">
        <v>104</v>
      </c>
      <c r="AI3" s="63" t="s">
        <v>105</v>
      </c>
      <c r="AJ3" s="63" t="s">
        <v>106</v>
      </c>
      <c r="AK3" s="54"/>
      <c r="AL3" s="62" t="s">
        <v>103</v>
      </c>
      <c r="AM3" s="60" t="s">
        <v>107</v>
      </c>
      <c r="AN3" s="63" t="s">
        <v>108</v>
      </c>
    </row>
    <row r="4" spans="1:51" ht="12.75" customHeight="1" x14ac:dyDescent="0.2">
      <c r="B4" s="64" t="s">
        <v>109</v>
      </c>
      <c r="C4" s="65" t="s">
        <v>110</v>
      </c>
      <c r="D4" s="66">
        <v>0.3</v>
      </c>
      <c r="E4" s="66">
        <v>0.26116</v>
      </c>
      <c r="F4" s="66">
        <v>0.36363000000000001</v>
      </c>
      <c r="G4" s="66">
        <v>2.2308300000000001</v>
      </c>
      <c r="H4" s="66">
        <v>3.0416400000000001</v>
      </c>
      <c r="I4" s="74">
        <v>0.32957999999999998</v>
      </c>
      <c r="L4" s="67"/>
      <c r="M4" s="67"/>
      <c r="N4" s="58">
        <f t="shared" ref="N4:N258" si="0">IFERROR(VLOOKUP(C4,$AB$4:$AH$950,$V$11,0),"-")</f>
        <v>0.3</v>
      </c>
      <c r="O4" s="67"/>
      <c r="U4" s="68" t="s">
        <v>12</v>
      </c>
      <c r="V4" s="69">
        <v>44287</v>
      </c>
      <c r="W4" s="69">
        <v>44013</v>
      </c>
      <c r="AA4" s="58">
        <v>1</v>
      </c>
      <c r="AB4" s="58" t="s">
        <v>110</v>
      </c>
      <c r="AC4" s="58" t="s">
        <v>109</v>
      </c>
      <c r="AE4" s="70"/>
      <c r="AF4" s="71">
        <f t="shared" ref="AF4:AF258" si="1">AG4/0.9</f>
        <v>0.33333333333333331</v>
      </c>
      <c r="AG4" s="70">
        <f t="shared" ref="AG4:AG258" si="2">AL4</f>
        <v>0.3</v>
      </c>
      <c r="AH4" s="70">
        <f t="shared" ref="AH4:AH46" si="3">AG4</f>
        <v>0.3</v>
      </c>
      <c r="AI4" s="53"/>
      <c r="AJ4" s="53"/>
      <c r="AK4" s="72"/>
      <c r="AL4" s="70">
        <v>0.3</v>
      </c>
      <c r="AM4" s="70"/>
      <c r="AN4" s="70"/>
    </row>
    <row r="5" spans="1:51" ht="12.75" customHeight="1" x14ac:dyDescent="0.2">
      <c r="A5" s="75"/>
      <c r="B5" s="64" t="s">
        <v>111</v>
      </c>
      <c r="C5" s="65" t="s">
        <v>112</v>
      </c>
      <c r="D5" s="66">
        <v>0.20180000000000001</v>
      </c>
      <c r="E5" s="66">
        <v>0.17566999999999999</v>
      </c>
      <c r="F5" s="66">
        <v>0.24460000000000001</v>
      </c>
      <c r="G5" s="66">
        <v>1.5005999999999999</v>
      </c>
      <c r="H5" s="66">
        <v>2.0460099999999999</v>
      </c>
      <c r="I5" s="74">
        <v>0.22170000000000001</v>
      </c>
      <c r="L5" s="67"/>
      <c r="M5" s="67"/>
      <c r="N5" s="58">
        <f t="shared" si="0"/>
        <v>0.20180000000000001</v>
      </c>
      <c r="O5" s="67"/>
      <c r="U5" s="68" t="s">
        <v>113</v>
      </c>
      <c r="V5" s="59">
        <v>1.1487254891000001</v>
      </c>
      <c r="W5" s="76">
        <v>1.1104571752000001</v>
      </c>
      <c r="X5" s="70">
        <f>ROUND(0.0012/Y3,5)</f>
        <v>1.2200000000000001E-2</v>
      </c>
      <c r="AA5" s="58">
        <f t="shared" ref="AA5:AA259" si="4">AA4+1</f>
        <v>2</v>
      </c>
      <c r="AB5" s="58" t="s">
        <v>112</v>
      </c>
      <c r="AC5" s="58" t="s">
        <v>111</v>
      </c>
      <c r="AE5" s="70"/>
      <c r="AF5" s="71">
        <f t="shared" si="1"/>
        <v>0.22422222222222221</v>
      </c>
      <c r="AG5" s="70">
        <f t="shared" si="2"/>
        <v>0.20180000000000001</v>
      </c>
      <c r="AH5" s="70">
        <f t="shared" si="3"/>
        <v>0.20180000000000001</v>
      </c>
      <c r="AI5" s="53"/>
      <c r="AJ5" s="53"/>
      <c r="AK5" s="72"/>
      <c r="AL5" s="70">
        <v>0.20180000000000001</v>
      </c>
      <c r="AM5" s="70"/>
      <c r="AN5" s="70"/>
    </row>
    <row r="6" spans="1:51" ht="12.75" customHeight="1" x14ac:dyDescent="0.2">
      <c r="B6" s="64" t="s">
        <v>115</v>
      </c>
      <c r="C6" s="65" t="s">
        <v>114</v>
      </c>
      <c r="D6" s="66">
        <v>0.22140000000000001</v>
      </c>
      <c r="E6" s="66">
        <v>0.19273999999999999</v>
      </c>
      <c r="F6" s="66">
        <v>0.26835999999999999</v>
      </c>
      <c r="G6" s="66">
        <v>1.64635</v>
      </c>
      <c r="H6" s="66">
        <v>2.2447300000000001</v>
      </c>
      <c r="I6" s="74">
        <v>0.24323</v>
      </c>
      <c r="L6" s="67"/>
      <c r="M6" s="67"/>
      <c r="N6" s="58">
        <f t="shared" si="0"/>
        <v>0.22140000000000001</v>
      </c>
      <c r="O6" s="67"/>
      <c r="U6" s="68" t="s">
        <v>16</v>
      </c>
      <c r="V6" s="59">
        <v>0.82501443779999994</v>
      </c>
      <c r="W6" s="76">
        <v>0.84402430790000005</v>
      </c>
      <c r="Y6" s="58" t="e">
        <f>ROUND(IF($D$18=$Y$10,Tier1_Commitment_prices,IF($D$18=$Y$13,Tier1_Commitment_prices/#REF!,IF($D$18=$Y$12,Tier1_Commitment_prices/#REF!,Tier1_Commitment_prices))),4)</f>
        <v>#NAME?</v>
      </c>
      <c r="AA6" s="58">
        <f t="shared" si="4"/>
        <v>3</v>
      </c>
      <c r="AB6" s="58" t="s">
        <v>114</v>
      </c>
      <c r="AC6" s="58" t="s">
        <v>115</v>
      </c>
      <c r="AE6" s="70"/>
      <c r="AF6" s="71">
        <f t="shared" si="1"/>
        <v>0.246</v>
      </c>
      <c r="AG6" s="70">
        <f t="shared" si="2"/>
        <v>0.22140000000000001</v>
      </c>
      <c r="AH6" s="70">
        <f t="shared" si="3"/>
        <v>0.22140000000000001</v>
      </c>
      <c r="AI6" s="53"/>
      <c r="AJ6" s="53"/>
      <c r="AK6" s="72"/>
      <c r="AL6" s="70">
        <v>0.22140000000000001</v>
      </c>
      <c r="AM6" s="70"/>
      <c r="AN6" s="70"/>
    </row>
    <row r="7" spans="1:51" ht="12.75" customHeight="1" x14ac:dyDescent="0.2">
      <c r="B7" s="64" t="s">
        <v>118</v>
      </c>
      <c r="C7" s="65" t="s">
        <v>117</v>
      </c>
      <c r="D7" s="66">
        <v>0.2843</v>
      </c>
      <c r="E7" s="66">
        <v>0.24748999999999999</v>
      </c>
      <c r="F7" s="66">
        <v>0.34460000000000002</v>
      </c>
      <c r="G7" s="66">
        <v>2.11408</v>
      </c>
      <c r="H7" s="66">
        <v>2.88246</v>
      </c>
      <c r="I7" s="74">
        <v>0.31233</v>
      </c>
      <c r="L7" s="67"/>
      <c r="M7" s="67"/>
      <c r="N7" s="58">
        <f t="shared" si="0"/>
        <v>0.2843</v>
      </c>
      <c r="O7" s="67"/>
      <c r="U7" s="68" t="s">
        <v>116</v>
      </c>
      <c r="V7" s="59">
        <v>0.91024940830000001</v>
      </c>
      <c r="W7" s="76">
        <v>0.92859132700000002</v>
      </c>
      <c r="Y7" s="58" t="e">
        <f>ROUND(IF($D$18=$Y$10,Tier2_commitment_Prices,IF($D$18=$Y$13,Tier2_commitment_Prices/#REF!,IF($D$18=$Y$12,Tier2_commitment_Prices/#REF!,Tier2_commitment_Prices))),4)</f>
        <v>#NAME?</v>
      </c>
      <c r="AA7" s="58">
        <f t="shared" si="4"/>
        <v>4</v>
      </c>
      <c r="AB7" s="58" t="s">
        <v>117</v>
      </c>
      <c r="AC7" s="58" t="s">
        <v>118</v>
      </c>
      <c r="AE7" s="70"/>
      <c r="AF7" s="71">
        <f t="shared" si="1"/>
        <v>0.31588888888888889</v>
      </c>
      <c r="AG7" s="70">
        <f t="shared" si="2"/>
        <v>0.2843</v>
      </c>
      <c r="AH7" s="70">
        <f t="shared" si="3"/>
        <v>0.2843</v>
      </c>
      <c r="AI7" s="53"/>
      <c r="AJ7" s="53"/>
      <c r="AK7" s="72"/>
      <c r="AL7" s="70">
        <v>0.2843</v>
      </c>
      <c r="AM7" s="70"/>
      <c r="AN7" s="70"/>
    </row>
    <row r="8" spans="1:51" ht="12.75" customHeight="1" x14ac:dyDescent="0.2">
      <c r="A8" s="212"/>
      <c r="B8" s="64" t="s">
        <v>121</v>
      </c>
      <c r="C8" s="65" t="s">
        <v>120</v>
      </c>
      <c r="D8" s="66">
        <v>0.21740000000000001</v>
      </c>
      <c r="E8" s="66">
        <v>0.18925</v>
      </c>
      <c r="F8" s="66">
        <v>0.26351000000000002</v>
      </c>
      <c r="G8" s="66">
        <v>1.6166100000000001</v>
      </c>
      <c r="H8" s="66">
        <v>2.20418</v>
      </c>
      <c r="I8" s="74">
        <v>0.23884</v>
      </c>
      <c r="L8" s="67"/>
      <c r="M8" s="67"/>
      <c r="N8" s="58">
        <f t="shared" si="0"/>
        <v>0.21740000000000001</v>
      </c>
      <c r="O8" s="67"/>
      <c r="U8" s="68" t="s">
        <v>119</v>
      </c>
      <c r="V8" s="59">
        <v>9.8631001699999998E-2</v>
      </c>
      <c r="W8" s="76">
        <v>9.7243156499999997E-2</v>
      </c>
      <c r="Y8" s="58" t="e">
        <f>ROUND(IF($D$18=$Y$10,Tier3_commitment_Prices,IF($D$18=$Y$13,Tier3_commitment_Prices/#REF!,IF($D$18=$Y$12,Tier3_commitment_Prices/#REF!,Tier3_commitment_Prices))),4)</f>
        <v>#NAME?</v>
      </c>
      <c r="AA8" s="58">
        <f t="shared" si="4"/>
        <v>5</v>
      </c>
      <c r="AB8" s="58" t="s">
        <v>120</v>
      </c>
      <c r="AC8" s="58" t="s">
        <v>121</v>
      </c>
      <c r="AE8" s="70"/>
      <c r="AF8" s="71">
        <f t="shared" si="1"/>
        <v>0.24155555555555555</v>
      </c>
      <c r="AG8" s="70">
        <f t="shared" si="2"/>
        <v>0.21740000000000001</v>
      </c>
      <c r="AH8" s="70">
        <f t="shared" si="3"/>
        <v>0.21740000000000001</v>
      </c>
      <c r="AI8" s="53"/>
      <c r="AJ8" s="53"/>
      <c r="AK8" s="72"/>
      <c r="AL8" s="70">
        <v>0.21740000000000001</v>
      </c>
      <c r="AM8" s="70"/>
      <c r="AN8" s="70"/>
      <c r="AP8" s="60" t="s">
        <v>122</v>
      </c>
    </row>
    <row r="9" spans="1:51" ht="12.75" customHeight="1" x14ac:dyDescent="0.2">
      <c r="A9" s="213"/>
      <c r="B9" s="64" t="s">
        <v>125</v>
      </c>
      <c r="C9" s="65" t="s">
        <v>124</v>
      </c>
      <c r="D9" s="66">
        <v>0.34899999999999998</v>
      </c>
      <c r="E9" s="66">
        <v>0.30381000000000002</v>
      </c>
      <c r="F9" s="66">
        <v>0.42302000000000001</v>
      </c>
      <c r="G9" s="66">
        <v>2.5952000000000002</v>
      </c>
      <c r="H9" s="66">
        <v>3.53844</v>
      </c>
      <c r="I9" s="74">
        <v>0.38340999999999997</v>
      </c>
      <c r="L9" s="67"/>
      <c r="M9" s="67"/>
      <c r="N9" s="58">
        <f t="shared" si="0"/>
        <v>0.34899999999999998</v>
      </c>
      <c r="O9" s="67"/>
      <c r="U9" s="68" t="s">
        <v>123</v>
      </c>
      <c r="V9" s="59">
        <v>0.13447909520000001</v>
      </c>
      <c r="W9" s="76">
        <v>0.1343327691</v>
      </c>
      <c r="AA9" s="58">
        <f t="shared" si="4"/>
        <v>6</v>
      </c>
      <c r="AB9" s="58" t="s">
        <v>124</v>
      </c>
      <c r="AC9" s="58" t="s">
        <v>125</v>
      </c>
      <c r="AE9" s="70"/>
      <c r="AF9" s="71">
        <f t="shared" si="1"/>
        <v>0.38777777777777772</v>
      </c>
      <c r="AG9" s="70">
        <f t="shared" si="2"/>
        <v>0.34899999999999998</v>
      </c>
      <c r="AH9" s="70">
        <f t="shared" si="3"/>
        <v>0.34899999999999998</v>
      </c>
      <c r="AI9" s="53"/>
      <c r="AJ9" s="53"/>
      <c r="AK9" s="72"/>
      <c r="AL9" s="70">
        <v>0.34899999999999998</v>
      </c>
      <c r="AM9" s="70"/>
      <c r="AN9" s="70"/>
      <c r="AP9" s="60" t="s">
        <v>126</v>
      </c>
      <c r="AQ9" s="60"/>
    </row>
    <row r="10" spans="1:51" ht="12.75" customHeight="1" x14ac:dyDescent="0.2">
      <c r="A10" s="43"/>
      <c r="B10" s="64" t="s">
        <v>128</v>
      </c>
      <c r="C10" s="65" t="s">
        <v>127</v>
      </c>
      <c r="D10" s="66">
        <v>0.24</v>
      </c>
      <c r="E10" s="66">
        <v>0.20893</v>
      </c>
      <c r="F10" s="66">
        <v>0.29089999999999999</v>
      </c>
      <c r="G10" s="66">
        <v>1.7846599999999999</v>
      </c>
      <c r="H10" s="66">
        <v>2.4333100000000001</v>
      </c>
      <c r="I10" s="74">
        <v>0.26366000000000001</v>
      </c>
      <c r="L10" s="67"/>
      <c r="M10" s="67"/>
      <c r="N10" s="58">
        <f t="shared" si="0"/>
        <v>0.24</v>
      </c>
      <c r="O10" s="67"/>
      <c r="AA10" s="58">
        <f t="shared" si="4"/>
        <v>7</v>
      </c>
      <c r="AB10" s="58" t="s">
        <v>127</v>
      </c>
      <c r="AC10" s="58" t="s">
        <v>128</v>
      </c>
      <c r="AE10" s="70"/>
      <c r="AF10" s="71">
        <f t="shared" si="1"/>
        <v>0.26666666666666666</v>
      </c>
      <c r="AG10" s="70">
        <f t="shared" si="2"/>
        <v>0.24</v>
      </c>
      <c r="AH10" s="70">
        <f t="shared" si="3"/>
        <v>0.24</v>
      </c>
      <c r="AI10" s="53"/>
      <c r="AJ10" s="53"/>
      <c r="AK10" s="72"/>
      <c r="AL10" s="70">
        <v>0.24</v>
      </c>
      <c r="AM10" s="70"/>
      <c r="AN10" s="70"/>
      <c r="AR10" s="58" t="s">
        <v>129</v>
      </c>
      <c r="AS10" s="58" t="s">
        <v>113</v>
      </c>
      <c r="AT10" s="58" t="s">
        <v>16</v>
      </c>
      <c r="AU10" s="58" t="s">
        <v>123</v>
      </c>
      <c r="AV10" s="58" t="s">
        <v>119</v>
      </c>
      <c r="AW10" s="58" t="s">
        <v>116</v>
      </c>
    </row>
    <row r="11" spans="1:51" ht="12.75" customHeight="1" x14ac:dyDescent="0.2">
      <c r="A11" s="43"/>
      <c r="B11" s="64" t="s">
        <v>131</v>
      </c>
      <c r="C11" s="65" t="s">
        <v>130</v>
      </c>
      <c r="D11" s="66">
        <v>0.2</v>
      </c>
      <c r="E11" s="66">
        <v>0.17410999999999999</v>
      </c>
      <c r="F11" s="66">
        <v>0.24242</v>
      </c>
      <c r="G11" s="66">
        <v>1.48722</v>
      </c>
      <c r="H11" s="66">
        <v>2.0277599999999998</v>
      </c>
      <c r="I11" s="74">
        <v>0.21972</v>
      </c>
      <c r="L11" s="67"/>
      <c r="M11" s="67"/>
      <c r="N11" s="58">
        <f t="shared" si="0"/>
        <v>0.2</v>
      </c>
      <c r="O11" s="67"/>
      <c r="U11" s="58" t="str">
        <f>[1]Input!$C$10</f>
        <v>Tier3 - With Minimum Commitment</v>
      </c>
      <c r="V11" s="58">
        <f>VLOOKUP(U11,$U$15:$V$21,2,0)</f>
        <v>7</v>
      </c>
      <c r="W11" s="77"/>
      <c r="AA11" s="58">
        <f t="shared" si="4"/>
        <v>8</v>
      </c>
      <c r="AB11" s="58" t="s">
        <v>130</v>
      </c>
      <c r="AC11" s="58" t="s">
        <v>131</v>
      </c>
      <c r="AE11" s="70"/>
      <c r="AF11" s="71">
        <f t="shared" si="1"/>
        <v>0.22222222222222224</v>
      </c>
      <c r="AG11" s="70">
        <f t="shared" si="2"/>
        <v>0.2</v>
      </c>
      <c r="AH11" s="70">
        <f t="shared" si="3"/>
        <v>0.2</v>
      </c>
      <c r="AI11" s="53"/>
      <c r="AJ11" s="53"/>
      <c r="AK11" s="72"/>
      <c r="AL11" s="70">
        <v>0.2</v>
      </c>
      <c r="AM11" s="70"/>
      <c r="AN11" s="70"/>
      <c r="AP11" s="58" t="s">
        <v>10</v>
      </c>
      <c r="AQ11" s="58" t="s">
        <v>101</v>
      </c>
      <c r="AR11" s="58" t="s">
        <v>129</v>
      </c>
      <c r="AS11" s="58" t="s">
        <v>113</v>
      </c>
      <c r="AT11" s="58" t="s">
        <v>16</v>
      </c>
      <c r="AU11" s="58" t="s">
        <v>123</v>
      </c>
      <c r="AV11" s="58" t="s">
        <v>119</v>
      </c>
      <c r="AW11" s="58" t="s">
        <v>116</v>
      </c>
      <c r="AY11" s="58" t="s">
        <v>132</v>
      </c>
    </row>
    <row r="12" spans="1:51" ht="12.75" customHeight="1" x14ac:dyDescent="0.2">
      <c r="A12" s="43"/>
      <c r="B12" s="64" t="s">
        <v>134</v>
      </c>
      <c r="C12" s="65" t="s">
        <v>133</v>
      </c>
      <c r="D12" s="66">
        <v>0.55000000000000004</v>
      </c>
      <c r="E12" s="66">
        <v>0.47878999999999999</v>
      </c>
      <c r="F12" s="66">
        <v>0.66664999999999996</v>
      </c>
      <c r="G12" s="66">
        <v>4.0898599999999998</v>
      </c>
      <c r="H12" s="66">
        <v>5.5763400000000001</v>
      </c>
      <c r="I12" s="74">
        <v>0.60423000000000004</v>
      </c>
      <c r="L12" s="67"/>
      <c r="M12" s="67"/>
      <c r="N12" s="58">
        <f t="shared" si="0"/>
        <v>0.55000000000000004</v>
      </c>
      <c r="O12" s="67"/>
      <c r="W12" s="77"/>
      <c r="AA12" s="58">
        <f t="shared" si="4"/>
        <v>9</v>
      </c>
      <c r="AB12" s="58" t="s">
        <v>133</v>
      </c>
      <c r="AC12" s="58" t="s">
        <v>134</v>
      </c>
      <c r="AE12" s="70"/>
      <c r="AF12" s="71">
        <f t="shared" si="1"/>
        <v>0.61111111111111116</v>
      </c>
      <c r="AG12" s="70">
        <f t="shared" si="2"/>
        <v>0.55000000000000004</v>
      </c>
      <c r="AH12" s="70">
        <f t="shared" si="3"/>
        <v>0.55000000000000004</v>
      </c>
      <c r="AI12" s="53"/>
      <c r="AJ12" s="53"/>
      <c r="AK12" s="72"/>
      <c r="AL12" s="70">
        <v>0.55000000000000004</v>
      </c>
      <c r="AM12" s="70"/>
      <c r="AN12" s="70"/>
      <c r="AP12" s="58" t="s">
        <v>21</v>
      </c>
      <c r="AQ12" s="58" t="s">
        <v>135</v>
      </c>
      <c r="AR12" s="58">
        <v>1.1999999999999999E-3</v>
      </c>
      <c r="AS12" s="58">
        <v>1.0399999999999999E-3</v>
      </c>
      <c r="AT12" s="58">
        <v>1.4499999999999999E-3</v>
      </c>
      <c r="AU12" s="58">
        <v>8.9200000000000008E-3</v>
      </c>
      <c r="AV12" s="58">
        <v>1.2200000000000001E-2</v>
      </c>
      <c r="AW12" s="58">
        <v>1.32E-3</v>
      </c>
      <c r="AY12" s="58" t="s">
        <v>136</v>
      </c>
    </row>
    <row r="13" spans="1:51" ht="12.75" customHeight="1" x14ac:dyDescent="0.2">
      <c r="A13" s="43"/>
      <c r="B13" s="64" t="s">
        <v>139</v>
      </c>
      <c r="C13" s="65" t="s">
        <v>138</v>
      </c>
      <c r="D13" s="66">
        <v>0.55000000000000004</v>
      </c>
      <c r="E13" s="66">
        <v>0.47878999999999999</v>
      </c>
      <c r="F13" s="66">
        <v>0.66664999999999996</v>
      </c>
      <c r="G13" s="66">
        <v>4.0898599999999998</v>
      </c>
      <c r="H13" s="66">
        <v>5.5763400000000001</v>
      </c>
      <c r="I13" s="74">
        <v>0.60423000000000004</v>
      </c>
      <c r="L13" s="67"/>
      <c r="M13" s="67"/>
      <c r="N13" s="58">
        <f t="shared" si="0"/>
        <v>0.55000000000000004</v>
      </c>
      <c r="O13" s="67"/>
      <c r="U13" s="78" t="s">
        <v>137</v>
      </c>
      <c r="W13" s="77"/>
      <c r="AA13" s="58">
        <f t="shared" si="4"/>
        <v>10</v>
      </c>
      <c r="AB13" s="58" t="s">
        <v>138</v>
      </c>
      <c r="AC13" s="58" t="s">
        <v>139</v>
      </c>
      <c r="AE13" s="70"/>
      <c r="AF13" s="71">
        <f t="shared" si="1"/>
        <v>0.61111111111111116</v>
      </c>
      <c r="AG13" s="70">
        <f t="shared" si="2"/>
        <v>0.55000000000000004</v>
      </c>
      <c r="AH13" s="70">
        <f t="shared" si="3"/>
        <v>0.55000000000000004</v>
      </c>
      <c r="AI13" s="53"/>
      <c r="AJ13" s="53"/>
      <c r="AK13" s="72"/>
      <c r="AL13" s="70">
        <v>0.55000000000000004</v>
      </c>
      <c r="AM13" s="70"/>
      <c r="AN13" s="70"/>
      <c r="AP13" s="58" t="s">
        <v>24</v>
      </c>
      <c r="AQ13" s="58" t="s">
        <v>140</v>
      </c>
      <c r="AR13" s="58">
        <v>1.47E-3</v>
      </c>
      <c r="AS13" s="58">
        <v>1.2800000000000001E-3</v>
      </c>
      <c r="AT13" s="58">
        <v>1.7799999999999999E-3</v>
      </c>
      <c r="AU13" s="58">
        <v>1.093E-2</v>
      </c>
      <c r="AV13" s="58">
        <v>1.494E-2</v>
      </c>
      <c r="AW13" s="58">
        <v>1.6199999999999999E-3</v>
      </c>
      <c r="AY13" s="58" t="s">
        <v>141</v>
      </c>
    </row>
    <row r="14" spans="1:51" ht="12.75" customHeight="1" x14ac:dyDescent="0.2">
      <c r="A14" s="43"/>
      <c r="B14" s="64" t="s">
        <v>143</v>
      </c>
      <c r="C14" s="65" t="s">
        <v>142</v>
      </c>
      <c r="D14" s="66">
        <v>0.55000000000000004</v>
      </c>
      <c r="E14" s="66">
        <v>0.47878999999999999</v>
      </c>
      <c r="F14" s="66">
        <v>0.66664999999999996</v>
      </c>
      <c r="G14" s="66">
        <v>4.0898599999999998</v>
      </c>
      <c r="H14" s="66">
        <v>5.5763400000000001</v>
      </c>
      <c r="I14" s="74">
        <v>0.60423000000000004</v>
      </c>
      <c r="L14" s="67"/>
      <c r="M14" s="67"/>
      <c r="N14" s="58">
        <f t="shared" si="0"/>
        <v>0.55000000000000004</v>
      </c>
      <c r="O14" s="67"/>
      <c r="W14" s="77"/>
      <c r="AA14" s="58">
        <f t="shared" si="4"/>
        <v>11</v>
      </c>
      <c r="AB14" s="58" t="s">
        <v>142</v>
      </c>
      <c r="AC14" s="58" t="s">
        <v>143</v>
      </c>
      <c r="AE14" s="70"/>
      <c r="AF14" s="71">
        <f t="shared" si="1"/>
        <v>0.61111111111111116</v>
      </c>
      <c r="AG14" s="70">
        <f t="shared" si="2"/>
        <v>0.55000000000000004</v>
      </c>
      <c r="AH14" s="70">
        <f t="shared" si="3"/>
        <v>0.55000000000000004</v>
      </c>
      <c r="AI14" s="53"/>
      <c r="AJ14" s="53"/>
      <c r="AK14" s="72"/>
      <c r="AL14" s="70">
        <v>0.55000000000000004</v>
      </c>
      <c r="AM14" s="70"/>
      <c r="AN14" s="70"/>
      <c r="AP14" s="58" t="s">
        <v>25</v>
      </c>
      <c r="AQ14" s="58" t="s">
        <v>144</v>
      </c>
      <c r="AR14" s="58">
        <v>8.4000000000000003E-4</v>
      </c>
      <c r="AS14" s="58">
        <v>7.2999999999999996E-4</v>
      </c>
      <c r="AT14" s="58">
        <v>1.01E-3</v>
      </c>
      <c r="AU14" s="58">
        <v>6.2500000000000003E-3</v>
      </c>
      <c r="AV14" s="58">
        <v>8.5400000000000007E-3</v>
      </c>
      <c r="AW14" s="58">
        <v>9.2000000000000003E-4</v>
      </c>
      <c r="AY14" s="58" t="s">
        <v>145</v>
      </c>
    </row>
    <row r="15" spans="1:51" ht="12.75" customHeight="1" x14ac:dyDescent="0.2">
      <c r="A15" s="43"/>
      <c r="B15" s="64" t="s">
        <v>147</v>
      </c>
      <c r="C15" s="65" t="s">
        <v>146</v>
      </c>
      <c r="D15" s="66">
        <v>0.55000000000000004</v>
      </c>
      <c r="E15" s="66">
        <v>0.47878999999999999</v>
      </c>
      <c r="F15" s="66">
        <v>0.66664999999999996</v>
      </c>
      <c r="G15" s="66">
        <v>4.0898599999999998</v>
      </c>
      <c r="H15" s="66">
        <v>5.5763400000000001</v>
      </c>
      <c r="I15" s="74">
        <v>0.60423000000000004</v>
      </c>
      <c r="L15" s="67"/>
      <c r="M15" s="67"/>
      <c r="N15" s="58">
        <f t="shared" si="0"/>
        <v>0.55000000000000004</v>
      </c>
      <c r="O15" s="67"/>
      <c r="U15" s="58" t="s">
        <v>132</v>
      </c>
      <c r="V15" s="58">
        <v>5</v>
      </c>
      <c r="W15" s="77"/>
      <c r="X15" s="58">
        <f>750/5500</f>
        <v>0.13636363636363635</v>
      </c>
      <c r="AA15" s="58">
        <f t="shared" si="4"/>
        <v>12</v>
      </c>
      <c r="AB15" s="58" t="s">
        <v>146</v>
      </c>
      <c r="AC15" s="58" t="s">
        <v>147</v>
      </c>
      <c r="AE15" s="70"/>
      <c r="AF15" s="71">
        <f t="shared" si="1"/>
        <v>0.61111111111111116</v>
      </c>
      <c r="AG15" s="70">
        <f t="shared" si="2"/>
        <v>0.55000000000000004</v>
      </c>
      <c r="AH15" s="70">
        <f t="shared" si="3"/>
        <v>0.55000000000000004</v>
      </c>
      <c r="AI15" s="53"/>
      <c r="AJ15" s="53"/>
      <c r="AK15" s="72"/>
      <c r="AL15" s="70">
        <v>0.55000000000000004</v>
      </c>
      <c r="AM15" s="70"/>
      <c r="AN15" s="70"/>
      <c r="AP15" s="58" t="s">
        <v>26</v>
      </c>
      <c r="AQ15" s="58" t="s">
        <v>148</v>
      </c>
      <c r="AR15" s="58">
        <v>1.5E-3</v>
      </c>
      <c r="AS15" s="58">
        <v>1.2999999999999999E-3</v>
      </c>
      <c r="AT15" s="58">
        <v>1.81E-3</v>
      </c>
      <c r="AU15" s="58">
        <v>1.115E-2</v>
      </c>
      <c r="AV15" s="58">
        <v>1.525E-2</v>
      </c>
      <c r="AW15" s="58">
        <v>1.65E-3</v>
      </c>
    </row>
    <row r="16" spans="1:51" ht="12.75" customHeight="1" x14ac:dyDescent="0.2">
      <c r="A16" s="43"/>
      <c r="B16" s="64" t="s">
        <v>150</v>
      </c>
      <c r="C16" s="65" t="s">
        <v>149</v>
      </c>
      <c r="D16" s="66">
        <v>0.09</v>
      </c>
      <c r="E16" s="66">
        <v>7.8350000000000003E-2</v>
      </c>
      <c r="F16" s="66">
        <v>0.10909000000000001</v>
      </c>
      <c r="G16" s="66">
        <v>0.66925000000000001</v>
      </c>
      <c r="H16" s="66">
        <v>0.91249000000000002</v>
      </c>
      <c r="I16" s="74">
        <v>9.887E-2</v>
      </c>
      <c r="L16" s="67"/>
      <c r="M16" s="67"/>
      <c r="N16" s="58">
        <f t="shared" si="0"/>
        <v>0.09</v>
      </c>
      <c r="O16" s="67"/>
      <c r="U16" s="58" t="s">
        <v>136</v>
      </c>
      <c r="V16" s="58">
        <v>5</v>
      </c>
      <c r="W16" s="77"/>
      <c r="X16" s="58">
        <f>2000/15000</f>
        <v>0.13333333333333333</v>
      </c>
      <c r="AA16" s="58">
        <f t="shared" si="4"/>
        <v>13</v>
      </c>
      <c r="AB16" s="58" t="s">
        <v>149</v>
      </c>
      <c r="AC16" s="58" t="s">
        <v>150</v>
      </c>
      <c r="AE16" s="70"/>
      <c r="AF16" s="71">
        <f t="shared" si="1"/>
        <v>9.9999999999999992E-2</v>
      </c>
      <c r="AG16" s="70">
        <f t="shared" si="2"/>
        <v>0.09</v>
      </c>
      <c r="AH16" s="70">
        <f t="shared" si="3"/>
        <v>0.09</v>
      </c>
      <c r="AI16" s="53"/>
      <c r="AJ16" s="53"/>
      <c r="AK16" s="72"/>
      <c r="AL16" s="70">
        <v>0.09</v>
      </c>
      <c r="AM16" s="70"/>
      <c r="AN16" s="70"/>
      <c r="AP16" s="58" t="s">
        <v>27</v>
      </c>
      <c r="AQ16" s="58" t="s">
        <v>151</v>
      </c>
      <c r="AR16" s="58">
        <v>1.15E-3</v>
      </c>
      <c r="AS16" s="58">
        <v>1E-3</v>
      </c>
      <c r="AT16" s="58">
        <v>1.3799999999999999E-3</v>
      </c>
      <c r="AU16" s="58">
        <v>8.5500000000000003E-3</v>
      </c>
      <c r="AV16" s="58">
        <v>1.1650000000000001E-2</v>
      </c>
      <c r="AW16" s="58">
        <v>1.2600000000000001E-3</v>
      </c>
    </row>
    <row r="17" spans="1:49" ht="12.75" customHeight="1" x14ac:dyDescent="0.2">
      <c r="A17" s="43"/>
      <c r="B17" s="64" t="s">
        <v>153</v>
      </c>
      <c r="C17" s="65" t="s">
        <v>152</v>
      </c>
      <c r="D17" s="66">
        <v>0.99180000000000001</v>
      </c>
      <c r="E17" s="66">
        <v>0.86338999999999999</v>
      </c>
      <c r="F17" s="66">
        <v>1.2021599999999999</v>
      </c>
      <c r="G17" s="66">
        <v>7.3751199999999999</v>
      </c>
      <c r="H17" s="66">
        <v>10.05566</v>
      </c>
      <c r="I17" s="74">
        <v>1.0895900000000001</v>
      </c>
      <c r="L17" s="67"/>
      <c r="M17" s="67"/>
      <c r="N17" s="58">
        <f t="shared" si="0"/>
        <v>0.99180000000000001</v>
      </c>
      <c r="O17" s="67"/>
      <c r="U17" s="58" t="s">
        <v>141</v>
      </c>
      <c r="V17" s="58">
        <v>6</v>
      </c>
      <c r="W17" s="77"/>
      <c r="AA17" s="58">
        <f t="shared" si="4"/>
        <v>14</v>
      </c>
      <c r="AB17" s="58" t="s">
        <v>152</v>
      </c>
      <c r="AC17" s="58" t="s">
        <v>153</v>
      </c>
      <c r="AE17" s="70"/>
      <c r="AF17" s="71">
        <f t="shared" si="1"/>
        <v>1.1020000000000001</v>
      </c>
      <c r="AG17" s="70">
        <f t="shared" si="2"/>
        <v>0.99180000000000001</v>
      </c>
      <c r="AH17" s="70">
        <f t="shared" si="3"/>
        <v>0.99180000000000001</v>
      </c>
      <c r="AI17" s="53"/>
      <c r="AJ17" s="53"/>
      <c r="AK17" s="72"/>
      <c r="AL17" s="70">
        <v>0.99180000000000001</v>
      </c>
      <c r="AM17" s="70"/>
      <c r="AN17" s="70"/>
      <c r="AP17" s="70"/>
      <c r="AQ17" s="70"/>
    </row>
    <row r="18" spans="1:49" ht="12.75" customHeight="1" x14ac:dyDescent="0.2">
      <c r="A18" s="43"/>
      <c r="B18" s="64" t="s">
        <v>155</v>
      </c>
      <c r="C18" s="65" t="s">
        <v>154</v>
      </c>
      <c r="D18" s="66">
        <v>0.79</v>
      </c>
      <c r="E18" s="66">
        <v>0.68772</v>
      </c>
      <c r="F18" s="66">
        <v>0.95755999999999997</v>
      </c>
      <c r="G18" s="66">
        <v>5.8745200000000004</v>
      </c>
      <c r="H18" s="66">
        <v>8.0096500000000006</v>
      </c>
      <c r="I18" s="74">
        <v>0.86789000000000005</v>
      </c>
      <c r="L18" s="67"/>
      <c r="M18" s="67"/>
      <c r="N18" s="58">
        <f t="shared" si="0"/>
        <v>0.79</v>
      </c>
      <c r="O18" s="67"/>
      <c r="U18" s="58" t="s">
        <v>145</v>
      </c>
      <c r="V18" s="58">
        <v>7</v>
      </c>
      <c r="W18" s="77"/>
      <c r="AA18" s="58">
        <f t="shared" si="4"/>
        <v>15</v>
      </c>
      <c r="AB18" s="58" t="s">
        <v>154</v>
      </c>
      <c r="AC18" s="58" t="s">
        <v>155</v>
      </c>
      <c r="AE18" s="70"/>
      <c r="AF18" s="71">
        <f t="shared" si="1"/>
        <v>0.87777777777777777</v>
      </c>
      <c r="AG18" s="70">
        <f t="shared" si="2"/>
        <v>0.79</v>
      </c>
      <c r="AH18" s="70">
        <f t="shared" si="3"/>
        <v>0.79</v>
      </c>
      <c r="AI18" s="53"/>
      <c r="AJ18" s="53"/>
      <c r="AK18" s="72"/>
      <c r="AL18" s="70">
        <v>0.79</v>
      </c>
      <c r="AM18" s="70"/>
      <c r="AN18" s="70"/>
      <c r="AP18" s="79" t="s">
        <v>156</v>
      </c>
      <c r="AQ18" s="70"/>
    </row>
    <row r="19" spans="1:49" ht="12.75" customHeight="1" x14ac:dyDescent="0.2">
      <c r="A19" s="43"/>
      <c r="B19" s="64" t="s">
        <v>158</v>
      </c>
      <c r="C19" s="65" t="s">
        <v>157</v>
      </c>
      <c r="D19" s="66">
        <v>0.9</v>
      </c>
      <c r="E19" s="66">
        <v>0.78347999999999995</v>
      </c>
      <c r="F19" s="66">
        <v>1.0908899999999999</v>
      </c>
      <c r="G19" s="66">
        <v>6.6924900000000003</v>
      </c>
      <c r="H19" s="66">
        <v>9.1249199999999995</v>
      </c>
      <c r="I19" s="74">
        <v>0.98873999999999995</v>
      </c>
      <c r="L19" s="67"/>
      <c r="M19" s="67"/>
      <c r="N19" s="58">
        <f t="shared" si="0"/>
        <v>0.9</v>
      </c>
      <c r="O19" s="67"/>
      <c r="U19" s="58" t="s">
        <v>102</v>
      </c>
      <c r="V19" s="58">
        <v>5</v>
      </c>
      <c r="W19" s="77"/>
      <c r="AA19" s="58">
        <f t="shared" si="4"/>
        <v>16</v>
      </c>
      <c r="AB19" s="58" t="s">
        <v>157</v>
      </c>
      <c r="AC19" s="58" t="s">
        <v>158</v>
      </c>
      <c r="AE19" s="70"/>
      <c r="AF19" s="71">
        <f t="shared" si="1"/>
        <v>1</v>
      </c>
      <c r="AG19" s="70">
        <f t="shared" si="2"/>
        <v>0.9</v>
      </c>
      <c r="AH19" s="70">
        <f t="shared" si="3"/>
        <v>0.9</v>
      </c>
      <c r="AI19" s="53"/>
      <c r="AJ19" s="53"/>
      <c r="AK19" s="72"/>
      <c r="AL19" s="70">
        <v>0.9</v>
      </c>
      <c r="AM19" s="70"/>
      <c r="AN19" s="70"/>
      <c r="AP19" s="70"/>
      <c r="AQ19" s="70"/>
    </row>
    <row r="20" spans="1:49" ht="12.75" customHeight="1" x14ac:dyDescent="0.2">
      <c r="A20" s="43"/>
      <c r="B20" s="64" t="s">
        <v>160</v>
      </c>
      <c r="C20" s="65" t="s">
        <v>159</v>
      </c>
      <c r="D20" s="66">
        <v>0.99180000000000001</v>
      </c>
      <c r="E20" s="66">
        <v>0.86338999999999999</v>
      </c>
      <c r="F20" s="66">
        <v>1.2021599999999999</v>
      </c>
      <c r="G20" s="66">
        <v>7.3751199999999999</v>
      </c>
      <c r="H20" s="66">
        <v>10.05566</v>
      </c>
      <c r="I20" s="74">
        <v>1.0895900000000001</v>
      </c>
      <c r="L20" s="67"/>
      <c r="M20" s="67"/>
      <c r="N20" s="58">
        <f t="shared" si="0"/>
        <v>0.99180000000000001</v>
      </c>
      <c r="O20" s="67"/>
      <c r="U20" s="58" t="s">
        <v>103</v>
      </c>
      <c r="V20" s="58">
        <v>6</v>
      </c>
      <c r="W20" s="77"/>
      <c r="AA20" s="58">
        <f t="shared" si="4"/>
        <v>17</v>
      </c>
      <c r="AB20" s="58" t="s">
        <v>159</v>
      </c>
      <c r="AC20" s="58" t="s">
        <v>160</v>
      </c>
      <c r="AE20" s="70"/>
      <c r="AF20" s="71">
        <f t="shared" si="1"/>
        <v>1.1020000000000001</v>
      </c>
      <c r="AG20" s="70">
        <f t="shared" si="2"/>
        <v>0.99180000000000001</v>
      </c>
      <c r="AH20" s="70">
        <f t="shared" si="3"/>
        <v>0.99180000000000001</v>
      </c>
      <c r="AI20" s="53"/>
      <c r="AJ20" s="53"/>
      <c r="AK20" s="72"/>
      <c r="AL20" s="70">
        <v>0.99180000000000001</v>
      </c>
      <c r="AM20" s="70"/>
      <c r="AN20" s="70"/>
      <c r="AP20" s="70" t="s">
        <v>10</v>
      </c>
      <c r="AQ20" s="58" t="s">
        <v>101</v>
      </c>
      <c r="AR20" s="58" t="s">
        <v>129</v>
      </c>
      <c r="AS20" s="58" t="s">
        <v>113</v>
      </c>
      <c r="AT20" s="58" t="s">
        <v>16</v>
      </c>
      <c r="AU20" s="58" t="s">
        <v>123</v>
      </c>
      <c r="AV20" s="58" t="s">
        <v>119</v>
      </c>
      <c r="AW20" s="58" t="s">
        <v>116</v>
      </c>
    </row>
    <row r="21" spans="1:49" ht="12.75" customHeight="1" x14ac:dyDescent="0.2">
      <c r="A21" s="43"/>
      <c r="B21" s="64" t="s">
        <v>162</v>
      </c>
      <c r="C21" s="65" t="s">
        <v>161</v>
      </c>
      <c r="D21" s="66">
        <v>3.2000000000000001E-2</v>
      </c>
      <c r="E21" s="66">
        <v>2.7859999999999999E-2</v>
      </c>
      <c r="F21" s="66">
        <v>3.8789999999999998E-2</v>
      </c>
      <c r="G21" s="66">
        <v>0.23796</v>
      </c>
      <c r="H21" s="66">
        <v>0.32444000000000001</v>
      </c>
      <c r="I21" s="74">
        <v>3.5159999999999997E-2</v>
      </c>
      <c r="L21" s="67"/>
      <c r="M21" s="67"/>
      <c r="N21" s="58">
        <f t="shared" si="0"/>
        <v>3.2000000000000001E-2</v>
      </c>
      <c r="O21" s="67"/>
      <c r="U21" s="58" t="s">
        <v>104</v>
      </c>
      <c r="V21" s="58">
        <v>7</v>
      </c>
      <c r="W21" s="77"/>
      <c r="AA21" s="58">
        <f t="shared" si="4"/>
        <v>18</v>
      </c>
      <c r="AB21" s="58" t="s">
        <v>161</v>
      </c>
      <c r="AC21" s="58" t="s">
        <v>162</v>
      </c>
      <c r="AE21" s="70"/>
      <c r="AF21" s="71">
        <f t="shared" si="1"/>
        <v>3.5555555555555556E-2</v>
      </c>
      <c r="AG21" s="70">
        <f t="shared" si="2"/>
        <v>3.2000000000000001E-2</v>
      </c>
      <c r="AH21" s="70">
        <f t="shared" si="3"/>
        <v>3.2000000000000001E-2</v>
      </c>
      <c r="AI21" s="53"/>
      <c r="AJ21" s="53"/>
      <c r="AK21" s="72"/>
      <c r="AL21" s="70">
        <v>3.2000000000000001E-2</v>
      </c>
      <c r="AM21" s="70"/>
      <c r="AN21" s="70"/>
      <c r="AP21" s="58" t="s">
        <v>21</v>
      </c>
      <c r="AQ21" s="58" t="s">
        <v>135</v>
      </c>
      <c r="AR21" s="58">
        <v>1.8E-3</v>
      </c>
      <c r="AS21" s="58">
        <v>1.6000000000000001E-3</v>
      </c>
      <c r="AT21" s="58">
        <v>2.2000000000000001E-3</v>
      </c>
      <c r="AU21" s="58">
        <v>1.34E-2</v>
      </c>
      <c r="AV21" s="58">
        <v>1.83E-2</v>
      </c>
      <c r="AW21" s="58">
        <v>2E-3</v>
      </c>
    </row>
    <row r="22" spans="1:49" ht="12.75" customHeight="1" x14ac:dyDescent="0.2">
      <c r="A22" s="43"/>
      <c r="B22" s="64" t="s">
        <v>164</v>
      </c>
      <c r="C22" s="65" t="s">
        <v>163</v>
      </c>
      <c r="D22" s="66">
        <v>0.26850000000000002</v>
      </c>
      <c r="E22" s="66">
        <v>0.23374</v>
      </c>
      <c r="F22" s="66">
        <v>0.32545000000000002</v>
      </c>
      <c r="G22" s="66">
        <v>1.9965900000000001</v>
      </c>
      <c r="H22" s="66">
        <v>2.72227</v>
      </c>
      <c r="I22" s="74">
        <v>0.29497000000000001</v>
      </c>
      <c r="L22" s="67"/>
      <c r="M22" s="67"/>
      <c r="N22" s="58">
        <f t="shared" si="0"/>
        <v>0.26850000000000002</v>
      </c>
      <c r="O22" s="67"/>
      <c r="W22" s="77"/>
      <c r="AA22" s="58">
        <f t="shared" si="4"/>
        <v>19</v>
      </c>
      <c r="AB22" s="58" t="s">
        <v>163</v>
      </c>
      <c r="AC22" s="58" t="s">
        <v>164</v>
      </c>
      <c r="AE22" s="70"/>
      <c r="AF22" s="71">
        <f t="shared" si="1"/>
        <v>0.29833333333333334</v>
      </c>
      <c r="AG22" s="70">
        <f t="shared" si="2"/>
        <v>0.26850000000000002</v>
      </c>
      <c r="AH22" s="70">
        <f t="shared" si="3"/>
        <v>0.26850000000000002</v>
      </c>
      <c r="AI22" s="53"/>
      <c r="AJ22" s="53"/>
      <c r="AK22" s="72"/>
      <c r="AL22" s="70">
        <v>0.26850000000000002</v>
      </c>
      <c r="AM22" s="70"/>
      <c r="AN22" s="70"/>
      <c r="AP22" s="58" t="s">
        <v>24</v>
      </c>
      <c r="AQ22" s="58" t="s">
        <v>140</v>
      </c>
      <c r="AR22" s="58">
        <v>2.0999999999999999E-3</v>
      </c>
      <c r="AS22" s="58">
        <v>1.8E-3</v>
      </c>
      <c r="AT22" s="58">
        <v>2.5999999999999999E-3</v>
      </c>
      <c r="AU22" s="58">
        <v>1.5599999999999999E-2</v>
      </c>
      <c r="AV22" s="58">
        <v>2.1600000000000001E-2</v>
      </c>
      <c r="AW22" s="58">
        <v>2.3E-3</v>
      </c>
    </row>
    <row r="23" spans="1:49" ht="12.75" customHeight="1" x14ac:dyDescent="0.2">
      <c r="A23" s="43"/>
      <c r="B23" s="64" t="s">
        <v>166</v>
      </c>
      <c r="C23" s="65" t="s">
        <v>165</v>
      </c>
      <c r="D23" s="66">
        <v>0.06</v>
      </c>
      <c r="E23" s="66">
        <v>5.2229999999999999E-2</v>
      </c>
      <c r="F23" s="66">
        <v>7.2730000000000003E-2</v>
      </c>
      <c r="G23" s="66">
        <v>0.44617000000000001</v>
      </c>
      <c r="H23" s="66">
        <v>0.60833000000000004</v>
      </c>
      <c r="I23" s="74">
        <v>6.5920000000000006E-2</v>
      </c>
      <c r="L23" s="67"/>
      <c r="M23" s="67"/>
      <c r="N23" s="58">
        <f t="shared" si="0"/>
        <v>0.06</v>
      </c>
      <c r="O23" s="67"/>
      <c r="W23" s="77"/>
      <c r="AA23" s="58">
        <f t="shared" si="4"/>
        <v>20</v>
      </c>
      <c r="AB23" s="58" t="s">
        <v>165</v>
      </c>
      <c r="AC23" s="58" t="s">
        <v>166</v>
      </c>
      <c r="AE23" s="70"/>
      <c r="AF23" s="71">
        <f t="shared" si="1"/>
        <v>6.6666666666666666E-2</v>
      </c>
      <c r="AG23" s="70">
        <f t="shared" si="2"/>
        <v>0.06</v>
      </c>
      <c r="AH23" s="70">
        <f t="shared" si="3"/>
        <v>0.06</v>
      </c>
      <c r="AI23" s="53"/>
      <c r="AJ23" s="53"/>
      <c r="AK23" s="72"/>
      <c r="AL23" s="70">
        <v>0.06</v>
      </c>
      <c r="AM23" s="70"/>
      <c r="AN23" s="70"/>
      <c r="AP23" s="58" t="s">
        <v>25</v>
      </c>
      <c r="AQ23" s="58" t="s">
        <v>144</v>
      </c>
      <c r="AR23" s="58">
        <v>1.5E-3</v>
      </c>
      <c r="AS23" s="58">
        <v>1.2999999999999999E-3</v>
      </c>
      <c r="AT23" s="58">
        <v>1.8E-3</v>
      </c>
      <c r="AU23" s="58">
        <v>1.12E-2</v>
      </c>
      <c r="AV23" s="58">
        <v>1.52E-2</v>
      </c>
      <c r="AW23" s="58">
        <v>1.6000000000000001E-3</v>
      </c>
    </row>
    <row r="24" spans="1:49" ht="12.75" customHeight="1" x14ac:dyDescent="0.2">
      <c r="A24" s="43"/>
      <c r="B24" s="64" t="s">
        <v>168</v>
      </c>
      <c r="C24" s="65" t="s">
        <v>167</v>
      </c>
      <c r="D24" s="66">
        <v>0.22</v>
      </c>
      <c r="E24" s="66">
        <v>0.19152</v>
      </c>
      <c r="F24" s="66">
        <v>0.26666000000000001</v>
      </c>
      <c r="G24" s="66">
        <v>1.6359399999999999</v>
      </c>
      <c r="H24" s="66">
        <v>2.23054</v>
      </c>
      <c r="I24" s="74">
        <v>0.24168999999999999</v>
      </c>
      <c r="L24" s="67"/>
      <c r="M24" s="67"/>
      <c r="N24" s="58">
        <f t="shared" si="0"/>
        <v>0.22</v>
      </c>
      <c r="O24" s="67"/>
      <c r="W24" s="77"/>
      <c r="AA24" s="58">
        <f t="shared" si="4"/>
        <v>21</v>
      </c>
      <c r="AB24" s="58" t="s">
        <v>167</v>
      </c>
      <c r="AC24" s="58" t="s">
        <v>168</v>
      </c>
      <c r="AE24" s="70"/>
      <c r="AF24" s="71">
        <f t="shared" si="1"/>
        <v>0.24444444444444444</v>
      </c>
      <c r="AG24" s="70">
        <f t="shared" si="2"/>
        <v>0.22</v>
      </c>
      <c r="AH24" s="70">
        <f t="shared" si="3"/>
        <v>0.22</v>
      </c>
      <c r="AI24" s="53"/>
      <c r="AJ24" s="53"/>
      <c r="AK24" s="72"/>
      <c r="AL24" s="70">
        <v>0.22</v>
      </c>
      <c r="AM24" s="70"/>
      <c r="AN24" s="70"/>
      <c r="AP24" s="58" t="s">
        <v>26</v>
      </c>
      <c r="AQ24" s="58" t="s">
        <v>148</v>
      </c>
      <c r="AR24" s="58">
        <v>2.5000000000000001E-3</v>
      </c>
      <c r="AS24" s="58">
        <v>2.2000000000000001E-3</v>
      </c>
      <c r="AT24" s="58">
        <v>3.0999999999999999E-3</v>
      </c>
      <c r="AU24" s="58">
        <v>1.8599999999999998E-2</v>
      </c>
      <c r="AV24" s="58">
        <v>2.5700000000000001E-2</v>
      </c>
      <c r="AW24" s="58">
        <v>2.7000000000000001E-3</v>
      </c>
    </row>
    <row r="25" spans="1:49" ht="12.75" customHeight="1" x14ac:dyDescent="0.2">
      <c r="A25" s="43"/>
      <c r="B25" s="64" t="s">
        <v>170</v>
      </c>
      <c r="C25" s="65" t="s">
        <v>169</v>
      </c>
      <c r="D25" s="66">
        <v>0.1928</v>
      </c>
      <c r="E25" s="66">
        <v>0.16783999999999999</v>
      </c>
      <c r="F25" s="66">
        <v>0.23369000000000001</v>
      </c>
      <c r="G25" s="66">
        <v>1.4336800000000001</v>
      </c>
      <c r="H25" s="66">
        <v>1.9547600000000001</v>
      </c>
      <c r="I25" s="74">
        <v>0.21181</v>
      </c>
      <c r="L25" s="67"/>
      <c r="M25" s="67"/>
      <c r="N25" s="58">
        <f t="shared" si="0"/>
        <v>0.1928</v>
      </c>
      <c r="O25" s="67"/>
      <c r="W25" s="77"/>
      <c r="AA25" s="58">
        <f t="shared" si="4"/>
        <v>22</v>
      </c>
      <c r="AB25" s="58" t="s">
        <v>169</v>
      </c>
      <c r="AC25" s="58" t="s">
        <v>170</v>
      </c>
      <c r="AE25" s="70"/>
      <c r="AF25" s="71">
        <f t="shared" si="1"/>
        <v>0.2142222222222222</v>
      </c>
      <c r="AG25" s="70">
        <f t="shared" si="2"/>
        <v>0.1928</v>
      </c>
      <c r="AH25" s="70">
        <f t="shared" si="3"/>
        <v>0.1928</v>
      </c>
      <c r="AI25" s="53"/>
      <c r="AJ25" s="53"/>
      <c r="AK25" s="72"/>
      <c r="AL25" s="70">
        <v>0.1928</v>
      </c>
      <c r="AM25" s="70"/>
      <c r="AN25" s="70"/>
      <c r="AP25" s="58" t="s">
        <v>27</v>
      </c>
      <c r="AQ25" s="58" t="s">
        <v>151</v>
      </c>
      <c r="AR25" s="58">
        <v>2.3999999999999998E-3</v>
      </c>
      <c r="AS25" s="58">
        <v>2.0999999999999999E-3</v>
      </c>
      <c r="AT25" s="58">
        <v>2.8999999999999998E-3</v>
      </c>
      <c r="AU25" s="58">
        <v>1.78E-2</v>
      </c>
      <c r="AV25" s="58">
        <v>2.4E-2</v>
      </c>
      <c r="AW25" s="58">
        <v>2.5999999999999999E-3</v>
      </c>
    </row>
    <row r="26" spans="1:49" ht="12.75" customHeight="1" x14ac:dyDescent="0.2">
      <c r="A26" s="43"/>
      <c r="B26" s="64" t="s">
        <v>172</v>
      </c>
      <c r="C26" s="65" t="s">
        <v>171</v>
      </c>
      <c r="D26" s="66">
        <v>0.31</v>
      </c>
      <c r="E26" s="66">
        <v>0.26985999999999999</v>
      </c>
      <c r="F26" s="66">
        <v>0.37574999999999997</v>
      </c>
      <c r="G26" s="66">
        <v>2.3051900000000001</v>
      </c>
      <c r="H26" s="66">
        <v>3.14303</v>
      </c>
      <c r="I26" s="74">
        <v>0.34056999999999998</v>
      </c>
      <c r="L26" s="67"/>
      <c r="M26" s="67"/>
      <c r="N26" s="58">
        <f t="shared" si="0"/>
        <v>0.31</v>
      </c>
      <c r="O26" s="67"/>
      <c r="W26" s="77"/>
      <c r="AA26" s="58">
        <f t="shared" si="4"/>
        <v>23</v>
      </c>
      <c r="AB26" s="58" t="s">
        <v>171</v>
      </c>
      <c r="AC26" s="58" t="s">
        <v>172</v>
      </c>
      <c r="AE26" s="70"/>
      <c r="AF26" s="71">
        <f t="shared" si="1"/>
        <v>0.34444444444444444</v>
      </c>
      <c r="AG26" s="70">
        <f t="shared" si="2"/>
        <v>0.31</v>
      </c>
      <c r="AH26" s="70">
        <f t="shared" si="3"/>
        <v>0.31</v>
      </c>
      <c r="AI26" s="53"/>
      <c r="AJ26" s="53"/>
      <c r="AK26" s="72"/>
      <c r="AL26" s="70">
        <v>0.31</v>
      </c>
      <c r="AM26" s="70"/>
      <c r="AN26" s="70"/>
      <c r="AP26" s="70"/>
      <c r="AQ26" s="70"/>
    </row>
    <row r="27" spans="1:49" ht="12.75" customHeight="1" x14ac:dyDescent="0.2">
      <c r="A27" s="43"/>
      <c r="B27" s="64" t="s">
        <v>174</v>
      </c>
      <c r="C27" s="65" t="s">
        <v>173</v>
      </c>
      <c r="D27" s="66">
        <v>0.31</v>
      </c>
      <c r="E27" s="66">
        <v>0.26985999999999999</v>
      </c>
      <c r="F27" s="66">
        <v>0.37574999999999997</v>
      </c>
      <c r="G27" s="66">
        <v>2.3051900000000001</v>
      </c>
      <c r="H27" s="66">
        <v>3.14303</v>
      </c>
      <c r="I27" s="74">
        <v>0.34056999999999998</v>
      </c>
      <c r="L27" s="67"/>
      <c r="M27" s="67"/>
      <c r="N27" s="58">
        <f t="shared" si="0"/>
        <v>0.31</v>
      </c>
      <c r="O27" s="67"/>
      <c r="W27" s="77"/>
      <c r="AA27" s="58">
        <f t="shared" si="4"/>
        <v>24</v>
      </c>
      <c r="AB27" s="58" t="s">
        <v>173</v>
      </c>
      <c r="AC27" s="58" t="s">
        <v>174</v>
      </c>
      <c r="AE27" s="70"/>
      <c r="AF27" s="71">
        <f t="shared" si="1"/>
        <v>0.34444444444444444</v>
      </c>
      <c r="AG27" s="70">
        <f t="shared" si="2"/>
        <v>0.31</v>
      </c>
      <c r="AH27" s="70">
        <f t="shared" si="3"/>
        <v>0.31</v>
      </c>
      <c r="AI27" s="53"/>
      <c r="AJ27" s="53"/>
      <c r="AK27" s="72"/>
      <c r="AL27" s="70">
        <v>0.31</v>
      </c>
      <c r="AM27" s="70"/>
      <c r="AN27" s="70"/>
      <c r="AP27" s="70"/>
      <c r="AQ27" s="70"/>
    </row>
    <row r="28" spans="1:49" ht="12.75" customHeight="1" x14ac:dyDescent="0.2">
      <c r="A28" s="43"/>
      <c r="B28" s="64" t="s">
        <v>176</v>
      </c>
      <c r="C28" s="65" t="s">
        <v>175</v>
      </c>
      <c r="D28" s="66">
        <v>2.5000000000000001E-2</v>
      </c>
      <c r="E28" s="66">
        <v>2.1760000000000002E-2</v>
      </c>
      <c r="F28" s="66">
        <v>3.0300000000000001E-2</v>
      </c>
      <c r="G28" s="66">
        <v>0.18590000000000001</v>
      </c>
      <c r="H28" s="66">
        <v>0.25346999999999997</v>
      </c>
      <c r="I28" s="74">
        <v>2.7470000000000001E-2</v>
      </c>
      <c r="L28" s="67"/>
      <c r="M28" s="67"/>
      <c r="N28" s="58">
        <f t="shared" si="0"/>
        <v>2.5000000000000001E-2</v>
      </c>
      <c r="O28" s="67"/>
      <c r="W28" s="77"/>
      <c r="AA28" s="58">
        <f t="shared" si="4"/>
        <v>25</v>
      </c>
      <c r="AB28" s="58" t="s">
        <v>175</v>
      </c>
      <c r="AC28" s="58" t="s">
        <v>176</v>
      </c>
      <c r="AE28" s="70"/>
      <c r="AF28" s="71">
        <f t="shared" si="1"/>
        <v>2.777777777777778E-2</v>
      </c>
      <c r="AG28" s="70">
        <f t="shared" si="2"/>
        <v>2.5000000000000001E-2</v>
      </c>
      <c r="AH28" s="70">
        <f t="shared" si="3"/>
        <v>2.5000000000000001E-2</v>
      </c>
      <c r="AI28" s="53"/>
      <c r="AJ28" s="53"/>
      <c r="AK28" s="72"/>
      <c r="AL28" s="70">
        <v>2.5000000000000001E-2</v>
      </c>
      <c r="AM28" s="70"/>
      <c r="AN28" s="70"/>
      <c r="AP28" s="70"/>
      <c r="AQ28" s="70"/>
    </row>
    <row r="29" spans="1:49" ht="12.75" customHeight="1" x14ac:dyDescent="0.2">
      <c r="A29" s="43"/>
      <c r="B29" s="64" t="s">
        <v>178</v>
      </c>
      <c r="C29" s="65" t="s">
        <v>177</v>
      </c>
      <c r="D29" s="66">
        <v>5.7000000000000002E-3</v>
      </c>
      <c r="E29" s="66">
        <v>4.96E-3</v>
      </c>
      <c r="F29" s="66">
        <v>6.9100000000000003E-3</v>
      </c>
      <c r="G29" s="66">
        <v>4.2389999999999997E-2</v>
      </c>
      <c r="H29" s="66">
        <v>5.7790000000000001E-2</v>
      </c>
      <c r="I29" s="74">
        <v>6.2599999999999999E-3</v>
      </c>
      <c r="L29" s="67"/>
      <c r="M29" s="67"/>
      <c r="N29" s="58">
        <f t="shared" si="0"/>
        <v>5.7000000000000002E-3</v>
      </c>
      <c r="O29" s="67"/>
      <c r="W29" s="77"/>
      <c r="AA29" s="58">
        <f t="shared" si="4"/>
        <v>26</v>
      </c>
      <c r="AB29" s="58" t="s">
        <v>177</v>
      </c>
      <c r="AC29" s="58" t="s">
        <v>178</v>
      </c>
      <c r="AE29" s="70"/>
      <c r="AF29" s="71">
        <f t="shared" si="1"/>
        <v>6.3333333333333332E-3</v>
      </c>
      <c r="AG29" s="70">
        <f t="shared" si="2"/>
        <v>5.7000000000000002E-3</v>
      </c>
      <c r="AH29" s="70">
        <f t="shared" si="3"/>
        <v>5.7000000000000002E-3</v>
      </c>
      <c r="AI29" s="53"/>
      <c r="AJ29" s="53"/>
      <c r="AK29" s="72"/>
      <c r="AL29" s="70">
        <v>5.7000000000000002E-3</v>
      </c>
      <c r="AM29" s="70"/>
      <c r="AN29" s="70"/>
      <c r="AP29" s="70"/>
      <c r="AQ29" s="70"/>
    </row>
    <row r="30" spans="1:49" ht="12.75" customHeight="1" x14ac:dyDescent="0.2">
      <c r="A30" s="43"/>
      <c r="B30" s="64" t="s">
        <v>180</v>
      </c>
      <c r="C30" s="65" t="s">
        <v>179</v>
      </c>
      <c r="D30" s="66">
        <v>6.8999999999999999E-3</v>
      </c>
      <c r="E30" s="66">
        <v>6.0099999999999997E-3</v>
      </c>
      <c r="F30" s="66">
        <v>8.3599999999999994E-3</v>
      </c>
      <c r="G30" s="66">
        <v>5.1310000000000001E-2</v>
      </c>
      <c r="H30" s="66">
        <v>6.9959999999999994E-2</v>
      </c>
      <c r="I30" s="74">
        <v>7.5799999999999999E-3</v>
      </c>
      <c r="L30" s="67"/>
      <c r="M30" s="67"/>
      <c r="N30" s="58">
        <f t="shared" si="0"/>
        <v>6.8999999999999999E-3</v>
      </c>
      <c r="O30" s="67"/>
      <c r="W30" s="77"/>
      <c r="AA30" s="58">
        <f t="shared" si="4"/>
        <v>27</v>
      </c>
      <c r="AB30" s="58" t="s">
        <v>179</v>
      </c>
      <c r="AC30" s="58" t="s">
        <v>180</v>
      </c>
      <c r="AE30" s="70"/>
      <c r="AF30" s="71">
        <f t="shared" si="1"/>
        <v>7.6666666666666662E-3</v>
      </c>
      <c r="AG30" s="70">
        <f t="shared" si="2"/>
        <v>6.8999999999999999E-3</v>
      </c>
      <c r="AH30" s="70">
        <f t="shared" si="3"/>
        <v>6.8999999999999999E-3</v>
      </c>
      <c r="AI30" s="53"/>
      <c r="AJ30" s="53"/>
      <c r="AK30" s="72"/>
      <c r="AL30" s="70">
        <v>6.8999999999999999E-3</v>
      </c>
      <c r="AM30" s="70"/>
      <c r="AN30" s="70"/>
      <c r="AP30" s="70"/>
      <c r="AQ30" s="70"/>
    </row>
    <row r="31" spans="1:49" ht="12.75" customHeight="1" x14ac:dyDescent="0.2">
      <c r="A31" s="43"/>
      <c r="B31" s="64" t="s">
        <v>182</v>
      </c>
      <c r="C31" s="65" t="s">
        <v>181</v>
      </c>
      <c r="D31" s="66">
        <v>0.1943</v>
      </c>
      <c r="E31" s="66">
        <v>0.16914000000000001</v>
      </c>
      <c r="F31" s="66">
        <v>0.23551</v>
      </c>
      <c r="G31" s="66">
        <v>1.4448300000000001</v>
      </c>
      <c r="H31" s="66">
        <v>1.96997</v>
      </c>
      <c r="I31" s="74">
        <v>0.21346000000000001</v>
      </c>
      <c r="L31" s="67"/>
      <c r="M31" s="67"/>
      <c r="N31" s="58">
        <f t="shared" si="0"/>
        <v>0.1943</v>
      </c>
      <c r="O31" s="67"/>
      <c r="W31" s="77"/>
      <c r="AA31" s="58">
        <f t="shared" si="4"/>
        <v>28</v>
      </c>
      <c r="AB31" s="58" t="s">
        <v>181</v>
      </c>
      <c r="AC31" s="58" t="s">
        <v>182</v>
      </c>
      <c r="AE31" s="70"/>
      <c r="AF31" s="71">
        <f t="shared" si="1"/>
        <v>0.21588888888888888</v>
      </c>
      <c r="AG31" s="70">
        <f t="shared" si="2"/>
        <v>0.1943</v>
      </c>
      <c r="AH31" s="70">
        <f t="shared" si="3"/>
        <v>0.1943</v>
      </c>
      <c r="AI31" s="53"/>
      <c r="AJ31" s="53"/>
      <c r="AK31" s="72"/>
      <c r="AL31" s="70">
        <v>0.1943</v>
      </c>
      <c r="AM31" s="70"/>
      <c r="AN31" s="70"/>
      <c r="AP31" s="70"/>
      <c r="AQ31" s="70"/>
    </row>
    <row r="32" spans="1:49" ht="12.75" customHeight="1" x14ac:dyDescent="0.2">
      <c r="A32" s="43"/>
      <c r="B32" s="64" t="s">
        <v>184</v>
      </c>
      <c r="C32" s="65" t="s">
        <v>183</v>
      </c>
      <c r="D32" s="66">
        <v>0.25</v>
      </c>
      <c r="E32" s="66">
        <v>0.21762999999999999</v>
      </c>
      <c r="F32" s="66">
        <v>0.30302000000000001</v>
      </c>
      <c r="G32" s="66">
        <v>1.85903</v>
      </c>
      <c r="H32" s="66">
        <v>2.5347</v>
      </c>
      <c r="I32" s="74">
        <v>0.27465000000000001</v>
      </c>
      <c r="L32" s="67"/>
      <c r="M32" s="67"/>
      <c r="N32" s="58">
        <f t="shared" si="0"/>
        <v>0.25</v>
      </c>
      <c r="O32" s="67"/>
      <c r="W32" s="77"/>
      <c r="AA32" s="58">
        <f t="shared" si="4"/>
        <v>29</v>
      </c>
      <c r="AB32" s="58" t="s">
        <v>183</v>
      </c>
      <c r="AC32" s="58" t="s">
        <v>184</v>
      </c>
      <c r="AE32" s="70"/>
      <c r="AF32" s="71">
        <f t="shared" si="1"/>
        <v>0.27777777777777779</v>
      </c>
      <c r="AG32" s="70">
        <f t="shared" si="2"/>
        <v>0.25</v>
      </c>
      <c r="AH32" s="70">
        <f t="shared" si="3"/>
        <v>0.25</v>
      </c>
      <c r="AI32" s="53"/>
      <c r="AJ32" s="53"/>
      <c r="AK32" s="72"/>
      <c r="AL32" s="70">
        <v>0.25</v>
      </c>
      <c r="AM32" s="70"/>
      <c r="AN32" s="70"/>
      <c r="AP32" s="70"/>
      <c r="AQ32" s="70"/>
    </row>
    <row r="33" spans="1:43" ht="12.75" customHeight="1" x14ac:dyDescent="0.2">
      <c r="A33" s="43"/>
      <c r="B33" s="64" t="s">
        <v>186</v>
      </c>
      <c r="C33" s="65" t="s">
        <v>185</v>
      </c>
      <c r="D33" s="66">
        <v>0.28799999999999998</v>
      </c>
      <c r="E33" s="66">
        <v>0.25070999999999999</v>
      </c>
      <c r="F33" s="66">
        <v>0.34908</v>
      </c>
      <c r="G33" s="66">
        <v>2.1415999999999999</v>
      </c>
      <c r="H33" s="66">
        <v>2.9199700000000002</v>
      </c>
      <c r="I33" s="74">
        <v>0.31640000000000001</v>
      </c>
      <c r="L33" s="67"/>
      <c r="M33" s="67"/>
      <c r="N33" s="58">
        <f t="shared" si="0"/>
        <v>0.28799999999999998</v>
      </c>
      <c r="O33" s="67"/>
      <c r="W33" s="77"/>
      <c r="AA33" s="58">
        <f t="shared" si="4"/>
        <v>30</v>
      </c>
      <c r="AB33" s="58" t="s">
        <v>185</v>
      </c>
      <c r="AC33" s="58" t="s">
        <v>186</v>
      </c>
      <c r="AE33" s="70"/>
      <c r="AF33" s="71">
        <f t="shared" si="1"/>
        <v>0.31999999999999995</v>
      </c>
      <c r="AG33" s="70">
        <f t="shared" si="2"/>
        <v>0.28799999999999998</v>
      </c>
      <c r="AH33" s="70">
        <f t="shared" si="3"/>
        <v>0.28799999999999998</v>
      </c>
      <c r="AI33" s="53"/>
      <c r="AJ33" s="53"/>
      <c r="AK33" s="72"/>
      <c r="AL33" s="70">
        <v>0.28799999999999998</v>
      </c>
      <c r="AM33" s="70"/>
      <c r="AN33" s="70"/>
      <c r="AP33" s="70"/>
      <c r="AQ33" s="70"/>
    </row>
    <row r="34" spans="1:43" ht="12.75" customHeight="1" x14ac:dyDescent="0.2">
      <c r="A34" s="43"/>
      <c r="B34" s="64" t="s">
        <v>188</v>
      </c>
      <c r="C34" s="65" t="s">
        <v>187</v>
      </c>
      <c r="D34" s="66">
        <v>0.14899999999999999</v>
      </c>
      <c r="E34" s="66">
        <v>0.12970999999999999</v>
      </c>
      <c r="F34" s="66">
        <v>0.18060000000000001</v>
      </c>
      <c r="G34" s="66">
        <v>1.10798</v>
      </c>
      <c r="H34" s="66">
        <v>1.51068</v>
      </c>
      <c r="I34" s="74">
        <v>0.16369</v>
      </c>
      <c r="L34" s="67"/>
      <c r="M34" s="67"/>
      <c r="N34" s="58">
        <f t="shared" si="0"/>
        <v>0.14899999999999999</v>
      </c>
      <c r="O34" s="67"/>
      <c r="W34" s="77"/>
      <c r="AA34" s="58">
        <f t="shared" si="4"/>
        <v>31</v>
      </c>
      <c r="AB34" s="58" t="s">
        <v>187</v>
      </c>
      <c r="AC34" s="58" t="s">
        <v>188</v>
      </c>
      <c r="AE34" s="70"/>
      <c r="AF34" s="71">
        <f t="shared" si="1"/>
        <v>0.16555555555555554</v>
      </c>
      <c r="AG34" s="70">
        <f t="shared" si="2"/>
        <v>0.14899999999999999</v>
      </c>
      <c r="AH34" s="70">
        <f t="shared" si="3"/>
        <v>0.14899999999999999</v>
      </c>
      <c r="AI34" s="53"/>
      <c r="AJ34" s="53"/>
      <c r="AK34" s="72"/>
      <c r="AL34" s="70">
        <v>0.14899999999999999</v>
      </c>
      <c r="AM34" s="70"/>
      <c r="AN34" s="70"/>
      <c r="AP34" s="70"/>
      <c r="AQ34" s="70"/>
    </row>
    <row r="35" spans="1:43" ht="12.75" customHeight="1" x14ac:dyDescent="0.2">
      <c r="A35" s="43"/>
      <c r="B35" s="64" t="s">
        <v>190</v>
      </c>
      <c r="C35" s="65" t="s">
        <v>189</v>
      </c>
      <c r="D35" s="66">
        <v>2.9983</v>
      </c>
      <c r="E35" s="66">
        <v>2.6101100000000002</v>
      </c>
      <c r="F35" s="66">
        <v>3.6342400000000001</v>
      </c>
      <c r="G35" s="66">
        <v>22.295660000000002</v>
      </c>
      <c r="H35" s="66">
        <v>30.399159999999998</v>
      </c>
      <c r="I35" s="74">
        <v>3.29393</v>
      </c>
      <c r="L35" s="67"/>
      <c r="M35" s="67"/>
      <c r="N35" s="58">
        <f t="shared" si="0"/>
        <v>2.9983</v>
      </c>
      <c r="O35" s="67"/>
      <c r="W35" s="77"/>
      <c r="AA35" s="58">
        <f t="shared" si="4"/>
        <v>32</v>
      </c>
      <c r="AB35" s="58" t="s">
        <v>189</v>
      </c>
      <c r="AC35" s="58" t="s">
        <v>190</v>
      </c>
      <c r="AE35" s="70"/>
      <c r="AF35" s="71">
        <f t="shared" si="1"/>
        <v>3.3314444444444442</v>
      </c>
      <c r="AG35" s="70">
        <f t="shared" si="2"/>
        <v>2.9983</v>
      </c>
      <c r="AH35" s="70">
        <f t="shared" si="3"/>
        <v>2.9983</v>
      </c>
      <c r="AI35" s="53"/>
      <c r="AJ35" s="53"/>
      <c r="AK35" s="72"/>
      <c r="AL35" s="70">
        <v>2.9983</v>
      </c>
      <c r="AM35" s="70"/>
      <c r="AN35" s="70"/>
      <c r="AP35" s="70"/>
      <c r="AQ35" s="70"/>
    </row>
    <row r="36" spans="1:43" ht="12.75" customHeight="1" x14ac:dyDescent="0.2">
      <c r="A36" s="43"/>
      <c r="B36" s="64" t="s">
        <v>192</v>
      </c>
      <c r="C36" s="65" t="s">
        <v>191</v>
      </c>
      <c r="D36" s="66">
        <v>1.34E-2</v>
      </c>
      <c r="E36" s="66">
        <v>1.167E-2</v>
      </c>
      <c r="F36" s="66">
        <v>1.6240000000000001E-2</v>
      </c>
      <c r="G36" s="66">
        <v>9.9640000000000006E-2</v>
      </c>
      <c r="H36" s="66">
        <v>0.13586000000000001</v>
      </c>
      <c r="I36" s="74">
        <v>1.472E-2</v>
      </c>
      <c r="L36" s="67"/>
      <c r="M36" s="67"/>
      <c r="N36" s="58">
        <f t="shared" si="0"/>
        <v>1.34E-2</v>
      </c>
      <c r="O36" s="67"/>
      <c r="W36" s="77"/>
      <c r="AA36" s="58">
        <f t="shared" si="4"/>
        <v>33</v>
      </c>
      <c r="AB36" s="58" t="s">
        <v>191</v>
      </c>
      <c r="AC36" s="58" t="s">
        <v>192</v>
      </c>
      <c r="AE36" s="70"/>
      <c r="AF36" s="71">
        <f t="shared" si="1"/>
        <v>1.4888888888888889E-2</v>
      </c>
      <c r="AG36" s="70">
        <f t="shared" si="2"/>
        <v>1.34E-2</v>
      </c>
      <c r="AH36" s="70">
        <f t="shared" si="3"/>
        <v>1.34E-2</v>
      </c>
      <c r="AI36" s="53"/>
      <c r="AJ36" s="53"/>
      <c r="AK36" s="72"/>
      <c r="AL36" s="70">
        <v>1.34E-2</v>
      </c>
      <c r="AM36" s="70"/>
      <c r="AN36" s="70"/>
      <c r="AP36" s="70"/>
      <c r="AQ36" s="70"/>
    </row>
    <row r="37" spans="1:43" ht="12.75" customHeight="1" x14ac:dyDescent="0.2">
      <c r="A37" s="43"/>
      <c r="B37" s="64" t="s">
        <v>194</v>
      </c>
      <c r="C37" s="65" t="s">
        <v>193</v>
      </c>
      <c r="D37" s="66">
        <v>1.34E-2</v>
      </c>
      <c r="E37" s="66">
        <v>1.167E-2</v>
      </c>
      <c r="F37" s="66">
        <v>1.6240000000000001E-2</v>
      </c>
      <c r="G37" s="66">
        <v>9.9640000000000006E-2</v>
      </c>
      <c r="H37" s="66">
        <v>0.13586000000000001</v>
      </c>
      <c r="I37" s="74">
        <v>1.472E-2</v>
      </c>
      <c r="L37" s="67"/>
      <c r="M37" s="67"/>
      <c r="N37" s="58">
        <f t="shared" si="0"/>
        <v>1.34E-2</v>
      </c>
      <c r="O37" s="67"/>
      <c r="W37" s="77"/>
      <c r="AA37" s="58">
        <f t="shared" si="4"/>
        <v>34</v>
      </c>
      <c r="AB37" s="58" t="s">
        <v>193</v>
      </c>
      <c r="AC37" s="58" t="s">
        <v>194</v>
      </c>
      <c r="AE37" s="70"/>
      <c r="AF37" s="71">
        <f t="shared" si="1"/>
        <v>1.4888888888888889E-2</v>
      </c>
      <c r="AG37" s="70">
        <f t="shared" si="2"/>
        <v>1.34E-2</v>
      </c>
      <c r="AH37" s="70">
        <f t="shared" si="3"/>
        <v>1.34E-2</v>
      </c>
      <c r="AI37" s="53"/>
      <c r="AJ37" s="53"/>
      <c r="AK37" s="72"/>
      <c r="AL37" s="70">
        <v>1.34E-2</v>
      </c>
      <c r="AM37" s="70"/>
      <c r="AN37" s="70"/>
      <c r="AP37" s="70"/>
      <c r="AQ37" s="70"/>
    </row>
    <row r="38" spans="1:43" ht="12.75" customHeight="1" x14ac:dyDescent="0.2">
      <c r="A38" s="43"/>
      <c r="B38" s="64" t="s">
        <v>196</v>
      </c>
      <c r="C38" s="65" t="s">
        <v>195</v>
      </c>
      <c r="D38" s="66">
        <v>1.34E-2</v>
      </c>
      <c r="E38" s="66">
        <v>1.167E-2</v>
      </c>
      <c r="F38" s="66">
        <v>1.6240000000000001E-2</v>
      </c>
      <c r="G38" s="66">
        <v>9.9640000000000006E-2</v>
      </c>
      <c r="H38" s="66">
        <v>0.13586000000000001</v>
      </c>
      <c r="I38" s="74">
        <v>1.472E-2</v>
      </c>
      <c r="L38" s="67"/>
      <c r="M38" s="67"/>
      <c r="N38" s="58">
        <f t="shared" si="0"/>
        <v>1.34E-2</v>
      </c>
      <c r="O38" s="67"/>
      <c r="W38" s="77"/>
      <c r="AA38" s="58">
        <f t="shared" si="4"/>
        <v>35</v>
      </c>
      <c r="AB38" s="58" t="s">
        <v>195</v>
      </c>
      <c r="AC38" s="58" t="s">
        <v>196</v>
      </c>
      <c r="AE38" s="70"/>
      <c r="AF38" s="71">
        <f t="shared" si="1"/>
        <v>1.4888888888888889E-2</v>
      </c>
      <c r="AG38" s="70">
        <f t="shared" si="2"/>
        <v>1.34E-2</v>
      </c>
      <c r="AH38" s="70">
        <f t="shared" si="3"/>
        <v>1.34E-2</v>
      </c>
      <c r="AI38" s="53"/>
      <c r="AJ38" s="53"/>
      <c r="AK38" s="72"/>
      <c r="AL38" s="70">
        <v>1.34E-2</v>
      </c>
      <c r="AM38" s="70"/>
      <c r="AN38" s="70"/>
      <c r="AP38" s="70"/>
      <c r="AQ38" s="70"/>
    </row>
    <row r="39" spans="1:43" ht="12.75" customHeight="1" x14ac:dyDescent="0.2">
      <c r="A39" s="43"/>
      <c r="B39" s="64" t="s">
        <v>198</v>
      </c>
      <c r="C39" s="65" t="s">
        <v>197</v>
      </c>
      <c r="D39" s="66">
        <v>1.34E-2</v>
      </c>
      <c r="E39" s="66">
        <v>1.167E-2</v>
      </c>
      <c r="F39" s="66">
        <v>1.6240000000000001E-2</v>
      </c>
      <c r="G39" s="66">
        <v>9.9640000000000006E-2</v>
      </c>
      <c r="H39" s="66">
        <v>0.13586000000000001</v>
      </c>
      <c r="I39" s="74">
        <v>1.472E-2</v>
      </c>
      <c r="L39" s="67"/>
      <c r="M39" s="67"/>
      <c r="N39" s="58">
        <f t="shared" si="0"/>
        <v>1.34E-2</v>
      </c>
      <c r="O39" s="67"/>
      <c r="W39" s="77"/>
      <c r="AA39" s="58">
        <f t="shared" si="4"/>
        <v>36</v>
      </c>
      <c r="AB39" s="58" t="s">
        <v>197</v>
      </c>
      <c r="AC39" s="58" t="s">
        <v>198</v>
      </c>
      <c r="AE39" s="70"/>
      <c r="AF39" s="71">
        <f t="shared" si="1"/>
        <v>1.4888888888888889E-2</v>
      </c>
      <c r="AG39" s="70">
        <f t="shared" si="2"/>
        <v>1.34E-2</v>
      </c>
      <c r="AH39" s="70">
        <f t="shared" si="3"/>
        <v>1.34E-2</v>
      </c>
      <c r="AI39" s="53"/>
      <c r="AJ39" s="53"/>
      <c r="AK39" s="72"/>
      <c r="AL39" s="70">
        <v>1.34E-2</v>
      </c>
      <c r="AM39" s="70"/>
      <c r="AN39" s="70"/>
      <c r="AP39" s="70"/>
      <c r="AQ39" s="70"/>
    </row>
    <row r="40" spans="1:43" ht="12.75" customHeight="1" x14ac:dyDescent="0.2">
      <c r="A40" s="43"/>
      <c r="B40" s="64" t="s">
        <v>200</v>
      </c>
      <c r="C40" s="65" t="s">
        <v>199</v>
      </c>
      <c r="D40" s="66">
        <v>4.4999999999999998E-2</v>
      </c>
      <c r="E40" s="66">
        <v>3.9170000000000003E-2</v>
      </c>
      <c r="F40" s="66">
        <v>5.4539999999999998E-2</v>
      </c>
      <c r="G40" s="66">
        <v>0.33461999999999997</v>
      </c>
      <c r="H40" s="66">
        <v>0.45624999999999999</v>
      </c>
      <c r="I40" s="74">
        <v>4.9439999999999998E-2</v>
      </c>
      <c r="L40" s="67"/>
      <c r="M40" s="67"/>
      <c r="N40" s="58">
        <f t="shared" si="0"/>
        <v>4.4999999999999998E-2</v>
      </c>
      <c r="O40" s="67"/>
      <c r="W40" s="77"/>
      <c r="AA40" s="58">
        <f t="shared" si="4"/>
        <v>37</v>
      </c>
      <c r="AB40" s="58" t="s">
        <v>199</v>
      </c>
      <c r="AC40" s="58" t="s">
        <v>200</v>
      </c>
      <c r="AE40" s="70"/>
      <c r="AF40" s="71">
        <f t="shared" si="1"/>
        <v>4.9999999999999996E-2</v>
      </c>
      <c r="AG40" s="70">
        <f t="shared" si="2"/>
        <v>4.4999999999999998E-2</v>
      </c>
      <c r="AH40" s="70">
        <f t="shared" si="3"/>
        <v>4.4999999999999998E-2</v>
      </c>
      <c r="AI40" s="53"/>
      <c r="AJ40" s="53"/>
      <c r="AK40" s="72"/>
      <c r="AL40" s="70">
        <v>4.4999999999999998E-2</v>
      </c>
      <c r="AM40" s="70"/>
      <c r="AN40" s="70"/>
      <c r="AP40" s="70"/>
      <c r="AQ40" s="70"/>
    </row>
    <row r="41" spans="1:43" ht="12.75" customHeight="1" x14ac:dyDescent="0.2">
      <c r="A41" s="43"/>
      <c r="B41" s="64" t="s">
        <v>202</v>
      </c>
      <c r="C41" s="65" t="s">
        <v>201</v>
      </c>
      <c r="D41" s="66">
        <v>3.15E-2</v>
      </c>
      <c r="E41" s="66">
        <v>2.742E-2</v>
      </c>
      <c r="F41" s="66">
        <v>3.8179999999999999E-2</v>
      </c>
      <c r="G41" s="66">
        <v>0.23424</v>
      </c>
      <c r="H41" s="66">
        <v>0.31936999999999999</v>
      </c>
      <c r="I41" s="74">
        <v>3.4610000000000002E-2</v>
      </c>
      <c r="L41" s="67"/>
      <c r="M41" s="67"/>
      <c r="N41" s="58">
        <f t="shared" si="0"/>
        <v>3.15E-2</v>
      </c>
      <c r="O41" s="67"/>
      <c r="W41" s="77"/>
      <c r="AA41" s="58">
        <f t="shared" si="4"/>
        <v>38</v>
      </c>
      <c r="AB41" s="58" t="s">
        <v>201</v>
      </c>
      <c r="AC41" s="58" t="s">
        <v>202</v>
      </c>
      <c r="AE41" s="70"/>
      <c r="AF41" s="71">
        <f t="shared" si="1"/>
        <v>3.4999999999999996E-2</v>
      </c>
      <c r="AG41" s="70">
        <f t="shared" si="2"/>
        <v>3.15E-2</v>
      </c>
      <c r="AH41" s="70">
        <f t="shared" si="3"/>
        <v>3.15E-2</v>
      </c>
      <c r="AI41" s="53"/>
      <c r="AJ41" s="53"/>
      <c r="AK41" s="72"/>
      <c r="AL41" s="70">
        <v>3.15E-2</v>
      </c>
      <c r="AM41" s="70"/>
      <c r="AN41" s="70"/>
      <c r="AP41" s="70"/>
      <c r="AQ41" s="70"/>
    </row>
    <row r="42" spans="1:43" ht="12.75" customHeight="1" x14ac:dyDescent="0.2">
      <c r="A42" s="43"/>
      <c r="B42" s="64" t="s">
        <v>204</v>
      </c>
      <c r="C42" s="65" t="s">
        <v>203</v>
      </c>
      <c r="D42" s="66">
        <v>3.15E-2</v>
      </c>
      <c r="E42" s="66">
        <v>2.742E-2</v>
      </c>
      <c r="F42" s="66">
        <v>3.8179999999999999E-2</v>
      </c>
      <c r="G42" s="66">
        <v>0.23424</v>
      </c>
      <c r="H42" s="66">
        <v>0.31936999999999999</v>
      </c>
      <c r="I42" s="74">
        <v>3.4610000000000002E-2</v>
      </c>
      <c r="L42" s="67"/>
      <c r="M42" s="67"/>
      <c r="N42" s="58">
        <f t="shared" si="0"/>
        <v>3.15E-2</v>
      </c>
      <c r="O42" s="67"/>
      <c r="W42" s="77"/>
      <c r="AA42" s="58">
        <f t="shared" si="4"/>
        <v>39</v>
      </c>
      <c r="AB42" s="58" t="s">
        <v>203</v>
      </c>
      <c r="AC42" s="58" t="s">
        <v>204</v>
      </c>
      <c r="AE42" s="70"/>
      <c r="AF42" s="71">
        <f t="shared" si="1"/>
        <v>3.4999999999999996E-2</v>
      </c>
      <c r="AG42" s="70">
        <f t="shared" si="2"/>
        <v>3.15E-2</v>
      </c>
      <c r="AH42" s="70">
        <f t="shared" si="3"/>
        <v>3.15E-2</v>
      </c>
      <c r="AI42" s="53"/>
      <c r="AJ42" s="53"/>
      <c r="AK42" s="72"/>
      <c r="AL42" s="70">
        <v>3.15E-2</v>
      </c>
      <c r="AM42" s="70"/>
      <c r="AN42" s="70"/>
      <c r="AP42" s="70"/>
      <c r="AQ42" s="70"/>
    </row>
    <row r="43" spans="1:43" ht="12.75" customHeight="1" x14ac:dyDescent="0.2">
      <c r="A43" s="43"/>
      <c r="B43" s="64" t="s">
        <v>206</v>
      </c>
      <c r="C43" s="65" t="s">
        <v>205</v>
      </c>
      <c r="D43" s="66">
        <v>3.15E-2</v>
      </c>
      <c r="E43" s="66">
        <v>2.742E-2</v>
      </c>
      <c r="F43" s="66">
        <v>3.8179999999999999E-2</v>
      </c>
      <c r="G43" s="66">
        <v>0.23424</v>
      </c>
      <c r="H43" s="66">
        <v>0.31936999999999999</v>
      </c>
      <c r="I43" s="74">
        <v>3.4610000000000002E-2</v>
      </c>
      <c r="L43" s="67"/>
      <c r="M43" s="67"/>
      <c r="N43" s="58">
        <f t="shared" si="0"/>
        <v>3.15E-2</v>
      </c>
      <c r="O43" s="67"/>
      <c r="W43" s="77"/>
      <c r="AA43" s="58">
        <f t="shared" si="4"/>
        <v>40</v>
      </c>
      <c r="AB43" s="58" t="s">
        <v>205</v>
      </c>
      <c r="AC43" s="58" t="s">
        <v>206</v>
      </c>
      <c r="AE43" s="70"/>
      <c r="AF43" s="71">
        <f t="shared" si="1"/>
        <v>3.4999999999999996E-2</v>
      </c>
      <c r="AG43" s="70">
        <f t="shared" si="2"/>
        <v>3.15E-2</v>
      </c>
      <c r="AH43" s="70">
        <f t="shared" si="3"/>
        <v>3.15E-2</v>
      </c>
      <c r="AI43" s="53"/>
      <c r="AJ43" s="53"/>
      <c r="AK43" s="72"/>
      <c r="AL43" s="70">
        <v>3.15E-2</v>
      </c>
      <c r="AM43" s="70"/>
      <c r="AN43" s="70"/>
      <c r="AP43" s="70"/>
      <c r="AQ43" s="70"/>
    </row>
    <row r="44" spans="1:43" ht="12.75" customHeight="1" x14ac:dyDescent="0.2">
      <c r="A44" s="43"/>
      <c r="B44" s="64" t="s">
        <v>208</v>
      </c>
      <c r="C44" s="65" t="s">
        <v>207</v>
      </c>
      <c r="D44" s="66">
        <v>2.6800000000000001E-2</v>
      </c>
      <c r="E44" s="66">
        <v>2.333E-2</v>
      </c>
      <c r="F44" s="66">
        <v>3.2480000000000002E-2</v>
      </c>
      <c r="G44" s="66">
        <v>0.19928999999999999</v>
      </c>
      <c r="H44" s="66">
        <v>0.27172000000000002</v>
      </c>
      <c r="I44" s="74">
        <v>2.9440000000000001E-2</v>
      </c>
      <c r="L44" s="67"/>
      <c r="M44" s="67"/>
      <c r="N44" s="58">
        <f t="shared" si="0"/>
        <v>2.6800000000000001E-2</v>
      </c>
      <c r="O44" s="67"/>
      <c r="W44" s="77"/>
      <c r="AA44" s="58">
        <f t="shared" si="4"/>
        <v>41</v>
      </c>
      <c r="AB44" s="58" t="s">
        <v>207</v>
      </c>
      <c r="AC44" s="58" t="s">
        <v>208</v>
      </c>
      <c r="AE44" s="70"/>
      <c r="AF44" s="71">
        <f t="shared" si="1"/>
        <v>2.9777777777777778E-2</v>
      </c>
      <c r="AG44" s="70">
        <f t="shared" si="2"/>
        <v>2.6800000000000001E-2</v>
      </c>
      <c r="AH44" s="70">
        <f t="shared" si="3"/>
        <v>2.6800000000000001E-2</v>
      </c>
      <c r="AI44" s="53"/>
      <c r="AJ44" s="53"/>
      <c r="AK44" s="72"/>
      <c r="AL44" s="70">
        <v>2.6800000000000001E-2</v>
      </c>
      <c r="AM44" s="70"/>
      <c r="AN44" s="70"/>
      <c r="AP44" s="70"/>
      <c r="AQ44" s="70"/>
    </row>
    <row r="45" spans="1:43" ht="12.75" customHeight="1" x14ac:dyDescent="0.2">
      <c r="A45" s="43"/>
      <c r="B45" s="64" t="s">
        <v>210</v>
      </c>
      <c r="C45" s="65" t="s">
        <v>209</v>
      </c>
      <c r="D45" s="66">
        <v>1.8</v>
      </c>
      <c r="E45" s="66">
        <v>1.5669500000000001</v>
      </c>
      <c r="F45" s="66">
        <v>2.1817799999999998</v>
      </c>
      <c r="G45" s="66">
        <v>13.384980000000001</v>
      </c>
      <c r="H45" s="66">
        <v>18.249839999999999</v>
      </c>
      <c r="I45" s="74">
        <v>1.9774799999999999</v>
      </c>
      <c r="L45" s="67"/>
      <c r="M45" s="67"/>
      <c r="N45" s="58">
        <f t="shared" si="0"/>
        <v>1.8</v>
      </c>
      <c r="O45" s="67"/>
      <c r="W45" s="77"/>
      <c r="AA45" s="58">
        <f t="shared" si="4"/>
        <v>42</v>
      </c>
      <c r="AB45" s="58" t="s">
        <v>209</v>
      </c>
      <c r="AC45" s="58" t="s">
        <v>210</v>
      </c>
      <c r="AE45" s="70"/>
      <c r="AF45" s="71">
        <f t="shared" si="1"/>
        <v>2</v>
      </c>
      <c r="AG45" s="70">
        <f t="shared" si="2"/>
        <v>1.8</v>
      </c>
      <c r="AH45" s="70">
        <f t="shared" si="3"/>
        <v>1.8</v>
      </c>
      <c r="AI45" s="53"/>
      <c r="AJ45" s="53"/>
      <c r="AK45" s="72"/>
      <c r="AL45" s="70">
        <v>1.8</v>
      </c>
      <c r="AM45" s="70"/>
      <c r="AN45" s="70"/>
      <c r="AP45" s="70"/>
      <c r="AQ45" s="70"/>
    </row>
    <row r="46" spans="1:43" ht="12.75" customHeight="1" x14ac:dyDescent="0.2">
      <c r="A46" s="43"/>
      <c r="B46" s="64" t="s">
        <v>212</v>
      </c>
      <c r="C46" s="65" t="s">
        <v>211</v>
      </c>
      <c r="D46" s="66">
        <v>2.35</v>
      </c>
      <c r="E46" s="66">
        <v>2.04575</v>
      </c>
      <c r="F46" s="66">
        <v>2.84843</v>
      </c>
      <c r="G46" s="66">
        <v>17.47484</v>
      </c>
      <c r="H46" s="66">
        <v>23.826180000000001</v>
      </c>
      <c r="I46" s="74">
        <v>2.5817100000000002</v>
      </c>
      <c r="L46" s="67"/>
      <c r="M46" s="67"/>
      <c r="N46" s="58">
        <f t="shared" si="0"/>
        <v>2.35</v>
      </c>
      <c r="O46" s="67"/>
      <c r="W46" s="77"/>
      <c r="AA46" s="58">
        <f t="shared" si="4"/>
        <v>43</v>
      </c>
      <c r="AB46" s="58" t="s">
        <v>211</v>
      </c>
      <c r="AC46" s="58" t="s">
        <v>212</v>
      </c>
      <c r="AE46" s="70"/>
      <c r="AF46" s="71">
        <f t="shared" si="1"/>
        <v>2.6111111111111112</v>
      </c>
      <c r="AG46" s="70">
        <f t="shared" si="2"/>
        <v>2.35</v>
      </c>
      <c r="AH46" s="70">
        <f t="shared" si="3"/>
        <v>2.35</v>
      </c>
      <c r="AI46" s="53"/>
      <c r="AJ46" s="53"/>
      <c r="AK46" s="72"/>
      <c r="AL46" s="70">
        <v>2.35</v>
      </c>
      <c r="AM46" s="70"/>
      <c r="AN46" s="70"/>
      <c r="AP46" s="70"/>
      <c r="AQ46" s="70"/>
    </row>
    <row r="47" spans="1:43" ht="12.75" customHeight="1" x14ac:dyDescent="0.2">
      <c r="A47" s="43"/>
      <c r="B47" s="64" t="s">
        <v>213</v>
      </c>
      <c r="C47" s="65" t="s">
        <v>14</v>
      </c>
      <c r="D47" s="66">
        <v>3.16E-3</v>
      </c>
      <c r="E47" s="66">
        <v>2.7499999999999998E-3</v>
      </c>
      <c r="F47" s="66">
        <v>3.8400000000000001E-3</v>
      </c>
      <c r="G47" s="66">
        <v>2.3529999999999999E-2</v>
      </c>
      <c r="H47" s="66">
        <v>3.209E-2</v>
      </c>
      <c r="I47" s="74">
        <v>3.48E-3</v>
      </c>
      <c r="L47" s="67"/>
      <c r="M47" s="67"/>
      <c r="N47" s="58">
        <f t="shared" si="0"/>
        <v>3.164705882352941E-3</v>
      </c>
      <c r="O47" s="67"/>
      <c r="W47" s="77"/>
      <c r="AA47" s="58">
        <f t="shared" si="4"/>
        <v>44</v>
      </c>
      <c r="AB47" s="58" t="s">
        <v>14</v>
      </c>
      <c r="AC47" s="58" t="s">
        <v>213</v>
      </c>
      <c r="AE47" s="70"/>
      <c r="AF47" s="71">
        <f t="shared" si="1"/>
        <v>4.3333333333333331E-3</v>
      </c>
      <c r="AG47" s="70">
        <f t="shared" si="2"/>
        <v>3.8999999999999998E-3</v>
      </c>
      <c r="AH47" s="70">
        <f t="shared" ref="AH47:AH51" si="5">AI47</f>
        <v>3.164705882352941E-3</v>
      </c>
      <c r="AI47" s="53">
        <v>3.164705882352941E-3</v>
      </c>
      <c r="AJ47" s="53"/>
      <c r="AK47" s="72"/>
      <c r="AL47" s="70">
        <f t="shared" ref="AL47:AL51" si="6">AM47</f>
        <v>3.8999999999999998E-3</v>
      </c>
      <c r="AM47" s="70">
        <v>3.8999999999999998E-3</v>
      </c>
      <c r="AN47" s="70"/>
      <c r="AP47" s="70"/>
      <c r="AQ47" s="70"/>
    </row>
    <row r="48" spans="1:43" ht="12.75" customHeight="1" x14ac:dyDescent="0.2">
      <c r="A48" s="43"/>
      <c r="B48" s="64" t="s">
        <v>215</v>
      </c>
      <c r="C48" s="65" t="s">
        <v>214</v>
      </c>
      <c r="D48" s="66">
        <v>9.41E-3</v>
      </c>
      <c r="E48" s="66">
        <v>8.1899999999999994E-3</v>
      </c>
      <c r="F48" s="66">
        <v>1.141E-2</v>
      </c>
      <c r="G48" s="66">
        <v>6.9989999999999997E-2</v>
      </c>
      <c r="H48" s="66">
        <v>9.5420000000000005E-2</v>
      </c>
      <c r="I48" s="74">
        <v>1.034E-2</v>
      </c>
      <c r="L48" s="67"/>
      <c r="M48" s="67"/>
      <c r="N48" s="58">
        <f t="shared" si="0"/>
        <v>9.4117647058823539E-3</v>
      </c>
      <c r="O48" s="67"/>
      <c r="W48" s="77"/>
      <c r="AA48" s="58">
        <f t="shared" si="4"/>
        <v>45</v>
      </c>
      <c r="AB48" s="58" t="s">
        <v>214</v>
      </c>
      <c r="AC48" s="58" t="s">
        <v>215</v>
      </c>
      <c r="AE48" s="70"/>
      <c r="AF48" s="71">
        <f t="shared" si="1"/>
        <v>1.4777777777777777E-2</v>
      </c>
      <c r="AG48" s="70">
        <f t="shared" si="2"/>
        <v>1.3299999999999999E-2</v>
      </c>
      <c r="AH48" s="70">
        <f t="shared" si="5"/>
        <v>9.4117647058823539E-3</v>
      </c>
      <c r="AI48" s="53">
        <v>9.4117647058823539E-3</v>
      </c>
      <c r="AJ48" s="53"/>
      <c r="AK48" s="72"/>
      <c r="AL48" s="70">
        <f t="shared" si="6"/>
        <v>1.3299999999999999E-2</v>
      </c>
      <c r="AM48" s="70">
        <v>1.3299999999999999E-2</v>
      </c>
      <c r="AN48" s="70"/>
      <c r="AP48" s="70"/>
      <c r="AQ48" s="70"/>
    </row>
    <row r="49" spans="1:43" ht="12.75" customHeight="1" x14ac:dyDescent="0.2">
      <c r="A49" s="43"/>
      <c r="B49" s="64" t="s">
        <v>217</v>
      </c>
      <c r="C49" s="65" t="s">
        <v>216</v>
      </c>
      <c r="D49" s="66">
        <v>9.41E-3</v>
      </c>
      <c r="E49" s="66">
        <v>8.1899999999999994E-3</v>
      </c>
      <c r="F49" s="66">
        <v>1.141E-2</v>
      </c>
      <c r="G49" s="66">
        <v>6.9989999999999997E-2</v>
      </c>
      <c r="H49" s="66">
        <v>9.5420000000000005E-2</v>
      </c>
      <c r="I49" s="74">
        <v>1.034E-2</v>
      </c>
      <c r="L49" s="67"/>
      <c r="M49" s="67"/>
      <c r="N49" s="58">
        <f t="shared" si="0"/>
        <v>9.4117647058823539E-3</v>
      </c>
      <c r="O49" s="67"/>
      <c r="W49" s="77"/>
      <c r="AA49" s="58">
        <f t="shared" si="4"/>
        <v>46</v>
      </c>
      <c r="AB49" s="58" t="s">
        <v>216</v>
      </c>
      <c r="AC49" s="58" t="s">
        <v>217</v>
      </c>
      <c r="AE49" s="70"/>
      <c r="AF49" s="71">
        <f t="shared" si="1"/>
        <v>1.4777777777777777E-2</v>
      </c>
      <c r="AG49" s="70">
        <f t="shared" si="2"/>
        <v>1.3299999999999999E-2</v>
      </c>
      <c r="AH49" s="70">
        <f t="shared" si="5"/>
        <v>9.4117647058823539E-3</v>
      </c>
      <c r="AI49" s="53">
        <v>9.4117647058823539E-3</v>
      </c>
      <c r="AJ49" s="53"/>
      <c r="AK49" s="72"/>
      <c r="AL49" s="70">
        <f t="shared" si="6"/>
        <v>1.3299999999999999E-2</v>
      </c>
      <c r="AM49" s="70">
        <v>1.3299999999999999E-2</v>
      </c>
      <c r="AN49" s="70"/>
      <c r="AP49" s="70"/>
      <c r="AQ49" s="70"/>
    </row>
    <row r="50" spans="1:43" ht="12.75" customHeight="1" x14ac:dyDescent="0.2">
      <c r="A50" s="43"/>
      <c r="B50" s="64" t="s">
        <v>219</v>
      </c>
      <c r="C50" s="65" t="s">
        <v>218</v>
      </c>
      <c r="D50" s="66">
        <v>9.41E-3</v>
      </c>
      <c r="E50" s="66">
        <v>8.1899999999999994E-3</v>
      </c>
      <c r="F50" s="66">
        <v>1.141E-2</v>
      </c>
      <c r="G50" s="66">
        <v>6.9989999999999997E-2</v>
      </c>
      <c r="H50" s="66">
        <v>9.5420000000000005E-2</v>
      </c>
      <c r="I50" s="74">
        <v>1.034E-2</v>
      </c>
      <c r="L50" s="67"/>
      <c r="M50" s="67"/>
      <c r="N50" s="58">
        <f t="shared" si="0"/>
        <v>9.4117647058823539E-3</v>
      </c>
      <c r="O50" s="67"/>
      <c r="W50" s="77"/>
      <c r="AA50" s="58">
        <f t="shared" si="4"/>
        <v>47</v>
      </c>
      <c r="AB50" s="58" t="s">
        <v>218</v>
      </c>
      <c r="AC50" s="58" t="s">
        <v>219</v>
      </c>
      <c r="AE50" s="70"/>
      <c r="AF50" s="71">
        <f t="shared" si="1"/>
        <v>1.4777777777777777E-2</v>
      </c>
      <c r="AG50" s="70">
        <f t="shared" si="2"/>
        <v>1.3299999999999999E-2</v>
      </c>
      <c r="AH50" s="70">
        <f t="shared" si="5"/>
        <v>9.4117647058823539E-3</v>
      </c>
      <c r="AI50" s="53">
        <v>9.4117647058823539E-3</v>
      </c>
      <c r="AJ50" s="53"/>
      <c r="AK50" s="72"/>
      <c r="AL50" s="70">
        <f t="shared" si="6"/>
        <v>1.3299999999999999E-2</v>
      </c>
      <c r="AM50" s="70">
        <v>1.3299999999999999E-2</v>
      </c>
      <c r="AN50" s="70"/>
      <c r="AP50" s="70"/>
      <c r="AQ50" s="70"/>
    </row>
    <row r="51" spans="1:43" ht="12.75" customHeight="1" x14ac:dyDescent="0.2">
      <c r="A51" s="43"/>
      <c r="B51" s="64" t="s">
        <v>221</v>
      </c>
      <c r="C51" s="65" t="s">
        <v>220</v>
      </c>
      <c r="D51" s="66">
        <v>1.353E-2</v>
      </c>
      <c r="E51" s="66">
        <v>1.1780000000000001E-2</v>
      </c>
      <c r="F51" s="66">
        <v>1.6400000000000001E-2</v>
      </c>
      <c r="G51" s="66">
        <v>0.10061</v>
      </c>
      <c r="H51" s="66">
        <v>0.13716999999999999</v>
      </c>
      <c r="I51" s="74">
        <v>1.486E-2</v>
      </c>
      <c r="L51" s="67"/>
      <c r="M51" s="67"/>
      <c r="N51" s="58">
        <f t="shared" si="0"/>
        <v>1.3529411764705882E-2</v>
      </c>
      <c r="O51" s="67"/>
      <c r="W51" s="77"/>
      <c r="AA51" s="58">
        <f t="shared" si="4"/>
        <v>48</v>
      </c>
      <c r="AB51" s="58" t="s">
        <v>220</v>
      </c>
      <c r="AC51" s="58" t="s">
        <v>221</v>
      </c>
      <c r="AE51" s="70"/>
      <c r="AF51" s="71">
        <f t="shared" si="1"/>
        <v>1.8555555555555554E-2</v>
      </c>
      <c r="AG51" s="70">
        <f t="shared" si="2"/>
        <v>1.67E-2</v>
      </c>
      <c r="AH51" s="70">
        <f t="shared" si="5"/>
        <v>1.3529411764705882E-2</v>
      </c>
      <c r="AI51" s="53">
        <v>1.3529411764705882E-2</v>
      </c>
      <c r="AJ51" s="53"/>
      <c r="AK51" s="72"/>
      <c r="AL51" s="70">
        <f t="shared" si="6"/>
        <v>1.67E-2</v>
      </c>
      <c r="AM51" s="70">
        <v>1.67E-2</v>
      </c>
      <c r="AN51" s="70"/>
      <c r="AP51" s="70"/>
      <c r="AQ51" s="70"/>
    </row>
    <row r="52" spans="1:43" ht="12.75" customHeight="1" x14ac:dyDescent="0.2">
      <c r="A52" s="43"/>
      <c r="B52" s="64" t="s">
        <v>223</v>
      </c>
      <c r="C52" s="65" t="s">
        <v>222</v>
      </c>
      <c r="D52" s="66">
        <v>0.32</v>
      </c>
      <c r="E52" s="66">
        <v>0.27856999999999998</v>
      </c>
      <c r="F52" s="66">
        <v>0.38786999999999999</v>
      </c>
      <c r="G52" s="66">
        <v>2.3795500000000001</v>
      </c>
      <c r="H52" s="66">
        <v>3.2444199999999999</v>
      </c>
      <c r="I52" s="74">
        <v>0.35154999999999997</v>
      </c>
      <c r="L52" s="67"/>
      <c r="M52" s="67"/>
      <c r="N52" s="58">
        <f t="shared" si="0"/>
        <v>0.32</v>
      </c>
      <c r="O52" s="67"/>
      <c r="W52" s="77"/>
      <c r="AA52" s="58">
        <f t="shared" si="4"/>
        <v>49</v>
      </c>
      <c r="AB52" s="58" t="s">
        <v>222</v>
      </c>
      <c r="AC52" s="58" t="s">
        <v>223</v>
      </c>
      <c r="AE52" s="70"/>
      <c r="AF52" s="71">
        <f t="shared" si="1"/>
        <v>0.35555555555555557</v>
      </c>
      <c r="AG52" s="70">
        <f t="shared" si="2"/>
        <v>0.32</v>
      </c>
      <c r="AH52" s="70">
        <f t="shared" ref="AH52:AH68" si="7">AG52</f>
        <v>0.32</v>
      </c>
      <c r="AI52" s="53"/>
      <c r="AJ52" s="53"/>
      <c r="AK52" s="72"/>
      <c r="AL52" s="70">
        <v>0.32</v>
      </c>
      <c r="AM52" s="70"/>
      <c r="AN52" s="70"/>
      <c r="AP52" s="70"/>
      <c r="AQ52" s="70"/>
    </row>
    <row r="53" spans="1:43" ht="12.75" customHeight="1" x14ac:dyDescent="0.2">
      <c r="A53" s="43"/>
      <c r="B53" s="64" t="s">
        <v>225</v>
      </c>
      <c r="C53" s="65" t="s">
        <v>224</v>
      </c>
      <c r="D53" s="66">
        <v>0.47</v>
      </c>
      <c r="E53" s="66">
        <v>0.40915000000000001</v>
      </c>
      <c r="F53" s="66">
        <v>0.56969000000000003</v>
      </c>
      <c r="G53" s="66">
        <v>3.4949699999999999</v>
      </c>
      <c r="H53" s="66">
        <v>4.7652400000000004</v>
      </c>
      <c r="I53" s="74">
        <v>0.51634000000000002</v>
      </c>
      <c r="L53" s="67"/>
      <c r="M53" s="67"/>
      <c r="N53" s="58">
        <f t="shared" si="0"/>
        <v>0.47</v>
      </c>
      <c r="O53" s="67"/>
      <c r="W53" s="77"/>
      <c r="AA53" s="58">
        <f t="shared" si="4"/>
        <v>50</v>
      </c>
      <c r="AB53" s="58" t="s">
        <v>224</v>
      </c>
      <c r="AC53" s="58" t="s">
        <v>225</v>
      </c>
      <c r="AE53" s="70"/>
      <c r="AF53" s="71">
        <f t="shared" si="1"/>
        <v>0.52222222222222214</v>
      </c>
      <c r="AG53" s="70">
        <f t="shared" si="2"/>
        <v>0.47</v>
      </c>
      <c r="AH53" s="70">
        <f t="shared" si="7"/>
        <v>0.47</v>
      </c>
      <c r="AI53" s="53"/>
      <c r="AJ53" s="53"/>
      <c r="AK53" s="72"/>
      <c r="AL53" s="70">
        <v>0.47</v>
      </c>
      <c r="AM53" s="70"/>
      <c r="AN53" s="70"/>
      <c r="AP53" s="70"/>
      <c r="AQ53" s="70"/>
    </row>
    <row r="54" spans="1:43" ht="12.75" customHeight="1" x14ac:dyDescent="0.2">
      <c r="A54" s="43"/>
      <c r="B54" s="64" t="s">
        <v>227</v>
      </c>
      <c r="C54" s="65" t="s">
        <v>226</v>
      </c>
      <c r="D54" s="66">
        <v>0.45</v>
      </c>
      <c r="E54" s="66">
        <v>0.39173999999999998</v>
      </c>
      <c r="F54" s="66">
        <v>0.54544000000000004</v>
      </c>
      <c r="G54" s="66">
        <v>3.3462499999999999</v>
      </c>
      <c r="H54" s="66">
        <v>4.5624599999999997</v>
      </c>
      <c r="I54" s="74">
        <v>0.49436999999999998</v>
      </c>
      <c r="L54" s="67"/>
      <c r="M54" s="67"/>
      <c r="N54" s="58">
        <f t="shared" si="0"/>
        <v>0.45</v>
      </c>
      <c r="O54" s="67"/>
      <c r="W54" s="77"/>
      <c r="AA54" s="58">
        <f t="shared" si="4"/>
        <v>51</v>
      </c>
      <c r="AB54" s="58" t="s">
        <v>226</v>
      </c>
      <c r="AC54" s="58" t="s">
        <v>227</v>
      </c>
      <c r="AE54" s="70"/>
      <c r="AF54" s="71">
        <f t="shared" si="1"/>
        <v>0.5</v>
      </c>
      <c r="AG54" s="70">
        <f t="shared" si="2"/>
        <v>0.45</v>
      </c>
      <c r="AH54" s="70">
        <f t="shared" si="7"/>
        <v>0.45</v>
      </c>
      <c r="AI54" s="53"/>
      <c r="AJ54" s="53"/>
      <c r="AK54" s="72"/>
      <c r="AL54" s="70">
        <v>0.45</v>
      </c>
      <c r="AM54" s="70"/>
      <c r="AN54" s="70"/>
      <c r="AP54" s="70"/>
      <c r="AQ54" s="70"/>
    </row>
    <row r="55" spans="1:43" ht="12.75" customHeight="1" x14ac:dyDescent="0.2">
      <c r="A55" s="43"/>
      <c r="B55" s="64" t="s">
        <v>229</v>
      </c>
      <c r="C55" s="65" t="s">
        <v>228</v>
      </c>
      <c r="D55" s="66">
        <v>0.5</v>
      </c>
      <c r="E55" s="66">
        <v>0.43525999999999998</v>
      </c>
      <c r="F55" s="66">
        <v>0.60604999999999998</v>
      </c>
      <c r="G55" s="66">
        <v>3.7180499999999999</v>
      </c>
      <c r="H55" s="66">
        <v>5.0693999999999999</v>
      </c>
      <c r="I55" s="74">
        <v>0.54930000000000001</v>
      </c>
      <c r="L55" s="67"/>
      <c r="M55" s="67"/>
      <c r="N55" s="58">
        <f t="shared" si="0"/>
        <v>0.5</v>
      </c>
      <c r="O55" s="67"/>
      <c r="W55" s="77"/>
      <c r="AA55" s="58">
        <f t="shared" si="4"/>
        <v>52</v>
      </c>
      <c r="AB55" s="58" t="s">
        <v>228</v>
      </c>
      <c r="AC55" s="58" t="s">
        <v>229</v>
      </c>
      <c r="AE55" s="70"/>
      <c r="AF55" s="71">
        <f t="shared" si="1"/>
        <v>0.55555555555555558</v>
      </c>
      <c r="AG55" s="70">
        <f t="shared" si="2"/>
        <v>0.5</v>
      </c>
      <c r="AH55" s="70">
        <f t="shared" si="7"/>
        <v>0.5</v>
      </c>
      <c r="AI55" s="53"/>
      <c r="AJ55" s="53"/>
      <c r="AK55" s="72"/>
      <c r="AL55" s="70">
        <v>0.5</v>
      </c>
      <c r="AM55" s="70"/>
      <c r="AN55" s="70"/>
      <c r="AP55" s="70"/>
      <c r="AQ55" s="70"/>
    </row>
    <row r="56" spans="1:43" ht="12.75" customHeight="1" x14ac:dyDescent="0.2">
      <c r="A56" s="43"/>
      <c r="B56" s="64" t="s">
        <v>231</v>
      </c>
      <c r="C56" s="65" t="s">
        <v>230</v>
      </c>
      <c r="D56" s="66">
        <v>0.27900000000000003</v>
      </c>
      <c r="E56" s="66">
        <v>0.24288000000000001</v>
      </c>
      <c r="F56" s="66">
        <v>0.33817999999999998</v>
      </c>
      <c r="G56" s="66">
        <v>2.0746699999999998</v>
      </c>
      <c r="H56" s="66">
        <v>2.8287300000000002</v>
      </c>
      <c r="I56" s="74">
        <v>0.30651</v>
      </c>
      <c r="L56" s="67"/>
      <c r="M56" s="67"/>
      <c r="N56" s="58">
        <f t="shared" si="0"/>
        <v>0.27900000000000003</v>
      </c>
      <c r="O56" s="67"/>
      <c r="W56" s="77"/>
      <c r="AA56" s="58">
        <f t="shared" si="4"/>
        <v>53</v>
      </c>
      <c r="AB56" s="58" t="s">
        <v>230</v>
      </c>
      <c r="AC56" s="58" t="s">
        <v>231</v>
      </c>
      <c r="AE56" s="70"/>
      <c r="AF56" s="71">
        <f t="shared" si="1"/>
        <v>0.31</v>
      </c>
      <c r="AG56" s="70">
        <f t="shared" si="2"/>
        <v>0.27900000000000003</v>
      </c>
      <c r="AH56" s="70">
        <f t="shared" si="7"/>
        <v>0.27900000000000003</v>
      </c>
      <c r="AI56" s="53"/>
      <c r="AJ56" s="53"/>
      <c r="AK56" s="72"/>
      <c r="AL56" s="70">
        <v>0.27900000000000003</v>
      </c>
      <c r="AM56" s="70"/>
      <c r="AN56" s="70"/>
      <c r="AP56" s="70"/>
      <c r="AQ56" s="70"/>
    </row>
    <row r="57" spans="1:43" ht="12.75" customHeight="1" x14ac:dyDescent="0.2">
      <c r="A57" s="43"/>
      <c r="B57" s="64" t="s">
        <v>233</v>
      </c>
      <c r="C57" s="65" t="s">
        <v>232</v>
      </c>
      <c r="D57" s="66">
        <v>0.17</v>
      </c>
      <c r="E57" s="66">
        <v>0.14799000000000001</v>
      </c>
      <c r="F57" s="66">
        <v>0.20605999999999999</v>
      </c>
      <c r="G57" s="66">
        <v>1.26414</v>
      </c>
      <c r="H57" s="66">
        <v>1.7236</v>
      </c>
      <c r="I57" s="74">
        <v>0.18676000000000001</v>
      </c>
      <c r="L57" s="67"/>
      <c r="M57" s="67"/>
      <c r="N57" s="58">
        <f t="shared" si="0"/>
        <v>0.17</v>
      </c>
      <c r="O57" s="67"/>
      <c r="W57" s="77"/>
      <c r="AA57" s="58">
        <f t="shared" si="4"/>
        <v>54</v>
      </c>
      <c r="AB57" s="58" t="s">
        <v>232</v>
      </c>
      <c r="AC57" s="58" t="s">
        <v>233</v>
      </c>
      <c r="AE57" s="70"/>
      <c r="AF57" s="71">
        <f t="shared" si="1"/>
        <v>0.18888888888888888</v>
      </c>
      <c r="AG57" s="70">
        <f t="shared" si="2"/>
        <v>0.17</v>
      </c>
      <c r="AH57" s="70">
        <f t="shared" si="7"/>
        <v>0.17</v>
      </c>
      <c r="AI57" s="53"/>
      <c r="AJ57" s="53"/>
      <c r="AK57" s="72"/>
      <c r="AL57" s="70">
        <v>0.17</v>
      </c>
      <c r="AM57" s="70"/>
      <c r="AN57" s="70"/>
      <c r="AP57" s="70"/>
      <c r="AQ57" s="70"/>
    </row>
    <row r="58" spans="1:43" ht="12.75" customHeight="1" x14ac:dyDescent="0.2">
      <c r="A58" s="43"/>
      <c r="B58" s="64" t="s">
        <v>235</v>
      </c>
      <c r="C58" s="65" t="s">
        <v>234</v>
      </c>
      <c r="D58" s="66">
        <v>0.2</v>
      </c>
      <c r="E58" s="66">
        <v>0.17410999999999999</v>
      </c>
      <c r="F58" s="66">
        <v>0.24242</v>
      </c>
      <c r="G58" s="66">
        <v>1.48722</v>
      </c>
      <c r="H58" s="66">
        <v>2.0277599999999998</v>
      </c>
      <c r="I58" s="74">
        <v>0.21972</v>
      </c>
      <c r="L58" s="67"/>
      <c r="M58" s="67"/>
      <c r="N58" s="58">
        <f t="shared" si="0"/>
        <v>0.2</v>
      </c>
      <c r="O58" s="67"/>
      <c r="W58" s="77"/>
      <c r="AA58" s="58">
        <f t="shared" si="4"/>
        <v>55</v>
      </c>
      <c r="AB58" s="58" t="s">
        <v>234</v>
      </c>
      <c r="AC58" s="58" t="s">
        <v>235</v>
      </c>
      <c r="AE58" s="70"/>
      <c r="AF58" s="71">
        <f t="shared" si="1"/>
        <v>0.22222222222222224</v>
      </c>
      <c r="AG58" s="70">
        <f t="shared" si="2"/>
        <v>0.2</v>
      </c>
      <c r="AH58" s="70">
        <f t="shared" si="7"/>
        <v>0.2</v>
      </c>
      <c r="AI58" s="53"/>
      <c r="AJ58" s="53"/>
      <c r="AK58" s="72"/>
      <c r="AL58" s="70">
        <v>0.2</v>
      </c>
      <c r="AM58" s="70"/>
      <c r="AN58" s="70"/>
      <c r="AP58" s="70"/>
      <c r="AQ58" s="70"/>
    </row>
    <row r="59" spans="1:43" ht="12.75" customHeight="1" x14ac:dyDescent="0.2">
      <c r="A59" s="43"/>
      <c r="B59" s="64" t="s">
        <v>237</v>
      </c>
      <c r="C59" s="65" t="s">
        <v>236</v>
      </c>
      <c r="D59" s="66">
        <v>0.2</v>
      </c>
      <c r="E59" s="66">
        <v>0.17410999999999999</v>
      </c>
      <c r="F59" s="66">
        <v>0.24242</v>
      </c>
      <c r="G59" s="66">
        <v>1.48722</v>
      </c>
      <c r="H59" s="66">
        <v>2.0277599999999998</v>
      </c>
      <c r="I59" s="74">
        <v>0.21972</v>
      </c>
      <c r="L59" s="67"/>
      <c r="M59" s="67"/>
      <c r="N59" s="58">
        <f t="shared" si="0"/>
        <v>0.2</v>
      </c>
      <c r="O59" s="67"/>
      <c r="W59" s="77"/>
      <c r="AA59" s="58">
        <f t="shared" si="4"/>
        <v>56</v>
      </c>
      <c r="AB59" s="58" t="s">
        <v>236</v>
      </c>
      <c r="AC59" s="58" t="s">
        <v>237</v>
      </c>
      <c r="AE59" s="70"/>
      <c r="AF59" s="71">
        <f t="shared" si="1"/>
        <v>0.22222222222222224</v>
      </c>
      <c r="AG59" s="70">
        <f t="shared" si="2"/>
        <v>0.2</v>
      </c>
      <c r="AH59" s="70">
        <f t="shared" si="7"/>
        <v>0.2</v>
      </c>
      <c r="AI59" s="53"/>
      <c r="AJ59" s="53"/>
      <c r="AK59" s="72"/>
      <c r="AL59" s="70">
        <v>0.2</v>
      </c>
      <c r="AM59" s="70"/>
      <c r="AN59" s="70"/>
      <c r="AP59" s="70"/>
      <c r="AQ59" s="70"/>
    </row>
    <row r="60" spans="1:43" ht="12.75" customHeight="1" x14ac:dyDescent="0.2">
      <c r="A60" s="43"/>
      <c r="B60" s="64" t="s">
        <v>239</v>
      </c>
      <c r="C60" s="65" t="s">
        <v>238</v>
      </c>
      <c r="D60" s="66">
        <v>0.2</v>
      </c>
      <c r="E60" s="66">
        <v>0.17410999999999999</v>
      </c>
      <c r="F60" s="66">
        <v>0.24242</v>
      </c>
      <c r="G60" s="66">
        <v>1.48722</v>
      </c>
      <c r="H60" s="66">
        <v>2.0277599999999998</v>
      </c>
      <c r="I60" s="74">
        <v>0.21972</v>
      </c>
      <c r="L60" s="67"/>
      <c r="M60" s="67"/>
      <c r="N60" s="58">
        <f t="shared" si="0"/>
        <v>0.2</v>
      </c>
      <c r="O60" s="67"/>
      <c r="W60" s="77"/>
      <c r="AA60" s="58">
        <f t="shared" si="4"/>
        <v>57</v>
      </c>
      <c r="AB60" s="58" t="s">
        <v>238</v>
      </c>
      <c r="AC60" s="58" t="s">
        <v>239</v>
      </c>
      <c r="AE60" s="70"/>
      <c r="AF60" s="71">
        <f t="shared" si="1"/>
        <v>0.22222222222222224</v>
      </c>
      <c r="AG60" s="70">
        <f t="shared" si="2"/>
        <v>0.2</v>
      </c>
      <c r="AH60" s="70">
        <f t="shared" si="7"/>
        <v>0.2</v>
      </c>
      <c r="AI60" s="53"/>
      <c r="AJ60" s="53"/>
      <c r="AK60" s="72"/>
      <c r="AL60" s="70">
        <v>0.2</v>
      </c>
      <c r="AM60" s="70"/>
      <c r="AN60" s="70"/>
      <c r="AP60" s="70"/>
      <c r="AQ60" s="70"/>
    </row>
    <row r="61" spans="1:43" ht="12.75" customHeight="1" x14ac:dyDescent="0.2">
      <c r="A61" s="43"/>
      <c r="B61" s="64" t="s">
        <v>241</v>
      </c>
      <c r="C61" s="65" t="s">
        <v>240</v>
      </c>
      <c r="D61" s="66">
        <v>0.2</v>
      </c>
      <c r="E61" s="66">
        <v>0.17410999999999999</v>
      </c>
      <c r="F61" s="66">
        <v>0.24242</v>
      </c>
      <c r="G61" s="66">
        <v>1.48722</v>
      </c>
      <c r="H61" s="66">
        <v>2.0277599999999998</v>
      </c>
      <c r="I61" s="74">
        <v>0.21972</v>
      </c>
      <c r="L61" s="67"/>
      <c r="M61" s="67"/>
      <c r="N61" s="58">
        <f t="shared" si="0"/>
        <v>0.2</v>
      </c>
      <c r="O61" s="67"/>
      <c r="W61" s="77"/>
      <c r="AA61" s="58">
        <f t="shared" si="4"/>
        <v>58</v>
      </c>
      <c r="AB61" s="58" t="s">
        <v>240</v>
      </c>
      <c r="AC61" s="58" t="s">
        <v>241</v>
      </c>
      <c r="AE61" s="70"/>
      <c r="AF61" s="71">
        <f t="shared" si="1"/>
        <v>0.22222222222222224</v>
      </c>
      <c r="AG61" s="70">
        <f t="shared" si="2"/>
        <v>0.2</v>
      </c>
      <c r="AH61" s="70">
        <f t="shared" si="7"/>
        <v>0.2</v>
      </c>
      <c r="AI61" s="53"/>
      <c r="AJ61" s="53"/>
      <c r="AK61" s="72"/>
      <c r="AL61" s="70">
        <v>0.2</v>
      </c>
      <c r="AM61" s="70"/>
      <c r="AN61" s="70"/>
      <c r="AP61" s="70"/>
      <c r="AQ61" s="70"/>
    </row>
    <row r="62" spans="1:43" ht="12.75" customHeight="1" x14ac:dyDescent="0.2">
      <c r="A62" s="43"/>
      <c r="B62" s="64" t="s">
        <v>243</v>
      </c>
      <c r="C62" s="65" t="s">
        <v>242</v>
      </c>
      <c r="D62" s="66">
        <v>2.4E-2</v>
      </c>
      <c r="E62" s="66">
        <v>2.0889999999999999E-2</v>
      </c>
      <c r="F62" s="66">
        <v>2.9090000000000001E-2</v>
      </c>
      <c r="G62" s="66">
        <v>0.17846999999999999</v>
      </c>
      <c r="H62" s="66">
        <v>0.24332999999999999</v>
      </c>
      <c r="I62" s="74">
        <v>2.6370000000000001E-2</v>
      </c>
      <c r="L62" s="67"/>
      <c r="M62" s="67"/>
      <c r="N62" s="58">
        <f t="shared" si="0"/>
        <v>2.4E-2</v>
      </c>
      <c r="O62" s="67"/>
      <c r="W62" s="77"/>
      <c r="AA62" s="58">
        <f t="shared" si="4"/>
        <v>59</v>
      </c>
      <c r="AB62" s="58" t="s">
        <v>242</v>
      </c>
      <c r="AC62" s="58" t="s">
        <v>243</v>
      </c>
      <c r="AE62" s="70"/>
      <c r="AF62" s="71">
        <f t="shared" si="1"/>
        <v>2.6666666666666665E-2</v>
      </c>
      <c r="AG62" s="70">
        <f t="shared" si="2"/>
        <v>2.4E-2</v>
      </c>
      <c r="AH62" s="70">
        <f t="shared" si="7"/>
        <v>2.4E-2</v>
      </c>
      <c r="AI62" s="53"/>
      <c r="AJ62" s="53"/>
      <c r="AK62" s="72"/>
      <c r="AL62" s="70">
        <v>2.4E-2</v>
      </c>
      <c r="AM62" s="70"/>
      <c r="AN62" s="70"/>
      <c r="AP62" s="70"/>
      <c r="AQ62" s="70"/>
    </row>
    <row r="63" spans="1:43" ht="12.75" customHeight="1" x14ac:dyDescent="0.2">
      <c r="A63" s="43"/>
      <c r="B63" s="64" t="s">
        <v>245</v>
      </c>
      <c r="C63" s="65" t="s">
        <v>244</v>
      </c>
      <c r="D63" s="66">
        <v>2.1100000000000001E-2</v>
      </c>
      <c r="E63" s="66">
        <v>1.8370000000000001E-2</v>
      </c>
      <c r="F63" s="66">
        <v>2.5579999999999999E-2</v>
      </c>
      <c r="G63" s="66">
        <v>0.15690000000000001</v>
      </c>
      <c r="H63" s="66">
        <v>0.21393000000000001</v>
      </c>
      <c r="I63" s="74">
        <v>2.3179999999999999E-2</v>
      </c>
      <c r="L63" s="67"/>
      <c r="M63" s="67"/>
      <c r="N63" s="58">
        <f t="shared" si="0"/>
        <v>2.1100000000000001E-2</v>
      </c>
      <c r="O63" s="67"/>
      <c r="W63" s="77"/>
      <c r="AA63" s="58">
        <f t="shared" si="4"/>
        <v>60</v>
      </c>
      <c r="AB63" s="58" t="s">
        <v>244</v>
      </c>
      <c r="AC63" s="58" t="s">
        <v>245</v>
      </c>
      <c r="AE63" s="70"/>
      <c r="AF63" s="71">
        <f t="shared" si="1"/>
        <v>2.3444444444444445E-2</v>
      </c>
      <c r="AG63" s="70">
        <f t="shared" si="2"/>
        <v>2.1100000000000001E-2</v>
      </c>
      <c r="AH63" s="70">
        <f t="shared" si="7"/>
        <v>2.1100000000000001E-2</v>
      </c>
      <c r="AI63" s="53"/>
      <c r="AJ63" s="53"/>
      <c r="AK63" s="72"/>
      <c r="AL63" s="70">
        <v>2.1100000000000001E-2</v>
      </c>
      <c r="AM63" s="70"/>
      <c r="AN63" s="70"/>
      <c r="AP63" s="70"/>
      <c r="AQ63" s="70"/>
    </row>
    <row r="64" spans="1:43" ht="12.75" customHeight="1" x14ac:dyDescent="0.2">
      <c r="A64" s="43"/>
      <c r="B64" s="64" t="s">
        <v>247</v>
      </c>
      <c r="C64" s="65" t="s">
        <v>246</v>
      </c>
      <c r="D64" s="66">
        <v>1.9900000000000001E-2</v>
      </c>
      <c r="E64" s="66">
        <v>1.7319999999999999E-2</v>
      </c>
      <c r="F64" s="66">
        <v>2.4119999999999999E-2</v>
      </c>
      <c r="G64" s="66">
        <v>0.14798</v>
      </c>
      <c r="H64" s="66">
        <v>0.20175999999999999</v>
      </c>
      <c r="I64" s="74">
        <v>2.1860000000000001E-2</v>
      </c>
      <c r="L64" s="67"/>
      <c r="M64" s="67"/>
      <c r="N64" s="58">
        <f t="shared" si="0"/>
        <v>1.9900000000000001E-2</v>
      </c>
      <c r="O64" s="67"/>
      <c r="W64" s="77"/>
      <c r="AA64" s="58">
        <f t="shared" si="4"/>
        <v>61</v>
      </c>
      <c r="AB64" s="58" t="s">
        <v>246</v>
      </c>
      <c r="AC64" s="58" t="s">
        <v>247</v>
      </c>
      <c r="AE64" s="70"/>
      <c r="AF64" s="71">
        <f t="shared" si="1"/>
        <v>2.2111111111111113E-2</v>
      </c>
      <c r="AG64" s="70">
        <f t="shared" si="2"/>
        <v>1.9900000000000001E-2</v>
      </c>
      <c r="AH64" s="70">
        <f t="shared" si="7"/>
        <v>1.9900000000000001E-2</v>
      </c>
      <c r="AI64" s="53"/>
      <c r="AJ64" s="53"/>
      <c r="AK64" s="72"/>
      <c r="AL64" s="70">
        <v>1.9900000000000001E-2</v>
      </c>
      <c r="AM64" s="70"/>
      <c r="AN64" s="70"/>
      <c r="AP64" s="70"/>
      <c r="AQ64" s="70"/>
    </row>
    <row r="65" spans="1:43" ht="12.75" customHeight="1" x14ac:dyDescent="0.2">
      <c r="A65" s="43"/>
      <c r="B65" s="64" t="s">
        <v>249</v>
      </c>
      <c r="C65" s="65" t="s">
        <v>248</v>
      </c>
      <c r="D65" s="66">
        <v>0.02</v>
      </c>
      <c r="E65" s="66">
        <v>1.7409999999999998E-2</v>
      </c>
      <c r="F65" s="66">
        <v>2.4240000000000001E-2</v>
      </c>
      <c r="G65" s="66">
        <v>0.14871999999999999</v>
      </c>
      <c r="H65" s="66">
        <v>0.20277999999999999</v>
      </c>
      <c r="I65" s="74">
        <v>2.197E-2</v>
      </c>
      <c r="L65" s="67"/>
      <c r="M65" s="67"/>
      <c r="N65" s="58">
        <f t="shared" si="0"/>
        <v>0.02</v>
      </c>
      <c r="O65" s="67"/>
      <c r="W65" s="77"/>
      <c r="AA65" s="58">
        <f t="shared" si="4"/>
        <v>62</v>
      </c>
      <c r="AB65" s="58" t="s">
        <v>248</v>
      </c>
      <c r="AC65" s="58" t="s">
        <v>249</v>
      </c>
      <c r="AE65" s="70"/>
      <c r="AF65" s="71">
        <f t="shared" si="1"/>
        <v>2.2222222222222223E-2</v>
      </c>
      <c r="AG65" s="70">
        <f t="shared" si="2"/>
        <v>0.02</v>
      </c>
      <c r="AH65" s="70">
        <f t="shared" si="7"/>
        <v>0.02</v>
      </c>
      <c r="AI65" s="53"/>
      <c r="AJ65" s="53"/>
      <c r="AK65" s="72"/>
      <c r="AL65" s="70">
        <v>0.02</v>
      </c>
      <c r="AM65" s="70"/>
      <c r="AN65" s="70"/>
      <c r="AP65" s="70"/>
      <c r="AQ65" s="70"/>
    </row>
    <row r="66" spans="1:43" ht="12.75" customHeight="1" x14ac:dyDescent="0.2">
      <c r="A66" s="43"/>
      <c r="B66" s="64" t="s">
        <v>251</v>
      </c>
      <c r="C66" s="65" t="s">
        <v>250</v>
      </c>
      <c r="D66" s="66">
        <v>0.1</v>
      </c>
      <c r="E66" s="66">
        <v>8.7050000000000002E-2</v>
      </c>
      <c r="F66" s="66">
        <v>0.12121</v>
      </c>
      <c r="G66" s="66">
        <v>0.74360999999999999</v>
      </c>
      <c r="H66" s="66">
        <v>1.0138799999999999</v>
      </c>
      <c r="I66" s="74">
        <v>0.10986</v>
      </c>
      <c r="L66" s="67"/>
      <c r="M66" s="67"/>
      <c r="N66" s="58">
        <f t="shared" si="0"/>
        <v>0.1</v>
      </c>
      <c r="O66" s="67"/>
      <c r="W66" s="77"/>
      <c r="AA66" s="58">
        <f t="shared" si="4"/>
        <v>63</v>
      </c>
      <c r="AB66" s="58" t="s">
        <v>250</v>
      </c>
      <c r="AC66" s="58" t="s">
        <v>251</v>
      </c>
      <c r="AE66" s="70"/>
      <c r="AF66" s="71">
        <f t="shared" si="1"/>
        <v>0.11111111111111112</v>
      </c>
      <c r="AG66" s="70">
        <f t="shared" si="2"/>
        <v>0.1</v>
      </c>
      <c r="AH66" s="70">
        <f t="shared" si="7"/>
        <v>0.1</v>
      </c>
      <c r="AI66" s="53"/>
      <c r="AJ66" s="53"/>
      <c r="AK66" s="72"/>
      <c r="AL66" s="70">
        <v>0.1</v>
      </c>
      <c r="AM66" s="70"/>
      <c r="AN66" s="70"/>
      <c r="AP66" s="70"/>
      <c r="AQ66" s="70"/>
    </row>
    <row r="67" spans="1:43" ht="12.75" customHeight="1" x14ac:dyDescent="0.2">
      <c r="A67" s="43"/>
      <c r="B67" s="64" t="s">
        <v>253</v>
      </c>
      <c r="C67" s="65" t="s">
        <v>252</v>
      </c>
      <c r="D67" s="66">
        <v>0.5</v>
      </c>
      <c r="E67" s="66">
        <v>0.43525999999999998</v>
      </c>
      <c r="F67" s="66">
        <v>0.60604999999999998</v>
      </c>
      <c r="G67" s="66">
        <v>3.7180499999999999</v>
      </c>
      <c r="H67" s="66">
        <v>5.0693999999999999</v>
      </c>
      <c r="I67" s="74">
        <v>0.54930000000000001</v>
      </c>
      <c r="L67" s="67"/>
      <c r="M67" s="67"/>
      <c r="N67" s="58">
        <f t="shared" si="0"/>
        <v>0.5</v>
      </c>
      <c r="O67" s="67"/>
      <c r="W67" s="77"/>
      <c r="AA67" s="58">
        <f t="shared" si="4"/>
        <v>64</v>
      </c>
      <c r="AB67" s="58" t="s">
        <v>252</v>
      </c>
      <c r="AC67" s="58" t="s">
        <v>253</v>
      </c>
      <c r="AE67" s="70"/>
      <c r="AF67" s="71">
        <f t="shared" si="1"/>
        <v>0.55555555555555558</v>
      </c>
      <c r="AG67" s="70">
        <f t="shared" si="2"/>
        <v>0.5</v>
      </c>
      <c r="AH67" s="70">
        <f t="shared" si="7"/>
        <v>0.5</v>
      </c>
      <c r="AI67" s="53"/>
      <c r="AJ67" s="53"/>
      <c r="AK67" s="72"/>
      <c r="AL67" s="70">
        <v>0.5</v>
      </c>
      <c r="AM67" s="70"/>
      <c r="AN67" s="70"/>
      <c r="AP67" s="70"/>
      <c r="AQ67" s="70"/>
    </row>
    <row r="68" spans="1:43" ht="12.75" customHeight="1" x14ac:dyDescent="0.2">
      <c r="A68" s="43"/>
      <c r="B68" s="64" t="s">
        <v>255</v>
      </c>
      <c r="C68" s="65" t="s">
        <v>254</v>
      </c>
      <c r="D68" s="66">
        <v>0.5</v>
      </c>
      <c r="E68" s="66">
        <v>0.43525999999999998</v>
      </c>
      <c r="F68" s="66">
        <v>0.60604999999999998</v>
      </c>
      <c r="G68" s="66">
        <v>3.7180499999999999</v>
      </c>
      <c r="H68" s="66">
        <v>5.0693999999999999</v>
      </c>
      <c r="I68" s="74">
        <v>0.54930000000000001</v>
      </c>
      <c r="L68" s="67"/>
      <c r="M68" s="67"/>
      <c r="N68" s="58">
        <f t="shared" si="0"/>
        <v>0.5</v>
      </c>
      <c r="O68" s="67"/>
      <c r="W68" s="77"/>
      <c r="AA68" s="58">
        <f t="shared" si="4"/>
        <v>65</v>
      </c>
      <c r="AB68" s="58" t="s">
        <v>254</v>
      </c>
      <c r="AC68" s="58" t="s">
        <v>255</v>
      </c>
      <c r="AE68" s="70"/>
      <c r="AF68" s="71">
        <f t="shared" si="1"/>
        <v>0.55555555555555558</v>
      </c>
      <c r="AG68" s="70">
        <f t="shared" si="2"/>
        <v>0.5</v>
      </c>
      <c r="AH68" s="70">
        <f t="shared" si="7"/>
        <v>0.5</v>
      </c>
      <c r="AI68" s="53"/>
      <c r="AJ68" s="53"/>
      <c r="AK68" s="72"/>
      <c r="AL68" s="70">
        <v>0.5</v>
      </c>
      <c r="AM68" s="70"/>
      <c r="AN68" s="70"/>
      <c r="AP68" s="70"/>
      <c r="AQ68" s="70"/>
    </row>
    <row r="69" spans="1:43" ht="12.75" customHeight="1" x14ac:dyDescent="0.2">
      <c r="A69" s="43"/>
      <c r="B69" s="64" t="s">
        <v>256</v>
      </c>
      <c r="C69" s="65" t="s">
        <v>18</v>
      </c>
      <c r="D69" s="66">
        <v>2.48E-3</v>
      </c>
      <c r="E69" s="66">
        <v>2.16E-3</v>
      </c>
      <c r="F69" s="66">
        <v>3.0100000000000001E-3</v>
      </c>
      <c r="G69" s="66">
        <v>1.8460000000000001E-2</v>
      </c>
      <c r="H69" s="66">
        <v>2.5170000000000001E-2</v>
      </c>
      <c r="I69" s="74">
        <v>2.7299999999999998E-3</v>
      </c>
      <c r="L69" s="67"/>
      <c r="M69" s="67"/>
      <c r="N69" s="58">
        <f t="shared" si="0"/>
        <v>2.4823529411764707E-3</v>
      </c>
      <c r="O69" s="67"/>
      <c r="W69" s="77"/>
      <c r="AA69" s="58">
        <f t="shared" si="4"/>
        <v>66</v>
      </c>
      <c r="AB69" s="58" t="s">
        <v>18</v>
      </c>
      <c r="AC69" s="58" t="s">
        <v>256</v>
      </c>
      <c r="AE69" s="70"/>
      <c r="AF69" s="71">
        <f t="shared" si="1"/>
        <v>3.7777777777777775E-3</v>
      </c>
      <c r="AG69" s="70">
        <f t="shared" si="2"/>
        <v>3.3999999999999998E-3</v>
      </c>
      <c r="AH69" s="70">
        <f t="shared" ref="AH69:AH74" si="8">AI69</f>
        <v>2.4823529411764707E-3</v>
      </c>
      <c r="AI69" s="53">
        <v>2.4823529411764707E-3</v>
      </c>
      <c r="AJ69" s="53"/>
      <c r="AK69" s="72"/>
      <c r="AL69" s="70">
        <f t="shared" ref="AL69:AL74" si="9">AM69</f>
        <v>3.3999999999999998E-3</v>
      </c>
      <c r="AM69" s="70">
        <v>3.3999999999999998E-3</v>
      </c>
      <c r="AN69" s="70"/>
      <c r="AP69" s="70"/>
      <c r="AQ69" s="70"/>
    </row>
    <row r="70" spans="1:43" ht="12.75" customHeight="1" x14ac:dyDescent="0.2">
      <c r="A70" s="43"/>
      <c r="B70" s="64" t="s">
        <v>258</v>
      </c>
      <c r="C70" s="65" t="s">
        <v>257</v>
      </c>
      <c r="D70" s="66">
        <v>1.5879999999999998E-2</v>
      </c>
      <c r="E70" s="66">
        <v>1.383E-2</v>
      </c>
      <c r="F70" s="66">
        <v>1.925E-2</v>
      </c>
      <c r="G70" s="66">
        <v>0.1181</v>
      </c>
      <c r="H70" s="66">
        <v>0.16103000000000001</v>
      </c>
      <c r="I70" s="74">
        <v>1.745E-2</v>
      </c>
      <c r="L70" s="67"/>
      <c r="M70" s="67"/>
      <c r="N70" s="58">
        <f t="shared" si="0"/>
        <v>1.5882352941176472E-2</v>
      </c>
      <c r="O70" s="67"/>
      <c r="W70" s="77"/>
      <c r="AA70" s="58">
        <f t="shared" si="4"/>
        <v>67</v>
      </c>
      <c r="AB70" s="58" t="s">
        <v>257</v>
      </c>
      <c r="AC70" s="58" t="s">
        <v>258</v>
      </c>
      <c r="AE70" s="70"/>
      <c r="AF70" s="71">
        <f t="shared" si="1"/>
        <v>2.2222222222222223E-2</v>
      </c>
      <c r="AG70" s="70">
        <f t="shared" si="2"/>
        <v>0.02</v>
      </c>
      <c r="AH70" s="70">
        <f t="shared" si="8"/>
        <v>1.5882352941176472E-2</v>
      </c>
      <c r="AI70" s="53">
        <v>1.5882352941176472E-2</v>
      </c>
      <c r="AJ70" s="53"/>
      <c r="AK70" s="72"/>
      <c r="AL70" s="70">
        <f t="shared" si="9"/>
        <v>0.02</v>
      </c>
      <c r="AM70" s="70">
        <v>0.02</v>
      </c>
      <c r="AN70" s="70"/>
      <c r="AP70" s="70"/>
      <c r="AQ70" s="70"/>
    </row>
    <row r="71" spans="1:43" ht="12.75" customHeight="1" x14ac:dyDescent="0.2">
      <c r="A71" s="43"/>
      <c r="B71" s="64" t="s">
        <v>260</v>
      </c>
      <c r="C71" s="65" t="s">
        <v>259</v>
      </c>
      <c r="D71" s="66">
        <v>1.1650000000000001E-2</v>
      </c>
      <c r="E71" s="66">
        <v>1.014E-2</v>
      </c>
      <c r="F71" s="66">
        <v>1.4120000000000001E-2</v>
      </c>
      <c r="G71" s="66">
        <v>8.6610000000000006E-2</v>
      </c>
      <c r="H71" s="66">
        <v>0.11809</v>
      </c>
      <c r="I71" s="74">
        <v>1.2800000000000001E-2</v>
      </c>
      <c r="L71" s="67"/>
      <c r="M71" s="67"/>
      <c r="N71" s="58">
        <f t="shared" si="0"/>
        <v>1.1647058823529413E-2</v>
      </c>
      <c r="O71" s="67"/>
      <c r="W71" s="77"/>
      <c r="AA71" s="58">
        <f t="shared" si="4"/>
        <v>68</v>
      </c>
      <c r="AB71" s="58" t="s">
        <v>259</v>
      </c>
      <c r="AC71" s="58" t="s">
        <v>260</v>
      </c>
      <c r="AE71" s="70"/>
      <c r="AF71" s="71">
        <f t="shared" si="1"/>
        <v>1.6111111111111111E-2</v>
      </c>
      <c r="AG71" s="70">
        <f t="shared" si="2"/>
        <v>1.4500000000000001E-2</v>
      </c>
      <c r="AH71" s="70">
        <f t="shared" si="8"/>
        <v>1.1647058823529413E-2</v>
      </c>
      <c r="AI71" s="53">
        <v>1.1647058823529413E-2</v>
      </c>
      <c r="AJ71" s="53"/>
      <c r="AK71" s="72"/>
      <c r="AL71" s="70">
        <f t="shared" si="9"/>
        <v>1.4500000000000001E-2</v>
      </c>
      <c r="AM71" s="70">
        <v>1.4500000000000001E-2</v>
      </c>
      <c r="AN71" s="70"/>
      <c r="AP71" s="70"/>
      <c r="AQ71" s="70"/>
    </row>
    <row r="72" spans="1:43" ht="12.75" customHeight="1" x14ac:dyDescent="0.2">
      <c r="A72" s="43"/>
      <c r="B72" s="64" t="s">
        <v>262</v>
      </c>
      <c r="C72" s="65" t="s">
        <v>261</v>
      </c>
      <c r="D72" s="66">
        <v>1.1650000000000001E-2</v>
      </c>
      <c r="E72" s="66">
        <v>1.014E-2</v>
      </c>
      <c r="F72" s="66">
        <v>1.4120000000000001E-2</v>
      </c>
      <c r="G72" s="66">
        <v>8.6610000000000006E-2</v>
      </c>
      <c r="H72" s="66">
        <v>0.11809</v>
      </c>
      <c r="I72" s="74">
        <v>1.2800000000000001E-2</v>
      </c>
      <c r="L72" s="67"/>
      <c r="M72" s="67"/>
      <c r="N72" s="58">
        <f t="shared" si="0"/>
        <v>1.1647058823529413E-2</v>
      </c>
      <c r="O72" s="67"/>
      <c r="W72" s="77"/>
      <c r="AA72" s="58">
        <f t="shared" si="4"/>
        <v>69</v>
      </c>
      <c r="AB72" s="58" t="s">
        <v>261</v>
      </c>
      <c r="AC72" s="58" t="s">
        <v>262</v>
      </c>
      <c r="AE72" s="70"/>
      <c r="AF72" s="71">
        <f t="shared" si="1"/>
        <v>1.6111111111111111E-2</v>
      </c>
      <c r="AG72" s="70">
        <f t="shared" si="2"/>
        <v>1.4500000000000001E-2</v>
      </c>
      <c r="AH72" s="70">
        <f t="shared" si="8"/>
        <v>1.1647058823529413E-2</v>
      </c>
      <c r="AI72" s="53">
        <v>1.1647058823529413E-2</v>
      </c>
      <c r="AJ72" s="53"/>
      <c r="AK72" s="72"/>
      <c r="AL72" s="70">
        <f t="shared" si="9"/>
        <v>1.4500000000000001E-2</v>
      </c>
      <c r="AM72" s="70">
        <v>1.4500000000000001E-2</v>
      </c>
      <c r="AN72" s="70"/>
      <c r="AP72" s="70"/>
      <c r="AQ72" s="70"/>
    </row>
    <row r="73" spans="1:43" ht="12.75" customHeight="1" x14ac:dyDescent="0.2">
      <c r="A73" s="43"/>
      <c r="B73" s="64" t="s">
        <v>264</v>
      </c>
      <c r="C73" s="65" t="s">
        <v>263</v>
      </c>
      <c r="D73" s="66">
        <v>1.1650000000000001E-2</v>
      </c>
      <c r="E73" s="66">
        <v>1.014E-2</v>
      </c>
      <c r="F73" s="66">
        <v>1.4120000000000001E-2</v>
      </c>
      <c r="G73" s="66">
        <v>8.6610000000000006E-2</v>
      </c>
      <c r="H73" s="66">
        <v>0.11809</v>
      </c>
      <c r="I73" s="74">
        <v>1.2800000000000001E-2</v>
      </c>
      <c r="L73" s="67"/>
      <c r="M73" s="67"/>
      <c r="N73" s="58">
        <f t="shared" si="0"/>
        <v>1.1647058823529413E-2</v>
      </c>
      <c r="O73" s="67"/>
      <c r="W73" s="77"/>
      <c r="AA73" s="58">
        <f t="shared" si="4"/>
        <v>70</v>
      </c>
      <c r="AB73" s="58" t="s">
        <v>263</v>
      </c>
      <c r="AC73" s="58" t="s">
        <v>264</v>
      </c>
      <c r="AE73" s="70"/>
      <c r="AF73" s="71">
        <f t="shared" si="1"/>
        <v>1.6111111111111111E-2</v>
      </c>
      <c r="AG73" s="70">
        <f t="shared" si="2"/>
        <v>1.4500000000000001E-2</v>
      </c>
      <c r="AH73" s="70">
        <f t="shared" si="8"/>
        <v>1.1647058823529413E-2</v>
      </c>
      <c r="AI73" s="53">
        <v>1.1647058823529413E-2</v>
      </c>
      <c r="AJ73" s="53"/>
      <c r="AK73" s="72"/>
      <c r="AL73" s="70">
        <f t="shared" si="9"/>
        <v>1.4500000000000001E-2</v>
      </c>
      <c r="AM73" s="70">
        <v>1.4500000000000001E-2</v>
      </c>
      <c r="AN73" s="70"/>
      <c r="AP73" s="70"/>
      <c r="AQ73" s="70"/>
    </row>
    <row r="74" spans="1:43" ht="12.75" customHeight="1" x14ac:dyDescent="0.2">
      <c r="A74" s="43"/>
      <c r="B74" s="64" t="s">
        <v>266</v>
      </c>
      <c r="C74" s="65" t="s">
        <v>265</v>
      </c>
      <c r="D74" s="66">
        <v>1.5879999999999998E-2</v>
      </c>
      <c r="E74" s="66">
        <v>1.383E-2</v>
      </c>
      <c r="F74" s="66">
        <v>1.925E-2</v>
      </c>
      <c r="G74" s="66">
        <v>0.1181</v>
      </c>
      <c r="H74" s="66">
        <v>0.16103000000000001</v>
      </c>
      <c r="I74" s="74">
        <v>1.745E-2</v>
      </c>
      <c r="L74" s="67"/>
      <c r="M74" s="67"/>
      <c r="N74" s="58">
        <f t="shared" si="0"/>
        <v>1.5882352941176472E-2</v>
      </c>
      <c r="O74" s="67"/>
      <c r="W74" s="77"/>
      <c r="AA74" s="58">
        <f t="shared" si="4"/>
        <v>71</v>
      </c>
      <c r="AB74" s="58" t="s">
        <v>265</v>
      </c>
      <c r="AC74" s="58" t="s">
        <v>266</v>
      </c>
      <c r="AE74" s="70"/>
      <c r="AF74" s="71">
        <f t="shared" si="1"/>
        <v>2.2222222222222223E-2</v>
      </c>
      <c r="AG74" s="70">
        <f t="shared" si="2"/>
        <v>0.02</v>
      </c>
      <c r="AH74" s="70">
        <f t="shared" si="8"/>
        <v>1.5882352941176472E-2</v>
      </c>
      <c r="AI74" s="53">
        <v>1.5882352941176472E-2</v>
      </c>
      <c r="AJ74" s="53"/>
      <c r="AK74" s="72"/>
      <c r="AL74" s="70">
        <f t="shared" si="9"/>
        <v>0.02</v>
      </c>
      <c r="AM74" s="70">
        <v>0.02</v>
      </c>
      <c r="AN74" s="70"/>
      <c r="AP74" s="70"/>
      <c r="AQ74" s="70"/>
    </row>
    <row r="75" spans="1:43" ht="12.75" customHeight="1" x14ac:dyDescent="0.2">
      <c r="A75" s="43"/>
      <c r="B75" s="64" t="s">
        <v>268</v>
      </c>
      <c r="C75" s="65" t="s">
        <v>267</v>
      </c>
      <c r="D75" s="66">
        <v>8.0000000000000002E-3</v>
      </c>
      <c r="E75" s="66">
        <v>6.96E-3</v>
      </c>
      <c r="F75" s="66">
        <v>9.7000000000000003E-3</v>
      </c>
      <c r="G75" s="66">
        <v>5.9490000000000001E-2</v>
      </c>
      <c r="H75" s="66">
        <v>8.1110000000000002E-2</v>
      </c>
      <c r="I75" s="74">
        <v>8.7899999999999992E-3</v>
      </c>
      <c r="L75" s="67"/>
      <c r="M75" s="67"/>
      <c r="N75" s="58">
        <f t="shared" si="0"/>
        <v>8.0000000000000002E-3</v>
      </c>
      <c r="O75" s="67"/>
      <c r="W75" s="77"/>
      <c r="AA75" s="58">
        <f t="shared" si="4"/>
        <v>72</v>
      </c>
      <c r="AB75" s="58" t="s">
        <v>267</v>
      </c>
      <c r="AC75" s="58" t="s">
        <v>268</v>
      </c>
      <c r="AE75" s="70"/>
      <c r="AF75" s="71">
        <f t="shared" si="1"/>
        <v>8.8888888888888889E-3</v>
      </c>
      <c r="AG75" s="70">
        <f t="shared" si="2"/>
        <v>8.0000000000000002E-3</v>
      </c>
      <c r="AH75" s="70">
        <f t="shared" ref="AH75:AH198" si="10">AG75</f>
        <v>8.0000000000000002E-3</v>
      </c>
      <c r="AI75" s="53"/>
      <c r="AJ75" s="53"/>
      <c r="AK75" s="72"/>
      <c r="AL75" s="70">
        <v>8.0000000000000002E-3</v>
      </c>
      <c r="AM75" s="70"/>
      <c r="AN75" s="70"/>
      <c r="AP75" s="70"/>
      <c r="AQ75" s="70"/>
    </row>
    <row r="76" spans="1:43" ht="12.75" customHeight="1" x14ac:dyDescent="0.2">
      <c r="A76" s="43"/>
      <c r="B76" s="64" t="s">
        <v>270</v>
      </c>
      <c r="C76" s="65" t="s">
        <v>269</v>
      </c>
      <c r="D76" s="66">
        <v>0.41320000000000001</v>
      </c>
      <c r="E76" s="66">
        <v>0.35970000000000002</v>
      </c>
      <c r="F76" s="66">
        <v>0.50083999999999995</v>
      </c>
      <c r="G76" s="66">
        <v>3.0726</v>
      </c>
      <c r="H76" s="66">
        <v>4.1893500000000001</v>
      </c>
      <c r="I76" s="74">
        <v>0.45394000000000001</v>
      </c>
      <c r="L76" s="67"/>
      <c r="M76" s="67"/>
      <c r="N76" s="58">
        <f t="shared" si="0"/>
        <v>0.41320000000000001</v>
      </c>
      <c r="O76" s="67"/>
      <c r="W76" s="77"/>
      <c r="AA76" s="58">
        <f t="shared" si="4"/>
        <v>73</v>
      </c>
      <c r="AB76" s="58" t="s">
        <v>269</v>
      </c>
      <c r="AC76" s="58" t="s">
        <v>270</v>
      </c>
      <c r="AE76" s="70"/>
      <c r="AF76" s="71">
        <f t="shared" si="1"/>
        <v>0.45911111111111114</v>
      </c>
      <c r="AG76" s="70">
        <f t="shared" si="2"/>
        <v>0.41320000000000001</v>
      </c>
      <c r="AH76" s="70">
        <f t="shared" si="10"/>
        <v>0.41320000000000001</v>
      </c>
      <c r="AI76" s="53"/>
      <c r="AJ76" s="53"/>
      <c r="AK76" s="72"/>
      <c r="AL76" s="70">
        <v>0.41320000000000001</v>
      </c>
      <c r="AM76" s="70"/>
      <c r="AN76" s="70"/>
      <c r="AP76" s="70"/>
      <c r="AQ76" s="70"/>
    </row>
    <row r="77" spans="1:43" ht="12.75" customHeight="1" x14ac:dyDescent="0.2">
      <c r="A77" s="43"/>
      <c r="B77" s="64" t="s">
        <v>272</v>
      </c>
      <c r="C77" s="65" t="s">
        <v>271</v>
      </c>
      <c r="D77" s="66">
        <v>0.36</v>
      </c>
      <c r="E77" s="66">
        <v>0.31339</v>
      </c>
      <c r="F77" s="66">
        <v>0.43636000000000003</v>
      </c>
      <c r="G77" s="66">
        <v>2.677</v>
      </c>
      <c r="H77" s="66">
        <v>3.6499700000000002</v>
      </c>
      <c r="I77" s="74">
        <v>0.39550000000000002</v>
      </c>
      <c r="L77" s="67"/>
      <c r="M77" s="67"/>
      <c r="N77" s="58">
        <f t="shared" si="0"/>
        <v>0.36</v>
      </c>
      <c r="O77" s="67"/>
      <c r="W77" s="77"/>
      <c r="AA77" s="58">
        <f t="shared" si="4"/>
        <v>74</v>
      </c>
      <c r="AB77" s="58" t="s">
        <v>271</v>
      </c>
      <c r="AC77" s="58" t="s">
        <v>272</v>
      </c>
      <c r="AE77" s="70"/>
      <c r="AF77" s="71">
        <f t="shared" si="1"/>
        <v>0.39999999999999997</v>
      </c>
      <c r="AG77" s="70">
        <f t="shared" si="2"/>
        <v>0.36</v>
      </c>
      <c r="AH77" s="70">
        <f t="shared" si="10"/>
        <v>0.36</v>
      </c>
      <c r="AI77" s="53"/>
      <c r="AJ77" s="53"/>
      <c r="AK77" s="72"/>
      <c r="AL77" s="70">
        <v>0.36</v>
      </c>
      <c r="AM77" s="70"/>
      <c r="AN77" s="70"/>
      <c r="AP77" s="70"/>
      <c r="AQ77" s="70"/>
    </row>
    <row r="78" spans="1:43" ht="12.75" customHeight="1" x14ac:dyDescent="0.2">
      <c r="A78" s="43"/>
      <c r="B78" s="64" t="s">
        <v>274</v>
      </c>
      <c r="C78" s="65" t="s">
        <v>273</v>
      </c>
      <c r="D78" s="66">
        <v>0.55000000000000004</v>
      </c>
      <c r="E78" s="66">
        <v>0.47878999999999999</v>
      </c>
      <c r="F78" s="66">
        <v>0.66664999999999996</v>
      </c>
      <c r="G78" s="66">
        <v>4.0898599999999998</v>
      </c>
      <c r="H78" s="66">
        <v>5.5763400000000001</v>
      </c>
      <c r="I78" s="74">
        <v>0.60423000000000004</v>
      </c>
      <c r="L78" s="67"/>
      <c r="M78" s="67"/>
      <c r="N78" s="58">
        <f t="shared" si="0"/>
        <v>0.55000000000000004</v>
      </c>
      <c r="O78" s="67"/>
      <c r="W78" s="77"/>
      <c r="AA78" s="58">
        <f t="shared" si="4"/>
        <v>75</v>
      </c>
      <c r="AB78" s="58" t="s">
        <v>273</v>
      </c>
      <c r="AC78" s="58" t="s">
        <v>274</v>
      </c>
      <c r="AE78" s="70"/>
      <c r="AF78" s="71">
        <f t="shared" si="1"/>
        <v>0.61111111111111116</v>
      </c>
      <c r="AG78" s="70">
        <f t="shared" si="2"/>
        <v>0.55000000000000004</v>
      </c>
      <c r="AH78" s="70">
        <f t="shared" si="10"/>
        <v>0.55000000000000004</v>
      </c>
      <c r="AI78" s="53"/>
      <c r="AJ78" s="53"/>
      <c r="AK78" s="72"/>
      <c r="AL78" s="70">
        <v>0.55000000000000004</v>
      </c>
      <c r="AM78" s="70"/>
      <c r="AN78" s="70"/>
      <c r="AP78" s="70"/>
      <c r="AQ78" s="70"/>
    </row>
    <row r="79" spans="1:43" ht="12.75" customHeight="1" x14ac:dyDescent="0.2">
      <c r="A79" s="43"/>
      <c r="B79" s="64" t="s">
        <v>276</v>
      </c>
      <c r="C79" s="65" t="s">
        <v>275</v>
      </c>
      <c r="D79" s="66">
        <v>0.48330000000000001</v>
      </c>
      <c r="E79" s="66">
        <v>0.42072999999999999</v>
      </c>
      <c r="F79" s="66">
        <v>0.58581000000000005</v>
      </c>
      <c r="G79" s="66">
        <v>3.5938699999999999</v>
      </c>
      <c r="H79" s="66">
        <v>4.90008</v>
      </c>
      <c r="I79" s="74">
        <v>0.53095000000000003</v>
      </c>
      <c r="L79" s="67"/>
      <c r="M79" s="67"/>
      <c r="N79" s="58">
        <f t="shared" si="0"/>
        <v>0.48330000000000001</v>
      </c>
      <c r="O79" s="67"/>
      <c r="W79" s="77"/>
      <c r="AA79" s="58">
        <f t="shared" si="4"/>
        <v>76</v>
      </c>
      <c r="AB79" s="58" t="s">
        <v>275</v>
      </c>
      <c r="AC79" s="58" t="s">
        <v>276</v>
      </c>
      <c r="AE79" s="70"/>
      <c r="AF79" s="71">
        <f t="shared" si="1"/>
        <v>0.53700000000000003</v>
      </c>
      <c r="AG79" s="70">
        <f t="shared" si="2"/>
        <v>0.48330000000000001</v>
      </c>
      <c r="AH79" s="70">
        <f t="shared" si="10"/>
        <v>0.48330000000000001</v>
      </c>
      <c r="AI79" s="53"/>
      <c r="AJ79" s="53"/>
      <c r="AK79" s="72"/>
      <c r="AL79" s="70">
        <v>0.48330000000000001</v>
      </c>
      <c r="AM79" s="70"/>
      <c r="AN79" s="70"/>
      <c r="AP79" s="70"/>
      <c r="AQ79" s="70"/>
    </row>
    <row r="80" spans="1:43" ht="12.75" customHeight="1" x14ac:dyDescent="0.2">
      <c r="A80" s="43"/>
      <c r="B80" s="64" t="s">
        <v>278</v>
      </c>
      <c r="C80" s="65" t="s">
        <v>277</v>
      </c>
      <c r="D80" s="66">
        <v>0.57250000000000001</v>
      </c>
      <c r="E80" s="66">
        <v>0.49837999999999999</v>
      </c>
      <c r="F80" s="66">
        <v>0.69393000000000005</v>
      </c>
      <c r="G80" s="66">
        <v>4.2571700000000003</v>
      </c>
      <c r="H80" s="66">
        <v>5.8044599999999997</v>
      </c>
      <c r="I80" s="74">
        <v>0.62895000000000001</v>
      </c>
      <c r="L80" s="67"/>
      <c r="M80" s="67"/>
      <c r="N80" s="58">
        <f t="shared" si="0"/>
        <v>0.57250000000000001</v>
      </c>
      <c r="O80" s="67"/>
      <c r="W80" s="77"/>
      <c r="AA80" s="58">
        <f t="shared" si="4"/>
        <v>77</v>
      </c>
      <c r="AB80" s="58" t="s">
        <v>277</v>
      </c>
      <c r="AC80" s="58" t="s">
        <v>278</v>
      </c>
      <c r="AE80" s="70"/>
      <c r="AF80" s="71">
        <f t="shared" si="1"/>
        <v>0.63611111111111107</v>
      </c>
      <c r="AG80" s="70">
        <f t="shared" si="2"/>
        <v>0.57250000000000001</v>
      </c>
      <c r="AH80" s="70">
        <f t="shared" si="10"/>
        <v>0.57250000000000001</v>
      </c>
      <c r="AI80" s="53"/>
      <c r="AJ80" s="53"/>
      <c r="AK80" s="72"/>
      <c r="AL80" s="70">
        <v>0.57250000000000001</v>
      </c>
      <c r="AM80" s="70"/>
      <c r="AN80" s="70"/>
      <c r="AP80" s="70"/>
      <c r="AQ80" s="70"/>
    </row>
    <row r="81" spans="1:43" ht="12.75" customHeight="1" x14ac:dyDescent="0.2">
      <c r="A81" s="43"/>
      <c r="B81" s="64" t="s">
        <v>280</v>
      </c>
      <c r="C81" s="65" t="s">
        <v>279</v>
      </c>
      <c r="D81" s="66">
        <v>0.47039999999999998</v>
      </c>
      <c r="E81" s="66">
        <v>0.40949999999999998</v>
      </c>
      <c r="F81" s="66">
        <v>0.57016999999999995</v>
      </c>
      <c r="G81" s="66">
        <v>3.4979399999999998</v>
      </c>
      <c r="H81" s="66">
        <v>4.7692899999999998</v>
      </c>
      <c r="I81" s="74">
        <v>0.51678000000000002</v>
      </c>
      <c r="L81" s="67"/>
      <c r="M81" s="67"/>
      <c r="N81" s="58">
        <f t="shared" si="0"/>
        <v>0.47039999999999998</v>
      </c>
      <c r="O81" s="67"/>
      <c r="W81" s="77"/>
      <c r="AA81" s="58">
        <f t="shared" si="4"/>
        <v>78</v>
      </c>
      <c r="AB81" s="58" t="s">
        <v>279</v>
      </c>
      <c r="AC81" s="58" t="s">
        <v>280</v>
      </c>
      <c r="AE81" s="70"/>
      <c r="AF81" s="71">
        <f t="shared" si="1"/>
        <v>0.52266666666666661</v>
      </c>
      <c r="AG81" s="70">
        <f t="shared" si="2"/>
        <v>0.47039999999999998</v>
      </c>
      <c r="AH81" s="70">
        <f t="shared" si="10"/>
        <v>0.47039999999999998</v>
      </c>
      <c r="AI81" s="53"/>
      <c r="AJ81" s="53"/>
      <c r="AK81" s="72"/>
      <c r="AL81" s="70">
        <v>0.47039999999999998</v>
      </c>
      <c r="AM81" s="70"/>
      <c r="AN81" s="70"/>
      <c r="AP81" s="70"/>
      <c r="AQ81" s="70"/>
    </row>
    <row r="82" spans="1:43" ht="12.75" customHeight="1" x14ac:dyDescent="0.2">
      <c r="A82" s="43"/>
      <c r="B82" s="64" t="s">
        <v>282</v>
      </c>
      <c r="C82" s="65" t="s">
        <v>281</v>
      </c>
      <c r="D82" s="66">
        <v>0.51039999999999996</v>
      </c>
      <c r="E82" s="66">
        <v>0.44431999999999999</v>
      </c>
      <c r="F82" s="66">
        <v>0.61865999999999999</v>
      </c>
      <c r="G82" s="66">
        <v>3.7953899999999998</v>
      </c>
      <c r="H82" s="66">
        <v>5.1748399999999997</v>
      </c>
      <c r="I82" s="74">
        <v>0.56072999999999995</v>
      </c>
      <c r="L82" s="67"/>
      <c r="M82" s="67"/>
      <c r="N82" s="58">
        <f t="shared" si="0"/>
        <v>0.51039999999999996</v>
      </c>
      <c r="O82" s="67"/>
      <c r="W82" s="77"/>
      <c r="AA82" s="58">
        <f t="shared" si="4"/>
        <v>79</v>
      </c>
      <c r="AB82" s="58" t="s">
        <v>281</v>
      </c>
      <c r="AC82" s="58" t="s">
        <v>282</v>
      </c>
      <c r="AE82" s="70"/>
      <c r="AF82" s="71">
        <f t="shared" si="1"/>
        <v>0.56711111111111101</v>
      </c>
      <c r="AG82" s="70">
        <f t="shared" si="2"/>
        <v>0.51039999999999996</v>
      </c>
      <c r="AH82" s="70">
        <f t="shared" si="10"/>
        <v>0.51039999999999996</v>
      </c>
      <c r="AI82" s="53"/>
      <c r="AJ82" s="53"/>
      <c r="AK82" s="72"/>
      <c r="AL82" s="70">
        <v>0.51039999999999996</v>
      </c>
      <c r="AM82" s="70"/>
      <c r="AN82" s="70"/>
      <c r="AP82" s="70"/>
      <c r="AQ82" s="70"/>
    </row>
    <row r="83" spans="1:43" ht="12.75" customHeight="1" x14ac:dyDescent="0.2">
      <c r="A83" s="43"/>
      <c r="B83" s="64" t="s">
        <v>284</v>
      </c>
      <c r="C83" s="65" t="s">
        <v>283</v>
      </c>
      <c r="D83" s="66">
        <v>0.57250000000000001</v>
      </c>
      <c r="E83" s="66">
        <v>0.49837999999999999</v>
      </c>
      <c r="F83" s="66">
        <v>0.69393000000000005</v>
      </c>
      <c r="G83" s="66">
        <v>4.2571700000000003</v>
      </c>
      <c r="H83" s="66">
        <v>5.8044599999999997</v>
      </c>
      <c r="I83" s="74">
        <v>0.62895000000000001</v>
      </c>
      <c r="L83" s="67"/>
      <c r="M83" s="67"/>
      <c r="N83" s="58">
        <f t="shared" si="0"/>
        <v>0.57250000000000001</v>
      </c>
      <c r="O83" s="67"/>
      <c r="W83" s="77"/>
      <c r="AA83" s="58">
        <f t="shared" si="4"/>
        <v>80</v>
      </c>
      <c r="AB83" s="58" t="s">
        <v>283</v>
      </c>
      <c r="AC83" s="58" t="s">
        <v>284</v>
      </c>
      <c r="AE83" s="70"/>
      <c r="AF83" s="71">
        <f t="shared" si="1"/>
        <v>0.63611111111111107</v>
      </c>
      <c r="AG83" s="70">
        <f t="shared" si="2"/>
        <v>0.57250000000000001</v>
      </c>
      <c r="AH83" s="70">
        <f t="shared" si="10"/>
        <v>0.57250000000000001</v>
      </c>
      <c r="AI83" s="53"/>
      <c r="AJ83" s="53"/>
      <c r="AK83" s="72"/>
      <c r="AL83" s="70">
        <v>0.57250000000000001</v>
      </c>
      <c r="AM83" s="70"/>
      <c r="AN83" s="70"/>
      <c r="AP83" s="70"/>
      <c r="AQ83" s="70"/>
    </row>
    <row r="84" spans="1:43" ht="12.75" customHeight="1" x14ac:dyDescent="0.2">
      <c r="A84" s="43"/>
      <c r="B84" s="64" t="s">
        <v>286</v>
      </c>
      <c r="C84" s="65" t="s">
        <v>285</v>
      </c>
      <c r="D84" s="66">
        <v>3.5299999999999998E-2</v>
      </c>
      <c r="E84" s="66">
        <v>3.073E-2</v>
      </c>
      <c r="F84" s="66">
        <v>4.2790000000000002E-2</v>
      </c>
      <c r="G84" s="66">
        <v>0.26249</v>
      </c>
      <c r="H84" s="66">
        <v>0.3579</v>
      </c>
      <c r="I84" s="74">
        <v>3.8780000000000002E-2</v>
      </c>
      <c r="L84" s="67"/>
      <c r="M84" s="67"/>
      <c r="N84" s="58">
        <f t="shared" si="0"/>
        <v>3.5299999999999998E-2</v>
      </c>
      <c r="O84" s="67"/>
      <c r="W84" s="77"/>
      <c r="AA84" s="58">
        <f t="shared" si="4"/>
        <v>81</v>
      </c>
      <c r="AB84" s="58" t="s">
        <v>285</v>
      </c>
      <c r="AC84" s="58" t="s">
        <v>286</v>
      </c>
      <c r="AE84" s="70"/>
      <c r="AF84" s="71">
        <f t="shared" si="1"/>
        <v>3.9222222222222221E-2</v>
      </c>
      <c r="AG84" s="70">
        <f t="shared" si="2"/>
        <v>3.5299999999999998E-2</v>
      </c>
      <c r="AH84" s="70">
        <f t="shared" si="10"/>
        <v>3.5299999999999998E-2</v>
      </c>
      <c r="AI84" s="53"/>
      <c r="AJ84" s="53"/>
      <c r="AK84" s="72"/>
      <c r="AL84" s="70">
        <v>3.5299999999999998E-2</v>
      </c>
      <c r="AM84" s="70"/>
      <c r="AN84" s="70"/>
      <c r="AP84" s="70"/>
      <c r="AQ84" s="70"/>
    </row>
    <row r="85" spans="1:43" ht="12.75" customHeight="1" x14ac:dyDescent="0.2">
      <c r="A85" s="43"/>
      <c r="B85" s="64" t="s">
        <v>288</v>
      </c>
      <c r="C85" s="65" t="s">
        <v>287</v>
      </c>
      <c r="D85" s="66">
        <v>8.6999999999999994E-2</v>
      </c>
      <c r="E85" s="66">
        <v>7.5740000000000002E-2</v>
      </c>
      <c r="F85" s="66">
        <v>0.10545</v>
      </c>
      <c r="G85" s="66">
        <v>0.64693999999999996</v>
      </c>
      <c r="H85" s="66">
        <v>0.88207999999999998</v>
      </c>
      <c r="I85" s="74">
        <v>9.5579999999999998E-2</v>
      </c>
      <c r="L85" s="67"/>
      <c r="M85" s="67"/>
      <c r="N85" s="58">
        <f t="shared" si="0"/>
        <v>8.6999999999999994E-2</v>
      </c>
      <c r="O85" s="67"/>
      <c r="W85" s="77"/>
      <c r="AA85" s="58">
        <f t="shared" si="4"/>
        <v>82</v>
      </c>
      <c r="AB85" s="58" t="s">
        <v>287</v>
      </c>
      <c r="AC85" s="58" t="s">
        <v>288</v>
      </c>
      <c r="AE85" s="70"/>
      <c r="AF85" s="71">
        <f t="shared" si="1"/>
        <v>9.6666666666666651E-2</v>
      </c>
      <c r="AG85" s="70">
        <f t="shared" si="2"/>
        <v>8.6999999999999994E-2</v>
      </c>
      <c r="AH85" s="70">
        <f t="shared" si="10"/>
        <v>8.6999999999999994E-2</v>
      </c>
      <c r="AI85" s="53"/>
      <c r="AJ85" s="53"/>
      <c r="AK85" s="72"/>
      <c r="AL85" s="70">
        <v>8.6999999999999994E-2</v>
      </c>
      <c r="AM85" s="70"/>
      <c r="AN85" s="70"/>
      <c r="AP85" s="70"/>
      <c r="AQ85" s="70"/>
    </row>
    <row r="86" spans="1:43" ht="12.75" customHeight="1" x14ac:dyDescent="0.2">
      <c r="A86" s="43"/>
      <c r="B86" s="64" t="s">
        <v>290</v>
      </c>
      <c r="C86" s="65" t="s">
        <v>289</v>
      </c>
      <c r="D86" s="66">
        <v>0.23130000000000001</v>
      </c>
      <c r="E86" s="66">
        <v>0.20135</v>
      </c>
      <c r="F86" s="66">
        <v>0.28036</v>
      </c>
      <c r="G86" s="66">
        <v>1.71997</v>
      </c>
      <c r="H86" s="66">
        <v>2.3451</v>
      </c>
      <c r="I86" s="74">
        <v>0.25411</v>
      </c>
      <c r="L86" s="67"/>
      <c r="M86" s="67"/>
      <c r="N86" s="58">
        <f t="shared" si="0"/>
        <v>0.23130000000000001</v>
      </c>
      <c r="O86" s="67"/>
      <c r="W86" s="77"/>
      <c r="AA86" s="58">
        <f t="shared" si="4"/>
        <v>83</v>
      </c>
      <c r="AB86" s="58" t="s">
        <v>289</v>
      </c>
      <c r="AC86" s="58" t="s">
        <v>290</v>
      </c>
      <c r="AE86" s="70"/>
      <c r="AF86" s="71">
        <f t="shared" si="1"/>
        <v>0.25700000000000001</v>
      </c>
      <c r="AG86" s="70">
        <f t="shared" si="2"/>
        <v>0.23130000000000001</v>
      </c>
      <c r="AH86" s="70">
        <f t="shared" si="10"/>
        <v>0.23130000000000001</v>
      </c>
      <c r="AI86" s="53"/>
      <c r="AJ86" s="53"/>
      <c r="AK86" s="72"/>
      <c r="AL86" s="70">
        <v>0.23130000000000001</v>
      </c>
      <c r="AM86" s="70"/>
      <c r="AN86" s="70"/>
      <c r="AP86" s="70"/>
      <c r="AQ86" s="70"/>
    </row>
    <row r="87" spans="1:43" ht="12.75" customHeight="1" x14ac:dyDescent="0.2">
      <c r="A87" s="43"/>
      <c r="B87" s="64" t="s">
        <v>292</v>
      </c>
      <c r="C87" s="65" t="s">
        <v>291</v>
      </c>
      <c r="D87" s="66">
        <v>0.15759999999999999</v>
      </c>
      <c r="E87" s="66">
        <v>0.13719999999999999</v>
      </c>
      <c r="F87" s="66">
        <v>0.19103000000000001</v>
      </c>
      <c r="G87" s="66">
        <v>1.1719299999999999</v>
      </c>
      <c r="H87" s="66">
        <v>1.5978699999999999</v>
      </c>
      <c r="I87" s="74">
        <v>0.17313999999999999</v>
      </c>
      <c r="L87" s="67"/>
      <c r="M87" s="67"/>
      <c r="N87" s="58">
        <f t="shared" si="0"/>
        <v>0.15759999999999999</v>
      </c>
      <c r="O87" s="67"/>
      <c r="W87" s="77"/>
      <c r="AA87" s="58">
        <f t="shared" si="4"/>
        <v>84</v>
      </c>
      <c r="AB87" s="58" t="s">
        <v>291</v>
      </c>
      <c r="AC87" s="58" t="s">
        <v>292</v>
      </c>
      <c r="AE87" s="70"/>
      <c r="AF87" s="71">
        <f t="shared" si="1"/>
        <v>0.17511111111111111</v>
      </c>
      <c r="AG87" s="70">
        <f t="shared" si="2"/>
        <v>0.15759999999999999</v>
      </c>
      <c r="AH87" s="70">
        <f t="shared" si="10"/>
        <v>0.15759999999999999</v>
      </c>
      <c r="AI87" s="53"/>
      <c r="AJ87" s="53"/>
      <c r="AK87" s="72"/>
      <c r="AL87" s="70">
        <v>0.15759999999999999</v>
      </c>
      <c r="AM87" s="70"/>
      <c r="AN87" s="70"/>
      <c r="AP87" s="70"/>
      <c r="AQ87" s="70"/>
    </row>
    <row r="88" spans="1:43" ht="12.75" customHeight="1" x14ac:dyDescent="0.2">
      <c r="A88" s="43"/>
      <c r="B88" s="64" t="s">
        <v>294</v>
      </c>
      <c r="C88" s="65" t="s">
        <v>293</v>
      </c>
      <c r="D88" s="66">
        <v>0.15759999999999999</v>
      </c>
      <c r="E88" s="66">
        <v>0.13719999999999999</v>
      </c>
      <c r="F88" s="66">
        <v>0.19103000000000001</v>
      </c>
      <c r="G88" s="66">
        <v>1.1719299999999999</v>
      </c>
      <c r="H88" s="66">
        <v>1.5978699999999999</v>
      </c>
      <c r="I88" s="74">
        <v>0.17313999999999999</v>
      </c>
      <c r="L88" s="67"/>
      <c r="M88" s="67"/>
      <c r="N88" s="58">
        <f t="shared" si="0"/>
        <v>0.15759999999999999</v>
      </c>
      <c r="O88" s="67"/>
      <c r="W88" s="77"/>
      <c r="AA88" s="58">
        <f t="shared" si="4"/>
        <v>85</v>
      </c>
      <c r="AB88" s="58" t="s">
        <v>293</v>
      </c>
      <c r="AC88" s="58" t="s">
        <v>294</v>
      </c>
      <c r="AE88" s="70"/>
      <c r="AF88" s="71">
        <f t="shared" si="1"/>
        <v>0.17511111111111111</v>
      </c>
      <c r="AG88" s="70">
        <f t="shared" si="2"/>
        <v>0.15759999999999999</v>
      </c>
      <c r="AH88" s="70">
        <f t="shared" si="10"/>
        <v>0.15759999999999999</v>
      </c>
      <c r="AI88" s="53"/>
      <c r="AJ88" s="53"/>
      <c r="AK88" s="72"/>
      <c r="AL88" s="70">
        <v>0.15759999999999999</v>
      </c>
      <c r="AM88" s="70"/>
      <c r="AN88" s="70"/>
      <c r="AP88" s="70"/>
      <c r="AQ88" s="70"/>
    </row>
    <row r="89" spans="1:43" ht="12.75" customHeight="1" x14ac:dyDescent="0.2">
      <c r="A89" s="43"/>
      <c r="B89" s="64" t="s">
        <v>296</v>
      </c>
      <c r="C89" s="65" t="s">
        <v>295</v>
      </c>
      <c r="D89" s="66">
        <v>0.2</v>
      </c>
      <c r="E89" s="66">
        <v>0.17410999999999999</v>
      </c>
      <c r="F89" s="66">
        <v>0.24242</v>
      </c>
      <c r="G89" s="66">
        <v>1.48722</v>
      </c>
      <c r="H89" s="66">
        <v>2.0277599999999998</v>
      </c>
      <c r="I89" s="74">
        <v>0.21972</v>
      </c>
      <c r="L89" s="67"/>
      <c r="M89" s="67"/>
      <c r="N89" s="58">
        <f t="shared" si="0"/>
        <v>0.2</v>
      </c>
      <c r="O89" s="67"/>
      <c r="W89" s="77"/>
      <c r="AA89" s="58">
        <f t="shared" si="4"/>
        <v>86</v>
      </c>
      <c r="AB89" s="58" t="s">
        <v>295</v>
      </c>
      <c r="AC89" s="58" t="s">
        <v>296</v>
      </c>
      <c r="AE89" s="70"/>
      <c r="AF89" s="71">
        <f t="shared" si="1"/>
        <v>0.22222222222222224</v>
      </c>
      <c r="AG89" s="70">
        <f t="shared" si="2"/>
        <v>0.2</v>
      </c>
      <c r="AH89" s="70">
        <f t="shared" si="10"/>
        <v>0.2</v>
      </c>
      <c r="AI89" s="53"/>
      <c r="AJ89" s="53"/>
      <c r="AK89" s="72"/>
      <c r="AL89" s="70">
        <v>0.2</v>
      </c>
      <c r="AM89" s="70"/>
      <c r="AN89" s="70"/>
      <c r="AP89" s="70"/>
      <c r="AQ89" s="70"/>
    </row>
    <row r="90" spans="1:43" ht="12.75" customHeight="1" x14ac:dyDescent="0.2">
      <c r="A90" s="43"/>
      <c r="B90" s="64" t="s">
        <v>298</v>
      </c>
      <c r="C90" s="65" t="s">
        <v>297</v>
      </c>
      <c r="D90" s="66">
        <v>0.13880000000000001</v>
      </c>
      <c r="E90" s="66">
        <v>0.12083000000000001</v>
      </c>
      <c r="F90" s="66">
        <v>0.16824</v>
      </c>
      <c r="G90" s="66">
        <v>1.03213</v>
      </c>
      <c r="H90" s="66">
        <v>1.40727</v>
      </c>
      <c r="I90" s="74">
        <v>0.15248999999999999</v>
      </c>
      <c r="L90" s="67"/>
      <c r="M90" s="67"/>
      <c r="N90" s="58">
        <f t="shared" si="0"/>
        <v>0.13880000000000001</v>
      </c>
      <c r="O90" s="67"/>
      <c r="W90" s="77"/>
      <c r="AA90" s="58">
        <f t="shared" si="4"/>
        <v>87</v>
      </c>
      <c r="AB90" s="58" t="s">
        <v>297</v>
      </c>
      <c r="AC90" s="58" t="s">
        <v>298</v>
      </c>
      <c r="AE90" s="70"/>
      <c r="AF90" s="71">
        <f t="shared" si="1"/>
        <v>0.15422222222222223</v>
      </c>
      <c r="AG90" s="70">
        <f t="shared" si="2"/>
        <v>0.13880000000000001</v>
      </c>
      <c r="AH90" s="70">
        <f t="shared" si="10"/>
        <v>0.13880000000000001</v>
      </c>
      <c r="AI90" s="53"/>
      <c r="AJ90" s="53"/>
      <c r="AK90" s="72"/>
      <c r="AL90" s="70">
        <v>0.13880000000000001</v>
      </c>
      <c r="AM90" s="70"/>
      <c r="AN90" s="70"/>
      <c r="AP90" s="70"/>
      <c r="AQ90" s="70"/>
    </row>
    <row r="91" spans="1:43" ht="12.75" customHeight="1" x14ac:dyDescent="0.2">
      <c r="A91" s="43"/>
      <c r="B91" s="64" t="s">
        <v>300</v>
      </c>
      <c r="C91" s="65" t="s">
        <v>299</v>
      </c>
      <c r="D91" s="66">
        <v>0.21</v>
      </c>
      <c r="E91" s="66">
        <v>0.18281</v>
      </c>
      <c r="F91" s="66">
        <v>0.25453999999999999</v>
      </c>
      <c r="G91" s="66">
        <v>1.56158</v>
      </c>
      <c r="H91" s="66">
        <v>2.1291500000000001</v>
      </c>
      <c r="I91" s="74">
        <v>0.23071</v>
      </c>
      <c r="L91" s="67"/>
      <c r="M91" s="67"/>
      <c r="N91" s="58">
        <f t="shared" si="0"/>
        <v>0.21</v>
      </c>
      <c r="O91" s="67"/>
      <c r="W91" s="77"/>
      <c r="AA91" s="58">
        <f t="shared" si="4"/>
        <v>88</v>
      </c>
      <c r="AB91" s="58" t="s">
        <v>299</v>
      </c>
      <c r="AC91" s="58" t="s">
        <v>300</v>
      </c>
      <c r="AE91" s="70"/>
      <c r="AF91" s="71">
        <f t="shared" si="1"/>
        <v>0.23333333333333331</v>
      </c>
      <c r="AG91" s="70">
        <f t="shared" si="2"/>
        <v>0.21</v>
      </c>
      <c r="AH91" s="70">
        <f t="shared" si="10"/>
        <v>0.21</v>
      </c>
      <c r="AI91" s="53"/>
      <c r="AJ91" s="53"/>
      <c r="AK91" s="72"/>
      <c r="AL91" s="70">
        <v>0.21</v>
      </c>
      <c r="AM91" s="70"/>
      <c r="AN91" s="70"/>
      <c r="AP91" s="70"/>
      <c r="AQ91" s="70"/>
    </row>
    <row r="92" spans="1:43" ht="12.75" customHeight="1" x14ac:dyDescent="0.2">
      <c r="A92" s="43"/>
      <c r="B92" s="64" t="s">
        <v>302</v>
      </c>
      <c r="C92" s="65" t="s">
        <v>301</v>
      </c>
      <c r="D92" s="66">
        <v>0.21</v>
      </c>
      <c r="E92" s="66">
        <v>0.18281</v>
      </c>
      <c r="F92" s="66">
        <v>0.25453999999999999</v>
      </c>
      <c r="G92" s="66">
        <v>1.56158</v>
      </c>
      <c r="H92" s="66">
        <v>2.1291500000000001</v>
      </c>
      <c r="I92" s="74">
        <v>0.23071</v>
      </c>
      <c r="L92" s="67"/>
      <c r="M92" s="67"/>
      <c r="N92" s="58">
        <f t="shared" si="0"/>
        <v>0.21</v>
      </c>
      <c r="O92" s="67"/>
      <c r="W92" s="77"/>
      <c r="AA92" s="58">
        <f t="shared" si="4"/>
        <v>89</v>
      </c>
      <c r="AB92" s="58" t="s">
        <v>301</v>
      </c>
      <c r="AC92" s="58" t="s">
        <v>302</v>
      </c>
      <c r="AE92" s="70"/>
      <c r="AF92" s="71">
        <f t="shared" si="1"/>
        <v>0.23333333333333331</v>
      </c>
      <c r="AG92" s="70">
        <f t="shared" si="2"/>
        <v>0.21</v>
      </c>
      <c r="AH92" s="70">
        <f t="shared" si="10"/>
        <v>0.21</v>
      </c>
      <c r="AI92" s="53"/>
      <c r="AJ92" s="53"/>
      <c r="AK92" s="72"/>
      <c r="AL92" s="70">
        <v>0.21</v>
      </c>
      <c r="AM92" s="70"/>
      <c r="AN92" s="70"/>
      <c r="AP92" s="70"/>
      <c r="AQ92" s="70"/>
    </row>
    <row r="93" spans="1:43" ht="12.75" customHeight="1" x14ac:dyDescent="0.2">
      <c r="A93" s="43"/>
      <c r="B93" s="64" t="s">
        <v>304</v>
      </c>
      <c r="C93" s="65" t="s">
        <v>303</v>
      </c>
      <c r="D93" s="66">
        <v>0.21</v>
      </c>
      <c r="E93" s="66">
        <v>0.18281</v>
      </c>
      <c r="F93" s="66">
        <v>0.25453999999999999</v>
      </c>
      <c r="G93" s="66">
        <v>1.56158</v>
      </c>
      <c r="H93" s="66">
        <v>2.1291500000000001</v>
      </c>
      <c r="I93" s="74">
        <v>0.23071</v>
      </c>
      <c r="L93" s="67"/>
      <c r="M93" s="67"/>
      <c r="N93" s="58">
        <f t="shared" si="0"/>
        <v>0.21</v>
      </c>
      <c r="O93" s="67"/>
      <c r="W93" s="77"/>
      <c r="AA93" s="58">
        <f t="shared" si="4"/>
        <v>90</v>
      </c>
      <c r="AB93" s="58" t="s">
        <v>303</v>
      </c>
      <c r="AC93" s="58" t="s">
        <v>304</v>
      </c>
      <c r="AE93" s="70"/>
      <c r="AF93" s="71">
        <f t="shared" si="1"/>
        <v>0.23333333333333331</v>
      </c>
      <c r="AG93" s="70">
        <f t="shared" si="2"/>
        <v>0.21</v>
      </c>
      <c r="AH93" s="70">
        <f t="shared" si="10"/>
        <v>0.21</v>
      </c>
      <c r="AI93" s="53"/>
      <c r="AJ93" s="53"/>
      <c r="AK93" s="72"/>
      <c r="AL93" s="70">
        <v>0.21</v>
      </c>
      <c r="AM93" s="70"/>
      <c r="AN93" s="70"/>
      <c r="AP93" s="70"/>
      <c r="AQ93" s="70"/>
    </row>
    <row r="94" spans="1:43" ht="12.75" customHeight="1" x14ac:dyDescent="0.2">
      <c r="A94" s="43"/>
      <c r="B94" s="64" t="s">
        <v>306</v>
      </c>
      <c r="C94" s="65" t="s">
        <v>305</v>
      </c>
      <c r="D94" s="66">
        <v>0.21</v>
      </c>
      <c r="E94" s="66">
        <v>0.18281</v>
      </c>
      <c r="F94" s="66">
        <v>0.25453999999999999</v>
      </c>
      <c r="G94" s="66">
        <v>1.56158</v>
      </c>
      <c r="H94" s="66">
        <v>2.1291500000000001</v>
      </c>
      <c r="I94" s="74">
        <v>0.23071</v>
      </c>
      <c r="L94" s="67"/>
      <c r="M94" s="67"/>
      <c r="N94" s="58">
        <f t="shared" si="0"/>
        <v>0.21</v>
      </c>
      <c r="O94" s="67"/>
      <c r="W94" s="77"/>
      <c r="AA94" s="58">
        <f t="shared" si="4"/>
        <v>91</v>
      </c>
      <c r="AB94" s="58" t="s">
        <v>305</v>
      </c>
      <c r="AC94" s="58" t="s">
        <v>306</v>
      </c>
      <c r="AE94" s="70"/>
      <c r="AF94" s="71">
        <f t="shared" si="1"/>
        <v>0.23333333333333331</v>
      </c>
      <c r="AG94" s="70">
        <f t="shared" si="2"/>
        <v>0.21</v>
      </c>
      <c r="AH94" s="70">
        <f t="shared" si="10"/>
        <v>0.21</v>
      </c>
      <c r="AI94" s="53"/>
      <c r="AJ94" s="53"/>
      <c r="AK94" s="72"/>
      <c r="AL94" s="70">
        <v>0.21</v>
      </c>
      <c r="AM94" s="70"/>
      <c r="AN94" s="70"/>
      <c r="AP94" s="70"/>
      <c r="AQ94" s="70"/>
    </row>
    <row r="95" spans="1:43" ht="12.75" customHeight="1" x14ac:dyDescent="0.2">
      <c r="A95" s="43"/>
      <c r="B95" s="64" t="s">
        <v>308</v>
      </c>
      <c r="C95" s="65" t="s">
        <v>307</v>
      </c>
      <c r="D95" s="66">
        <v>0.21</v>
      </c>
      <c r="E95" s="66">
        <v>0.18281</v>
      </c>
      <c r="F95" s="66">
        <v>0.25453999999999999</v>
      </c>
      <c r="G95" s="66">
        <v>1.56158</v>
      </c>
      <c r="H95" s="66">
        <v>2.1291500000000001</v>
      </c>
      <c r="I95" s="74">
        <v>0.23071</v>
      </c>
      <c r="L95" s="67"/>
      <c r="M95" s="67"/>
      <c r="N95" s="58">
        <f t="shared" si="0"/>
        <v>0.21</v>
      </c>
      <c r="O95" s="67"/>
      <c r="W95" s="77"/>
      <c r="AA95" s="58">
        <f t="shared" si="4"/>
        <v>92</v>
      </c>
      <c r="AB95" s="58" t="s">
        <v>307</v>
      </c>
      <c r="AC95" s="58" t="s">
        <v>308</v>
      </c>
      <c r="AE95" s="70"/>
      <c r="AF95" s="71">
        <f t="shared" si="1"/>
        <v>0.23333333333333331</v>
      </c>
      <c r="AG95" s="70">
        <f t="shared" si="2"/>
        <v>0.21</v>
      </c>
      <c r="AH95" s="70">
        <f t="shared" si="10"/>
        <v>0.21</v>
      </c>
      <c r="AI95" s="53"/>
      <c r="AJ95" s="53"/>
      <c r="AK95" s="72"/>
      <c r="AL95" s="70">
        <v>0.21</v>
      </c>
      <c r="AM95" s="70"/>
      <c r="AN95" s="70"/>
      <c r="AP95" s="70"/>
      <c r="AQ95" s="70"/>
    </row>
    <row r="96" spans="1:43" ht="12.75" customHeight="1" x14ac:dyDescent="0.2">
      <c r="A96" s="43"/>
      <c r="B96" s="64" t="s">
        <v>310</v>
      </c>
      <c r="C96" s="65" t="s">
        <v>309</v>
      </c>
      <c r="D96" s="66">
        <v>0.52</v>
      </c>
      <c r="E96" s="66">
        <v>0.45268000000000003</v>
      </c>
      <c r="F96" s="66">
        <v>0.63029000000000002</v>
      </c>
      <c r="G96" s="66">
        <v>3.8667699999999998</v>
      </c>
      <c r="H96" s="66">
        <v>5.2721799999999996</v>
      </c>
      <c r="I96" s="74">
        <v>0.57126999999999994</v>
      </c>
      <c r="L96" s="67"/>
      <c r="M96" s="67"/>
      <c r="N96" s="58">
        <f t="shared" si="0"/>
        <v>0.52</v>
      </c>
      <c r="O96" s="67"/>
      <c r="W96" s="77"/>
      <c r="AA96" s="58">
        <f t="shared" si="4"/>
        <v>93</v>
      </c>
      <c r="AB96" s="58" t="s">
        <v>309</v>
      </c>
      <c r="AC96" s="58" t="s">
        <v>310</v>
      </c>
      <c r="AE96" s="70"/>
      <c r="AF96" s="71">
        <f t="shared" si="1"/>
        <v>0.57777777777777783</v>
      </c>
      <c r="AG96" s="70">
        <f t="shared" si="2"/>
        <v>0.52</v>
      </c>
      <c r="AH96" s="70">
        <f t="shared" si="10"/>
        <v>0.52</v>
      </c>
      <c r="AI96" s="53"/>
      <c r="AJ96" s="53"/>
      <c r="AK96" s="72"/>
      <c r="AL96" s="70">
        <v>0.52</v>
      </c>
      <c r="AM96" s="70"/>
      <c r="AN96" s="70"/>
      <c r="AP96" s="70"/>
      <c r="AQ96" s="70"/>
    </row>
    <row r="97" spans="1:43" ht="12.75" customHeight="1" x14ac:dyDescent="0.2">
      <c r="A97" s="43"/>
      <c r="B97" s="64" t="s">
        <v>312</v>
      </c>
      <c r="C97" s="65" t="s">
        <v>311</v>
      </c>
      <c r="D97" s="66">
        <v>0.51</v>
      </c>
      <c r="E97" s="66">
        <v>0.44396999999999998</v>
      </c>
      <c r="F97" s="66">
        <v>0.61817</v>
      </c>
      <c r="G97" s="66">
        <v>3.7924099999999998</v>
      </c>
      <c r="H97" s="66">
        <v>5.1707900000000002</v>
      </c>
      <c r="I97" s="74">
        <v>0.56028999999999995</v>
      </c>
      <c r="L97" s="67"/>
      <c r="M97" s="67"/>
      <c r="N97" s="58">
        <f t="shared" si="0"/>
        <v>0.51</v>
      </c>
      <c r="O97" s="67"/>
      <c r="W97" s="77"/>
      <c r="AA97" s="58">
        <f t="shared" si="4"/>
        <v>94</v>
      </c>
      <c r="AB97" s="58" t="s">
        <v>311</v>
      </c>
      <c r="AC97" s="58" t="s">
        <v>312</v>
      </c>
      <c r="AE97" s="70"/>
      <c r="AF97" s="71">
        <f t="shared" si="1"/>
        <v>0.56666666666666665</v>
      </c>
      <c r="AG97" s="70">
        <f t="shared" si="2"/>
        <v>0.51</v>
      </c>
      <c r="AH97" s="70">
        <f t="shared" si="10"/>
        <v>0.51</v>
      </c>
      <c r="AI97" s="53"/>
      <c r="AJ97" s="53"/>
      <c r="AK97" s="72"/>
      <c r="AL97" s="70">
        <v>0.51</v>
      </c>
      <c r="AM97" s="70"/>
      <c r="AN97" s="70"/>
      <c r="AP97" s="70"/>
      <c r="AQ97" s="70"/>
    </row>
    <row r="98" spans="1:43" ht="12.75" customHeight="1" x14ac:dyDescent="0.2">
      <c r="A98" s="43"/>
      <c r="B98" s="64" t="s">
        <v>314</v>
      </c>
      <c r="C98" s="65" t="s">
        <v>313</v>
      </c>
      <c r="D98" s="66">
        <v>0.52</v>
      </c>
      <c r="E98" s="66">
        <v>0.45268000000000003</v>
      </c>
      <c r="F98" s="66">
        <v>0.63029000000000002</v>
      </c>
      <c r="G98" s="66">
        <v>3.8667699999999998</v>
      </c>
      <c r="H98" s="66">
        <v>5.2721799999999996</v>
      </c>
      <c r="I98" s="74">
        <v>0.57126999999999994</v>
      </c>
      <c r="L98" s="67"/>
      <c r="M98" s="67"/>
      <c r="N98" s="58">
        <f t="shared" si="0"/>
        <v>0.52</v>
      </c>
      <c r="O98" s="67"/>
      <c r="W98" s="77"/>
      <c r="AA98" s="58">
        <f t="shared" si="4"/>
        <v>95</v>
      </c>
      <c r="AB98" s="58" t="s">
        <v>313</v>
      </c>
      <c r="AC98" s="58" t="s">
        <v>314</v>
      </c>
      <c r="AE98" s="70"/>
      <c r="AF98" s="71">
        <f t="shared" si="1"/>
        <v>0.57777777777777783</v>
      </c>
      <c r="AG98" s="70">
        <f t="shared" si="2"/>
        <v>0.52</v>
      </c>
      <c r="AH98" s="70">
        <f t="shared" si="10"/>
        <v>0.52</v>
      </c>
      <c r="AI98" s="53"/>
      <c r="AJ98" s="53"/>
      <c r="AK98" s="72"/>
      <c r="AL98" s="70">
        <v>0.52</v>
      </c>
      <c r="AM98" s="70"/>
      <c r="AN98" s="70"/>
      <c r="AP98" s="70"/>
      <c r="AQ98" s="70"/>
    </row>
    <row r="99" spans="1:43" ht="12.75" customHeight="1" x14ac:dyDescent="0.2">
      <c r="A99" s="43"/>
      <c r="B99" s="64" t="s">
        <v>316</v>
      </c>
      <c r="C99" s="65" t="s">
        <v>315</v>
      </c>
      <c r="D99" s="66">
        <v>0.52</v>
      </c>
      <c r="E99" s="66">
        <v>0.45268000000000003</v>
      </c>
      <c r="F99" s="66">
        <v>0.63029000000000002</v>
      </c>
      <c r="G99" s="66">
        <v>3.8667699999999998</v>
      </c>
      <c r="H99" s="66">
        <v>5.2721799999999996</v>
      </c>
      <c r="I99" s="74">
        <v>0.57126999999999994</v>
      </c>
      <c r="L99" s="67"/>
      <c r="M99" s="67"/>
      <c r="N99" s="58">
        <f t="shared" si="0"/>
        <v>0.52</v>
      </c>
      <c r="O99" s="67"/>
      <c r="W99" s="77"/>
      <c r="AA99" s="58">
        <f t="shared" si="4"/>
        <v>96</v>
      </c>
      <c r="AB99" s="58" t="s">
        <v>315</v>
      </c>
      <c r="AC99" s="58" t="s">
        <v>316</v>
      </c>
      <c r="AE99" s="70"/>
      <c r="AF99" s="71">
        <f t="shared" si="1"/>
        <v>0.57777777777777783</v>
      </c>
      <c r="AG99" s="70">
        <f t="shared" si="2"/>
        <v>0.52</v>
      </c>
      <c r="AH99" s="70">
        <f t="shared" si="10"/>
        <v>0.52</v>
      </c>
      <c r="AI99" s="53"/>
      <c r="AJ99" s="53"/>
      <c r="AK99" s="72"/>
      <c r="AL99" s="70">
        <v>0.52</v>
      </c>
      <c r="AM99" s="70"/>
      <c r="AN99" s="70"/>
      <c r="AP99" s="70"/>
      <c r="AQ99" s="70"/>
    </row>
    <row r="100" spans="1:43" ht="12.75" customHeight="1" x14ac:dyDescent="0.2">
      <c r="A100" s="43"/>
      <c r="B100" s="64" t="s">
        <v>318</v>
      </c>
      <c r="C100" s="65" t="s">
        <v>317</v>
      </c>
      <c r="D100" s="66">
        <v>0.22</v>
      </c>
      <c r="E100" s="66">
        <v>0.19152</v>
      </c>
      <c r="F100" s="66">
        <v>0.26666000000000001</v>
      </c>
      <c r="G100" s="66">
        <v>1.6359399999999999</v>
      </c>
      <c r="H100" s="66">
        <v>2.23054</v>
      </c>
      <c r="I100" s="74">
        <v>0.24168999999999999</v>
      </c>
      <c r="L100" s="67"/>
      <c r="M100" s="67"/>
      <c r="N100" s="58">
        <f t="shared" si="0"/>
        <v>0.22</v>
      </c>
      <c r="O100" s="67"/>
      <c r="W100" s="77"/>
      <c r="AA100" s="58">
        <f t="shared" si="4"/>
        <v>97</v>
      </c>
      <c r="AB100" s="58" t="s">
        <v>317</v>
      </c>
      <c r="AC100" s="58" t="s">
        <v>318</v>
      </c>
      <c r="AE100" s="70"/>
      <c r="AF100" s="71">
        <f t="shared" si="1"/>
        <v>0.24444444444444444</v>
      </c>
      <c r="AG100" s="70">
        <f t="shared" si="2"/>
        <v>0.22</v>
      </c>
      <c r="AH100" s="70">
        <f t="shared" si="10"/>
        <v>0.22</v>
      </c>
      <c r="AI100" s="53"/>
      <c r="AJ100" s="53"/>
      <c r="AK100" s="72"/>
      <c r="AL100" s="70">
        <v>0.22</v>
      </c>
      <c r="AM100" s="70"/>
      <c r="AN100" s="70"/>
      <c r="AP100" s="70"/>
      <c r="AQ100" s="70"/>
    </row>
    <row r="101" spans="1:43" ht="12.75" customHeight="1" x14ac:dyDescent="0.2">
      <c r="A101" s="43"/>
      <c r="B101" s="64" t="s">
        <v>320</v>
      </c>
      <c r="C101" s="65" t="s">
        <v>319</v>
      </c>
      <c r="D101" s="66">
        <v>0.315</v>
      </c>
      <c r="E101" s="66">
        <v>0.27422000000000002</v>
      </c>
      <c r="F101" s="66">
        <v>0.38180999999999998</v>
      </c>
      <c r="G101" s="66">
        <v>2.3423699999999998</v>
      </c>
      <c r="H101" s="66">
        <v>3.1937199999999999</v>
      </c>
      <c r="I101" s="74">
        <v>0.34605999999999998</v>
      </c>
      <c r="L101" s="67"/>
      <c r="M101" s="67"/>
      <c r="N101" s="58">
        <f t="shared" si="0"/>
        <v>0.315</v>
      </c>
      <c r="O101" s="67"/>
      <c r="W101" s="77"/>
      <c r="AA101" s="58">
        <f t="shared" si="4"/>
        <v>98</v>
      </c>
      <c r="AB101" s="58" t="s">
        <v>319</v>
      </c>
      <c r="AC101" s="58" t="s">
        <v>320</v>
      </c>
      <c r="AE101" s="70"/>
      <c r="AF101" s="71">
        <f t="shared" si="1"/>
        <v>0.35</v>
      </c>
      <c r="AG101" s="70">
        <f t="shared" si="2"/>
        <v>0.315</v>
      </c>
      <c r="AH101" s="70">
        <f t="shared" si="10"/>
        <v>0.315</v>
      </c>
      <c r="AI101" s="53"/>
      <c r="AJ101" s="53"/>
      <c r="AK101" s="72"/>
      <c r="AL101" s="70">
        <v>0.315</v>
      </c>
      <c r="AM101" s="70"/>
      <c r="AN101" s="70"/>
      <c r="AP101" s="70"/>
      <c r="AQ101" s="70"/>
    </row>
    <row r="102" spans="1:43" ht="12.75" customHeight="1" x14ac:dyDescent="0.2">
      <c r="A102" s="43"/>
      <c r="B102" s="64" t="s">
        <v>322</v>
      </c>
      <c r="C102" s="65" t="s">
        <v>321</v>
      </c>
      <c r="D102" s="66">
        <v>0.39</v>
      </c>
      <c r="E102" s="66">
        <v>0.33950999999999998</v>
      </c>
      <c r="F102" s="66">
        <v>0.47271999999999997</v>
      </c>
      <c r="G102" s="66">
        <v>2.90008</v>
      </c>
      <c r="H102" s="66">
        <v>3.9541300000000001</v>
      </c>
      <c r="I102" s="74">
        <v>0.42845</v>
      </c>
      <c r="L102" s="67"/>
      <c r="M102" s="67"/>
      <c r="N102" s="58">
        <f t="shared" si="0"/>
        <v>0.39</v>
      </c>
      <c r="O102" s="67"/>
      <c r="W102" s="77"/>
      <c r="AA102" s="58">
        <f t="shared" si="4"/>
        <v>99</v>
      </c>
      <c r="AB102" s="58" t="s">
        <v>321</v>
      </c>
      <c r="AC102" s="58" t="s">
        <v>322</v>
      </c>
      <c r="AE102" s="70"/>
      <c r="AF102" s="71">
        <f t="shared" si="1"/>
        <v>0.43333333333333335</v>
      </c>
      <c r="AG102" s="70">
        <f t="shared" si="2"/>
        <v>0.39</v>
      </c>
      <c r="AH102" s="70">
        <f t="shared" si="10"/>
        <v>0.39</v>
      </c>
      <c r="AI102" s="53"/>
      <c r="AJ102" s="53"/>
      <c r="AK102" s="72"/>
      <c r="AL102" s="70">
        <v>0.39</v>
      </c>
      <c r="AM102" s="70"/>
      <c r="AN102" s="70"/>
      <c r="AP102" s="70"/>
      <c r="AQ102" s="70"/>
    </row>
    <row r="103" spans="1:43" ht="12.75" customHeight="1" x14ac:dyDescent="0.2">
      <c r="A103" s="43"/>
      <c r="B103" s="64" t="s">
        <v>324</v>
      </c>
      <c r="C103" s="65" t="s">
        <v>323</v>
      </c>
      <c r="D103" s="66">
        <v>0.29499999999999998</v>
      </c>
      <c r="E103" s="66">
        <v>0.25680999999999998</v>
      </c>
      <c r="F103" s="66">
        <v>0.35757</v>
      </c>
      <c r="G103" s="66">
        <v>2.1936499999999999</v>
      </c>
      <c r="H103" s="66">
        <v>2.9909500000000002</v>
      </c>
      <c r="I103" s="74">
        <v>0.32408999999999999</v>
      </c>
      <c r="L103" s="67"/>
      <c r="M103" s="67"/>
      <c r="N103" s="58">
        <f t="shared" si="0"/>
        <v>0.29499999999999998</v>
      </c>
      <c r="O103" s="67"/>
      <c r="W103" s="77"/>
      <c r="AA103" s="58">
        <f t="shared" si="4"/>
        <v>100</v>
      </c>
      <c r="AB103" s="58" t="s">
        <v>323</v>
      </c>
      <c r="AC103" s="58" t="s">
        <v>324</v>
      </c>
      <c r="AE103" s="70"/>
      <c r="AF103" s="71">
        <f t="shared" si="1"/>
        <v>0.32777777777777778</v>
      </c>
      <c r="AG103" s="70">
        <f t="shared" si="2"/>
        <v>0.29499999999999998</v>
      </c>
      <c r="AH103" s="70">
        <f t="shared" si="10"/>
        <v>0.29499999999999998</v>
      </c>
      <c r="AI103" s="53"/>
      <c r="AJ103" s="53"/>
      <c r="AK103" s="72"/>
      <c r="AL103" s="70">
        <v>0.29499999999999998</v>
      </c>
      <c r="AM103" s="70"/>
      <c r="AN103" s="70"/>
      <c r="AP103" s="70"/>
      <c r="AQ103" s="70"/>
    </row>
    <row r="104" spans="1:43" ht="12.75" customHeight="1" x14ac:dyDescent="0.2">
      <c r="A104" s="43"/>
      <c r="B104" s="64" t="s">
        <v>326</v>
      </c>
      <c r="C104" s="65" t="s">
        <v>325</v>
      </c>
      <c r="D104" s="66">
        <v>4.4000000000000003E-3</v>
      </c>
      <c r="E104" s="66">
        <v>3.8300000000000001E-3</v>
      </c>
      <c r="F104" s="66">
        <v>5.3299999999999997E-3</v>
      </c>
      <c r="G104" s="66">
        <v>3.2719999999999999E-2</v>
      </c>
      <c r="H104" s="66">
        <v>4.4609999999999997E-2</v>
      </c>
      <c r="I104" s="74">
        <v>4.8300000000000001E-3</v>
      </c>
      <c r="L104" s="67"/>
      <c r="M104" s="67"/>
      <c r="N104" s="58">
        <f t="shared" si="0"/>
        <v>4.4000000000000003E-3</v>
      </c>
      <c r="O104" s="67"/>
      <c r="W104" s="77"/>
      <c r="AA104" s="58">
        <f t="shared" si="4"/>
        <v>101</v>
      </c>
      <c r="AB104" s="58" t="s">
        <v>325</v>
      </c>
      <c r="AC104" s="58" t="s">
        <v>326</v>
      </c>
      <c r="AE104" s="70"/>
      <c r="AF104" s="71">
        <f t="shared" si="1"/>
        <v>4.8888888888888888E-3</v>
      </c>
      <c r="AG104" s="70">
        <f t="shared" si="2"/>
        <v>4.4000000000000003E-3</v>
      </c>
      <c r="AH104" s="70">
        <f t="shared" si="10"/>
        <v>4.4000000000000003E-3</v>
      </c>
      <c r="AI104" s="53"/>
      <c r="AJ104" s="53"/>
      <c r="AK104" s="72"/>
      <c r="AL104" s="70">
        <v>4.4000000000000003E-3</v>
      </c>
      <c r="AM104" s="70"/>
      <c r="AN104" s="70"/>
      <c r="AP104" s="70"/>
      <c r="AQ104" s="70"/>
    </row>
    <row r="105" spans="1:43" ht="12.75" customHeight="1" x14ac:dyDescent="0.2">
      <c r="A105" s="43"/>
      <c r="B105" s="64" t="s">
        <v>328</v>
      </c>
      <c r="C105" s="65" t="s">
        <v>327</v>
      </c>
      <c r="D105" s="66">
        <v>4.4000000000000003E-3</v>
      </c>
      <c r="E105" s="66">
        <v>3.8300000000000001E-3</v>
      </c>
      <c r="F105" s="66">
        <v>5.3299999999999997E-3</v>
      </c>
      <c r="G105" s="66">
        <v>3.2719999999999999E-2</v>
      </c>
      <c r="H105" s="66">
        <v>4.4609999999999997E-2</v>
      </c>
      <c r="I105" s="74">
        <v>4.8300000000000001E-3</v>
      </c>
      <c r="L105" s="67"/>
      <c r="M105" s="67"/>
      <c r="N105" s="58">
        <f t="shared" si="0"/>
        <v>4.4000000000000003E-3</v>
      </c>
      <c r="O105" s="67"/>
      <c r="W105" s="77"/>
      <c r="AA105" s="58">
        <f t="shared" si="4"/>
        <v>102</v>
      </c>
      <c r="AB105" s="58" t="s">
        <v>327</v>
      </c>
      <c r="AC105" s="58" t="s">
        <v>328</v>
      </c>
      <c r="AE105" s="70"/>
      <c r="AF105" s="71">
        <f t="shared" si="1"/>
        <v>4.8888888888888888E-3</v>
      </c>
      <c r="AG105" s="70">
        <f t="shared" si="2"/>
        <v>4.4000000000000003E-3</v>
      </c>
      <c r="AH105" s="70">
        <f t="shared" si="10"/>
        <v>4.4000000000000003E-3</v>
      </c>
      <c r="AI105" s="53"/>
      <c r="AJ105" s="53"/>
      <c r="AK105" s="72"/>
      <c r="AL105" s="70">
        <v>4.4000000000000003E-3</v>
      </c>
      <c r="AM105" s="70"/>
      <c r="AN105" s="70"/>
      <c r="AP105" s="70"/>
      <c r="AQ105" s="70"/>
    </row>
    <row r="106" spans="1:43" ht="12.75" customHeight="1" x14ac:dyDescent="0.2">
      <c r="A106" s="43"/>
      <c r="B106" s="64" t="s">
        <v>330</v>
      </c>
      <c r="C106" s="65" t="s">
        <v>329</v>
      </c>
      <c r="D106" s="66">
        <v>4.4000000000000003E-3</v>
      </c>
      <c r="E106" s="66">
        <v>3.8300000000000001E-3</v>
      </c>
      <c r="F106" s="66">
        <v>5.3299999999999997E-3</v>
      </c>
      <c r="G106" s="66">
        <v>3.2719999999999999E-2</v>
      </c>
      <c r="H106" s="66">
        <v>4.4609999999999997E-2</v>
      </c>
      <c r="I106" s="74">
        <v>4.8300000000000001E-3</v>
      </c>
      <c r="L106" s="67"/>
      <c r="M106" s="67"/>
      <c r="N106" s="58">
        <f t="shared" si="0"/>
        <v>4.4000000000000003E-3</v>
      </c>
      <c r="O106" s="67"/>
      <c r="W106" s="77"/>
      <c r="AA106" s="58">
        <f t="shared" si="4"/>
        <v>103</v>
      </c>
      <c r="AB106" s="58" t="s">
        <v>329</v>
      </c>
      <c r="AC106" s="58" t="s">
        <v>330</v>
      </c>
      <c r="AE106" s="70"/>
      <c r="AF106" s="71">
        <f t="shared" si="1"/>
        <v>4.8888888888888888E-3</v>
      </c>
      <c r="AG106" s="70">
        <f t="shared" si="2"/>
        <v>4.4000000000000003E-3</v>
      </c>
      <c r="AH106" s="70">
        <f t="shared" si="10"/>
        <v>4.4000000000000003E-3</v>
      </c>
      <c r="AI106" s="53"/>
      <c r="AJ106" s="53"/>
      <c r="AK106" s="72"/>
      <c r="AL106" s="70">
        <v>4.4000000000000003E-3</v>
      </c>
      <c r="AM106" s="70"/>
      <c r="AN106" s="70"/>
      <c r="AP106" s="70"/>
      <c r="AQ106" s="70"/>
    </row>
    <row r="107" spans="1:43" ht="12.75" customHeight="1" x14ac:dyDescent="0.2">
      <c r="A107" s="43"/>
      <c r="B107" s="64" t="s">
        <v>332</v>
      </c>
      <c r="C107" s="65" t="s">
        <v>331</v>
      </c>
      <c r="D107" s="66">
        <v>4.4000000000000003E-3</v>
      </c>
      <c r="E107" s="66">
        <v>3.8300000000000001E-3</v>
      </c>
      <c r="F107" s="66">
        <v>5.3299999999999997E-3</v>
      </c>
      <c r="G107" s="66">
        <v>3.2719999999999999E-2</v>
      </c>
      <c r="H107" s="66">
        <v>4.4609999999999997E-2</v>
      </c>
      <c r="I107" s="74">
        <v>4.8300000000000001E-3</v>
      </c>
      <c r="L107" s="67"/>
      <c r="M107" s="67"/>
      <c r="N107" s="58">
        <f t="shared" si="0"/>
        <v>4.4000000000000003E-3</v>
      </c>
      <c r="O107" s="67"/>
      <c r="W107" s="77"/>
      <c r="AA107" s="58">
        <f t="shared" si="4"/>
        <v>104</v>
      </c>
      <c r="AB107" s="58" t="s">
        <v>331</v>
      </c>
      <c r="AC107" s="58" t="s">
        <v>332</v>
      </c>
      <c r="AE107" s="70"/>
      <c r="AF107" s="71">
        <f t="shared" si="1"/>
        <v>4.8888888888888888E-3</v>
      </c>
      <c r="AG107" s="70">
        <f t="shared" si="2"/>
        <v>4.4000000000000003E-3</v>
      </c>
      <c r="AH107" s="70">
        <f t="shared" si="10"/>
        <v>4.4000000000000003E-3</v>
      </c>
      <c r="AI107" s="53"/>
      <c r="AJ107" s="53"/>
      <c r="AK107" s="72"/>
      <c r="AL107" s="70">
        <v>4.4000000000000003E-3</v>
      </c>
      <c r="AM107" s="70"/>
      <c r="AN107" s="70"/>
      <c r="AP107" s="70"/>
      <c r="AQ107" s="70"/>
    </row>
    <row r="108" spans="1:43" ht="12.75" customHeight="1" x14ac:dyDescent="0.2">
      <c r="A108" s="43"/>
      <c r="B108" s="64" t="s">
        <v>334</v>
      </c>
      <c r="C108" s="65" t="s">
        <v>333</v>
      </c>
      <c r="D108" s="66">
        <v>4.4000000000000003E-3</v>
      </c>
      <c r="E108" s="66">
        <v>3.8300000000000001E-3</v>
      </c>
      <c r="F108" s="66">
        <v>5.3299999999999997E-3</v>
      </c>
      <c r="G108" s="66">
        <v>3.2719999999999999E-2</v>
      </c>
      <c r="H108" s="66">
        <v>4.4609999999999997E-2</v>
      </c>
      <c r="I108" s="74">
        <v>4.8300000000000001E-3</v>
      </c>
      <c r="L108" s="67"/>
      <c r="M108" s="67"/>
      <c r="N108" s="58">
        <f t="shared" si="0"/>
        <v>4.4000000000000003E-3</v>
      </c>
      <c r="O108" s="67"/>
      <c r="W108" s="77"/>
      <c r="AA108" s="58">
        <f t="shared" si="4"/>
        <v>105</v>
      </c>
      <c r="AB108" s="58" t="s">
        <v>333</v>
      </c>
      <c r="AC108" s="58" t="s">
        <v>334</v>
      </c>
      <c r="AE108" s="70"/>
      <c r="AF108" s="71">
        <f t="shared" si="1"/>
        <v>4.8888888888888888E-3</v>
      </c>
      <c r="AG108" s="70">
        <f t="shared" si="2"/>
        <v>4.4000000000000003E-3</v>
      </c>
      <c r="AH108" s="70">
        <f t="shared" si="10"/>
        <v>4.4000000000000003E-3</v>
      </c>
      <c r="AI108" s="53"/>
      <c r="AJ108" s="53"/>
      <c r="AK108" s="72"/>
      <c r="AL108" s="70">
        <v>4.4000000000000003E-3</v>
      </c>
      <c r="AM108" s="70"/>
      <c r="AN108" s="70"/>
      <c r="AP108" s="70"/>
      <c r="AQ108" s="70"/>
    </row>
    <row r="109" spans="1:43" ht="12.75" customHeight="1" x14ac:dyDescent="0.2">
      <c r="A109" s="43"/>
      <c r="B109" s="64" t="s">
        <v>336</v>
      </c>
      <c r="C109" s="65" t="s">
        <v>335</v>
      </c>
      <c r="D109" s="66">
        <v>4.4000000000000003E-3</v>
      </c>
      <c r="E109" s="66">
        <v>3.8300000000000001E-3</v>
      </c>
      <c r="F109" s="66">
        <v>5.3299999999999997E-3</v>
      </c>
      <c r="G109" s="66">
        <v>3.2719999999999999E-2</v>
      </c>
      <c r="H109" s="66">
        <v>4.4609999999999997E-2</v>
      </c>
      <c r="I109" s="74">
        <v>4.8300000000000001E-3</v>
      </c>
      <c r="L109" s="67"/>
      <c r="M109" s="67"/>
      <c r="N109" s="58">
        <f t="shared" si="0"/>
        <v>4.4000000000000003E-3</v>
      </c>
      <c r="O109" s="67"/>
      <c r="W109" s="77"/>
      <c r="AA109" s="58">
        <f t="shared" si="4"/>
        <v>106</v>
      </c>
      <c r="AB109" s="58" t="s">
        <v>335</v>
      </c>
      <c r="AC109" s="58" t="s">
        <v>336</v>
      </c>
      <c r="AE109" s="70"/>
      <c r="AF109" s="71">
        <f t="shared" si="1"/>
        <v>4.8888888888888888E-3</v>
      </c>
      <c r="AG109" s="70">
        <f t="shared" si="2"/>
        <v>4.4000000000000003E-3</v>
      </c>
      <c r="AH109" s="70">
        <f t="shared" si="10"/>
        <v>4.4000000000000003E-3</v>
      </c>
      <c r="AI109" s="53"/>
      <c r="AJ109" s="53"/>
      <c r="AK109" s="72"/>
      <c r="AL109" s="70">
        <v>4.4000000000000003E-3</v>
      </c>
      <c r="AM109" s="70"/>
      <c r="AN109" s="70"/>
      <c r="AP109" s="70"/>
      <c r="AQ109" s="70"/>
    </row>
    <row r="110" spans="1:43" ht="12.75" customHeight="1" x14ac:dyDescent="0.2">
      <c r="A110" s="43"/>
      <c r="B110" s="64" t="s">
        <v>338</v>
      </c>
      <c r="C110" s="65" t="s">
        <v>337</v>
      </c>
      <c r="D110" s="66">
        <v>2.1999999999999999E-2</v>
      </c>
      <c r="E110" s="66">
        <v>1.915E-2</v>
      </c>
      <c r="F110" s="66">
        <v>2.6669999999999999E-2</v>
      </c>
      <c r="G110" s="66">
        <v>0.16359000000000001</v>
      </c>
      <c r="H110" s="66">
        <v>0.22305</v>
      </c>
      <c r="I110" s="74">
        <v>2.4170000000000001E-2</v>
      </c>
      <c r="L110" s="67"/>
      <c r="M110" s="67"/>
      <c r="N110" s="58">
        <f t="shared" si="0"/>
        <v>2.1999999999999999E-2</v>
      </c>
      <c r="O110" s="67"/>
      <c r="W110" s="77"/>
      <c r="AA110" s="58">
        <f t="shared" si="4"/>
        <v>107</v>
      </c>
      <c r="AB110" s="58" t="s">
        <v>337</v>
      </c>
      <c r="AC110" s="58" t="s">
        <v>338</v>
      </c>
      <c r="AE110" s="70"/>
      <c r="AF110" s="71">
        <f t="shared" si="1"/>
        <v>2.4444444444444442E-2</v>
      </c>
      <c r="AG110" s="70">
        <f t="shared" si="2"/>
        <v>2.1999999999999999E-2</v>
      </c>
      <c r="AH110" s="70">
        <f t="shared" si="10"/>
        <v>2.1999999999999999E-2</v>
      </c>
      <c r="AI110" s="53"/>
      <c r="AJ110" s="53"/>
      <c r="AK110" s="72"/>
      <c r="AL110" s="70">
        <v>2.1999999999999999E-2</v>
      </c>
      <c r="AM110" s="70"/>
      <c r="AN110" s="70"/>
      <c r="AP110" s="70"/>
      <c r="AQ110" s="70"/>
    </row>
    <row r="111" spans="1:43" ht="12.75" customHeight="1" x14ac:dyDescent="0.2">
      <c r="A111" s="43"/>
      <c r="B111" s="64" t="s">
        <v>340</v>
      </c>
      <c r="C111" s="65" t="s">
        <v>339</v>
      </c>
      <c r="D111" s="66">
        <v>4.9000000000000002E-2</v>
      </c>
      <c r="E111" s="66">
        <v>4.2659999999999997E-2</v>
      </c>
      <c r="F111" s="66">
        <v>5.9389999999999998E-2</v>
      </c>
      <c r="G111" s="66">
        <v>0.36437000000000003</v>
      </c>
      <c r="H111" s="66">
        <v>0.49680000000000002</v>
      </c>
      <c r="I111" s="74">
        <v>5.3830000000000003E-2</v>
      </c>
      <c r="L111" s="67"/>
      <c r="M111" s="67"/>
      <c r="N111" s="58">
        <f t="shared" si="0"/>
        <v>4.9000000000000002E-2</v>
      </c>
      <c r="O111" s="67"/>
      <c r="W111" s="77"/>
      <c r="AA111" s="58">
        <f t="shared" si="4"/>
        <v>108</v>
      </c>
      <c r="AB111" s="58" t="s">
        <v>339</v>
      </c>
      <c r="AC111" s="58" t="s">
        <v>340</v>
      </c>
      <c r="AE111" s="70"/>
      <c r="AF111" s="71">
        <f t="shared" si="1"/>
        <v>5.4444444444444448E-2</v>
      </c>
      <c r="AG111" s="70">
        <f t="shared" si="2"/>
        <v>4.9000000000000002E-2</v>
      </c>
      <c r="AH111" s="70">
        <f t="shared" si="10"/>
        <v>4.9000000000000002E-2</v>
      </c>
      <c r="AI111" s="53"/>
      <c r="AJ111" s="53"/>
      <c r="AK111" s="72"/>
      <c r="AL111" s="70">
        <v>4.9000000000000002E-2</v>
      </c>
      <c r="AM111" s="70"/>
      <c r="AN111" s="70"/>
      <c r="AP111" s="70"/>
      <c r="AQ111" s="70"/>
    </row>
    <row r="112" spans="1:43" ht="12.75" customHeight="1" x14ac:dyDescent="0.2">
      <c r="A112" s="43"/>
      <c r="B112" s="64" t="s">
        <v>342</v>
      </c>
      <c r="C112" s="65" t="s">
        <v>341</v>
      </c>
      <c r="D112" s="66">
        <v>4.1000000000000002E-2</v>
      </c>
      <c r="E112" s="66">
        <v>3.569E-2</v>
      </c>
      <c r="F112" s="66">
        <v>4.9700000000000001E-2</v>
      </c>
      <c r="G112" s="66">
        <v>0.30487999999999998</v>
      </c>
      <c r="H112" s="66">
        <v>0.41569</v>
      </c>
      <c r="I112" s="74">
        <v>4.5039999999999997E-2</v>
      </c>
      <c r="L112" s="67"/>
      <c r="M112" s="67"/>
      <c r="N112" s="58">
        <f t="shared" si="0"/>
        <v>4.1000000000000002E-2</v>
      </c>
      <c r="O112" s="67"/>
      <c r="W112" s="77"/>
      <c r="AA112" s="58">
        <f t="shared" si="4"/>
        <v>109</v>
      </c>
      <c r="AB112" s="58" t="s">
        <v>341</v>
      </c>
      <c r="AC112" s="58" t="s">
        <v>342</v>
      </c>
      <c r="AE112" s="70"/>
      <c r="AF112" s="71">
        <f t="shared" si="1"/>
        <v>4.5555555555555557E-2</v>
      </c>
      <c r="AG112" s="70">
        <f t="shared" si="2"/>
        <v>4.1000000000000002E-2</v>
      </c>
      <c r="AH112" s="70">
        <f t="shared" si="10"/>
        <v>4.1000000000000002E-2</v>
      </c>
      <c r="AI112" s="53"/>
      <c r="AJ112" s="53"/>
      <c r="AK112" s="72"/>
      <c r="AL112" s="70">
        <v>4.1000000000000002E-2</v>
      </c>
      <c r="AM112" s="70"/>
      <c r="AN112" s="70"/>
      <c r="AP112" s="70"/>
      <c r="AQ112" s="70"/>
    </row>
    <row r="113" spans="1:43" ht="12.75" customHeight="1" x14ac:dyDescent="0.2">
      <c r="A113" s="43"/>
      <c r="B113" s="64" t="s">
        <v>344</v>
      </c>
      <c r="C113" s="65" t="s">
        <v>343</v>
      </c>
      <c r="D113" s="66">
        <v>3.8999999999999998E-3</v>
      </c>
      <c r="E113" s="66">
        <v>3.3999999999999998E-3</v>
      </c>
      <c r="F113" s="66">
        <v>4.7299999999999998E-3</v>
      </c>
      <c r="G113" s="66">
        <v>2.9000000000000001E-2</v>
      </c>
      <c r="H113" s="66">
        <v>3.9539999999999999E-2</v>
      </c>
      <c r="I113" s="74">
        <v>4.28E-3</v>
      </c>
      <c r="L113" s="67"/>
      <c r="M113" s="67"/>
      <c r="N113" s="58">
        <f t="shared" si="0"/>
        <v>3.8999999999999998E-3</v>
      </c>
      <c r="O113" s="67"/>
      <c r="W113" s="77"/>
      <c r="AA113" s="58">
        <f t="shared" si="4"/>
        <v>110</v>
      </c>
      <c r="AB113" s="58" t="s">
        <v>343</v>
      </c>
      <c r="AC113" s="58" t="s">
        <v>344</v>
      </c>
      <c r="AE113" s="70"/>
      <c r="AF113" s="71">
        <f t="shared" si="1"/>
        <v>4.3333333333333331E-3</v>
      </c>
      <c r="AG113" s="70">
        <f t="shared" si="2"/>
        <v>3.8999999999999998E-3</v>
      </c>
      <c r="AH113" s="70">
        <f t="shared" si="10"/>
        <v>3.8999999999999998E-3</v>
      </c>
      <c r="AI113" s="53"/>
      <c r="AJ113" s="53"/>
      <c r="AK113" s="72"/>
      <c r="AL113" s="70">
        <v>3.8999999999999998E-3</v>
      </c>
      <c r="AM113" s="70"/>
      <c r="AN113" s="70"/>
      <c r="AP113" s="70"/>
      <c r="AQ113" s="70"/>
    </row>
    <row r="114" spans="1:43" ht="12.75" customHeight="1" x14ac:dyDescent="0.2">
      <c r="A114" s="43"/>
      <c r="B114" s="64" t="s">
        <v>346</v>
      </c>
      <c r="C114" s="65" t="s">
        <v>345</v>
      </c>
      <c r="D114" s="66">
        <v>3.1199999999999999E-2</v>
      </c>
      <c r="E114" s="66">
        <v>2.716E-2</v>
      </c>
      <c r="F114" s="66">
        <v>3.7819999999999999E-2</v>
      </c>
      <c r="G114" s="66">
        <v>0.23200999999999999</v>
      </c>
      <c r="H114" s="66">
        <v>0.31633</v>
      </c>
      <c r="I114" s="74">
        <v>3.4279999999999998E-2</v>
      </c>
      <c r="L114" s="67"/>
      <c r="M114" s="67"/>
      <c r="N114" s="58">
        <f t="shared" si="0"/>
        <v>3.1199999999999999E-2</v>
      </c>
      <c r="O114" s="67"/>
      <c r="W114" s="77"/>
      <c r="AA114" s="58">
        <f t="shared" si="4"/>
        <v>111</v>
      </c>
      <c r="AB114" s="58" t="s">
        <v>345</v>
      </c>
      <c r="AC114" s="58" t="s">
        <v>346</v>
      </c>
      <c r="AE114" s="70"/>
      <c r="AF114" s="71">
        <f t="shared" si="1"/>
        <v>3.4666666666666665E-2</v>
      </c>
      <c r="AG114" s="70">
        <f t="shared" si="2"/>
        <v>3.1199999999999999E-2</v>
      </c>
      <c r="AH114" s="70">
        <f t="shared" si="10"/>
        <v>3.1199999999999999E-2</v>
      </c>
      <c r="AI114" s="53"/>
      <c r="AJ114" s="53"/>
      <c r="AK114" s="72"/>
      <c r="AL114" s="70">
        <v>3.1199999999999999E-2</v>
      </c>
      <c r="AM114" s="70"/>
      <c r="AN114" s="70"/>
      <c r="AP114" s="70"/>
      <c r="AQ114" s="70"/>
    </row>
    <row r="115" spans="1:43" ht="12.75" customHeight="1" x14ac:dyDescent="0.2">
      <c r="A115" s="43"/>
      <c r="B115" s="64" t="s">
        <v>348</v>
      </c>
      <c r="C115" s="65" t="s">
        <v>347</v>
      </c>
      <c r="D115" s="66">
        <v>3.1199999999999999E-2</v>
      </c>
      <c r="E115" s="66">
        <v>2.716E-2</v>
      </c>
      <c r="F115" s="66">
        <v>3.7819999999999999E-2</v>
      </c>
      <c r="G115" s="66">
        <v>0.23200999999999999</v>
      </c>
      <c r="H115" s="66">
        <v>0.31633</v>
      </c>
      <c r="I115" s="74">
        <v>3.4279999999999998E-2</v>
      </c>
      <c r="L115" s="67"/>
      <c r="M115" s="67"/>
      <c r="N115" s="58">
        <f t="shared" si="0"/>
        <v>3.1199999999999999E-2</v>
      </c>
      <c r="O115" s="67"/>
      <c r="W115" s="77"/>
      <c r="AA115" s="58">
        <f t="shared" si="4"/>
        <v>112</v>
      </c>
      <c r="AB115" s="58" t="s">
        <v>347</v>
      </c>
      <c r="AC115" s="58" t="s">
        <v>348</v>
      </c>
      <c r="AE115" s="70"/>
      <c r="AF115" s="71">
        <f t="shared" si="1"/>
        <v>3.4666666666666665E-2</v>
      </c>
      <c r="AG115" s="70">
        <f t="shared" si="2"/>
        <v>3.1199999999999999E-2</v>
      </c>
      <c r="AH115" s="70">
        <f t="shared" si="10"/>
        <v>3.1199999999999999E-2</v>
      </c>
      <c r="AI115" s="53"/>
      <c r="AJ115" s="53"/>
      <c r="AK115" s="72"/>
      <c r="AL115" s="70">
        <v>3.1199999999999999E-2</v>
      </c>
      <c r="AM115" s="70"/>
      <c r="AN115" s="70"/>
      <c r="AP115" s="70"/>
      <c r="AQ115" s="70"/>
    </row>
    <row r="116" spans="1:43" ht="12.75" customHeight="1" x14ac:dyDescent="0.2">
      <c r="A116" s="43"/>
      <c r="B116" s="64" t="s">
        <v>350</v>
      </c>
      <c r="C116" s="65" t="s">
        <v>349</v>
      </c>
      <c r="D116" s="66">
        <v>3.1199999999999999E-2</v>
      </c>
      <c r="E116" s="66">
        <v>2.716E-2</v>
      </c>
      <c r="F116" s="66">
        <v>3.7819999999999999E-2</v>
      </c>
      <c r="G116" s="66">
        <v>0.23200999999999999</v>
      </c>
      <c r="H116" s="66">
        <v>0.31633</v>
      </c>
      <c r="I116" s="74">
        <v>3.4279999999999998E-2</v>
      </c>
      <c r="L116" s="67"/>
      <c r="M116" s="67"/>
      <c r="N116" s="58">
        <f t="shared" si="0"/>
        <v>3.1199999999999999E-2</v>
      </c>
      <c r="O116" s="67"/>
      <c r="W116" s="77"/>
      <c r="AA116" s="58">
        <f t="shared" si="4"/>
        <v>113</v>
      </c>
      <c r="AB116" s="58" t="s">
        <v>349</v>
      </c>
      <c r="AC116" s="58" t="s">
        <v>350</v>
      </c>
      <c r="AE116" s="70"/>
      <c r="AF116" s="71">
        <f t="shared" si="1"/>
        <v>3.4666666666666665E-2</v>
      </c>
      <c r="AG116" s="70">
        <f t="shared" si="2"/>
        <v>3.1199999999999999E-2</v>
      </c>
      <c r="AH116" s="70">
        <f t="shared" si="10"/>
        <v>3.1199999999999999E-2</v>
      </c>
      <c r="AI116" s="53"/>
      <c r="AJ116" s="53"/>
      <c r="AK116" s="72"/>
      <c r="AL116" s="70">
        <v>3.1199999999999999E-2</v>
      </c>
      <c r="AM116" s="70"/>
      <c r="AN116" s="70"/>
      <c r="AP116" s="70"/>
      <c r="AQ116" s="70"/>
    </row>
    <row r="117" spans="1:43" ht="12.75" customHeight="1" x14ac:dyDescent="0.2">
      <c r="A117" s="43"/>
      <c r="B117" s="64" t="s">
        <v>352</v>
      </c>
      <c r="C117" s="65" t="s">
        <v>351</v>
      </c>
      <c r="D117" s="66">
        <v>3.1199999999999999E-2</v>
      </c>
      <c r="E117" s="66">
        <v>2.716E-2</v>
      </c>
      <c r="F117" s="66">
        <v>3.7819999999999999E-2</v>
      </c>
      <c r="G117" s="66">
        <v>0.23200999999999999</v>
      </c>
      <c r="H117" s="66">
        <v>0.31633</v>
      </c>
      <c r="I117" s="74">
        <v>3.4279999999999998E-2</v>
      </c>
      <c r="L117" s="67"/>
      <c r="M117" s="67"/>
      <c r="N117" s="58">
        <f t="shared" si="0"/>
        <v>3.1199999999999999E-2</v>
      </c>
      <c r="O117" s="67"/>
      <c r="W117" s="77"/>
      <c r="AA117" s="58">
        <f t="shared" si="4"/>
        <v>114</v>
      </c>
      <c r="AB117" s="58" t="s">
        <v>351</v>
      </c>
      <c r="AC117" s="58" t="s">
        <v>352</v>
      </c>
      <c r="AE117" s="70"/>
      <c r="AF117" s="71">
        <f t="shared" si="1"/>
        <v>3.4666666666666665E-2</v>
      </c>
      <c r="AG117" s="70">
        <f t="shared" si="2"/>
        <v>3.1199999999999999E-2</v>
      </c>
      <c r="AH117" s="70">
        <f t="shared" si="10"/>
        <v>3.1199999999999999E-2</v>
      </c>
      <c r="AI117" s="53"/>
      <c r="AJ117" s="53"/>
      <c r="AK117" s="72"/>
      <c r="AL117" s="70">
        <v>3.1199999999999999E-2</v>
      </c>
      <c r="AM117" s="70"/>
      <c r="AN117" s="70"/>
      <c r="AP117" s="70"/>
      <c r="AQ117" s="70"/>
    </row>
    <row r="118" spans="1:43" ht="12.75" customHeight="1" x14ac:dyDescent="0.2">
      <c r="A118" s="43"/>
      <c r="B118" s="64" t="s">
        <v>354</v>
      </c>
      <c r="C118" s="65" t="s">
        <v>353</v>
      </c>
      <c r="D118" s="66">
        <v>0.46500000000000002</v>
      </c>
      <c r="E118" s="66">
        <v>0.40479999999999999</v>
      </c>
      <c r="F118" s="66">
        <v>0.56362999999999996</v>
      </c>
      <c r="G118" s="66">
        <v>3.4577900000000001</v>
      </c>
      <c r="H118" s="66">
        <v>4.7145400000000004</v>
      </c>
      <c r="I118" s="74">
        <v>0.51085000000000003</v>
      </c>
      <c r="L118" s="67"/>
      <c r="M118" s="67"/>
      <c r="N118" s="58">
        <f t="shared" si="0"/>
        <v>0.46500000000000002</v>
      </c>
      <c r="O118" s="67"/>
      <c r="W118" s="77"/>
      <c r="AA118" s="58">
        <f t="shared" si="4"/>
        <v>115</v>
      </c>
      <c r="AB118" s="58" t="s">
        <v>353</v>
      </c>
      <c r="AC118" s="58" t="s">
        <v>354</v>
      </c>
      <c r="AE118" s="70"/>
      <c r="AF118" s="71">
        <f t="shared" si="1"/>
        <v>0.51666666666666672</v>
      </c>
      <c r="AG118" s="70">
        <f t="shared" si="2"/>
        <v>0.46500000000000002</v>
      </c>
      <c r="AH118" s="70">
        <f t="shared" si="10"/>
        <v>0.46500000000000002</v>
      </c>
      <c r="AI118" s="53"/>
      <c r="AJ118" s="53"/>
      <c r="AK118" s="72"/>
      <c r="AL118" s="70">
        <v>0.46500000000000002</v>
      </c>
      <c r="AM118" s="70"/>
      <c r="AN118" s="70"/>
      <c r="AP118" s="70"/>
      <c r="AQ118" s="70"/>
    </row>
    <row r="119" spans="1:43" ht="12.75" customHeight="1" x14ac:dyDescent="0.2">
      <c r="A119" s="43"/>
      <c r="B119" s="64" t="s">
        <v>356</v>
      </c>
      <c r="C119" s="65" t="s">
        <v>355</v>
      </c>
      <c r="D119" s="66">
        <v>0.51</v>
      </c>
      <c r="E119" s="66">
        <v>0.44396999999999998</v>
      </c>
      <c r="F119" s="66">
        <v>0.61817</v>
      </c>
      <c r="G119" s="66">
        <v>3.7924099999999998</v>
      </c>
      <c r="H119" s="66">
        <v>5.1707900000000002</v>
      </c>
      <c r="I119" s="74">
        <v>0.56028999999999995</v>
      </c>
      <c r="L119" s="67"/>
      <c r="M119" s="67"/>
      <c r="N119" s="58">
        <f t="shared" si="0"/>
        <v>0.51</v>
      </c>
      <c r="O119" s="67"/>
      <c r="W119" s="77"/>
      <c r="AA119" s="58">
        <f t="shared" si="4"/>
        <v>116</v>
      </c>
      <c r="AB119" s="58" t="s">
        <v>355</v>
      </c>
      <c r="AC119" s="58" t="s">
        <v>356</v>
      </c>
      <c r="AE119" s="70"/>
      <c r="AF119" s="71">
        <f t="shared" si="1"/>
        <v>0.56666666666666665</v>
      </c>
      <c r="AG119" s="70">
        <f t="shared" si="2"/>
        <v>0.51</v>
      </c>
      <c r="AH119" s="70">
        <f t="shared" si="10"/>
        <v>0.51</v>
      </c>
      <c r="AI119" s="53"/>
      <c r="AJ119" s="53"/>
      <c r="AK119" s="72"/>
      <c r="AL119" s="70">
        <v>0.51</v>
      </c>
      <c r="AM119" s="70"/>
      <c r="AN119" s="70"/>
      <c r="AP119" s="70"/>
      <c r="AQ119" s="70"/>
    </row>
    <row r="120" spans="1:43" ht="12.75" customHeight="1" x14ac:dyDescent="0.2">
      <c r="A120" s="43"/>
      <c r="B120" s="64" t="s">
        <v>358</v>
      </c>
      <c r="C120" s="65" t="s">
        <v>357</v>
      </c>
      <c r="D120" s="66">
        <v>0.51</v>
      </c>
      <c r="E120" s="66">
        <v>0.44396999999999998</v>
      </c>
      <c r="F120" s="66">
        <v>0.61817</v>
      </c>
      <c r="G120" s="66">
        <v>3.7924099999999998</v>
      </c>
      <c r="H120" s="66">
        <v>5.1707900000000002</v>
      </c>
      <c r="I120" s="74">
        <v>0.56028999999999995</v>
      </c>
      <c r="L120" s="67"/>
      <c r="M120" s="67"/>
      <c r="N120" s="58">
        <f t="shared" si="0"/>
        <v>0.51</v>
      </c>
      <c r="O120" s="67"/>
      <c r="W120" s="77"/>
      <c r="AA120" s="58">
        <f t="shared" si="4"/>
        <v>117</v>
      </c>
      <c r="AB120" s="58" t="s">
        <v>357</v>
      </c>
      <c r="AC120" s="58" t="s">
        <v>358</v>
      </c>
      <c r="AE120" s="70"/>
      <c r="AF120" s="71">
        <f t="shared" si="1"/>
        <v>0.56666666666666665</v>
      </c>
      <c r="AG120" s="70">
        <f t="shared" si="2"/>
        <v>0.51</v>
      </c>
      <c r="AH120" s="70">
        <f t="shared" si="10"/>
        <v>0.51</v>
      </c>
      <c r="AI120" s="53"/>
      <c r="AJ120" s="53"/>
      <c r="AK120" s="72"/>
      <c r="AL120" s="70">
        <v>0.51</v>
      </c>
      <c r="AM120" s="70"/>
      <c r="AN120" s="70"/>
      <c r="AP120" s="70"/>
      <c r="AQ120" s="70"/>
    </row>
    <row r="121" spans="1:43" ht="12.75" customHeight="1" x14ac:dyDescent="0.2">
      <c r="A121" s="43"/>
      <c r="B121" s="64" t="s">
        <v>360</v>
      </c>
      <c r="C121" s="65" t="s">
        <v>359</v>
      </c>
      <c r="D121" s="66">
        <v>0.51</v>
      </c>
      <c r="E121" s="66">
        <v>0.44396999999999998</v>
      </c>
      <c r="F121" s="66">
        <v>0.61817</v>
      </c>
      <c r="G121" s="66">
        <v>3.7924099999999998</v>
      </c>
      <c r="H121" s="66">
        <v>5.1707900000000002</v>
      </c>
      <c r="I121" s="74">
        <v>0.56028999999999995</v>
      </c>
      <c r="L121" s="67"/>
      <c r="M121" s="67"/>
      <c r="N121" s="58">
        <f t="shared" si="0"/>
        <v>0.51</v>
      </c>
      <c r="O121" s="67"/>
      <c r="W121" s="77"/>
      <c r="AA121" s="58">
        <f t="shared" si="4"/>
        <v>118</v>
      </c>
      <c r="AB121" s="58" t="s">
        <v>359</v>
      </c>
      <c r="AC121" s="58" t="s">
        <v>360</v>
      </c>
      <c r="AE121" s="70"/>
      <c r="AF121" s="71">
        <f t="shared" si="1"/>
        <v>0.56666666666666665</v>
      </c>
      <c r="AG121" s="70">
        <f t="shared" si="2"/>
        <v>0.51</v>
      </c>
      <c r="AH121" s="70">
        <f t="shared" si="10"/>
        <v>0.51</v>
      </c>
      <c r="AI121" s="53"/>
      <c r="AJ121" s="53"/>
      <c r="AK121" s="72"/>
      <c r="AL121" s="70">
        <v>0.51</v>
      </c>
      <c r="AM121" s="70"/>
      <c r="AN121" s="70"/>
      <c r="AP121" s="70"/>
      <c r="AQ121" s="70"/>
    </row>
    <row r="122" spans="1:43" ht="12.75" customHeight="1" x14ac:dyDescent="0.2">
      <c r="A122" s="43"/>
      <c r="B122" s="64" t="s">
        <v>362</v>
      </c>
      <c r="C122" s="65" t="s">
        <v>361</v>
      </c>
      <c r="D122" s="66">
        <v>0.51</v>
      </c>
      <c r="E122" s="66">
        <v>0.44396999999999998</v>
      </c>
      <c r="F122" s="66">
        <v>0.61817</v>
      </c>
      <c r="G122" s="66">
        <v>3.7924099999999998</v>
      </c>
      <c r="H122" s="66">
        <v>5.1707900000000002</v>
      </c>
      <c r="I122" s="74">
        <v>0.56028999999999995</v>
      </c>
      <c r="L122" s="67"/>
      <c r="M122" s="67"/>
      <c r="N122" s="58">
        <f t="shared" si="0"/>
        <v>0.51</v>
      </c>
      <c r="O122" s="67"/>
      <c r="W122" s="77"/>
      <c r="AA122" s="58">
        <f t="shared" si="4"/>
        <v>119</v>
      </c>
      <c r="AB122" s="58" t="s">
        <v>361</v>
      </c>
      <c r="AC122" s="58" t="s">
        <v>362</v>
      </c>
      <c r="AE122" s="70"/>
      <c r="AF122" s="71">
        <f t="shared" si="1"/>
        <v>0.56666666666666665</v>
      </c>
      <c r="AG122" s="70">
        <f t="shared" si="2"/>
        <v>0.51</v>
      </c>
      <c r="AH122" s="70">
        <f t="shared" si="10"/>
        <v>0.51</v>
      </c>
      <c r="AI122" s="53"/>
      <c r="AJ122" s="53"/>
      <c r="AK122" s="72"/>
      <c r="AL122" s="70">
        <v>0.51</v>
      </c>
      <c r="AM122" s="70"/>
      <c r="AN122" s="70"/>
      <c r="AP122" s="70"/>
      <c r="AQ122" s="70"/>
    </row>
    <row r="123" spans="1:43" ht="12.75" customHeight="1" x14ac:dyDescent="0.2">
      <c r="A123" s="43"/>
      <c r="B123" s="64" t="s">
        <v>364</v>
      </c>
      <c r="C123" s="65" t="s">
        <v>363</v>
      </c>
      <c r="D123" s="66">
        <v>0.83020000000000005</v>
      </c>
      <c r="E123" s="66">
        <v>0.72270999999999996</v>
      </c>
      <c r="F123" s="66">
        <v>1.0062899999999999</v>
      </c>
      <c r="G123" s="66">
        <v>6.1734499999999999</v>
      </c>
      <c r="H123" s="66">
        <v>8.41723</v>
      </c>
      <c r="I123" s="74">
        <v>0.91205999999999998</v>
      </c>
      <c r="L123" s="67"/>
      <c r="M123" s="67"/>
      <c r="N123" s="58">
        <f t="shared" si="0"/>
        <v>0.83020000000000005</v>
      </c>
      <c r="O123" s="67"/>
      <c r="W123" s="77"/>
      <c r="AA123" s="58">
        <f t="shared" si="4"/>
        <v>120</v>
      </c>
      <c r="AB123" s="58" t="s">
        <v>363</v>
      </c>
      <c r="AC123" s="58" t="s">
        <v>364</v>
      </c>
      <c r="AE123" s="70"/>
      <c r="AF123" s="71">
        <f t="shared" si="1"/>
        <v>0.92244444444444451</v>
      </c>
      <c r="AG123" s="70">
        <f t="shared" si="2"/>
        <v>0.83020000000000005</v>
      </c>
      <c r="AH123" s="70">
        <f t="shared" si="10"/>
        <v>0.83020000000000005</v>
      </c>
      <c r="AI123" s="53"/>
      <c r="AJ123" s="53"/>
      <c r="AK123" s="72"/>
      <c r="AL123" s="70">
        <v>0.83020000000000005</v>
      </c>
      <c r="AM123" s="70"/>
      <c r="AN123" s="70"/>
      <c r="AP123" s="70"/>
      <c r="AQ123" s="70"/>
    </row>
    <row r="124" spans="1:43" ht="12.75" customHeight="1" x14ac:dyDescent="0.2">
      <c r="A124" s="43"/>
      <c r="B124" s="64" t="s">
        <v>366</v>
      </c>
      <c r="C124" s="65" t="s">
        <v>365</v>
      </c>
      <c r="D124" s="66">
        <v>0.83309999999999995</v>
      </c>
      <c r="E124" s="66">
        <v>0.72524</v>
      </c>
      <c r="F124" s="66">
        <v>1.0098</v>
      </c>
      <c r="G124" s="66">
        <v>6.1950099999999999</v>
      </c>
      <c r="H124" s="66">
        <v>8.4466300000000007</v>
      </c>
      <c r="I124" s="74">
        <v>0.91524000000000005</v>
      </c>
      <c r="L124" s="67"/>
      <c r="M124" s="67"/>
      <c r="N124" s="58">
        <f t="shared" si="0"/>
        <v>0.83309999999999995</v>
      </c>
      <c r="O124" s="67"/>
      <c r="W124" s="77"/>
      <c r="AA124" s="58">
        <f t="shared" si="4"/>
        <v>121</v>
      </c>
      <c r="AB124" s="58" t="s">
        <v>365</v>
      </c>
      <c r="AC124" s="58" t="s">
        <v>366</v>
      </c>
      <c r="AE124" s="70"/>
      <c r="AF124" s="71">
        <f t="shared" si="1"/>
        <v>0.92566666666666664</v>
      </c>
      <c r="AG124" s="70">
        <f t="shared" si="2"/>
        <v>0.83309999999999995</v>
      </c>
      <c r="AH124" s="70">
        <f t="shared" si="10"/>
        <v>0.83309999999999995</v>
      </c>
      <c r="AI124" s="53"/>
      <c r="AJ124" s="53"/>
      <c r="AK124" s="72"/>
      <c r="AL124" s="70">
        <v>0.83309999999999995</v>
      </c>
      <c r="AM124" s="70"/>
      <c r="AN124" s="70"/>
      <c r="AP124" s="70"/>
      <c r="AQ124" s="70"/>
    </row>
    <row r="125" spans="1:43" ht="12.75" customHeight="1" x14ac:dyDescent="0.2">
      <c r="A125" s="43"/>
      <c r="B125" s="64" t="s">
        <v>368</v>
      </c>
      <c r="C125" s="65" t="s">
        <v>367</v>
      </c>
      <c r="D125" s="66">
        <v>0.82799999999999996</v>
      </c>
      <c r="E125" s="66">
        <v>0.7208</v>
      </c>
      <c r="F125" s="66">
        <v>1.00362</v>
      </c>
      <c r="G125" s="66">
        <v>6.1570900000000002</v>
      </c>
      <c r="H125" s="66">
        <v>8.3949300000000004</v>
      </c>
      <c r="I125" s="74">
        <v>0.90964</v>
      </c>
      <c r="L125" s="67"/>
      <c r="M125" s="67"/>
      <c r="N125" s="58">
        <f t="shared" si="0"/>
        <v>0.82799999999999996</v>
      </c>
      <c r="O125" s="67"/>
      <c r="W125" s="77"/>
      <c r="AA125" s="58">
        <f t="shared" si="4"/>
        <v>122</v>
      </c>
      <c r="AB125" s="58" t="s">
        <v>367</v>
      </c>
      <c r="AC125" s="58" t="s">
        <v>368</v>
      </c>
      <c r="AE125" s="70"/>
      <c r="AF125" s="71">
        <f t="shared" si="1"/>
        <v>0.91999999999999993</v>
      </c>
      <c r="AG125" s="70">
        <f t="shared" si="2"/>
        <v>0.82799999999999996</v>
      </c>
      <c r="AH125" s="70">
        <f t="shared" si="10"/>
        <v>0.82799999999999996</v>
      </c>
      <c r="AI125" s="53"/>
      <c r="AJ125" s="53"/>
      <c r="AK125" s="72"/>
      <c r="AL125" s="70">
        <v>0.82799999999999996</v>
      </c>
      <c r="AM125" s="70"/>
      <c r="AN125" s="70"/>
      <c r="AP125" s="70"/>
      <c r="AQ125" s="70"/>
    </row>
    <row r="126" spans="1:43" ht="12.75" customHeight="1" x14ac:dyDescent="0.2">
      <c r="A126" s="43"/>
      <c r="B126" s="64" t="s">
        <v>370</v>
      </c>
      <c r="C126" s="65" t="s">
        <v>369</v>
      </c>
      <c r="D126" s="66">
        <v>0.88690000000000002</v>
      </c>
      <c r="E126" s="66">
        <v>0.77207000000000003</v>
      </c>
      <c r="F126" s="66">
        <v>1.07501</v>
      </c>
      <c r="G126" s="66">
        <v>6.5950800000000003</v>
      </c>
      <c r="H126" s="66">
        <v>8.9921000000000006</v>
      </c>
      <c r="I126" s="74">
        <v>0.97435000000000005</v>
      </c>
      <c r="L126" s="67"/>
      <c r="M126" s="67"/>
      <c r="N126" s="58">
        <f t="shared" si="0"/>
        <v>0.88690000000000002</v>
      </c>
      <c r="O126" s="67"/>
      <c r="W126" s="77"/>
      <c r="AA126" s="58">
        <f t="shared" si="4"/>
        <v>123</v>
      </c>
      <c r="AB126" s="58" t="s">
        <v>369</v>
      </c>
      <c r="AC126" s="58" t="s">
        <v>370</v>
      </c>
      <c r="AE126" s="70"/>
      <c r="AF126" s="71">
        <f t="shared" si="1"/>
        <v>0.98544444444444446</v>
      </c>
      <c r="AG126" s="70">
        <f t="shared" si="2"/>
        <v>0.88690000000000002</v>
      </c>
      <c r="AH126" s="70">
        <f t="shared" si="10"/>
        <v>0.88690000000000002</v>
      </c>
      <c r="AI126" s="53"/>
      <c r="AJ126" s="53"/>
      <c r="AK126" s="72"/>
      <c r="AL126" s="70">
        <v>0.88690000000000002</v>
      </c>
      <c r="AM126" s="70"/>
      <c r="AN126" s="70"/>
      <c r="AP126" s="70"/>
      <c r="AQ126" s="70"/>
    </row>
    <row r="127" spans="1:43" ht="12.75" customHeight="1" x14ac:dyDescent="0.2">
      <c r="A127" s="43"/>
      <c r="B127" s="64" t="s">
        <v>372</v>
      </c>
      <c r="C127" s="65" t="s">
        <v>371</v>
      </c>
      <c r="D127" s="66">
        <v>9.1200000000000003E-2</v>
      </c>
      <c r="E127" s="66">
        <v>7.9390000000000002E-2</v>
      </c>
      <c r="F127" s="66">
        <v>0.11054</v>
      </c>
      <c r="G127" s="66">
        <v>0.67817000000000005</v>
      </c>
      <c r="H127" s="66">
        <v>0.92466000000000004</v>
      </c>
      <c r="I127" s="74">
        <v>0.10019</v>
      </c>
      <c r="L127" s="67"/>
      <c r="M127" s="67"/>
      <c r="N127" s="58">
        <f t="shared" si="0"/>
        <v>9.1200000000000003E-2</v>
      </c>
      <c r="O127" s="67"/>
      <c r="W127" s="77"/>
      <c r="AA127" s="58">
        <f t="shared" si="4"/>
        <v>124</v>
      </c>
      <c r="AB127" s="58" t="s">
        <v>371</v>
      </c>
      <c r="AC127" s="58" t="s">
        <v>372</v>
      </c>
      <c r="AE127" s="70"/>
      <c r="AF127" s="71">
        <f t="shared" si="1"/>
        <v>0.10133333333333333</v>
      </c>
      <c r="AG127" s="70">
        <f t="shared" si="2"/>
        <v>9.1200000000000003E-2</v>
      </c>
      <c r="AH127" s="70">
        <f t="shared" si="10"/>
        <v>9.1200000000000003E-2</v>
      </c>
      <c r="AI127" s="53"/>
      <c r="AJ127" s="53"/>
      <c r="AK127" s="72"/>
      <c r="AL127" s="70">
        <v>9.1200000000000003E-2</v>
      </c>
      <c r="AM127" s="70"/>
      <c r="AN127" s="70"/>
      <c r="AP127" s="70"/>
      <c r="AQ127" s="70"/>
    </row>
    <row r="128" spans="1:43" ht="12.75" customHeight="1" x14ac:dyDescent="0.2">
      <c r="A128" s="43"/>
      <c r="B128" s="64" t="s">
        <v>374</v>
      </c>
      <c r="C128" s="65" t="s">
        <v>373</v>
      </c>
      <c r="D128" s="66">
        <v>8.0500000000000002E-2</v>
      </c>
      <c r="E128" s="66">
        <v>7.0080000000000003E-2</v>
      </c>
      <c r="F128" s="66">
        <v>9.7570000000000004E-2</v>
      </c>
      <c r="G128" s="66">
        <v>0.59860999999999998</v>
      </c>
      <c r="H128" s="66">
        <v>0.81616999999999995</v>
      </c>
      <c r="I128" s="74">
        <v>8.8440000000000005E-2</v>
      </c>
      <c r="L128" s="67"/>
      <c r="M128" s="67"/>
      <c r="N128" s="58">
        <f t="shared" si="0"/>
        <v>8.0500000000000002E-2</v>
      </c>
      <c r="O128" s="67"/>
      <c r="W128" s="77"/>
      <c r="AA128" s="58">
        <f t="shared" si="4"/>
        <v>125</v>
      </c>
      <c r="AB128" s="58" t="s">
        <v>373</v>
      </c>
      <c r="AC128" s="58" t="s">
        <v>374</v>
      </c>
      <c r="AE128" s="70"/>
      <c r="AF128" s="71">
        <f t="shared" si="1"/>
        <v>8.9444444444444451E-2</v>
      </c>
      <c r="AG128" s="70">
        <f t="shared" si="2"/>
        <v>8.0500000000000002E-2</v>
      </c>
      <c r="AH128" s="70">
        <f t="shared" si="10"/>
        <v>8.0500000000000002E-2</v>
      </c>
      <c r="AI128" s="53"/>
      <c r="AJ128" s="53"/>
      <c r="AK128" s="72"/>
      <c r="AL128" s="70">
        <v>8.0500000000000002E-2</v>
      </c>
      <c r="AM128" s="70"/>
      <c r="AN128" s="70"/>
      <c r="AP128" s="70"/>
      <c r="AQ128" s="70"/>
    </row>
    <row r="129" spans="1:43" ht="12.75" customHeight="1" x14ac:dyDescent="0.2">
      <c r="A129" s="43"/>
      <c r="B129" s="64" t="s">
        <v>376</v>
      </c>
      <c r="C129" s="65" t="s">
        <v>375</v>
      </c>
      <c r="D129" s="66">
        <v>0.18160000000000001</v>
      </c>
      <c r="E129" s="66">
        <v>0.15809000000000001</v>
      </c>
      <c r="F129" s="66">
        <v>0.22012000000000001</v>
      </c>
      <c r="G129" s="66">
        <v>1.3504</v>
      </c>
      <c r="H129" s="66">
        <v>1.84121</v>
      </c>
      <c r="I129" s="74">
        <v>0.19950999999999999</v>
      </c>
      <c r="L129" s="67"/>
      <c r="M129" s="67"/>
      <c r="N129" s="58">
        <f t="shared" si="0"/>
        <v>0.18160000000000001</v>
      </c>
      <c r="O129" s="67"/>
      <c r="W129" s="77"/>
      <c r="AA129" s="58">
        <f t="shared" si="4"/>
        <v>126</v>
      </c>
      <c r="AB129" s="58" t="s">
        <v>375</v>
      </c>
      <c r="AC129" s="58" t="s">
        <v>376</v>
      </c>
      <c r="AE129" s="70"/>
      <c r="AF129" s="71">
        <f t="shared" si="1"/>
        <v>0.20177777777777778</v>
      </c>
      <c r="AG129" s="70">
        <f t="shared" si="2"/>
        <v>0.18160000000000001</v>
      </c>
      <c r="AH129" s="70">
        <f t="shared" si="10"/>
        <v>0.18160000000000001</v>
      </c>
      <c r="AI129" s="53"/>
      <c r="AJ129" s="53"/>
      <c r="AK129" s="72"/>
      <c r="AL129" s="70">
        <v>0.18160000000000001</v>
      </c>
      <c r="AM129" s="70"/>
      <c r="AN129" s="70"/>
      <c r="AP129" s="70"/>
      <c r="AQ129" s="70"/>
    </row>
    <row r="130" spans="1:43" ht="12.75" customHeight="1" x14ac:dyDescent="0.2">
      <c r="A130" s="43"/>
      <c r="B130" s="64" t="s">
        <v>378</v>
      </c>
      <c r="C130" s="65" t="s">
        <v>377</v>
      </c>
      <c r="D130" s="66">
        <v>0.4284</v>
      </c>
      <c r="E130" s="66">
        <v>0.37293999999999999</v>
      </c>
      <c r="F130" s="66">
        <v>0.51926000000000005</v>
      </c>
      <c r="G130" s="66">
        <v>3.1856300000000002</v>
      </c>
      <c r="H130" s="66">
        <v>4.3434600000000003</v>
      </c>
      <c r="I130" s="74">
        <v>0.47064</v>
      </c>
      <c r="L130" s="67"/>
      <c r="M130" s="67"/>
      <c r="N130" s="58">
        <f t="shared" si="0"/>
        <v>0.4284</v>
      </c>
      <c r="O130" s="67"/>
      <c r="W130" s="77"/>
      <c r="AA130" s="58">
        <f t="shared" si="4"/>
        <v>127</v>
      </c>
      <c r="AB130" s="58" t="s">
        <v>377</v>
      </c>
      <c r="AC130" s="58" t="s">
        <v>378</v>
      </c>
      <c r="AE130" s="70"/>
      <c r="AF130" s="71">
        <f t="shared" si="1"/>
        <v>0.47599999999999998</v>
      </c>
      <c r="AG130" s="70">
        <f t="shared" si="2"/>
        <v>0.4284</v>
      </c>
      <c r="AH130" s="70">
        <f t="shared" si="10"/>
        <v>0.4284</v>
      </c>
      <c r="AI130" s="53"/>
      <c r="AJ130" s="53"/>
      <c r="AK130" s="72"/>
      <c r="AL130" s="70">
        <v>0.4284</v>
      </c>
      <c r="AM130" s="70"/>
      <c r="AN130" s="70"/>
      <c r="AP130" s="70"/>
      <c r="AQ130" s="70"/>
    </row>
    <row r="131" spans="1:43" ht="12.75" customHeight="1" x14ac:dyDescent="0.2">
      <c r="A131" s="43"/>
      <c r="B131" s="64" t="s">
        <v>380</v>
      </c>
      <c r="C131" s="65" t="s">
        <v>379</v>
      </c>
      <c r="D131" s="66">
        <v>0.49</v>
      </c>
      <c r="E131" s="66">
        <v>0.42655999999999999</v>
      </c>
      <c r="F131" s="66">
        <v>0.59392999999999996</v>
      </c>
      <c r="G131" s="66">
        <v>3.6436899999999999</v>
      </c>
      <c r="H131" s="66">
        <v>4.9680099999999996</v>
      </c>
      <c r="I131" s="74">
        <v>0.53830999999999996</v>
      </c>
      <c r="L131" s="67"/>
      <c r="M131" s="67"/>
      <c r="N131" s="58">
        <f t="shared" si="0"/>
        <v>0.49</v>
      </c>
      <c r="O131" s="67"/>
      <c r="W131" s="77"/>
      <c r="AA131" s="58">
        <f t="shared" si="4"/>
        <v>128</v>
      </c>
      <c r="AB131" s="58" t="s">
        <v>379</v>
      </c>
      <c r="AC131" s="58" t="s">
        <v>380</v>
      </c>
      <c r="AE131" s="70"/>
      <c r="AF131" s="71">
        <f t="shared" si="1"/>
        <v>0.5444444444444444</v>
      </c>
      <c r="AG131" s="70">
        <f t="shared" si="2"/>
        <v>0.49</v>
      </c>
      <c r="AH131" s="70">
        <f t="shared" si="10"/>
        <v>0.49</v>
      </c>
      <c r="AI131" s="53"/>
      <c r="AJ131" s="53"/>
      <c r="AK131" s="72"/>
      <c r="AL131" s="70">
        <v>0.49</v>
      </c>
      <c r="AM131" s="70"/>
      <c r="AN131" s="70"/>
      <c r="AP131" s="70"/>
      <c r="AQ131" s="70"/>
    </row>
    <row r="132" spans="1:43" ht="12.75" customHeight="1" x14ac:dyDescent="0.2">
      <c r="A132" s="43"/>
      <c r="B132" s="64" t="s">
        <v>382</v>
      </c>
      <c r="C132" s="65" t="s">
        <v>381</v>
      </c>
      <c r="D132" s="66">
        <v>0.49</v>
      </c>
      <c r="E132" s="66">
        <v>0.42655999999999999</v>
      </c>
      <c r="F132" s="66">
        <v>0.59392999999999996</v>
      </c>
      <c r="G132" s="66">
        <v>3.6436899999999999</v>
      </c>
      <c r="H132" s="66">
        <v>4.9680099999999996</v>
      </c>
      <c r="I132" s="74">
        <v>0.53830999999999996</v>
      </c>
      <c r="L132" s="67"/>
      <c r="M132" s="67"/>
      <c r="N132" s="58">
        <f t="shared" si="0"/>
        <v>0.49</v>
      </c>
      <c r="O132" s="67"/>
      <c r="W132" s="77"/>
      <c r="AA132" s="58">
        <f t="shared" si="4"/>
        <v>129</v>
      </c>
      <c r="AB132" s="58" t="s">
        <v>381</v>
      </c>
      <c r="AC132" s="58" t="s">
        <v>382</v>
      </c>
      <c r="AE132" s="70"/>
      <c r="AF132" s="71">
        <f t="shared" si="1"/>
        <v>0.5444444444444444</v>
      </c>
      <c r="AG132" s="70">
        <f t="shared" si="2"/>
        <v>0.49</v>
      </c>
      <c r="AH132" s="70">
        <f t="shared" si="10"/>
        <v>0.49</v>
      </c>
      <c r="AI132" s="53"/>
      <c r="AJ132" s="53"/>
      <c r="AK132" s="72"/>
      <c r="AL132" s="70">
        <v>0.49</v>
      </c>
      <c r="AM132" s="70"/>
      <c r="AN132" s="70"/>
      <c r="AP132" s="70"/>
      <c r="AQ132" s="70"/>
    </row>
    <row r="133" spans="1:43" ht="12.75" customHeight="1" x14ac:dyDescent="0.2">
      <c r="A133" s="43"/>
      <c r="B133" s="64" t="s">
        <v>384</v>
      </c>
      <c r="C133" s="65" t="s">
        <v>383</v>
      </c>
      <c r="D133" s="66">
        <v>0.99</v>
      </c>
      <c r="E133" s="66">
        <v>0.86182000000000003</v>
      </c>
      <c r="F133" s="66">
        <v>1.19998</v>
      </c>
      <c r="G133" s="66">
        <v>7.3617400000000002</v>
      </c>
      <c r="H133" s="66">
        <v>10.037409999999999</v>
      </c>
      <c r="I133" s="74">
        <v>1.08761</v>
      </c>
      <c r="L133" s="67"/>
      <c r="M133" s="67"/>
      <c r="N133" s="58">
        <f t="shared" si="0"/>
        <v>0.99</v>
      </c>
      <c r="O133" s="67"/>
      <c r="W133" s="77"/>
      <c r="AA133" s="58">
        <f t="shared" si="4"/>
        <v>130</v>
      </c>
      <c r="AB133" s="58" t="s">
        <v>383</v>
      </c>
      <c r="AC133" s="58" t="s">
        <v>384</v>
      </c>
      <c r="AE133" s="70"/>
      <c r="AF133" s="71">
        <f t="shared" si="1"/>
        <v>1.0999999999999999</v>
      </c>
      <c r="AG133" s="70">
        <f t="shared" si="2"/>
        <v>0.99</v>
      </c>
      <c r="AH133" s="70">
        <f t="shared" si="10"/>
        <v>0.99</v>
      </c>
      <c r="AI133" s="53"/>
      <c r="AJ133" s="53"/>
      <c r="AK133" s="72"/>
      <c r="AL133" s="70">
        <v>0.99</v>
      </c>
      <c r="AM133" s="70"/>
      <c r="AN133" s="70"/>
      <c r="AP133" s="70"/>
      <c r="AQ133" s="70"/>
    </row>
    <row r="134" spans="1:43" ht="12.75" customHeight="1" x14ac:dyDescent="0.2">
      <c r="A134" s="43"/>
      <c r="B134" s="64" t="s">
        <v>386</v>
      </c>
      <c r="C134" s="65" t="s">
        <v>385</v>
      </c>
      <c r="D134" s="66">
        <v>1.9E-3</v>
      </c>
      <c r="E134" s="66">
        <v>1.65E-3</v>
      </c>
      <c r="F134" s="66">
        <v>2.3E-3</v>
      </c>
      <c r="G134" s="66">
        <v>1.413E-2</v>
      </c>
      <c r="H134" s="66">
        <v>1.9259999999999999E-2</v>
      </c>
      <c r="I134" s="74">
        <v>2.0899999999999998E-3</v>
      </c>
      <c r="L134" s="67"/>
      <c r="M134" s="67"/>
      <c r="N134" s="58">
        <f t="shared" si="0"/>
        <v>1.9E-3</v>
      </c>
      <c r="O134" s="67"/>
      <c r="W134" s="77"/>
      <c r="AA134" s="58">
        <f t="shared" si="4"/>
        <v>131</v>
      </c>
      <c r="AB134" s="58" t="s">
        <v>385</v>
      </c>
      <c r="AC134" s="58" t="s">
        <v>386</v>
      </c>
      <c r="AE134" s="70"/>
      <c r="AF134" s="71">
        <f t="shared" si="1"/>
        <v>2.1111111111111109E-3</v>
      </c>
      <c r="AG134" s="70">
        <f t="shared" si="2"/>
        <v>1.9E-3</v>
      </c>
      <c r="AH134" s="70">
        <f t="shared" si="10"/>
        <v>1.9E-3</v>
      </c>
      <c r="AI134" s="53"/>
      <c r="AJ134" s="53"/>
      <c r="AK134" s="72"/>
      <c r="AL134" s="70">
        <v>1.9E-3</v>
      </c>
      <c r="AM134" s="70"/>
      <c r="AN134" s="70"/>
      <c r="AP134" s="70"/>
      <c r="AQ134" s="70"/>
    </row>
    <row r="135" spans="1:43" ht="12.75" customHeight="1" x14ac:dyDescent="0.2">
      <c r="A135" s="43"/>
      <c r="B135" s="64" t="s">
        <v>388</v>
      </c>
      <c r="C135" s="65" t="s">
        <v>387</v>
      </c>
      <c r="D135" s="66">
        <v>0.16020000000000001</v>
      </c>
      <c r="E135" s="66">
        <v>0.13946</v>
      </c>
      <c r="F135" s="66">
        <v>0.19417999999999999</v>
      </c>
      <c r="G135" s="66">
        <v>1.19126</v>
      </c>
      <c r="H135" s="66">
        <v>1.6242399999999999</v>
      </c>
      <c r="I135" s="74">
        <v>0.17599999999999999</v>
      </c>
      <c r="L135" s="67"/>
      <c r="M135" s="67"/>
      <c r="N135" s="58">
        <f t="shared" si="0"/>
        <v>0.16020000000000001</v>
      </c>
      <c r="O135" s="67"/>
      <c r="W135" s="77"/>
      <c r="AA135" s="58">
        <f t="shared" si="4"/>
        <v>132</v>
      </c>
      <c r="AB135" s="58" t="s">
        <v>387</v>
      </c>
      <c r="AC135" s="58" t="s">
        <v>388</v>
      </c>
      <c r="AE135" s="70"/>
      <c r="AF135" s="71">
        <f t="shared" si="1"/>
        <v>0.17800000000000002</v>
      </c>
      <c r="AG135" s="70">
        <f t="shared" si="2"/>
        <v>0.16020000000000001</v>
      </c>
      <c r="AH135" s="70">
        <f t="shared" si="10"/>
        <v>0.16020000000000001</v>
      </c>
      <c r="AI135" s="53"/>
      <c r="AJ135" s="53"/>
      <c r="AK135" s="72"/>
      <c r="AL135" s="70">
        <v>0.16020000000000001</v>
      </c>
      <c r="AM135" s="70"/>
      <c r="AN135" s="70"/>
      <c r="AP135" s="70"/>
      <c r="AQ135" s="70"/>
    </row>
    <row r="136" spans="1:43" ht="12.75" customHeight="1" x14ac:dyDescent="0.2">
      <c r="A136" s="43"/>
      <c r="B136" s="64" t="s">
        <v>390</v>
      </c>
      <c r="C136" s="65" t="s">
        <v>389</v>
      </c>
      <c r="D136" s="66">
        <v>0.26679999999999998</v>
      </c>
      <c r="E136" s="66">
        <v>0.23225999999999999</v>
      </c>
      <c r="F136" s="66">
        <v>0.32339000000000001</v>
      </c>
      <c r="G136" s="66">
        <v>1.9839500000000001</v>
      </c>
      <c r="H136" s="66">
        <v>2.7050299999999998</v>
      </c>
      <c r="I136" s="74">
        <v>0.29310999999999998</v>
      </c>
      <c r="L136" s="67"/>
      <c r="M136" s="67"/>
      <c r="N136" s="58">
        <f t="shared" si="0"/>
        <v>0.26679999999999998</v>
      </c>
      <c r="O136" s="67"/>
      <c r="W136" s="77"/>
      <c r="AA136" s="58">
        <f t="shared" si="4"/>
        <v>133</v>
      </c>
      <c r="AB136" s="58" t="s">
        <v>389</v>
      </c>
      <c r="AC136" s="58" t="s">
        <v>390</v>
      </c>
      <c r="AE136" s="70"/>
      <c r="AF136" s="71">
        <f t="shared" si="1"/>
        <v>0.2964444444444444</v>
      </c>
      <c r="AG136" s="70">
        <f t="shared" si="2"/>
        <v>0.26679999999999998</v>
      </c>
      <c r="AH136" s="70">
        <f t="shared" si="10"/>
        <v>0.26679999999999998</v>
      </c>
      <c r="AI136" s="53"/>
      <c r="AJ136" s="53"/>
      <c r="AK136" s="72"/>
      <c r="AL136" s="70">
        <v>0.26679999999999998</v>
      </c>
      <c r="AM136" s="70"/>
      <c r="AN136" s="70"/>
      <c r="AP136" s="70"/>
      <c r="AQ136" s="70"/>
    </row>
    <row r="137" spans="1:43" ht="12.75" customHeight="1" x14ac:dyDescent="0.2">
      <c r="A137" s="43"/>
      <c r="B137" s="64" t="s">
        <v>392</v>
      </c>
      <c r="C137" s="65" t="s">
        <v>391</v>
      </c>
      <c r="D137" s="66">
        <v>0.38</v>
      </c>
      <c r="E137" s="66">
        <v>0.33079999999999998</v>
      </c>
      <c r="F137" s="66">
        <v>0.46060000000000001</v>
      </c>
      <c r="G137" s="66">
        <v>2.82572</v>
      </c>
      <c r="H137" s="66">
        <v>3.8527399999999998</v>
      </c>
      <c r="I137" s="74">
        <v>0.41747000000000001</v>
      </c>
      <c r="L137" s="67"/>
      <c r="M137" s="67"/>
      <c r="N137" s="58">
        <f t="shared" si="0"/>
        <v>0.38</v>
      </c>
      <c r="O137" s="67"/>
      <c r="W137" s="77"/>
      <c r="AA137" s="58">
        <f t="shared" si="4"/>
        <v>134</v>
      </c>
      <c r="AB137" s="58" t="s">
        <v>391</v>
      </c>
      <c r="AC137" s="58" t="s">
        <v>392</v>
      </c>
      <c r="AE137" s="70"/>
      <c r="AF137" s="71">
        <f t="shared" si="1"/>
        <v>0.42222222222222222</v>
      </c>
      <c r="AG137" s="70">
        <f t="shared" si="2"/>
        <v>0.38</v>
      </c>
      <c r="AH137" s="70">
        <f t="shared" si="10"/>
        <v>0.38</v>
      </c>
      <c r="AI137" s="53"/>
      <c r="AJ137" s="53"/>
      <c r="AK137" s="72"/>
      <c r="AL137" s="70">
        <v>0.38</v>
      </c>
      <c r="AM137" s="70"/>
      <c r="AN137" s="70"/>
      <c r="AP137" s="70"/>
      <c r="AQ137" s="70"/>
    </row>
    <row r="138" spans="1:43" ht="12.75" customHeight="1" x14ac:dyDescent="0.2">
      <c r="A138" s="43"/>
      <c r="B138" s="64" t="s">
        <v>394</v>
      </c>
      <c r="C138" s="65" t="s">
        <v>393</v>
      </c>
      <c r="D138" s="66">
        <v>8.6099999999999996E-2</v>
      </c>
      <c r="E138" s="66">
        <v>7.4950000000000003E-2</v>
      </c>
      <c r="F138" s="66">
        <v>0.10435999999999999</v>
      </c>
      <c r="G138" s="66">
        <v>0.64024999999999999</v>
      </c>
      <c r="H138" s="66">
        <v>0.87295</v>
      </c>
      <c r="I138" s="74">
        <v>9.4589999999999994E-2</v>
      </c>
      <c r="L138" s="67"/>
      <c r="M138" s="67"/>
      <c r="N138" s="58">
        <f t="shared" si="0"/>
        <v>8.6099999999999996E-2</v>
      </c>
      <c r="O138" s="67"/>
      <c r="W138" s="77"/>
      <c r="AA138" s="58">
        <f t="shared" si="4"/>
        <v>135</v>
      </c>
      <c r="AB138" s="58" t="s">
        <v>393</v>
      </c>
      <c r="AC138" s="58" t="s">
        <v>394</v>
      </c>
      <c r="AE138" s="70"/>
      <c r="AF138" s="71">
        <f t="shared" si="1"/>
        <v>9.5666666666666664E-2</v>
      </c>
      <c r="AG138" s="70">
        <f t="shared" si="2"/>
        <v>8.6099999999999996E-2</v>
      </c>
      <c r="AH138" s="70">
        <f t="shared" si="10"/>
        <v>8.6099999999999996E-2</v>
      </c>
      <c r="AI138" s="53"/>
      <c r="AJ138" s="53"/>
      <c r="AK138" s="72"/>
      <c r="AL138" s="70">
        <v>8.6099999999999996E-2</v>
      </c>
      <c r="AM138" s="70"/>
      <c r="AN138" s="70"/>
      <c r="AP138" s="70"/>
      <c r="AQ138" s="70"/>
    </row>
    <row r="139" spans="1:43" ht="12.75" customHeight="1" x14ac:dyDescent="0.2">
      <c r="A139" s="43"/>
      <c r="B139" s="64" t="s">
        <v>396</v>
      </c>
      <c r="C139" s="65" t="s">
        <v>395</v>
      </c>
      <c r="D139" s="66">
        <v>0.56459999999999999</v>
      </c>
      <c r="E139" s="66">
        <v>0.49149999999999999</v>
      </c>
      <c r="F139" s="66">
        <v>0.68435000000000001</v>
      </c>
      <c r="G139" s="66">
        <v>4.1984199999999996</v>
      </c>
      <c r="H139" s="66">
        <v>5.7243700000000004</v>
      </c>
      <c r="I139" s="74">
        <v>0.62026999999999999</v>
      </c>
      <c r="L139" s="67"/>
      <c r="M139" s="67"/>
      <c r="N139" s="58">
        <f t="shared" si="0"/>
        <v>0.56459999999999999</v>
      </c>
      <c r="O139" s="67"/>
      <c r="W139" s="77"/>
      <c r="AA139" s="58">
        <f t="shared" si="4"/>
        <v>136</v>
      </c>
      <c r="AB139" s="58" t="s">
        <v>395</v>
      </c>
      <c r="AC139" s="58" t="s">
        <v>396</v>
      </c>
      <c r="AE139" s="70"/>
      <c r="AF139" s="71">
        <f t="shared" si="1"/>
        <v>0.6273333333333333</v>
      </c>
      <c r="AG139" s="70">
        <f t="shared" si="2"/>
        <v>0.56459999999999999</v>
      </c>
      <c r="AH139" s="70">
        <f t="shared" si="10"/>
        <v>0.56459999999999999</v>
      </c>
      <c r="AI139" s="53"/>
      <c r="AJ139" s="53"/>
      <c r="AK139" s="72"/>
      <c r="AL139" s="70">
        <v>0.56459999999999999</v>
      </c>
      <c r="AM139" s="70"/>
      <c r="AN139" s="70"/>
      <c r="AP139" s="70"/>
      <c r="AQ139" s="70"/>
    </row>
    <row r="140" spans="1:43" ht="12.75" customHeight="1" x14ac:dyDescent="0.2">
      <c r="A140" s="43"/>
      <c r="B140" s="64" t="s">
        <v>398</v>
      </c>
      <c r="C140" s="65" t="s">
        <v>397</v>
      </c>
      <c r="D140" s="66">
        <v>0.90859999999999996</v>
      </c>
      <c r="E140" s="66">
        <v>0.79096</v>
      </c>
      <c r="F140" s="66">
        <v>1.10131</v>
      </c>
      <c r="G140" s="66">
        <v>6.7564399999999996</v>
      </c>
      <c r="H140" s="66">
        <v>9.2121099999999991</v>
      </c>
      <c r="I140" s="74">
        <v>0.99819000000000002</v>
      </c>
      <c r="L140" s="67"/>
      <c r="M140" s="67"/>
      <c r="N140" s="58">
        <f t="shared" si="0"/>
        <v>0.90859999999999996</v>
      </c>
      <c r="O140" s="67"/>
      <c r="W140" s="77"/>
      <c r="AA140" s="58">
        <f t="shared" si="4"/>
        <v>137</v>
      </c>
      <c r="AB140" s="58" t="s">
        <v>397</v>
      </c>
      <c r="AC140" s="58" t="s">
        <v>398</v>
      </c>
      <c r="AE140" s="70"/>
      <c r="AF140" s="71">
        <f t="shared" si="1"/>
        <v>1.0095555555555555</v>
      </c>
      <c r="AG140" s="70">
        <f t="shared" si="2"/>
        <v>0.90859999999999996</v>
      </c>
      <c r="AH140" s="70">
        <f t="shared" si="10"/>
        <v>0.90859999999999996</v>
      </c>
      <c r="AI140" s="53"/>
      <c r="AJ140" s="53"/>
      <c r="AK140" s="72"/>
      <c r="AL140" s="70">
        <v>0.90859999999999996</v>
      </c>
      <c r="AM140" s="70"/>
      <c r="AN140" s="70"/>
      <c r="AP140" s="70"/>
      <c r="AQ140" s="70"/>
    </row>
    <row r="141" spans="1:43" ht="12.75" customHeight="1" x14ac:dyDescent="0.2">
      <c r="A141" s="43"/>
      <c r="B141" s="64" t="s">
        <v>400</v>
      </c>
      <c r="C141" s="65" t="s">
        <v>399</v>
      </c>
      <c r="D141" s="66">
        <v>0.8</v>
      </c>
      <c r="E141" s="66">
        <v>0.69642000000000004</v>
      </c>
      <c r="F141" s="66">
        <v>0.96967999999999999</v>
      </c>
      <c r="G141" s="66">
        <v>5.9488799999999999</v>
      </c>
      <c r="H141" s="66">
        <v>8.1110399999999991</v>
      </c>
      <c r="I141" s="74">
        <v>0.87887999999999999</v>
      </c>
      <c r="L141" s="67"/>
      <c r="M141" s="67"/>
      <c r="N141" s="58">
        <f t="shared" si="0"/>
        <v>0.8</v>
      </c>
      <c r="O141" s="67"/>
      <c r="W141" s="77"/>
      <c r="AA141" s="58">
        <f t="shared" si="4"/>
        <v>138</v>
      </c>
      <c r="AB141" s="58" t="s">
        <v>399</v>
      </c>
      <c r="AC141" s="58" t="s">
        <v>400</v>
      </c>
      <c r="AE141" s="70"/>
      <c r="AF141" s="71">
        <f t="shared" si="1"/>
        <v>0.88888888888888895</v>
      </c>
      <c r="AG141" s="70">
        <f t="shared" si="2"/>
        <v>0.8</v>
      </c>
      <c r="AH141" s="70">
        <f t="shared" si="10"/>
        <v>0.8</v>
      </c>
      <c r="AI141" s="53"/>
      <c r="AJ141" s="53"/>
      <c r="AK141" s="72"/>
      <c r="AL141" s="70">
        <v>0.8</v>
      </c>
      <c r="AM141" s="70"/>
      <c r="AN141" s="70"/>
      <c r="AP141" s="70"/>
      <c r="AQ141" s="70"/>
    </row>
    <row r="142" spans="1:43" ht="12.75" customHeight="1" x14ac:dyDescent="0.2">
      <c r="A142" s="43"/>
      <c r="B142" s="64" t="s">
        <v>402</v>
      </c>
      <c r="C142" s="65" t="s">
        <v>401</v>
      </c>
      <c r="D142" s="66">
        <v>0.8</v>
      </c>
      <c r="E142" s="66">
        <v>0.69642000000000004</v>
      </c>
      <c r="F142" s="66">
        <v>0.96967999999999999</v>
      </c>
      <c r="G142" s="66">
        <v>5.9488799999999999</v>
      </c>
      <c r="H142" s="66">
        <v>8.1110399999999991</v>
      </c>
      <c r="I142" s="74">
        <v>0.87887999999999999</v>
      </c>
      <c r="L142" s="67"/>
      <c r="M142" s="67"/>
      <c r="N142" s="58">
        <f t="shared" si="0"/>
        <v>0.8</v>
      </c>
      <c r="O142" s="67"/>
      <c r="W142" s="77"/>
      <c r="AA142" s="58">
        <f t="shared" si="4"/>
        <v>139</v>
      </c>
      <c r="AB142" s="58" t="s">
        <v>401</v>
      </c>
      <c r="AC142" s="58" t="s">
        <v>402</v>
      </c>
      <c r="AE142" s="70"/>
      <c r="AF142" s="71">
        <f t="shared" si="1"/>
        <v>0.88888888888888895</v>
      </c>
      <c r="AG142" s="70">
        <f t="shared" si="2"/>
        <v>0.8</v>
      </c>
      <c r="AH142" s="70">
        <f t="shared" si="10"/>
        <v>0.8</v>
      </c>
      <c r="AI142" s="53"/>
      <c r="AJ142" s="53"/>
      <c r="AK142" s="72"/>
      <c r="AL142" s="70">
        <v>0.8</v>
      </c>
      <c r="AM142" s="70"/>
      <c r="AN142" s="70"/>
      <c r="AP142" s="70"/>
      <c r="AQ142" s="70"/>
    </row>
    <row r="143" spans="1:43" ht="12.75" customHeight="1" x14ac:dyDescent="0.2">
      <c r="A143" s="43"/>
      <c r="B143" s="64" t="s">
        <v>404</v>
      </c>
      <c r="C143" s="65" t="s">
        <v>403</v>
      </c>
      <c r="D143" s="66">
        <v>0.8</v>
      </c>
      <c r="E143" s="66">
        <v>0.69642000000000004</v>
      </c>
      <c r="F143" s="66">
        <v>0.96967999999999999</v>
      </c>
      <c r="G143" s="66">
        <v>5.9488799999999999</v>
      </c>
      <c r="H143" s="66">
        <v>8.1110399999999991</v>
      </c>
      <c r="I143" s="74">
        <v>0.87887999999999999</v>
      </c>
      <c r="L143" s="67"/>
      <c r="M143" s="67"/>
      <c r="N143" s="58">
        <f t="shared" si="0"/>
        <v>0.8</v>
      </c>
      <c r="O143" s="67"/>
      <c r="W143" s="77"/>
      <c r="AA143" s="58">
        <f t="shared" si="4"/>
        <v>140</v>
      </c>
      <c r="AB143" s="58" t="s">
        <v>403</v>
      </c>
      <c r="AC143" s="58" t="s">
        <v>404</v>
      </c>
      <c r="AE143" s="70"/>
      <c r="AF143" s="71">
        <f t="shared" si="1"/>
        <v>0.88888888888888895</v>
      </c>
      <c r="AG143" s="70">
        <f t="shared" si="2"/>
        <v>0.8</v>
      </c>
      <c r="AH143" s="70">
        <f t="shared" si="10"/>
        <v>0.8</v>
      </c>
      <c r="AI143" s="53"/>
      <c r="AJ143" s="53"/>
      <c r="AK143" s="72"/>
      <c r="AL143" s="70">
        <v>0.8</v>
      </c>
      <c r="AM143" s="70"/>
      <c r="AN143" s="70"/>
      <c r="AP143" s="70"/>
      <c r="AQ143" s="70"/>
    </row>
    <row r="144" spans="1:43" ht="12.75" customHeight="1" x14ac:dyDescent="0.2">
      <c r="A144" s="43"/>
      <c r="B144" s="64" t="s">
        <v>406</v>
      </c>
      <c r="C144" s="65" t="s">
        <v>405</v>
      </c>
      <c r="D144" s="66">
        <v>2.1999999999999999E-2</v>
      </c>
      <c r="E144" s="66">
        <v>1.915E-2</v>
      </c>
      <c r="F144" s="66">
        <v>2.6669999999999999E-2</v>
      </c>
      <c r="G144" s="66">
        <v>0.16359000000000001</v>
      </c>
      <c r="H144" s="66">
        <v>0.22305</v>
      </c>
      <c r="I144" s="74">
        <v>2.4170000000000001E-2</v>
      </c>
      <c r="L144" s="67"/>
      <c r="M144" s="67"/>
      <c r="N144" s="58">
        <f t="shared" si="0"/>
        <v>2.1999999999999999E-2</v>
      </c>
      <c r="O144" s="67"/>
      <c r="W144" s="77"/>
      <c r="AA144" s="58">
        <f t="shared" si="4"/>
        <v>141</v>
      </c>
      <c r="AB144" s="58" t="s">
        <v>405</v>
      </c>
      <c r="AC144" s="58" t="s">
        <v>406</v>
      </c>
      <c r="AE144" s="70"/>
      <c r="AF144" s="71">
        <f t="shared" si="1"/>
        <v>2.4444444444444442E-2</v>
      </c>
      <c r="AG144" s="70">
        <f t="shared" si="2"/>
        <v>2.1999999999999999E-2</v>
      </c>
      <c r="AH144" s="70">
        <f t="shared" si="10"/>
        <v>2.1999999999999999E-2</v>
      </c>
      <c r="AI144" s="53"/>
      <c r="AJ144" s="53"/>
      <c r="AK144" s="72"/>
      <c r="AL144" s="70">
        <v>2.1999999999999999E-2</v>
      </c>
      <c r="AM144" s="70"/>
      <c r="AN144" s="70"/>
      <c r="AP144" s="70"/>
      <c r="AQ144" s="70"/>
    </row>
    <row r="145" spans="1:43" ht="12.75" customHeight="1" x14ac:dyDescent="0.2">
      <c r="A145" s="43"/>
      <c r="B145" s="64" t="s">
        <v>408</v>
      </c>
      <c r="C145" s="65" t="s">
        <v>407</v>
      </c>
      <c r="D145" s="66">
        <v>0.99</v>
      </c>
      <c r="E145" s="66">
        <v>0.86182000000000003</v>
      </c>
      <c r="F145" s="66">
        <v>1.19998</v>
      </c>
      <c r="G145" s="66">
        <v>7.3617400000000002</v>
      </c>
      <c r="H145" s="66">
        <v>10.037409999999999</v>
      </c>
      <c r="I145" s="74">
        <v>1.08761</v>
      </c>
      <c r="L145" s="67"/>
      <c r="M145" s="67"/>
      <c r="N145" s="58">
        <f t="shared" si="0"/>
        <v>0.99</v>
      </c>
      <c r="O145" s="67"/>
      <c r="W145" s="77"/>
      <c r="AA145" s="58">
        <f t="shared" si="4"/>
        <v>142</v>
      </c>
      <c r="AB145" s="58" t="s">
        <v>407</v>
      </c>
      <c r="AC145" s="58" t="s">
        <v>408</v>
      </c>
      <c r="AE145" s="70"/>
      <c r="AF145" s="71">
        <f t="shared" si="1"/>
        <v>1.0999999999999999</v>
      </c>
      <c r="AG145" s="70">
        <f t="shared" si="2"/>
        <v>0.99</v>
      </c>
      <c r="AH145" s="70">
        <f t="shared" si="10"/>
        <v>0.99</v>
      </c>
      <c r="AI145" s="53"/>
      <c r="AJ145" s="53"/>
      <c r="AK145" s="72"/>
      <c r="AL145" s="70">
        <v>0.99</v>
      </c>
      <c r="AM145" s="70"/>
      <c r="AN145" s="70"/>
      <c r="AP145" s="70"/>
      <c r="AQ145" s="70"/>
    </row>
    <row r="146" spans="1:43" ht="12.75" customHeight="1" x14ac:dyDescent="0.2">
      <c r="A146" s="43"/>
      <c r="B146" s="64" t="s">
        <v>410</v>
      </c>
      <c r="C146" s="65" t="s">
        <v>409</v>
      </c>
      <c r="D146" s="66">
        <v>1.9900000000000001E-2</v>
      </c>
      <c r="E146" s="66">
        <v>1.7319999999999999E-2</v>
      </c>
      <c r="F146" s="66">
        <v>2.4119999999999999E-2</v>
      </c>
      <c r="G146" s="66">
        <v>0.14798</v>
      </c>
      <c r="H146" s="66">
        <v>0.20175999999999999</v>
      </c>
      <c r="I146" s="74">
        <v>2.1860000000000001E-2</v>
      </c>
      <c r="L146" s="67"/>
      <c r="M146" s="67"/>
      <c r="N146" s="58">
        <f t="shared" si="0"/>
        <v>1.9900000000000001E-2</v>
      </c>
      <c r="O146" s="67"/>
      <c r="W146" s="77"/>
      <c r="AA146" s="58">
        <f t="shared" si="4"/>
        <v>143</v>
      </c>
      <c r="AB146" s="58" t="s">
        <v>409</v>
      </c>
      <c r="AC146" s="58" t="s">
        <v>410</v>
      </c>
      <c r="AE146" s="70"/>
      <c r="AF146" s="71">
        <f t="shared" si="1"/>
        <v>2.2111111111111113E-2</v>
      </c>
      <c r="AG146" s="70">
        <f t="shared" si="2"/>
        <v>1.9900000000000001E-2</v>
      </c>
      <c r="AH146" s="70">
        <f t="shared" si="10"/>
        <v>1.9900000000000001E-2</v>
      </c>
      <c r="AI146" s="53"/>
      <c r="AJ146" s="53"/>
      <c r="AK146" s="72"/>
      <c r="AL146" s="70">
        <v>1.9900000000000001E-2</v>
      </c>
      <c r="AM146" s="70"/>
      <c r="AN146" s="70"/>
      <c r="AP146" s="70"/>
      <c r="AQ146" s="70"/>
    </row>
    <row r="147" spans="1:43" ht="12.75" customHeight="1" x14ac:dyDescent="0.2">
      <c r="A147" s="43"/>
      <c r="B147" s="64" t="s">
        <v>412</v>
      </c>
      <c r="C147" s="65" t="s">
        <v>411</v>
      </c>
      <c r="D147" s="66">
        <v>0.91</v>
      </c>
      <c r="E147" s="66">
        <v>0.79218</v>
      </c>
      <c r="F147" s="66">
        <v>1.10301</v>
      </c>
      <c r="G147" s="66">
        <v>6.7668499999999998</v>
      </c>
      <c r="H147" s="66">
        <v>9.2263099999999998</v>
      </c>
      <c r="I147" s="74">
        <v>0.99973000000000001</v>
      </c>
      <c r="L147" s="67"/>
      <c r="M147" s="67"/>
      <c r="N147" s="58">
        <f t="shared" si="0"/>
        <v>0.91</v>
      </c>
      <c r="O147" s="67"/>
      <c r="W147" s="77"/>
      <c r="AA147" s="58">
        <f t="shared" si="4"/>
        <v>144</v>
      </c>
      <c r="AB147" s="58" t="s">
        <v>411</v>
      </c>
      <c r="AC147" s="58" t="s">
        <v>412</v>
      </c>
      <c r="AE147" s="70"/>
      <c r="AF147" s="71">
        <f t="shared" si="1"/>
        <v>1.0111111111111111</v>
      </c>
      <c r="AG147" s="70">
        <f t="shared" si="2"/>
        <v>0.91</v>
      </c>
      <c r="AH147" s="70">
        <f t="shared" si="10"/>
        <v>0.91</v>
      </c>
      <c r="AI147" s="53"/>
      <c r="AJ147" s="53"/>
      <c r="AK147" s="72"/>
      <c r="AL147" s="70">
        <v>0.91</v>
      </c>
      <c r="AM147" s="70"/>
      <c r="AN147" s="70"/>
      <c r="AP147" s="70"/>
      <c r="AQ147" s="70"/>
    </row>
    <row r="148" spans="1:43" ht="12.75" customHeight="1" x14ac:dyDescent="0.2">
      <c r="A148" s="43"/>
      <c r="B148" s="64" t="s">
        <v>414</v>
      </c>
      <c r="C148" s="65" t="s">
        <v>413</v>
      </c>
      <c r="D148" s="66">
        <v>1.4999999999999999E-2</v>
      </c>
      <c r="E148" s="66">
        <v>1.306E-2</v>
      </c>
      <c r="F148" s="66">
        <v>1.8180000000000002E-2</v>
      </c>
      <c r="G148" s="66">
        <v>0.11154</v>
      </c>
      <c r="H148" s="66">
        <v>0.15207999999999999</v>
      </c>
      <c r="I148" s="74">
        <v>1.6480000000000002E-2</v>
      </c>
      <c r="L148" s="67"/>
      <c r="M148" s="67"/>
      <c r="N148" s="58">
        <f t="shared" si="0"/>
        <v>1.4999999999999999E-2</v>
      </c>
      <c r="O148" s="67"/>
      <c r="W148" s="77"/>
      <c r="AA148" s="58">
        <f t="shared" si="4"/>
        <v>145</v>
      </c>
      <c r="AB148" s="58" t="s">
        <v>413</v>
      </c>
      <c r="AC148" s="58" t="s">
        <v>414</v>
      </c>
      <c r="AE148" s="70"/>
      <c r="AF148" s="71">
        <f t="shared" si="1"/>
        <v>1.6666666666666666E-2</v>
      </c>
      <c r="AG148" s="70">
        <f t="shared" si="2"/>
        <v>1.4999999999999999E-2</v>
      </c>
      <c r="AH148" s="70">
        <f t="shared" si="10"/>
        <v>1.4999999999999999E-2</v>
      </c>
      <c r="AI148" s="53"/>
      <c r="AJ148" s="53"/>
      <c r="AK148" s="72"/>
      <c r="AL148" s="70">
        <v>1.4999999999999999E-2</v>
      </c>
      <c r="AM148" s="70"/>
      <c r="AN148" s="70"/>
      <c r="AP148" s="70"/>
      <c r="AQ148" s="70"/>
    </row>
    <row r="149" spans="1:43" ht="12.75" customHeight="1" x14ac:dyDescent="0.2">
      <c r="A149" s="43"/>
      <c r="B149" s="64" t="s">
        <v>416</v>
      </c>
      <c r="C149" s="65" t="s">
        <v>415</v>
      </c>
      <c r="D149" s="66">
        <v>1.34E-2</v>
      </c>
      <c r="E149" s="66">
        <v>1.167E-2</v>
      </c>
      <c r="F149" s="66">
        <v>1.6240000000000001E-2</v>
      </c>
      <c r="G149" s="66">
        <v>9.9640000000000006E-2</v>
      </c>
      <c r="H149" s="66">
        <v>0.13586000000000001</v>
      </c>
      <c r="I149" s="74">
        <v>1.472E-2</v>
      </c>
      <c r="L149" s="67"/>
      <c r="M149" s="67"/>
      <c r="N149" s="58">
        <f t="shared" si="0"/>
        <v>1.34E-2</v>
      </c>
      <c r="O149" s="67"/>
      <c r="W149" s="77"/>
      <c r="AA149" s="58">
        <f t="shared" si="4"/>
        <v>146</v>
      </c>
      <c r="AB149" s="58" t="s">
        <v>415</v>
      </c>
      <c r="AC149" s="58" t="s">
        <v>416</v>
      </c>
      <c r="AE149" s="70"/>
      <c r="AF149" s="71">
        <f t="shared" si="1"/>
        <v>1.4888888888888889E-2</v>
      </c>
      <c r="AG149" s="70">
        <f t="shared" si="2"/>
        <v>1.34E-2</v>
      </c>
      <c r="AH149" s="70">
        <f t="shared" si="10"/>
        <v>1.34E-2</v>
      </c>
      <c r="AI149" s="53"/>
      <c r="AJ149" s="53"/>
      <c r="AK149" s="72"/>
      <c r="AL149" s="70">
        <v>1.34E-2</v>
      </c>
      <c r="AM149" s="70"/>
      <c r="AN149" s="70"/>
      <c r="AP149" s="70"/>
      <c r="AQ149" s="70"/>
    </row>
    <row r="150" spans="1:43" ht="12.75" customHeight="1" x14ac:dyDescent="0.2">
      <c r="A150" s="43"/>
      <c r="B150" s="64" t="s">
        <v>418</v>
      </c>
      <c r="C150" s="65" t="s">
        <v>417</v>
      </c>
      <c r="D150" s="66">
        <v>1.34E-2</v>
      </c>
      <c r="E150" s="66">
        <v>1.167E-2</v>
      </c>
      <c r="F150" s="66">
        <v>1.6240000000000001E-2</v>
      </c>
      <c r="G150" s="66">
        <v>9.9640000000000006E-2</v>
      </c>
      <c r="H150" s="66">
        <v>0.13586000000000001</v>
      </c>
      <c r="I150" s="74">
        <v>1.472E-2</v>
      </c>
      <c r="L150" s="67"/>
      <c r="M150" s="67"/>
      <c r="N150" s="58">
        <f t="shared" si="0"/>
        <v>1.34E-2</v>
      </c>
      <c r="O150" s="67"/>
      <c r="W150" s="77"/>
      <c r="AA150" s="58">
        <f t="shared" si="4"/>
        <v>147</v>
      </c>
      <c r="AB150" s="58" t="s">
        <v>417</v>
      </c>
      <c r="AC150" s="58" t="s">
        <v>418</v>
      </c>
      <c r="AE150" s="70"/>
      <c r="AF150" s="71">
        <f t="shared" si="1"/>
        <v>1.4888888888888889E-2</v>
      </c>
      <c r="AG150" s="70">
        <f t="shared" si="2"/>
        <v>1.34E-2</v>
      </c>
      <c r="AH150" s="70">
        <f t="shared" si="10"/>
        <v>1.34E-2</v>
      </c>
      <c r="AI150" s="53"/>
      <c r="AJ150" s="53"/>
      <c r="AK150" s="72"/>
      <c r="AL150" s="70">
        <v>1.34E-2</v>
      </c>
      <c r="AM150" s="70"/>
      <c r="AN150" s="70"/>
      <c r="AP150" s="70"/>
      <c r="AQ150" s="70"/>
    </row>
    <row r="151" spans="1:43" ht="12.75" customHeight="1" x14ac:dyDescent="0.2">
      <c r="A151" s="43"/>
      <c r="B151" s="64" t="s">
        <v>420</v>
      </c>
      <c r="C151" s="65" t="s">
        <v>419</v>
      </c>
      <c r="D151" s="66">
        <v>0.02</v>
      </c>
      <c r="E151" s="66">
        <v>1.7409999999999998E-2</v>
      </c>
      <c r="F151" s="66">
        <v>2.4240000000000001E-2</v>
      </c>
      <c r="G151" s="66">
        <v>0.14871999999999999</v>
      </c>
      <c r="H151" s="66">
        <v>0.20277999999999999</v>
      </c>
      <c r="I151" s="74">
        <v>2.197E-2</v>
      </c>
      <c r="L151" s="67"/>
      <c r="M151" s="67"/>
      <c r="N151" s="58">
        <f t="shared" si="0"/>
        <v>0.02</v>
      </c>
      <c r="O151" s="67"/>
      <c r="W151" s="77"/>
      <c r="AA151" s="58">
        <f t="shared" si="4"/>
        <v>148</v>
      </c>
      <c r="AB151" s="58" t="s">
        <v>419</v>
      </c>
      <c r="AC151" s="58" t="s">
        <v>420</v>
      </c>
      <c r="AE151" s="70"/>
      <c r="AF151" s="71">
        <f t="shared" si="1"/>
        <v>2.2222222222222223E-2</v>
      </c>
      <c r="AG151" s="70">
        <f t="shared" si="2"/>
        <v>0.02</v>
      </c>
      <c r="AH151" s="70">
        <f t="shared" si="10"/>
        <v>0.02</v>
      </c>
      <c r="AI151" s="53"/>
      <c r="AJ151" s="53"/>
      <c r="AK151" s="72"/>
      <c r="AL151" s="70">
        <v>0.02</v>
      </c>
      <c r="AM151" s="70"/>
      <c r="AN151" s="70"/>
      <c r="AP151" s="70"/>
      <c r="AQ151" s="70"/>
    </row>
    <row r="152" spans="1:43" ht="12.75" customHeight="1" x14ac:dyDescent="0.2">
      <c r="A152" s="43"/>
      <c r="B152" s="64" t="s">
        <v>422</v>
      </c>
      <c r="C152" s="65" t="s">
        <v>421</v>
      </c>
      <c r="D152" s="66">
        <v>0.02</v>
      </c>
      <c r="E152" s="66">
        <v>1.7409999999999998E-2</v>
      </c>
      <c r="F152" s="66">
        <v>2.4240000000000001E-2</v>
      </c>
      <c r="G152" s="66">
        <v>0.14871999999999999</v>
      </c>
      <c r="H152" s="66">
        <v>0.20277999999999999</v>
      </c>
      <c r="I152" s="74">
        <v>2.197E-2</v>
      </c>
      <c r="L152" s="67"/>
      <c r="M152" s="67"/>
      <c r="N152" s="58">
        <f t="shared" si="0"/>
        <v>0.02</v>
      </c>
      <c r="O152" s="67"/>
      <c r="W152" s="77"/>
      <c r="AA152" s="58">
        <f t="shared" si="4"/>
        <v>149</v>
      </c>
      <c r="AB152" s="58" t="s">
        <v>421</v>
      </c>
      <c r="AC152" s="58" t="s">
        <v>422</v>
      </c>
      <c r="AE152" s="70"/>
      <c r="AF152" s="71">
        <f t="shared" si="1"/>
        <v>2.2222222222222223E-2</v>
      </c>
      <c r="AG152" s="70">
        <f t="shared" si="2"/>
        <v>0.02</v>
      </c>
      <c r="AH152" s="70">
        <f t="shared" si="10"/>
        <v>0.02</v>
      </c>
      <c r="AI152" s="53"/>
      <c r="AJ152" s="53"/>
      <c r="AK152" s="72"/>
      <c r="AL152" s="70">
        <v>0.02</v>
      </c>
      <c r="AM152" s="70"/>
      <c r="AN152" s="70"/>
      <c r="AP152" s="70"/>
      <c r="AQ152" s="70"/>
    </row>
    <row r="153" spans="1:43" ht="12.75" customHeight="1" x14ac:dyDescent="0.2">
      <c r="A153" s="43"/>
      <c r="B153" s="64" t="s">
        <v>424</v>
      </c>
      <c r="C153" s="65" t="s">
        <v>423</v>
      </c>
      <c r="D153" s="66">
        <v>0.02</v>
      </c>
      <c r="E153" s="66">
        <v>1.7409999999999998E-2</v>
      </c>
      <c r="F153" s="66">
        <v>2.4240000000000001E-2</v>
      </c>
      <c r="G153" s="66">
        <v>0.14871999999999999</v>
      </c>
      <c r="H153" s="66">
        <v>0.20277999999999999</v>
      </c>
      <c r="I153" s="74">
        <v>2.197E-2</v>
      </c>
      <c r="L153" s="67"/>
      <c r="M153" s="67"/>
      <c r="N153" s="58">
        <f t="shared" si="0"/>
        <v>0.02</v>
      </c>
      <c r="O153" s="67"/>
      <c r="W153" s="77"/>
      <c r="AA153" s="58">
        <f t="shared" si="4"/>
        <v>150</v>
      </c>
      <c r="AB153" s="58" t="s">
        <v>423</v>
      </c>
      <c r="AC153" s="58" t="s">
        <v>424</v>
      </c>
      <c r="AE153" s="70"/>
      <c r="AF153" s="71">
        <f t="shared" si="1"/>
        <v>2.2222222222222223E-2</v>
      </c>
      <c r="AG153" s="70">
        <f t="shared" si="2"/>
        <v>0.02</v>
      </c>
      <c r="AH153" s="70">
        <f t="shared" si="10"/>
        <v>0.02</v>
      </c>
      <c r="AI153" s="53"/>
      <c r="AJ153" s="53"/>
      <c r="AK153" s="72"/>
      <c r="AL153" s="70">
        <v>0.02</v>
      </c>
      <c r="AM153" s="70"/>
      <c r="AN153" s="70"/>
      <c r="AP153" s="70"/>
      <c r="AQ153" s="70"/>
    </row>
    <row r="154" spans="1:43" ht="12.75" customHeight="1" x14ac:dyDescent="0.2">
      <c r="A154" s="43"/>
      <c r="B154" s="64" t="s">
        <v>426</v>
      </c>
      <c r="C154" s="65" t="s">
        <v>425</v>
      </c>
      <c r="D154" s="66">
        <v>0.02</v>
      </c>
      <c r="E154" s="66">
        <v>1.7409999999999998E-2</v>
      </c>
      <c r="F154" s="66">
        <v>2.4240000000000001E-2</v>
      </c>
      <c r="G154" s="66">
        <v>0.14871999999999999</v>
      </c>
      <c r="H154" s="66">
        <v>0.20277999999999999</v>
      </c>
      <c r="I154" s="74">
        <v>2.197E-2</v>
      </c>
      <c r="L154" s="67"/>
      <c r="M154" s="67"/>
      <c r="N154" s="58">
        <f t="shared" si="0"/>
        <v>0.02</v>
      </c>
      <c r="O154" s="67"/>
      <c r="W154" s="77"/>
      <c r="AA154" s="58">
        <f t="shared" si="4"/>
        <v>151</v>
      </c>
      <c r="AB154" s="58" t="s">
        <v>425</v>
      </c>
      <c r="AC154" s="58" t="s">
        <v>426</v>
      </c>
      <c r="AE154" s="70"/>
      <c r="AF154" s="71">
        <f t="shared" si="1"/>
        <v>2.2222222222222223E-2</v>
      </c>
      <c r="AG154" s="70">
        <f t="shared" si="2"/>
        <v>0.02</v>
      </c>
      <c r="AH154" s="70">
        <f t="shared" si="10"/>
        <v>0.02</v>
      </c>
      <c r="AI154" s="53"/>
      <c r="AJ154" s="53"/>
      <c r="AK154" s="72"/>
      <c r="AL154" s="70">
        <v>0.02</v>
      </c>
      <c r="AM154" s="70"/>
      <c r="AN154" s="70"/>
      <c r="AP154" s="70"/>
      <c r="AQ154" s="70"/>
    </row>
    <row r="155" spans="1:43" ht="12.75" customHeight="1" x14ac:dyDescent="0.2">
      <c r="A155" s="43"/>
      <c r="B155" s="64" t="s">
        <v>428</v>
      </c>
      <c r="C155" s="65" t="s">
        <v>427</v>
      </c>
      <c r="D155" s="66">
        <v>0.02</v>
      </c>
      <c r="E155" s="66">
        <v>1.7409999999999998E-2</v>
      </c>
      <c r="F155" s="66">
        <v>2.4240000000000001E-2</v>
      </c>
      <c r="G155" s="66">
        <v>0.14871999999999999</v>
      </c>
      <c r="H155" s="66">
        <v>0.20277999999999999</v>
      </c>
      <c r="I155" s="74">
        <v>2.197E-2</v>
      </c>
      <c r="L155" s="67"/>
      <c r="M155" s="67"/>
      <c r="N155" s="58">
        <f t="shared" si="0"/>
        <v>0.02</v>
      </c>
      <c r="O155" s="67"/>
      <c r="W155" s="77"/>
      <c r="AA155" s="58">
        <f t="shared" si="4"/>
        <v>152</v>
      </c>
      <c r="AB155" s="58" t="s">
        <v>427</v>
      </c>
      <c r="AC155" s="58" t="s">
        <v>428</v>
      </c>
      <c r="AE155" s="70"/>
      <c r="AF155" s="71">
        <f t="shared" si="1"/>
        <v>2.2222222222222223E-2</v>
      </c>
      <c r="AG155" s="70">
        <f t="shared" si="2"/>
        <v>0.02</v>
      </c>
      <c r="AH155" s="70">
        <f t="shared" si="10"/>
        <v>0.02</v>
      </c>
      <c r="AI155" s="53"/>
      <c r="AJ155" s="53"/>
      <c r="AK155" s="72"/>
      <c r="AL155" s="70">
        <v>0.02</v>
      </c>
      <c r="AM155" s="70"/>
      <c r="AN155" s="70"/>
      <c r="AP155" s="70"/>
      <c r="AQ155" s="70"/>
    </row>
    <row r="156" spans="1:43" ht="12.75" customHeight="1" x14ac:dyDescent="0.2">
      <c r="A156" s="43"/>
      <c r="B156" s="64" t="s">
        <v>430</v>
      </c>
      <c r="C156" s="65" t="s">
        <v>429</v>
      </c>
      <c r="D156" s="66">
        <v>0.02</v>
      </c>
      <c r="E156" s="66">
        <v>1.7409999999999998E-2</v>
      </c>
      <c r="F156" s="66">
        <v>2.4240000000000001E-2</v>
      </c>
      <c r="G156" s="66">
        <v>0.14871999999999999</v>
      </c>
      <c r="H156" s="66">
        <v>0.20277999999999999</v>
      </c>
      <c r="I156" s="74">
        <v>2.197E-2</v>
      </c>
      <c r="L156" s="67"/>
      <c r="M156" s="67"/>
      <c r="N156" s="58">
        <f t="shared" si="0"/>
        <v>0.02</v>
      </c>
      <c r="O156" s="67"/>
      <c r="W156" s="77"/>
      <c r="AA156" s="58">
        <f t="shared" si="4"/>
        <v>153</v>
      </c>
      <c r="AB156" s="58" t="s">
        <v>429</v>
      </c>
      <c r="AC156" s="58" t="s">
        <v>430</v>
      </c>
      <c r="AE156" s="70"/>
      <c r="AF156" s="71">
        <f t="shared" si="1"/>
        <v>2.2222222222222223E-2</v>
      </c>
      <c r="AG156" s="70">
        <f t="shared" si="2"/>
        <v>0.02</v>
      </c>
      <c r="AH156" s="70">
        <f t="shared" si="10"/>
        <v>0.02</v>
      </c>
      <c r="AI156" s="53"/>
      <c r="AJ156" s="53"/>
      <c r="AK156" s="72"/>
      <c r="AL156" s="70">
        <v>0.02</v>
      </c>
      <c r="AM156" s="70"/>
      <c r="AN156" s="70"/>
      <c r="AP156" s="70"/>
      <c r="AQ156" s="70"/>
    </row>
    <row r="157" spans="1:43" ht="12.75" customHeight="1" x14ac:dyDescent="0.2">
      <c r="A157" s="43"/>
      <c r="B157" s="64" t="s">
        <v>432</v>
      </c>
      <c r="C157" s="65" t="s">
        <v>431</v>
      </c>
      <c r="D157" s="66">
        <v>0.02</v>
      </c>
      <c r="E157" s="66">
        <v>1.7409999999999998E-2</v>
      </c>
      <c r="F157" s="66">
        <v>2.4240000000000001E-2</v>
      </c>
      <c r="G157" s="66">
        <v>0.14871999999999999</v>
      </c>
      <c r="H157" s="66">
        <v>0.20277999999999999</v>
      </c>
      <c r="I157" s="74">
        <v>2.197E-2</v>
      </c>
      <c r="L157" s="67"/>
      <c r="M157" s="67"/>
      <c r="N157" s="58">
        <f t="shared" si="0"/>
        <v>0.02</v>
      </c>
      <c r="O157" s="67"/>
      <c r="W157" s="77"/>
      <c r="AA157" s="58">
        <f t="shared" si="4"/>
        <v>154</v>
      </c>
      <c r="AB157" s="58" t="s">
        <v>431</v>
      </c>
      <c r="AC157" s="58" t="s">
        <v>432</v>
      </c>
      <c r="AE157" s="70"/>
      <c r="AF157" s="71">
        <f t="shared" si="1"/>
        <v>2.2222222222222223E-2</v>
      </c>
      <c r="AG157" s="70">
        <f t="shared" si="2"/>
        <v>0.02</v>
      </c>
      <c r="AH157" s="70">
        <f t="shared" si="10"/>
        <v>0.02</v>
      </c>
      <c r="AI157" s="53"/>
      <c r="AJ157" s="53"/>
      <c r="AK157" s="72"/>
      <c r="AL157" s="70">
        <v>0.02</v>
      </c>
      <c r="AM157" s="70"/>
      <c r="AN157" s="70"/>
      <c r="AP157" s="70"/>
      <c r="AQ157" s="70"/>
    </row>
    <row r="158" spans="1:43" ht="12.75" customHeight="1" x14ac:dyDescent="0.2">
      <c r="A158" s="43"/>
      <c r="B158" s="64" t="s">
        <v>434</v>
      </c>
      <c r="C158" s="65" t="s">
        <v>433</v>
      </c>
      <c r="D158" s="66">
        <v>0.02</v>
      </c>
      <c r="E158" s="66">
        <v>1.7409999999999998E-2</v>
      </c>
      <c r="F158" s="66">
        <v>2.4240000000000001E-2</v>
      </c>
      <c r="G158" s="66">
        <v>0.14871999999999999</v>
      </c>
      <c r="H158" s="66">
        <v>0.20277999999999999</v>
      </c>
      <c r="I158" s="74">
        <v>2.197E-2</v>
      </c>
      <c r="L158" s="67"/>
      <c r="M158" s="67"/>
      <c r="N158" s="58">
        <f t="shared" si="0"/>
        <v>0.02</v>
      </c>
      <c r="O158" s="67"/>
      <c r="W158" s="77"/>
      <c r="AA158" s="58">
        <f t="shared" si="4"/>
        <v>155</v>
      </c>
      <c r="AB158" s="58" t="s">
        <v>433</v>
      </c>
      <c r="AC158" s="58" t="s">
        <v>434</v>
      </c>
      <c r="AE158" s="70"/>
      <c r="AF158" s="71">
        <f t="shared" si="1"/>
        <v>2.2222222222222223E-2</v>
      </c>
      <c r="AG158" s="70">
        <f t="shared" si="2"/>
        <v>0.02</v>
      </c>
      <c r="AH158" s="70">
        <f t="shared" si="10"/>
        <v>0.02</v>
      </c>
      <c r="AI158" s="53"/>
      <c r="AJ158" s="53"/>
      <c r="AK158" s="72"/>
      <c r="AL158" s="70">
        <v>0.02</v>
      </c>
      <c r="AM158" s="70"/>
      <c r="AN158" s="70"/>
      <c r="AP158" s="70"/>
      <c r="AQ158" s="70"/>
    </row>
    <row r="159" spans="1:43" ht="12.75" customHeight="1" x14ac:dyDescent="0.2">
      <c r="A159" s="43"/>
      <c r="B159" s="64" t="s">
        <v>436</v>
      </c>
      <c r="C159" s="65" t="s">
        <v>435</v>
      </c>
      <c r="D159" s="66">
        <v>0.02</v>
      </c>
      <c r="E159" s="66">
        <v>1.7409999999999998E-2</v>
      </c>
      <c r="F159" s="66">
        <v>2.4240000000000001E-2</v>
      </c>
      <c r="G159" s="66">
        <v>0.14871999999999999</v>
      </c>
      <c r="H159" s="66">
        <v>0.20277999999999999</v>
      </c>
      <c r="I159" s="74">
        <v>2.197E-2</v>
      </c>
      <c r="L159" s="67"/>
      <c r="M159" s="67"/>
      <c r="N159" s="58">
        <f t="shared" si="0"/>
        <v>0.02</v>
      </c>
      <c r="O159" s="67"/>
      <c r="W159" s="77"/>
      <c r="AA159" s="58">
        <f t="shared" si="4"/>
        <v>156</v>
      </c>
      <c r="AB159" s="58" t="s">
        <v>435</v>
      </c>
      <c r="AC159" s="58" t="s">
        <v>436</v>
      </c>
      <c r="AE159" s="70"/>
      <c r="AF159" s="71">
        <f t="shared" si="1"/>
        <v>2.2222222222222223E-2</v>
      </c>
      <c r="AG159" s="70">
        <f t="shared" si="2"/>
        <v>0.02</v>
      </c>
      <c r="AH159" s="70">
        <f t="shared" si="10"/>
        <v>0.02</v>
      </c>
      <c r="AI159" s="53"/>
      <c r="AJ159" s="53"/>
      <c r="AK159" s="72"/>
      <c r="AL159" s="70">
        <v>0.02</v>
      </c>
      <c r="AM159" s="70"/>
      <c r="AN159" s="70"/>
      <c r="AP159" s="70"/>
      <c r="AQ159" s="70"/>
    </row>
    <row r="160" spans="1:43" ht="12.75" customHeight="1" x14ac:dyDescent="0.2">
      <c r="A160" s="43"/>
      <c r="B160" s="64" t="s">
        <v>438</v>
      </c>
      <c r="C160" s="65" t="s">
        <v>437</v>
      </c>
      <c r="D160" s="66">
        <v>1.2E-2</v>
      </c>
      <c r="E160" s="66">
        <v>1.0449999999999999E-2</v>
      </c>
      <c r="F160" s="66">
        <v>1.455E-2</v>
      </c>
      <c r="G160" s="66">
        <v>8.9230000000000004E-2</v>
      </c>
      <c r="H160" s="66">
        <v>0.12167</v>
      </c>
      <c r="I160" s="74">
        <v>1.3180000000000001E-2</v>
      </c>
      <c r="L160" s="67"/>
      <c r="M160" s="67"/>
      <c r="N160" s="58">
        <f t="shared" si="0"/>
        <v>1.2E-2</v>
      </c>
      <c r="O160" s="67"/>
      <c r="W160" s="77"/>
      <c r="AA160" s="58">
        <f t="shared" si="4"/>
        <v>157</v>
      </c>
      <c r="AB160" s="58" t="s">
        <v>437</v>
      </c>
      <c r="AC160" s="58" t="s">
        <v>438</v>
      </c>
      <c r="AE160" s="70"/>
      <c r="AF160" s="71">
        <f t="shared" si="1"/>
        <v>1.3333333333333332E-2</v>
      </c>
      <c r="AG160" s="70">
        <f t="shared" si="2"/>
        <v>1.2E-2</v>
      </c>
      <c r="AH160" s="70">
        <f t="shared" si="10"/>
        <v>1.2E-2</v>
      </c>
      <c r="AI160" s="53"/>
      <c r="AJ160" s="53"/>
      <c r="AK160" s="72"/>
      <c r="AL160" s="70">
        <v>1.2E-2</v>
      </c>
      <c r="AM160" s="70"/>
      <c r="AN160" s="70"/>
      <c r="AP160" s="70"/>
      <c r="AQ160" s="70"/>
    </row>
    <row r="161" spans="1:43" ht="12.75" customHeight="1" x14ac:dyDescent="0.2">
      <c r="A161" s="43"/>
      <c r="B161" s="64" t="s">
        <v>440</v>
      </c>
      <c r="C161" s="65" t="s">
        <v>439</v>
      </c>
      <c r="D161" s="66">
        <v>1.2E-2</v>
      </c>
      <c r="E161" s="66">
        <v>1.0449999999999999E-2</v>
      </c>
      <c r="F161" s="66">
        <v>1.455E-2</v>
      </c>
      <c r="G161" s="66">
        <v>8.9230000000000004E-2</v>
      </c>
      <c r="H161" s="66">
        <v>0.12167</v>
      </c>
      <c r="I161" s="74">
        <v>1.3180000000000001E-2</v>
      </c>
      <c r="L161" s="67"/>
      <c r="M161" s="67"/>
      <c r="N161" s="58">
        <f t="shared" si="0"/>
        <v>1.2E-2</v>
      </c>
      <c r="O161" s="67"/>
      <c r="W161" s="77"/>
      <c r="AA161" s="58">
        <f t="shared" si="4"/>
        <v>158</v>
      </c>
      <c r="AB161" s="58" t="s">
        <v>439</v>
      </c>
      <c r="AC161" s="58" t="s">
        <v>440</v>
      </c>
      <c r="AE161" s="70"/>
      <c r="AF161" s="71">
        <f t="shared" si="1"/>
        <v>1.3333333333333332E-2</v>
      </c>
      <c r="AG161" s="70">
        <f t="shared" si="2"/>
        <v>1.2E-2</v>
      </c>
      <c r="AH161" s="70">
        <f t="shared" si="10"/>
        <v>1.2E-2</v>
      </c>
      <c r="AI161" s="53"/>
      <c r="AJ161" s="53"/>
      <c r="AK161" s="72"/>
      <c r="AL161" s="70">
        <v>1.2E-2</v>
      </c>
      <c r="AM161" s="70"/>
      <c r="AN161" s="70"/>
      <c r="AP161" s="70"/>
      <c r="AQ161" s="70"/>
    </row>
    <row r="162" spans="1:43" ht="12.75" customHeight="1" x14ac:dyDescent="0.2">
      <c r="A162" s="43"/>
      <c r="B162" s="64" t="s">
        <v>442</v>
      </c>
      <c r="C162" s="65" t="s">
        <v>441</v>
      </c>
      <c r="D162" s="66">
        <v>1.2E-2</v>
      </c>
      <c r="E162" s="66">
        <v>1.0449999999999999E-2</v>
      </c>
      <c r="F162" s="66">
        <v>1.455E-2</v>
      </c>
      <c r="G162" s="66">
        <v>8.9230000000000004E-2</v>
      </c>
      <c r="H162" s="66">
        <v>0.12167</v>
      </c>
      <c r="I162" s="74">
        <v>1.3180000000000001E-2</v>
      </c>
      <c r="L162" s="67"/>
      <c r="M162" s="67"/>
      <c r="N162" s="58">
        <f t="shared" si="0"/>
        <v>1.2E-2</v>
      </c>
      <c r="O162" s="67"/>
      <c r="W162" s="77"/>
      <c r="AA162" s="58">
        <f t="shared" si="4"/>
        <v>159</v>
      </c>
      <c r="AB162" s="58" t="s">
        <v>441</v>
      </c>
      <c r="AC162" s="58" t="s">
        <v>442</v>
      </c>
      <c r="AE162" s="70"/>
      <c r="AF162" s="71">
        <f t="shared" si="1"/>
        <v>1.3333333333333332E-2</v>
      </c>
      <c r="AG162" s="70">
        <f t="shared" si="2"/>
        <v>1.2E-2</v>
      </c>
      <c r="AH162" s="70">
        <f t="shared" si="10"/>
        <v>1.2E-2</v>
      </c>
      <c r="AI162" s="53"/>
      <c r="AJ162" s="53"/>
      <c r="AK162" s="72"/>
      <c r="AL162" s="70">
        <v>1.2E-2</v>
      </c>
      <c r="AM162" s="70"/>
      <c r="AN162" s="70"/>
      <c r="AP162" s="70"/>
      <c r="AQ162" s="70"/>
    </row>
    <row r="163" spans="1:43" ht="12.75" customHeight="1" x14ac:dyDescent="0.2">
      <c r="A163" s="43"/>
      <c r="B163" s="64" t="s">
        <v>444</v>
      </c>
      <c r="C163" s="65" t="s">
        <v>443</v>
      </c>
      <c r="D163" s="66">
        <v>1.2E-2</v>
      </c>
      <c r="E163" s="66">
        <v>1.0449999999999999E-2</v>
      </c>
      <c r="F163" s="66">
        <v>1.455E-2</v>
      </c>
      <c r="G163" s="66">
        <v>8.9230000000000004E-2</v>
      </c>
      <c r="H163" s="66">
        <v>0.12167</v>
      </c>
      <c r="I163" s="74">
        <v>1.3180000000000001E-2</v>
      </c>
      <c r="L163" s="67"/>
      <c r="M163" s="67"/>
      <c r="N163" s="58">
        <f t="shared" si="0"/>
        <v>1.2E-2</v>
      </c>
      <c r="O163" s="67"/>
      <c r="W163" s="77"/>
      <c r="AA163" s="58">
        <f t="shared" si="4"/>
        <v>160</v>
      </c>
      <c r="AB163" s="58" t="s">
        <v>443</v>
      </c>
      <c r="AC163" s="58" t="s">
        <v>444</v>
      </c>
      <c r="AE163" s="70"/>
      <c r="AF163" s="71">
        <f t="shared" si="1"/>
        <v>1.3333333333333332E-2</v>
      </c>
      <c r="AG163" s="70">
        <f t="shared" si="2"/>
        <v>1.2E-2</v>
      </c>
      <c r="AH163" s="70">
        <f t="shared" si="10"/>
        <v>1.2E-2</v>
      </c>
      <c r="AI163" s="53"/>
      <c r="AJ163" s="53"/>
      <c r="AK163" s="72"/>
      <c r="AL163" s="70">
        <v>1.2E-2</v>
      </c>
      <c r="AM163" s="70"/>
      <c r="AN163" s="70"/>
      <c r="AP163" s="70"/>
      <c r="AQ163" s="70"/>
    </row>
    <row r="164" spans="1:43" ht="12.75" customHeight="1" x14ac:dyDescent="0.2">
      <c r="A164" s="43"/>
      <c r="B164" s="64" t="s">
        <v>446</v>
      </c>
      <c r="C164" s="65" t="s">
        <v>445</v>
      </c>
      <c r="D164" s="66">
        <v>0.88329999999999997</v>
      </c>
      <c r="E164" s="66">
        <v>0.76893999999999996</v>
      </c>
      <c r="F164" s="66">
        <v>1.0706500000000001</v>
      </c>
      <c r="G164" s="66">
        <v>6.5683100000000003</v>
      </c>
      <c r="H164" s="66">
        <v>8.9556000000000004</v>
      </c>
      <c r="I164" s="74">
        <v>0.97038999999999997</v>
      </c>
      <c r="L164" s="67"/>
      <c r="M164" s="67"/>
      <c r="N164" s="58">
        <f t="shared" si="0"/>
        <v>0.88329999999999997</v>
      </c>
      <c r="O164" s="67"/>
      <c r="W164" s="77"/>
      <c r="AA164" s="58">
        <f t="shared" si="4"/>
        <v>161</v>
      </c>
      <c r="AB164" s="58" t="s">
        <v>445</v>
      </c>
      <c r="AC164" s="58" t="s">
        <v>446</v>
      </c>
      <c r="AE164" s="70"/>
      <c r="AF164" s="71">
        <f t="shared" si="1"/>
        <v>0.98144444444444434</v>
      </c>
      <c r="AG164" s="70">
        <f t="shared" si="2"/>
        <v>0.88329999999999997</v>
      </c>
      <c r="AH164" s="70">
        <f t="shared" si="10"/>
        <v>0.88329999999999997</v>
      </c>
      <c r="AI164" s="53"/>
      <c r="AJ164" s="53"/>
      <c r="AK164" s="72"/>
      <c r="AL164" s="70">
        <v>0.88329999999999997</v>
      </c>
      <c r="AM164" s="70"/>
      <c r="AN164" s="70"/>
      <c r="AP164" s="70"/>
      <c r="AQ164" s="70"/>
    </row>
    <row r="165" spans="1:43" ht="12.75" customHeight="1" x14ac:dyDescent="0.2">
      <c r="A165" s="43"/>
      <c r="B165" s="64" t="s">
        <v>448</v>
      </c>
      <c r="C165" s="65" t="s">
        <v>447</v>
      </c>
      <c r="D165" s="66">
        <v>0.69899999999999995</v>
      </c>
      <c r="E165" s="66">
        <v>0.60850000000000004</v>
      </c>
      <c r="F165" s="66">
        <v>0.84726000000000001</v>
      </c>
      <c r="G165" s="66">
        <v>5.1978299999999997</v>
      </c>
      <c r="H165" s="66">
        <v>7.0870199999999999</v>
      </c>
      <c r="I165" s="74">
        <v>0.76792000000000005</v>
      </c>
      <c r="L165" s="67"/>
      <c r="M165" s="67"/>
      <c r="N165" s="58">
        <f t="shared" si="0"/>
        <v>0.69899999999999995</v>
      </c>
      <c r="O165" s="67"/>
      <c r="W165" s="77"/>
      <c r="AA165" s="58">
        <f t="shared" si="4"/>
        <v>162</v>
      </c>
      <c r="AB165" s="58" t="s">
        <v>447</v>
      </c>
      <c r="AC165" s="58" t="s">
        <v>448</v>
      </c>
      <c r="AE165" s="70"/>
      <c r="AF165" s="71">
        <f t="shared" si="1"/>
        <v>0.77666666666666662</v>
      </c>
      <c r="AG165" s="70">
        <f t="shared" si="2"/>
        <v>0.69899999999999995</v>
      </c>
      <c r="AH165" s="70">
        <f t="shared" si="10"/>
        <v>0.69899999999999995</v>
      </c>
      <c r="AI165" s="53"/>
      <c r="AJ165" s="53"/>
      <c r="AK165" s="72"/>
      <c r="AL165" s="70">
        <v>0.69899999999999995</v>
      </c>
      <c r="AM165" s="70"/>
      <c r="AN165" s="70"/>
      <c r="AP165" s="70"/>
      <c r="AQ165" s="70"/>
    </row>
    <row r="166" spans="1:43" ht="12.75" customHeight="1" x14ac:dyDescent="0.2">
      <c r="A166" s="43"/>
      <c r="B166" s="64" t="s">
        <v>450</v>
      </c>
      <c r="C166" s="65" t="s">
        <v>449</v>
      </c>
      <c r="D166" s="66">
        <v>0.70720000000000005</v>
      </c>
      <c r="E166" s="66">
        <v>0.61563999999999997</v>
      </c>
      <c r="F166" s="66">
        <v>0.85719999999999996</v>
      </c>
      <c r="G166" s="66">
        <v>5.2588100000000004</v>
      </c>
      <c r="H166" s="66">
        <v>7.1701600000000001</v>
      </c>
      <c r="I166" s="74">
        <v>0.77693000000000001</v>
      </c>
      <c r="L166" s="67"/>
      <c r="M166" s="67"/>
      <c r="N166" s="58">
        <f t="shared" si="0"/>
        <v>0.70720000000000005</v>
      </c>
      <c r="O166" s="67"/>
      <c r="W166" s="77"/>
      <c r="AA166" s="58">
        <f t="shared" si="4"/>
        <v>163</v>
      </c>
      <c r="AB166" s="58" t="s">
        <v>449</v>
      </c>
      <c r="AC166" s="58" t="s">
        <v>450</v>
      </c>
      <c r="AE166" s="70"/>
      <c r="AF166" s="71">
        <f t="shared" si="1"/>
        <v>0.7857777777777778</v>
      </c>
      <c r="AG166" s="70">
        <f t="shared" si="2"/>
        <v>0.70720000000000005</v>
      </c>
      <c r="AH166" s="70">
        <f t="shared" si="10"/>
        <v>0.70720000000000005</v>
      </c>
      <c r="AI166" s="53"/>
      <c r="AJ166" s="53"/>
      <c r="AK166" s="72"/>
      <c r="AL166" s="70">
        <v>0.70720000000000005</v>
      </c>
      <c r="AM166" s="70"/>
      <c r="AN166" s="70"/>
      <c r="AP166" s="70"/>
      <c r="AQ166" s="70"/>
    </row>
    <row r="167" spans="1:43" ht="12.75" customHeight="1" x14ac:dyDescent="0.2">
      <c r="A167" s="43"/>
      <c r="B167" s="64" t="s">
        <v>452</v>
      </c>
      <c r="C167" s="65" t="s">
        <v>451</v>
      </c>
      <c r="D167" s="66">
        <v>0.55530000000000002</v>
      </c>
      <c r="E167" s="66">
        <v>0.48341000000000001</v>
      </c>
      <c r="F167" s="66">
        <v>0.67308000000000001</v>
      </c>
      <c r="G167" s="66">
        <v>4.12927</v>
      </c>
      <c r="H167" s="66">
        <v>5.6300800000000004</v>
      </c>
      <c r="I167" s="74">
        <v>0.61004999999999998</v>
      </c>
      <c r="L167" s="67"/>
      <c r="M167" s="67"/>
      <c r="N167" s="58">
        <f t="shared" si="0"/>
        <v>0.55530000000000002</v>
      </c>
      <c r="O167" s="67"/>
      <c r="W167" s="77"/>
      <c r="AA167" s="58">
        <f t="shared" si="4"/>
        <v>164</v>
      </c>
      <c r="AB167" s="58" t="s">
        <v>451</v>
      </c>
      <c r="AC167" s="58" t="s">
        <v>452</v>
      </c>
      <c r="AE167" s="70"/>
      <c r="AF167" s="71">
        <f t="shared" si="1"/>
        <v>0.61699999999999999</v>
      </c>
      <c r="AG167" s="70">
        <f t="shared" si="2"/>
        <v>0.55530000000000002</v>
      </c>
      <c r="AH167" s="70">
        <f t="shared" si="10"/>
        <v>0.55530000000000002</v>
      </c>
      <c r="AI167" s="53"/>
      <c r="AJ167" s="53"/>
      <c r="AK167" s="72"/>
      <c r="AL167" s="70">
        <v>0.55530000000000002</v>
      </c>
      <c r="AM167" s="70"/>
      <c r="AN167" s="70"/>
      <c r="AP167" s="70"/>
      <c r="AQ167" s="70"/>
    </row>
    <row r="168" spans="1:43" ht="12.75" customHeight="1" x14ac:dyDescent="0.2">
      <c r="A168" s="43"/>
      <c r="B168" s="64" t="s">
        <v>454</v>
      </c>
      <c r="C168" s="65" t="s">
        <v>453</v>
      </c>
      <c r="D168" s="66">
        <v>0.55530000000000002</v>
      </c>
      <c r="E168" s="66">
        <v>0.48341000000000001</v>
      </c>
      <c r="F168" s="66">
        <v>0.67308000000000001</v>
      </c>
      <c r="G168" s="66">
        <v>4.12927</v>
      </c>
      <c r="H168" s="66">
        <v>5.6300800000000004</v>
      </c>
      <c r="I168" s="74">
        <v>0.61004999999999998</v>
      </c>
      <c r="L168" s="67"/>
      <c r="M168" s="67"/>
      <c r="N168" s="58">
        <f t="shared" si="0"/>
        <v>0.55530000000000002</v>
      </c>
      <c r="O168" s="67"/>
      <c r="W168" s="77"/>
      <c r="AA168" s="58">
        <f t="shared" si="4"/>
        <v>165</v>
      </c>
      <c r="AB168" s="58" t="s">
        <v>453</v>
      </c>
      <c r="AC168" s="58" t="s">
        <v>454</v>
      </c>
      <c r="AE168" s="70"/>
      <c r="AF168" s="71">
        <f t="shared" si="1"/>
        <v>0.61699999999999999</v>
      </c>
      <c r="AG168" s="70">
        <f t="shared" si="2"/>
        <v>0.55530000000000002</v>
      </c>
      <c r="AH168" s="70">
        <f t="shared" si="10"/>
        <v>0.55530000000000002</v>
      </c>
      <c r="AI168" s="53"/>
      <c r="AJ168" s="53"/>
      <c r="AK168" s="72"/>
      <c r="AL168" s="70">
        <v>0.55530000000000002</v>
      </c>
      <c r="AM168" s="70"/>
      <c r="AN168" s="70"/>
      <c r="AP168" s="70"/>
      <c r="AQ168" s="70"/>
    </row>
    <row r="169" spans="1:43" ht="12.75" customHeight="1" x14ac:dyDescent="0.2">
      <c r="A169" s="43"/>
      <c r="B169" s="64" t="s">
        <v>456</v>
      </c>
      <c r="C169" s="65" t="s">
        <v>455</v>
      </c>
      <c r="D169" s="66">
        <v>0.5292</v>
      </c>
      <c r="E169" s="66">
        <v>0.46067999999999998</v>
      </c>
      <c r="F169" s="66">
        <v>0.64144000000000001</v>
      </c>
      <c r="G169" s="66">
        <v>3.9351799999999999</v>
      </c>
      <c r="H169" s="66">
        <v>5.3654500000000001</v>
      </c>
      <c r="I169" s="74">
        <v>0.58138000000000001</v>
      </c>
      <c r="L169" s="67"/>
      <c r="M169" s="67"/>
      <c r="N169" s="58">
        <f t="shared" si="0"/>
        <v>0.5292</v>
      </c>
      <c r="O169" s="67"/>
      <c r="W169" s="77"/>
      <c r="AA169" s="58">
        <f t="shared" si="4"/>
        <v>166</v>
      </c>
      <c r="AB169" s="58" t="s">
        <v>455</v>
      </c>
      <c r="AC169" s="58" t="s">
        <v>456</v>
      </c>
      <c r="AE169" s="70"/>
      <c r="AF169" s="71">
        <f t="shared" si="1"/>
        <v>0.58799999999999997</v>
      </c>
      <c r="AG169" s="70">
        <f t="shared" si="2"/>
        <v>0.5292</v>
      </c>
      <c r="AH169" s="70">
        <f t="shared" si="10"/>
        <v>0.5292</v>
      </c>
      <c r="AI169" s="53"/>
      <c r="AJ169" s="53"/>
      <c r="AK169" s="72"/>
      <c r="AL169" s="70">
        <v>0.5292</v>
      </c>
      <c r="AM169" s="70"/>
      <c r="AN169" s="70"/>
      <c r="AP169" s="70"/>
      <c r="AQ169" s="70"/>
    </row>
    <row r="170" spans="1:43" ht="12.75" customHeight="1" x14ac:dyDescent="0.2">
      <c r="A170" s="43"/>
      <c r="B170" s="64" t="s">
        <v>458</v>
      </c>
      <c r="C170" s="65" t="s">
        <v>457</v>
      </c>
      <c r="D170" s="66">
        <v>0.66100000000000003</v>
      </c>
      <c r="E170" s="66">
        <v>0.57542000000000004</v>
      </c>
      <c r="F170" s="66">
        <v>0.80120000000000002</v>
      </c>
      <c r="G170" s="66">
        <v>4.91526</v>
      </c>
      <c r="H170" s="66">
        <v>6.7017499999999997</v>
      </c>
      <c r="I170" s="74">
        <v>0.72616999999999998</v>
      </c>
      <c r="L170" s="67"/>
      <c r="M170" s="67"/>
      <c r="N170" s="58">
        <f t="shared" si="0"/>
        <v>0.66100000000000003</v>
      </c>
      <c r="O170" s="67"/>
      <c r="W170" s="77"/>
      <c r="AA170" s="58">
        <f t="shared" si="4"/>
        <v>167</v>
      </c>
      <c r="AB170" s="58" t="s">
        <v>457</v>
      </c>
      <c r="AC170" s="58" t="s">
        <v>458</v>
      </c>
      <c r="AE170" s="70"/>
      <c r="AF170" s="71">
        <f t="shared" si="1"/>
        <v>0.73444444444444446</v>
      </c>
      <c r="AG170" s="70">
        <f t="shared" si="2"/>
        <v>0.66100000000000003</v>
      </c>
      <c r="AH170" s="70">
        <f t="shared" si="10"/>
        <v>0.66100000000000003</v>
      </c>
      <c r="AI170" s="53"/>
      <c r="AJ170" s="53"/>
      <c r="AK170" s="72"/>
      <c r="AL170" s="70">
        <v>0.66100000000000003</v>
      </c>
      <c r="AM170" s="70"/>
      <c r="AN170" s="70"/>
      <c r="AP170" s="70"/>
      <c r="AQ170" s="70"/>
    </row>
    <row r="171" spans="1:43" ht="12.75" customHeight="1" x14ac:dyDescent="0.2">
      <c r="A171" s="43"/>
      <c r="B171" s="64" t="s">
        <v>460</v>
      </c>
      <c r="C171" s="65" t="s">
        <v>459</v>
      </c>
      <c r="D171" s="66">
        <v>0.7</v>
      </c>
      <c r="E171" s="66">
        <v>0.60936999999999997</v>
      </c>
      <c r="F171" s="66">
        <v>0.84846999999999995</v>
      </c>
      <c r="G171" s="66">
        <v>5.2052699999999996</v>
      </c>
      <c r="H171" s="66">
        <v>7.0971599999999997</v>
      </c>
      <c r="I171" s="74">
        <v>0.76902000000000004</v>
      </c>
      <c r="L171" s="67"/>
      <c r="M171" s="67"/>
      <c r="N171" s="58">
        <f t="shared" si="0"/>
        <v>0.7</v>
      </c>
      <c r="O171" s="67"/>
      <c r="W171" s="77"/>
      <c r="AA171" s="58">
        <f t="shared" si="4"/>
        <v>168</v>
      </c>
      <c r="AB171" s="58" t="s">
        <v>459</v>
      </c>
      <c r="AC171" s="58" t="s">
        <v>460</v>
      </c>
      <c r="AE171" s="70"/>
      <c r="AF171" s="71">
        <f t="shared" si="1"/>
        <v>0.77777777777777768</v>
      </c>
      <c r="AG171" s="70">
        <f t="shared" si="2"/>
        <v>0.7</v>
      </c>
      <c r="AH171" s="70">
        <f t="shared" si="10"/>
        <v>0.7</v>
      </c>
      <c r="AI171" s="53"/>
      <c r="AJ171" s="53"/>
      <c r="AK171" s="72"/>
      <c r="AL171" s="70">
        <v>0.7</v>
      </c>
      <c r="AM171" s="70"/>
      <c r="AN171" s="70"/>
      <c r="AP171" s="70"/>
      <c r="AQ171" s="70"/>
    </row>
    <row r="172" spans="1:43" ht="12.75" customHeight="1" x14ac:dyDescent="0.2">
      <c r="A172" s="43"/>
      <c r="B172" s="64" t="s">
        <v>462</v>
      </c>
      <c r="C172" s="65" t="s">
        <v>461</v>
      </c>
      <c r="D172" s="66">
        <v>0.7</v>
      </c>
      <c r="E172" s="66">
        <v>0.60936999999999997</v>
      </c>
      <c r="F172" s="66">
        <v>0.84846999999999995</v>
      </c>
      <c r="G172" s="66">
        <v>5.2052699999999996</v>
      </c>
      <c r="H172" s="66">
        <v>7.0971599999999997</v>
      </c>
      <c r="I172" s="74">
        <v>0.76902000000000004</v>
      </c>
      <c r="L172" s="67"/>
      <c r="M172" s="67"/>
      <c r="N172" s="58">
        <f t="shared" si="0"/>
        <v>0.7</v>
      </c>
      <c r="O172" s="67"/>
      <c r="W172" s="77"/>
      <c r="AA172" s="58">
        <f t="shared" si="4"/>
        <v>169</v>
      </c>
      <c r="AB172" s="58" t="s">
        <v>461</v>
      </c>
      <c r="AC172" s="58" t="s">
        <v>462</v>
      </c>
      <c r="AE172" s="70"/>
      <c r="AF172" s="71">
        <f t="shared" si="1"/>
        <v>0.77777777777777768</v>
      </c>
      <c r="AG172" s="70">
        <f t="shared" si="2"/>
        <v>0.7</v>
      </c>
      <c r="AH172" s="70">
        <f t="shared" si="10"/>
        <v>0.7</v>
      </c>
      <c r="AI172" s="53"/>
      <c r="AJ172" s="53"/>
      <c r="AK172" s="72"/>
      <c r="AL172" s="70">
        <v>0.7</v>
      </c>
      <c r="AM172" s="70"/>
      <c r="AN172" s="70"/>
      <c r="AP172" s="70"/>
      <c r="AQ172" s="70"/>
    </row>
    <row r="173" spans="1:43" ht="12.75" customHeight="1" x14ac:dyDescent="0.2">
      <c r="A173" s="43"/>
      <c r="B173" s="64" t="s">
        <v>464</v>
      </c>
      <c r="C173" s="65" t="s">
        <v>463</v>
      </c>
      <c r="D173" s="66">
        <v>0.69379999999999997</v>
      </c>
      <c r="E173" s="66">
        <v>0.60397000000000001</v>
      </c>
      <c r="F173" s="66">
        <v>0.84094999999999998</v>
      </c>
      <c r="G173" s="66">
        <v>5.1591699999999996</v>
      </c>
      <c r="H173" s="66">
        <v>7.0343</v>
      </c>
      <c r="I173" s="74">
        <v>0.76221000000000005</v>
      </c>
      <c r="L173" s="67"/>
      <c r="M173" s="67"/>
      <c r="N173" s="58">
        <f t="shared" si="0"/>
        <v>0.69379999999999997</v>
      </c>
      <c r="O173" s="67"/>
      <c r="W173" s="77"/>
      <c r="AA173" s="58">
        <f t="shared" si="4"/>
        <v>170</v>
      </c>
      <c r="AB173" s="58" t="s">
        <v>463</v>
      </c>
      <c r="AC173" s="58" t="s">
        <v>464</v>
      </c>
      <c r="AE173" s="70"/>
      <c r="AF173" s="71">
        <f t="shared" si="1"/>
        <v>0.77088888888888885</v>
      </c>
      <c r="AG173" s="70">
        <f t="shared" si="2"/>
        <v>0.69379999999999997</v>
      </c>
      <c r="AH173" s="70">
        <f t="shared" si="10"/>
        <v>0.69379999999999997</v>
      </c>
      <c r="AI173" s="53"/>
      <c r="AJ173" s="53"/>
      <c r="AK173" s="72"/>
      <c r="AL173" s="70">
        <v>0.69379999999999997</v>
      </c>
      <c r="AM173" s="70"/>
      <c r="AN173" s="70"/>
      <c r="AP173" s="70"/>
      <c r="AQ173" s="70"/>
    </row>
    <row r="174" spans="1:43" ht="12.75" customHeight="1" x14ac:dyDescent="0.2">
      <c r="A174" s="43"/>
      <c r="B174" s="64" t="s">
        <v>466</v>
      </c>
      <c r="C174" s="65" t="s">
        <v>465</v>
      </c>
      <c r="D174" s="66">
        <v>0.71950000000000003</v>
      </c>
      <c r="E174" s="66">
        <v>0.62634999999999996</v>
      </c>
      <c r="F174" s="66">
        <v>0.87211000000000005</v>
      </c>
      <c r="G174" s="66">
        <v>5.3502700000000001</v>
      </c>
      <c r="H174" s="66">
        <v>7.2948700000000004</v>
      </c>
      <c r="I174" s="74">
        <v>0.79044000000000003</v>
      </c>
      <c r="L174" s="67"/>
      <c r="M174" s="67"/>
      <c r="N174" s="58">
        <f t="shared" si="0"/>
        <v>0.71950000000000003</v>
      </c>
      <c r="O174" s="67"/>
      <c r="W174" s="77"/>
      <c r="AA174" s="58">
        <f t="shared" si="4"/>
        <v>171</v>
      </c>
      <c r="AB174" s="58" t="s">
        <v>465</v>
      </c>
      <c r="AC174" s="58" t="s">
        <v>466</v>
      </c>
      <c r="AE174" s="70"/>
      <c r="AF174" s="71">
        <f t="shared" si="1"/>
        <v>0.7994444444444444</v>
      </c>
      <c r="AG174" s="70">
        <f t="shared" si="2"/>
        <v>0.71950000000000003</v>
      </c>
      <c r="AH174" s="70">
        <f t="shared" si="10"/>
        <v>0.71950000000000003</v>
      </c>
      <c r="AI174" s="53"/>
      <c r="AJ174" s="53"/>
      <c r="AK174" s="72"/>
      <c r="AL174" s="70">
        <v>0.71950000000000003</v>
      </c>
      <c r="AM174" s="70"/>
      <c r="AN174" s="70"/>
      <c r="AP174" s="70"/>
      <c r="AQ174" s="70"/>
    </row>
    <row r="175" spans="1:43" ht="12.75" customHeight="1" x14ac:dyDescent="0.2">
      <c r="A175" s="43"/>
      <c r="B175" s="64" t="s">
        <v>468</v>
      </c>
      <c r="C175" s="65" t="s">
        <v>467</v>
      </c>
      <c r="D175" s="66">
        <v>1.1907000000000001</v>
      </c>
      <c r="E175" s="66">
        <v>1.03654</v>
      </c>
      <c r="F175" s="66">
        <v>1.4432499999999999</v>
      </c>
      <c r="G175" s="66">
        <v>8.8541600000000003</v>
      </c>
      <c r="H175" s="66">
        <v>12.07227</v>
      </c>
      <c r="I175" s="74">
        <v>1.3081</v>
      </c>
      <c r="L175" s="67"/>
      <c r="M175" s="67"/>
      <c r="N175" s="58">
        <f t="shared" si="0"/>
        <v>1.1907000000000001</v>
      </c>
      <c r="O175" s="67"/>
      <c r="W175" s="77"/>
      <c r="AA175" s="58">
        <f t="shared" si="4"/>
        <v>172</v>
      </c>
      <c r="AB175" s="58" t="s">
        <v>467</v>
      </c>
      <c r="AC175" s="58" t="s">
        <v>468</v>
      </c>
      <c r="AE175" s="70"/>
      <c r="AF175" s="71">
        <f t="shared" si="1"/>
        <v>1.3230000000000002</v>
      </c>
      <c r="AG175" s="70">
        <f t="shared" si="2"/>
        <v>1.1907000000000001</v>
      </c>
      <c r="AH175" s="70">
        <f t="shared" si="10"/>
        <v>1.1907000000000001</v>
      </c>
      <c r="AI175" s="53"/>
      <c r="AJ175" s="53"/>
      <c r="AK175" s="72"/>
      <c r="AL175" s="70">
        <v>1.1907000000000001</v>
      </c>
      <c r="AM175" s="70"/>
      <c r="AN175" s="70"/>
      <c r="AP175" s="70"/>
      <c r="AQ175" s="70"/>
    </row>
    <row r="176" spans="1:43" ht="12.75" customHeight="1" x14ac:dyDescent="0.2">
      <c r="A176" s="43"/>
      <c r="B176" s="64" t="s">
        <v>470</v>
      </c>
      <c r="C176" s="65" t="s">
        <v>469</v>
      </c>
      <c r="D176" s="66">
        <v>2.53E-2</v>
      </c>
      <c r="E176" s="66">
        <v>2.2020000000000001E-2</v>
      </c>
      <c r="F176" s="66">
        <v>3.0669999999999999E-2</v>
      </c>
      <c r="G176" s="66">
        <v>0.18812999999999999</v>
      </c>
      <c r="H176" s="66">
        <v>0.25651000000000002</v>
      </c>
      <c r="I176" s="74">
        <v>2.7789999999999999E-2</v>
      </c>
      <c r="L176" s="67"/>
      <c r="M176" s="67"/>
      <c r="N176" s="58">
        <f t="shared" si="0"/>
        <v>2.53E-2</v>
      </c>
      <c r="O176" s="67"/>
      <c r="W176" s="77"/>
      <c r="AA176" s="58">
        <f t="shared" si="4"/>
        <v>173</v>
      </c>
      <c r="AB176" s="58" t="s">
        <v>469</v>
      </c>
      <c r="AC176" s="58" t="s">
        <v>470</v>
      </c>
      <c r="AE176" s="70"/>
      <c r="AF176" s="71">
        <f t="shared" si="1"/>
        <v>2.8111111111111111E-2</v>
      </c>
      <c r="AG176" s="70">
        <f t="shared" si="2"/>
        <v>2.53E-2</v>
      </c>
      <c r="AH176" s="70">
        <f t="shared" si="10"/>
        <v>2.53E-2</v>
      </c>
      <c r="AI176" s="53"/>
      <c r="AJ176" s="53"/>
      <c r="AK176" s="72"/>
      <c r="AL176" s="70">
        <v>2.53E-2</v>
      </c>
      <c r="AM176" s="70"/>
      <c r="AN176" s="70"/>
      <c r="AP176" s="70"/>
      <c r="AQ176" s="70"/>
    </row>
    <row r="177" spans="1:43" ht="12.75" customHeight="1" x14ac:dyDescent="0.2">
      <c r="A177" s="43"/>
      <c r="B177" s="64" t="s">
        <v>472</v>
      </c>
      <c r="C177" s="65" t="s">
        <v>471</v>
      </c>
      <c r="D177" s="66">
        <v>8.8999999999999996E-2</v>
      </c>
      <c r="E177" s="66">
        <v>7.7479999999999993E-2</v>
      </c>
      <c r="F177" s="66">
        <v>0.10788</v>
      </c>
      <c r="G177" s="66">
        <v>0.66181000000000001</v>
      </c>
      <c r="H177" s="66">
        <v>0.90234999999999999</v>
      </c>
      <c r="I177" s="74">
        <v>9.7780000000000006E-2</v>
      </c>
      <c r="L177" s="67"/>
      <c r="M177" s="67"/>
      <c r="N177" s="58">
        <f t="shared" si="0"/>
        <v>8.8999999999999996E-2</v>
      </c>
      <c r="O177" s="67"/>
      <c r="W177" s="77"/>
      <c r="AA177" s="58">
        <f t="shared" si="4"/>
        <v>174</v>
      </c>
      <c r="AB177" s="58" t="s">
        <v>471</v>
      </c>
      <c r="AC177" s="58" t="s">
        <v>472</v>
      </c>
      <c r="AE177" s="70"/>
      <c r="AF177" s="71">
        <f t="shared" si="1"/>
        <v>9.8888888888888887E-2</v>
      </c>
      <c r="AG177" s="70">
        <f t="shared" si="2"/>
        <v>8.8999999999999996E-2</v>
      </c>
      <c r="AH177" s="70">
        <f t="shared" si="10"/>
        <v>8.8999999999999996E-2</v>
      </c>
      <c r="AI177" s="53"/>
      <c r="AJ177" s="53"/>
      <c r="AK177" s="72"/>
      <c r="AL177" s="70">
        <v>8.8999999999999996E-2</v>
      </c>
      <c r="AM177" s="70"/>
      <c r="AN177" s="70"/>
      <c r="AP177" s="70"/>
      <c r="AQ177" s="70"/>
    </row>
    <row r="178" spans="1:43" ht="12.75" customHeight="1" x14ac:dyDescent="0.2">
      <c r="A178" s="43"/>
      <c r="B178" s="64" t="s">
        <v>474</v>
      </c>
      <c r="C178" s="65" t="s">
        <v>473</v>
      </c>
      <c r="D178" s="66">
        <v>0.56720000000000004</v>
      </c>
      <c r="E178" s="66">
        <v>0.49375999999999998</v>
      </c>
      <c r="F178" s="66">
        <v>0.6875</v>
      </c>
      <c r="G178" s="66">
        <v>4.2177600000000002</v>
      </c>
      <c r="H178" s="66">
        <v>5.7507299999999999</v>
      </c>
      <c r="I178" s="74">
        <v>0.62312999999999996</v>
      </c>
      <c r="L178" s="67"/>
      <c r="M178" s="67"/>
      <c r="N178" s="58">
        <f t="shared" si="0"/>
        <v>0.56720000000000004</v>
      </c>
      <c r="O178" s="67"/>
      <c r="W178" s="77"/>
      <c r="AA178" s="58">
        <f t="shared" si="4"/>
        <v>175</v>
      </c>
      <c r="AB178" s="58" t="s">
        <v>473</v>
      </c>
      <c r="AC178" s="58" t="s">
        <v>474</v>
      </c>
      <c r="AE178" s="70"/>
      <c r="AF178" s="71">
        <f t="shared" si="1"/>
        <v>0.63022222222222224</v>
      </c>
      <c r="AG178" s="70">
        <f t="shared" si="2"/>
        <v>0.56720000000000004</v>
      </c>
      <c r="AH178" s="70">
        <f t="shared" si="10"/>
        <v>0.56720000000000004</v>
      </c>
      <c r="AI178" s="53"/>
      <c r="AJ178" s="53"/>
      <c r="AK178" s="72"/>
      <c r="AL178" s="70">
        <v>0.56720000000000004</v>
      </c>
      <c r="AM178" s="70"/>
      <c r="AN178" s="70"/>
      <c r="AP178" s="70"/>
      <c r="AQ178" s="70"/>
    </row>
    <row r="179" spans="1:43" ht="12.75" customHeight="1" x14ac:dyDescent="0.2">
      <c r="A179" s="43"/>
      <c r="B179" s="64" t="s">
        <v>476</v>
      </c>
      <c r="C179" s="65" t="s">
        <v>475</v>
      </c>
      <c r="D179" s="66">
        <v>0.55000000000000004</v>
      </c>
      <c r="E179" s="66">
        <v>0.47878999999999999</v>
      </c>
      <c r="F179" s="66">
        <v>0.66664999999999996</v>
      </c>
      <c r="G179" s="66">
        <v>4.0898599999999998</v>
      </c>
      <c r="H179" s="66">
        <v>5.5763400000000001</v>
      </c>
      <c r="I179" s="74">
        <v>0.60423000000000004</v>
      </c>
      <c r="L179" s="67"/>
      <c r="M179" s="67"/>
      <c r="N179" s="58">
        <f t="shared" si="0"/>
        <v>0.55000000000000004</v>
      </c>
      <c r="O179" s="67"/>
      <c r="W179" s="77"/>
      <c r="AA179" s="58">
        <f t="shared" si="4"/>
        <v>176</v>
      </c>
      <c r="AB179" s="58" t="s">
        <v>475</v>
      </c>
      <c r="AC179" s="58" t="s">
        <v>476</v>
      </c>
      <c r="AE179" s="70"/>
      <c r="AF179" s="71">
        <f t="shared" si="1"/>
        <v>0.61111111111111116</v>
      </c>
      <c r="AG179" s="70">
        <f t="shared" si="2"/>
        <v>0.55000000000000004</v>
      </c>
      <c r="AH179" s="70">
        <f t="shared" si="10"/>
        <v>0.55000000000000004</v>
      </c>
      <c r="AI179" s="53"/>
      <c r="AJ179" s="53"/>
      <c r="AK179" s="72"/>
      <c r="AL179" s="70">
        <v>0.55000000000000004</v>
      </c>
      <c r="AM179" s="70"/>
      <c r="AN179" s="70"/>
      <c r="AP179" s="70"/>
      <c r="AQ179" s="70"/>
    </row>
    <row r="180" spans="1:43" ht="12.75" customHeight="1" x14ac:dyDescent="0.2">
      <c r="A180" s="43"/>
      <c r="B180" s="64" t="s">
        <v>478</v>
      </c>
      <c r="C180" s="65" t="s">
        <v>477</v>
      </c>
      <c r="D180" s="66">
        <v>0.55000000000000004</v>
      </c>
      <c r="E180" s="66">
        <v>0.47878999999999999</v>
      </c>
      <c r="F180" s="66">
        <v>0.66664999999999996</v>
      </c>
      <c r="G180" s="66">
        <v>4.0898599999999998</v>
      </c>
      <c r="H180" s="66">
        <v>5.5763400000000001</v>
      </c>
      <c r="I180" s="74">
        <v>0.60423000000000004</v>
      </c>
      <c r="L180" s="67"/>
      <c r="M180" s="67"/>
      <c r="N180" s="58">
        <f t="shared" si="0"/>
        <v>0.55000000000000004</v>
      </c>
      <c r="O180" s="67"/>
      <c r="W180" s="77"/>
      <c r="AA180" s="58">
        <f t="shared" si="4"/>
        <v>177</v>
      </c>
      <c r="AB180" s="58" t="s">
        <v>477</v>
      </c>
      <c r="AC180" s="58" t="s">
        <v>478</v>
      </c>
      <c r="AE180" s="70"/>
      <c r="AF180" s="71">
        <f t="shared" si="1"/>
        <v>0.61111111111111116</v>
      </c>
      <c r="AG180" s="70">
        <f t="shared" si="2"/>
        <v>0.55000000000000004</v>
      </c>
      <c r="AH180" s="70">
        <f t="shared" si="10"/>
        <v>0.55000000000000004</v>
      </c>
      <c r="AI180" s="53"/>
      <c r="AJ180" s="53"/>
      <c r="AK180" s="72"/>
      <c r="AL180" s="70">
        <v>0.55000000000000004</v>
      </c>
      <c r="AM180" s="70"/>
      <c r="AN180" s="70"/>
      <c r="AP180" s="70"/>
      <c r="AQ180" s="70"/>
    </row>
    <row r="181" spans="1:43" ht="12.75" customHeight="1" x14ac:dyDescent="0.2">
      <c r="A181" s="43"/>
      <c r="B181" s="64" t="s">
        <v>480</v>
      </c>
      <c r="C181" s="65" t="s">
        <v>479</v>
      </c>
      <c r="D181" s="66">
        <v>0.5</v>
      </c>
      <c r="E181" s="66">
        <v>0.43525999999999998</v>
      </c>
      <c r="F181" s="66">
        <v>0.60604999999999998</v>
      </c>
      <c r="G181" s="66">
        <v>3.7180499999999999</v>
      </c>
      <c r="H181" s="66">
        <v>5.0693999999999999</v>
      </c>
      <c r="I181" s="74">
        <v>0.54930000000000001</v>
      </c>
      <c r="L181" s="67"/>
      <c r="M181" s="67"/>
      <c r="N181" s="58">
        <f t="shared" si="0"/>
        <v>0.5</v>
      </c>
      <c r="O181" s="67"/>
      <c r="W181" s="77"/>
      <c r="AA181" s="58">
        <f t="shared" si="4"/>
        <v>178</v>
      </c>
      <c r="AB181" s="58" t="s">
        <v>479</v>
      </c>
      <c r="AC181" s="58" t="s">
        <v>480</v>
      </c>
      <c r="AE181" s="70"/>
      <c r="AF181" s="71">
        <f t="shared" si="1"/>
        <v>0.55555555555555558</v>
      </c>
      <c r="AG181" s="70">
        <f t="shared" si="2"/>
        <v>0.5</v>
      </c>
      <c r="AH181" s="70">
        <f t="shared" si="10"/>
        <v>0.5</v>
      </c>
      <c r="AI181" s="53"/>
      <c r="AJ181" s="53"/>
      <c r="AK181" s="72"/>
      <c r="AL181" s="70">
        <v>0.5</v>
      </c>
      <c r="AM181" s="70"/>
      <c r="AN181" s="70"/>
      <c r="AP181" s="70"/>
      <c r="AQ181" s="70"/>
    </row>
    <row r="182" spans="1:43" ht="12.75" customHeight="1" x14ac:dyDescent="0.2">
      <c r="A182" s="43"/>
      <c r="B182" s="64" t="s">
        <v>482</v>
      </c>
      <c r="C182" s="65" t="s">
        <v>481</v>
      </c>
      <c r="D182" s="66">
        <v>0.75029999999999997</v>
      </c>
      <c r="E182" s="66">
        <v>0.65315999999999996</v>
      </c>
      <c r="F182" s="66">
        <v>0.90944000000000003</v>
      </c>
      <c r="G182" s="66">
        <v>5.5793100000000004</v>
      </c>
      <c r="H182" s="66">
        <v>7.6071400000000002</v>
      </c>
      <c r="I182" s="74">
        <v>0.82428000000000001</v>
      </c>
      <c r="L182" s="67"/>
      <c r="M182" s="67"/>
      <c r="N182" s="58">
        <f t="shared" si="0"/>
        <v>0.75029999999999997</v>
      </c>
      <c r="O182" s="67"/>
      <c r="W182" s="77"/>
      <c r="AA182" s="58">
        <f t="shared" si="4"/>
        <v>179</v>
      </c>
      <c r="AB182" s="58" t="s">
        <v>481</v>
      </c>
      <c r="AC182" s="58" t="s">
        <v>482</v>
      </c>
      <c r="AE182" s="70"/>
      <c r="AF182" s="71">
        <f t="shared" si="1"/>
        <v>0.83366666666666656</v>
      </c>
      <c r="AG182" s="70">
        <f t="shared" si="2"/>
        <v>0.75029999999999997</v>
      </c>
      <c r="AH182" s="70">
        <f t="shared" si="10"/>
        <v>0.75029999999999997</v>
      </c>
      <c r="AI182" s="53"/>
      <c r="AJ182" s="53"/>
      <c r="AK182" s="72"/>
      <c r="AL182" s="70">
        <v>0.75029999999999997</v>
      </c>
      <c r="AM182" s="70"/>
      <c r="AN182" s="70"/>
      <c r="AP182" s="70"/>
      <c r="AQ182" s="70"/>
    </row>
    <row r="183" spans="1:43" ht="12.75" customHeight="1" x14ac:dyDescent="0.2">
      <c r="A183" s="43"/>
      <c r="B183" s="64" t="s">
        <v>484</v>
      </c>
      <c r="C183" s="65" t="s">
        <v>483</v>
      </c>
      <c r="D183" s="66">
        <v>1.79</v>
      </c>
      <c r="E183" s="66">
        <v>1.5582499999999999</v>
      </c>
      <c r="F183" s="66">
        <v>2.1696599999999999</v>
      </c>
      <c r="G183" s="66">
        <v>13.31062</v>
      </c>
      <c r="H183" s="66">
        <v>18.14845</v>
      </c>
      <c r="I183" s="74">
        <v>1.9664900000000001</v>
      </c>
      <c r="L183" s="67"/>
      <c r="M183" s="67"/>
      <c r="N183" s="58">
        <f t="shared" si="0"/>
        <v>1.79</v>
      </c>
      <c r="O183" s="67"/>
      <c r="W183" s="77"/>
      <c r="AA183" s="58">
        <f t="shared" si="4"/>
        <v>180</v>
      </c>
      <c r="AB183" s="58" t="s">
        <v>483</v>
      </c>
      <c r="AC183" s="58" t="s">
        <v>484</v>
      </c>
      <c r="AE183" s="70"/>
      <c r="AF183" s="71">
        <f t="shared" si="1"/>
        <v>1.9888888888888889</v>
      </c>
      <c r="AG183" s="70">
        <f t="shared" si="2"/>
        <v>1.79</v>
      </c>
      <c r="AH183" s="70">
        <f t="shared" si="10"/>
        <v>1.79</v>
      </c>
      <c r="AI183" s="53"/>
      <c r="AJ183" s="53"/>
      <c r="AK183" s="72"/>
      <c r="AL183" s="70">
        <v>1.79</v>
      </c>
      <c r="AM183" s="70"/>
      <c r="AN183" s="70"/>
      <c r="AP183" s="70"/>
      <c r="AQ183" s="70"/>
    </row>
    <row r="184" spans="1:43" ht="12.75" customHeight="1" x14ac:dyDescent="0.2">
      <c r="A184" s="43"/>
      <c r="B184" s="64" t="s">
        <v>486</v>
      </c>
      <c r="C184" s="65" t="s">
        <v>485</v>
      </c>
      <c r="D184" s="66">
        <v>3.8999999999999998E-3</v>
      </c>
      <c r="E184" s="66">
        <v>3.3999999999999998E-3</v>
      </c>
      <c r="F184" s="66">
        <v>4.7299999999999998E-3</v>
      </c>
      <c r="G184" s="66">
        <v>2.9000000000000001E-2</v>
      </c>
      <c r="H184" s="66">
        <v>3.9539999999999999E-2</v>
      </c>
      <c r="I184" s="74">
        <v>4.28E-3</v>
      </c>
      <c r="L184" s="67"/>
      <c r="M184" s="67"/>
      <c r="N184" s="58">
        <f t="shared" si="0"/>
        <v>3.8999999999999998E-3</v>
      </c>
      <c r="O184" s="67"/>
      <c r="W184" s="77"/>
      <c r="AA184" s="58">
        <f t="shared" si="4"/>
        <v>181</v>
      </c>
      <c r="AB184" s="58" t="s">
        <v>485</v>
      </c>
      <c r="AC184" s="58" t="s">
        <v>486</v>
      </c>
      <c r="AE184" s="70"/>
      <c r="AF184" s="71">
        <f t="shared" si="1"/>
        <v>4.3333333333333331E-3</v>
      </c>
      <c r="AG184" s="70">
        <f t="shared" si="2"/>
        <v>3.8999999999999998E-3</v>
      </c>
      <c r="AH184" s="70">
        <f t="shared" si="10"/>
        <v>3.8999999999999998E-3</v>
      </c>
      <c r="AI184" s="53"/>
      <c r="AJ184" s="53"/>
      <c r="AK184" s="72"/>
      <c r="AL184" s="70">
        <v>3.8999999999999998E-3</v>
      </c>
      <c r="AM184" s="70"/>
      <c r="AN184" s="70"/>
      <c r="AP184" s="70"/>
      <c r="AQ184" s="70"/>
    </row>
    <row r="185" spans="1:43" ht="12.75" customHeight="1" x14ac:dyDescent="0.2">
      <c r="A185" s="43"/>
      <c r="B185" s="64" t="s">
        <v>488</v>
      </c>
      <c r="C185" s="65" t="s">
        <v>487</v>
      </c>
      <c r="D185" s="66">
        <v>2.1999999999999999E-2</v>
      </c>
      <c r="E185" s="66">
        <v>1.915E-2</v>
      </c>
      <c r="F185" s="66">
        <v>2.6669999999999999E-2</v>
      </c>
      <c r="G185" s="66">
        <v>0.16359000000000001</v>
      </c>
      <c r="H185" s="66">
        <v>0.22305</v>
      </c>
      <c r="I185" s="74">
        <v>2.4170000000000001E-2</v>
      </c>
      <c r="L185" s="67"/>
      <c r="M185" s="67"/>
      <c r="N185" s="58">
        <f t="shared" si="0"/>
        <v>2.1999999999999999E-2</v>
      </c>
      <c r="O185" s="67"/>
      <c r="W185" s="77"/>
      <c r="AA185" s="58">
        <f t="shared" si="4"/>
        <v>182</v>
      </c>
      <c r="AB185" s="58" t="s">
        <v>487</v>
      </c>
      <c r="AC185" s="58" t="s">
        <v>488</v>
      </c>
      <c r="AE185" s="70"/>
      <c r="AF185" s="71">
        <f t="shared" si="1"/>
        <v>2.4444444444444442E-2</v>
      </c>
      <c r="AG185" s="70">
        <f t="shared" si="2"/>
        <v>2.1999999999999999E-2</v>
      </c>
      <c r="AH185" s="70">
        <f t="shared" si="10"/>
        <v>2.1999999999999999E-2</v>
      </c>
      <c r="AI185" s="53"/>
      <c r="AJ185" s="53"/>
      <c r="AK185" s="72"/>
      <c r="AL185" s="70">
        <v>2.1999999999999999E-2</v>
      </c>
      <c r="AM185" s="70"/>
      <c r="AN185" s="70"/>
      <c r="AP185" s="70"/>
      <c r="AQ185" s="70"/>
    </row>
    <row r="186" spans="1:43" ht="12.75" customHeight="1" x14ac:dyDescent="0.2">
      <c r="A186" s="43"/>
      <c r="B186" s="64" t="s">
        <v>490</v>
      </c>
      <c r="C186" s="65" t="s">
        <v>489</v>
      </c>
      <c r="D186" s="66">
        <v>2.1999999999999999E-2</v>
      </c>
      <c r="E186" s="66">
        <v>1.915E-2</v>
      </c>
      <c r="F186" s="66">
        <v>2.6669999999999999E-2</v>
      </c>
      <c r="G186" s="66">
        <v>0.16359000000000001</v>
      </c>
      <c r="H186" s="66">
        <v>0.22305</v>
      </c>
      <c r="I186" s="74">
        <v>2.4170000000000001E-2</v>
      </c>
      <c r="L186" s="67"/>
      <c r="M186" s="67"/>
      <c r="N186" s="58">
        <f t="shared" si="0"/>
        <v>2.1999999999999999E-2</v>
      </c>
      <c r="O186" s="67"/>
      <c r="W186" s="77"/>
      <c r="AA186" s="58">
        <f t="shared" si="4"/>
        <v>183</v>
      </c>
      <c r="AB186" s="58" t="s">
        <v>489</v>
      </c>
      <c r="AC186" s="58" t="s">
        <v>490</v>
      </c>
      <c r="AE186" s="70"/>
      <c r="AF186" s="71">
        <f t="shared" si="1"/>
        <v>2.4444444444444442E-2</v>
      </c>
      <c r="AG186" s="70">
        <f t="shared" si="2"/>
        <v>2.1999999999999999E-2</v>
      </c>
      <c r="AH186" s="70">
        <f t="shared" si="10"/>
        <v>2.1999999999999999E-2</v>
      </c>
      <c r="AI186" s="53"/>
      <c r="AJ186" s="53"/>
      <c r="AK186" s="72"/>
      <c r="AL186" s="70">
        <v>2.1999999999999999E-2</v>
      </c>
      <c r="AM186" s="70"/>
      <c r="AN186" s="70"/>
      <c r="AP186" s="70"/>
      <c r="AQ186" s="70"/>
    </row>
    <row r="187" spans="1:43" ht="12.75" customHeight="1" x14ac:dyDescent="0.2">
      <c r="A187" s="43"/>
      <c r="B187" s="64" t="s">
        <v>492</v>
      </c>
      <c r="C187" s="65" t="s">
        <v>491</v>
      </c>
      <c r="D187" s="66">
        <v>2.1999999999999999E-2</v>
      </c>
      <c r="E187" s="66">
        <v>1.915E-2</v>
      </c>
      <c r="F187" s="66">
        <v>2.6669999999999999E-2</v>
      </c>
      <c r="G187" s="66">
        <v>0.16359000000000001</v>
      </c>
      <c r="H187" s="66">
        <v>0.22305</v>
      </c>
      <c r="I187" s="74">
        <v>2.4170000000000001E-2</v>
      </c>
      <c r="L187" s="67"/>
      <c r="M187" s="67"/>
      <c r="N187" s="58">
        <f t="shared" si="0"/>
        <v>2.1999999999999999E-2</v>
      </c>
      <c r="O187" s="67"/>
      <c r="W187" s="77"/>
      <c r="AA187" s="58">
        <f t="shared" si="4"/>
        <v>184</v>
      </c>
      <c r="AB187" s="58" t="s">
        <v>491</v>
      </c>
      <c r="AC187" s="58" t="s">
        <v>492</v>
      </c>
      <c r="AE187" s="70"/>
      <c r="AF187" s="71">
        <f t="shared" si="1"/>
        <v>2.4444444444444442E-2</v>
      </c>
      <c r="AG187" s="70">
        <f t="shared" si="2"/>
        <v>2.1999999999999999E-2</v>
      </c>
      <c r="AH187" s="70">
        <f t="shared" si="10"/>
        <v>2.1999999999999999E-2</v>
      </c>
      <c r="AI187" s="53"/>
      <c r="AJ187" s="53"/>
      <c r="AK187" s="72"/>
      <c r="AL187" s="70">
        <v>2.1999999999999999E-2</v>
      </c>
      <c r="AM187" s="70"/>
      <c r="AN187" s="70"/>
      <c r="AP187" s="70"/>
      <c r="AQ187" s="70"/>
    </row>
    <row r="188" spans="1:43" ht="12.75" customHeight="1" x14ac:dyDescent="0.2">
      <c r="A188" s="43"/>
      <c r="B188" s="64" t="s">
        <v>494</v>
      </c>
      <c r="C188" s="65" t="s">
        <v>493</v>
      </c>
      <c r="D188" s="66">
        <v>1.0546</v>
      </c>
      <c r="E188" s="66">
        <v>0.91805999999999999</v>
      </c>
      <c r="F188" s="66">
        <v>1.2782800000000001</v>
      </c>
      <c r="G188" s="66">
        <v>7.8421099999999999</v>
      </c>
      <c r="H188" s="66">
        <v>10.69238</v>
      </c>
      <c r="I188" s="74">
        <v>1.1585799999999999</v>
      </c>
      <c r="L188" s="67"/>
      <c r="M188" s="67"/>
      <c r="N188" s="58">
        <f t="shared" si="0"/>
        <v>1.0546</v>
      </c>
      <c r="O188" s="67"/>
      <c r="W188" s="77"/>
      <c r="AA188" s="58">
        <f t="shared" si="4"/>
        <v>185</v>
      </c>
      <c r="AB188" s="58" t="s">
        <v>493</v>
      </c>
      <c r="AC188" s="58" t="s">
        <v>494</v>
      </c>
      <c r="AE188" s="70"/>
      <c r="AF188" s="71">
        <f t="shared" si="1"/>
        <v>1.1717777777777778</v>
      </c>
      <c r="AG188" s="70">
        <f t="shared" si="2"/>
        <v>1.0546</v>
      </c>
      <c r="AH188" s="70">
        <f t="shared" si="10"/>
        <v>1.0546</v>
      </c>
      <c r="AI188" s="53"/>
      <c r="AJ188" s="53"/>
      <c r="AK188" s="72"/>
      <c r="AL188" s="70">
        <v>1.0546</v>
      </c>
      <c r="AM188" s="70"/>
      <c r="AN188" s="70"/>
      <c r="AP188" s="70"/>
      <c r="AQ188" s="70"/>
    </row>
    <row r="189" spans="1:43" ht="12.75" customHeight="1" x14ac:dyDescent="0.2">
      <c r="A189" s="43"/>
      <c r="B189" s="64" t="s">
        <v>496</v>
      </c>
      <c r="C189" s="65" t="s">
        <v>495</v>
      </c>
      <c r="D189" s="66">
        <v>1.1428</v>
      </c>
      <c r="E189" s="66">
        <v>0.99483999999999995</v>
      </c>
      <c r="F189" s="66">
        <v>1.3851899999999999</v>
      </c>
      <c r="G189" s="66">
        <v>8.4979800000000001</v>
      </c>
      <c r="H189" s="66">
        <v>11.58662</v>
      </c>
      <c r="I189" s="74">
        <v>1.2554799999999999</v>
      </c>
      <c r="L189" s="67"/>
      <c r="M189" s="67"/>
      <c r="N189" s="58">
        <f t="shared" si="0"/>
        <v>1.1428</v>
      </c>
      <c r="O189" s="67"/>
      <c r="W189" s="77"/>
      <c r="AA189" s="58">
        <f t="shared" si="4"/>
        <v>186</v>
      </c>
      <c r="AB189" s="58" t="s">
        <v>495</v>
      </c>
      <c r="AC189" s="58" t="s">
        <v>496</v>
      </c>
      <c r="AE189" s="70"/>
      <c r="AF189" s="71">
        <f t="shared" si="1"/>
        <v>1.2697777777777779</v>
      </c>
      <c r="AG189" s="70">
        <f t="shared" si="2"/>
        <v>1.1428</v>
      </c>
      <c r="AH189" s="70">
        <f t="shared" si="10"/>
        <v>1.1428</v>
      </c>
      <c r="AI189" s="53"/>
      <c r="AJ189" s="53"/>
      <c r="AK189" s="72"/>
      <c r="AL189" s="70">
        <v>1.1428</v>
      </c>
      <c r="AM189" s="70"/>
      <c r="AN189" s="70"/>
      <c r="AP189" s="70"/>
      <c r="AQ189" s="70"/>
    </row>
    <row r="190" spans="1:43" ht="12.75" customHeight="1" x14ac:dyDescent="0.2">
      <c r="A190" s="43"/>
      <c r="B190" s="64" t="s">
        <v>498</v>
      </c>
      <c r="C190" s="65" t="s">
        <v>497</v>
      </c>
      <c r="D190" s="66">
        <v>1.0546</v>
      </c>
      <c r="E190" s="66">
        <v>0.91805999999999999</v>
      </c>
      <c r="F190" s="66">
        <v>1.2782800000000001</v>
      </c>
      <c r="G190" s="66">
        <v>7.8421099999999999</v>
      </c>
      <c r="H190" s="66">
        <v>10.69238</v>
      </c>
      <c r="I190" s="74">
        <v>1.1585799999999999</v>
      </c>
      <c r="L190" s="67"/>
      <c r="M190" s="67"/>
      <c r="N190" s="58">
        <f t="shared" si="0"/>
        <v>1.0546</v>
      </c>
      <c r="O190" s="67"/>
      <c r="W190" s="77"/>
      <c r="AA190" s="58">
        <f t="shared" si="4"/>
        <v>187</v>
      </c>
      <c r="AB190" s="58" t="s">
        <v>497</v>
      </c>
      <c r="AC190" s="58" t="s">
        <v>498</v>
      </c>
      <c r="AE190" s="70"/>
      <c r="AF190" s="71">
        <f t="shared" si="1"/>
        <v>1.1717777777777778</v>
      </c>
      <c r="AG190" s="70">
        <f t="shared" si="2"/>
        <v>1.0546</v>
      </c>
      <c r="AH190" s="70">
        <f t="shared" si="10"/>
        <v>1.0546</v>
      </c>
      <c r="AI190" s="53"/>
      <c r="AJ190" s="53"/>
      <c r="AK190" s="72"/>
      <c r="AL190" s="70">
        <v>1.0546</v>
      </c>
      <c r="AM190" s="70"/>
      <c r="AN190" s="70"/>
      <c r="AP190" s="70"/>
      <c r="AQ190" s="70"/>
    </row>
    <row r="191" spans="1:43" ht="12.75" customHeight="1" x14ac:dyDescent="0.2">
      <c r="A191" s="43"/>
      <c r="B191" s="64" t="s">
        <v>500</v>
      </c>
      <c r="C191" s="65" t="s">
        <v>499</v>
      </c>
      <c r="D191" s="66">
        <v>8.2000000000000007E-3</v>
      </c>
      <c r="E191" s="66">
        <v>7.1399999999999996E-3</v>
      </c>
      <c r="F191" s="66">
        <v>9.9399999999999992E-3</v>
      </c>
      <c r="G191" s="66">
        <v>6.0979999999999999E-2</v>
      </c>
      <c r="H191" s="66">
        <v>8.3140000000000006E-2</v>
      </c>
      <c r="I191" s="74">
        <v>9.0100000000000006E-3</v>
      </c>
      <c r="L191" s="67"/>
      <c r="M191" s="67"/>
      <c r="N191" s="58">
        <f t="shared" si="0"/>
        <v>8.2000000000000007E-3</v>
      </c>
      <c r="O191" s="67"/>
      <c r="W191" s="77"/>
      <c r="AA191" s="58">
        <f t="shared" si="4"/>
        <v>188</v>
      </c>
      <c r="AB191" s="58" t="s">
        <v>499</v>
      </c>
      <c r="AC191" s="58" t="s">
        <v>500</v>
      </c>
      <c r="AE191" s="70"/>
      <c r="AF191" s="71">
        <f t="shared" si="1"/>
        <v>9.1111111111111115E-3</v>
      </c>
      <c r="AG191" s="70">
        <f t="shared" si="2"/>
        <v>8.2000000000000007E-3</v>
      </c>
      <c r="AH191" s="70">
        <f t="shared" si="10"/>
        <v>8.2000000000000007E-3</v>
      </c>
      <c r="AI191" s="53"/>
      <c r="AJ191" s="53"/>
      <c r="AK191" s="72"/>
      <c r="AL191" s="70">
        <v>8.2000000000000007E-3</v>
      </c>
      <c r="AM191" s="70"/>
      <c r="AN191" s="70"/>
      <c r="AP191" s="70"/>
      <c r="AQ191" s="70"/>
    </row>
    <row r="192" spans="1:43" ht="12.75" customHeight="1" x14ac:dyDescent="0.2">
      <c r="A192" s="43"/>
      <c r="B192" s="64" t="s">
        <v>502</v>
      </c>
      <c r="C192" s="65" t="s">
        <v>501</v>
      </c>
      <c r="D192" s="66">
        <v>0.03</v>
      </c>
      <c r="E192" s="66">
        <v>2.6120000000000001E-2</v>
      </c>
      <c r="F192" s="66">
        <v>3.6360000000000003E-2</v>
      </c>
      <c r="G192" s="66">
        <v>0.22308</v>
      </c>
      <c r="H192" s="66">
        <v>0.30415999999999999</v>
      </c>
      <c r="I192" s="74">
        <v>3.2960000000000003E-2</v>
      </c>
      <c r="L192" s="67"/>
      <c r="M192" s="67"/>
      <c r="N192" s="58">
        <f t="shared" si="0"/>
        <v>0.03</v>
      </c>
      <c r="O192" s="67"/>
      <c r="W192" s="77"/>
      <c r="AA192" s="58">
        <f t="shared" si="4"/>
        <v>189</v>
      </c>
      <c r="AB192" s="58" t="s">
        <v>501</v>
      </c>
      <c r="AC192" s="58" t="s">
        <v>502</v>
      </c>
      <c r="AE192" s="70"/>
      <c r="AF192" s="71">
        <f t="shared" si="1"/>
        <v>3.3333333333333333E-2</v>
      </c>
      <c r="AG192" s="70">
        <f t="shared" si="2"/>
        <v>0.03</v>
      </c>
      <c r="AH192" s="70">
        <f t="shared" si="10"/>
        <v>0.03</v>
      </c>
      <c r="AI192" s="53"/>
      <c r="AJ192" s="53"/>
      <c r="AK192" s="72"/>
      <c r="AL192" s="70">
        <v>0.03</v>
      </c>
      <c r="AM192" s="70"/>
      <c r="AN192" s="70"/>
      <c r="AP192" s="70"/>
      <c r="AQ192" s="70"/>
    </row>
    <row r="193" spans="1:43" ht="12.75" customHeight="1" x14ac:dyDescent="0.2">
      <c r="A193" s="43"/>
      <c r="B193" s="64" t="s">
        <v>504</v>
      </c>
      <c r="C193" s="65" t="s">
        <v>503</v>
      </c>
      <c r="D193" s="66">
        <v>3.0000000000000001E-3</v>
      </c>
      <c r="E193" s="66">
        <v>2.6099999999999999E-3</v>
      </c>
      <c r="F193" s="66">
        <v>3.64E-3</v>
      </c>
      <c r="G193" s="66">
        <v>2.231E-2</v>
      </c>
      <c r="H193" s="66">
        <v>3.0419999999999999E-2</v>
      </c>
      <c r="I193" s="74">
        <v>3.3E-3</v>
      </c>
      <c r="L193" s="67"/>
      <c r="M193" s="67"/>
      <c r="N193" s="58">
        <f t="shared" si="0"/>
        <v>3.0000000000000001E-3</v>
      </c>
      <c r="O193" s="67"/>
      <c r="W193" s="77"/>
      <c r="AA193" s="58">
        <f t="shared" si="4"/>
        <v>190</v>
      </c>
      <c r="AB193" s="58" t="s">
        <v>503</v>
      </c>
      <c r="AC193" s="58" t="s">
        <v>504</v>
      </c>
      <c r="AE193" s="70"/>
      <c r="AF193" s="71">
        <f t="shared" si="1"/>
        <v>3.3333333333333331E-3</v>
      </c>
      <c r="AG193" s="70">
        <f t="shared" si="2"/>
        <v>3.0000000000000001E-3</v>
      </c>
      <c r="AH193" s="70">
        <f t="shared" si="10"/>
        <v>3.0000000000000001E-3</v>
      </c>
      <c r="AI193" s="53"/>
      <c r="AJ193" s="53"/>
      <c r="AK193" s="72"/>
      <c r="AL193" s="70">
        <v>3.0000000000000001E-3</v>
      </c>
      <c r="AM193" s="70"/>
      <c r="AN193" s="70"/>
      <c r="AP193" s="70"/>
      <c r="AQ193" s="70"/>
    </row>
    <row r="194" spans="1:43" ht="12.75" customHeight="1" x14ac:dyDescent="0.2">
      <c r="A194" s="43"/>
      <c r="B194" s="64" t="s">
        <v>506</v>
      </c>
      <c r="C194" s="65" t="s">
        <v>505</v>
      </c>
      <c r="D194" s="66">
        <v>1.6E-2</v>
      </c>
      <c r="E194" s="66">
        <v>1.393E-2</v>
      </c>
      <c r="F194" s="66">
        <v>1.9390000000000001E-2</v>
      </c>
      <c r="G194" s="66">
        <v>0.11898</v>
      </c>
      <c r="H194" s="66">
        <v>0.16222</v>
      </c>
      <c r="I194" s="74">
        <v>1.7579999999999998E-2</v>
      </c>
      <c r="L194" s="67"/>
      <c r="M194" s="67"/>
      <c r="N194" s="58">
        <f t="shared" si="0"/>
        <v>1.6E-2</v>
      </c>
      <c r="O194" s="67"/>
      <c r="W194" s="77"/>
      <c r="AA194" s="58">
        <f t="shared" si="4"/>
        <v>191</v>
      </c>
      <c r="AB194" s="58" t="s">
        <v>505</v>
      </c>
      <c r="AC194" s="58" t="s">
        <v>506</v>
      </c>
      <c r="AE194" s="70"/>
      <c r="AF194" s="71">
        <f t="shared" si="1"/>
        <v>1.7777777777777778E-2</v>
      </c>
      <c r="AG194" s="70">
        <f t="shared" si="2"/>
        <v>1.6E-2</v>
      </c>
      <c r="AH194" s="70">
        <f t="shared" si="10"/>
        <v>1.6E-2</v>
      </c>
      <c r="AI194" s="53"/>
      <c r="AJ194" s="53"/>
      <c r="AK194" s="72"/>
      <c r="AL194" s="70">
        <v>1.6E-2</v>
      </c>
      <c r="AM194" s="70"/>
      <c r="AN194" s="70"/>
      <c r="AP194" s="70"/>
      <c r="AQ194" s="70"/>
    </row>
    <row r="195" spans="1:43" ht="12.75" customHeight="1" x14ac:dyDescent="0.2">
      <c r="A195" s="43"/>
      <c r="B195" s="64" t="s">
        <v>508</v>
      </c>
      <c r="C195" s="65" t="s">
        <v>507</v>
      </c>
      <c r="D195" s="66">
        <v>1.6E-2</v>
      </c>
      <c r="E195" s="66">
        <v>1.393E-2</v>
      </c>
      <c r="F195" s="66">
        <v>1.9390000000000001E-2</v>
      </c>
      <c r="G195" s="66">
        <v>0.11898</v>
      </c>
      <c r="H195" s="66">
        <v>0.16222</v>
      </c>
      <c r="I195" s="74">
        <v>1.7579999999999998E-2</v>
      </c>
      <c r="L195" s="67"/>
      <c r="M195" s="67"/>
      <c r="N195" s="58">
        <f t="shared" si="0"/>
        <v>1.6E-2</v>
      </c>
      <c r="O195" s="67"/>
      <c r="W195" s="77"/>
      <c r="AA195" s="58">
        <f t="shared" si="4"/>
        <v>192</v>
      </c>
      <c r="AB195" s="58" t="s">
        <v>507</v>
      </c>
      <c r="AC195" s="58" t="s">
        <v>508</v>
      </c>
      <c r="AE195" s="70"/>
      <c r="AF195" s="71">
        <f t="shared" si="1"/>
        <v>1.7777777777777778E-2</v>
      </c>
      <c r="AG195" s="70">
        <f t="shared" si="2"/>
        <v>1.6E-2</v>
      </c>
      <c r="AH195" s="70">
        <f t="shared" si="10"/>
        <v>1.6E-2</v>
      </c>
      <c r="AI195" s="53"/>
      <c r="AJ195" s="53"/>
      <c r="AK195" s="72"/>
      <c r="AL195" s="70">
        <v>1.6E-2</v>
      </c>
      <c r="AM195" s="70"/>
      <c r="AN195" s="70"/>
      <c r="AP195" s="70"/>
      <c r="AQ195" s="70"/>
    </row>
    <row r="196" spans="1:43" ht="12.75" customHeight="1" x14ac:dyDescent="0.2">
      <c r="A196" s="43"/>
      <c r="B196" s="64" t="s">
        <v>510</v>
      </c>
      <c r="C196" s="65" t="s">
        <v>509</v>
      </c>
      <c r="D196" s="66">
        <v>1.6E-2</v>
      </c>
      <c r="E196" s="66">
        <v>1.393E-2</v>
      </c>
      <c r="F196" s="66">
        <v>1.9390000000000001E-2</v>
      </c>
      <c r="G196" s="66">
        <v>0.11898</v>
      </c>
      <c r="H196" s="66">
        <v>0.16222</v>
      </c>
      <c r="I196" s="74">
        <v>1.7579999999999998E-2</v>
      </c>
      <c r="L196" s="67"/>
      <c r="M196" s="67"/>
      <c r="N196" s="58">
        <f t="shared" si="0"/>
        <v>1.6E-2</v>
      </c>
      <c r="O196" s="67"/>
      <c r="W196" s="77"/>
      <c r="AA196" s="58">
        <f t="shared" si="4"/>
        <v>193</v>
      </c>
      <c r="AB196" s="58" t="s">
        <v>509</v>
      </c>
      <c r="AC196" s="58" t="s">
        <v>510</v>
      </c>
      <c r="AE196" s="70"/>
      <c r="AF196" s="71">
        <f t="shared" si="1"/>
        <v>1.7777777777777778E-2</v>
      </c>
      <c r="AG196" s="70">
        <f t="shared" si="2"/>
        <v>1.6E-2</v>
      </c>
      <c r="AH196" s="70">
        <f t="shared" si="10"/>
        <v>1.6E-2</v>
      </c>
      <c r="AI196" s="53"/>
      <c r="AJ196" s="53"/>
      <c r="AK196" s="72"/>
      <c r="AL196" s="70">
        <v>1.6E-2</v>
      </c>
      <c r="AM196" s="70"/>
      <c r="AN196" s="70"/>
      <c r="AP196" s="70"/>
      <c r="AQ196" s="70"/>
    </row>
    <row r="197" spans="1:43" ht="12.75" customHeight="1" x14ac:dyDescent="0.2">
      <c r="A197" s="43"/>
      <c r="B197" s="64" t="s">
        <v>512</v>
      </c>
      <c r="C197" s="65" t="s">
        <v>511</v>
      </c>
      <c r="D197" s="66">
        <v>1.6E-2</v>
      </c>
      <c r="E197" s="66">
        <v>1.393E-2</v>
      </c>
      <c r="F197" s="66">
        <v>1.9390000000000001E-2</v>
      </c>
      <c r="G197" s="66">
        <v>0.11898</v>
      </c>
      <c r="H197" s="66">
        <v>0.16222</v>
      </c>
      <c r="I197" s="74">
        <v>1.7579999999999998E-2</v>
      </c>
      <c r="L197" s="67"/>
      <c r="M197" s="67"/>
      <c r="N197" s="58">
        <f t="shared" si="0"/>
        <v>1.6E-2</v>
      </c>
      <c r="O197" s="67"/>
      <c r="W197" s="77"/>
      <c r="AA197" s="58">
        <f t="shared" si="4"/>
        <v>194</v>
      </c>
      <c r="AB197" s="58" t="s">
        <v>511</v>
      </c>
      <c r="AC197" s="58" t="s">
        <v>512</v>
      </c>
      <c r="AE197" s="70"/>
      <c r="AF197" s="71">
        <f t="shared" si="1"/>
        <v>1.7777777777777778E-2</v>
      </c>
      <c r="AG197" s="70">
        <f t="shared" si="2"/>
        <v>1.6E-2</v>
      </c>
      <c r="AH197" s="70">
        <f t="shared" si="10"/>
        <v>1.6E-2</v>
      </c>
      <c r="AI197" s="53"/>
      <c r="AJ197" s="53"/>
      <c r="AK197" s="72"/>
      <c r="AL197" s="70">
        <v>1.6E-2</v>
      </c>
      <c r="AM197" s="70"/>
      <c r="AN197" s="70"/>
      <c r="AP197" s="70"/>
      <c r="AQ197" s="70"/>
    </row>
    <row r="198" spans="1:43" ht="12.75" customHeight="1" x14ac:dyDescent="0.2">
      <c r="A198" s="43"/>
      <c r="B198" s="64" t="s">
        <v>514</v>
      </c>
      <c r="C198" s="65" t="s">
        <v>513</v>
      </c>
      <c r="D198" s="66">
        <v>0.09</v>
      </c>
      <c r="E198" s="66">
        <v>7.8350000000000003E-2</v>
      </c>
      <c r="F198" s="66">
        <v>0.10909000000000001</v>
      </c>
      <c r="G198" s="66">
        <v>0.66925000000000001</v>
      </c>
      <c r="H198" s="66">
        <v>0.91249000000000002</v>
      </c>
      <c r="I198" s="74">
        <v>9.887E-2</v>
      </c>
      <c r="L198" s="67"/>
      <c r="M198" s="67"/>
      <c r="N198" s="58">
        <f t="shared" si="0"/>
        <v>0.09</v>
      </c>
      <c r="O198" s="67"/>
      <c r="W198" s="77"/>
      <c r="AA198" s="58">
        <f t="shared" si="4"/>
        <v>195</v>
      </c>
      <c r="AB198" s="58" t="s">
        <v>513</v>
      </c>
      <c r="AC198" s="58" t="s">
        <v>514</v>
      </c>
      <c r="AE198" s="70"/>
      <c r="AF198" s="71">
        <f t="shared" si="1"/>
        <v>9.9999999999999992E-2</v>
      </c>
      <c r="AG198" s="70">
        <f t="shared" si="2"/>
        <v>0.09</v>
      </c>
      <c r="AH198" s="70">
        <f t="shared" si="10"/>
        <v>0.09</v>
      </c>
      <c r="AI198" s="53"/>
      <c r="AJ198" s="53"/>
      <c r="AK198" s="72"/>
      <c r="AL198" s="70">
        <v>0.09</v>
      </c>
      <c r="AM198" s="70"/>
      <c r="AN198" s="70"/>
      <c r="AP198" s="70"/>
      <c r="AQ198" s="70"/>
    </row>
    <row r="199" spans="1:43" ht="12.75" customHeight="1" x14ac:dyDescent="0.2">
      <c r="A199" s="43"/>
      <c r="B199" s="64" t="s">
        <v>515</v>
      </c>
      <c r="C199" s="65" t="s">
        <v>19</v>
      </c>
      <c r="D199" s="66">
        <v>3.7299999999999998E-3</v>
      </c>
      <c r="E199" s="66">
        <v>3.2499999999999999E-3</v>
      </c>
      <c r="F199" s="66">
        <v>4.5300000000000002E-3</v>
      </c>
      <c r="G199" s="66">
        <v>2.776E-2</v>
      </c>
      <c r="H199" s="66">
        <v>3.7859999999999998E-2</v>
      </c>
      <c r="I199" s="74">
        <v>4.1000000000000003E-3</v>
      </c>
      <c r="L199" s="67"/>
      <c r="M199" s="67"/>
      <c r="N199" s="58">
        <f t="shared" si="0"/>
        <v>3.7337725255529417E-3</v>
      </c>
      <c r="O199" s="67"/>
      <c r="W199" s="77"/>
      <c r="AA199" s="58">
        <f t="shared" si="4"/>
        <v>196</v>
      </c>
      <c r="AB199" s="58" t="s">
        <v>19</v>
      </c>
      <c r="AC199" s="58" t="s">
        <v>515</v>
      </c>
      <c r="AE199" s="70"/>
      <c r="AF199" s="71">
        <f t="shared" si="1"/>
        <v>7.370799207912E-3</v>
      </c>
      <c r="AG199" s="70">
        <f t="shared" si="2"/>
        <v>6.6337192871208E-3</v>
      </c>
      <c r="AH199" s="70">
        <f t="shared" ref="AH199:AH203" si="11">AJ199</f>
        <v>3.7337725255529417E-3</v>
      </c>
      <c r="AI199" s="53">
        <v>2.7764705882352941E-2</v>
      </c>
      <c r="AJ199" s="53">
        <f t="shared" ref="AJ199:AJ203" si="12">AI199*$V$9</f>
        <v>3.7337725255529417E-3</v>
      </c>
      <c r="AK199" s="72"/>
      <c r="AL199" s="70">
        <f t="shared" ref="AL199:AL203" si="13">AN199</f>
        <v>6.6337192871208E-3</v>
      </c>
      <c r="AM199" s="70">
        <v>4.9328999999999998E-2</v>
      </c>
      <c r="AN199" s="70">
        <f t="shared" ref="AN199:AN203" si="14">AM199*$V$9</f>
        <v>6.6337192871208E-3</v>
      </c>
      <c r="AP199" s="70"/>
      <c r="AQ199" s="70"/>
    </row>
    <row r="200" spans="1:43" ht="12.75" customHeight="1" x14ac:dyDescent="0.2">
      <c r="A200" s="43"/>
      <c r="B200" s="64" t="s">
        <v>517</v>
      </c>
      <c r="C200" s="65" t="s">
        <v>516</v>
      </c>
      <c r="D200" s="66">
        <v>6.5700000000000003E-3</v>
      </c>
      <c r="E200" s="66">
        <v>5.7200000000000003E-3</v>
      </c>
      <c r="F200" s="66">
        <v>7.9600000000000001E-3</v>
      </c>
      <c r="G200" s="66">
        <v>4.8820000000000002E-2</v>
      </c>
      <c r="H200" s="66">
        <v>6.6570000000000004E-2</v>
      </c>
      <c r="I200" s="74">
        <v>7.2100000000000003E-3</v>
      </c>
      <c r="K200" s="53"/>
      <c r="L200" s="67"/>
      <c r="M200" s="67"/>
      <c r="N200" s="58">
        <f t="shared" si="0"/>
        <v>6.5657440597647072E-3</v>
      </c>
      <c r="O200" s="67"/>
      <c r="W200" s="77"/>
      <c r="AA200" s="58">
        <f t="shared" si="4"/>
        <v>197</v>
      </c>
      <c r="AB200" s="58" t="s">
        <v>516</v>
      </c>
      <c r="AC200" s="58" t="s">
        <v>517</v>
      </c>
      <c r="AE200" s="70"/>
      <c r="AF200" s="71">
        <f t="shared" si="1"/>
        <v>1.6017428487805442E-2</v>
      </c>
      <c r="AG200" s="70">
        <f t="shared" si="2"/>
        <v>1.4415685639024898E-2</v>
      </c>
      <c r="AH200" s="70">
        <f t="shared" si="11"/>
        <v>6.5657440597647072E-3</v>
      </c>
      <c r="AI200" s="53">
        <v>4.882352941176471E-2</v>
      </c>
      <c r="AJ200" s="53">
        <f t="shared" si="12"/>
        <v>6.5657440597647072E-3</v>
      </c>
      <c r="AK200" s="72"/>
      <c r="AL200" s="70">
        <f t="shared" si="13"/>
        <v>1.4415685639024898E-2</v>
      </c>
      <c r="AM200" s="70">
        <v>0.10719648000000001</v>
      </c>
      <c r="AN200" s="70">
        <f t="shared" si="14"/>
        <v>1.4415685639024898E-2</v>
      </c>
      <c r="AP200" s="70"/>
      <c r="AQ200" s="70"/>
    </row>
    <row r="201" spans="1:43" ht="12.75" customHeight="1" x14ac:dyDescent="0.2">
      <c r="A201" s="43"/>
      <c r="B201" s="64" t="s">
        <v>519</v>
      </c>
      <c r="C201" s="65" t="s">
        <v>518</v>
      </c>
      <c r="D201" s="66">
        <v>6.5700000000000003E-3</v>
      </c>
      <c r="E201" s="66">
        <v>5.7200000000000003E-3</v>
      </c>
      <c r="F201" s="66">
        <v>7.9600000000000001E-3</v>
      </c>
      <c r="G201" s="66">
        <v>4.8820000000000002E-2</v>
      </c>
      <c r="H201" s="66">
        <v>6.6570000000000004E-2</v>
      </c>
      <c r="I201" s="74">
        <v>7.2100000000000003E-3</v>
      </c>
      <c r="L201" s="67"/>
      <c r="M201" s="67"/>
      <c r="N201" s="58">
        <f t="shared" si="0"/>
        <v>6.5657440597647072E-3</v>
      </c>
      <c r="O201" s="67"/>
      <c r="W201" s="77"/>
      <c r="AA201" s="58">
        <f t="shared" si="4"/>
        <v>198</v>
      </c>
      <c r="AB201" s="58" t="s">
        <v>518</v>
      </c>
      <c r="AC201" s="58" t="s">
        <v>519</v>
      </c>
      <c r="AE201" s="70"/>
      <c r="AF201" s="71">
        <f t="shared" si="1"/>
        <v>1.4415685639024898E-2</v>
      </c>
      <c r="AG201" s="70">
        <f t="shared" si="2"/>
        <v>1.2974117075122409E-2</v>
      </c>
      <c r="AH201" s="70">
        <f t="shared" si="11"/>
        <v>6.5657440597647072E-3</v>
      </c>
      <c r="AI201" s="53">
        <v>4.882352941176471E-2</v>
      </c>
      <c r="AJ201" s="53">
        <f t="shared" si="12"/>
        <v>6.5657440597647072E-3</v>
      </c>
      <c r="AK201" s="72"/>
      <c r="AL201" s="70">
        <f t="shared" si="13"/>
        <v>1.2974117075122409E-2</v>
      </c>
      <c r="AM201" s="70">
        <v>9.6476832000000012E-2</v>
      </c>
      <c r="AN201" s="70">
        <f t="shared" si="14"/>
        <v>1.2974117075122409E-2</v>
      </c>
      <c r="AP201" s="70"/>
      <c r="AQ201" s="70"/>
    </row>
    <row r="202" spans="1:43" ht="12.75" customHeight="1" x14ac:dyDescent="0.2">
      <c r="A202" s="43"/>
      <c r="B202" s="64" t="s">
        <v>521</v>
      </c>
      <c r="C202" s="65" t="s">
        <v>520</v>
      </c>
      <c r="D202" s="66">
        <v>6.0899999999999999E-3</v>
      </c>
      <c r="E202" s="66">
        <v>5.3E-3</v>
      </c>
      <c r="F202" s="66">
        <v>7.3800000000000003E-3</v>
      </c>
      <c r="G202" s="66">
        <v>4.5289999999999997E-2</v>
      </c>
      <c r="H202" s="66">
        <v>6.1760000000000002E-2</v>
      </c>
      <c r="I202" s="74">
        <v>6.6899999999999998E-3</v>
      </c>
      <c r="L202" s="67"/>
      <c r="M202" s="67"/>
      <c r="N202" s="58">
        <f t="shared" si="0"/>
        <v>6.0911119590588243E-3</v>
      </c>
      <c r="O202" s="67"/>
      <c r="W202" s="77"/>
      <c r="AA202" s="58">
        <f t="shared" si="4"/>
        <v>199</v>
      </c>
      <c r="AB202" s="58" t="s">
        <v>520</v>
      </c>
      <c r="AC202" s="58" t="s">
        <v>521</v>
      </c>
      <c r="AE202" s="70"/>
      <c r="AF202" s="71">
        <f t="shared" si="1"/>
        <v>1.6017428487805442E-2</v>
      </c>
      <c r="AG202" s="70">
        <f t="shared" si="2"/>
        <v>1.4415685639024898E-2</v>
      </c>
      <c r="AH202" s="70">
        <f t="shared" si="11"/>
        <v>6.0911119590588243E-3</v>
      </c>
      <c r="AI202" s="53">
        <v>4.5294117647058825E-2</v>
      </c>
      <c r="AJ202" s="53">
        <f t="shared" si="12"/>
        <v>6.0911119590588243E-3</v>
      </c>
      <c r="AK202" s="72"/>
      <c r="AL202" s="70">
        <f t="shared" si="13"/>
        <v>1.4415685639024898E-2</v>
      </c>
      <c r="AM202" s="70">
        <v>0.10719648000000001</v>
      </c>
      <c r="AN202" s="70">
        <f t="shared" si="14"/>
        <v>1.4415685639024898E-2</v>
      </c>
      <c r="AP202" s="70"/>
      <c r="AQ202" s="70"/>
    </row>
    <row r="203" spans="1:43" ht="12.75" customHeight="1" x14ac:dyDescent="0.2">
      <c r="A203" s="43"/>
      <c r="B203" s="64" t="s">
        <v>523</v>
      </c>
      <c r="C203" s="65" t="s">
        <v>522</v>
      </c>
      <c r="D203" s="66">
        <v>6.5700000000000003E-3</v>
      </c>
      <c r="E203" s="66">
        <v>5.7200000000000003E-3</v>
      </c>
      <c r="F203" s="66">
        <v>7.9600000000000001E-3</v>
      </c>
      <c r="G203" s="66">
        <v>4.8820000000000002E-2</v>
      </c>
      <c r="H203" s="66">
        <v>6.6570000000000004E-2</v>
      </c>
      <c r="I203" s="74">
        <v>7.2100000000000003E-3</v>
      </c>
      <c r="L203" s="67"/>
      <c r="M203" s="67"/>
      <c r="N203" s="58">
        <f t="shared" si="0"/>
        <v>6.5657440597647072E-3</v>
      </c>
      <c r="O203" s="67"/>
      <c r="W203" s="77"/>
      <c r="AA203" s="58">
        <f t="shared" si="4"/>
        <v>200</v>
      </c>
      <c r="AB203" s="58" t="s">
        <v>522</v>
      </c>
      <c r="AC203" s="58" t="s">
        <v>523</v>
      </c>
      <c r="AE203" s="70"/>
      <c r="AF203" s="71">
        <f t="shared" si="1"/>
        <v>1.6017428487805442E-2</v>
      </c>
      <c r="AG203" s="70">
        <f t="shared" si="2"/>
        <v>1.4415685639024898E-2</v>
      </c>
      <c r="AH203" s="70">
        <f t="shared" si="11"/>
        <v>6.5657440597647072E-3</v>
      </c>
      <c r="AI203" s="53">
        <v>4.882352941176471E-2</v>
      </c>
      <c r="AJ203" s="53">
        <f t="shared" si="12"/>
        <v>6.5657440597647072E-3</v>
      </c>
      <c r="AK203" s="72"/>
      <c r="AL203" s="70">
        <f t="shared" si="13"/>
        <v>1.4415685639024898E-2</v>
      </c>
      <c r="AM203" s="70">
        <v>0.10719648000000001</v>
      </c>
      <c r="AN203" s="70">
        <f t="shared" si="14"/>
        <v>1.4415685639024898E-2</v>
      </c>
      <c r="AP203" s="70"/>
      <c r="AQ203" s="70"/>
    </row>
    <row r="204" spans="1:43" ht="12.75" customHeight="1" x14ac:dyDescent="0.2">
      <c r="A204" s="43"/>
      <c r="B204" s="64" t="s">
        <v>525</v>
      </c>
      <c r="C204" s="65" t="s">
        <v>524</v>
      </c>
      <c r="D204" s="66">
        <v>2.2995000000000001</v>
      </c>
      <c r="E204" s="66">
        <v>2.0017800000000001</v>
      </c>
      <c r="F204" s="66">
        <v>2.78722</v>
      </c>
      <c r="G204" s="66">
        <v>17.099309999999999</v>
      </c>
      <c r="H204" s="66">
        <v>23.314170000000001</v>
      </c>
      <c r="I204" s="74">
        <v>2.52623</v>
      </c>
      <c r="L204" s="67"/>
      <c r="M204" s="67"/>
      <c r="N204" s="58">
        <f t="shared" si="0"/>
        <v>2.2995000000000001</v>
      </c>
      <c r="O204" s="67"/>
      <c r="W204" s="77"/>
      <c r="AA204" s="58">
        <f t="shared" si="4"/>
        <v>201</v>
      </c>
      <c r="AB204" s="58" t="s">
        <v>524</v>
      </c>
      <c r="AC204" s="58" t="s">
        <v>525</v>
      </c>
      <c r="AE204" s="70"/>
      <c r="AF204" s="71">
        <f t="shared" si="1"/>
        <v>2.5550000000000002</v>
      </c>
      <c r="AG204" s="70">
        <f t="shared" si="2"/>
        <v>2.2995000000000001</v>
      </c>
      <c r="AH204" s="70">
        <f t="shared" ref="AH204:AH252" si="15">AG204</f>
        <v>2.2995000000000001</v>
      </c>
      <c r="AI204" s="53"/>
      <c r="AJ204" s="53"/>
      <c r="AK204" s="72"/>
      <c r="AL204" s="70">
        <v>2.2995000000000001</v>
      </c>
      <c r="AM204" s="70"/>
      <c r="AN204" s="70"/>
      <c r="AP204" s="70"/>
      <c r="AQ204" s="70"/>
    </row>
    <row r="205" spans="1:43" ht="12.75" customHeight="1" x14ac:dyDescent="0.2">
      <c r="A205" s="43"/>
      <c r="B205" s="64" t="s">
        <v>527</v>
      </c>
      <c r="C205" s="65" t="s">
        <v>526</v>
      </c>
      <c r="D205" s="66">
        <v>0.5</v>
      </c>
      <c r="E205" s="66">
        <v>0.43525999999999998</v>
      </c>
      <c r="F205" s="66">
        <v>0.60604999999999998</v>
      </c>
      <c r="G205" s="66">
        <v>3.7180499999999999</v>
      </c>
      <c r="H205" s="66">
        <v>5.0693999999999999</v>
      </c>
      <c r="I205" s="74">
        <v>0.54930000000000001</v>
      </c>
      <c r="L205" s="67"/>
      <c r="M205" s="67"/>
      <c r="N205" s="58">
        <f t="shared" si="0"/>
        <v>0.5</v>
      </c>
      <c r="O205" s="67"/>
      <c r="W205" s="77"/>
      <c r="AA205" s="58">
        <f t="shared" si="4"/>
        <v>202</v>
      </c>
      <c r="AB205" s="58" t="s">
        <v>526</v>
      </c>
      <c r="AC205" s="58" t="s">
        <v>527</v>
      </c>
      <c r="AE205" s="70"/>
      <c r="AF205" s="71">
        <f t="shared" si="1"/>
        <v>0.55555555555555558</v>
      </c>
      <c r="AG205" s="70">
        <f t="shared" si="2"/>
        <v>0.5</v>
      </c>
      <c r="AH205" s="70">
        <f t="shared" si="15"/>
        <v>0.5</v>
      </c>
      <c r="AI205" s="53"/>
      <c r="AJ205" s="53"/>
      <c r="AK205" s="72"/>
      <c r="AL205" s="70">
        <v>0.5</v>
      </c>
      <c r="AM205" s="70"/>
      <c r="AN205" s="70"/>
      <c r="AP205" s="70"/>
      <c r="AQ205" s="70"/>
    </row>
    <row r="206" spans="1:43" ht="12.75" customHeight="1" x14ac:dyDescent="0.2">
      <c r="A206" s="43"/>
      <c r="B206" s="64" t="s">
        <v>529</v>
      </c>
      <c r="C206" s="65" t="s">
        <v>528</v>
      </c>
      <c r="D206" s="66">
        <v>0.5</v>
      </c>
      <c r="E206" s="66">
        <v>0.43525999999999998</v>
      </c>
      <c r="F206" s="66">
        <v>0.60604999999999998</v>
      </c>
      <c r="G206" s="66">
        <v>3.7180499999999999</v>
      </c>
      <c r="H206" s="66">
        <v>5.0693999999999999</v>
      </c>
      <c r="I206" s="74">
        <v>0.54930000000000001</v>
      </c>
      <c r="L206" s="67"/>
      <c r="M206" s="67"/>
      <c r="N206" s="58">
        <f t="shared" si="0"/>
        <v>0.5</v>
      </c>
      <c r="O206" s="67"/>
      <c r="W206" s="77"/>
      <c r="AA206" s="58">
        <f t="shared" si="4"/>
        <v>203</v>
      </c>
      <c r="AB206" s="58" t="s">
        <v>528</v>
      </c>
      <c r="AC206" s="58" t="s">
        <v>529</v>
      </c>
      <c r="AE206" s="70"/>
      <c r="AF206" s="71">
        <f t="shared" si="1"/>
        <v>0.55555555555555558</v>
      </c>
      <c r="AG206" s="70">
        <f t="shared" si="2"/>
        <v>0.5</v>
      </c>
      <c r="AH206" s="70">
        <f t="shared" si="15"/>
        <v>0.5</v>
      </c>
      <c r="AI206" s="53"/>
      <c r="AJ206" s="53"/>
      <c r="AK206" s="72"/>
      <c r="AL206" s="70">
        <v>0.5</v>
      </c>
      <c r="AM206" s="70"/>
      <c r="AN206" s="70"/>
      <c r="AP206" s="70"/>
      <c r="AQ206" s="70"/>
    </row>
    <row r="207" spans="1:43" ht="12.75" customHeight="1" x14ac:dyDescent="0.2">
      <c r="A207" s="43"/>
      <c r="B207" s="64" t="s">
        <v>531</v>
      </c>
      <c r="C207" s="65" t="s">
        <v>530</v>
      </c>
      <c r="D207" s="66">
        <v>0.32379999999999998</v>
      </c>
      <c r="E207" s="66">
        <v>0.28188000000000002</v>
      </c>
      <c r="F207" s="66">
        <v>0.39248</v>
      </c>
      <c r="G207" s="66">
        <v>2.40781</v>
      </c>
      <c r="H207" s="66">
        <v>3.28294</v>
      </c>
      <c r="I207" s="74">
        <v>0.35572999999999999</v>
      </c>
      <c r="L207" s="67"/>
      <c r="M207" s="67"/>
      <c r="N207" s="58">
        <f t="shared" si="0"/>
        <v>0.32379999999999998</v>
      </c>
      <c r="O207" s="67"/>
      <c r="W207" s="77"/>
      <c r="AA207" s="58">
        <f t="shared" si="4"/>
        <v>204</v>
      </c>
      <c r="AB207" s="58" t="s">
        <v>530</v>
      </c>
      <c r="AC207" s="58" t="s">
        <v>531</v>
      </c>
      <c r="AE207" s="70"/>
      <c r="AF207" s="71">
        <f t="shared" si="1"/>
        <v>0.35977777777777775</v>
      </c>
      <c r="AG207" s="70">
        <f t="shared" si="2"/>
        <v>0.32379999999999998</v>
      </c>
      <c r="AH207" s="70">
        <f t="shared" si="15"/>
        <v>0.32379999999999998</v>
      </c>
      <c r="AI207" s="53"/>
      <c r="AJ207" s="53"/>
      <c r="AK207" s="72"/>
      <c r="AL207" s="70">
        <v>0.32379999999999998</v>
      </c>
      <c r="AM207" s="70"/>
      <c r="AN207" s="70"/>
      <c r="AP207" s="70"/>
      <c r="AQ207" s="70"/>
    </row>
    <row r="208" spans="1:43" ht="12.75" customHeight="1" x14ac:dyDescent="0.2">
      <c r="A208" s="43"/>
      <c r="B208" s="64" t="s">
        <v>533</v>
      </c>
      <c r="C208" s="65" t="s">
        <v>532</v>
      </c>
      <c r="D208" s="66">
        <v>4.6800000000000001E-2</v>
      </c>
      <c r="E208" s="66">
        <v>4.0739999999999998E-2</v>
      </c>
      <c r="F208" s="66">
        <v>5.6730000000000003E-2</v>
      </c>
      <c r="G208" s="66">
        <v>0.34800999999999999</v>
      </c>
      <c r="H208" s="66">
        <v>0.47449999999999998</v>
      </c>
      <c r="I208" s="74">
        <v>5.1409999999999997E-2</v>
      </c>
      <c r="L208" s="67"/>
      <c r="M208" s="67"/>
      <c r="N208" s="58">
        <f t="shared" si="0"/>
        <v>4.6800000000000001E-2</v>
      </c>
      <c r="O208" s="67"/>
      <c r="W208" s="77"/>
      <c r="AA208" s="58">
        <f t="shared" si="4"/>
        <v>205</v>
      </c>
      <c r="AB208" s="58" t="s">
        <v>532</v>
      </c>
      <c r="AC208" s="58" t="s">
        <v>533</v>
      </c>
      <c r="AE208" s="70"/>
      <c r="AF208" s="71">
        <f t="shared" si="1"/>
        <v>5.1999999999999998E-2</v>
      </c>
      <c r="AG208" s="70">
        <f t="shared" si="2"/>
        <v>4.6800000000000001E-2</v>
      </c>
      <c r="AH208" s="70">
        <f t="shared" si="15"/>
        <v>4.6800000000000001E-2</v>
      </c>
      <c r="AI208" s="53"/>
      <c r="AJ208" s="53"/>
      <c r="AK208" s="72"/>
      <c r="AL208" s="70">
        <v>4.6800000000000001E-2</v>
      </c>
      <c r="AM208" s="70"/>
      <c r="AN208" s="70"/>
      <c r="AP208" s="70"/>
      <c r="AQ208" s="70"/>
    </row>
    <row r="209" spans="1:43" ht="12.75" customHeight="1" x14ac:dyDescent="0.2">
      <c r="A209" s="43"/>
      <c r="B209" s="64" t="s">
        <v>535</v>
      </c>
      <c r="C209" s="65" t="s">
        <v>534</v>
      </c>
      <c r="D209" s="66">
        <v>0.13500000000000001</v>
      </c>
      <c r="E209" s="66">
        <v>0.11752</v>
      </c>
      <c r="F209" s="66">
        <v>0.16363</v>
      </c>
      <c r="G209" s="66">
        <v>1.00387</v>
      </c>
      <c r="H209" s="66">
        <v>1.3687400000000001</v>
      </c>
      <c r="I209" s="74">
        <v>0.14831</v>
      </c>
      <c r="L209" s="67"/>
      <c r="M209" s="67"/>
      <c r="N209" s="58">
        <f t="shared" si="0"/>
        <v>0.13500000000000001</v>
      </c>
      <c r="O209" s="67"/>
      <c r="W209" s="77"/>
      <c r="AA209" s="58">
        <f t="shared" si="4"/>
        <v>206</v>
      </c>
      <c r="AB209" s="58" t="s">
        <v>534</v>
      </c>
      <c r="AC209" s="58" t="s">
        <v>535</v>
      </c>
      <c r="AE209" s="70"/>
      <c r="AF209" s="71">
        <f t="shared" si="1"/>
        <v>0.15</v>
      </c>
      <c r="AG209" s="70">
        <f t="shared" si="2"/>
        <v>0.13500000000000001</v>
      </c>
      <c r="AH209" s="70">
        <f t="shared" si="15"/>
        <v>0.13500000000000001</v>
      </c>
      <c r="AI209" s="53"/>
      <c r="AJ209" s="53"/>
      <c r="AK209" s="72"/>
      <c r="AL209" s="70">
        <v>0.13500000000000001</v>
      </c>
      <c r="AM209" s="70"/>
      <c r="AN209" s="70"/>
      <c r="AP209" s="70"/>
      <c r="AQ209" s="70"/>
    </row>
    <row r="210" spans="1:43" ht="12.75" customHeight="1" x14ac:dyDescent="0.2">
      <c r="A210" s="43"/>
      <c r="B210" s="64" t="s">
        <v>537</v>
      </c>
      <c r="C210" s="65" t="s">
        <v>536</v>
      </c>
      <c r="D210" s="66">
        <v>0.13500000000000001</v>
      </c>
      <c r="E210" s="66">
        <v>0.11752</v>
      </c>
      <c r="F210" s="66">
        <v>0.16363</v>
      </c>
      <c r="G210" s="66">
        <v>1.00387</v>
      </c>
      <c r="H210" s="66">
        <v>1.3687400000000001</v>
      </c>
      <c r="I210" s="74">
        <v>0.14831</v>
      </c>
      <c r="L210" s="67"/>
      <c r="M210" s="67"/>
      <c r="N210" s="58">
        <f t="shared" si="0"/>
        <v>0.13500000000000001</v>
      </c>
      <c r="O210" s="67"/>
      <c r="W210" s="77"/>
      <c r="AA210" s="58">
        <f t="shared" si="4"/>
        <v>207</v>
      </c>
      <c r="AB210" s="58" t="s">
        <v>536</v>
      </c>
      <c r="AC210" s="58" t="s">
        <v>537</v>
      </c>
      <c r="AE210" s="70"/>
      <c r="AF210" s="71">
        <f t="shared" si="1"/>
        <v>0.15</v>
      </c>
      <c r="AG210" s="70">
        <f t="shared" si="2"/>
        <v>0.13500000000000001</v>
      </c>
      <c r="AH210" s="70">
        <f t="shared" si="15"/>
        <v>0.13500000000000001</v>
      </c>
      <c r="AI210" s="53"/>
      <c r="AJ210" s="53"/>
      <c r="AK210" s="72"/>
      <c r="AL210" s="70">
        <v>0.13500000000000001</v>
      </c>
      <c r="AM210" s="70"/>
      <c r="AN210" s="70"/>
      <c r="AP210" s="70"/>
      <c r="AQ210" s="70"/>
    </row>
    <row r="211" spans="1:43" ht="12.75" customHeight="1" x14ac:dyDescent="0.2">
      <c r="A211" s="43"/>
      <c r="B211" s="64" t="s">
        <v>539</v>
      </c>
      <c r="C211" s="65" t="s">
        <v>538</v>
      </c>
      <c r="D211" s="66">
        <v>0.53559999999999997</v>
      </c>
      <c r="E211" s="66">
        <v>0.46626000000000001</v>
      </c>
      <c r="F211" s="66">
        <v>0.6492</v>
      </c>
      <c r="G211" s="66">
        <v>3.98278</v>
      </c>
      <c r="H211" s="66">
        <v>5.4303400000000002</v>
      </c>
      <c r="I211" s="74">
        <v>0.58840999999999999</v>
      </c>
      <c r="L211" s="67"/>
      <c r="M211" s="67"/>
      <c r="N211" s="58">
        <f t="shared" si="0"/>
        <v>0.53559999999999997</v>
      </c>
      <c r="O211" s="67"/>
      <c r="W211" s="77"/>
      <c r="AA211" s="58">
        <f t="shared" si="4"/>
        <v>208</v>
      </c>
      <c r="AB211" s="58" t="s">
        <v>538</v>
      </c>
      <c r="AC211" s="58" t="s">
        <v>539</v>
      </c>
      <c r="AE211" s="70"/>
      <c r="AF211" s="71">
        <f t="shared" si="1"/>
        <v>0.59511111111111104</v>
      </c>
      <c r="AG211" s="70">
        <f t="shared" si="2"/>
        <v>0.53559999999999997</v>
      </c>
      <c r="AH211" s="70">
        <f t="shared" si="15"/>
        <v>0.53559999999999997</v>
      </c>
      <c r="AI211" s="53"/>
      <c r="AJ211" s="53"/>
      <c r="AK211" s="72"/>
      <c r="AL211" s="70">
        <v>0.53559999999999997</v>
      </c>
      <c r="AM211" s="70"/>
      <c r="AN211" s="70"/>
      <c r="AP211" s="70"/>
      <c r="AQ211" s="70"/>
    </row>
    <row r="212" spans="1:43" ht="12.75" customHeight="1" x14ac:dyDescent="0.2">
      <c r="A212" s="43"/>
      <c r="B212" s="64" t="s">
        <v>541</v>
      </c>
      <c r="C212" s="65" t="s">
        <v>540</v>
      </c>
      <c r="D212" s="66">
        <v>0.1714</v>
      </c>
      <c r="E212" s="66">
        <v>0.14921000000000001</v>
      </c>
      <c r="F212" s="66">
        <v>0.20774999999999999</v>
      </c>
      <c r="G212" s="66">
        <v>1.2745500000000001</v>
      </c>
      <c r="H212" s="66">
        <v>1.7377899999999999</v>
      </c>
      <c r="I212" s="74">
        <v>0.1883</v>
      </c>
      <c r="L212" s="67"/>
      <c r="M212" s="67"/>
      <c r="N212" s="58">
        <f t="shared" si="0"/>
        <v>0.1714</v>
      </c>
      <c r="O212" s="67"/>
      <c r="W212" s="77"/>
      <c r="AA212" s="58">
        <f t="shared" si="4"/>
        <v>209</v>
      </c>
      <c r="AB212" s="58" t="s">
        <v>540</v>
      </c>
      <c r="AC212" s="58" t="s">
        <v>541</v>
      </c>
      <c r="AE212" s="70"/>
      <c r="AF212" s="71">
        <f t="shared" si="1"/>
        <v>0.19044444444444444</v>
      </c>
      <c r="AG212" s="70">
        <f t="shared" si="2"/>
        <v>0.1714</v>
      </c>
      <c r="AH212" s="70">
        <f t="shared" si="15"/>
        <v>0.1714</v>
      </c>
      <c r="AI212" s="53"/>
      <c r="AJ212" s="53"/>
      <c r="AK212" s="72"/>
      <c r="AL212" s="70">
        <v>0.1714</v>
      </c>
      <c r="AM212" s="70"/>
      <c r="AN212" s="70"/>
      <c r="AP212" s="70"/>
      <c r="AQ212" s="70"/>
    </row>
    <row r="213" spans="1:43" ht="12.75" customHeight="1" x14ac:dyDescent="0.2">
      <c r="A213" s="43"/>
      <c r="B213" s="64" t="s">
        <v>543</v>
      </c>
      <c r="C213" s="65" t="s">
        <v>542</v>
      </c>
      <c r="D213" s="66">
        <v>0.17130000000000001</v>
      </c>
      <c r="E213" s="66">
        <v>0.14912</v>
      </c>
      <c r="F213" s="66">
        <v>0.20763000000000001</v>
      </c>
      <c r="G213" s="66">
        <v>1.2738</v>
      </c>
      <c r="H213" s="66">
        <v>1.73678</v>
      </c>
      <c r="I213" s="74">
        <v>0.18819</v>
      </c>
      <c r="L213" s="67"/>
      <c r="M213" s="67"/>
      <c r="N213" s="58">
        <f t="shared" si="0"/>
        <v>0.17130000000000001</v>
      </c>
      <c r="O213" s="67"/>
      <c r="W213" s="77"/>
      <c r="AA213" s="58">
        <f t="shared" si="4"/>
        <v>210</v>
      </c>
      <c r="AB213" s="58" t="s">
        <v>542</v>
      </c>
      <c r="AC213" s="58" t="s">
        <v>543</v>
      </c>
      <c r="AE213" s="70"/>
      <c r="AF213" s="71">
        <f t="shared" si="1"/>
        <v>0.19033333333333333</v>
      </c>
      <c r="AG213" s="70">
        <f t="shared" si="2"/>
        <v>0.17130000000000001</v>
      </c>
      <c r="AH213" s="70">
        <f t="shared" si="15"/>
        <v>0.17130000000000001</v>
      </c>
      <c r="AI213" s="53"/>
      <c r="AJ213" s="53"/>
      <c r="AK213" s="72"/>
      <c r="AL213" s="70">
        <v>0.17130000000000001</v>
      </c>
      <c r="AM213" s="70"/>
      <c r="AN213" s="70"/>
      <c r="AP213" s="70"/>
      <c r="AQ213" s="70"/>
    </row>
    <row r="214" spans="1:43" ht="12.75" customHeight="1" x14ac:dyDescent="0.2">
      <c r="A214" s="43"/>
      <c r="B214" s="64" t="s">
        <v>545</v>
      </c>
      <c r="C214" s="65" t="s">
        <v>544</v>
      </c>
      <c r="D214" s="66">
        <v>0.1714</v>
      </c>
      <c r="E214" s="66">
        <v>0.14921000000000001</v>
      </c>
      <c r="F214" s="66">
        <v>0.20774999999999999</v>
      </c>
      <c r="G214" s="66">
        <v>1.2745500000000001</v>
      </c>
      <c r="H214" s="66">
        <v>1.7377899999999999</v>
      </c>
      <c r="I214" s="74">
        <v>0.1883</v>
      </c>
      <c r="L214" s="67"/>
      <c r="M214" s="67"/>
      <c r="N214" s="58">
        <f t="shared" si="0"/>
        <v>0.1714</v>
      </c>
      <c r="O214" s="67"/>
      <c r="W214" s="77"/>
      <c r="AA214" s="58">
        <f t="shared" si="4"/>
        <v>211</v>
      </c>
      <c r="AB214" s="58" t="s">
        <v>544</v>
      </c>
      <c r="AC214" s="58" t="s">
        <v>545</v>
      </c>
      <c r="AE214" s="70"/>
      <c r="AF214" s="71">
        <f t="shared" si="1"/>
        <v>0.19044444444444444</v>
      </c>
      <c r="AG214" s="70">
        <f t="shared" si="2"/>
        <v>0.1714</v>
      </c>
      <c r="AH214" s="70">
        <f t="shared" si="15"/>
        <v>0.1714</v>
      </c>
      <c r="AI214" s="53"/>
      <c r="AJ214" s="53"/>
      <c r="AK214" s="72"/>
      <c r="AL214" s="70">
        <v>0.1714</v>
      </c>
      <c r="AM214" s="70"/>
      <c r="AN214" s="70"/>
      <c r="AP214" s="70"/>
      <c r="AQ214" s="70"/>
    </row>
    <row r="215" spans="1:43" ht="12.75" customHeight="1" x14ac:dyDescent="0.2">
      <c r="A215" s="43"/>
      <c r="B215" s="64" t="s">
        <v>547</v>
      </c>
      <c r="C215" s="65" t="s">
        <v>546</v>
      </c>
      <c r="D215" s="66">
        <v>0.16600000000000001</v>
      </c>
      <c r="E215" s="66">
        <v>0.14451</v>
      </c>
      <c r="F215" s="66">
        <v>0.20121</v>
      </c>
      <c r="G215" s="66">
        <v>1.2343900000000001</v>
      </c>
      <c r="H215" s="66">
        <v>1.6830400000000001</v>
      </c>
      <c r="I215" s="74">
        <v>0.18237</v>
      </c>
      <c r="L215" s="67"/>
      <c r="M215" s="67"/>
      <c r="N215" s="58">
        <f t="shared" si="0"/>
        <v>0.16600000000000001</v>
      </c>
      <c r="O215" s="67"/>
      <c r="W215" s="77"/>
      <c r="AA215" s="58">
        <f t="shared" si="4"/>
        <v>212</v>
      </c>
      <c r="AB215" s="58" t="s">
        <v>546</v>
      </c>
      <c r="AC215" s="58" t="s">
        <v>547</v>
      </c>
      <c r="AE215" s="70"/>
      <c r="AF215" s="71">
        <f t="shared" si="1"/>
        <v>0.18444444444444444</v>
      </c>
      <c r="AG215" s="70">
        <f t="shared" si="2"/>
        <v>0.16600000000000001</v>
      </c>
      <c r="AH215" s="70">
        <f t="shared" si="15"/>
        <v>0.16600000000000001</v>
      </c>
      <c r="AI215" s="53"/>
      <c r="AJ215" s="53"/>
      <c r="AK215" s="72"/>
      <c r="AL215" s="70">
        <v>0.16600000000000001</v>
      </c>
      <c r="AM215" s="70"/>
      <c r="AN215" s="70"/>
      <c r="AP215" s="70"/>
      <c r="AQ215" s="70"/>
    </row>
    <row r="216" spans="1:43" ht="12.75" customHeight="1" x14ac:dyDescent="0.2">
      <c r="A216" s="43"/>
      <c r="B216" s="64" t="s">
        <v>549</v>
      </c>
      <c r="C216" s="65" t="s">
        <v>548</v>
      </c>
      <c r="D216" s="66">
        <v>0.25679999999999997</v>
      </c>
      <c r="E216" s="66">
        <v>0.22355</v>
      </c>
      <c r="F216" s="66">
        <v>0.31126999999999999</v>
      </c>
      <c r="G216" s="66">
        <v>1.9095899999999999</v>
      </c>
      <c r="H216" s="66">
        <v>2.60364</v>
      </c>
      <c r="I216" s="74">
        <v>0.28211999999999998</v>
      </c>
      <c r="L216" s="67"/>
      <c r="M216" s="67"/>
      <c r="N216" s="58">
        <f t="shared" si="0"/>
        <v>0.25679999999999997</v>
      </c>
      <c r="O216" s="67"/>
      <c r="W216" s="77"/>
      <c r="AA216" s="58">
        <f t="shared" si="4"/>
        <v>213</v>
      </c>
      <c r="AB216" s="58" t="s">
        <v>548</v>
      </c>
      <c r="AC216" s="58" t="s">
        <v>549</v>
      </c>
      <c r="AE216" s="70"/>
      <c r="AF216" s="71">
        <f t="shared" si="1"/>
        <v>0.28533333333333327</v>
      </c>
      <c r="AG216" s="70">
        <f t="shared" si="2"/>
        <v>0.25679999999999997</v>
      </c>
      <c r="AH216" s="70">
        <f t="shared" si="15"/>
        <v>0.25679999999999997</v>
      </c>
      <c r="AI216" s="53"/>
      <c r="AJ216" s="53"/>
      <c r="AK216" s="72"/>
      <c r="AL216" s="70">
        <v>0.25679999999999997</v>
      </c>
      <c r="AM216" s="70"/>
      <c r="AN216" s="70"/>
      <c r="AP216" s="70"/>
      <c r="AQ216" s="70"/>
    </row>
    <row r="217" spans="1:43" ht="12.75" customHeight="1" x14ac:dyDescent="0.2">
      <c r="A217" s="43"/>
      <c r="B217" s="64" t="s">
        <v>551</v>
      </c>
      <c r="C217" s="65" t="s">
        <v>550</v>
      </c>
      <c r="D217" s="66">
        <v>0.222</v>
      </c>
      <c r="E217" s="66">
        <v>0.19325999999999999</v>
      </c>
      <c r="F217" s="66">
        <v>0.26909</v>
      </c>
      <c r="G217" s="66">
        <v>1.6508100000000001</v>
      </c>
      <c r="H217" s="66">
        <v>2.25081</v>
      </c>
      <c r="I217" s="74">
        <v>0.24389</v>
      </c>
      <c r="L217" s="67"/>
      <c r="M217" s="67"/>
      <c r="N217" s="58">
        <f t="shared" si="0"/>
        <v>0.222</v>
      </c>
      <c r="O217" s="67"/>
      <c r="W217" s="77"/>
      <c r="AA217" s="58">
        <f t="shared" si="4"/>
        <v>214</v>
      </c>
      <c r="AB217" s="58" t="s">
        <v>550</v>
      </c>
      <c r="AC217" s="58" t="s">
        <v>551</v>
      </c>
      <c r="AE217" s="70"/>
      <c r="AF217" s="71">
        <f t="shared" si="1"/>
        <v>0.24666666666666667</v>
      </c>
      <c r="AG217" s="70">
        <f t="shared" si="2"/>
        <v>0.222</v>
      </c>
      <c r="AH217" s="70">
        <f t="shared" si="15"/>
        <v>0.222</v>
      </c>
      <c r="AI217" s="53"/>
      <c r="AJ217" s="53"/>
      <c r="AK217" s="72"/>
      <c r="AL217" s="70">
        <v>0.222</v>
      </c>
      <c r="AM217" s="70"/>
      <c r="AN217" s="70"/>
      <c r="AP217" s="70"/>
      <c r="AQ217" s="70"/>
    </row>
    <row r="218" spans="1:43" ht="12.75" customHeight="1" x14ac:dyDescent="0.2">
      <c r="A218" s="43"/>
      <c r="B218" s="64" t="s">
        <v>553</v>
      </c>
      <c r="C218" s="65" t="s">
        <v>552</v>
      </c>
      <c r="D218" s="66">
        <v>0.25900000000000001</v>
      </c>
      <c r="E218" s="66">
        <v>0.22547</v>
      </c>
      <c r="F218" s="66">
        <v>0.31392999999999999</v>
      </c>
      <c r="G218" s="66">
        <v>1.9259500000000001</v>
      </c>
      <c r="H218" s="66">
        <v>2.62595</v>
      </c>
      <c r="I218" s="74">
        <v>0.28454000000000002</v>
      </c>
      <c r="L218" s="67"/>
      <c r="M218" s="67"/>
      <c r="N218" s="58">
        <f t="shared" si="0"/>
        <v>0.25900000000000001</v>
      </c>
      <c r="O218" s="67"/>
      <c r="W218" s="77"/>
      <c r="AA218" s="58">
        <f t="shared" si="4"/>
        <v>215</v>
      </c>
      <c r="AB218" s="58" t="s">
        <v>552</v>
      </c>
      <c r="AC218" s="58" t="s">
        <v>553</v>
      </c>
      <c r="AE218" s="70"/>
      <c r="AF218" s="71">
        <f t="shared" si="1"/>
        <v>0.2877777777777778</v>
      </c>
      <c r="AG218" s="70">
        <f t="shared" si="2"/>
        <v>0.25900000000000001</v>
      </c>
      <c r="AH218" s="70">
        <f t="shared" si="15"/>
        <v>0.25900000000000001</v>
      </c>
      <c r="AI218" s="53"/>
      <c r="AJ218" s="53"/>
      <c r="AK218" s="72"/>
      <c r="AL218" s="70">
        <v>0.25900000000000001</v>
      </c>
      <c r="AM218" s="70"/>
      <c r="AN218" s="70"/>
      <c r="AP218" s="70"/>
      <c r="AQ218" s="70"/>
    </row>
    <row r="219" spans="1:43" ht="12.75" customHeight="1" x14ac:dyDescent="0.2">
      <c r="A219" s="43"/>
      <c r="B219" s="64" t="s">
        <v>555</v>
      </c>
      <c r="C219" s="65" t="s">
        <v>554</v>
      </c>
      <c r="D219" s="66">
        <v>0.14349999999999999</v>
      </c>
      <c r="E219" s="66">
        <v>0.12492</v>
      </c>
      <c r="F219" s="66">
        <v>0.17394000000000001</v>
      </c>
      <c r="G219" s="66">
        <v>1.06708</v>
      </c>
      <c r="H219" s="66">
        <v>1.45492</v>
      </c>
      <c r="I219" s="74">
        <v>0.15765000000000001</v>
      </c>
      <c r="L219" s="67"/>
      <c r="M219" s="67"/>
      <c r="N219" s="58">
        <f t="shared" si="0"/>
        <v>0.14349999999999999</v>
      </c>
      <c r="O219" s="67"/>
      <c r="W219" s="77"/>
      <c r="AA219" s="58">
        <f t="shared" si="4"/>
        <v>216</v>
      </c>
      <c r="AB219" s="58" t="s">
        <v>554</v>
      </c>
      <c r="AC219" s="58" t="s">
        <v>555</v>
      </c>
      <c r="AE219" s="70"/>
      <c r="AF219" s="71">
        <f t="shared" si="1"/>
        <v>0.15944444444444442</v>
      </c>
      <c r="AG219" s="70">
        <f t="shared" si="2"/>
        <v>0.14349999999999999</v>
      </c>
      <c r="AH219" s="70">
        <f t="shared" si="15"/>
        <v>0.14349999999999999</v>
      </c>
      <c r="AI219" s="53"/>
      <c r="AJ219" s="53"/>
      <c r="AK219" s="72"/>
      <c r="AL219" s="70">
        <v>0.14349999999999999</v>
      </c>
      <c r="AM219" s="70"/>
      <c r="AN219" s="70"/>
      <c r="AP219" s="70"/>
      <c r="AQ219" s="70"/>
    </row>
    <row r="220" spans="1:43" ht="12.75" customHeight="1" x14ac:dyDescent="0.2">
      <c r="A220" s="43"/>
      <c r="B220" s="64" t="s">
        <v>557</v>
      </c>
      <c r="C220" s="65" t="s">
        <v>556</v>
      </c>
      <c r="D220" s="66">
        <v>0.13600000000000001</v>
      </c>
      <c r="E220" s="66">
        <v>0.11839</v>
      </c>
      <c r="F220" s="66">
        <v>0.16485</v>
      </c>
      <c r="G220" s="66">
        <v>1.0113099999999999</v>
      </c>
      <c r="H220" s="66">
        <v>1.3788800000000001</v>
      </c>
      <c r="I220" s="74">
        <v>0.14940999999999999</v>
      </c>
      <c r="L220" s="67"/>
      <c r="M220" s="67"/>
      <c r="N220" s="58">
        <f t="shared" si="0"/>
        <v>0.13600000000000001</v>
      </c>
      <c r="O220" s="67"/>
      <c r="W220" s="77"/>
      <c r="AA220" s="58">
        <f t="shared" si="4"/>
        <v>217</v>
      </c>
      <c r="AB220" s="58" t="s">
        <v>556</v>
      </c>
      <c r="AC220" s="58" t="s">
        <v>557</v>
      </c>
      <c r="AE220" s="70"/>
      <c r="AF220" s="71">
        <f t="shared" si="1"/>
        <v>0.15111111111111111</v>
      </c>
      <c r="AG220" s="70">
        <f t="shared" si="2"/>
        <v>0.13600000000000001</v>
      </c>
      <c r="AH220" s="70">
        <f t="shared" si="15"/>
        <v>0.13600000000000001</v>
      </c>
      <c r="AI220" s="53"/>
      <c r="AJ220" s="53"/>
      <c r="AK220" s="72"/>
      <c r="AL220" s="70">
        <v>0.13600000000000001</v>
      </c>
      <c r="AM220" s="70"/>
      <c r="AN220" s="70"/>
      <c r="AP220" s="70"/>
      <c r="AQ220" s="70"/>
    </row>
    <row r="221" spans="1:43" ht="12.75" customHeight="1" x14ac:dyDescent="0.2">
      <c r="A221" s="43"/>
      <c r="B221" s="64" t="s">
        <v>559</v>
      </c>
      <c r="C221" s="65" t="s">
        <v>558</v>
      </c>
      <c r="D221" s="66">
        <v>0.17499999999999999</v>
      </c>
      <c r="E221" s="66">
        <v>0.15234</v>
      </c>
      <c r="F221" s="66">
        <v>0.21212</v>
      </c>
      <c r="G221" s="66">
        <v>1.30132</v>
      </c>
      <c r="H221" s="66">
        <v>1.7742899999999999</v>
      </c>
      <c r="I221" s="74">
        <v>0.19225999999999999</v>
      </c>
      <c r="L221" s="67"/>
      <c r="M221" s="67"/>
      <c r="N221" s="58">
        <f t="shared" si="0"/>
        <v>0.17499999999999999</v>
      </c>
      <c r="O221" s="67"/>
      <c r="W221" s="77"/>
      <c r="AA221" s="58">
        <f t="shared" si="4"/>
        <v>218</v>
      </c>
      <c r="AB221" s="58" t="s">
        <v>558</v>
      </c>
      <c r="AC221" s="58" t="s">
        <v>559</v>
      </c>
      <c r="AE221" s="70"/>
      <c r="AF221" s="71">
        <f t="shared" si="1"/>
        <v>0.19444444444444442</v>
      </c>
      <c r="AG221" s="70">
        <f t="shared" si="2"/>
        <v>0.17499999999999999</v>
      </c>
      <c r="AH221" s="70">
        <f t="shared" si="15"/>
        <v>0.17499999999999999</v>
      </c>
      <c r="AI221" s="53"/>
      <c r="AJ221" s="53"/>
      <c r="AK221" s="72"/>
      <c r="AL221" s="70">
        <v>0.17499999999999999</v>
      </c>
      <c r="AM221" s="70"/>
      <c r="AN221" s="70"/>
      <c r="AP221" s="70"/>
      <c r="AQ221" s="70"/>
    </row>
    <row r="222" spans="1:43" ht="12.75" customHeight="1" x14ac:dyDescent="0.2">
      <c r="A222" s="43"/>
      <c r="B222" s="64" t="s">
        <v>561</v>
      </c>
      <c r="C222" s="65" t="s">
        <v>560</v>
      </c>
      <c r="D222" s="66">
        <v>0.21879999999999999</v>
      </c>
      <c r="E222" s="66">
        <v>0.19047</v>
      </c>
      <c r="F222" s="66">
        <v>0.26521</v>
      </c>
      <c r="G222" s="66">
        <v>1.6270199999999999</v>
      </c>
      <c r="H222" s="66">
        <v>2.2183700000000002</v>
      </c>
      <c r="I222" s="74">
        <v>0.24037</v>
      </c>
      <c r="L222" s="67"/>
      <c r="M222" s="67"/>
      <c r="N222" s="58">
        <f t="shared" si="0"/>
        <v>0.21879999999999999</v>
      </c>
      <c r="O222" s="67"/>
      <c r="W222" s="77"/>
      <c r="AA222" s="58">
        <f t="shared" si="4"/>
        <v>219</v>
      </c>
      <c r="AB222" s="58" t="s">
        <v>560</v>
      </c>
      <c r="AC222" s="58" t="s">
        <v>561</v>
      </c>
      <c r="AE222" s="70"/>
      <c r="AF222" s="71">
        <f t="shared" si="1"/>
        <v>0.24311111111111111</v>
      </c>
      <c r="AG222" s="70">
        <f t="shared" si="2"/>
        <v>0.21879999999999999</v>
      </c>
      <c r="AH222" s="70">
        <f t="shared" si="15"/>
        <v>0.21879999999999999</v>
      </c>
      <c r="AI222" s="53"/>
      <c r="AJ222" s="53"/>
      <c r="AK222" s="72"/>
      <c r="AL222" s="70">
        <v>0.21879999999999999</v>
      </c>
      <c r="AM222" s="70"/>
      <c r="AN222" s="70"/>
      <c r="AP222" s="70"/>
      <c r="AQ222" s="70"/>
    </row>
    <row r="223" spans="1:43" ht="12.75" customHeight="1" x14ac:dyDescent="0.2">
      <c r="A223" s="43"/>
      <c r="B223" s="64" t="s">
        <v>563</v>
      </c>
      <c r="C223" s="65" t="s">
        <v>562</v>
      </c>
      <c r="D223" s="66">
        <v>0.20130000000000001</v>
      </c>
      <c r="E223" s="66">
        <v>0.17524000000000001</v>
      </c>
      <c r="F223" s="66">
        <v>0.24399999999999999</v>
      </c>
      <c r="G223" s="66">
        <v>1.4968900000000001</v>
      </c>
      <c r="H223" s="66">
        <v>2.04094</v>
      </c>
      <c r="I223" s="74">
        <v>0.22115000000000001</v>
      </c>
      <c r="L223" s="67"/>
      <c r="M223" s="67"/>
      <c r="N223" s="58">
        <f t="shared" si="0"/>
        <v>0.20130000000000001</v>
      </c>
      <c r="O223" s="67"/>
      <c r="W223" s="77"/>
      <c r="AA223" s="58">
        <f t="shared" si="4"/>
        <v>220</v>
      </c>
      <c r="AB223" s="58" t="s">
        <v>562</v>
      </c>
      <c r="AC223" s="58" t="s">
        <v>563</v>
      </c>
      <c r="AE223" s="70"/>
      <c r="AF223" s="71">
        <f t="shared" si="1"/>
        <v>0.22366666666666668</v>
      </c>
      <c r="AG223" s="70">
        <f t="shared" si="2"/>
        <v>0.20130000000000001</v>
      </c>
      <c r="AH223" s="70">
        <f t="shared" si="15"/>
        <v>0.20130000000000001</v>
      </c>
      <c r="AI223" s="53"/>
      <c r="AJ223" s="53"/>
      <c r="AK223" s="72"/>
      <c r="AL223" s="70">
        <v>0.20130000000000001</v>
      </c>
      <c r="AM223" s="70"/>
      <c r="AN223" s="70"/>
      <c r="AP223" s="70"/>
      <c r="AQ223" s="70"/>
    </row>
    <row r="224" spans="1:43" ht="12.75" customHeight="1" x14ac:dyDescent="0.2">
      <c r="A224" s="43"/>
      <c r="B224" s="64" t="s">
        <v>565</v>
      </c>
      <c r="C224" s="65" t="s">
        <v>564</v>
      </c>
      <c r="D224" s="66">
        <v>0.2</v>
      </c>
      <c r="E224" s="66">
        <v>0.17410999999999999</v>
      </c>
      <c r="F224" s="66">
        <v>0.24242</v>
      </c>
      <c r="G224" s="66">
        <v>1.48722</v>
      </c>
      <c r="H224" s="66">
        <v>2.0277599999999998</v>
      </c>
      <c r="I224" s="74">
        <v>0.21972</v>
      </c>
      <c r="L224" s="67"/>
      <c r="M224" s="67"/>
      <c r="N224" s="58">
        <f t="shared" si="0"/>
        <v>0.2</v>
      </c>
      <c r="O224" s="67"/>
      <c r="W224" s="77"/>
      <c r="AA224" s="58">
        <f t="shared" si="4"/>
        <v>221</v>
      </c>
      <c r="AB224" s="58" t="s">
        <v>564</v>
      </c>
      <c r="AC224" s="58" t="s">
        <v>565</v>
      </c>
      <c r="AE224" s="70"/>
      <c r="AF224" s="71">
        <f t="shared" si="1"/>
        <v>0.22222222222222224</v>
      </c>
      <c r="AG224" s="70">
        <f t="shared" si="2"/>
        <v>0.2</v>
      </c>
      <c r="AH224" s="70">
        <f t="shared" si="15"/>
        <v>0.2</v>
      </c>
      <c r="AI224" s="53"/>
      <c r="AJ224" s="53"/>
      <c r="AK224" s="72"/>
      <c r="AL224" s="70">
        <v>0.2</v>
      </c>
      <c r="AM224" s="70"/>
      <c r="AN224" s="70"/>
      <c r="AP224" s="70"/>
      <c r="AQ224" s="70"/>
    </row>
    <row r="225" spans="1:43" ht="12.75" customHeight="1" x14ac:dyDescent="0.2">
      <c r="A225" s="43"/>
      <c r="B225" s="64" t="s">
        <v>567</v>
      </c>
      <c r="C225" s="65" t="s">
        <v>566</v>
      </c>
      <c r="D225" s="66">
        <v>0.18</v>
      </c>
      <c r="E225" s="66">
        <v>0.15670000000000001</v>
      </c>
      <c r="F225" s="66">
        <v>0.21818000000000001</v>
      </c>
      <c r="G225" s="66">
        <v>1.3385</v>
      </c>
      <c r="H225" s="66">
        <v>1.82498</v>
      </c>
      <c r="I225" s="74">
        <v>0.19775000000000001</v>
      </c>
      <c r="L225" s="67"/>
      <c r="M225" s="67"/>
      <c r="N225" s="58">
        <f t="shared" si="0"/>
        <v>0.18</v>
      </c>
      <c r="O225" s="67"/>
      <c r="W225" s="77"/>
      <c r="AA225" s="58">
        <f t="shared" si="4"/>
        <v>222</v>
      </c>
      <c r="AB225" s="58" t="s">
        <v>566</v>
      </c>
      <c r="AC225" s="58" t="s">
        <v>567</v>
      </c>
      <c r="AE225" s="70"/>
      <c r="AF225" s="71">
        <f t="shared" si="1"/>
        <v>0.19999999999999998</v>
      </c>
      <c r="AG225" s="70">
        <f t="shared" si="2"/>
        <v>0.18</v>
      </c>
      <c r="AH225" s="70">
        <f t="shared" si="15"/>
        <v>0.18</v>
      </c>
      <c r="AI225" s="53"/>
      <c r="AJ225" s="53"/>
      <c r="AK225" s="72"/>
      <c r="AL225" s="70">
        <v>0.18</v>
      </c>
      <c r="AM225" s="70"/>
      <c r="AN225" s="70"/>
      <c r="AP225" s="70"/>
      <c r="AQ225" s="70"/>
    </row>
    <row r="226" spans="1:43" ht="12.75" customHeight="1" x14ac:dyDescent="0.2">
      <c r="A226" s="43"/>
      <c r="B226" s="64" t="s">
        <v>569</v>
      </c>
      <c r="C226" s="65" t="s">
        <v>568</v>
      </c>
      <c r="D226" s="66">
        <v>0.1963</v>
      </c>
      <c r="E226" s="66">
        <v>0.17088999999999999</v>
      </c>
      <c r="F226" s="66">
        <v>0.23794000000000001</v>
      </c>
      <c r="G226" s="66">
        <v>1.4597100000000001</v>
      </c>
      <c r="H226" s="66">
        <v>1.9902500000000001</v>
      </c>
      <c r="I226" s="74">
        <v>0.21565999999999999</v>
      </c>
      <c r="L226" s="67"/>
      <c r="M226" s="67"/>
      <c r="N226" s="58">
        <f t="shared" si="0"/>
        <v>0.1963</v>
      </c>
      <c r="O226" s="67"/>
      <c r="W226" s="77"/>
      <c r="AA226" s="58">
        <f t="shared" si="4"/>
        <v>223</v>
      </c>
      <c r="AB226" s="58" t="s">
        <v>568</v>
      </c>
      <c r="AC226" s="58" t="s">
        <v>569</v>
      </c>
      <c r="AE226" s="70"/>
      <c r="AF226" s="71">
        <f t="shared" si="1"/>
        <v>0.21811111111111112</v>
      </c>
      <c r="AG226" s="70">
        <f t="shared" si="2"/>
        <v>0.1963</v>
      </c>
      <c r="AH226" s="70">
        <f t="shared" si="15"/>
        <v>0.1963</v>
      </c>
      <c r="AI226" s="53"/>
      <c r="AJ226" s="53"/>
      <c r="AK226" s="72"/>
      <c r="AL226" s="70">
        <v>0.1963</v>
      </c>
      <c r="AM226" s="70"/>
      <c r="AN226" s="70"/>
      <c r="AP226" s="70"/>
      <c r="AQ226" s="70"/>
    </row>
    <row r="227" spans="1:43" ht="12.75" customHeight="1" x14ac:dyDescent="0.2">
      <c r="A227" s="43"/>
      <c r="B227" s="64" t="s">
        <v>571</v>
      </c>
      <c r="C227" s="65" t="s">
        <v>570</v>
      </c>
      <c r="D227" s="66">
        <v>0.1943</v>
      </c>
      <c r="E227" s="66">
        <v>0.16914000000000001</v>
      </c>
      <c r="F227" s="66">
        <v>0.23551</v>
      </c>
      <c r="G227" s="66">
        <v>1.4448300000000001</v>
      </c>
      <c r="H227" s="66">
        <v>1.96997</v>
      </c>
      <c r="I227" s="74">
        <v>0.21346000000000001</v>
      </c>
      <c r="L227" s="67"/>
      <c r="M227" s="67"/>
      <c r="N227" s="58">
        <f t="shared" si="0"/>
        <v>0.1943</v>
      </c>
      <c r="O227" s="67"/>
      <c r="W227" s="77"/>
      <c r="AA227" s="58">
        <f t="shared" si="4"/>
        <v>224</v>
      </c>
      <c r="AB227" s="58" t="s">
        <v>570</v>
      </c>
      <c r="AC227" s="58" t="s">
        <v>571</v>
      </c>
      <c r="AE227" s="70"/>
      <c r="AF227" s="71">
        <f t="shared" si="1"/>
        <v>0.21588888888888888</v>
      </c>
      <c r="AG227" s="70">
        <f t="shared" si="2"/>
        <v>0.1943</v>
      </c>
      <c r="AH227" s="70">
        <f t="shared" si="15"/>
        <v>0.1943</v>
      </c>
      <c r="AI227" s="53"/>
      <c r="AJ227" s="53"/>
      <c r="AK227" s="72"/>
      <c r="AL227" s="70">
        <v>0.1943</v>
      </c>
      <c r="AM227" s="70"/>
      <c r="AN227" s="70"/>
      <c r="AP227" s="70"/>
      <c r="AQ227" s="70"/>
    </row>
    <row r="228" spans="1:43" ht="12.75" customHeight="1" x14ac:dyDescent="0.2">
      <c r="A228" s="43"/>
      <c r="B228" s="64" t="s">
        <v>573</v>
      </c>
      <c r="C228" s="65" t="s">
        <v>572</v>
      </c>
      <c r="D228" s="66">
        <v>0.1988</v>
      </c>
      <c r="E228" s="66">
        <v>0.17305999999999999</v>
      </c>
      <c r="F228" s="66">
        <v>0.24096999999999999</v>
      </c>
      <c r="G228" s="66">
        <v>1.4782999999999999</v>
      </c>
      <c r="H228" s="66">
        <v>2.01559</v>
      </c>
      <c r="I228" s="74">
        <v>0.21840000000000001</v>
      </c>
      <c r="L228" s="67"/>
      <c r="M228" s="67"/>
      <c r="N228" s="58">
        <f t="shared" si="0"/>
        <v>0.1988</v>
      </c>
      <c r="O228" s="67"/>
      <c r="W228" s="77"/>
      <c r="AA228" s="58">
        <f t="shared" si="4"/>
        <v>225</v>
      </c>
      <c r="AB228" s="58" t="s">
        <v>572</v>
      </c>
      <c r="AC228" s="58" t="s">
        <v>573</v>
      </c>
      <c r="AE228" s="70"/>
      <c r="AF228" s="71">
        <f t="shared" si="1"/>
        <v>0.22088888888888888</v>
      </c>
      <c r="AG228" s="70">
        <f t="shared" si="2"/>
        <v>0.1988</v>
      </c>
      <c r="AH228" s="70">
        <f t="shared" si="15"/>
        <v>0.1988</v>
      </c>
      <c r="AI228" s="53"/>
      <c r="AJ228" s="53"/>
      <c r="AK228" s="72"/>
      <c r="AL228" s="70">
        <v>0.1988</v>
      </c>
      <c r="AM228" s="70"/>
      <c r="AN228" s="70"/>
      <c r="AP228" s="70"/>
      <c r="AQ228" s="70"/>
    </row>
    <row r="229" spans="1:43" ht="12.75" customHeight="1" x14ac:dyDescent="0.2">
      <c r="A229" s="43"/>
      <c r="B229" s="64" t="s">
        <v>575</v>
      </c>
      <c r="C229" s="65" t="s">
        <v>574</v>
      </c>
      <c r="D229" s="66">
        <v>0.23330000000000001</v>
      </c>
      <c r="E229" s="66">
        <v>0.20308999999999999</v>
      </c>
      <c r="F229" s="66">
        <v>0.28277999999999998</v>
      </c>
      <c r="G229" s="66">
        <v>1.7348399999999999</v>
      </c>
      <c r="H229" s="66">
        <v>2.36538</v>
      </c>
      <c r="I229" s="74">
        <v>0.25629999999999997</v>
      </c>
      <c r="L229" s="67"/>
      <c r="M229" s="67"/>
      <c r="N229" s="58">
        <f t="shared" si="0"/>
        <v>0.23330000000000001</v>
      </c>
      <c r="O229" s="67"/>
      <c r="W229" s="77"/>
      <c r="AA229" s="58">
        <f t="shared" si="4"/>
        <v>226</v>
      </c>
      <c r="AB229" s="58" t="s">
        <v>574</v>
      </c>
      <c r="AC229" s="58" t="s">
        <v>575</v>
      </c>
      <c r="AE229" s="70"/>
      <c r="AF229" s="71">
        <f t="shared" si="1"/>
        <v>0.25922222222222224</v>
      </c>
      <c r="AG229" s="70">
        <f t="shared" si="2"/>
        <v>0.23330000000000001</v>
      </c>
      <c r="AH229" s="70">
        <f t="shared" si="15"/>
        <v>0.23330000000000001</v>
      </c>
      <c r="AI229" s="53"/>
      <c r="AJ229" s="53"/>
      <c r="AK229" s="72"/>
      <c r="AL229" s="70">
        <v>0.23330000000000001</v>
      </c>
      <c r="AM229" s="70"/>
      <c r="AN229" s="70"/>
      <c r="AP229" s="70"/>
      <c r="AQ229" s="70"/>
    </row>
    <row r="230" spans="1:43" ht="12.75" customHeight="1" x14ac:dyDescent="0.2">
      <c r="A230" s="43"/>
      <c r="B230" s="64" t="s">
        <v>577</v>
      </c>
      <c r="C230" s="65" t="s">
        <v>576</v>
      </c>
      <c r="D230" s="66">
        <v>0.72499999999999998</v>
      </c>
      <c r="E230" s="66">
        <v>0.63112999999999997</v>
      </c>
      <c r="F230" s="66">
        <v>0.87877000000000005</v>
      </c>
      <c r="G230" s="66">
        <v>5.3911699999999998</v>
      </c>
      <c r="H230" s="66">
        <v>7.3506299999999998</v>
      </c>
      <c r="I230" s="74">
        <v>0.79649000000000003</v>
      </c>
      <c r="L230" s="67"/>
      <c r="M230" s="67"/>
      <c r="N230" s="58">
        <f t="shared" si="0"/>
        <v>0.72499999999999998</v>
      </c>
      <c r="O230" s="67"/>
      <c r="W230" s="77"/>
      <c r="AA230" s="58">
        <f t="shared" si="4"/>
        <v>227</v>
      </c>
      <c r="AB230" s="58" t="s">
        <v>576</v>
      </c>
      <c r="AC230" s="58" t="s">
        <v>577</v>
      </c>
      <c r="AE230" s="70"/>
      <c r="AF230" s="71">
        <f t="shared" si="1"/>
        <v>0.80555555555555547</v>
      </c>
      <c r="AG230" s="70">
        <f t="shared" si="2"/>
        <v>0.72499999999999998</v>
      </c>
      <c r="AH230" s="70">
        <f t="shared" si="15"/>
        <v>0.72499999999999998</v>
      </c>
      <c r="AI230" s="53"/>
      <c r="AJ230" s="53"/>
      <c r="AK230" s="72"/>
      <c r="AL230" s="70">
        <v>0.72499999999999998</v>
      </c>
      <c r="AM230" s="70"/>
      <c r="AN230" s="70"/>
      <c r="AP230" s="70"/>
      <c r="AQ230" s="70"/>
    </row>
    <row r="231" spans="1:43" ht="12.75" customHeight="1" x14ac:dyDescent="0.2">
      <c r="A231" s="43"/>
      <c r="B231" s="64" t="s">
        <v>579</v>
      </c>
      <c r="C231" s="65" t="s">
        <v>578</v>
      </c>
      <c r="D231" s="66">
        <v>0.72499999999999998</v>
      </c>
      <c r="E231" s="66">
        <v>0.63112999999999997</v>
      </c>
      <c r="F231" s="66">
        <v>0.87877000000000005</v>
      </c>
      <c r="G231" s="66">
        <v>5.3911699999999998</v>
      </c>
      <c r="H231" s="66">
        <v>7.3506299999999998</v>
      </c>
      <c r="I231" s="74">
        <v>0.79649000000000003</v>
      </c>
      <c r="L231" s="67"/>
      <c r="M231" s="67"/>
      <c r="N231" s="58">
        <f t="shared" si="0"/>
        <v>0.72499999999999998</v>
      </c>
      <c r="O231" s="67"/>
      <c r="W231" s="77"/>
      <c r="AA231" s="58">
        <f t="shared" si="4"/>
        <v>228</v>
      </c>
      <c r="AB231" s="58" t="s">
        <v>578</v>
      </c>
      <c r="AC231" s="58" t="s">
        <v>579</v>
      </c>
      <c r="AE231" s="70"/>
      <c r="AF231" s="71">
        <f t="shared" si="1"/>
        <v>0.80555555555555547</v>
      </c>
      <c r="AG231" s="70">
        <f t="shared" si="2"/>
        <v>0.72499999999999998</v>
      </c>
      <c r="AH231" s="70">
        <f t="shared" si="15"/>
        <v>0.72499999999999998</v>
      </c>
      <c r="AI231" s="53"/>
      <c r="AJ231" s="53"/>
      <c r="AK231" s="72"/>
      <c r="AL231" s="70">
        <v>0.72499999999999998</v>
      </c>
      <c r="AM231" s="70"/>
      <c r="AN231" s="70"/>
      <c r="AP231" s="70"/>
      <c r="AQ231" s="70"/>
    </row>
    <row r="232" spans="1:43" ht="12.75" customHeight="1" x14ac:dyDescent="0.2">
      <c r="A232" s="43"/>
      <c r="B232" s="64" t="s">
        <v>581</v>
      </c>
      <c r="C232" s="65" t="s">
        <v>580</v>
      </c>
      <c r="D232" s="66">
        <v>0.68820000000000003</v>
      </c>
      <c r="E232" s="66">
        <v>0.59909999999999997</v>
      </c>
      <c r="F232" s="66">
        <v>0.83416999999999997</v>
      </c>
      <c r="G232" s="66">
        <v>5.1175199999999998</v>
      </c>
      <c r="H232" s="66">
        <v>6.9775200000000002</v>
      </c>
      <c r="I232" s="74">
        <v>0.75605999999999995</v>
      </c>
      <c r="L232" s="67"/>
      <c r="M232" s="67"/>
      <c r="N232" s="58">
        <f t="shared" si="0"/>
        <v>0.68820000000000003</v>
      </c>
      <c r="O232" s="67"/>
      <c r="W232" s="77"/>
      <c r="AA232" s="58">
        <f t="shared" si="4"/>
        <v>229</v>
      </c>
      <c r="AB232" s="58" t="s">
        <v>580</v>
      </c>
      <c r="AC232" s="58" t="s">
        <v>581</v>
      </c>
      <c r="AE232" s="70"/>
      <c r="AF232" s="71">
        <f t="shared" si="1"/>
        <v>0.76466666666666672</v>
      </c>
      <c r="AG232" s="70">
        <f t="shared" si="2"/>
        <v>0.68820000000000003</v>
      </c>
      <c r="AH232" s="70">
        <f t="shared" si="15"/>
        <v>0.68820000000000003</v>
      </c>
      <c r="AI232" s="53"/>
      <c r="AJ232" s="53"/>
      <c r="AK232" s="72"/>
      <c r="AL232" s="70">
        <v>0.68820000000000003</v>
      </c>
      <c r="AM232" s="70"/>
      <c r="AN232" s="70"/>
      <c r="AP232" s="70"/>
      <c r="AQ232" s="70"/>
    </row>
    <row r="233" spans="1:43" ht="12.75" customHeight="1" x14ac:dyDescent="0.2">
      <c r="A233" s="43"/>
      <c r="B233" s="64" t="s">
        <v>583</v>
      </c>
      <c r="C233" s="65" t="s">
        <v>582</v>
      </c>
      <c r="D233" s="66">
        <v>0.68820000000000003</v>
      </c>
      <c r="E233" s="66">
        <v>0.59909999999999997</v>
      </c>
      <c r="F233" s="66">
        <v>0.83416999999999997</v>
      </c>
      <c r="G233" s="66">
        <v>5.1175199999999998</v>
      </c>
      <c r="H233" s="66">
        <v>6.9775200000000002</v>
      </c>
      <c r="I233" s="74">
        <v>0.75605999999999995</v>
      </c>
      <c r="L233" s="67"/>
      <c r="M233" s="67"/>
      <c r="N233" s="58">
        <f t="shared" si="0"/>
        <v>0.68820000000000003</v>
      </c>
      <c r="O233" s="67"/>
      <c r="W233" s="77"/>
      <c r="AA233" s="58">
        <f t="shared" si="4"/>
        <v>230</v>
      </c>
      <c r="AB233" s="58" t="s">
        <v>582</v>
      </c>
      <c r="AC233" s="58" t="s">
        <v>583</v>
      </c>
      <c r="AE233" s="70"/>
      <c r="AF233" s="71">
        <f t="shared" si="1"/>
        <v>0.76466666666666672</v>
      </c>
      <c r="AG233" s="70">
        <f t="shared" si="2"/>
        <v>0.68820000000000003</v>
      </c>
      <c r="AH233" s="70">
        <f t="shared" si="15"/>
        <v>0.68820000000000003</v>
      </c>
      <c r="AI233" s="53"/>
      <c r="AJ233" s="53"/>
      <c r="AK233" s="72"/>
      <c r="AL233" s="70">
        <v>0.68820000000000003</v>
      </c>
      <c r="AM233" s="70"/>
      <c r="AN233" s="70"/>
      <c r="AP233" s="70"/>
      <c r="AQ233" s="70"/>
    </row>
    <row r="234" spans="1:43" ht="12.75" customHeight="1" x14ac:dyDescent="0.2">
      <c r="A234" s="43"/>
      <c r="B234" s="64" t="s">
        <v>585</v>
      </c>
      <c r="C234" s="65" t="s">
        <v>584</v>
      </c>
      <c r="D234" s="66">
        <v>0.37140000000000001</v>
      </c>
      <c r="E234" s="66">
        <v>0.32330999999999999</v>
      </c>
      <c r="F234" s="66">
        <v>0.45017000000000001</v>
      </c>
      <c r="G234" s="66">
        <v>2.7617699999999998</v>
      </c>
      <c r="H234" s="66">
        <v>3.7655500000000002</v>
      </c>
      <c r="I234" s="74">
        <v>0.40801999999999999</v>
      </c>
      <c r="L234" s="67"/>
      <c r="M234" s="67"/>
      <c r="N234" s="58">
        <f t="shared" si="0"/>
        <v>0.37140000000000001</v>
      </c>
      <c r="O234" s="67"/>
      <c r="W234" s="77"/>
      <c r="AA234" s="58">
        <f t="shared" si="4"/>
        <v>231</v>
      </c>
      <c r="AB234" s="58" t="s">
        <v>584</v>
      </c>
      <c r="AC234" s="58" t="s">
        <v>585</v>
      </c>
      <c r="AE234" s="70"/>
      <c r="AF234" s="71">
        <f t="shared" si="1"/>
        <v>0.41266666666666668</v>
      </c>
      <c r="AG234" s="70">
        <f t="shared" si="2"/>
        <v>0.37140000000000001</v>
      </c>
      <c r="AH234" s="70">
        <f t="shared" si="15"/>
        <v>0.37140000000000001</v>
      </c>
      <c r="AI234" s="53"/>
      <c r="AJ234" s="53"/>
      <c r="AK234" s="72"/>
      <c r="AL234" s="70">
        <v>0.37140000000000001</v>
      </c>
      <c r="AM234" s="70"/>
      <c r="AN234" s="70"/>
      <c r="AP234" s="70"/>
      <c r="AQ234" s="70"/>
    </row>
    <row r="235" spans="1:43" ht="12.75" customHeight="1" x14ac:dyDescent="0.2">
      <c r="A235" s="43"/>
      <c r="B235" s="64" t="s">
        <v>587</v>
      </c>
      <c r="C235" s="65" t="s">
        <v>586</v>
      </c>
      <c r="D235" s="66">
        <v>0.31879999999999997</v>
      </c>
      <c r="E235" s="66">
        <v>0.27751999999999999</v>
      </c>
      <c r="F235" s="66">
        <v>0.38641999999999999</v>
      </c>
      <c r="G235" s="66">
        <v>2.3706299999999998</v>
      </c>
      <c r="H235" s="66">
        <v>3.2322500000000001</v>
      </c>
      <c r="I235" s="74">
        <v>0.35022999999999999</v>
      </c>
      <c r="L235" s="67"/>
      <c r="M235" s="67"/>
      <c r="N235" s="58">
        <f t="shared" si="0"/>
        <v>0.31879999999999997</v>
      </c>
      <c r="O235" s="67"/>
      <c r="W235" s="77"/>
      <c r="AA235" s="58">
        <f t="shared" si="4"/>
        <v>232</v>
      </c>
      <c r="AB235" s="58" t="s">
        <v>586</v>
      </c>
      <c r="AC235" s="58" t="s">
        <v>587</v>
      </c>
      <c r="AE235" s="70"/>
      <c r="AF235" s="71">
        <f t="shared" si="1"/>
        <v>0.35422222222222216</v>
      </c>
      <c r="AG235" s="70">
        <f t="shared" si="2"/>
        <v>0.31879999999999997</v>
      </c>
      <c r="AH235" s="70">
        <f t="shared" si="15"/>
        <v>0.31879999999999997</v>
      </c>
      <c r="AI235" s="53"/>
      <c r="AJ235" s="53"/>
      <c r="AK235" s="72"/>
      <c r="AL235" s="70">
        <v>0.31879999999999997</v>
      </c>
      <c r="AM235" s="70"/>
      <c r="AN235" s="70"/>
      <c r="AP235" s="70"/>
      <c r="AQ235" s="70"/>
    </row>
    <row r="236" spans="1:43" ht="12.75" customHeight="1" x14ac:dyDescent="0.2">
      <c r="A236" s="43"/>
      <c r="B236" s="64" t="s">
        <v>589</v>
      </c>
      <c r="C236" s="65" t="s">
        <v>588</v>
      </c>
      <c r="D236" s="66">
        <v>5.0000000000000001E-3</v>
      </c>
      <c r="E236" s="66">
        <v>4.3499999999999997E-3</v>
      </c>
      <c r="F236" s="66">
        <v>6.0600000000000003E-3</v>
      </c>
      <c r="G236" s="66">
        <v>3.7179999999999998E-2</v>
      </c>
      <c r="H236" s="66">
        <v>5.0689999999999999E-2</v>
      </c>
      <c r="I236" s="74">
        <v>5.4900000000000001E-3</v>
      </c>
      <c r="L236" s="67"/>
      <c r="M236" s="67"/>
      <c r="N236" s="58">
        <f t="shared" si="0"/>
        <v>5.0000000000000001E-3</v>
      </c>
      <c r="O236" s="67"/>
      <c r="W236" s="77"/>
      <c r="AA236" s="58">
        <f t="shared" si="4"/>
        <v>233</v>
      </c>
      <c r="AB236" s="58" t="s">
        <v>588</v>
      </c>
      <c r="AC236" s="58" t="s">
        <v>589</v>
      </c>
      <c r="AE236" s="70"/>
      <c r="AF236" s="71">
        <f t="shared" si="1"/>
        <v>5.5555555555555558E-3</v>
      </c>
      <c r="AG236" s="70">
        <f t="shared" si="2"/>
        <v>5.0000000000000001E-3</v>
      </c>
      <c r="AH236" s="70">
        <f t="shared" si="15"/>
        <v>5.0000000000000001E-3</v>
      </c>
      <c r="AI236" s="53"/>
      <c r="AJ236" s="53"/>
      <c r="AK236" s="72"/>
      <c r="AL236" s="70">
        <v>5.0000000000000001E-3</v>
      </c>
      <c r="AM236" s="70"/>
      <c r="AN236" s="70"/>
      <c r="AP236" s="70"/>
      <c r="AQ236" s="70"/>
    </row>
    <row r="237" spans="1:43" ht="12.75" customHeight="1" x14ac:dyDescent="0.2">
      <c r="A237" s="43"/>
      <c r="B237" s="64" t="s">
        <v>591</v>
      </c>
      <c r="C237" s="65" t="s">
        <v>590</v>
      </c>
      <c r="D237" s="66">
        <v>2.1600000000000001E-2</v>
      </c>
      <c r="E237" s="66">
        <v>1.8800000000000001E-2</v>
      </c>
      <c r="F237" s="66">
        <v>2.6179999999999998E-2</v>
      </c>
      <c r="G237" s="66">
        <v>0.16062000000000001</v>
      </c>
      <c r="H237" s="66">
        <v>0.219</v>
      </c>
      <c r="I237" s="74">
        <v>2.3730000000000001E-2</v>
      </c>
      <c r="L237" s="67"/>
      <c r="M237" s="67"/>
      <c r="N237" s="58">
        <f t="shared" si="0"/>
        <v>2.1600000000000001E-2</v>
      </c>
      <c r="O237" s="67"/>
      <c r="W237" s="77"/>
      <c r="AA237" s="58">
        <f t="shared" si="4"/>
        <v>234</v>
      </c>
      <c r="AB237" s="58" t="s">
        <v>590</v>
      </c>
      <c r="AC237" s="58" t="s">
        <v>591</v>
      </c>
      <c r="AE237" s="70"/>
      <c r="AF237" s="71">
        <f t="shared" si="1"/>
        <v>2.4E-2</v>
      </c>
      <c r="AG237" s="70">
        <f t="shared" si="2"/>
        <v>2.1600000000000001E-2</v>
      </c>
      <c r="AH237" s="70">
        <f t="shared" si="15"/>
        <v>2.1600000000000001E-2</v>
      </c>
      <c r="AI237" s="53"/>
      <c r="AJ237" s="53"/>
      <c r="AK237" s="72"/>
      <c r="AL237" s="70">
        <v>2.1600000000000001E-2</v>
      </c>
      <c r="AM237" s="70"/>
      <c r="AN237" s="70"/>
      <c r="AP237" s="70"/>
      <c r="AQ237" s="70"/>
    </row>
    <row r="238" spans="1:43" ht="12.75" customHeight="1" x14ac:dyDescent="0.2">
      <c r="A238" s="43"/>
      <c r="B238" s="64" t="s">
        <v>593</v>
      </c>
      <c r="C238" s="65" t="s">
        <v>592</v>
      </c>
      <c r="D238" s="66">
        <v>2.1600000000000001E-2</v>
      </c>
      <c r="E238" s="66">
        <v>1.8800000000000001E-2</v>
      </c>
      <c r="F238" s="66">
        <v>2.6179999999999998E-2</v>
      </c>
      <c r="G238" s="66">
        <v>0.16062000000000001</v>
      </c>
      <c r="H238" s="66">
        <v>0.219</v>
      </c>
      <c r="I238" s="74">
        <v>2.3730000000000001E-2</v>
      </c>
      <c r="L238" s="67"/>
      <c r="M238" s="67"/>
      <c r="N238" s="58">
        <f t="shared" si="0"/>
        <v>2.1600000000000001E-2</v>
      </c>
      <c r="O238" s="67"/>
      <c r="W238" s="77"/>
      <c r="AA238" s="58">
        <f t="shared" si="4"/>
        <v>235</v>
      </c>
      <c r="AB238" s="58" t="s">
        <v>592</v>
      </c>
      <c r="AC238" s="58" t="s">
        <v>593</v>
      </c>
      <c r="AE238" s="70"/>
      <c r="AF238" s="71">
        <f t="shared" si="1"/>
        <v>2.4E-2</v>
      </c>
      <c r="AG238" s="70">
        <f t="shared" si="2"/>
        <v>2.1600000000000001E-2</v>
      </c>
      <c r="AH238" s="70">
        <f t="shared" si="15"/>
        <v>2.1600000000000001E-2</v>
      </c>
      <c r="AI238" s="53"/>
      <c r="AJ238" s="53"/>
      <c r="AK238" s="72"/>
      <c r="AL238" s="70">
        <v>2.1600000000000001E-2</v>
      </c>
      <c r="AM238" s="70"/>
      <c r="AN238" s="70"/>
      <c r="AP238" s="70"/>
      <c r="AQ238" s="70"/>
    </row>
    <row r="239" spans="1:43" ht="12.75" customHeight="1" x14ac:dyDescent="0.2">
      <c r="A239" s="43"/>
      <c r="B239" s="64" t="s">
        <v>595</v>
      </c>
      <c r="C239" s="65" t="s">
        <v>594</v>
      </c>
      <c r="D239" s="66">
        <v>2.2800000000000001E-2</v>
      </c>
      <c r="E239" s="66">
        <v>1.985E-2</v>
      </c>
      <c r="F239" s="66">
        <v>2.7640000000000001E-2</v>
      </c>
      <c r="G239" s="66">
        <v>0.16954</v>
      </c>
      <c r="H239" s="66">
        <v>0.23116</v>
      </c>
      <c r="I239" s="74">
        <v>2.5049999999999999E-2</v>
      </c>
      <c r="L239" s="67"/>
      <c r="M239" s="67"/>
      <c r="N239" s="58">
        <f t="shared" si="0"/>
        <v>2.2800000000000001E-2</v>
      </c>
      <c r="O239" s="67"/>
      <c r="W239" s="77"/>
      <c r="AA239" s="58">
        <f t="shared" si="4"/>
        <v>236</v>
      </c>
      <c r="AB239" s="58" t="s">
        <v>594</v>
      </c>
      <c r="AC239" s="58" t="s">
        <v>595</v>
      </c>
      <c r="AE239" s="70"/>
      <c r="AF239" s="71">
        <f t="shared" si="1"/>
        <v>2.5333333333333333E-2</v>
      </c>
      <c r="AG239" s="70">
        <f t="shared" si="2"/>
        <v>2.2800000000000001E-2</v>
      </c>
      <c r="AH239" s="70">
        <f t="shared" si="15"/>
        <v>2.2800000000000001E-2</v>
      </c>
      <c r="AI239" s="53"/>
      <c r="AJ239" s="53"/>
      <c r="AK239" s="72"/>
      <c r="AL239" s="70">
        <v>2.2800000000000001E-2</v>
      </c>
      <c r="AM239" s="70"/>
      <c r="AN239" s="70"/>
      <c r="AP239" s="70"/>
      <c r="AQ239" s="70"/>
    </row>
    <row r="240" spans="1:43" ht="12.75" customHeight="1" x14ac:dyDescent="0.2">
      <c r="A240" s="43"/>
      <c r="B240" s="64" t="s">
        <v>597</v>
      </c>
      <c r="C240" s="65" t="s">
        <v>596</v>
      </c>
      <c r="D240" s="66">
        <v>0.5</v>
      </c>
      <c r="E240" s="66">
        <v>0.43525999999999998</v>
      </c>
      <c r="F240" s="66">
        <v>0.60604999999999998</v>
      </c>
      <c r="G240" s="66">
        <v>3.7180499999999999</v>
      </c>
      <c r="H240" s="66">
        <v>5.0693999999999999</v>
      </c>
      <c r="I240" s="74">
        <v>0.54930000000000001</v>
      </c>
      <c r="L240" s="67"/>
      <c r="M240" s="67"/>
      <c r="N240" s="58">
        <f t="shared" si="0"/>
        <v>0.5</v>
      </c>
      <c r="O240" s="67"/>
      <c r="W240" s="77"/>
      <c r="AA240" s="58">
        <f t="shared" si="4"/>
        <v>237</v>
      </c>
      <c r="AB240" s="58" t="s">
        <v>596</v>
      </c>
      <c r="AC240" s="58" t="s">
        <v>597</v>
      </c>
      <c r="AE240" s="70"/>
      <c r="AF240" s="71">
        <f t="shared" si="1"/>
        <v>0.55555555555555558</v>
      </c>
      <c r="AG240" s="70">
        <f t="shared" si="2"/>
        <v>0.5</v>
      </c>
      <c r="AH240" s="70">
        <f t="shared" si="15"/>
        <v>0.5</v>
      </c>
      <c r="AI240" s="53"/>
      <c r="AJ240" s="53"/>
      <c r="AK240" s="72"/>
      <c r="AL240" s="70">
        <v>0.5</v>
      </c>
      <c r="AM240" s="70"/>
      <c r="AN240" s="70"/>
      <c r="AP240" s="70"/>
      <c r="AQ240" s="70"/>
    </row>
    <row r="241" spans="1:43" ht="12.75" customHeight="1" x14ac:dyDescent="0.2">
      <c r="A241" s="43"/>
      <c r="B241" s="64" t="s">
        <v>599</v>
      </c>
      <c r="C241" s="65" t="s">
        <v>598</v>
      </c>
      <c r="D241" s="66">
        <v>0.95</v>
      </c>
      <c r="E241" s="66">
        <v>0.82699999999999996</v>
      </c>
      <c r="F241" s="66">
        <v>1.1514899999999999</v>
      </c>
      <c r="G241" s="66">
        <v>7.0643000000000002</v>
      </c>
      <c r="H241" s="66">
        <v>9.6318599999999996</v>
      </c>
      <c r="I241" s="74">
        <v>1.0436700000000001</v>
      </c>
      <c r="L241" s="67"/>
      <c r="M241" s="67"/>
      <c r="N241" s="58">
        <f t="shared" si="0"/>
        <v>0.95</v>
      </c>
      <c r="O241" s="67"/>
      <c r="W241" s="77"/>
      <c r="AA241" s="58">
        <f t="shared" si="4"/>
        <v>238</v>
      </c>
      <c r="AB241" s="58" t="s">
        <v>598</v>
      </c>
      <c r="AC241" s="58" t="s">
        <v>599</v>
      </c>
      <c r="AE241" s="70"/>
      <c r="AF241" s="71">
        <f t="shared" si="1"/>
        <v>1.0555555555555556</v>
      </c>
      <c r="AG241" s="70">
        <f t="shared" si="2"/>
        <v>0.95</v>
      </c>
      <c r="AH241" s="70">
        <f t="shared" si="15"/>
        <v>0.95</v>
      </c>
      <c r="AI241" s="53"/>
      <c r="AJ241" s="53"/>
      <c r="AK241" s="72"/>
      <c r="AL241" s="70">
        <v>0.95</v>
      </c>
      <c r="AM241" s="70"/>
      <c r="AN241" s="70"/>
      <c r="AP241" s="70"/>
      <c r="AQ241" s="70"/>
    </row>
    <row r="242" spans="1:43" ht="12.75" customHeight="1" x14ac:dyDescent="0.2">
      <c r="A242" s="43"/>
      <c r="B242" s="64" t="s">
        <v>601</v>
      </c>
      <c r="C242" s="65" t="s">
        <v>600</v>
      </c>
      <c r="D242" s="66">
        <v>0.38500000000000001</v>
      </c>
      <c r="E242" s="66">
        <v>0.33515</v>
      </c>
      <c r="F242" s="66">
        <v>0.46666000000000002</v>
      </c>
      <c r="G242" s="66">
        <v>2.8628999999999998</v>
      </c>
      <c r="H242" s="66">
        <v>3.9034399999999998</v>
      </c>
      <c r="I242" s="74">
        <v>0.42296</v>
      </c>
      <c r="L242" s="67"/>
      <c r="M242" s="67"/>
      <c r="N242" s="58">
        <f t="shared" si="0"/>
        <v>0.38500000000000001</v>
      </c>
      <c r="O242" s="67"/>
      <c r="W242" s="77"/>
      <c r="AA242" s="58">
        <f t="shared" si="4"/>
        <v>239</v>
      </c>
      <c r="AB242" s="58" t="s">
        <v>600</v>
      </c>
      <c r="AC242" s="58" t="s">
        <v>601</v>
      </c>
      <c r="AE242" s="70"/>
      <c r="AF242" s="71">
        <f t="shared" si="1"/>
        <v>0.42777777777777776</v>
      </c>
      <c r="AG242" s="70">
        <f t="shared" si="2"/>
        <v>0.38500000000000001</v>
      </c>
      <c r="AH242" s="70">
        <f t="shared" si="15"/>
        <v>0.38500000000000001</v>
      </c>
      <c r="AI242" s="53"/>
      <c r="AJ242" s="53"/>
      <c r="AK242" s="72"/>
      <c r="AL242" s="70">
        <v>0.38500000000000001</v>
      </c>
      <c r="AM242" s="70"/>
      <c r="AN242" s="70"/>
      <c r="AP242" s="70"/>
      <c r="AQ242" s="70"/>
    </row>
    <row r="243" spans="1:43" ht="12.75" customHeight="1" x14ac:dyDescent="0.2">
      <c r="A243" s="43"/>
      <c r="B243" s="64" t="s">
        <v>603</v>
      </c>
      <c r="C243" s="65" t="s">
        <v>602</v>
      </c>
      <c r="D243" s="66">
        <v>0.35339999999999999</v>
      </c>
      <c r="E243" s="66">
        <v>0.30764999999999998</v>
      </c>
      <c r="F243" s="66">
        <v>0.42836000000000002</v>
      </c>
      <c r="G243" s="66">
        <v>2.62792</v>
      </c>
      <c r="H243" s="66">
        <v>3.5830500000000001</v>
      </c>
      <c r="I243" s="74">
        <v>0.38824999999999998</v>
      </c>
      <c r="L243" s="67"/>
      <c r="M243" s="67"/>
      <c r="N243" s="58">
        <f t="shared" si="0"/>
        <v>0.35339999999999999</v>
      </c>
      <c r="O243" s="67"/>
      <c r="W243" s="77"/>
      <c r="AA243" s="58">
        <f t="shared" si="4"/>
        <v>240</v>
      </c>
      <c r="AB243" s="58" t="s">
        <v>602</v>
      </c>
      <c r="AC243" s="58" t="s">
        <v>603</v>
      </c>
      <c r="AE243" s="70"/>
      <c r="AF243" s="71">
        <f t="shared" si="1"/>
        <v>0.39266666666666666</v>
      </c>
      <c r="AG243" s="70">
        <f t="shared" si="2"/>
        <v>0.35339999999999999</v>
      </c>
      <c r="AH243" s="70">
        <f t="shared" si="15"/>
        <v>0.35339999999999999</v>
      </c>
      <c r="AI243" s="53"/>
      <c r="AJ243" s="53"/>
      <c r="AK243" s="72"/>
      <c r="AL243" s="70">
        <v>0.35339999999999999</v>
      </c>
      <c r="AM243" s="70"/>
      <c r="AN243" s="70"/>
      <c r="AP243" s="70"/>
      <c r="AQ243" s="70"/>
    </row>
    <row r="244" spans="1:43" ht="12.75" customHeight="1" x14ac:dyDescent="0.2">
      <c r="A244" s="43"/>
      <c r="B244" s="64" t="s">
        <v>605</v>
      </c>
      <c r="C244" s="65" t="s">
        <v>604</v>
      </c>
      <c r="D244" s="66">
        <v>0.34639999999999999</v>
      </c>
      <c r="E244" s="66">
        <v>0.30154999999999998</v>
      </c>
      <c r="F244" s="66">
        <v>0.41987000000000002</v>
      </c>
      <c r="G244" s="66">
        <v>2.5758700000000001</v>
      </c>
      <c r="H244" s="66">
        <v>3.5120800000000001</v>
      </c>
      <c r="I244" s="74">
        <v>0.38056000000000001</v>
      </c>
      <c r="L244" s="67"/>
      <c r="M244" s="67"/>
      <c r="N244" s="58">
        <f t="shared" si="0"/>
        <v>0.34639999999999999</v>
      </c>
      <c r="O244" s="67"/>
      <c r="W244" s="77"/>
      <c r="AA244" s="58">
        <f t="shared" si="4"/>
        <v>241</v>
      </c>
      <c r="AB244" s="58" t="s">
        <v>604</v>
      </c>
      <c r="AC244" s="58" t="s">
        <v>605</v>
      </c>
      <c r="AE244" s="70"/>
      <c r="AF244" s="71">
        <f t="shared" si="1"/>
        <v>0.38488888888888884</v>
      </c>
      <c r="AG244" s="70">
        <f t="shared" si="2"/>
        <v>0.34639999999999999</v>
      </c>
      <c r="AH244" s="70">
        <f t="shared" si="15"/>
        <v>0.34639999999999999</v>
      </c>
      <c r="AI244" s="53"/>
      <c r="AJ244" s="53"/>
      <c r="AK244" s="72"/>
      <c r="AL244" s="70">
        <v>0.34639999999999999</v>
      </c>
      <c r="AM244" s="70"/>
      <c r="AN244" s="70"/>
      <c r="AP244" s="70"/>
      <c r="AQ244" s="70"/>
    </row>
    <row r="245" spans="1:43" ht="12.75" customHeight="1" x14ac:dyDescent="0.2">
      <c r="A245" s="43"/>
      <c r="B245" s="64" t="s">
        <v>607</v>
      </c>
      <c r="C245" s="65" t="s">
        <v>606</v>
      </c>
      <c r="D245" s="66">
        <v>1.99</v>
      </c>
      <c r="E245" s="66">
        <v>1.7323500000000001</v>
      </c>
      <c r="F245" s="66">
        <v>2.41208</v>
      </c>
      <c r="G245" s="66">
        <v>14.797840000000001</v>
      </c>
      <c r="H245" s="66">
        <v>20.176210000000001</v>
      </c>
      <c r="I245" s="74">
        <v>2.18621</v>
      </c>
      <c r="L245" s="67"/>
      <c r="M245" s="67"/>
      <c r="N245" s="58">
        <f t="shared" si="0"/>
        <v>1.99</v>
      </c>
      <c r="O245" s="67"/>
      <c r="W245" s="77"/>
      <c r="AA245" s="58">
        <f t="shared" si="4"/>
        <v>242</v>
      </c>
      <c r="AB245" s="58" t="s">
        <v>606</v>
      </c>
      <c r="AC245" s="58" t="s">
        <v>607</v>
      </c>
      <c r="AE245" s="70"/>
      <c r="AF245" s="71">
        <f t="shared" si="1"/>
        <v>2.2111111111111112</v>
      </c>
      <c r="AG245" s="70">
        <f t="shared" si="2"/>
        <v>1.99</v>
      </c>
      <c r="AH245" s="70">
        <f t="shared" si="15"/>
        <v>1.99</v>
      </c>
      <c r="AI245" s="53"/>
      <c r="AJ245" s="53"/>
      <c r="AK245" s="72"/>
      <c r="AL245" s="70">
        <v>1.99</v>
      </c>
      <c r="AM245" s="70"/>
      <c r="AN245" s="70"/>
      <c r="AP245" s="70"/>
      <c r="AQ245" s="70"/>
    </row>
    <row r="246" spans="1:43" ht="12.75" customHeight="1" x14ac:dyDescent="0.2">
      <c r="A246" s="43"/>
      <c r="B246" s="64" t="s">
        <v>609</v>
      </c>
      <c r="C246" s="65" t="s">
        <v>608</v>
      </c>
      <c r="D246" s="66">
        <v>1.1900000000000001E-2</v>
      </c>
      <c r="E246" s="66">
        <v>1.0359999999999999E-2</v>
      </c>
      <c r="F246" s="66">
        <v>1.4420000000000001E-2</v>
      </c>
      <c r="G246" s="66">
        <v>8.8489999999999999E-2</v>
      </c>
      <c r="H246" s="66">
        <v>0.12064999999999999</v>
      </c>
      <c r="I246" s="74">
        <v>1.307E-2</v>
      </c>
      <c r="L246" s="67"/>
      <c r="M246" s="67"/>
      <c r="N246" s="58">
        <f t="shared" si="0"/>
        <v>1.1900000000000001E-2</v>
      </c>
      <c r="O246" s="67"/>
      <c r="W246" s="77"/>
      <c r="AA246" s="58">
        <f t="shared" si="4"/>
        <v>243</v>
      </c>
      <c r="AB246" s="58" t="s">
        <v>608</v>
      </c>
      <c r="AC246" s="58" t="s">
        <v>609</v>
      </c>
      <c r="AE246" s="70"/>
      <c r="AF246" s="71">
        <f t="shared" si="1"/>
        <v>1.3222222222222222E-2</v>
      </c>
      <c r="AG246" s="70">
        <f t="shared" si="2"/>
        <v>1.1900000000000001E-2</v>
      </c>
      <c r="AH246" s="70">
        <f t="shared" si="15"/>
        <v>1.1900000000000001E-2</v>
      </c>
      <c r="AI246" s="53"/>
      <c r="AJ246" s="53"/>
      <c r="AK246" s="72"/>
      <c r="AL246" s="70">
        <v>1.1900000000000001E-2</v>
      </c>
      <c r="AM246" s="70"/>
      <c r="AN246" s="70"/>
      <c r="AP246" s="70"/>
      <c r="AQ246" s="70"/>
    </row>
    <row r="247" spans="1:43" ht="12.75" customHeight="1" x14ac:dyDescent="0.2">
      <c r="A247" s="43"/>
      <c r="B247" s="64" t="s">
        <v>611</v>
      </c>
      <c r="C247" s="65" t="s">
        <v>610</v>
      </c>
      <c r="D247" s="66">
        <v>0.39500000000000002</v>
      </c>
      <c r="E247" s="66">
        <v>0.34386</v>
      </c>
      <c r="F247" s="66">
        <v>0.47877999999999998</v>
      </c>
      <c r="G247" s="66">
        <v>2.9372600000000002</v>
      </c>
      <c r="H247" s="66">
        <v>4.0048300000000001</v>
      </c>
      <c r="I247" s="74">
        <v>0.43395</v>
      </c>
      <c r="L247" s="67"/>
      <c r="M247" s="67"/>
      <c r="N247" s="58">
        <f t="shared" si="0"/>
        <v>0.39500000000000002</v>
      </c>
      <c r="O247" s="67"/>
      <c r="W247" s="77"/>
      <c r="AA247" s="58">
        <f t="shared" si="4"/>
        <v>244</v>
      </c>
      <c r="AB247" s="58" t="s">
        <v>610</v>
      </c>
      <c r="AC247" s="58" t="s">
        <v>611</v>
      </c>
      <c r="AE247" s="70"/>
      <c r="AF247" s="71">
        <f t="shared" si="1"/>
        <v>0.43888888888888888</v>
      </c>
      <c r="AG247" s="70">
        <f t="shared" si="2"/>
        <v>0.39500000000000002</v>
      </c>
      <c r="AH247" s="70">
        <f t="shared" si="15"/>
        <v>0.39500000000000002</v>
      </c>
      <c r="AI247" s="53"/>
      <c r="AJ247" s="53"/>
      <c r="AK247" s="72"/>
      <c r="AL247" s="70">
        <v>0.39500000000000002</v>
      </c>
      <c r="AM247" s="70"/>
      <c r="AN247" s="70"/>
      <c r="AP247" s="70"/>
      <c r="AQ247" s="70"/>
    </row>
    <row r="248" spans="1:43" ht="12.75" customHeight="1" x14ac:dyDescent="0.2">
      <c r="A248" s="43"/>
      <c r="B248" s="64" t="s">
        <v>613</v>
      </c>
      <c r="C248" s="65" t="s">
        <v>612</v>
      </c>
      <c r="D248" s="66">
        <v>0.06</v>
      </c>
      <c r="E248" s="66">
        <v>5.2229999999999999E-2</v>
      </c>
      <c r="F248" s="66">
        <v>7.2730000000000003E-2</v>
      </c>
      <c r="G248" s="66">
        <v>0.44617000000000001</v>
      </c>
      <c r="H248" s="66">
        <v>0.60833000000000004</v>
      </c>
      <c r="I248" s="74">
        <v>6.5920000000000006E-2</v>
      </c>
      <c r="L248" s="67"/>
      <c r="M248" s="67"/>
      <c r="N248" s="58">
        <f t="shared" si="0"/>
        <v>0.06</v>
      </c>
      <c r="O248" s="67"/>
      <c r="W248" s="77"/>
      <c r="AA248" s="58">
        <f t="shared" si="4"/>
        <v>245</v>
      </c>
      <c r="AB248" s="58" t="s">
        <v>612</v>
      </c>
      <c r="AC248" s="58" t="s">
        <v>613</v>
      </c>
      <c r="AE248" s="70"/>
      <c r="AF248" s="71">
        <f t="shared" si="1"/>
        <v>6.6666666666666666E-2</v>
      </c>
      <c r="AG248" s="70">
        <f t="shared" si="2"/>
        <v>0.06</v>
      </c>
      <c r="AH248" s="70">
        <f t="shared" si="15"/>
        <v>0.06</v>
      </c>
      <c r="AI248" s="53"/>
      <c r="AJ248" s="53"/>
      <c r="AK248" s="72"/>
      <c r="AL248" s="70">
        <v>0.06</v>
      </c>
      <c r="AM248" s="70"/>
      <c r="AN248" s="70"/>
      <c r="AP248" s="70"/>
      <c r="AQ248" s="70"/>
    </row>
    <row r="249" spans="1:43" ht="12.75" customHeight="1" x14ac:dyDescent="0.2">
      <c r="A249" s="43"/>
      <c r="B249" s="64" t="s">
        <v>615</v>
      </c>
      <c r="C249" s="65" t="s">
        <v>614</v>
      </c>
      <c r="D249" s="66">
        <v>2.1999999999999999E-2</v>
      </c>
      <c r="E249" s="66">
        <v>1.915E-2</v>
      </c>
      <c r="F249" s="66">
        <v>2.6669999999999999E-2</v>
      </c>
      <c r="G249" s="66">
        <v>0.16359000000000001</v>
      </c>
      <c r="H249" s="66">
        <v>0.22305</v>
      </c>
      <c r="I249" s="74">
        <v>2.4170000000000001E-2</v>
      </c>
      <c r="L249" s="67"/>
      <c r="M249" s="67"/>
      <c r="N249" s="58">
        <f t="shared" si="0"/>
        <v>2.1999999999999999E-2</v>
      </c>
      <c r="O249" s="67"/>
      <c r="W249" s="77"/>
      <c r="AA249" s="58">
        <f t="shared" si="4"/>
        <v>246</v>
      </c>
      <c r="AB249" s="58" t="s">
        <v>614</v>
      </c>
      <c r="AC249" s="58" t="s">
        <v>615</v>
      </c>
      <c r="AE249" s="70"/>
      <c r="AF249" s="71">
        <f t="shared" si="1"/>
        <v>2.4444444444444442E-2</v>
      </c>
      <c r="AG249" s="70">
        <f t="shared" si="2"/>
        <v>2.1999999999999999E-2</v>
      </c>
      <c r="AH249" s="70">
        <f t="shared" si="15"/>
        <v>2.1999999999999999E-2</v>
      </c>
      <c r="AI249" s="53"/>
      <c r="AJ249" s="53"/>
      <c r="AK249" s="72"/>
      <c r="AL249" s="70">
        <v>2.1999999999999999E-2</v>
      </c>
      <c r="AM249" s="70"/>
      <c r="AN249" s="70"/>
      <c r="AP249" s="70"/>
      <c r="AQ249" s="70"/>
    </row>
    <row r="250" spans="1:43" ht="12.75" customHeight="1" x14ac:dyDescent="0.2">
      <c r="A250" s="43"/>
      <c r="B250" s="64" t="s">
        <v>617</v>
      </c>
      <c r="C250" s="65" t="s">
        <v>616</v>
      </c>
      <c r="D250" s="66">
        <v>2.1999999999999999E-2</v>
      </c>
      <c r="E250" s="66">
        <v>1.915E-2</v>
      </c>
      <c r="F250" s="66">
        <v>2.6669999999999999E-2</v>
      </c>
      <c r="G250" s="66">
        <v>0.16359000000000001</v>
      </c>
      <c r="H250" s="66">
        <v>0.22305</v>
      </c>
      <c r="I250" s="74">
        <v>2.4170000000000001E-2</v>
      </c>
      <c r="L250" s="67"/>
      <c r="M250" s="67"/>
      <c r="N250" s="58">
        <f t="shared" si="0"/>
        <v>2.1999999999999999E-2</v>
      </c>
      <c r="O250" s="67"/>
      <c r="W250" s="77"/>
      <c r="AA250" s="58">
        <f t="shared" si="4"/>
        <v>247</v>
      </c>
      <c r="AB250" s="58" t="s">
        <v>616</v>
      </c>
      <c r="AC250" s="58" t="s">
        <v>617</v>
      </c>
      <c r="AE250" s="70"/>
      <c r="AF250" s="71">
        <f t="shared" si="1"/>
        <v>2.4444444444444442E-2</v>
      </c>
      <c r="AG250" s="70">
        <f t="shared" si="2"/>
        <v>2.1999999999999999E-2</v>
      </c>
      <c r="AH250" s="70">
        <f t="shared" si="15"/>
        <v>2.1999999999999999E-2</v>
      </c>
      <c r="AI250" s="53"/>
      <c r="AJ250" s="53"/>
      <c r="AK250" s="72"/>
      <c r="AL250" s="70">
        <v>2.1999999999999999E-2</v>
      </c>
      <c r="AM250" s="70"/>
      <c r="AN250" s="70"/>
      <c r="AP250" s="70"/>
      <c r="AQ250" s="70"/>
    </row>
    <row r="251" spans="1:43" ht="12.75" customHeight="1" x14ac:dyDescent="0.2">
      <c r="A251" s="43"/>
      <c r="B251" s="64" t="s">
        <v>619</v>
      </c>
      <c r="C251" s="65" t="s">
        <v>618</v>
      </c>
      <c r="D251" s="66">
        <v>2.1999999999999999E-2</v>
      </c>
      <c r="E251" s="66">
        <v>1.915E-2</v>
      </c>
      <c r="F251" s="66">
        <v>2.6669999999999999E-2</v>
      </c>
      <c r="G251" s="66">
        <v>0.16359000000000001</v>
      </c>
      <c r="H251" s="66">
        <v>0.22305</v>
      </c>
      <c r="I251" s="74">
        <v>2.4170000000000001E-2</v>
      </c>
      <c r="L251" s="67"/>
      <c r="M251" s="67"/>
      <c r="N251" s="58">
        <f t="shared" si="0"/>
        <v>2.1999999999999999E-2</v>
      </c>
      <c r="O251" s="67"/>
      <c r="W251" s="77"/>
      <c r="AA251" s="58">
        <f t="shared" si="4"/>
        <v>248</v>
      </c>
      <c r="AB251" s="58" t="s">
        <v>618</v>
      </c>
      <c r="AC251" s="58" t="s">
        <v>619</v>
      </c>
      <c r="AE251" s="70"/>
      <c r="AF251" s="71">
        <f t="shared" si="1"/>
        <v>2.4444444444444442E-2</v>
      </c>
      <c r="AG251" s="70">
        <f t="shared" si="2"/>
        <v>2.1999999999999999E-2</v>
      </c>
      <c r="AH251" s="70">
        <f t="shared" si="15"/>
        <v>2.1999999999999999E-2</v>
      </c>
      <c r="AI251" s="53"/>
      <c r="AJ251" s="53"/>
      <c r="AK251" s="72"/>
      <c r="AL251" s="70">
        <v>2.1999999999999999E-2</v>
      </c>
      <c r="AM251" s="70"/>
      <c r="AN251" s="70"/>
      <c r="AP251" s="70"/>
      <c r="AQ251" s="70"/>
    </row>
    <row r="252" spans="1:43" ht="12.75" customHeight="1" x14ac:dyDescent="0.2">
      <c r="A252" s="43"/>
      <c r="B252" s="64" t="s">
        <v>621</v>
      </c>
      <c r="C252" s="65" t="s">
        <v>620</v>
      </c>
      <c r="D252" s="66">
        <v>0.06</v>
      </c>
      <c r="E252" s="66">
        <v>5.2229999999999999E-2</v>
      </c>
      <c r="F252" s="66">
        <v>7.2730000000000003E-2</v>
      </c>
      <c r="G252" s="66">
        <v>0.44617000000000001</v>
      </c>
      <c r="H252" s="66">
        <v>0.60833000000000004</v>
      </c>
      <c r="I252" s="74">
        <v>6.5920000000000006E-2</v>
      </c>
      <c r="L252" s="67"/>
      <c r="M252" s="67"/>
      <c r="N252" s="58">
        <f t="shared" si="0"/>
        <v>0.06</v>
      </c>
      <c r="O252" s="67"/>
      <c r="W252" s="77"/>
      <c r="AA252" s="58">
        <f t="shared" si="4"/>
        <v>249</v>
      </c>
      <c r="AB252" s="58" t="s">
        <v>620</v>
      </c>
      <c r="AC252" s="58" t="s">
        <v>621</v>
      </c>
      <c r="AE252" s="70"/>
      <c r="AF252" s="71">
        <f t="shared" si="1"/>
        <v>6.6666666666666666E-2</v>
      </c>
      <c r="AG252" s="70">
        <f t="shared" si="2"/>
        <v>0.06</v>
      </c>
      <c r="AH252" s="70">
        <f t="shared" si="15"/>
        <v>0.06</v>
      </c>
      <c r="AI252" s="53"/>
      <c r="AJ252" s="53"/>
      <c r="AK252" s="72"/>
      <c r="AL252" s="70">
        <v>0.06</v>
      </c>
      <c r="AM252" s="70"/>
      <c r="AN252" s="70"/>
      <c r="AP252" s="70"/>
      <c r="AQ252" s="70"/>
    </row>
    <row r="253" spans="1:43" ht="12.75" customHeight="1" x14ac:dyDescent="0.2">
      <c r="A253" s="43"/>
      <c r="B253" s="64" t="s">
        <v>622</v>
      </c>
      <c r="C253" s="65" t="s">
        <v>20</v>
      </c>
      <c r="D253" s="66">
        <v>1.2899999999999999E-3</v>
      </c>
      <c r="E253" s="66">
        <v>1.1299999999999999E-3</v>
      </c>
      <c r="F253" s="66">
        <v>1.57E-3</v>
      </c>
      <c r="G253" s="66">
        <v>9.6200000000000001E-3</v>
      </c>
      <c r="H253" s="66">
        <v>1.312E-2</v>
      </c>
      <c r="I253" s="74">
        <v>1.42E-3</v>
      </c>
      <c r="L253" s="67"/>
      <c r="M253" s="67"/>
      <c r="N253" s="58">
        <f t="shared" si="0"/>
        <v>1.2941176470588236E-3</v>
      </c>
      <c r="O253" s="67"/>
      <c r="W253" s="77"/>
      <c r="AA253" s="58">
        <f t="shared" si="4"/>
        <v>250</v>
      </c>
      <c r="AB253" s="58" t="s">
        <v>20</v>
      </c>
      <c r="AC253" s="58" t="s">
        <v>622</v>
      </c>
      <c r="AE253" s="70"/>
      <c r="AF253" s="71">
        <f t="shared" si="1"/>
        <v>1.7777777777777779E-3</v>
      </c>
      <c r="AG253" s="70">
        <f t="shared" si="2"/>
        <v>1.6000000000000001E-3</v>
      </c>
      <c r="AH253" s="70">
        <f t="shared" ref="AH253:AH258" si="16">AI253</f>
        <v>1.2941176470588236E-3</v>
      </c>
      <c r="AI253" s="53">
        <v>1.2941176470588236E-3</v>
      </c>
      <c r="AJ253" s="53"/>
      <c r="AK253" s="72"/>
      <c r="AL253" s="70">
        <f t="shared" ref="AL253:AL258" si="17">AM253</f>
        <v>1.6000000000000001E-3</v>
      </c>
      <c r="AM253" s="70">
        <v>1.6000000000000001E-3</v>
      </c>
      <c r="AN253" s="70"/>
      <c r="AP253" s="70"/>
      <c r="AQ253" s="70"/>
    </row>
    <row r="254" spans="1:43" ht="12.75" customHeight="1" x14ac:dyDescent="0.2">
      <c r="A254" s="43"/>
      <c r="B254" s="64" t="s">
        <v>624</v>
      </c>
      <c r="C254" s="65" t="s">
        <v>623</v>
      </c>
      <c r="D254" s="66">
        <v>8.8199999999999997E-3</v>
      </c>
      <c r="E254" s="66">
        <v>7.6800000000000002E-3</v>
      </c>
      <c r="F254" s="66">
        <v>1.069E-2</v>
      </c>
      <c r="G254" s="66">
        <v>6.5610000000000002E-2</v>
      </c>
      <c r="H254" s="66">
        <v>8.9459999999999998E-2</v>
      </c>
      <c r="I254" s="74">
        <v>9.6900000000000007E-3</v>
      </c>
      <c r="L254" s="67"/>
      <c r="M254" s="67"/>
      <c r="N254" s="58">
        <f t="shared" si="0"/>
        <v>8.8235294117647058E-3</v>
      </c>
      <c r="O254" s="67"/>
      <c r="W254" s="77"/>
      <c r="AA254" s="58">
        <f t="shared" si="4"/>
        <v>251</v>
      </c>
      <c r="AB254" s="58" t="s">
        <v>623</v>
      </c>
      <c r="AC254" s="58" t="s">
        <v>624</v>
      </c>
      <c r="AE254" s="70"/>
      <c r="AF254" s="71">
        <f t="shared" si="1"/>
        <v>1.2444444444444444E-2</v>
      </c>
      <c r="AG254" s="70">
        <f t="shared" si="2"/>
        <v>1.12E-2</v>
      </c>
      <c r="AH254" s="70">
        <f t="shared" si="16"/>
        <v>8.8235294117647058E-3</v>
      </c>
      <c r="AI254" s="53">
        <v>8.8235294117647058E-3</v>
      </c>
      <c r="AJ254" s="53"/>
      <c r="AK254" s="72"/>
      <c r="AL254" s="70">
        <f t="shared" si="17"/>
        <v>1.12E-2</v>
      </c>
      <c r="AM254" s="70">
        <v>1.12E-2</v>
      </c>
      <c r="AN254" s="70"/>
      <c r="AP254" s="70"/>
      <c r="AQ254" s="70"/>
    </row>
    <row r="255" spans="1:43" ht="12.75" customHeight="1" x14ac:dyDescent="0.2">
      <c r="A255" s="43"/>
      <c r="B255" s="64" t="s">
        <v>626</v>
      </c>
      <c r="C255" s="65" t="s">
        <v>625</v>
      </c>
      <c r="D255" s="66">
        <v>1.1180000000000001E-2</v>
      </c>
      <c r="E255" s="66">
        <v>9.7300000000000008E-3</v>
      </c>
      <c r="F255" s="66">
        <v>1.355E-2</v>
      </c>
      <c r="G255" s="66">
        <v>8.3110000000000003E-2</v>
      </c>
      <c r="H255" s="66">
        <v>0.11332</v>
      </c>
      <c r="I255" s="74">
        <v>1.2279999999999999E-2</v>
      </c>
      <c r="L255" s="67"/>
      <c r="M255" s="67"/>
      <c r="N255" s="58">
        <f t="shared" si="0"/>
        <v>1.1176470588235295E-2</v>
      </c>
      <c r="O255" s="67"/>
      <c r="W255" s="77"/>
      <c r="AA255" s="58">
        <f t="shared" si="4"/>
        <v>252</v>
      </c>
      <c r="AB255" s="58" t="s">
        <v>625</v>
      </c>
      <c r="AC255" s="58" t="s">
        <v>626</v>
      </c>
      <c r="AE255" s="70"/>
      <c r="AF255" s="71">
        <f t="shared" si="1"/>
        <v>1.5444444444444443E-2</v>
      </c>
      <c r="AG255" s="70">
        <f t="shared" si="2"/>
        <v>1.3899999999999999E-2</v>
      </c>
      <c r="AH255" s="70">
        <f t="shared" si="16"/>
        <v>1.1176470588235295E-2</v>
      </c>
      <c r="AI255" s="53">
        <v>1.1176470588235295E-2</v>
      </c>
      <c r="AJ255" s="53"/>
      <c r="AK255" s="72"/>
      <c r="AL255" s="70">
        <f t="shared" si="17"/>
        <v>1.3899999999999999E-2</v>
      </c>
      <c r="AM255" s="70">
        <v>1.3899999999999999E-2</v>
      </c>
      <c r="AN255" s="70"/>
      <c r="AP255" s="70"/>
      <c r="AQ255" s="70"/>
    </row>
    <row r="256" spans="1:43" ht="12.75" customHeight="1" x14ac:dyDescent="0.2">
      <c r="A256" s="43"/>
      <c r="B256" s="64" t="s">
        <v>628</v>
      </c>
      <c r="C256" s="65" t="s">
        <v>627</v>
      </c>
      <c r="D256" s="66">
        <v>1.0710000000000001E-2</v>
      </c>
      <c r="E256" s="66">
        <v>9.3200000000000002E-3</v>
      </c>
      <c r="F256" s="66">
        <v>1.298E-2</v>
      </c>
      <c r="G256" s="66">
        <v>7.961E-2</v>
      </c>
      <c r="H256" s="66">
        <v>0.10854</v>
      </c>
      <c r="I256" s="74">
        <v>1.176E-2</v>
      </c>
      <c r="L256" s="67"/>
      <c r="M256" s="67"/>
      <c r="N256" s="58">
        <f t="shared" si="0"/>
        <v>1.0705882352941178E-2</v>
      </c>
      <c r="O256" s="67"/>
      <c r="W256" s="77"/>
      <c r="AA256" s="58">
        <f t="shared" si="4"/>
        <v>253</v>
      </c>
      <c r="AB256" s="58" t="s">
        <v>627</v>
      </c>
      <c r="AC256" s="58" t="s">
        <v>628</v>
      </c>
      <c r="AE256" s="70"/>
      <c r="AF256" s="71">
        <f t="shared" si="1"/>
        <v>1.5444444444444443E-2</v>
      </c>
      <c r="AG256" s="70">
        <f t="shared" si="2"/>
        <v>1.3899999999999999E-2</v>
      </c>
      <c r="AH256" s="70">
        <f t="shared" si="16"/>
        <v>1.0705882352941178E-2</v>
      </c>
      <c r="AI256" s="53">
        <v>1.0705882352941178E-2</v>
      </c>
      <c r="AJ256" s="53"/>
      <c r="AK256" s="72"/>
      <c r="AL256" s="70">
        <f t="shared" si="17"/>
        <v>1.3899999999999999E-2</v>
      </c>
      <c r="AM256" s="70">
        <v>1.3899999999999999E-2</v>
      </c>
      <c r="AN256" s="70"/>
      <c r="AP256" s="70"/>
      <c r="AQ256" s="70"/>
    </row>
    <row r="257" spans="1:43" ht="12.75" customHeight="1" x14ac:dyDescent="0.2">
      <c r="A257" s="43"/>
      <c r="B257" s="64" t="s">
        <v>630</v>
      </c>
      <c r="C257" s="65" t="s">
        <v>629</v>
      </c>
      <c r="D257" s="66">
        <v>9.0600000000000003E-3</v>
      </c>
      <c r="E257" s="66">
        <v>7.8899999999999994E-3</v>
      </c>
      <c r="F257" s="66">
        <v>1.098E-2</v>
      </c>
      <c r="G257" s="66">
        <v>6.7360000000000003E-2</v>
      </c>
      <c r="H257" s="66">
        <v>9.1850000000000001E-2</v>
      </c>
      <c r="I257" s="74">
        <v>9.9500000000000005E-3</v>
      </c>
      <c r="L257" s="67"/>
      <c r="M257" s="67"/>
      <c r="N257" s="58">
        <f t="shared" si="0"/>
        <v>9.058823529411765E-3</v>
      </c>
      <c r="O257" s="67"/>
      <c r="W257" s="77"/>
      <c r="AA257" s="58">
        <f t="shared" si="4"/>
        <v>254</v>
      </c>
      <c r="AB257" s="58" t="s">
        <v>629</v>
      </c>
      <c r="AC257" s="58" t="s">
        <v>630</v>
      </c>
      <c r="AE257" s="70"/>
      <c r="AF257" s="71">
        <f t="shared" si="1"/>
        <v>1.2444444444444444E-2</v>
      </c>
      <c r="AG257" s="70">
        <f t="shared" si="2"/>
        <v>1.12E-2</v>
      </c>
      <c r="AH257" s="70">
        <f t="shared" si="16"/>
        <v>9.058823529411765E-3</v>
      </c>
      <c r="AI257" s="53">
        <v>9.058823529411765E-3</v>
      </c>
      <c r="AJ257" s="53"/>
      <c r="AK257" s="72"/>
      <c r="AL257" s="70">
        <f t="shared" si="17"/>
        <v>1.12E-2</v>
      </c>
      <c r="AM257" s="70">
        <v>1.12E-2</v>
      </c>
      <c r="AN257" s="70"/>
      <c r="AP257" s="70"/>
      <c r="AQ257" s="70"/>
    </row>
    <row r="258" spans="1:43" ht="12.75" customHeight="1" x14ac:dyDescent="0.2">
      <c r="A258" s="43"/>
      <c r="B258" s="64" t="s">
        <v>632</v>
      </c>
      <c r="C258" s="65" t="s">
        <v>631</v>
      </c>
      <c r="D258" s="66">
        <v>1.482E-2</v>
      </c>
      <c r="E258" s="66">
        <v>1.29E-2</v>
      </c>
      <c r="F258" s="66">
        <v>1.797E-2</v>
      </c>
      <c r="G258" s="66">
        <v>0.11022999999999999</v>
      </c>
      <c r="H258" s="66">
        <v>0.15029000000000001</v>
      </c>
      <c r="I258" s="74">
        <v>1.6289999999999999E-2</v>
      </c>
      <c r="L258" s="67"/>
      <c r="M258" s="67"/>
      <c r="N258" s="58">
        <f t="shared" si="0"/>
        <v>1.4823529411764706E-2</v>
      </c>
      <c r="O258" s="67"/>
      <c r="W258" s="77"/>
      <c r="AA258" s="58">
        <f t="shared" si="4"/>
        <v>255</v>
      </c>
      <c r="AB258" s="58" t="s">
        <v>631</v>
      </c>
      <c r="AC258" s="58" t="s">
        <v>632</v>
      </c>
      <c r="AE258" s="70"/>
      <c r="AF258" s="71">
        <f t="shared" si="1"/>
        <v>2.0444444444444442E-2</v>
      </c>
      <c r="AG258" s="70">
        <f t="shared" si="2"/>
        <v>1.84E-2</v>
      </c>
      <c r="AH258" s="70">
        <f t="shared" si="16"/>
        <v>1.4823529411764706E-2</v>
      </c>
      <c r="AI258" s="53">
        <v>1.4823529411764706E-2</v>
      </c>
      <c r="AJ258" s="53"/>
      <c r="AK258" s="72"/>
      <c r="AL258" s="70">
        <f t="shared" si="17"/>
        <v>1.84E-2</v>
      </c>
      <c r="AM258" s="70">
        <v>1.84E-2</v>
      </c>
      <c r="AN258" s="70"/>
      <c r="AP258" s="70"/>
      <c r="AQ258" s="70"/>
    </row>
    <row r="259" spans="1:43" ht="12.75" customHeight="1" x14ac:dyDescent="0.2">
      <c r="A259" s="43"/>
      <c r="B259" s="64" t="s">
        <v>634</v>
      </c>
      <c r="C259" s="65" t="s">
        <v>633</v>
      </c>
      <c r="D259" s="66">
        <v>0.35199999999999998</v>
      </c>
      <c r="E259" s="66">
        <v>0.30642999999999998</v>
      </c>
      <c r="F259" s="66">
        <v>0.42665999999999998</v>
      </c>
      <c r="G259" s="66">
        <v>2.6175099999999998</v>
      </c>
      <c r="H259" s="66">
        <v>3.5688599999999999</v>
      </c>
      <c r="I259" s="74">
        <v>0.38671</v>
      </c>
      <c r="L259" s="67"/>
      <c r="M259" s="67"/>
      <c r="N259" s="58">
        <f t="shared" ref="N259:N513" si="18">IFERROR(VLOOKUP(C259,$AB$4:$AH$950,$V$11,0),"-")</f>
        <v>0.35199999999999998</v>
      </c>
      <c r="O259" s="67"/>
      <c r="W259" s="77"/>
      <c r="AA259" s="58">
        <f t="shared" si="4"/>
        <v>256</v>
      </c>
      <c r="AB259" s="58" t="s">
        <v>633</v>
      </c>
      <c r="AC259" s="58" t="s">
        <v>634</v>
      </c>
      <c r="AE259" s="70"/>
      <c r="AF259" s="71">
        <f t="shared" ref="AF259:AF513" si="19">AG259/0.9</f>
        <v>0.39111111111111108</v>
      </c>
      <c r="AG259" s="70">
        <f t="shared" ref="AG259:AG513" si="20">AL259</f>
        <v>0.35199999999999998</v>
      </c>
      <c r="AH259" s="70">
        <f t="shared" ref="AH259:AH277" si="21">AG259</f>
        <v>0.35199999999999998</v>
      </c>
      <c r="AI259" s="53"/>
      <c r="AJ259" s="53"/>
      <c r="AK259" s="72"/>
      <c r="AL259" s="70">
        <v>0.35199999999999998</v>
      </c>
      <c r="AM259" s="70"/>
      <c r="AN259" s="70"/>
      <c r="AP259" s="70"/>
      <c r="AQ259" s="70"/>
    </row>
    <row r="260" spans="1:43" ht="12.75" customHeight="1" x14ac:dyDescent="0.2">
      <c r="A260" s="43"/>
      <c r="B260" s="64" t="s">
        <v>636</v>
      </c>
      <c r="C260" s="65" t="s">
        <v>635</v>
      </c>
      <c r="D260" s="66">
        <v>0.5988</v>
      </c>
      <c r="E260" s="66">
        <v>0.52127000000000001</v>
      </c>
      <c r="F260" s="66">
        <v>0.72580999999999996</v>
      </c>
      <c r="G260" s="66">
        <v>4.4527400000000004</v>
      </c>
      <c r="H260" s="66">
        <v>6.07111</v>
      </c>
      <c r="I260" s="74">
        <v>0.65783999999999998</v>
      </c>
      <c r="L260" s="67"/>
      <c r="M260" s="67"/>
      <c r="N260" s="58">
        <f t="shared" si="18"/>
        <v>0.5988</v>
      </c>
      <c r="O260" s="67"/>
      <c r="W260" s="77"/>
      <c r="AA260" s="58">
        <f t="shared" ref="AA260:AA514" si="22">AA259+1</f>
        <v>257</v>
      </c>
      <c r="AB260" s="58" t="s">
        <v>635</v>
      </c>
      <c r="AC260" s="58" t="s">
        <v>636</v>
      </c>
      <c r="AE260" s="70"/>
      <c r="AF260" s="71">
        <f t="shared" si="19"/>
        <v>0.66533333333333333</v>
      </c>
      <c r="AG260" s="70">
        <f t="shared" si="20"/>
        <v>0.5988</v>
      </c>
      <c r="AH260" s="70">
        <f t="shared" si="21"/>
        <v>0.5988</v>
      </c>
      <c r="AI260" s="53"/>
      <c r="AJ260" s="53"/>
      <c r="AK260" s="72"/>
      <c r="AL260" s="70">
        <v>0.5988</v>
      </c>
      <c r="AM260" s="70"/>
      <c r="AN260" s="70"/>
      <c r="AP260" s="70"/>
      <c r="AQ260" s="70"/>
    </row>
    <row r="261" spans="1:43" ht="12.75" customHeight="1" x14ac:dyDescent="0.2">
      <c r="A261" s="43"/>
      <c r="B261" s="64" t="s">
        <v>638</v>
      </c>
      <c r="C261" s="65" t="s">
        <v>637</v>
      </c>
      <c r="D261" s="66">
        <v>0.69</v>
      </c>
      <c r="E261" s="66">
        <v>0.60067000000000004</v>
      </c>
      <c r="F261" s="66">
        <v>0.83635000000000004</v>
      </c>
      <c r="G261" s="66">
        <v>5.1309100000000001</v>
      </c>
      <c r="H261" s="66">
        <v>6.9957700000000003</v>
      </c>
      <c r="I261" s="74">
        <v>0.75802999999999998</v>
      </c>
      <c r="L261" s="67"/>
      <c r="M261" s="67"/>
      <c r="N261" s="58">
        <f t="shared" si="18"/>
        <v>0.69</v>
      </c>
      <c r="O261" s="67"/>
      <c r="W261" s="77"/>
      <c r="AA261" s="58">
        <f t="shared" si="22"/>
        <v>258</v>
      </c>
      <c r="AB261" s="58" t="s">
        <v>637</v>
      </c>
      <c r="AC261" s="58" t="s">
        <v>638</v>
      </c>
      <c r="AE261" s="70"/>
      <c r="AF261" s="71">
        <f t="shared" si="19"/>
        <v>0.76666666666666661</v>
      </c>
      <c r="AG261" s="70">
        <f t="shared" si="20"/>
        <v>0.69</v>
      </c>
      <c r="AH261" s="70">
        <f t="shared" si="21"/>
        <v>0.69</v>
      </c>
      <c r="AI261" s="53"/>
      <c r="AJ261" s="53"/>
      <c r="AK261" s="72"/>
      <c r="AL261" s="70">
        <v>0.69</v>
      </c>
      <c r="AM261" s="70"/>
      <c r="AN261" s="70"/>
      <c r="AP261" s="70"/>
      <c r="AQ261" s="70"/>
    </row>
    <row r="262" spans="1:43" ht="12.75" customHeight="1" x14ac:dyDescent="0.2">
      <c r="A262" s="43"/>
      <c r="B262" s="64" t="s">
        <v>640</v>
      </c>
      <c r="C262" s="65" t="s">
        <v>639</v>
      </c>
      <c r="D262" s="66">
        <v>0.69</v>
      </c>
      <c r="E262" s="66">
        <v>0.60067000000000004</v>
      </c>
      <c r="F262" s="66">
        <v>0.83635000000000004</v>
      </c>
      <c r="G262" s="66">
        <v>5.1309100000000001</v>
      </c>
      <c r="H262" s="66">
        <v>6.9957700000000003</v>
      </c>
      <c r="I262" s="74">
        <v>0.75802999999999998</v>
      </c>
      <c r="L262" s="67"/>
      <c r="M262" s="67"/>
      <c r="N262" s="58">
        <f t="shared" si="18"/>
        <v>0.69</v>
      </c>
      <c r="O262" s="67"/>
      <c r="W262" s="77"/>
      <c r="AA262" s="58">
        <f t="shared" si="22"/>
        <v>259</v>
      </c>
      <c r="AB262" s="58" t="s">
        <v>639</v>
      </c>
      <c r="AC262" s="58" t="s">
        <v>640</v>
      </c>
      <c r="AE262" s="70"/>
      <c r="AF262" s="71">
        <f t="shared" si="19"/>
        <v>0.76666666666666661</v>
      </c>
      <c r="AG262" s="70">
        <f t="shared" si="20"/>
        <v>0.69</v>
      </c>
      <c r="AH262" s="70">
        <f t="shared" si="21"/>
        <v>0.69</v>
      </c>
      <c r="AI262" s="53"/>
      <c r="AJ262" s="53"/>
      <c r="AK262" s="72"/>
      <c r="AL262" s="70">
        <v>0.69</v>
      </c>
      <c r="AM262" s="70"/>
      <c r="AN262" s="70"/>
      <c r="AP262" s="70"/>
      <c r="AQ262" s="70"/>
    </row>
    <row r="263" spans="1:43" ht="12.75" customHeight="1" x14ac:dyDescent="0.2">
      <c r="A263" s="43"/>
      <c r="B263" s="64" t="s">
        <v>642</v>
      </c>
      <c r="C263" s="65" t="s">
        <v>641</v>
      </c>
      <c r="D263" s="66">
        <v>0.66259999999999997</v>
      </c>
      <c r="E263" s="66">
        <v>0.57681000000000004</v>
      </c>
      <c r="F263" s="66">
        <v>0.80313999999999997</v>
      </c>
      <c r="G263" s="66">
        <v>4.9271599999999998</v>
      </c>
      <c r="H263" s="66">
        <v>6.7179700000000002</v>
      </c>
      <c r="I263" s="74">
        <v>0.72792999999999997</v>
      </c>
      <c r="L263" s="67"/>
      <c r="M263" s="67"/>
      <c r="N263" s="58">
        <f t="shared" si="18"/>
        <v>0.66259999999999997</v>
      </c>
      <c r="O263" s="67"/>
      <c r="W263" s="77"/>
      <c r="AA263" s="58">
        <f t="shared" si="22"/>
        <v>260</v>
      </c>
      <c r="AB263" s="58" t="s">
        <v>641</v>
      </c>
      <c r="AC263" s="58" t="s">
        <v>642</v>
      </c>
      <c r="AE263" s="70"/>
      <c r="AF263" s="71">
        <f t="shared" si="19"/>
        <v>0.73622222222222222</v>
      </c>
      <c r="AG263" s="70">
        <f t="shared" si="20"/>
        <v>0.66259999999999997</v>
      </c>
      <c r="AH263" s="70">
        <f t="shared" si="21"/>
        <v>0.66259999999999997</v>
      </c>
      <c r="AI263" s="53"/>
      <c r="AJ263" s="53"/>
      <c r="AK263" s="72"/>
      <c r="AL263" s="70">
        <v>0.66259999999999997</v>
      </c>
      <c r="AM263" s="70"/>
      <c r="AN263" s="70"/>
      <c r="AP263" s="70"/>
      <c r="AQ263" s="70"/>
    </row>
    <row r="264" spans="1:43" ht="12.75" customHeight="1" x14ac:dyDescent="0.2">
      <c r="A264" s="43"/>
      <c r="B264" s="64" t="s">
        <v>644</v>
      </c>
      <c r="C264" s="65" t="s">
        <v>643</v>
      </c>
      <c r="D264" s="66">
        <v>0.66239999999999999</v>
      </c>
      <c r="E264" s="66">
        <v>0.57664000000000004</v>
      </c>
      <c r="F264" s="66">
        <v>0.80289999999999995</v>
      </c>
      <c r="G264" s="66">
        <v>4.9256700000000002</v>
      </c>
      <c r="H264" s="66">
        <v>6.7159399999999998</v>
      </c>
      <c r="I264" s="74">
        <v>0.72770999999999997</v>
      </c>
      <c r="L264" s="67"/>
      <c r="M264" s="67"/>
      <c r="N264" s="58">
        <f t="shared" si="18"/>
        <v>0.66239999999999999</v>
      </c>
      <c r="O264" s="67"/>
      <c r="W264" s="77"/>
      <c r="AA264" s="58">
        <f t="shared" si="22"/>
        <v>261</v>
      </c>
      <c r="AB264" s="58" t="s">
        <v>643</v>
      </c>
      <c r="AC264" s="58" t="s">
        <v>644</v>
      </c>
      <c r="AE264" s="70"/>
      <c r="AF264" s="71">
        <f t="shared" si="19"/>
        <v>0.73599999999999999</v>
      </c>
      <c r="AG264" s="70">
        <f t="shared" si="20"/>
        <v>0.66239999999999999</v>
      </c>
      <c r="AH264" s="70">
        <f t="shared" si="21"/>
        <v>0.66239999999999999</v>
      </c>
      <c r="AI264" s="53"/>
      <c r="AJ264" s="53"/>
      <c r="AK264" s="72"/>
      <c r="AL264" s="70">
        <v>0.66239999999999999</v>
      </c>
      <c r="AM264" s="70"/>
      <c r="AN264" s="70"/>
      <c r="AP264" s="70"/>
      <c r="AQ264" s="70"/>
    </row>
    <row r="265" spans="1:43" ht="12.75" customHeight="1" x14ac:dyDescent="0.2">
      <c r="A265" s="43"/>
      <c r="B265" s="64" t="s">
        <v>646</v>
      </c>
      <c r="C265" s="65" t="s">
        <v>645</v>
      </c>
      <c r="D265" s="66">
        <v>0.82599999999999996</v>
      </c>
      <c r="E265" s="66">
        <v>0.71906000000000003</v>
      </c>
      <c r="F265" s="66">
        <v>1.00119</v>
      </c>
      <c r="G265" s="66">
        <v>6.14222</v>
      </c>
      <c r="H265" s="66">
        <v>8.3746500000000008</v>
      </c>
      <c r="I265" s="74">
        <v>0.90744000000000002</v>
      </c>
      <c r="L265" s="67"/>
      <c r="M265" s="67"/>
      <c r="N265" s="58">
        <f t="shared" si="18"/>
        <v>0.82599999999999996</v>
      </c>
      <c r="O265" s="67"/>
      <c r="W265" s="77"/>
      <c r="AA265" s="58">
        <f t="shared" si="22"/>
        <v>262</v>
      </c>
      <c r="AB265" s="58" t="s">
        <v>645</v>
      </c>
      <c r="AC265" s="58" t="s">
        <v>646</v>
      </c>
      <c r="AE265" s="70"/>
      <c r="AF265" s="71">
        <f t="shared" si="19"/>
        <v>0.91777777777777769</v>
      </c>
      <c r="AG265" s="70">
        <f t="shared" si="20"/>
        <v>0.82599999999999996</v>
      </c>
      <c r="AH265" s="70">
        <f t="shared" si="21"/>
        <v>0.82599999999999996</v>
      </c>
      <c r="AI265" s="53"/>
      <c r="AJ265" s="53"/>
      <c r="AK265" s="72"/>
      <c r="AL265" s="70">
        <v>0.82599999999999996</v>
      </c>
      <c r="AM265" s="70"/>
      <c r="AN265" s="70"/>
      <c r="AP265" s="70"/>
      <c r="AQ265" s="70"/>
    </row>
    <row r="266" spans="1:43" ht="12.75" customHeight="1" x14ac:dyDescent="0.2">
      <c r="A266" s="43"/>
      <c r="B266" s="64" t="s">
        <v>648</v>
      </c>
      <c r="C266" s="65" t="s">
        <v>647</v>
      </c>
      <c r="D266" s="66">
        <v>0.82599999999999996</v>
      </c>
      <c r="E266" s="66">
        <v>0.71906000000000003</v>
      </c>
      <c r="F266" s="66">
        <v>1.00119</v>
      </c>
      <c r="G266" s="66">
        <v>6.14222</v>
      </c>
      <c r="H266" s="66">
        <v>8.3746500000000008</v>
      </c>
      <c r="I266" s="74">
        <v>0.90744000000000002</v>
      </c>
      <c r="L266" s="67"/>
      <c r="M266" s="67"/>
      <c r="N266" s="58">
        <f t="shared" si="18"/>
        <v>0.82599999999999996</v>
      </c>
      <c r="O266" s="67"/>
      <c r="W266" s="77"/>
      <c r="AA266" s="58">
        <f t="shared" si="22"/>
        <v>263</v>
      </c>
      <c r="AB266" s="58" t="s">
        <v>647</v>
      </c>
      <c r="AC266" s="58" t="s">
        <v>648</v>
      </c>
      <c r="AE266" s="70"/>
      <c r="AF266" s="71">
        <f t="shared" si="19"/>
        <v>0.91777777777777769</v>
      </c>
      <c r="AG266" s="70">
        <f t="shared" si="20"/>
        <v>0.82599999999999996</v>
      </c>
      <c r="AH266" s="70">
        <f t="shared" si="21"/>
        <v>0.82599999999999996</v>
      </c>
      <c r="AI266" s="53"/>
      <c r="AJ266" s="53"/>
      <c r="AK266" s="72"/>
      <c r="AL266" s="70">
        <v>0.82599999999999996</v>
      </c>
      <c r="AM266" s="70"/>
      <c r="AN266" s="70"/>
      <c r="AP266" s="70"/>
      <c r="AQ266" s="70"/>
    </row>
    <row r="267" spans="1:43" ht="12.75" customHeight="1" x14ac:dyDescent="0.2">
      <c r="A267" s="43"/>
      <c r="B267" s="64" t="s">
        <v>650</v>
      </c>
      <c r="C267" s="65" t="s">
        <v>649</v>
      </c>
      <c r="D267" s="66">
        <v>0.82599999999999996</v>
      </c>
      <c r="E267" s="66">
        <v>0.71906000000000003</v>
      </c>
      <c r="F267" s="66">
        <v>1.00119</v>
      </c>
      <c r="G267" s="66">
        <v>6.14222</v>
      </c>
      <c r="H267" s="66">
        <v>8.3746500000000008</v>
      </c>
      <c r="I267" s="74">
        <v>0.90744000000000002</v>
      </c>
      <c r="L267" s="67"/>
      <c r="M267" s="67"/>
      <c r="N267" s="58">
        <f t="shared" si="18"/>
        <v>0.82599999999999996</v>
      </c>
      <c r="O267" s="67"/>
      <c r="W267" s="77"/>
      <c r="AA267" s="58">
        <f t="shared" si="22"/>
        <v>264</v>
      </c>
      <c r="AB267" s="58" t="s">
        <v>649</v>
      </c>
      <c r="AC267" s="58" t="s">
        <v>650</v>
      </c>
      <c r="AE267" s="70"/>
      <c r="AF267" s="71">
        <f t="shared" si="19"/>
        <v>0.91777777777777769</v>
      </c>
      <c r="AG267" s="70">
        <f t="shared" si="20"/>
        <v>0.82599999999999996</v>
      </c>
      <c r="AH267" s="70">
        <f t="shared" si="21"/>
        <v>0.82599999999999996</v>
      </c>
      <c r="AI267" s="53"/>
      <c r="AJ267" s="53"/>
      <c r="AK267" s="72"/>
      <c r="AL267" s="70">
        <v>0.82599999999999996</v>
      </c>
      <c r="AM267" s="70"/>
      <c r="AN267" s="70"/>
      <c r="AP267" s="70"/>
      <c r="AQ267" s="70"/>
    </row>
    <row r="268" spans="1:43" ht="12.75" customHeight="1" x14ac:dyDescent="0.2">
      <c r="A268" s="43"/>
      <c r="B268" s="64" t="s">
        <v>652</v>
      </c>
      <c r="C268" s="65" t="s">
        <v>651</v>
      </c>
      <c r="D268" s="66">
        <v>0.82599999999999996</v>
      </c>
      <c r="E268" s="66">
        <v>0.71906000000000003</v>
      </c>
      <c r="F268" s="66">
        <v>1.00119</v>
      </c>
      <c r="G268" s="66">
        <v>6.14222</v>
      </c>
      <c r="H268" s="66">
        <v>8.3746500000000008</v>
      </c>
      <c r="I268" s="74">
        <v>0.90744000000000002</v>
      </c>
      <c r="L268" s="67"/>
      <c r="M268" s="67"/>
      <c r="N268" s="58">
        <f t="shared" si="18"/>
        <v>0.82599999999999996</v>
      </c>
      <c r="O268" s="67"/>
      <c r="W268" s="77"/>
      <c r="AA268" s="58">
        <f t="shared" si="22"/>
        <v>265</v>
      </c>
      <c r="AB268" s="58" t="s">
        <v>651</v>
      </c>
      <c r="AC268" s="58" t="s">
        <v>652</v>
      </c>
      <c r="AE268" s="70"/>
      <c r="AF268" s="71">
        <f t="shared" si="19"/>
        <v>0.91777777777777769</v>
      </c>
      <c r="AG268" s="70">
        <f t="shared" si="20"/>
        <v>0.82599999999999996</v>
      </c>
      <c r="AH268" s="70">
        <f t="shared" si="21"/>
        <v>0.82599999999999996</v>
      </c>
      <c r="AI268" s="53"/>
      <c r="AJ268" s="53"/>
      <c r="AK268" s="72"/>
      <c r="AL268" s="70">
        <v>0.82599999999999996</v>
      </c>
      <c r="AM268" s="70"/>
      <c r="AN268" s="70"/>
      <c r="AP268" s="70"/>
      <c r="AQ268" s="70"/>
    </row>
    <row r="269" spans="1:43" ht="12.75" customHeight="1" x14ac:dyDescent="0.2">
      <c r="A269" s="43"/>
      <c r="B269" s="64" t="s">
        <v>654</v>
      </c>
      <c r="C269" s="65" t="s">
        <v>653</v>
      </c>
      <c r="D269" s="66">
        <v>0.82599999999999996</v>
      </c>
      <c r="E269" s="66">
        <v>0.71906000000000003</v>
      </c>
      <c r="F269" s="66">
        <v>1.00119</v>
      </c>
      <c r="G269" s="66">
        <v>6.14222</v>
      </c>
      <c r="H269" s="66">
        <v>8.3746500000000008</v>
      </c>
      <c r="I269" s="74">
        <v>0.90744000000000002</v>
      </c>
      <c r="L269" s="67"/>
      <c r="M269" s="67"/>
      <c r="N269" s="58">
        <f t="shared" si="18"/>
        <v>0.82599999999999996</v>
      </c>
      <c r="O269" s="67"/>
      <c r="W269" s="77"/>
      <c r="AA269" s="58">
        <f t="shared" si="22"/>
        <v>266</v>
      </c>
      <c r="AB269" s="58" t="s">
        <v>653</v>
      </c>
      <c r="AC269" s="58" t="s">
        <v>654</v>
      </c>
      <c r="AE269" s="70"/>
      <c r="AF269" s="71">
        <f t="shared" si="19"/>
        <v>0.91777777777777769</v>
      </c>
      <c r="AG269" s="70">
        <f t="shared" si="20"/>
        <v>0.82599999999999996</v>
      </c>
      <c r="AH269" s="70">
        <f t="shared" si="21"/>
        <v>0.82599999999999996</v>
      </c>
      <c r="AI269" s="53"/>
      <c r="AJ269" s="53"/>
      <c r="AK269" s="72"/>
      <c r="AL269" s="70">
        <v>0.82599999999999996</v>
      </c>
      <c r="AM269" s="70"/>
      <c r="AN269" s="70"/>
      <c r="AP269" s="70"/>
      <c r="AQ269" s="70"/>
    </row>
    <row r="270" spans="1:43" ht="12.75" customHeight="1" x14ac:dyDescent="0.2">
      <c r="A270" s="43"/>
      <c r="B270" s="64" t="s">
        <v>656</v>
      </c>
      <c r="C270" s="65" t="s">
        <v>655</v>
      </c>
      <c r="D270" s="66">
        <v>0.83330000000000004</v>
      </c>
      <c r="E270" s="66">
        <v>0.72541</v>
      </c>
      <c r="F270" s="66">
        <v>1.01004</v>
      </c>
      <c r="G270" s="66">
        <v>6.1965000000000003</v>
      </c>
      <c r="H270" s="66">
        <v>8.4486600000000003</v>
      </c>
      <c r="I270" s="74">
        <v>0.91546000000000005</v>
      </c>
      <c r="L270" s="67"/>
      <c r="M270" s="67"/>
      <c r="N270" s="58">
        <f t="shared" si="18"/>
        <v>0.83330000000000004</v>
      </c>
      <c r="O270" s="67"/>
      <c r="W270" s="77"/>
      <c r="AA270" s="58">
        <f t="shared" si="22"/>
        <v>267</v>
      </c>
      <c r="AB270" s="58" t="s">
        <v>655</v>
      </c>
      <c r="AC270" s="58" t="s">
        <v>656</v>
      </c>
      <c r="AE270" s="70"/>
      <c r="AF270" s="71">
        <f t="shared" si="19"/>
        <v>0.92588888888888887</v>
      </c>
      <c r="AG270" s="70">
        <f t="shared" si="20"/>
        <v>0.83330000000000004</v>
      </c>
      <c r="AH270" s="70">
        <f t="shared" si="21"/>
        <v>0.83330000000000004</v>
      </c>
      <c r="AI270" s="53"/>
      <c r="AJ270" s="53"/>
      <c r="AK270" s="72"/>
      <c r="AL270" s="70">
        <v>0.83330000000000004</v>
      </c>
      <c r="AM270" s="70"/>
      <c r="AN270" s="70"/>
      <c r="AP270" s="70"/>
      <c r="AQ270" s="70"/>
    </row>
    <row r="271" spans="1:43" ht="12.75" customHeight="1" x14ac:dyDescent="0.2">
      <c r="A271" s="43"/>
      <c r="B271" s="64" t="s">
        <v>658</v>
      </c>
      <c r="C271" s="65" t="s">
        <v>657</v>
      </c>
      <c r="D271" s="66">
        <v>0.24279999999999999</v>
      </c>
      <c r="E271" s="66">
        <v>0.21135999999999999</v>
      </c>
      <c r="F271" s="66">
        <v>0.29430000000000001</v>
      </c>
      <c r="G271" s="66">
        <v>1.80549</v>
      </c>
      <c r="H271" s="66">
        <v>2.4617</v>
      </c>
      <c r="I271" s="74">
        <v>0.26673999999999998</v>
      </c>
      <c r="L271" s="67"/>
      <c r="M271" s="67"/>
      <c r="N271" s="58">
        <f t="shared" si="18"/>
        <v>0.24279999999999999</v>
      </c>
      <c r="O271" s="67"/>
      <c r="W271" s="77"/>
      <c r="AA271" s="58">
        <f t="shared" si="22"/>
        <v>268</v>
      </c>
      <c r="AB271" s="58" t="s">
        <v>657</v>
      </c>
      <c r="AC271" s="58" t="s">
        <v>658</v>
      </c>
      <c r="AE271" s="70"/>
      <c r="AF271" s="71">
        <f t="shared" si="19"/>
        <v>0.26977777777777778</v>
      </c>
      <c r="AG271" s="70">
        <f t="shared" si="20"/>
        <v>0.24279999999999999</v>
      </c>
      <c r="AH271" s="70">
        <f t="shared" si="21"/>
        <v>0.24279999999999999</v>
      </c>
      <c r="AI271" s="53"/>
      <c r="AJ271" s="53"/>
      <c r="AK271" s="72"/>
      <c r="AL271" s="70">
        <v>0.24279999999999999</v>
      </c>
      <c r="AM271" s="70"/>
      <c r="AN271" s="70"/>
      <c r="AP271" s="70"/>
      <c r="AQ271" s="70"/>
    </row>
    <row r="272" spans="1:43" ht="12.75" customHeight="1" x14ac:dyDescent="0.2">
      <c r="A272" s="43"/>
      <c r="B272" s="64" t="s">
        <v>660</v>
      </c>
      <c r="C272" s="65" t="s">
        <v>659</v>
      </c>
      <c r="D272" s="66">
        <v>0.24279999999999999</v>
      </c>
      <c r="E272" s="66">
        <v>0.21135999999999999</v>
      </c>
      <c r="F272" s="66">
        <v>0.29430000000000001</v>
      </c>
      <c r="G272" s="66">
        <v>1.80549</v>
      </c>
      <c r="H272" s="66">
        <v>2.4617</v>
      </c>
      <c r="I272" s="74">
        <v>0.26673999999999998</v>
      </c>
      <c r="L272" s="67"/>
      <c r="M272" s="67"/>
      <c r="N272" s="58">
        <f t="shared" si="18"/>
        <v>0.24279999999999999</v>
      </c>
      <c r="O272" s="67"/>
      <c r="W272" s="77"/>
      <c r="AA272" s="58">
        <f t="shared" si="22"/>
        <v>269</v>
      </c>
      <c r="AB272" s="58" t="s">
        <v>659</v>
      </c>
      <c r="AC272" s="58" t="s">
        <v>660</v>
      </c>
      <c r="AE272" s="70"/>
      <c r="AF272" s="71">
        <f t="shared" si="19"/>
        <v>0.26977777777777778</v>
      </c>
      <c r="AG272" s="70">
        <f t="shared" si="20"/>
        <v>0.24279999999999999</v>
      </c>
      <c r="AH272" s="70">
        <f t="shared" si="21"/>
        <v>0.24279999999999999</v>
      </c>
      <c r="AI272" s="53"/>
      <c r="AJ272" s="53"/>
      <c r="AK272" s="72"/>
      <c r="AL272" s="70">
        <v>0.24279999999999999</v>
      </c>
      <c r="AM272" s="70"/>
      <c r="AN272" s="70"/>
      <c r="AP272" s="70"/>
      <c r="AQ272" s="70"/>
    </row>
    <row r="273" spans="1:43" ht="12.75" customHeight="1" x14ac:dyDescent="0.2">
      <c r="A273" s="43"/>
      <c r="B273" s="64" t="s">
        <v>662</v>
      </c>
      <c r="C273" s="65" t="s">
        <v>661</v>
      </c>
      <c r="D273" s="66">
        <v>0.2278</v>
      </c>
      <c r="E273" s="66">
        <v>0.19830999999999999</v>
      </c>
      <c r="F273" s="66">
        <v>0.27611999999999998</v>
      </c>
      <c r="G273" s="66">
        <v>1.69394</v>
      </c>
      <c r="H273" s="66">
        <v>2.3096199999999998</v>
      </c>
      <c r="I273" s="74">
        <v>0.25025999999999998</v>
      </c>
      <c r="L273" s="67"/>
      <c r="M273" s="67"/>
      <c r="N273" s="58">
        <f t="shared" si="18"/>
        <v>0.2278</v>
      </c>
      <c r="O273" s="67"/>
      <c r="W273" s="77"/>
      <c r="AA273" s="58">
        <f t="shared" si="22"/>
        <v>270</v>
      </c>
      <c r="AB273" s="58" t="s">
        <v>661</v>
      </c>
      <c r="AC273" s="58" t="s">
        <v>662</v>
      </c>
      <c r="AE273" s="70"/>
      <c r="AF273" s="71">
        <f t="shared" si="19"/>
        <v>0.25311111111111112</v>
      </c>
      <c r="AG273" s="70">
        <f t="shared" si="20"/>
        <v>0.2278</v>
      </c>
      <c r="AH273" s="70">
        <f t="shared" si="21"/>
        <v>0.2278</v>
      </c>
      <c r="AI273" s="53"/>
      <c r="AJ273" s="53"/>
      <c r="AK273" s="72"/>
      <c r="AL273" s="70">
        <v>0.2278</v>
      </c>
      <c r="AM273" s="70"/>
      <c r="AN273" s="70"/>
      <c r="AP273" s="70"/>
      <c r="AQ273" s="70"/>
    </row>
    <row r="274" spans="1:43" ht="12.75" customHeight="1" x14ac:dyDescent="0.2">
      <c r="A274" s="43"/>
      <c r="B274" s="64" t="s">
        <v>664</v>
      </c>
      <c r="C274" s="65" t="s">
        <v>663</v>
      </c>
      <c r="D274" s="66">
        <v>0.40160000000000001</v>
      </c>
      <c r="E274" s="66">
        <v>0.34960000000000002</v>
      </c>
      <c r="F274" s="66">
        <v>0.48677999999999999</v>
      </c>
      <c r="G274" s="66">
        <v>2.9863400000000002</v>
      </c>
      <c r="H274" s="66">
        <v>4.0717400000000001</v>
      </c>
      <c r="I274" s="74">
        <v>0.44119999999999998</v>
      </c>
      <c r="L274" s="67"/>
      <c r="M274" s="67"/>
      <c r="N274" s="58">
        <f t="shared" si="18"/>
        <v>0.40160000000000001</v>
      </c>
      <c r="O274" s="67"/>
      <c r="W274" s="77"/>
      <c r="AA274" s="58">
        <f t="shared" si="22"/>
        <v>271</v>
      </c>
      <c r="AB274" s="58" t="s">
        <v>663</v>
      </c>
      <c r="AC274" s="58" t="s">
        <v>664</v>
      </c>
      <c r="AE274" s="70"/>
      <c r="AF274" s="71">
        <f t="shared" si="19"/>
        <v>0.44622222222222224</v>
      </c>
      <c r="AG274" s="70">
        <f t="shared" si="20"/>
        <v>0.40160000000000001</v>
      </c>
      <c r="AH274" s="70">
        <f t="shared" si="21"/>
        <v>0.40160000000000001</v>
      </c>
      <c r="AI274" s="53"/>
      <c r="AJ274" s="53"/>
      <c r="AK274" s="72"/>
      <c r="AL274" s="70">
        <v>0.40160000000000001</v>
      </c>
      <c r="AM274" s="70"/>
      <c r="AN274" s="70"/>
      <c r="AP274" s="70"/>
      <c r="AQ274" s="70"/>
    </row>
    <row r="275" spans="1:43" ht="12.75" customHeight="1" x14ac:dyDescent="0.2">
      <c r="A275" s="43"/>
      <c r="B275" s="64" t="s">
        <v>666</v>
      </c>
      <c r="C275" s="65" t="s">
        <v>665</v>
      </c>
      <c r="D275" s="66">
        <v>0.41249999999999998</v>
      </c>
      <c r="E275" s="66">
        <v>0.35909000000000002</v>
      </c>
      <c r="F275" s="66">
        <v>0.49998999999999999</v>
      </c>
      <c r="G275" s="66">
        <v>3.0673900000000001</v>
      </c>
      <c r="H275" s="66">
        <v>4.1822499999999998</v>
      </c>
      <c r="I275" s="74">
        <v>0.45317000000000002</v>
      </c>
      <c r="L275" s="67"/>
      <c r="M275" s="67"/>
      <c r="N275" s="58">
        <f t="shared" si="18"/>
        <v>0.41249999999999998</v>
      </c>
      <c r="O275" s="67"/>
      <c r="W275" s="77"/>
      <c r="AA275" s="58">
        <f t="shared" si="22"/>
        <v>272</v>
      </c>
      <c r="AB275" s="58" t="s">
        <v>665</v>
      </c>
      <c r="AC275" s="58" t="s">
        <v>666</v>
      </c>
      <c r="AE275" s="70"/>
      <c r="AF275" s="71">
        <f t="shared" si="19"/>
        <v>0.45833333333333331</v>
      </c>
      <c r="AG275" s="70">
        <f t="shared" si="20"/>
        <v>0.41249999999999998</v>
      </c>
      <c r="AH275" s="70">
        <f t="shared" si="21"/>
        <v>0.41249999999999998</v>
      </c>
      <c r="AI275" s="53"/>
      <c r="AJ275" s="53"/>
      <c r="AK275" s="72"/>
      <c r="AL275" s="70">
        <v>0.41249999999999998</v>
      </c>
      <c r="AM275" s="70"/>
      <c r="AN275" s="70"/>
      <c r="AP275" s="70"/>
      <c r="AQ275" s="70"/>
    </row>
    <row r="276" spans="1:43" ht="12.75" customHeight="1" x14ac:dyDescent="0.2">
      <c r="A276" s="43"/>
      <c r="B276" s="64" t="s">
        <v>668</v>
      </c>
      <c r="C276" s="65" t="s">
        <v>667</v>
      </c>
      <c r="D276" s="66">
        <v>0.41249999999999998</v>
      </c>
      <c r="E276" s="66">
        <v>0.35909000000000002</v>
      </c>
      <c r="F276" s="66">
        <v>0.49998999999999999</v>
      </c>
      <c r="G276" s="66">
        <v>3.0673900000000001</v>
      </c>
      <c r="H276" s="66">
        <v>4.1822499999999998</v>
      </c>
      <c r="I276" s="74">
        <v>0.45317000000000002</v>
      </c>
      <c r="L276" s="67"/>
      <c r="M276" s="67"/>
      <c r="N276" s="58">
        <f t="shared" si="18"/>
        <v>0.41249999999999998</v>
      </c>
      <c r="O276" s="67"/>
      <c r="W276" s="77"/>
      <c r="AA276" s="58">
        <f t="shared" si="22"/>
        <v>273</v>
      </c>
      <c r="AB276" s="58" t="s">
        <v>667</v>
      </c>
      <c r="AC276" s="58" t="s">
        <v>668</v>
      </c>
      <c r="AE276" s="70"/>
      <c r="AF276" s="71">
        <f t="shared" si="19"/>
        <v>0.45833333333333331</v>
      </c>
      <c r="AG276" s="70">
        <f t="shared" si="20"/>
        <v>0.41249999999999998</v>
      </c>
      <c r="AH276" s="70">
        <f t="shared" si="21"/>
        <v>0.41249999999999998</v>
      </c>
      <c r="AI276" s="53"/>
      <c r="AJ276" s="53"/>
      <c r="AK276" s="72"/>
      <c r="AL276" s="70">
        <v>0.41249999999999998</v>
      </c>
      <c r="AM276" s="70"/>
      <c r="AN276" s="70"/>
      <c r="AP276" s="70"/>
      <c r="AQ276" s="70"/>
    </row>
    <row r="277" spans="1:43" ht="12.75" customHeight="1" x14ac:dyDescent="0.2">
      <c r="A277" s="43"/>
      <c r="B277" s="64" t="s">
        <v>670</v>
      </c>
      <c r="C277" s="65" t="s">
        <v>669</v>
      </c>
      <c r="D277" s="66">
        <v>0.39800000000000002</v>
      </c>
      <c r="E277" s="66">
        <v>0.34647</v>
      </c>
      <c r="F277" s="66">
        <v>0.48242000000000002</v>
      </c>
      <c r="G277" s="66">
        <v>2.9595699999999998</v>
      </c>
      <c r="H277" s="66">
        <v>4.0352399999999999</v>
      </c>
      <c r="I277" s="74">
        <v>0.43724000000000002</v>
      </c>
      <c r="L277" s="67"/>
      <c r="M277" s="67"/>
      <c r="N277" s="58">
        <f t="shared" si="18"/>
        <v>0.39800000000000002</v>
      </c>
      <c r="O277" s="67"/>
      <c r="W277" s="77"/>
      <c r="AA277" s="58">
        <f t="shared" si="22"/>
        <v>274</v>
      </c>
      <c r="AB277" s="58" t="s">
        <v>669</v>
      </c>
      <c r="AC277" s="58" t="s">
        <v>670</v>
      </c>
      <c r="AE277" s="70"/>
      <c r="AF277" s="71">
        <f t="shared" si="19"/>
        <v>0.44222222222222224</v>
      </c>
      <c r="AG277" s="70">
        <f t="shared" si="20"/>
        <v>0.39800000000000002</v>
      </c>
      <c r="AH277" s="70">
        <f t="shared" si="21"/>
        <v>0.39800000000000002</v>
      </c>
      <c r="AI277" s="53"/>
      <c r="AJ277" s="53"/>
      <c r="AK277" s="72"/>
      <c r="AL277" s="70">
        <v>0.39800000000000002</v>
      </c>
      <c r="AM277" s="70"/>
      <c r="AN277" s="70"/>
      <c r="AP277" s="70"/>
      <c r="AQ277" s="70"/>
    </row>
    <row r="278" spans="1:43" ht="12.75" customHeight="1" x14ac:dyDescent="0.2">
      <c r="A278" s="43"/>
      <c r="B278" s="64" t="s">
        <v>135</v>
      </c>
      <c r="C278" s="65" t="s">
        <v>21</v>
      </c>
      <c r="D278" s="66">
        <v>1.5E-3</v>
      </c>
      <c r="E278" s="66">
        <v>1.31E-3</v>
      </c>
      <c r="F278" s="66">
        <v>1.82E-3</v>
      </c>
      <c r="G278" s="66">
        <v>1.115E-2</v>
      </c>
      <c r="H278" s="66">
        <v>1.521E-2</v>
      </c>
      <c r="I278" s="74">
        <v>1.65E-3</v>
      </c>
      <c r="L278" s="67"/>
      <c r="M278" s="67"/>
      <c r="N278" s="58">
        <f t="shared" si="18"/>
        <v>1.5E-3</v>
      </c>
      <c r="O278" s="67"/>
      <c r="W278" s="77"/>
      <c r="AA278" s="58">
        <f t="shared" si="22"/>
        <v>275</v>
      </c>
      <c r="AB278" s="58" t="s">
        <v>21</v>
      </c>
      <c r="AC278" s="58" t="s">
        <v>135</v>
      </c>
      <c r="AE278" s="70"/>
      <c r="AF278" s="71">
        <f t="shared" si="19"/>
        <v>2.7777777777777779E-3</v>
      </c>
      <c r="AG278" s="70">
        <f t="shared" si="20"/>
        <v>2.5000000000000001E-3</v>
      </c>
      <c r="AH278" s="70">
        <f t="shared" ref="AH278:AH286" si="23">AI278</f>
        <v>1.5E-3</v>
      </c>
      <c r="AI278" s="80">
        <v>1.5E-3</v>
      </c>
      <c r="AJ278" s="53"/>
      <c r="AK278" s="72"/>
      <c r="AL278" s="70">
        <f t="shared" ref="AL278:AL287" si="24">AM278</f>
        <v>2.5000000000000001E-3</v>
      </c>
      <c r="AM278" s="81">
        <v>2.5000000000000001E-3</v>
      </c>
      <c r="AN278" s="70"/>
      <c r="AP278" s="70"/>
      <c r="AQ278" s="70"/>
    </row>
    <row r="279" spans="1:43" ht="12.75" customHeight="1" x14ac:dyDescent="0.2">
      <c r="A279" s="43"/>
      <c r="B279" s="64" t="s">
        <v>672</v>
      </c>
      <c r="C279" s="65" t="s">
        <v>671</v>
      </c>
      <c r="D279" s="66">
        <v>1.141E-2</v>
      </c>
      <c r="E279" s="66">
        <v>9.9299999999999996E-3</v>
      </c>
      <c r="F279" s="66">
        <v>1.383E-2</v>
      </c>
      <c r="G279" s="66">
        <v>8.4860000000000005E-2</v>
      </c>
      <c r="H279" s="66">
        <v>0.1157</v>
      </c>
      <c r="I279" s="74">
        <v>1.2540000000000001E-2</v>
      </c>
      <c r="L279" s="67"/>
      <c r="M279" s="67"/>
      <c r="N279" s="58">
        <f t="shared" si="18"/>
        <v>1.1411764705882354E-2</v>
      </c>
      <c r="O279" s="67"/>
      <c r="W279" s="77"/>
      <c r="AA279" s="58">
        <f t="shared" si="22"/>
        <v>276</v>
      </c>
      <c r="AB279" s="58" t="s">
        <v>671</v>
      </c>
      <c r="AC279" s="58" t="s">
        <v>672</v>
      </c>
      <c r="AE279" s="70"/>
      <c r="AF279" s="71">
        <f t="shared" si="19"/>
        <v>1.6555555555555556E-2</v>
      </c>
      <c r="AG279" s="70">
        <f t="shared" si="20"/>
        <v>1.49E-2</v>
      </c>
      <c r="AH279" s="70">
        <f t="shared" si="23"/>
        <v>1.1411764705882354E-2</v>
      </c>
      <c r="AI279" s="53">
        <v>1.1411764705882354E-2</v>
      </c>
      <c r="AJ279" s="53"/>
      <c r="AK279" s="72"/>
      <c r="AL279" s="70">
        <f t="shared" si="24"/>
        <v>1.49E-2</v>
      </c>
      <c r="AM279" s="70">
        <v>1.49E-2</v>
      </c>
      <c r="AN279" s="70"/>
      <c r="AP279" s="70"/>
      <c r="AQ279" s="70"/>
    </row>
    <row r="280" spans="1:43" ht="12.75" customHeight="1" x14ac:dyDescent="0.2">
      <c r="A280" s="43"/>
      <c r="B280" s="64" t="s">
        <v>674</v>
      </c>
      <c r="C280" s="65" t="s">
        <v>673</v>
      </c>
      <c r="D280" s="66">
        <v>1.141E-2</v>
      </c>
      <c r="E280" s="66">
        <v>9.9299999999999996E-3</v>
      </c>
      <c r="F280" s="66">
        <v>1.383E-2</v>
      </c>
      <c r="G280" s="66">
        <v>8.4860000000000005E-2</v>
      </c>
      <c r="H280" s="66">
        <v>0.1157</v>
      </c>
      <c r="I280" s="74">
        <v>1.2540000000000001E-2</v>
      </c>
      <c r="L280" s="67"/>
      <c r="M280" s="67"/>
      <c r="N280" s="58">
        <f t="shared" si="18"/>
        <v>1.1411764705882354E-2</v>
      </c>
      <c r="O280" s="67"/>
      <c r="W280" s="77"/>
      <c r="AA280" s="58">
        <f t="shared" si="22"/>
        <v>277</v>
      </c>
      <c r="AB280" s="58" t="s">
        <v>673</v>
      </c>
      <c r="AC280" s="58" t="s">
        <v>674</v>
      </c>
      <c r="AE280" s="70"/>
      <c r="AF280" s="71">
        <f t="shared" si="19"/>
        <v>1.6555555555555556E-2</v>
      </c>
      <c r="AG280" s="70">
        <f t="shared" si="20"/>
        <v>1.49E-2</v>
      </c>
      <c r="AH280" s="70">
        <f t="shared" si="23"/>
        <v>1.1411764705882354E-2</v>
      </c>
      <c r="AI280" s="53">
        <v>1.1411764705882354E-2</v>
      </c>
      <c r="AJ280" s="53"/>
      <c r="AK280" s="72"/>
      <c r="AL280" s="70">
        <f t="shared" si="24"/>
        <v>1.49E-2</v>
      </c>
      <c r="AM280" s="70">
        <v>1.49E-2</v>
      </c>
      <c r="AN280" s="70"/>
      <c r="AP280" s="70"/>
      <c r="AQ280" s="70"/>
    </row>
    <row r="281" spans="1:43" ht="12.75" customHeight="1" x14ac:dyDescent="0.2">
      <c r="A281" s="43"/>
      <c r="B281" s="64" t="s">
        <v>676</v>
      </c>
      <c r="C281" s="65" t="s">
        <v>675</v>
      </c>
      <c r="D281" s="66">
        <v>9.41E-3</v>
      </c>
      <c r="E281" s="66">
        <v>8.1899999999999994E-3</v>
      </c>
      <c r="F281" s="66">
        <v>1.141E-2</v>
      </c>
      <c r="G281" s="66">
        <v>6.9989999999999997E-2</v>
      </c>
      <c r="H281" s="66">
        <v>9.5420000000000005E-2</v>
      </c>
      <c r="I281" s="74">
        <v>1.034E-2</v>
      </c>
      <c r="L281" s="67"/>
      <c r="M281" s="67"/>
      <c r="N281" s="58">
        <f t="shared" si="18"/>
        <v>9.4117647058823539E-3</v>
      </c>
      <c r="O281" s="67"/>
      <c r="W281" s="77"/>
      <c r="AA281" s="58">
        <f t="shared" si="22"/>
        <v>278</v>
      </c>
      <c r="AB281" s="58" t="s">
        <v>675</v>
      </c>
      <c r="AC281" s="58" t="s">
        <v>676</v>
      </c>
      <c r="AE281" s="70"/>
      <c r="AF281" s="71">
        <f t="shared" si="19"/>
        <v>1.6555555555555556E-2</v>
      </c>
      <c r="AG281" s="70">
        <f t="shared" si="20"/>
        <v>1.49E-2</v>
      </c>
      <c r="AH281" s="70">
        <f t="shared" si="23"/>
        <v>9.4117647058823539E-3</v>
      </c>
      <c r="AI281" s="53">
        <v>9.4117647058823539E-3</v>
      </c>
      <c r="AJ281" s="53"/>
      <c r="AK281" s="72"/>
      <c r="AL281" s="70">
        <f t="shared" si="24"/>
        <v>1.49E-2</v>
      </c>
      <c r="AM281" s="70">
        <v>1.49E-2</v>
      </c>
      <c r="AN281" s="70"/>
      <c r="AP281" s="70"/>
      <c r="AQ281" s="70"/>
    </row>
    <row r="282" spans="1:43" ht="12.75" customHeight="1" x14ac:dyDescent="0.2">
      <c r="A282" s="43"/>
      <c r="B282" s="64" t="s">
        <v>678</v>
      </c>
      <c r="C282" s="65" t="s">
        <v>677</v>
      </c>
      <c r="D282" s="66">
        <v>2.1059999999999999E-2</v>
      </c>
      <c r="E282" s="66">
        <v>1.8329999999999999E-2</v>
      </c>
      <c r="F282" s="66">
        <v>2.5530000000000001E-2</v>
      </c>
      <c r="G282" s="66">
        <v>0.15659999999999999</v>
      </c>
      <c r="H282" s="66">
        <v>0.21351000000000001</v>
      </c>
      <c r="I282" s="74">
        <v>2.3140000000000001E-2</v>
      </c>
      <c r="L282" s="67"/>
      <c r="M282" s="67"/>
      <c r="N282" s="58">
        <f t="shared" si="18"/>
        <v>2.1058823529411765E-2</v>
      </c>
      <c r="O282" s="67"/>
      <c r="W282" s="77"/>
      <c r="AA282" s="58">
        <f t="shared" si="22"/>
        <v>279</v>
      </c>
      <c r="AB282" s="58" t="s">
        <v>677</v>
      </c>
      <c r="AC282" s="58" t="s">
        <v>678</v>
      </c>
      <c r="AE282" s="70"/>
      <c r="AF282" s="71">
        <f t="shared" si="19"/>
        <v>3.2111111111111111E-2</v>
      </c>
      <c r="AG282" s="70">
        <f t="shared" si="20"/>
        <v>2.8899999999999999E-2</v>
      </c>
      <c r="AH282" s="70">
        <f t="shared" si="23"/>
        <v>2.1058823529411765E-2</v>
      </c>
      <c r="AI282" s="53">
        <v>2.1058823529411765E-2</v>
      </c>
      <c r="AJ282" s="53"/>
      <c r="AK282" s="72"/>
      <c r="AL282" s="70">
        <f t="shared" si="24"/>
        <v>2.8899999999999999E-2</v>
      </c>
      <c r="AM282" s="70">
        <v>2.8899999999999999E-2</v>
      </c>
      <c r="AN282" s="70"/>
      <c r="AP282" s="70"/>
      <c r="AQ282" s="70"/>
    </row>
    <row r="283" spans="1:43" ht="12.75" customHeight="1" x14ac:dyDescent="0.2">
      <c r="A283" s="43"/>
      <c r="B283" s="64" t="s">
        <v>680</v>
      </c>
      <c r="C283" s="65" t="s">
        <v>679</v>
      </c>
      <c r="D283" s="66">
        <v>9.6500000000000006E-3</v>
      </c>
      <c r="E283" s="66">
        <v>8.3999999999999995E-3</v>
      </c>
      <c r="F283" s="66">
        <v>1.1690000000000001E-2</v>
      </c>
      <c r="G283" s="66">
        <v>7.1739999999999998E-2</v>
      </c>
      <c r="H283" s="66">
        <v>9.7809999999999994E-2</v>
      </c>
      <c r="I283" s="74">
        <v>1.06E-2</v>
      </c>
      <c r="L283" s="67"/>
      <c r="M283" s="67"/>
      <c r="N283" s="58">
        <f t="shared" si="18"/>
        <v>9.6470588235294131E-3</v>
      </c>
      <c r="O283" s="67"/>
      <c r="W283" s="77"/>
      <c r="AA283" s="58">
        <f t="shared" si="22"/>
        <v>280</v>
      </c>
      <c r="AB283" s="58" t="s">
        <v>679</v>
      </c>
      <c r="AC283" s="58" t="s">
        <v>680</v>
      </c>
      <c r="AE283" s="70"/>
      <c r="AF283" s="71">
        <f t="shared" si="19"/>
        <v>1.6555555555555556E-2</v>
      </c>
      <c r="AG283" s="70">
        <f t="shared" si="20"/>
        <v>1.49E-2</v>
      </c>
      <c r="AH283" s="70">
        <f t="shared" si="23"/>
        <v>9.6470588235294131E-3</v>
      </c>
      <c r="AI283" s="53">
        <v>9.6470588235294131E-3</v>
      </c>
      <c r="AJ283" s="53"/>
      <c r="AK283" s="72"/>
      <c r="AL283" s="70">
        <f t="shared" si="24"/>
        <v>1.49E-2</v>
      </c>
      <c r="AM283" s="70">
        <v>1.49E-2</v>
      </c>
      <c r="AN283" s="70"/>
      <c r="AP283" s="70"/>
      <c r="AQ283" s="70"/>
    </row>
    <row r="284" spans="1:43" ht="12.75" customHeight="1" x14ac:dyDescent="0.2">
      <c r="A284" s="43"/>
      <c r="B284" s="64" t="s">
        <v>682</v>
      </c>
      <c r="C284" s="65" t="s">
        <v>681</v>
      </c>
      <c r="D284" s="66">
        <v>2.1059999999999999E-2</v>
      </c>
      <c r="E284" s="66">
        <v>1.8329999999999999E-2</v>
      </c>
      <c r="F284" s="66">
        <v>2.5530000000000001E-2</v>
      </c>
      <c r="G284" s="66">
        <v>0.15659999999999999</v>
      </c>
      <c r="H284" s="66">
        <v>0.21351000000000001</v>
      </c>
      <c r="I284" s="74">
        <v>2.3140000000000001E-2</v>
      </c>
      <c r="L284" s="67"/>
      <c r="M284" s="67"/>
      <c r="N284" s="58">
        <f t="shared" si="18"/>
        <v>2.1058823529411765E-2</v>
      </c>
      <c r="O284" s="67"/>
      <c r="W284" s="77"/>
      <c r="AA284" s="58">
        <f t="shared" si="22"/>
        <v>281</v>
      </c>
      <c r="AB284" s="58" t="s">
        <v>681</v>
      </c>
      <c r="AC284" s="58" t="s">
        <v>682</v>
      </c>
      <c r="AE284" s="70"/>
      <c r="AF284" s="71">
        <f t="shared" si="19"/>
        <v>3.2111111111111111E-2</v>
      </c>
      <c r="AG284" s="70">
        <f t="shared" si="20"/>
        <v>2.8899999999999999E-2</v>
      </c>
      <c r="AH284" s="70">
        <f t="shared" si="23"/>
        <v>2.1058823529411765E-2</v>
      </c>
      <c r="AI284" s="53">
        <v>2.1058823529411765E-2</v>
      </c>
      <c r="AJ284" s="53"/>
      <c r="AK284" s="72"/>
      <c r="AL284" s="70">
        <f t="shared" si="24"/>
        <v>2.8899999999999999E-2</v>
      </c>
      <c r="AM284" s="70">
        <v>2.8899999999999999E-2</v>
      </c>
      <c r="AN284" s="70"/>
      <c r="AP284" s="70"/>
      <c r="AQ284" s="70"/>
    </row>
    <row r="285" spans="1:43" ht="12.75" customHeight="1" x14ac:dyDescent="0.2">
      <c r="A285" s="43"/>
      <c r="B285" s="64" t="s">
        <v>684</v>
      </c>
      <c r="C285" s="65" t="s">
        <v>683</v>
      </c>
      <c r="D285" s="66">
        <v>9.5300000000000003E-3</v>
      </c>
      <c r="E285" s="66">
        <v>8.3000000000000001E-3</v>
      </c>
      <c r="F285" s="66">
        <v>1.155E-2</v>
      </c>
      <c r="G285" s="66">
        <v>7.0860000000000006E-2</v>
      </c>
      <c r="H285" s="66">
        <v>9.6619999999999998E-2</v>
      </c>
      <c r="I285" s="74">
        <v>1.047E-2</v>
      </c>
      <c r="L285" s="67"/>
      <c r="M285" s="67"/>
      <c r="N285" s="58">
        <f t="shared" si="18"/>
        <v>9.5294117647058817E-3</v>
      </c>
      <c r="O285" s="67"/>
      <c r="W285" s="77"/>
      <c r="AA285" s="58">
        <f t="shared" si="22"/>
        <v>282</v>
      </c>
      <c r="AB285" s="58" t="s">
        <v>683</v>
      </c>
      <c r="AC285" s="58" t="s">
        <v>684</v>
      </c>
      <c r="AE285" s="70"/>
      <c r="AF285" s="71">
        <f t="shared" si="19"/>
        <v>1.6555555555555556E-2</v>
      </c>
      <c r="AG285" s="70">
        <f t="shared" si="20"/>
        <v>1.49E-2</v>
      </c>
      <c r="AH285" s="70">
        <f t="shared" si="23"/>
        <v>9.5294117647058817E-3</v>
      </c>
      <c r="AI285" s="53">
        <v>9.5294117647058817E-3</v>
      </c>
      <c r="AJ285" s="53"/>
      <c r="AK285" s="72"/>
      <c r="AL285" s="70">
        <f t="shared" si="24"/>
        <v>1.49E-2</v>
      </c>
      <c r="AM285" s="70">
        <v>1.49E-2</v>
      </c>
      <c r="AN285" s="70"/>
      <c r="AP285" s="70"/>
      <c r="AQ285" s="70"/>
    </row>
    <row r="286" spans="1:43" ht="12.75" customHeight="1" x14ac:dyDescent="0.2">
      <c r="A286" s="43"/>
      <c r="B286" s="64" t="s">
        <v>686</v>
      </c>
      <c r="C286" s="65" t="s">
        <v>685</v>
      </c>
      <c r="D286" s="66">
        <v>4.7059999999999998E-2</v>
      </c>
      <c r="E286" s="66">
        <v>4.0969999999999999E-2</v>
      </c>
      <c r="F286" s="66">
        <v>5.704E-2</v>
      </c>
      <c r="G286" s="66">
        <v>0.34993000000000002</v>
      </c>
      <c r="H286" s="66">
        <v>0.47711999999999999</v>
      </c>
      <c r="I286" s="74">
        <v>5.1700000000000003E-2</v>
      </c>
      <c r="L286" s="67"/>
      <c r="M286" s="67"/>
      <c r="N286" s="58">
        <f t="shared" si="18"/>
        <v>4.7058823529411764E-2</v>
      </c>
      <c r="O286" s="67"/>
      <c r="W286" s="77"/>
      <c r="AA286" s="58">
        <f t="shared" si="22"/>
        <v>283</v>
      </c>
      <c r="AB286" s="58" t="s">
        <v>685</v>
      </c>
      <c r="AC286" s="58" t="s">
        <v>686</v>
      </c>
      <c r="AE286" s="70"/>
      <c r="AF286" s="71">
        <f t="shared" si="19"/>
        <v>7.2222222222222229E-2</v>
      </c>
      <c r="AG286" s="70">
        <f t="shared" si="20"/>
        <v>6.5000000000000002E-2</v>
      </c>
      <c r="AH286" s="70">
        <f t="shared" si="23"/>
        <v>4.7058823529411764E-2</v>
      </c>
      <c r="AI286" s="53">
        <v>4.7058823529411764E-2</v>
      </c>
      <c r="AJ286" s="53"/>
      <c r="AK286" s="72"/>
      <c r="AL286" s="70">
        <f t="shared" si="24"/>
        <v>6.5000000000000002E-2</v>
      </c>
      <c r="AM286" s="70">
        <v>6.5000000000000002E-2</v>
      </c>
      <c r="AN286" s="70"/>
      <c r="AP286" s="70"/>
      <c r="AQ286" s="70"/>
    </row>
    <row r="287" spans="1:43" ht="12.75" customHeight="1" x14ac:dyDescent="0.2">
      <c r="A287" s="43"/>
      <c r="B287" s="64" t="s">
        <v>688</v>
      </c>
      <c r="C287" s="65" t="s">
        <v>687</v>
      </c>
      <c r="D287" s="66">
        <v>0.33329999999999999</v>
      </c>
      <c r="E287" s="66">
        <v>0.29015000000000002</v>
      </c>
      <c r="F287" s="66">
        <v>0.40399000000000002</v>
      </c>
      <c r="G287" s="66">
        <v>2.47845</v>
      </c>
      <c r="H287" s="66">
        <v>3.3792599999999999</v>
      </c>
      <c r="I287" s="74">
        <v>0.36615999999999999</v>
      </c>
      <c r="L287" s="67"/>
      <c r="M287" s="67"/>
      <c r="N287" s="58">
        <f t="shared" si="18"/>
        <v>0.33329999999999999</v>
      </c>
      <c r="O287" s="67"/>
      <c r="W287" s="77"/>
      <c r="AA287" s="58">
        <f t="shared" si="22"/>
        <v>284</v>
      </c>
      <c r="AB287" s="58" t="s">
        <v>687</v>
      </c>
      <c r="AC287" s="58" t="s">
        <v>688</v>
      </c>
      <c r="AE287" s="70"/>
      <c r="AF287" s="71">
        <f t="shared" si="19"/>
        <v>0.37033333333333329</v>
      </c>
      <c r="AG287" s="70">
        <f t="shared" si="20"/>
        <v>0.33329999999999999</v>
      </c>
      <c r="AH287" s="70">
        <f t="shared" ref="AH287:AH396" si="25">AG287</f>
        <v>0.33329999999999999</v>
      </c>
      <c r="AI287" s="53"/>
      <c r="AJ287" s="53"/>
      <c r="AK287" s="72"/>
      <c r="AL287" s="70">
        <f t="shared" si="24"/>
        <v>0.33329999999999999</v>
      </c>
      <c r="AM287" s="70">
        <v>0.33329999999999999</v>
      </c>
      <c r="AN287" s="70"/>
      <c r="AP287" s="70"/>
      <c r="AQ287" s="70"/>
    </row>
    <row r="288" spans="1:43" ht="12.75" customHeight="1" x14ac:dyDescent="0.2">
      <c r="A288" s="43"/>
      <c r="B288" s="64" t="s">
        <v>690</v>
      </c>
      <c r="C288" s="65" t="s">
        <v>689</v>
      </c>
      <c r="D288" s="66">
        <v>0.44280000000000003</v>
      </c>
      <c r="E288" s="66">
        <v>0.38546999999999998</v>
      </c>
      <c r="F288" s="66">
        <v>0.53671999999999997</v>
      </c>
      <c r="G288" s="66">
        <v>3.29271</v>
      </c>
      <c r="H288" s="66">
        <v>4.4894600000000002</v>
      </c>
      <c r="I288" s="74">
        <v>0.48646</v>
      </c>
      <c r="L288" s="67"/>
      <c r="M288" s="67"/>
      <c r="N288" s="58">
        <f t="shared" si="18"/>
        <v>0.44280000000000003</v>
      </c>
      <c r="O288" s="67"/>
      <c r="W288" s="77"/>
      <c r="AA288" s="58">
        <f t="shared" si="22"/>
        <v>285</v>
      </c>
      <c r="AB288" s="58" t="s">
        <v>689</v>
      </c>
      <c r="AC288" s="58" t="s">
        <v>690</v>
      </c>
      <c r="AE288" s="70"/>
      <c r="AF288" s="71">
        <f t="shared" si="19"/>
        <v>0.49199999999999999</v>
      </c>
      <c r="AG288" s="70">
        <f t="shared" si="20"/>
        <v>0.44280000000000003</v>
      </c>
      <c r="AH288" s="70">
        <f t="shared" si="25"/>
        <v>0.44280000000000003</v>
      </c>
      <c r="AI288" s="53"/>
      <c r="AJ288" s="53"/>
      <c r="AK288" s="72"/>
      <c r="AL288" s="70">
        <v>0.44280000000000003</v>
      </c>
      <c r="AM288" s="70"/>
      <c r="AN288" s="70"/>
      <c r="AP288" s="70"/>
      <c r="AQ288" s="70"/>
    </row>
    <row r="289" spans="1:43" ht="12.75" customHeight="1" x14ac:dyDescent="0.2">
      <c r="A289" s="43"/>
      <c r="B289" s="64" t="s">
        <v>692</v>
      </c>
      <c r="C289" s="65" t="s">
        <v>691</v>
      </c>
      <c r="D289" s="66">
        <v>0.42559999999999998</v>
      </c>
      <c r="E289" s="66">
        <v>0.3705</v>
      </c>
      <c r="F289" s="66">
        <v>0.51587000000000005</v>
      </c>
      <c r="G289" s="66">
        <v>3.1648000000000001</v>
      </c>
      <c r="H289" s="66">
        <v>4.3150700000000004</v>
      </c>
      <c r="I289" s="74">
        <v>0.46755999999999998</v>
      </c>
      <c r="L289" s="67"/>
      <c r="M289" s="67"/>
      <c r="N289" s="58">
        <f t="shared" si="18"/>
        <v>0.42559999999999998</v>
      </c>
      <c r="O289" s="67"/>
      <c r="W289" s="77"/>
      <c r="AA289" s="58">
        <f t="shared" si="22"/>
        <v>286</v>
      </c>
      <c r="AB289" s="58" t="s">
        <v>691</v>
      </c>
      <c r="AC289" s="58" t="s">
        <v>692</v>
      </c>
      <c r="AE289" s="70"/>
      <c r="AF289" s="71">
        <f t="shared" si="19"/>
        <v>0.47288888888888886</v>
      </c>
      <c r="AG289" s="70">
        <f t="shared" si="20"/>
        <v>0.42559999999999998</v>
      </c>
      <c r="AH289" s="70">
        <f t="shared" si="25"/>
        <v>0.42559999999999998</v>
      </c>
      <c r="AI289" s="53"/>
      <c r="AJ289" s="53"/>
      <c r="AK289" s="72"/>
      <c r="AL289" s="70">
        <v>0.42559999999999998</v>
      </c>
      <c r="AM289" s="70"/>
      <c r="AN289" s="70"/>
      <c r="AP289" s="70"/>
      <c r="AQ289" s="70"/>
    </row>
    <row r="290" spans="1:43" ht="12.75" customHeight="1" x14ac:dyDescent="0.2">
      <c r="A290" s="43"/>
      <c r="B290" s="64" t="s">
        <v>694</v>
      </c>
      <c r="C290" s="65" t="s">
        <v>693</v>
      </c>
      <c r="D290" s="66">
        <v>0.4</v>
      </c>
      <c r="E290" s="66">
        <v>0.34821000000000002</v>
      </c>
      <c r="F290" s="66">
        <v>0.48483999999999999</v>
      </c>
      <c r="G290" s="66">
        <v>2.97444</v>
      </c>
      <c r="H290" s="66">
        <v>4.0555199999999996</v>
      </c>
      <c r="I290" s="74">
        <v>0.43944</v>
      </c>
      <c r="L290" s="67"/>
      <c r="M290" s="67"/>
      <c r="N290" s="58">
        <f t="shared" si="18"/>
        <v>0.4</v>
      </c>
      <c r="O290" s="67"/>
      <c r="W290" s="77"/>
      <c r="AA290" s="58">
        <f t="shared" si="22"/>
        <v>287</v>
      </c>
      <c r="AB290" s="58" t="s">
        <v>693</v>
      </c>
      <c r="AC290" s="58" t="s">
        <v>694</v>
      </c>
      <c r="AE290" s="70"/>
      <c r="AF290" s="71">
        <f t="shared" si="19"/>
        <v>0.44444444444444448</v>
      </c>
      <c r="AG290" s="70">
        <f t="shared" si="20"/>
        <v>0.4</v>
      </c>
      <c r="AH290" s="70">
        <f t="shared" si="25"/>
        <v>0.4</v>
      </c>
      <c r="AI290" s="53"/>
      <c r="AJ290" s="53"/>
      <c r="AK290" s="72"/>
      <c r="AL290" s="70">
        <v>0.4</v>
      </c>
      <c r="AM290" s="70"/>
      <c r="AN290" s="70"/>
      <c r="AP290" s="70"/>
      <c r="AQ290" s="70"/>
    </row>
    <row r="291" spans="1:43" ht="12.75" customHeight="1" x14ac:dyDescent="0.2">
      <c r="A291" s="43"/>
      <c r="B291" s="64" t="s">
        <v>696</v>
      </c>
      <c r="C291" s="65" t="s">
        <v>695</v>
      </c>
      <c r="D291" s="66">
        <v>0.40479999999999999</v>
      </c>
      <c r="E291" s="66">
        <v>0.35238999999999998</v>
      </c>
      <c r="F291" s="66">
        <v>0.49065999999999999</v>
      </c>
      <c r="G291" s="66">
        <v>3.0101300000000002</v>
      </c>
      <c r="H291" s="66">
        <v>4.10419</v>
      </c>
      <c r="I291" s="74">
        <v>0.44470999999999999</v>
      </c>
      <c r="L291" s="67"/>
      <c r="M291" s="67"/>
      <c r="N291" s="58">
        <f t="shared" si="18"/>
        <v>0.40479999999999999</v>
      </c>
      <c r="O291" s="67"/>
      <c r="W291" s="77"/>
      <c r="AA291" s="58">
        <f t="shared" si="22"/>
        <v>288</v>
      </c>
      <c r="AB291" s="58" t="s">
        <v>695</v>
      </c>
      <c r="AC291" s="58" t="s">
        <v>696</v>
      </c>
      <c r="AE291" s="70"/>
      <c r="AF291" s="71">
        <f t="shared" si="19"/>
        <v>0.44977777777777778</v>
      </c>
      <c r="AG291" s="70">
        <f t="shared" si="20"/>
        <v>0.40479999999999999</v>
      </c>
      <c r="AH291" s="70">
        <f t="shared" si="25"/>
        <v>0.40479999999999999</v>
      </c>
      <c r="AI291" s="53"/>
      <c r="AJ291" s="53"/>
      <c r="AK291" s="72"/>
      <c r="AL291" s="70">
        <v>0.40479999999999999</v>
      </c>
      <c r="AM291" s="70"/>
      <c r="AN291" s="70"/>
      <c r="AP291" s="70"/>
      <c r="AQ291" s="70"/>
    </row>
    <row r="292" spans="1:43" ht="12.75" customHeight="1" x14ac:dyDescent="0.2">
      <c r="A292" s="43"/>
      <c r="B292" s="64" t="s">
        <v>698</v>
      </c>
      <c r="C292" s="65" t="s">
        <v>697</v>
      </c>
      <c r="D292" s="66">
        <v>0.39900000000000002</v>
      </c>
      <c r="E292" s="66">
        <v>0.34733999999999998</v>
      </c>
      <c r="F292" s="66">
        <v>0.48363</v>
      </c>
      <c r="G292" s="66">
        <v>2.9670000000000001</v>
      </c>
      <c r="H292" s="66">
        <v>4.0453799999999998</v>
      </c>
      <c r="I292" s="74">
        <v>0.43834000000000001</v>
      </c>
      <c r="L292" s="67"/>
      <c r="M292" s="67"/>
      <c r="N292" s="58">
        <f t="shared" si="18"/>
        <v>0.39900000000000002</v>
      </c>
      <c r="O292" s="67"/>
      <c r="W292" s="77"/>
      <c r="AA292" s="58">
        <f t="shared" si="22"/>
        <v>289</v>
      </c>
      <c r="AB292" s="58" t="s">
        <v>697</v>
      </c>
      <c r="AC292" s="58" t="s">
        <v>698</v>
      </c>
      <c r="AE292" s="70"/>
      <c r="AF292" s="71">
        <f t="shared" si="19"/>
        <v>0.44333333333333336</v>
      </c>
      <c r="AG292" s="70">
        <f t="shared" si="20"/>
        <v>0.39900000000000002</v>
      </c>
      <c r="AH292" s="70">
        <f t="shared" si="25"/>
        <v>0.39900000000000002</v>
      </c>
      <c r="AI292" s="53"/>
      <c r="AJ292" s="53"/>
      <c r="AK292" s="72"/>
      <c r="AL292" s="70">
        <v>0.39900000000000002</v>
      </c>
      <c r="AM292" s="70"/>
      <c r="AN292" s="70"/>
      <c r="AP292" s="70"/>
      <c r="AQ292" s="70"/>
    </row>
    <row r="293" spans="1:43" ht="12.75" customHeight="1" x14ac:dyDescent="0.2">
      <c r="A293" s="43"/>
      <c r="B293" s="64" t="s">
        <v>700</v>
      </c>
      <c r="C293" s="65" t="s">
        <v>699</v>
      </c>
      <c r="D293" s="66">
        <v>4.5600000000000002E-2</v>
      </c>
      <c r="E293" s="66">
        <v>3.9699999999999999E-2</v>
      </c>
      <c r="F293" s="66">
        <v>5.527E-2</v>
      </c>
      <c r="G293" s="66">
        <v>0.33909</v>
      </c>
      <c r="H293" s="66">
        <v>0.46233000000000002</v>
      </c>
      <c r="I293" s="74">
        <v>5.0099999999999999E-2</v>
      </c>
      <c r="L293" s="67"/>
      <c r="M293" s="67"/>
      <c r="N293" s="58">
        <f t="shared" si="18"/>
        <v>4.5600000000000002E-2</v>
      </c>
      <c r="O293" s="67"/>
      <c r="W293" s="77"/>
      <c r="AA293" s="58">
        <f t="shared" si="22"/>
        <v>290</v>
      </c>
      <c r="AB293" s="58" t="s">
        <v>699</v>
      </c>
      <c r="AC293" s="58" t="s">
        <v>700</v>
      </c>
      <c r="AE293" s="70"/>
      <c r="AF293" s="71">
        <f t="shared" si="19"/>
        <v>5.0666666666666665E-2</v>
      </c>
      <c r="AG293" s="70">
        <f t="shared" si="20"/>
        <v>4.5600000000000002E-2</v>
      </c>
      <c r="AH293" s="70">
        <f t="shared" si="25"/>
        <v>4.5600000000000002E-2</v>
      </c>
      <c r="AI293" s="53"/>
      <c r="AJ293" s="53"/>
      <c r="AK293" s="72"/>
      <c r="AL293" s="70">
        <v>4.5600000000000002E-2</v>
      </c>
      <c r="AM293" s="70"/>
      <c r="AN293" s="70"/>
      <c r="AP293" s="70"/>
      <c r="AQ293" s="70"/>
    </row>
    <row r="294" spans="1:43" ht="12.75" customHeight="1" x14ac:dyDescent="0.2">
      <c r="A294" s="43"/>
      <c r="B294" s="64" t="s">
        <v>702</v>
      </c>
      <c r="C294" s="65" t="s">
        <v>701</v>
      </c>
      <c r="D294" s="66">
        <v>0.19500000000000001</v>
      </c>
      <c r="E294" s="66">
        <v>0.16975000000000001</v>
      </c>
      <c r="F294" s="66">
        <v>0.23635999999999999</v>
      </c>
      <c r="G294" s="66">
        <v>1.45004</v>
      </c>
      <c r="H294" s="66">
        <v>1.9770700000000001</v>
      </c>
      <c r="I294" s="74">
        <v>0.21423</v>
      </c>
      <c r="L294" s="67"/>
      <c r="M294" s="67"/>
      <c r="N294" s="58">
        <f t="shared" si="18"/>
        <v>0.19500000000000001</v>
      </c>
      <c r="O294" s="67"/>
      <c r="W294" s="77"/>
      <c r="AA294" s="58">
        <f t="shared" si="22"/>
        <v>291</v>
      </c>
      <c r="AB294" s="58" t="s">
        <v>701</v>
      </c>
      <c r="AC294" s="58" t="s">
        <v>702</v>
      </c>
      <c r="AE294" s="70"/>
      <c r="AF294" s="71">
        <f t="shared" si="19"/>
        <v>0.21666666666666667</v>
      </c>
      <c r="AG294" s="70">
        <f t="shared" si="20"/>
        <v>0.19500000000000001</v>
      </c>
      <c r="AH294" s="70">
        <f t="shared" si="25"/>
        <v>0.19500000000000001</v>
      </c>
      <c r="AI294" s="53"/>
      <c r="AJ294" s="53"/>
      <c r="AK294" s="72"/>
      <c r="AL294" s="70">
        <v>0.19500000000000001</v>
      </c>
      <c r="AM294" s="70"/>
      <c r="AN294" s="70"/>
      <c r="AP294" s="70"/>
      <c r="AQ294" s="70"/>
    </row>
    <row r="295" spans="1:43" ht="12.75" customHeight="1" x14ac:dyDescent="0.2">
      <c r="A295" s="43"/>
      <c r="B295" s="64" t="s">
        <v>704</v>
      </c>
      <c r="C295" s="65" t="s">
        <v>703</v>
      </c>
      <c r="D295" s="66">
        <v>5.4</v>
      </c>
      <c r="E295" s="66">
        <v>4.7008599999999996</v>
      </c>
      <c r="F295" s="66">
        <v>6.5453400000000004</v>
      </c>
      <c r="G295" s="66">
        <v>40.154940000000003</v>
      </c>
      <c r="H295" s="66">
        <v>54.749519999999997</v>
      </c>
      <c r="I295" s="74">
        <v>5.9324399999999997</v>
      </c>
      <c r="L295" s="67"/>
      <c r="M295" s="67"/>
      <c r="N295" s="58">
        <f t="shared" si="18"/>
        <v>5.4</v>
      </c>
      <c r="O295" s="67"/>
      <c r="W295" s="77"/>
      <c r="AA295" s="58">
        <f t="shared" si="22"/>
        <v>292</v>
      </c>
      <c r="AB295" s="58" t="s">
        <v>703</v>
      </c>
      <c r="AC295" s="58" t="s">
        <v>704</v>
      </c>
      <c r="AE295" s="70"/>
      <c r="AF295" s="71">
        <f t="shared" si="19"/>
        <v>6</v>
      </c>
      <c r="AG295" s="70">
        <f t="shared" si="20"/>
        <v>5.4</v>
      </c>
      <c r="AH295" s="70">
        <f t="shared" si="25"/>
        <v>5.4</v>
      </c>
      <c r="AI295" s="53"/>
      <c r="AJ295" s="53"/>
      <c r="AK295" s="72"/>
      <c r="AL295" s="70">
        <v>5.4</v>
      </c>
      <c r="AM295" s="70"/>
      <c r="AN295" s="70"/>
      <c r="AP295" s="70"/>
      <c r="AQ295" s="70"/>
    </row>
    <row r="296" spans="1:43" ht="12.75" customHeight="1" x14ac:dyDescent="0.2">
      <c r="A296" s="43"/>
      <c r="B296" s="64" t="s">
        <v>706</v>
      </c>
      <c r="C296" s="65" t="s">
        <v>705</v>
      </c>
      <c r="D296" s="66">
        <v>6.0605000000000002</v>
      </c>
      <c r="E296" s="66">
        <v>5.2758500000000002</v>
      </c>
      <c r="F296" s="66">
        <v>7.3459300000000001</v>
      </c>
      <c r="G296" s="66">
        <v>45.066479999999999</v>
      </c>
      <c r="H296" s="66">
        <v>61.446199999999997</v>
      </c>
      <c r="I296" s="74">
        <v>6.6580700000000004</v>
      </c>
      <c r="L296" s="67"/>
      <c r="M296" s="67"/>
      <c r="N296" s="58">
        <f t="shared" si="18"/>
        <v>6.0605000000000002</v>
      </c>
      <c r="O296" s="67"/>
      <c r="W296" s="77"/>
      <c r="AA296" s="58">
        <f t="shared" si="22"/>
        <v>293</v>
      </c>
      <c r="AB296" s="58" t="s">
        <v>705</v>
      </c>
      <c r="AC296" s="58" t="s">
        <v>706</v>
      </c>
      <c r="AE296" s="70"/>
      <c r="AF296" s="71">
        <f t="shared" si="19"/>
        <v>6.733888888888889</v>
      </c>
      <c r="AG296" s="70">
        <f t="shared" si="20"/>
        <v>6.0605000000000002</v>
      </c>
      <c r="AH296" s="70">
        <f t="shared" si="25"/>
        <v>6.0605000000000002</v>
      </c>
      <c r="AI296" s="53"/>
      <c r="AJ296" s="53"/>
      <c r="AK296" s="72"/>
      <c r="AL296" s="70">
        <v>6.0605000000000002</v>
      </c>
      <c r="AM296" s="70"/>
      <c r="AN296" s="70"/>
      <c r="AP296" s="70"/>
      <c r="AQ296" s="70"/>
    </row>
    <row r="297" spans="1:43" ht="12.75" customHeight="1" x14ac:dyDescent="0.2">
      <c r="A297" s="43"/>
      <c r="B297" s="64" t="s">
        <v>708</v>
      </c>
      <c r="C297" s="65" t="s">
        <v>707</v>
      </c>
      <c r="D297" s="66">
        <v>1.1299999999999999E-2</v>
      </c>
      <c r="E297" s="66">
        <v>9.8399999999999998E-3</v>
      </c>
      <c r="F297" s="66">
        <v>1.37E-2</v>
      </c>
      <c r="G297" s="66">
        <v>8.4029999999999994E-2</v>
      </c>
      <c r="H297" s="66">
        <v>0.11457000000000001</v>
      </c>
      <c r="I297" s="74">
        <v>1.2409999999999999E-2</v>
      </c>
      <c r="L297" s="67"/>
      <c r="M297" s="67"/>
      <c r="N297" s="58">
        <f t="shared" si="18"/>
        <v>1.1299999999999999E-2</v>
      </c>
      <c r="O297" s="67"/>
      <c r="W297" s="77"/>
      <c r="AA297" s="58">
        <f t="shared" si="22"/>
        <v>294</v>
      </c>
      <c r="AB297" s="58" t="s">
        <v>707</v>
      </c>
      <c r="AC297" s="58" t="s">
        <v>708</v>
      </c>
      <c r="AE297" s="70"/>
      <c r="AF297" s="71">
        <f t="shared" si="19"/>
        <v>1.2555555555555554E-2</v>
      </c>
      <c r="AG297" s="70">
        <f t="shared" si="20"/>
        <v>1.1299999999999999E-2</v>
      </c>
      <c r="AH297" s="70">
        <f t="shared" si="25"/>
        <v>1.1299999999999999E-2</v>
      </c>
      <c r="AI297" s="53"/>
      <c r="AJ297" s="53"/>
      <c r="AK297" s="72"/>
      <c r="AL297" s="70">
        <v>1.1299999999999999E-2</v>
      </c>
      <c r="AM297" s="70"/>
      <c r="AN297" s="70"/>
      <c r="AP297" s="70"/>
      <c r="AQ297" s="70"/>
    </row>
    <row r="298" spans="1:43" ht="12.75" customHeight="1" x14ac:dyDescent="0.2">
      <c r="A298" s="43"/>
      <c r="B298" s="64" t="s">
        <v>710</v>
      </c>
      <c r="C298" s="65" t="s">
        <v>709</v>
      </c>
      <c r="D298" s="66">
        <v>1.6E-2</v>
      </c>
      <c r="E298" s="66">
        <v>1.393E-2</v>
      </c>
      <c r="F298" s="66">
        <v>1.9390000000000001E-2</v>
      </c>
      <c r="G298" s="66">
        <v>0.11898</v>
      </c>
      <c r="H298" s="66">
        <v>0.16222</v>
      </c>
      <c r="I298" s="74">
        <v>1.7579999999999998E-2</v>
      </c>
      <c r="L298" s="67"/>
      <c r="M298" s="67"/>
      <c r="N298" s="58">
        <f t="shared" si="18"/>
        <v>1.6E-2</v>
      </c>
      <c r="O298" s="67"/>
      <c r="W298" s="77"/>
      <c r="AA298" s="58">
        <f t="shared" si="22"/>
        <v>295</v>
      </c>
      <c r="AB298" s="58" t="s">
        <v>709</v>
      </c>
      <c r="AC298" s="58" t="s">
        <v>710</v>
      </c>
      <c r="AE298" s="70"/>
      <c r="AF298" s="71">
        <f t="shared" si="19"/>
        <v>1.7777777777777778E-2</v>
      </c>
      <c r="AG298" s="70">
        <f t="shared" si="20"/>
        <v>1.6E-2</v>
      </c>
      <c r="AH298" s="70">
        <f t="shared" si="25"/>
        <v>1.6E-2</v>
      </c>
      <c r="AI298" s="53"/>
      <c r="AJ298" s="53"/>
      <c r="AK298" s="72"/>
      <c r="AL298" s="70">
        <v>1.6E-2</v>
      </c>
      <c r="AM298" s="70"/>
      <c r="AN298" s="70"/>
      <c r="AP298" s="70"/>
      <c r="AQ298" s="70"/>
    </row>
    <row r="299" spans="1:43" ht="12.75" customHeight="1" x14ac:dyDescent="0.2">
      <c r="A299" s="43"/>
      <c r="B299" s="64" t="s">
        <v>712</v>
      </c>
      <c r="C299" s="65" t="s">
        <v>711</v>
      </c>
      <c r="D299" s="66">
        <v>1.6E-2</v>
      </c>
      <c r="E299" s="66">
        <v>1.393E-2</v>
      </c>
      <c r="F299" s="66">
        <v>1.9390000000000001E-2</v>
      </c>
      <c r="G299" s="66">
        <v>0.11898</v>
      </c>
      <c r="H299" s="66">
        <v>0.16222</v>
      </c>
      <c r="I299" s="74">
        <v>1.7579999999999998E-2</v>
      </c>
      <c r="L299" s="67"/>
      <c r="M299" s="67"/>
      <c r="N299" s="58">
        <f t="shared" si="18"/>
        <v>1.6E-2</v>
      </c>
      <c r="O299" s="67"/>
      <c r="W299" s="77"/>
      <c r="AA299" s="58">
        <f t="shared" si="22"/>
        <v>296</v>
      </c>
      <c r="AB299" s="58" t="s">
        <v>711</v>
      </c>
      <c r="AC299" s="58" t="s">
        <v>712</v>
      </c>
      <c r="AE299" s="70"/>
      <c r="AF299" s="71">
        <f t="shared" si="19"/>
        <v>1.7777777777777778E-2</v>
      </c>
      <c r="AG299" s="70">
        <f t="shared" si="20"/>
        <v>1.6E-2</v>
      </c>
      <c r="AH299" s="70">
        <f t="shared" si="25"/>
        <v>1.6E-2</v>
      </c>
      <c r="AI299" s="53"/>
      <c r="AJ299" s="53"/>
      <c r="AK299" s="72"/>
      <c r="AL299" s="70">
        <v>1.6E-2</v>
      </c>
      <c r="AM299" s="70"/>
      <c r="AN299" s="70"/>
      <c r="AP299" s="70"/>
      <c r="AQ299" s="70"/>
    </row>
    <row r="300" spans="1:43" ht="12.75" customHeight="1" x14ac:dyDescent="0.2">
      <c r="A300" s="43"/>
      <c r="B300" s="64" t="s">
        <v>714</v>
      </c>
      <c r="C300" s="65" t="s">
        <v>713</v>
      </c>
      <c r="D300" s="66">
        <v>1.6E-2</v>
      </c>
      <c r="E300" s="66">
        <v>1.393E-2</v>
      </c>
      <c r="F300" s="66">
        <v>1.9390000000000001E-2</v>
      </c>
      <c r="G300" s="66">
        <v>0.11898</v>
      </c>
      <c r="H300" s="66">
        <v>0.16222</v>
      </c>
      <c r="I300" s="74">
        <v>1.7579999999999998E-2</v>
      </c>
      <c r="L300" s="67"/>
      <c r="M300" s="67"/>
      <c r="N300" s="58">
        <f t="shared" si="18"/>
        <v>1.6E-2</v>
      </c>
      <c r="O300" s="67"/>
      <c r="W300" s="77"/>
      <c r="AA300" s="58">
        <f t="shared" si="22"/>
        <v>297</v>
      </c>
      <c r="AB300" s="58" t="s">
        <v>713</v>
      </c>
      <c r="AC300" s="58" t="s">
        <v>714</v>
      </c>
      <c r="AE300" s="70"/>
      <c r="AF300" s="71">
        <f t="shared" si="19"/>
        <v>1.7777777777777778E-2</v>
      </c>
      <c r="AG300" s="70">
        <f t="shared" si="20"/>
        <v>1.6E-2</v>
      </c>
      <c r="AH300" s="70">
        <f t="shared" si="25"/>
        <v>1.6E-2</v>
      </c>
      <c r="AI300" s="53"/>
      <c r="AJ300" s="53"/>
      <c r="AK300" s="72"/>
      <c r="AL300" s="70">
        <v>1.6E-2</v>
      </c>
      <c r="AM300" s="70"/>
      <c r="AN300" s="70"/>
      <c r="AP300" s="70"/>
      <c r="AQ300" s="70"/>
    </row>
    <row r="301" spans="1:43" ht="12.75" customHeight="1" x14ac:dyDescent="0.2">
      <c r="A301" s="43"/>
      <c r="B301" s="64" t="s">
        <v>716</v>
      </c>
      <c r="C301" s="65" t="s">
        <v>715</v>
      </c>
      <c r="D301" s="66">
        <v>1.6E-2</v>
      </c>
      <c r="E301" s="66">
        <v>1.393E-2</v>
      </c>
      <c r="F301" s="66">
        <v>1.9390000000000001E-2</v>
      </c>
      <c r="G301" s="66">
        <v>0.11898</v>
      </c>
      <c r="H301" s="66">
        <v>0.16222</v>
      </c>
      <c r="I301" s="74">
        <v>1.7579999999999998E-2</v>
      </c>
      <c r="L301" s="67"/>
      <c r="M301" s="67"/>
      <c r="N301" s="58">
        <f t="shared" si="18"/>
        <v>1.6E-2</v>
      </c>
      <c r="O301" s="67"/>
      <c r="W301" s="77"/>
      <c r="AA301" s="58">
        <f t="shared" si="22"/>
        <v>298</v>
      </c>
      <c r="AB301" s="58" t="s">
        <v>715</v>
      </c>
      <c r="AC301" s="58" t="s">
        <v>716</v>
      </c>
      <c r="AE301" s="70"/>
      <c r="AF301" s="71">
        <f t="shared" si="19"/>
        <v>1.7777777777777778E-2</v>
      </c>
      <c r="AG301" s="70">
        <f t="shared" si="20"/>
        <v>1.6E-2</v>
      </c>
      <c r="AH301" s="70">
        <f t="shared" si="25"/>
        <v>1.6E-2</v>
      </c>
      <c r="AI301" s="53"/>
      <c r="AJ301" s="53"/>
      <c r="AK301" s="72"/>
      <c r="AL301" s="70">
        <v>1.6E-2</v>
      </c>
      <c r="AM301" s="70"/>
      <c r="AN301" s="70"/>
      <c r="AP301" s="70"/>
      <c r="AQ301" s="70"/>
    </row>
    <row r="302" spans="1:43" ht="12.75" customHeight="1" x14ac:dyDescent="0.2">
      <c r="A302" s="43"/>
      <c r="B302" s="64" t="s">
        <v>718</v>
      </c>
      <c r="C302" s="65" t="s">
        <v>717</v>
      </c>
      <c r="D302" s="66">
        <v>0.09</v>
      </c>
      <c r="E302" s="66">
        <v>7.8350000000000003E-2</v>
      </c>
      <c r="F302" s="66">
        <v>0.10909000000000001</v>
      </c>
      <c r="G302" s="66">
        <v>0.66925000000000001</v>
      </c>
      <c r="H302" s="66">
        <v>0.91249000000000002</v>
      </c>
      <c r="I302" s="74">
        <v>9.887E-2</v>
      </c>
      <c r="L302" s="67"/>
      <c r="M302" s="67"/>
      <c r="N302" s="58">
        <f t="shared" si="18"/>
        <v>0.09</v>
      </c>
      <c r="O302" s="67"/>
      <c r="W302" s="77"/>
      <c r="AA302" s="58">
        <f t="shared" si="22"/>
        <v>299</v>
      </c>
      <c r="AB302" s="58" t="s">
        <v>717</v>
      </c>
      <c r="AC302" s="58" t="s">
        <v>718</v>
      </c>
      <c r="AE302" s="70"/>
      <c r="AF302" s="71">
        <f t="shared" si="19"/>
        <v>9.9999999999999992E-2</v>
      </c>
      <c r="AG302" s="70">
        <f t="shared" si="20"/>
        <v>0.09</v>
      </c>
      <c r="AH302" s="70">
        <f t="shared" si="25"/>
        <v>0.09</v>
      </c>
      <c r="AI302" s="53"/>
      <c r="AJ302" s="53"/>
      <c r="AK302" s="72"/>
      <c r="AL302" s="70">
        <v>0.09</v>
      </c>
      <c r="AM302" s="70"/>
      <c r="AN302" s="70"/>
      <c r="AP302" s="70"/>
      <c r="AQ302" s="70"/>
    </row>
    <row r="303" spans="1:43" ht="12.75" customHeight="1" x14ac:dyDescent="0.2">
      <c r="A303" s="43"/>
      <c r="B303" s="64" t="s">
        <v>720</v>
      </c>
      <c r="C303" s="65" t="s">
        <v>719</v>
      </c>
      <c r="D303" s="66">
        <v>9.4299999999999995E-2</v>
      </c>
      <c r="E303" s="66">
        <v>8.2089999999999996E-2</v>
      </c>
      <c r="F303" s="66">
        <v>0.1143</v>
      </c>
      <c r="G303" s="66">
        <v>0.70121999999999995</v>
      </c>
      <c r="H303" s="66">
        <v>0.95609</v>
      </c>
      <c r="I303" s="74">
        <v>0.1036</v>
      </c>
      <c r="L303" s="67"/>
      <c r="M303" s="67"/>
      <c r="N303" s="58">
        <f t="shared" si="18"/>
        <v>9.4299999999999995E-2</v>
      </c>
      <c r="O303" s="67"/>
      <c r="W303" s="77"/>
      <c r="AA303" s="58">
        <f t="shared" si="22"/>
        <v>300</v>
      </c>
      <c r="AB303" s="58" t="s">
        <v>719</v>
      </c>
      <c r="AC303" s="58" t="s">
        <v>720</v>
      </c>
      <c r="AE303" s="70"/>
      <c r="AF303" s="71">
        <f t="shared" si="19"/>
        <v>0.10477777777777778</v>
      </c>
      <c r="AG303" s="70">
        <f t="shared" si="20"/>
        <v>9.4299999999999995E-2</v>
      </c>
      <c r="AH303" s="70">
        <f t="shared" si="25"/>
        <v>9.4299999999999995E-2</v>
      </c>
      <c r="AI303" s="53"/>
      <c r="AJ303" s="53"/>
      <c r="AK303" s="72"/>
      <c r="AL303" s="70">
        <v>9.4299999999999995E-2</v>
      </c>
      <c r="AM303" s="70"/>
      <c r="AN303" s="70"/>
      <c r="AP303" s="70"/>
      <c r="AQ303" s="70"/>
    </row>
    <row r="304" spans="1:43" ht="12.75" customHeight="1" x14ac:dyDescent="0.2">
      <c r="A304" s="43"/>
      <c r="B304" s="64" t="s">
        <v>722</v>
      </c>
      <c r="C304" s="65" t="s">
        <v>721</v>
      </c>
      <c r="D304" s="66">
        <v>0.28999999999999998</v>
      </c>
      <c r="E304" s="66">
        <v>0.25245000000000001</v>
      </c>
      <c r="F304" s="66">
        <v>0.35150999999999999</v>
      </c>
      <c r="G304" s="66">
        <v>2.1564700000000001</v>
      </c>
      <c r="H304" s="66">
        <v>2.9402499999999998</v>
      </c>
      <c r="I304" s="74">
        <v>0.31858999999999998</v>
      </c>
      <c r="L304" s="67"/>
      <c r="M304" s="67"/>
      <c r="N304" s="58">
        <f t="shared" si="18"/>
        <v>0.28999999999999998</v>
      </c>
      <c r="O304" s="67"/>
      <c r="W304" s="77"/>
      <c r="AA304" s="58">
        <f t="shared" si="22"/>
        <v>301</v>
      </c>
      <c r="AB304" s="58" t="s">
        <v>721</v>
      </c>
      <c r="AC304" s="58" t="s">
        <v>722</v>
      </c>
      <c r="AE304" s="70"/>
      <c r="AF304" s="71">
        <f t="shared" si="19"/>
        <v>0.32222222222222219</v>
      </c>
      <c r="AG304" s="70">
        <f t="shared" si="20"/>
        <v>0.28999999999999998</v>
      </c>
      <c r="AH304" s="70">
        <f t="shared" si="25"/>
        <v>0.28999999999999998</v>
      </c>
      <c r="AI304" s="53"/>
      <c r="AJ304" s="53"/>
      <c r="AK304" s="72"/>
      <c r="AL304" s="70">
        <v>0.28999999999999998</v>
      </c>
      <c r="AM304" s="70"/>
      <c r="AN304" s="70"/>
      <c r="AP304" s="70"/>
      <c r="AQ304" s="70"/>
    </row>
    <row r="305" spans="1:43" ht="12.75" customHeight="1" x14ac:dyDescent="0.2">
      <c r="A305" s="43"/>
      <c r="B305" s="64" t="s">
        <v>724</v>
      </c>
      <c r="C305" s="65" t="s">
        <v>723</v>
      </c>
      <c r="D305" s="66">
        <v>0.38900000000000001</v>
      </c>
      <c r="E305" s="66">
        <v>0.33864</v>
      </c>
      <c r="F305" s="66">
        <v>0.47150999999999998</v>
      </c>
      <c r="G305" s="66">
        <v>2.8926400000000001</v>
      </c>
      <c r="H305" s="66">
        <v>3.9439899999999999</v>
      </c>
      <c r="I305" s="74">
        <v>0.42736000000000002</v>
      </c>
      <c r="L305" s="67"/>
      <c r="M305" s="67"/>
      <c r="N305" s="58">
        <f t="shared" si="18"/>
        <v>0.38900000000000001</v>
      </c>
      <c r="O305" s="67"/>
      <c r="W305" s="77"/>
      <c r="AA305" s="58">
        <f t="shared" si="22"/>
        <v>302</v>
      </c>
      <c r="AB305" s="58" t="s">
        <v>723</v>
      </c>
      <c r="AC305" s="58" t="s">
        <v>724</v>
      </c>
      <c r="AE305" s="70"/>
      <c r="AF305" s="71">
        <f t="shared" si="19"/>
        <v>0.43222222222222223</v>
      </c>
      <c r="AG305" s="70">
        <f t="shared" si="20"/>
        <v>0.38900000000000001</v>
      </c>
      <c r="AH305" s="70">
        <f t="shared" si="25"/>
        <v>0.38900000000000001</v>
      </c>
      <c r="AI305" s="53"/>
      <c r="AJ305" s="53"/>
      <c r="AK305" s="72"/>
      <c r="AL305" s="70">
        <v>0.38900000000000001</v>
      </c>
      <c r="AM305" s="70"/>
      <c r="AN305" s="70"/>
      <c r="AP305" s="70"/>
      <c r="AQ305" s="70"/>
    </row>
    <row r="306" spans="1:43" ht="12.75" customHeight="1" x14ac:dyDescent="0.2">
      <c r="A306" s="43"/>
      <c r="B306" s="64" t="s">
        <v>726</v>
      </c>
      <c r="C306" s="65" t="s">
        <v>725</v>
      </c>
      <c r="D306" s="66">
        <v>1.0800000000000001E-2</v>
      </c>
      <c r="E306" s="66">
        <v>9.4000000000000004E-3</v>
      </c>
      <c r="F306" s="66">
        <v>1.3089999999999999E-2</v>
      </c>
      <c r="G306" s="66">
        <v>8.0310000000000006E-2</v>
      </c>
      <c r="H306" s="66">
        <v>0.1095</v>
      </c>
      <c r="I306" s="74">
        <v>1.1860000000000001E-2</v>
      </c>
      <c r="L306" s="67"/>
      <c r="M306" s="67"/>
      <c r="N306" s="58">
        <f t="shared" si="18"/>
        <v>1.0800000000000001E-2</v>
      </c>
      <c r="O306" s="67"/>
      <c r="W306" s="77"/>
      <c r="AA306" s="58">
        <f t="shared" si="22"/>
        <v>303</v>
      </c>
      <c r="AB306" s="58" t="s">
        <v>725</v>
      </c>
      <c r="AC306" s="58" t="s">
        <v>726</v>
      </c>
      <c r="AE306" s="70"/>
      <c r="AF306" s="71">
        <f t="shared" si="19"/>
        <v>1.2E-2</v>
      </c>
      <c r="AG306" s="70">
        <f t="shared" si="20"/>
        <v>1.0800000000000001E-2</v>
      </c>
      <c r="AH306" s="70">
        <f t="shared" si="25"/>
        <v>1.0800000000000001E-2</v>
      </c>
      <c r="AI306" s="53"/>
      <c r="AJ306" s="53"/>
      <c r="AK306" s="72"/>
      <c r="AL306" s="70">
        <v>1.0800000000000001E-2</v>
      </c>
      <c r="AM306" s="70"/>
      <c r="AN306" s="70"/>
      <c r="AP306" s="70"/>
      <c r="AQ306" s="70"/>
    </row>
    <row r="307" spans="1:43" ht="12.75" customHeight="1" x14ac:dyDescent="0.2">
      <c r="A307" s="43"/>
      <c r="B307" s="64" t="s">
        <v>728</v>
      </c>
      <c r="C307" s="65" t="s">
        <v>727</v>
      </c>
      <c r="D307" s="66">
        <v>5.8999999999999997E-2</v>
      </c>
      <c r="E307" s="66">
        <v>5.1360000000000003E-2</v>
      </c>
      <c r="F307" s="66">
        <v>7.1510000000000004E-2</v>
      </c>
      <c r="G307" s="66">
        <v>0.43873000000000001</v>
      </c>
      <c r="H307" s="66">
        <v>0.59819</v>
      </c>
      <c r="I307" s="74">
        <v>6.4820000000000003E-2</v>
      </c>
      <c r="L307" s="67"/>
      <c r="M307" s="67"/>
      <c r="N307" s="58">
        <f t="shared" si="18"/>
        <v>5.8999999999999997E-2</v>
      </c>
      <c r="O307" s="67"/>
      <c r="W307" s="77"/>
      <c r="AA307" s="58">
        <f t="shared" si="22"/>
        <v>304</v>
      </c>
      <c r="AB307" s="58" t="s">
        <v>727</v>
      </c>
      <c r="AC307" s="58" t="s">
        <v>728</v>
      </c>
      <c r="AE307" s="70"/>
      <c r="AF307" s="71">
        <f t="shared" si="19"/>
        <v>6.5555555555555547E-2</v>
      </c>
      <c r="AG307" s="70">
        <f t="shared" si="20"/>
        <v>5.8999999999999997E-2</v>
      </c>
      <c r="AH307" s="70">
        <f t="shared" si="25"/>
        <v>5.8999999999999997E-2</v>
      </c>
      <c r="AI307" s="53"/>
      <c r="AJ307" s="53"/>
      <c r="AK307" s="72"/>
      <c r="AL307" s="70">
        <v>5.8999999999999997E-2</v>
      </c>
      <c r="AM307" s="70"/>
      <c r="AN307" s="70"/>
      <c r="AP307" s="70"/>
      <c r="AQ307" s="70"/>
    </row>
    <row r="308" spans="1:43" ht="12.75" customHeight="1" x14ac:dyDescent="0.2">
      <c r="A308" s="43"/>
      <c r="B308" s="64" t="s">
        <v>730</v>
      </c>
      <c r="C308" s="65" t="s">
        <v>729</v>
      </c>
      <c r="D308" s="66">
        <v>8.77E-2</v>
      </c>
      <c r="E308" s="66">
        <v>7.6350000000000001E-2</v>
      </c>
      <c r="F308" s="66">
        <v>0.10630000000000001</v>
      </c>
      <c r="G308" s="66">
        <v>0.65215000000000001</v>
      </c>
      <c r="H308" s="66">
        <v>0.88917000000000002</v>
      </c>
      <c r="I308" s="74">
        <v>9.6350000000000005E-2</v>
      </c>
      <c r="L308" s="67"/>
      <c r="M308" s="67"/>
      <c r="N308" s="58">
        <f t="shared" si="18"/>
        <v>8.77E-2</v>
      </c>
      <c r="O308" s="67"/>
      <c r="W308" s="77"/>
      <c r="AA308" s="58">
        <f t="shared" si="22"/>
        <v>305</v>
      </c>
      <c r="AB308" s="58" t="s">
        <v>729</v>
      </c>
      <c r="AC308" s="58" t="s">
        <v>730</v>
      </c>
      <c r="AE308" s="70"/>
      <c r="AF308" s="71">
        <f t="shared" si="19"/>
        <v>9.7444444444444445E-2</v>
      </c>
      <c r="AG308" s="70">
        <f t="shared" si="20"/>
        <v>8.77E-2</v>
      </c>
      <c r="AH308" s="70">
        <f t="shared" si="25"/>
        <v>8.77E-2</v>
      </c>
      <c r="AI308" s="53"/>
      <c r="AJ308" s="53"/>
      <c r="AK308" s="72"/>
      <c r="AL308" s="70">
        <v>8.77E-2</v>
      </c>
      <c r="AM308" s="70"/>
      <c r="AN308" s="70"/>
      <c r="AP308" s="70"/>
      <c r="AQ308" s="70"/>
    </row>
    <row r="309" spans="1:43" ht="12.75" customHeight="1" x14ac:dyDescent="0.2">
      <c r="A309" s="43"/>
      <c r="B309" s="64" t="s">
        <v>732</v>
      </c>
      <c r="C309" s="65" t="s">
        <v>731</v>
      </c>
      <c r="D309" s="66">
        <v>8.77E-2</v>
      </c>
      <c r="E309" s="66">
        <v>7.6350000000000001E-2</v>
      </c>
      <c r="F309" s="66">
        <v>0.10630000000000001</v>
      </c>
      <c r="G309" s="66">
        <v>0.65215000000000001</v>
      </c>
      <c r="H309" s="66">
        <v>0.88917000000000002</v>
      </c>
      <c r="I309" s="74">
        <v>9.6350000000000005E-2</v>
      </c>
      <c r="L309" s="67"/>
      <c r="M309" s="67"/>
      <c r="N309" s="58">
        <f t="shared" si="18"/>
        <v>8.77E-2</v>
      </c>
      <c r="O309" s="67"/>
      <c r="W309" s="77"/>
      <c r="AA309" s="58">
        <f t="shared" si="22"/>
        <v>306</v>
      </c>
      <c r="AB309" s="58" t="s">
        <v>731</v>
      </c>
      <c r="AC309" s="58" t="s">
        <v>732</v>
      </c>
      <c r="AE309" s="70"/>
      <c r="AF309" s="71">
        <f t="shared" si="19"/>
        <v>9.7444444444444445E-2</v>
      </c>
      <c r="AG309" s="70">
        <f t="shared" si="20"/>
        <v>8.77E-2</v>
      </c>
      <c r="AH309" s="70">
        <f t="shared" si="25"/>
        <v>8.77E-2</v>
      </c>
      <c r="AI309" s="53"/>
      <c r="AJ309" s="53"/>
      <c r="AK309" s="72"/>
      <c r="AL309" s="70">
        <v>8.77E-2</v>
      </c>
      <c r="AM309" s="70"/>
      <c r="AN309" s="70"/>
      <c r="AP309" s="70"/>
      <c r="AQ309" s="70"/>
    </row>
    <row r="310" spans="1:43" ht="12.75" customHeight="1" x14ac:dyDescent="0.2">
      <c r="A310" s="43"/>
      <c r="B310" s="64" t="s">
        <v>734</v>
      </c>
      <c r="C310" s="65" t="s">
        <v>733</v>
      </c>
      <c r="D310" s="66">
        <v>8.77E-2</v>
      </c>
      <c r="E310" s="66">
        <v>7.6350000000000001E-2</v>
      </c>
      <c r="F310" s="66">
        <v>0.10630000000000001</v>
      </c>
      <c r="G310" s="66">
        <v>0.65215000000000001</v>
      </c>
      <c r="H310" s="66">
        <v>0.88917000000000002</v>
      </c>
      <c r="I310" s="74">
        <v>9.6350000000000005E-2</v>
      </c>
      <c r="L310" s="67"/>
      <c r="M310" s="67"/>
      <c r="N310" s="58">
        <f t="shared" si="18"/>
        <v>8.77E-2</v>
      </c>
      <c r="O310" s="67"/>
      <c r="W310" s="77"/>
      <c r="AA310" s="58">
        <f t="shared" si="22"/>
        <v>307</v>
      </c>
      <c r="AB310" s="58" t="s">
        <v>733</v>
      </c>
      <c r="AC310" s="58" t="s">
        <v>734</v>
      </c>
      <c r="AE310" s="70"/>
      <c r="AF310" s="71">
        <f t="shared" si="19"/>
        <v>9.7444444444444445E-2</v>
      </c>
      <c r="AG310" s="70">
        <f t="shared" si="20"/>
        <v>8.77E-2</v>
      </c>
      <c r="AH310" s="70">
        <f t="shared" si="25"/>
        <v>8.77E-2</v>
      </c>
      <c r="AI310" s="53"/>
      <c r="AJ310" s="53"/>
      <c r="AK310" s="72"/>
      <c r="AL310" s="70">
        <v>8.77E-2</v>
      </c>
      <c r="AM310" s="70"/>
      <c r="AN310" s="70"/>
      <c r="AP310" s="70"/>
      <c r="AQ310" s="70"/>
    </row>
    <row r="311" spans="1:43" ht="12.75" customHeight="1" x14ac:dyDescent="0.2">
      <c r="A311" s="43"/>
      <c r="B311" s="64" t="s">
        <v>736</v>
      </c>
      <c r="C311" s="65" t="s">
        <v>735</v>
      </c>
      <c r="D311" s="66">
        <v>8.77E-2</v>
      </c>
      <c r="E311" s="66">
        <v>7.6350000000000001E-2</v>
      </c>
      <c r="F311" s="66">
        <v>0.10630000000000001</v>
      </c>
      <c r="G311" s="66">
        <v>0.65215000000000001</v>
      </c>
      <c r="H311" s="66">
        <v>0.88917000000000002</v>
      </c>
      <c r="I311" s="74">
        <v>9.6350000000000005E-2</v>
      </c>
      <c r="L311" s="67"/>
      <c r="M311" s="67"/>
      <c r="N311" s="58">
        <f t="shared" si="18"/>
        <v>8.77E-2</v>
      </c>
      <c r="O311" s="67"/>
      <c r="W311" s="77"/>
      <c r="AA311" s="58">
        <f t="shared" si="22"/>
        <v>308</v>
      </c>
      <c r="AB311" s="58" t="s">
        <v>735</v>
      </c>
      <c r="AC311" s="58" t="s">
        <v>736</v>
      </c>
      <c r="AE311" s="70"/>
      <c r="AF311" s="71">
        <f t="shared" si="19"/>
        <v>9.7444444444444445E-2</v>
      </c>
      <c r="AG311" s="70">
        <f t="shared" si="20"/>
        <v>8.77E-2</v>
      </c>
      <c r="AH311" s="70">
        <f t="shared" si="25"/>
        <v>8.77E-2</v>
      </c>
      <c r="AI311" s="53"/>
      <c r="AJ311" s="53"/>
      <c r="AK311" s="72"/>
      <c r="AL311" s="70">
        <v>8.77E-2</v>
      </c>
      <c r="AM311" s="70"/>
      <c r="AN311" s="70"/>
      <c r="AP311" s="70"/>
      <c r="AQ311" s="70"/>
    </row>
    <row r="312" spans="1:43" ht="12.75" customHeight="1" x14ac:dyDescent="0.2">
      <c r="A312" s="43"/>
      <c r="B312" s="64" t="s">
        <v>738</v>
      </c>
      <c r="C312" s="65" t="s">
        <v>737</v>
      </c>
      <c r="D312" s="66">
        <v>2.5000000000000001E-2</v>
      </c>
      <c r="E312" s="66">
        <v>2.1760000000000002E-2</v>
      </c>
      <c r="F312" s="66">
        <v>3.0300000000000001E-2</v>
      </c>
      <c r="G312" s="66">
        <v>0.18590000000000001</v>
      </c>
      <c r="H312" s="66">
        <v>0.25346999999999997</v>
      </c>
      <c r="I312" s="74">
        <v>2.7470000000000001E-2</v>
      </c>
      <c r="L312" s="67"/>
      <c r="M312" s="67"/>
      <c r="N312" s="58">
        <f t="shared" si="18"/>
        <v>2.5000000000000001E-2</v>
      </c>
      <c r="O312" s="67"/>
      <c r="W312" s="77"/>
      <c r="AA312" s="58">
        <f t="shared" si="22"/>
        <v>309</v>
      </c>
      <c r="AB312" s="58" t="s">
        <v>737</v>
      </c>
      <c r="AC312" s="58" t="s">
        <v>738</v>
      </c>
      <c r="AE312" s="70"/>
      <c r="AF312" s="71">
        <f t="shared" si="19"/>
        <v>2.777777777777778E-2</v>
      </c>
      <c r="AG312" s="70">
        <f t="shared" si="20"/>
        <v>2.5000000000000001E-2</v>
      </c>
      <c r="AH312" s="70">
        <f t="shared" si="25"/>
        <v>2.5000000000000001E-2</v>
      </c>
      <c r="AI312" s="53"/>
      <c r="AJ312" s="53"/>
      <c r="AK312" s="72"/>
      <c r="AL312" s="70">
        <v>2.5000000000000001E-2</v>
      </c>
      <c r="AM312" s="70"/>
      <c r="AN312" s="70"/>
      <c r="AP312" s="70"/>
      <c r="AQ312" s="70"/>
    </row>
    <row r="313" spans="1:43" ht="12.75" customHeight="1" x14ac:dyDescent="0.2">
      <c r="A313" s="43"/>
      <c r="B313" s="64" t="s">
        <v>740</v>
      </c>
      <c r="C313" s="65" t="s">
        <v>739</v>
      </c>
      <c r="D313" s="66">
        <v>0.215</v>
      </c>
      <c r="E313" s="66">
        <v>0.18715999999999999</v>
      </c>
      <c r="F313" s="66">
        <v>0.2606</v>
      </c>
      <c r="G313" s="66">
        <v>1.59876</v>
      </c>
      <c r="H313" s="66">
        <v>2.17984</v>
      </c>
      <c r="I313" s="74">
        <v>0.23619999999999999</v>
      </c>
      <c r="L313" s="67"/>
      <c r="M313" s="67"/>
      <c r="N313" s="58">
        <f t="shared" si="18"/>
        <v>0.215</v>
      </c>
      <c r="O313" s="67"/>
      <c r="W313" s="77"/>
      <c r="AA313" s="58">
        <f t="shared" si="22"/>
        <v>310</v>
      </c>
      <c r="AB313" s="58" t="s">
        <v>739</v>
      </c>
      <c r="AC313" s="58" t="s">
        <v>740</v>
      </c>
      <c r="AE313" s="70"/>
      <c r="AF313" s="71">
        <f t="shared" si="19"/>
        <v>0.23888888888888887</v>
      </c>
      <c r="AG313" s="70">
        <f t="shared" si="20"/>
        <v>0.215</v>
      </c>
      <c r="AH313" s="70">
        <f t="shared" si="25"/>
        <v>0.215</v>
      </c>
      <c r="AI313" s="53"/>
      <c r="AJ313" s="53"/>
      <c r="AK313" s="72"/>
      <c r="AL313" s="70">
        <v>0.215</v>
      </c>
      <c r="AM313" s="70"/>
      <c r="AN313" s="70"/>
      <c r="AP313" s="70"/>
      <c r="AQ313" s="70"/>
    </row>
    <row r="314" spans="1:43" ht="12.75" customHeight="1" x14ac:dyDescent="0.2">
      <c r="A314" s="43"/>
      <c r="B314" s="64" t="s">
        <v>742</v>
      </c>
      <c r="C314" s="65" t="s">
        <v>741</v>
      </c>
      <c r="D314" s="66">
        <v>0.12039999999999999</v>
      </c>
      <c r="E314" s="66">
        <v>0.10481</v>
      </c>
      <c r="F314" s="66">
        <v>0.14593999999999999</v>
      </c>
      <c r="G314" s="66">
        <v>0.89531000000000005</v>
      </c>
      <c r="H314" s="66">
        <v>1.22071</v>
      </c>
      <c r="I314" s="74">
        <v>0.13227</v>
      </c>
      <c r="L314" s="67"/>
      <c r="M314" s="67"/>
      <c r="N314" s="58">
        <f t="shared" si="18"/>
        <v>0.12039999999999999</v>
      </c>
      <c r="O314" s="67"/>
      <c r="W314" s="77"/>
      <c r="AA314" s="58">
        <f t="shared" si="22"/>
        <v>311</v>
      </c>
      <c r="AB314" s="58" t="s">
        <v>741</v>
      </c>
      <c r="AC314" s="58" t="s">
        <v>742</v>
      </c>
      <c r="AE314" s="70"/>
      <c r="AF314" s="71">
        <f t="shared" si="19"/>
        <v>0.13377777777777777</v>
      </c>
      <c r="AG314" s="70">
        <f t="shared" si="20"/>
        <v>0.12039999999999999</v>
      </c>
      <c r="AH314" s="70">
        <f t="shared" si="25"/>
        <v>0.12039999999999999</v>
      </c>
      <c r="AI314" s="53"/>
      <c r="AJ314" s="53"/>
      <c r="AK314" s="72"/>
      <c r="AL314" s="70">
        <v>0.12039999999999999</v>
      </c>
      <c r="AM314" s="70"/>
      <c r="AN314" s="70"/>
      <c r="AP314" s="70"/>
      <c r="AQ314" s="70"/>
    </row>
    <row r="315" spans="1:43" ht="12.75" customHeight="1" x14ac:dyDescent="0.2">
      <c r="A315" s="43"/>
      <c r="B315" s="64" t="s">
        <v>744</v>
      </c>
      <c r="C315" s="65" t="s">
        <v>743</v>
      </c>
      <c r="D315" s="66">
        <v>0.1966</v>
      </c>
      <c r="E315" s="66">
        <v>0.17115</v>
      </c>
      <c r="F315" s="66">
        <v>0.23830000000000001</v>
      </c>
      <c r="G315" s="66">
        <v>1.46194</v>
      </c>
      <c r="H315" s="66">
        <v>1.99329</v>
      </c>
      <c r="I315" s="74">
        <v>0.21598000000000001</v>
      </c>
      <c r="L315" s="67"/>
      <c r="M315" s="67"/>
      <c r="N315" s="58">
        <f t="shared" si="18"/>
        <v>0.1966</v>
      </c>
      <c r="O315" s="67"/>
      <c r="W315" s="77"/>
      <c r="AA315" s="58">
        <f t="shared" si="22"/>
        <v>312</v>
      </c>
      <c r="AB315" s="58" t="s">
        <v>743</v>
      </c>
      <c r="AC315" s="58" t="s">
        <v>744</v>
      </c>
      <c r="AE315" s="70"/>
      <c r="AF315" s="71">
        <f t="shared" si="19"/>
        <v>0.21844444444444444</v>
      </c>
      <c r="AG315" s="70">
        <f t="shared" si="20"/>
        <v>0.1966</v>
      </c>
      <c r="AH315" s="70">
        <f t="shared" si="25"/>
        <v>0.1966</v>
      </c>
      <c r="AI315" s="53"/>
      <c r="AJ315" s="53"/>
      <c r="AK315" s="72"/>
      <c r="AL315" s="70">
        <v>0.1966</v>
      </c>
      <c r="AM315" s="70"/>
      <c r="AN315" s="70"/>
      <c r="AP315" s="70"/>
      <c r="AQ315" s="70"/>
    </row>
    <row r="316" spans="1:43" ht="12.75" customHeight="1" x14ac:dyDescent="0.2">
      <c r="A316" s="43"/>
      <c r="B316" s="64" t="s">
        <v>746</v>
      </c>
      <c r="C316" s="65" t="s">
        <v>745</v>
      </c>
      <c r="D316" s="66">
        <v>0.1512</v>
      </c>
      <c r="E316" s="66">
        <v>0.13161999999999999</v>
      </c>
      <c r="F316" s="66">
        <v>0.18326999999999999</v>
      </c>
      <c r="G316" s="66">
        <v>1.1243399999999999</v>
      </c>
      <c r="H316" s="66">
        <v>1.5329900000000001</v>
      </c>
      <c r="I316" s="74">
        <v>0.16611000000000001</v>
      </c>
      <c r="L316" s="67"/>
      <c r="M316" s="67"/>
      <c r="N316" s="58">
        <f t="shared" si="18"/>
        <v>0.1512</v>
      </c>
      <c r="O316" s="67"/>
      <c r="W316" s="77"/>
      <c r="AA316" s="58">
        <f t="shared" si="22"/>
        <v>313</v>
      </c>
      <c r="AB316" s="58" t="s">
        <v>745</v>
      </c>
      <c r="AC316" s="58" t="s">
        <v>746</v>
      </c>
      <c r="AE316" s="70"/>
      <c r="AF316" s="71">
        <f t="shared" si="19"/>
        <v>0.16800000000000001</v>
      </c>
      <c r="AG316" s="70">
        <f t="shared" si="20"/>
        <v>0.1512</v>
      </c>
      <c r="AH316" s="70">
        <f t="shared" si="25"/>
        <v>0.1512</v>
      </c>
      <c r="AI316" s="53"/>
      <c r="AJ316" s="53"/>
      <c r="AK316" s="72"/>
      <c r="AL316" s="70">
        <v>0.1512</v>
      </c>
      <c r="AM316" s="70"/>
      <c r="AN316" s="70"/>
      <c r="AP316" s="70"/>
      <c r="AQ316" s="70"/>
    </row>
    <row r="317" spans="1:43" ht="12.75" customHeight="1" x14ac:dyDescent="0.2">
      <c r="A317" s="43"/>
      <c r="B317" s="64" t="s">
        <v>748</v>
      </c>
      <c r="C317" s="65" t="s">
        <v>747</v>
      </c>
      <c r="D317" s="66">
        <v>0.20039999999999999</v>
      </c>
      <c r="E317" s="66">
        <v>0.17444999999999999</v>
      </c>
      <c r="F317" s="66">
        <v>0.2429</v>
      </c>
      <c r="G317" s="66">
        <v>1.4901899999999999</v>
      </c>
      <c r="H317" s="66">
        <v>2.0318200000000002</v>
      </c>
      <c r="I317" s="74">
        <v>0.22015999999999999</v>
      </c>
      <c r="L317" s="67"/>
      <c r="M317" s="67"/>
      <c r="N317" s="58">
        <f t="shared" si="18"/>
        <v>0.20039999999999999</v>
      </c>
      <c r="O317" s="67"/>
      <c r="W317" s="77"/>
      <c r="AA317" s="58">
        <f t="shared" si="22"/>
        <v>314</v>
      </c>
      <c r="AB317" s="58" t="s">
        <v>747</v>
      </c>
      <c r="AC317" s="58" t="s">
        <v>748</v>
      </c>
      <c r="AE317" s="70"/>
      <c r="AF317" s="71">
        <f t="shared" si="19"/>
        <v>0.22266666666666665</v>
      </c>
      <c r="AG317" s="70">
        <f t="shared" si="20"/>
        <v>0.20039999999999999</v>
      </c>
      <c r="AH317" s="70">
        <f t="shared" si="25"/>
        <v>0.20039999999999999</v>
      </c>
      <c r="AI317" s="53"/>
      <c r="AJ317" s="53"/>
      <c r="AK317" s="72"/>
      <c r="AL317" s="70">
        <v>0.20039999999999999</v>
      </c>
      <c r="AM317" s="70"/>
      <c r="AN317" s="70"/>
      <c r="AP317" s="70"/>
      <c r="AQ317" s="70"/>
    </row>
    <row r="318" spans="1:43" ht="12.75" customHeight="1" x14ac:dyDescent="0.2">
      <c r="A318" s="43"/>
      <c r="B318" s="64" t="s">
        <v>750</v>
      </c>
      <c r="C318" s="65" t="s">
        <v>749</v>
      </c>
      <c r="D318" s="66">
        <v>0.215</v>
      </c>
      <c r="E318" s="66">
        <v>0.18715999999999999</v>
      </c>
      <c r="F318" s="66">
        <v>0.2606</v>
      </c>
      <c r="G318" s="66">
        <v>1.59876</v>
      </c>
      <c r="H318" s="66">
        <v>2.17984</v>
      </c>
      <c r="I318" s="74">
        <v>0.23619999999999999</v>
      </c>
      <c r="L318" s="67"/>
      <c r="M318" s="67"/>
      <c r="N318" s="58">
        <f t="shared" si="18"/>
        <v>0.215</v>
      </c>
      <c r="O318" s="67"/>
      <c r="W318" s="77"/>
      <c r="AA318" s="58">
        <f t="shared" si="22"/>
        <v>315</v>
      </c>
      <c r="AB318" s="58" t="s">
        <v>749</v>
      </c>
      <c r="AC318" s="58" t="s">
        <v>750</v>
      </c>
      <c r="AE318" s="70"/>
      <c r="AF318" s="71">
        <f t="shared" si="19"/>
        <v>0.23888888888888887</v>
      </c>
      <c r="AG318" s="70">
        <f t="shared" si="20"/>
        <v>0.215</v>
      </c>
      <c r="AH318" s="70">
        <f t="shared" si="25"/>
        <v>0.215</v>
      </c>
      <c r="AI318" s="53"/>
      <c r="AJ318" s="53"/>
      <c r="AK318" s="72"/>
      <c r="AL318" s="70">
        <v>0.215</v>
      </c>
      <c r="AM318" s="70"/>
      <c r="AN318" s="70"/>
      <c r="AP318" s="70"/>
      <c r="AQ318" s="70"/>
    </row>
    <row r="319" spans="1:43" ht="12.75" customHeight="1" x14ac:dyDescent="0.2">
      <c r="A319" s="43"/>
      <c r="B319" s="64" t="s">
        <v>752</v>
      </c>
      <c r="C319" s="65" t="s">
        <v>751</v>
      </c>
      <c r="D319" s="66">
        <v>1.0999999999999999E-2</v>
      </c>
      <c r="E319" s="66">
        <v>9.58E-3</v>
      </c>
      <c r="F319" s="66">
        <v>1.333E-2</v>
      </c>
      <c r="G319" s="66">
        <v>8.1799999999999998E-2</v>
      </c>
      <c r="H319" s="66">
        <v>0.11153</v>
      </c>
      <c r="I319" s="74">
        <v>1.208E-2</v>
      </c>
      <c r="L319" s="67"/>
      <c r="M319" s="67"/>
      <c r="N319" s="58">
        <f t="shared" si="18"/>
        <v>1.0999999999999999E-2</v>
      </c>
      <c r="O319" s="67"/>
      <c r="W319" s="77"/>
      <c r="AA319" s="58">
        <f t="shared" si="22"/>
        <v>316</v>
      </c>
      <c r="AB319" s="58" t="s">
        <v>751</v>
      </c>
      <c r="AC319" s="58" t="s">
        <v>752</v>
      </c>
      <c r="AE319" s="70"/>
      <c r="AF319" s="71">
        <f t="shared" si="19"/>
        <v>1.2222222222222221E-2</v>
      </c>
      <c r="AG319" s="70">
        <f t="shared" si="20"/>
        <v>1.0999999999999999E-2</v>
      </c>
      <c r="AH319" s="70">
        <f t="shared" si="25"/>
        <v>1.0999999999999999E-2</v>
      </c>
      <c r="AI319" s="53"/>
      <c r="AJ319" s="53"/>
      <c r="AK319" s="72"/>
      <c r="AL319" s="70">
        <v>1.0999999999999999E-2</v>
      </c>
      <c r="AM319" s="70"/>
      <c r="AN319" s="70"/>
      <c r="AP319" s="70"/>
      <c r="AQ319" s="70"/>
    </row>
    <row r="320" spans="1:43" ht="12.75" customHeight="1" x14ac:dyDescent="0.2">
      <c r="A320" s="43"/>
      <c r="B320" s="64" t="s">
        <v>754</v>
      </c>
      <c r="C320" s="65" t="s">
        <v>753</v>
      </c>
      <c r="D320" s="66">
        <v>6.9900000000000004E-2</v>
      </c>
      <c r="E320" s="66">
        <v>6.0850000000000001E-2</v>
      </c>
      <c r="F320" s="66">
        <v>8.473E-2</v>
      </c>
      <c r="G320" s="66">
        <v>0.51978000000000002</v>
      </c>
      <c r="H320" s="66">
        <v>0.7087</v>
      </c>
      <c r="I320" s="74">
        <v>7.6789999999999997E-2</v>
      </c>
      <c r="L320" s="67"/>
      <c r="M320" s="67"/>
      <c r="N320" s="58">
        <f t="shared" si="18"/>
        <v>6.9900000000000004E-2</v>
      </c>
      <c r="O320" s="67"/>
      <c r="W320" s="77"/>
      <c r="AA320" s="58">
        <f t="shared" si="22"/>
        <v>317</v>
      </c>
      <c r="AB320" s="58" t="s">
        <v>753</v>
      </c>
      <c r="AC320" s="58" t="s">
        <v>754</v>
      </c>
      <c r="AE320" s="70"/>
      <c r="AF320" s="71">
        <f t="shared" si="19"/>
        <v>7.7666666666666676E-2</v>
      </c>
      <c r="AG320" s="70">
        <f t="shared" si="20"/>
        <v>6.9900000000000004E-2</v>
      </c>
      <c r="AH320" s="70">
        <f t="shared" si="25"/>
        <v>6.9900000000000004E-2</v>
      </c>
      <c r="AI320" s="53"/>
      <c r="AJ320" s="53"/>
      <c r="AK320" s="72"/>
      <c r="AL320" s="70">
        <v>6.9900000000000004E-2</v>
      </c>
      <c r="AM320" s="70"/>
      <c r="AN320" s="70"/>
      <c r="AP320" s="70"/>
      <c r="AQ320" s="70"/>
    </row>
    <row r="321" spans="1:43" ht="12.75" customHeight="1" x14ac:dyDescent="0.2">
      <c r="A321" s="43"/>
      <c r="B321" s="64" t="s">
        <v>756</v>
      </c>
      <c r="C321" s="65" t="s">
        <v>755</v>
      </c>
      <c r="D321" s="66">
        <v>0.21</v>
      </c>
      <c r="E321" s="66">
        <v>0.18281</v>
      </c>
      <c r="F321" s="66">
        <v>0.25453999999999999</v>
      </c>
      <c r="G321" s="66">
        <v>1.56158</v>
      </c>
      <c r="H321" s="66">
        <v>2.1291500000000001</v>
      </c>
      <c r="I321" s="74">
        <v>0.23071</v>
      </c>
      <c r="L321" s="67"/>
      <c r="M321" s="67"/>
      <c r="N321" s="58">
        <f t="shared" si="18"/>
        <v>0.21</v>
      </c>
      <c r="O321" s="67"/>
      <c r="W321" s="77"/>
      <c r="AA321" s="58">
        <f t="shared" si="22"/>
        <v>318</v>
      </c>
      <c r="AB321" s="58" t="s">
        <v>755</v>
      </c>
      <c r="AC321" s="58" t="s">
        <v>756</v>
      </c>
      <c r="AE321" s="70"/>
      <c r="AF321" s="71">
        <f t="shared" si="19"/>
        <v>0.23333333333333331</v>
      </c>
      <c r="AG321" s="70">
        <f t="shared" si="20"/>
        <v>0.21</v>
      </c>
      <c r="AH321" s="70">
        <f t="shared" si="25"/>
        <v>0.21</v>
      </c>
      <c r="AI321" s="53"/>
      <c r="AJ321" s="53"/>
      <c r="AK321" s="72"/>
      <c r="AL321" s="70">
        <v>0.21</v>
      </c>
      <c r="AM321" s="70"/>
      <c r="AN321" s="70"/>
      <c r="AP321" s="70"/>
      <c r="AQ321" s="70"/>
    </row>
    <row r="322" spans="1:43" ht="12.75" customHeight="1" x14ac:dyDescent="0.2">
      <c r="A322" s="43"/>
      <c r="B322" s="64" t="s">
        <v>758</v>
      </c>
      <c r="C322" s="65" t="s">
        <v>757</v>
      </c>
      <c r="D322" s="66">
        <v>0.1017</v>
      </c>
      <c r="E322" s="66">
        <v>8.8529999999999998E-2</v>
      </c>
      <c r="F322" s="66">
        <v>0.12327</v>
      </c>
      <c r="G322" s="66">
        <v>0.75624999999999998</v>
      </c>
      <c r="H322" s="66">
        <v>1.03112</v>
      </c>
      <c r="I322" s="74">
        <v>0.11173</v>
      </c>
      <c r="L322" s="67"/>
      <c r="M322" s="67"/>
      <c r="N322" s="58">
        <f t="shared" si="18"/>
        <v>0.1017</v>
      </c>
      <c r="O322" s="67"/>
      <c r="W322" s="77"/>
      <c r="AA322" s="58">
        <f t="shared" si="22"/>
        <v>319</v>
      </c>
      <c r="AB322" s="58" t="s">
        <v>757</v>
      </c>
      <c r="AC322" s="58" t="s">
        <v>758</v>
      </c>
      <c r="AE322" s="70"/>
      <c r="AF322" s="71">
        <f t="shared" si="19"/>
        <v>0.11299999999999999</v>
      </c>
      <c r="AG322" s="70">
        <f t="shared" si="20"/>
        <v>0.1017</v>
      </c>
      <c r="AH322" s="70">
        <f t="shared" si="25"/>
        <v>0.1017</v>
      </c>
      <c r="AI322" s="53"/>
      <c r="AJ322" s="53"/>
      <c r="AK322" s="72"/>
      <c r="AL322" s="70">
        <v>0.1017</v>
      </c>
      <c r="AM322" s="70"/>
      <c r="AN322" s="70"/>
      <c r="AP322" s="70"/>
      <c r="AQ322" s="70"/>
    </row>
    <row r="323" spans="1:43" ht="12.75" customHeight="1" x14ac:dyDescent="0.2">
      <c r="A323" s="43"/>
      <c r="B323" s="64" t="s">
        <v>760</v>
      </c>
      <c r="C323" s="65" t="s">
        <v>759</v>
      </c>
      <c r="D323" s="66">
        <v>0.1017</v>
      </c>
      <c r="E323" s="66">
        <v>8.8529999999999998E-2</v>
      </c>
      <c r="F323" s="66">
        <v>0.12327</v>
      </c>
      <c r="G323" s="66">
        <v>0.75624999999999998</v>
      </c>
      <c r="H323" s="66">
        <v>1.03112</v>
      </c>
      <c r="I323" s="74">
        <v>0.11173</v>
      </c>
      <c r="L323" s="67"/>
      <c r="M323" s="67"/>
      <c r="N323" s="58">
        <f t="shared" si="18"/>
        <v>0.1017</v>
      </c>
      <c r="O323" s="67"/>
      <c r="W323" s="77"/>
      <c r="AA323" s="58">
        <f t="shared" si="22"/>
        <v>320</v>
      </c>
      <c r="AB323" s="58" t="s">
        <v>759</v>
      </c>
      <c r="AC323" s="58" t="s">
        <v>760</v>
      </c>
      <c r="AE323" s="70"/>
      <c r="AF323" s="71">
        <f t="shared" si="19"/>
        <v>0.11299999999999999</v>
      </c>
      <c r="AG323" s="70">
        <f t="shared" si="20"/>
        <v>0.1017</v>
      </c>
      <c r="AH323" s="70">
        <f t="shared" si="25"/>
        <v>0.1017</v>
      </c>
      <c r="AI323" s="53"/>
      <c r="AJ323" s="53"/>
      <c r="AK323" s="72"/>
      <c r="AL323" s="70">
        <v>0.1017</v>
      </c>
      <c r="AM323" s="70"/>
      <c r="AN323" s="70"/>
      <c r="AP323" s="70"/>
      <c r="AQ323" s="70"/>
    </row>
    <row r="324" spans="1:43" ht="12.75" customHeight="1" x14ac:dyDescent="0.2">
      <c r="A324" s="43"/>
      <c r="B324" s="64" t="s">
        <v>762</v>
      </c>
      <c r="C324" s="65" t="s">
        <v>761</v>
      </c>
      <c r="D324" s="66">
        <v>0.63900000000000001</v>
      </c>
      <c r="E324" s="66">
        <v>0.55627000000000004</v>
      </c>
      <c r="F324" s="66">
        <v>0.77453000000000005</v>
      </c>
      <c r="G324" s="66">
        <v>4.7516699999999998</v>
      </c>
      <c r="H324" s="66">
        <v>6.4786900000000003</v>
      </c>
      <c r="I324" s="74">
        <v>0.70201000000000002</v>
      </c>
      <c r="L324" s="67"/>
      <c r="M324" s="67"/>
      <c r="N324" s="58">
        <f t="shared" si="18"/>
        <v>0.63900000000000001</v>
      </c>
      <c r="O324" s="67"/>
      <c r="W324" s="77"/>
      <c r="AA324" s="58">
        <f t="shared" si="22"/>
        <v>321</v>
      </c>
      <c r="AB324" s="58" t="s">
        <v>761</v>
      </c>
      <c r="AC324" s="58" t="s">
        <v>762</v>
      </c>
      <c r="AE324" s="70"/>
      <c r="AF324" s="71">
        <f t="shared" si="19"/>
        <v>0.71</v>
      </c>
      <c r="AG324" s="70">
        <f t="shared" si="20"/>
        <v>0.63900000000000001</v>
      </c>
      <c r="AH324" s="70">
        <f t="shared" si="25"/>
        <v>0.63900000000000001</v>
      </c>
      <c r="AI324" s="53"/>
      <c r="AJ324" s="53"/>
      <c r="AK324" s="72"/>
      <c r="AL324" s="70">
        <v>0.63900000000000001</v>
      </c>
      <c r="AM324" s="70"/>
      <c r="AN324" s="70"/>
      <c r="AP324" s="70"/>
      <c r="AQ324" s="70"/>
    </row>
    <row r="325" spans="1:43" ht="12.75" customHeight="1" x14ac:dyDescent="0.2">
      <c r="A325" s="43"/>
      <c r="B325" s="64" t="s">
        <v>764</v>
      </c>
      <c r="C325" s="65" t="s">
        <v>763</v>
      </c>
      <c r="D325" s="66">
        <v>0.71779999999999999</v>
      </c>
      <c r="E325" s="66">
        <v>0.62487000000000004</v>
      </c>
      <c r="F325" s="66">
        <v>0.87004999999999999</v>
      </c>
      <c r="G325" s="66">
        <v>5.3376299999999999</v>
      </c>
      <c r="H325" s="66">
        <v>7.2776300000000003</v>
      </c>
      <c r="I325" s="74">
        <v>0.78857999999999995</v>
      </c>
      <c r="L325" s="67"/>
      <c r="M325" s="67"/>
      <c r="N325" s="58">
        <f t="shared" si="18"/>
        <v>0.71779999999999999</v>
      </c>
      <c r="O325" s="67"/>
      <c r="W325" s="77"/>
      <c r="AA325" s="58">
        <f t="shared" si="22"/>
        <v>322</v>
      </c>
      <c r="AB325" s="58" t="s">
        <v>763</v>
      </c>
      <c r="AC325" s="58" t="s">
        <v>764</v>
      </c>
      <c r="AE325" s="70"/>
      <c r="AF325" s="71">
        <f t="shared" si="19"/>
        <v>0.79755555555555557</v>
      </c>
      <c r="AG325" s="70">
        <f t="shared" si="20"/>
        <v>0.71779999999999999</v>
      </c>
      <c r="AH325" s="70">
        <f t="shared" si="25"/>
        <v>0.71779999999999999</v>
      </c>
      <c r="AI325" s="53"/>
      <c r="AJ325" s="53"/>
      <c r="AK325" s="72"/>
      <c r="AL325" s="70">
        <v>0.71779999999999999</v>
      </c>
      <c r="AM325" s="70"/>
      <c r="AN325" s="70"/>
      <c r="AP325" s="70"/>
      <c r="AQ325" s="70"/>
    </row>
    <row r="326" spans="1:43" ht="12.75" customHeight="1" x14ac:dyDescent="0.2">
      <c r="A326" s="43"/>
      <c r="B326" s="64" t="s">
        <v>766</v>
      </c>
      <c r="C326" s="65" t="s">
        <v>765</v>
      </c>
      <c r="D326" s="66">
        <v>0.53600000000000003</v>
      </c>
      <c r="E326" s="66">
        <v>0.46660000000000001</v>
      </c>
      <c r="F326" s="66">
        <v>0.64968999999999999</v>
      </c>
      <c r="G326" s="66">
        <v>3.9857499999999999</v>
      </c>
      <c r="H326" s="66">
        <v>5.4344000000000001</v>
      </c>
      <c r="I326" s="74">
        <v>0.58884999999999998</v>
      </c>
      <c r="L326" s="67"/>
      <c r="M326" s="67"/>
      <c r="N326" s="58">
        <f t="shared" si="18"/>
        <v>0.53600000000000003</v>
      </c>
      <c r="O326" s="67"/>
      <c r="W326" s="77"/>
      <c r="AA326" s="58">
        <f t="shared" si="22"/>
        <v>323</v>
      </c>
      <c r="AB326" s="58" t="s">
        <v>765</v>
      </c>
      <c r="AC326" s="58" t="s">
        <v>766</v>
      </c>
      <c r="AE326" s="70"/>
      <c r="AF326" s="71">
        <f t="shared" si="19"/>
        <v>0.59555555555555562</v>
      </c>
      <c r="AG326" s="70">
        <f t="shared" si="20"/>
        <v>0.53600000000000003</v>
      </c>
      <c r="AH326" s="70">
        <f t="shared" si="25"/>
        <v>0.53600000000000003</v>
      </c>
      <c r="AI326" s="53"/>
      <c r="AJ326" s="53"/>
      <c r="AK326" s="72"/>
      <c r="AL326" s="70">
        <v>0.53600000000000003</v>
      </c>
      <c r="AM326" s="70"/>
      <c r="AN326" s="70"/>
      <c r="AP326" s="70"/>
      <c r="AQ326" s="70"/>
    </row>
    <row r="327" spans="1:43" ht="12.75" customHeight="1" x14ac:dyDescent="0.2">
      <c r="A327" s="43"/>
      <c r="B327" s="64" t="s">
        <v>768</v>
      </c>
      <c r="C327" s="65" t="s">
        <v>767</v>
      </c>
      <c r="D327" s="66">
        <v>0.61499999999999999</v>
      </c>
      <c r="E327" s="66">
        <v>0.53537999999999997</v>
      </c>
      <c r="F327" s="66">
        <v>0.74543999999999999</v>
      </c>
      <c r="G327" s="66">
        <v>4.5731999999999999</v>
      </c>
      <c r="H327" s="66">
        <v>6.23536</v>
      </c>
      <c r="I327" s="74">
        <v>0.67564000000000002</v>
      </c>
      <c r="L327" s="67"/>
      <c r="M327" s="67"/>
      <c r="N327" s="58">
        <f t="shared" si="18"/>
        <v>0.61499999999999999</v>
      </c>
      <c r="O327" s="67"/>
      <c r="W327" s="77"/>
      <c r="AA327" s="58">
        <f t="shared" si="22"/>
        <v>324</v>
      </c>
      <c r="AB327" s="58" t="s">
        <v>767</v>
      </c>
      <c r="AC327" s="58" t="s">
        <v>768</v>
      </c>
      <c r="AE327" s="70"/>
      <c r="AF327" s="71">
        <f t="shared" si="19"/>
        <v>0.68333333333333335</v>
      </c>
      <c r="AG327" s="70">
        <f t="shared" si="20"/>
        <v>0.61499999999999999</v>
      </c>
      <c r="AH327" s="70">
        <f t="shared" si="25"/>
        <v>0.61499999999999999</v>
      </c>
      <c r="AI327" s="53"/>
      <c r="AJ327" s="53"/>
      <c r="AK327" s="72"/>
      <c r="AL327" s="70">
        <v>0.61499999999999999</v>
      </c>
      <c r="AM327" s="70"/>
      <c r="AN327" s="70"/>
      <c r="AP327" s="70"/>
      <c r="AQ327" s="70"/>
    </row>
    <row r="328" spans="1:43" ht="12.75" customHeight="1" x14ac:dyDescent="0.2">
      <c r="A328" s="43"/>
      <c r="B328" s="64" t="s">
        <v>770</v>
      </c>
      <c r="C328" s="65" t="s">
        <v>769</v>
      </c>
      <c r="D328" s="66">
        <v>0.54820000000000002</v>
      </c>
      <c r="E328" s="66">
        <v>0.47721999999999998</v>
      </c>
      <c r="F328" s="66">
        <v>0.66447000000000001</v>
      </c>
      <c r="G328" s="66">
        <v>4.0764699999999996</v>
      </c>
      <c r="H328" s="66">
        <v>5.55809</v>
      </c>
      <c r="I328" s="74">
        <v>0.60224999999999995</v>
      </c>
      <c r="L328" s="67"/>
      <c r="M328" s="67"/>
      <c r="N328" s="58">
        <f t="shared" si="18"/>
        <v>0.54820000000000002</v>
      </c>
      <c r="O328" s="67"/>
      <c r="W328" s="77"/>
      <c r="AA328" s="58">
        <f t="shared" si="22"/>
        <v>325</v>
      </c>
      <c r="AB328" s="58" t="s">
        <v>769</v>
      </c>
      <c r="AC328" s="58" t="s">
        <v>770</v>
      </c>
      <c r="AE328" s="70"/>
      <c r="AF328" s="71">
        <f t="shared" si="19"/>
        <v>0.60911111111111116</v>
      </c>
      <c r="AG328" s="70">
        <f t="shared" si="20"/>
        <v>0.54820000000000002</v>
      </c>
      <c r="AH328" s="70">
        <f t="shared" si="25"/>
        <v>0.54820000000000002</v>
      </c>
      <c r="AI328" s="53"/>
      <c r="AJ328" s="53"/>
      <c r="AK328" s="72"/>
      <c r="AL328" s="70">
        <v>0.54820000000000002</v>
      </c>
      <c r="AM328" s="70"/>
      <c r="AN328" s="70"/>
      <c r="AP328" s="70"/>
      <c r="AQ328" s="70"/>
    </row>
    <row r="329" spans="1:43" ht="12.75" customHeight="1" x14ac:dyDescent="0.2">
      <c r="A329" s="43"/>
      <c r="B329" s="64" t="s">
        <v>772</v>
      </c>
      <c r="C329" s="65" t="s">
        <v>771</v>
      </c>
      <c r="D329" s="66">
        <v>0.63900000000000001</v>
      </c>
      <c r="E329" s="66">
        <v>0.55627000000000004</v>
      </c>
      <c r="F329" s="66">
        <v>0.77453000000000005</v>
      </c>
      <c r="G329" s="66">
        <v>4.7516699999999998</v>
      </c>
      <c r="H329" s="66">
        <v>6.4786900000000003</v>
      </c>
      <c r="I329" s="74">
        <v>0.70201000000000002</v>
      </c>
      <c r="L329" s="67"/>
      <c r="M329" s="67"/>
      <c r="N329" s="58">
        <f t="shared" si="18"/>
        <v>0.63900000000000001</v>
      </c>
      <c r="O329" s="67"/>
      <c r="W329" s="77"/>
      <c r="AA329" s="58">
        <f t="shared" si="22"/>
        <v>326</v>
      </c>
      <c r="AB329" s="58" t="s">
        <v>771</v>
      </c>
      <c r="AC329" s="58" t="s">
        <v>772</v>
      </c>
      <c r="AE329" s="70"/>
      <c r="AF329" s="71">
        <f t="shared" si="19"/>
        <v>0.71</v>
      </c>
      <c r="AG329" s="70">
        <f t="shared" si="20"/>
        <v>0.63900000000000001</v>
      </c>
      <c r="AH329" s="70">
        <f t="shared" si="25"/>
        <v>0.63900000000000001</v>
      </c>
      <c r="AI329" s="53"/>
      <c r="AJ329" s="53"/>
      <c r="AK329" s="72"/>
      <c r="AL329" s="70">
        <v>0.63900000000000001</v>
      </c>
      <c r="AM329" s="70"/>
      <c r="AN329" s="70"/>
      <c r="AP329" s="70"/>
      <c r="AQ329" s="70"/>
    </row>
    <row r="330" spans="1:43" ht="12.75" customHeight="1" x14ac:dyDescent="0.2">
      <c r="A330" s="43"/>
      <c r="B330" s="64" t="s">
        <v>774</v>
      </c>
      <c r="C330" s="65" t="s">
        <v>773</v>
      </c>
      <c r="D330" s="66">
        <v>0.755</v>
      </c>
      <c r="E330" s="66">
        <v>0.65725</v>
      </c>
      <c r="F330" s="66">
        <v>0.91513999999999995</v>
      </c>
      <c r="G330" s="66">
        <v>5.6142599999999998</v>
      </c>
      <c r="H330" s="66">
        <v>7.6547900000000002</v>
      </c>
      <c r="I330" s="74">
        <v>0.82943999999999996</v>
      </c>
      <c r="L330" s="67"/>
      <c r="M330" s="67"/>
      <c r="N330" s="58">
        <f t="shared" si="18"/>
        <v>0.755</v>
      </c>
      <c r="O330" s="67"/>
      <c r="W330" s="77"/>
      <c r="AA330" s="58">
        <f t="shared" si="22"/>
        <v>327</v>
      </c>
      <c r="AB330" s="58" t="s">
        <v>773</v>
      </c>
      <c r="AC330" s="58" t="s">
        <v>774</v>
      </c>
      <c r="AE330" s="70"/>
      <c r="AF330" s="71">
        <f t="shared" si="19"/>
        <v>0.83888888888888891</v>
      </c>
      <c r="AG330" s="70">
        <f t="shared" si="20"/>
        <v>0.755</v>
      </c>
      <c r="AH330" s="70">
        <f t="shared" si="25"/>
        <v>0.755</v>
      </c>
      <c r="AI330" s="53"/>
      <c r="AJ330" s="53"/>
      <c r="AK330" s="72"/>
      <c r="AL330" s="70">
        <v>0.755</v>
      </c>
      <c r="AM330" s="70"/>
      <c r="AN330" s="70"/>
      <c r="AP330" s="70"/>
      <c r="AQ330" s="70"/>
    </row>
    <row r="331" spans="1:43" ht="12.75" customHeight="1" x14ac:dyDescent="0.2">
      <c r="A331" s="43"/>
      <c r="B331" s="64" t="s">
        <v>776</v>
      </c>
      <c r="C331" s="65" t="s">
        <v>775</v>
      </c>
      <c r="D331" s="66">
        <v>0.755</v>
      </c>
      <c r="E331" s="66">
        <v>0.65725</v>
      </c>
      <c r="F331" s="66">
        <v>0.91513999999999995</v>
      </c>
      <c r="G331" s="66">
        <v>5.6142599999999998</v>
      </c>
      <c r="H331" s="66">
        <v>7.6547900000000002</v>
      </c>
      <c r="I331" s="74">
        <v>0.82943999999999996</v>
      </c>
      <c r="L331" s="67"/>
      <c r="M331" s="67"/>
      <c r="N331" s="58">
        <f t="shared" si="18"/>
        <v>0.755</v>
      </c>
      <c r="O331" s="67"/>
      <c r="W331" s="77"/>
      <c r="AA331" s="58">
        <f t="shared" si="22"/>
        <v>328</v>
      </c>
      <c r="AB331" s="58" t="s">
        <v>775</v>
      </c>
      <c r="AC331" s="58" t="s">
        <v>776</v>
      </c>
      <c r="AE331" s="70"/>
      <c r="AF331" s="71">
        <f t="shared" si="19"/>
        <v>0.83888888888888891</v>
      </c>
      <c r="AG331" s="70">
        <f t="shared" si="20"/>
        <v>0.755</v>
      </c>
      <c r="AH331" s="70">
        <f t="shared" si="25"/>
        <v>0.755</v>
      </c>
      <c r="AI331" s="53"/>
      <c r="AJ331" s="53"/>
      <c r="AK331" s="72"/>
      <c r="AL331" s="70">
        <v>0.755</v>
      </c>
      <c r="AM331" s="70"/>
      <c r="AN331" s="70"/>
      <c r="AP331" s="70"/>
      <c r="AQ331" s="70"/>
    </row>
    <row r="332" spans="1:43" ht="12.75" customHeight="1" x14ac:dyDescent="0.2">
      <c r="A332" s="43"/>
      <c r="B332" s="64" t="s">
        <v>778</v>
      </c>
      <c r="C332" s="65" t="s">
        <v>777</v>
      </c>
      <c r="D332" s="66">
        <v>0.755</v>
      </c>
      <c r="E332" s="66">
        <v>0.65725</v>
      </c>
      <c r="F332" s="66">
        <v>0.91513999999999995</v>
      </c>
      <c r="G332" s="66">
        <v>5.6142599999999998</v>
      </c>
      <c r="H332" s="66">
        <v>7.6547900000000002</v>
      </c>
      <c r="I332" s="74">
        <v>0.82943999999999996</v>
      </c>
      <c r="L332" s="67"/>
      <c r="M332" s="67"/>
      <c r="N332" s="58">
        <f t="shared" si="18"/>
        <v>0.755</v>
      </c>
      <c r="O332" s="67"/>
      <c r="W332" s="77"/>
      <c r="AA332" s="58">
        <f t="shared" si="22"/>
        <v>329</v>
      </c>
      <c r="AB332" s="58" t="s">
        <v>777</v>
      </c>
      <c r="AC332" s="58" t="s">
        <v>778</v>
      </c>
      <c r="AE332" s="70"/>
      <c r="AF332" s="71">
        <f t="shared" si="19"/>
        <v>0.83888888888888891</v>
      </c>
      <c r="AG332" s="70">
        <f t="shared" si="20"/>
        <v>0.755</v>
      </c>
      <c r="AH332" s="70">
        <f t="shared" si="25"/>
        <v>0.755</v>
      </c>
      <c r="AI332" s="53"/>
      <c r="AJ332" s="53"/>
      <c r="AK332" s="72"/>
      <c r="AL332" s="70">
        <v>0.755</v>
      </c>
      <c r="AM332" s="70"/>
      <c r="AN332" s="70"/>
      <c r="AP332" s="70"/>
      <c r="AQ332" s="70"/>
    </row>
    <row r="333" spans="1:43" ht="12.75" customHeight="1" x14ac:dyDescent="0.2">
      <c r="A333" s="43"/>
      <c r="B333" s="64" t="s">
        <v>780</v>
      </c>
      <c r="C333" s="65" t="s">
        <v>779</v>
      </c>
      <c r="D333" s="66">
        <v>0.79900000000000004</v>
      </c>
      <c r="E333" s="66">
        <v>0.69555</v>
      </c>
      <c r="F333" s="66">
        <v>0.96847000000000005</v>
      </c>
      <c r="G333" s="66">
        <v>5.9414400000000001</v>
      </c>
      <c r="H333" s="66">
        <v>8.1008999999999993</v>
      </c>
      <c r="I333" s="74">
        <v>0.87778</v>
      </c>
      <c r="L333" s="67"/>
      <c r="M333" s="67"/>
      <c r="N333" s="58">
        <f t="shared" si="18"/>
        <v>0.79900000000000004</v>
      </c>
      <c r="O333" s="67"/>
      <c r="W333" s="77"/>
      <c r="AA333" s="58">
        <f t="shared" si="22"/>
        <v>330</v>
      </c>
      <c r="AB333" s="58" t="s">
        <v>779</v>
      </c>
      <c r="AC333" s="58" t="s">
        <v>780</v>
      </c>
      <c r="AE333" s="70"/>
      <c r="AF333" s="71">
        <f t="shared" si="19"/>
        <v>0.88777777777777778</v>
      </c>
      <c r="AG333" s="70">
        <f t="shared" si="20"/>
        <v>0.79900000000000004</v>
      </c>
      <c r="AH333" s="70">
        <f t="shared" si="25"/>
        <v>0.79900000000000004</v>
      </c>
      <c r="AI333" s="53"/>
      <c r="AJ333" s="53"/>
      <c r="AK333" s="72"/>
      <c r="AL333" s="70">
        <v>0.79900000000000004</v>
      </c>
      <c r="AM333" s="70"/>
      <c r="AN333" s="70"/>
      <c r="AP333" s="70"/>
      <c r="AQ333" s="70"/>
    </row>
    <row r="334" spans="1:43" ht="12.75" customHeight="1" x14ac:dyDescent="0.2">
      <c r="A334" s="43"/>
      <c r="B334" s="64" t="s">
        <v>782</v>
      </c>
      <c r="C334" s="65" t="s">
        <v>781</v>
      </c>
      <c r="D334" s="66">
        <v>0.35599999999999998</v>
      </c>
      <c r="E334" s="66">
        <v>0.30991000000000002</v>
      </c>
      <c r="F334" s="66">
        <v>0.43151</v>
      </c>
      <c r="G334" s="66">
        <v>2.6472500000000001</v>
      </c>
      <c r="H334" s="66">
        <v>3.60941</v>
      </c>
      <c r="I334" s="74">
        <v>0.3911</v>
      </c>
      <c r="L334" s="67"/>
      <c r="M334" s="67"/>
      <c r="N334" s="58">
        <f t="shared" si="18"/>
        <v>0.35599999999999998</v>
      </c>
      <c r="O334" s="67"/>
      <c r="W334" s="77"/>
      <c r="AA334" s="58">
        <f t="shared" si="22"/>
        <v>331</v>
      </c>
      <c r="AB334" s="58" t="s">
        <v>781</v>
      </c>
      <c r="AC334" s="58" t="s">
        <v>782</v>
      </c>
      <c r="AE334" s="70"/>
      <c r="AF334" s="71">
        <f t="shared" si="19"/>
        <v>0.39555555555555555</v>
      </c>
      <c r="AG334" s="70">
        <f t="shared" si="20"/>
        <v>0.35599999999999998</v>
      </c>
      <c r="AH334" s="70">
        <f t="shared" si="25"/>
        <v>0.35599999999999998</v>
      </c>
      <c r="AI334" s="53"/>
      <c r="AJ334" s="53"/>
      <c r="AK334" s="72"/>
      <c r="AL334" s="70">
        <v>0.35599999999999998</v>
      </c>
      <c r="AM334" s="70"/>
      <c r="AN334" s="70"/>
      <c r="AP334" s="70"/>
      <c r="AQ334" s="70"/>
    </row>
    <row r="335" spans="1:43" ht="12.75" customHeight="1" x14ac:dyDescent="0.2">
      <c r="A335" s="43"/>
      <c r="B335" s="64" t="s">
        <v>784</v>
      </c>
      <c r="C335" s="65" t="s">
        <v>783</v>
      </c>
      <c r="D335" s="66">
        <v>0.25919999999999999</v>
      </c>
      <c r="E335" s="66">
        <v>0.22564000000000001</v>
      </c>
      <c r="F335" s="66">
        <v>0.31418000000000001</v>
      </c>
      <c r="G335" s="66">
        <v>1.92744</v>
      </c>
      <c r="H335" s="66">
        <v>2.62798</v>
      </c>
      <c r="I335" s="74">
        <v>0.28476000000000001</v>
      </c>
      <c r="L335" s="67"/>
      <c r="M335" s="67"/>
      <c r="N335" s="58">
        <f t="shared" si="18"/>
        <v>0.25919999999999999</v>
      </c>
      <c r="O335" s="67"/>
      <c r="W335" s="77"/>
      <c r="AA335" s="58">
        <f t="shared" si="22"/>
        <v>332</v>
      </c>
      <c r="AB335" s="58" t="s">
        <v>783</v>
      </c>
      <c r="AC335" s="58" t="s">
        <v>784</v>
      </c>
      <c r="AE335" s="70"/>
      <c r="AF335" s="71">
        <f t="shared" si="19"/>
        <v>0.28799999999999998</v>
      </c>
      <c r="AG335" s="70">
        <f t="shared" si="20"/>
        <v>0.25919999999999999</v>
      </c>
      <c r="AH335" s="70">
        <f t="shared" si="25"/>
        <v>0.25919999999999999</v>
      </c>
      <c r="AI335" s="53"/>
      <c r="AJ335" s="53"/>
      <c r="AK335" s="72"/>
      <c r="AL335" s="70">
        <v>0.25919999999999999</v>
      </c>
      <c r="AM335" s="70"/>
      <c r="AN335" s="70"/>
      <c r="AP335" s="70"/>
      <c r="AQ335" s="70"/>
    </row>
    <row r="336" spans="1:43" ht="12.75" customHeight="1" x14ac:dyDescent="0.2">
      <c r="A336" s="43"/>
      <c r="B336" s="64" t="s">
        <v>786</v>
      </c>
      <c r="C336" s="65" t="s">
        <v>785</v>
      </c>
      <c r="D336" s="66">
        <v>0.376</v>
      </c>
      <c r="E336" s="66">
        <v>0.32732</v>
      </c>
      <c r="F336" s="66">
        <v>0.45574999999999999</v>
      </c>
      <c r="G336" s="66">
        <v>2.7959700000000001</v>
      </c>
      <c r="H336" s="66">
        <v>3.8121900000000002</v>
      </c>
      <c r="I336" s="74">
        <v>0.41306999999999999</v>
      </c>
      <c r="L336" s="67"/>
      <c r="M336" s="67"/>
      <c r="N336" s="58">
        <f t="shared" si="18"/>
        <v>0.376</v>
      </c>
      <c r="O336" s="67"/>
      <c r="W336" s="77"/>
      <c r="AA336" s="58">
        <f t="shared" si="22"/>
        <v>333</v>
      </c>
      <c r="AB336" s="58" t="s">
        <v>785</v>
      </c>
      <c r="AC336" s="58" t="s">
        <v>786</v>
      </c>
      <c r="AE336" s="70"/>
      <c r="AF336" s="71">
        <f t="shared" si="19"/>
        <v>0.41777777777777775</v>
      </c>
      <c r="AG336" s="70">
        <f t="shared" si="20"/>
        <v>0.376</v>
      </c>
      <c r="AH336" s="70">
        <f t="shared" si="25"/>
        <v>0.376</v>
      </c>
      <c r="AI336" s="53"/>
      <c r="AJ336" s="53"/>
      <c r="AK336" s="72"/>
      <c r="AL336" s="70">
        <v>0.376</v>
      </c>
      <c r="AM336" s="70"/>
      <c r="AN336" s="70"/>
      <c r="AP336" s="70"/>
      <c r="AQ336" s="70"/>
    </row>
    <row r="337" spans="1:43" ht="12.75" customHeight="1" x14ac:dyDescent="0.2">
      <c r="A337" s="43"/>
      <c r="B337" s="64" t="s">
        <v>788</v>
      </c>
      <c r="C337" s="65" t="s">
        <v>787</v>
      </c>
      <c r="D337" s="66">
        <v>0.38269999999999998</v>
      </c>
      <c r="E337" s="66">
        <v>0.33315</v>
      </c>
      <c r="F337" s="66">
        <v>0.46387</v>
      </c>
      <c r="G337" s="66">
        <v>2.8458000000000001</v>
      </c>
      <c r="H337" s="66">
        <v>3.8801199999999998</v>
      </c>
      <c r="I337" s="74">
        <v>0.42043000000000003</v>
      </c>
      <c r="L337" s="67"/>
      <c r="M337" s="67"/>
      <c r="N337" s="58">
        <f t="shared" si="18"/>
        <v>0.38269999999999998</v>
      </c>
      <c r="O337" s="67"/>
      <c r="W337" s="77"/>
      <c r="AA337" s="58">
        <f t="shared" si="22"/>
        <v>334</v>
      </c>
      <c r="AB337" s="58" t="s">
        <v>787</v>
      </c>
      <c r="AC337" s="58" t="s">
        <v>788</v>
      </c>
      <c r="AE337" s="70"/>
      <c r="AF337" s="71">
        <f t="shared" si="19"/>
        <v>0.42522222222222217</v>
      </c>
      <c r="AG337" s="70">
        <f t="shared" si="20"/>
        <v>0.38269999999999998</v>
      </c>
      <c r="AH337" s="70">
        <f t="shared" si="25"/>
        <v>0.38269999999999998</v>
      </c>
      <c r="AI337" s="53"/>
      <c r="AJ337" s="53"/>
      <c r="AK337" s="72"/>
      <c r="AL337" s="70">
        <v>0.38269999999999998</v>
      </c>
      <c r="AM337" s="70"/>
      <c r="AN337" s="70"/>
      <c r="AP337" s="70"/>
      <c r="AQ337" s="70"/>
    </row>
    <row r="338" spans="1:43" ht="12.75" customHeight="1" x14ac:dyDescent="0.2">
      <c r="A338" s="43"/>
      <c r="B338" s="64" t="s">
        <v>790</v>
      </c>
      <c r="C338" s="65" t="s">
        <v>789</v>
      </c>
      <c r="D338" s="66">
        <v>0.38</v>
      </c>
      <c r="E338" s="66">
        <v>0.33079999999999998</v>
      </c>
      <c r="F338" s="66">
        <v>0.46060000000000001</v>
      </c>
      <c r="G338" s="66">
        <v>2.82572</v>
      </c>
      <c r="H338" s="66">
        <v>3.8527399999999998</v>
      </c>
      <c r="I338" s="74">
        <v>0.41747000000000001</v>
      </c>
      <c r="L338" s="67"/>
      <c r="M338" s="67"/>
      <c r="N338" s="58">
        <f t="shared" si="18"/>
        <v>0.38</v>
      </c>
      <c r="O338" s="67"/>
      <c r="W338" s="77"/>
      <c r="AA338" s="58">
        <f t="shared" si="22"/>
        <v>335</v>
      </c>
      <c r="AB338" s="58" t="s">
        <v>789</v>
      </c>
      <c r="AC338" s="58" t="s">
        <v>790</v>
      </c>
      <c r="AE338" s="70"/>
      <c r="AF338" s="71">
        <f t="shared" si="19"/>
        <v>0.42222222222222222</v>
      </c>
      <c r="AG338" s="70">
        <f t="shared" si="20"/>
        <v>0.38</v>
      </c>
      <c r="AH338" s="70">
        <f t="shared" si="25"/>
        <v>0.38</v>
      </c>
      <c r="AI338" s="53"/>
      <c r="AJ338" s="53"/>
      <c r="AK338" s="72"/>
      <c r="AL338" s="70">
        <v>0.38</v>
      </c>
      <c r="AM338" s="70"/>
      <c r="AN338" s="70"/>
      <c r="AP338" s="70"/>
      <c r="AQ338" s="70"/>
    </row>
    <row r="339" spans="1:43" ht="12.75" customHeight="1" x14ac:dyDescent="0.2">
      <c r="A339" s="43"/>
      <c r="B339" s="64" t="s">
        <v>792</v>
      </c>
      <c r="C339" s="65" t="s">
        <v>791</v>
      </c>
      <c r="D339" s="66">
        <v>0.38</v>
      </c>
      <c r="E339" s="66">
        <v>0.33079999999999998</v>
      </c>
      <c r="F339" s="66">
        <v>0.46060000000000001</v>
      </c>
      <c r="G339" s="66">
        <v>2.82572</v>
      </c>
      <c r="H339" s="66">
        <v>3.8527399999999998</v>
      </c>
      <c r="I339" s="74">
        <v>0.41747000000000001</v>
      </c>
      <c r="L339" s="67"/>
      <c r="M339" s="67"/>
      <c r="N339" s="58">
        <f t="shared" si="18"/>
        <v>0.38</v>
      </c>
      <c r="O339" s="67"/>
      <c r="W339" s="77"/>
      <c r="AA339" s="58">
        <f t="shared" si="22"/>
        <v>336</v>
      </c>
      <c r="AB339" s="58" t="s">
        <v>791</v>
      </c>
      <c r="AC339" s="58" t="s">
        <v>792</v>
      </c>
      <c r="AE339" s="70"/>
      <c r="AF339" s="71">
        <f t="shared" si="19"/>
        <v>0.42222222222222222</v>
      </c>
      <c r="AG339" s="70">
        <f t="shared" si="20"/>
        <v>0.38</v>
      </c>
      <c r="AH339" s="70">
        <f t="shared" si="25"/>
        <v>0.38</v>
      </c>
      <c r="AI339" s="53"/>
      <c r="AJ339" s="53"/>
      <c r="AK339" s="72"/>
      <c r="AL339" s="70">
        <v>0.38</v>
      </c>
      <c r="AM339" s="70"/>
      <c r="AN339" s="70"/>
      <c r="AP339" s="70"/>
      <c r="AQ339" s="70"/>
    </row>
    <row r="340" spans="1:43" ht="12.75" customHeight="1" x14ac:dyDescent="0.2">
      <c r="A340" s="43"/>
      <c r="B340" s="64" t="s">
        <v>794</v>
      </c>
      <c r="C340" s="65" t="s">
        <v>793</v>
      </c>
      <c r="D340" s="66">
        <v>0.4088</v>
      </c>
      <c r="E340" s="66">
        <v>0.35587000000000002</v>
      </c>
      <c r="F340" s="66">
        <v>0.49551000000000001</v>
      </c>
      <c r="G340" s="66">
        <v>3.0398800000000001</v>
      </c>
      <c r="H340" s="66">
        <v>4.1447399999999996</v>
      </c>
      <c r="I340" s="74">
        <v>0.44911000000000001</v>
      </c>
      <c r="L340" s="67"/>
      <c r="M340" s="67"/>
      <c r="N340" s="58">
        <f t="shared" si="18"/>
        <v>0.4088</v>
      </c>
      <c r="O340" s="67"/>
      <c r="W340" s="77"/>
      <c r="AA340" s="58">
        <f t="shared" si="22"/>
        <v>337</v>
      </c>
      <c r="AB340" s="58" t="s">
        <v>793</v>
      </c>
      <c r="AC340" s="58" t="s">
        <v>794</v>
      </c>
      <c r="AE340" s="70"/>
      <c r="AF340" s="71">
        <f t="shared" si="19"/>
        <v>0.45422222222222219</v>
      </c>
      <c r="AG340" s="70">
        <f t="shared" si="20"/>
        <v>0.4088</v>
      </c>
      <c r="AH340" s="70">
        <f t="shared" si="25"/>
        <v>0.4088</v>
      </c>
      <c r="AI340" s="53"/>
      <c r="AJ340" s="53"/>
      <c r="AK340" s="72"/>
      <c r="AL340" s="70">
        <v>0.4088</v>
      </c>
      <c r="AM340" s="70"/>
      <c r="AN340" s="70"/>
      <c r="AP340" s="70"/>
      <c r="AQ340" s="70"/>
    </row>
    <row r="341" spans="1:43" ht="12.75" customHeight="1" x14ac:dyDescent="0.2">
      <c r="A341" s="43"/>
      <c r="B341" s="64" t="s">
        <v>796</v>
      </c>
      <c r="C341" s="65" t="s">
        <v>795</v>
      </c>
      <c r="D341" s="66">
        <v>0.4088</v>
      </c>
      <c r="E341" s="66">
        <v>0.35587000000000002</v>
      </c>
      <c r="F341" s="66">
        <v>0.49551000000000001</v>
      </c>
      <c r="G341" s="66">
        <v>3.0398800000000001</v>
      </c>
      <c r="H341" s="66">
        <v>4.1447399999999996</v>
      </c>
      <c r="I341" s="74">
        <v>0.44911000000000001</v>
      </c>
      <c r="L341" s="67"/>
      <c r="M341" s="67"/>
      <c r="N341" s="58">
        <f t="shared" si="18"/>
        <v>0.4088</v>
      </c>
      <c r="O341" s="67"/>
      <c r="W341" s="77"/>
      <c r="AA341" s="58">
        <f t="shared" si="22"/>
        <v>338</v>
      </c>
      <c r="AB341" s="58" t="s">
        <v>795</v>
      </c>
      <c r="AC341" s="58" t="s">
        <v>796</v>
      </c>
      <c r="AE341" s="70"/>
      <c r="AF341" s="71">
        <f t="shared" si="19"/>
        <v>0.45422222222222219</v>
      </c>
      <c r="AG341" s="70">
        <f t="shared" si="20"/>
        <v>0.4088</v>
      </c>
      <c r="AH341" s="70">
        <f t="shared" si="25"/>
        <v>0.4088</v>
      </c>
      <c r="AI341" s="53"/>
      <c r="AJ341" s="53"/>
      <c r="AK341" s="72"/>
      <c r="AL341" s="70">
        <v>0.4088</v>
      </c>
      <c r="AM341" s="70"/>
      <c r="AN341" s="70"/>
      <c r="AP341" s="70"/>
      <c r="AQ341" s="70"/>
    </row>
    <row r="342" spans="1:43" ht="12.75" customHeight="1" x14ac:dyDescent="0.2">
      <c r="A342" s="43"/>
      <c r="B342" s="64" t="s">
        <v>798</v>
      </c>
      <c r="C342" s="65" t="s">
        <v>797</v>
      </c>
      <c r="D342" s="66">
        <v>0.2014</v>
      </c>
      <c r="E342" s="66">
        <v>0.17532</v>
      </c>
      <c r="F342" s="66">
        <v>0.24412</v>
      </c>
      <c r="G342" s="66">
        <v>1.49763</v>
      </c>
      <c r="H342" s="66">
        <v>2.0419499999999999</v>
      </c>
      <c r="I342" s="74">
        <v>0.22126000000000001</v>
      </c>
      <c r="L342" s="67"/>
      <c r="M342" s="67"/>
      <c r="N342" s="58">
        <f t="shared" si="18"/>
        <v>0.2014</v>
      </c>
      <c r="O342" s="67"/>
      <c r="W342" s="77"/>
      <c r="AA342" s="58">
        <f t="shared" si="22"/>
        <v>339</v>
      </c>
      <c r="AB342" s="58" t="s">
        <v>797</v>
      </c>
      <c r="AC342" s="58" t="s">
        <v>798</v>
      </c>
      <c r="AE342" s="70"/>
      <c r="AF342" s="71">
        <f t="shared" si="19"/>
        <v>0.22377777777777777</v>
      </c>
      <c r="AG342" s="70">
        <f t="shared" si="20"/>
        <v>0.2014</v>
      </c>
      <c r="AH342" s="70">
        <f t="shared" si="25"/>
        <v>0.2014</v>
      </c>
      <c r="AI342" s="53"/>
      <c r="AJ342" s="53"/>
      <c r="AK342" s="72"/>
      <c r="AL342" s="70">
        <v>0.2014</v>
      </c>
      <c r="AM342" s="70"/>
      <c r="AN342" s="70"/>
      <c r="AP342" s="70"/>
      <c r="AQ342" s="70"/>
    </row>
    <row r="343" spans="1:43" ht="12.75" customHeight="1" x14ac:dyDescent="0.2">
      <c r="A343" s="43"/>
      <c r="B343" s="64" t="s">
        <v>800</v>
      </c>
      <c r="C343" s="65" t="s">
        <v>799</v>
      </c>
      <c r="D343" s="66">
        <v>0.25</v>
      </c>
      <c r="E343" s="66">
        <v>0.21762999999999999</v>
      </c>
      <c r="F343" s="66">
        <v>0.30302000000000001</v>
      </c>
      <c r="G343" s="66">
        <v>1.85903</v>
      </c>
      <c r="H343" s="66">
        <v>2.5347</v>
      </c>
      <c r="I343" s="74">
        <v>0.27465000000000001</v>
      </c>
      <c r="L343" s="67"/>
      <c r="M343" s="67"/>
      <c r="N343" s="58">
        <f t="shared" si="18"/>
        <v>0.25</v>
      </c>
      <c r="O343" s="67"/>
      <c r="W343" s="77"/>
      <c r="AA343" s="58">
        <f t="shared" si="22"/>
        <v>340</v>
      </c>
      <c r="AB343" s="58" t="s">
        <v>799</v>
      </c>
      <c r="AC343" s="58" t="s">
        <v>800</v>
      </c>
      <c r="AE343" s="70"/>
      <c r="AF343" s="71">
        <f t="shared" si="19"/>
        <v>0.27777777777777779</v>
      </c>
      <c r="AG343" s="70">
        <f t="shared" si="20"/>
        <v>0.25</v>
      </c>
      <c r="AH343" s="70">
        <f t="shared" si="25"/>
        <v>0.25</v>
      </c>
      <c r="AI343" s="53"/>
      <c r="AJ343" s="53"/>
      <c r="AK343" s="72"/>
      <c r="AL343" s="70">
        <v>0.25</v>
      </c>
      <c r="AM343" s="70"/>
      <c r="AN343" s="70"/>
      <c r="AP343" s="70"/>
      <c r="AQ343" s="70"/>
    </row>
    <row r="344" spans="1:43" ht="12.75" customHeight="1" x14ac:dyDescent="0.2">
      <c r="A344" s="43"/>
      <c r="B344" s="64" t="s">
        <v>802</v>
      </c>
      <c r="C344" s="65" t="s">
        <v>801</v>
      </c>
      <c r="D344" s="66">
        <v>0.21360000000000001</v>
      </c>
      <c r="E344" s="66">
        <v>0.18595</v>
      </c>
      <c r="F344" s="66">
        <v>0.25890000000000002</v>
      </c>
      <c r="G344" s="66">
        <v>1.5883499999999999</v>
      </c>
      <c r="H344" s="66">
        <v>2.1656499999999999</v>
      </c>
      <c r="I344" s="74">
        <v>0.23466000000000001</v>
      </c>
      <c r="L344" s="67"/>
      <c r="M344" s="67"/>
      <c r="N344" s="58">
        <f t="shared" si="18"/>
        <v>0.21360000000000001</v>
      </c>
      <c r="O344" s="67"/>
      <c r="W344" s="77"/>
      <c r="AA344" s="58">
        <f t="shared" si="22"/>
        <v>341</v>
      </c>
      <c r="AB344" s="58" t="s">
        <v>801</v>
      </c>
      <c r="AC344" s="58" t="s">
        <v>802</v>
      </c>
      <c r="AE344" s="70"/>
      <c r="AF344" s="71">
        <f t="shared" si="19"/>
        <v>0.23733333333333334</v>
      </c>
      <c r="AG344" s="70">
        <f t="shared" si="20"/>
        <v>0.21360000000000001</v>
      </c>
      <c r="AH344" s="70">
        <f t="shared" si="25"/>
        <v>0.21360000000000001</v>
      </c>
      <c r="AI344" s="53"/>
      <c r="AJ344" s="53"/>
      <c r="AK344" s="72"/>
      <c r="AL344" s="70">
        <v>0.21360000000000001</v>
      </c>
      <c r="AM344" s="70"/>
      <c r="AN344" s="70"/>
      <c r="AP344" s="70"/>
      <c r="AQ344" s="70"/>
    </row>
    <row r="345" spans="1:43" ht="12.75" customHeight="1" x14ac:dyDescent="0.2">
      <c r="A345" s="43"/>
      <c r="B345" s="64" t="s">
        <v>804</v>
      </c>
      <c r="C345" s="65" t="s">
        <v>803</v>
      </c>
      <c r="D345" s="66">
        <v>0.21360000000000001</v>
      </c>
      <c r="E345" s="66">
        <v>0.18595</v>
      </c>
      <c r="F345" s="66">
        <v>0.25890000000000002</v>
      </c>
      <c r="G345" s="66">
        <v>1.5883499999999999</v>
      </c>
      <c r="H345" s="66">
        <v>2.1656499999999999</v>
      </c>
      <c r="I345" s="74">
        <v>0.23466000000000001</v>
      </c>
      <c r="L345" s="67"/>
      <c r="M345" s="67"/>
      <c r="N345" s="58">
        <f t="shared" si="18"/>
        <v>0.21360000000000001</v>
      </c>
      <c r="O345" s="67"/>
      <c r="W345" s="77"/>
      <c r="AA345" s="58">
        <f t="shared" si="22"/>
        <v>342</v>
      </c>
      <c r="AB345" s="58" t="s">
        <v>803</v>
      </c>
      <c r="AC345" s="58" t="s">
        <v>804</v>
      </c>
      <c r="AE345" s="70"/>
      <c r="AF345" s="71">
        <f t="shared" si="19"/>
        <v>0.23733333333333334</v>
      </c>
      <c r="AG345" s="70">
        <f t="shared" si="20"/>
        <v>0.21360000000000001</v>
      </c>
      <c r="AH345" s="70">
        <f t="shared" si="25"/>
        <v>0.21360000000000001</v>
      </c>
      <c r="AI345" s="53"/>
      <c r="AJ345" s="53"/>
      <c r="AK345" s="72"/>
      <c r="AL345" s="70">
        <v>0.21360000000000001</v>
      </c>
      <c r="AM345" s="70"/>
      <c r="AN345" s="70"/>
      <c r="AP345" s="70"/>
      <c r="AQ345" s="70"/>
    </row>
    <row r="346" spans="1:43" ht="12.75" customHeight="1" x14ac:dyDescent="0.2">
      <c r="A346" s="43"/>
      <c r="B346" s="64" t="s">
        <v>806</v>
      </c>
      <c r="C346" s="65" t="s">
        <v>805</v>
      </c>
      <c r="D346" s="66">
        <v>0.2278</v>
      </c>
      <c r="E346" s="66">
        <v>0.19830999999999999</v>
      </c>
      <c r="F346" s="66">
        <v>0.27611999999999998</v>
      </c>
      <c r="G346" s="66">
        <v>1.69394</v>
      </c>
      <c r="H346" s="66">
        <v>2.3096199999999998</v>
      </c>
      <c r="I346" s="74">
        <v>0.25025999999999998</v>
      </c>
      <c r="L346" s="67"/>
      <c r="M346" s="67"/>
      <c r="N346" s="58">
        <f t="shared" si="18"/>
        <v>0.2278</v>
      </c>
      <c r="O346" s="67"/>
      <c r="W346" s="77"/>
      <c r="AA346" s="58">
        <f t="shared" si="22"/>
        <v>343</v>
      </c>
      <c r="AB346" s="58" t="s">
        <v>805</v>
      </c>
      <c r="AC346" s="58" t="s">
        <v>806</v>
      </c>
      <c r="AE346" s="70"/>
      <c r="AF346" s="71">
        <f t="shared" si="19"/>
        <v>0.25311111111111112</v>
      </c>
      <c r="AG346" s="70">
        <f t="shared" si="20"/>
        <v>0.2278</v>
      </c>
      <c r="AH346" s="70">
        <f t="shared" si="25"/>
        <v>0.2278</v>
      </c>
      <c r="AI346" s="53"/>
      <c r="AJ346" s="53"/>
      <c r="AK346" s="72"/>
      <c r="AL346" s="70">
        <v>0.2278</v>
      </c>
      <c r="AM346" s="70"/>
      <c r="AN346" s="70"/>
      <c r="AP346" s="70"/>
      <c r="AQ346" s="70"/>
    </row>
    <row r="347" spans="1:43" ht="12.75" customHeight="1" x14ac:dyDescent="0.2">
      <c r="A347" s="43"/>
      <c r="B347" s="64" t="s">
        <v>808</v>
      </c>
      <c r="C347" s="65" t="s">
        <v>807</v>
      </c>
      <c r="D347" s="66">
        <v>3.9E-2</v>
      </c>
      <c r="E347" s="66">
        <v>3.3950000000000001E-2</v>
      </c>
      <c r="F347" s="66">
        <v>4.727E-2</v>
      </c>
      <c r="G347" s="66">
        <v>0.29000999999999999</v>
      </c>
      <c r="H347" s="66">
        <v>0.39540999999999998</v>
      </c>
      <c r="I347" s="74">
        <v>4.2849999999999999E-2</v>
      </c>
      <c r="L347" s="67"/>
      <c r="M347" s="67"/>
      <c r="N347" s="58">
        <f t="shared" si="18"/>
        <v>3.9E-2</v>
      </c>
      <c r="O347" s="67"/>
      <c r="W347" s="77"/>
      <c r="AA347" s="58">
        <f t="shared" si="22"/>
        <v>344</v>
      </c>
      <c r="AB347" s="58" t="s">
        <v>807</v>
      </c>
      <c r="AC347" s="58" t="s">
        <v>808</v>
      </c>
      <c r="AE347" s="70"/>
      <c r="AF347" s="71">
        <f t="shared" si="19"/>
        <v>4.3333333333333335E-2</v>
      </c>
      <c r="AG347" s="70">
        <f t="shared" si="20"/>
        <v>3.9E-2</v>
      </c>
      <c r="AH347" s="70">
        <f t="shared" si="25"/>
        <v>3.9E-2</v>
      </c>
      <c r="AI347" s="53"/>
      <c r="AJ347" s="53"/>
      <c r="AK347" s="72"/>
      <c r="AL347" s="70">
        <v>3.9E-2</v>
      </c>
      <c r="AM347" s="70"/>
      <c r="AN347" s="70"/>
      <c r="AP347" s="70"/>
      <c r="AQ347" s="70"/>
    </row>
    <row r="348" spans="1:43" ht="12.75" customHeight="1" x14ac:dyDescent="0.2">
      <c r="A348" s="43"/>
      <c r="B348" s="64" t="s">
        <v>810</v>
      </c>
      <c r="C348" s="65" t="s">
        <v>809</v>
      </c>
      <c r="D348" s="66">
        <v>3.5000000000000003E-2</v>
      </c>
      <c r="E348" s="66">
        <v>3.0470000000000001E-2</v>
      </c>
      <c r="F348" s="66">
        <v>4.2419999999999999E-2</v>
      </c>
      <c r="G348" s="66">
        <v>0.26025999999999999</v>
      </c>
      <c r="H348" s="66">
        <v>0.35486000000000001</v>
      </c>
      <c r="I348" s="74">
        <v>3.8449999999999998E-2</v>
      </c>
      <c r="L348" s="67"/>
      <c r="M348" s="67"/>
      <c r="N348" s="58">
        <f t="shared" si="18"/>
        <v>3.5000000000000003E-2</v>
      </c>
      <c r="O348" s="67"/>
      <c r="W348" s="77"/>
      <c r="AA348" s="58">
        <f t="shared" si="22"/>
        <v>345</v>
      </c>
      <c r="AB348" s="58" t="s">
        <v>809</v>
      </c>
      <c r="AC348" s="58" t="s">
        <v>810</v>
      </c>
      <c r="AE348" s="70"/>
      <c r="AF348" s="71">
        <f t="shared" si="19"/>
        <v>3.888888888888889E-2</v>
      </c>
      <c r="AG348" s="70">
        <f t="shared" si="20"/>
        <v>3.5000000000000003E-2</v>
      </c>
      <c r="AH348" s="70">
        <f t="shared" si="25"/>
        <v>3.5000000000000003E-2</v>
      </c>
      <c r="AI348" s="53"/>
      <c r="AJ348" s="53"/>
      <c r="AK348" s="72"/>
      <c r="AL348" s="70">
        <v>3.5000000000000003E-2</v>
      </c>
      <c r="AM348" s="70"/>
      <c r="AN348" s="70"/>
      <c r="AP348" s="70"/>
      <c r="AQ348" s="70"/>
    </row>
    <row r="349" spans="1:43" ht="12.75" customHeight="1" x14ac:dyDescent="0.2">
      <c r="A349" s="43"/>
      <c r="B349" s="64" t="s">
        <v>812</v>
      </c>
      <c r="C349" s="65" t="s">
        <v>811</v>
      </c>
      <c r="D349" s="66">
        <v>3.5999999999999999E-3</v>
      </c>
      <c r="E349" s="66">
        <v>3.13E-3</v>
      </c>
      <c r="F349" s="66">
        <v>4.3600000000000002E-3</v>
      </c>
      <c r="G349" s="66">
        <v>2.6769999999999999E-2</v>
      </c>
      <c r="H349" s="66">
        <v>3.6499999999999998E-2</v>
      </c>
      <c r="I349" s="74">
        <v>3.9500000000000004E-3</v>
      </c>
      <c r="L349" s="67"/>
      <c r="M349" s="67"/>
      <c r="N349" s="58">
        <f t="shared" si="18"/>
        <v>3.5999999999999999E-3</v>
      </c>
      <c r="O349" s="67"/>
      <c r="W349" s="77"/>
      <c r="AA349" s="58">
        <f t="shared" si="22"/>
        <v>346</v>
      </c>
      <c r="AB349" s="58" t="s">
        <v>811</v>
      </c>
      <c r="AC349" s="58" t="s">
        <v>812</v>
      </c>
      <c r="AE349" s="70"/>
      <c r="AF349" s="71">
        <f t="shared" si="19"/>
        <v>4.0000000000000001E-3</v>
      </c>
      <c r="AG349" s="70">
        <f t="shared" si="20"/>
        <v>3.5999999999999999E-3</v>
      </c>
      <c r="AH349" s="70">
        <f t="shared" si="25"/>
        <v>3.5999999999999999E-3</v>
      </c>
      <c r="AI349" s="53"/>
      <c r="AJ349" s="53"/>
      <c r="AK349" s="72"/>
      <c r="AL349" s="70">
        <v>3.5999999999999999E-3</v>
      </c>
      <c r="AM349" s="70"/>
      <c r="AN349" s="70"/>
      <c r="AP349" s="70"/>
      <c r="AQ349" s="70"/>
    </row>
    <row r="350" spans="1:43" ht="12.75" customHeight="1" x14ac:dyDescent="0.2">
      <c r="A350" s="43"/>
      <c r="B350" s="64" t="s">
        <v>814</v>
      </c>
      <c r="C350" s="65" t="s">
        <v>813</v>
      </c>
      <c r="D350" s="66">
        <v>1.72E-2</v>
      </c>
      <c r="E350" s="66">
        <v>1.4970000000000001E-2</v>
      </c>
      <c r="F350" s="66">
        <v>2.085E-2</v>
      </c>
      <c r="G350" s="66">
        <v>0.12790000000000001</v>
      </c>
      <c r="H350" s="66">
        <v>0.17438999999999999</v>
      </c>
      <c r="I350" s="74">
        <v>1.89E-2</v>
      </c>
      <c r="L350" s="67"/>
      <c r="M350" s="67"/>
      <c r="N350" s="58">
        <f t="shared" si="18"/>
        <v>1.72E-2</v>
      </c>
      <c r="O350" s="67"/>
      <c r="W350" s="77"/>
      <c r="AA350" s="58">
        <f t="shared" si="22"/>
        <v>347</v>
      </c>
      <c r="AB350" s="58" t="s">
        <v>813</v>
      </c>
      <c r="AC350" s="58" t="s">
        <v>814</v>
      </c>
      <c r="AE350" s="70"/>
      <c r="AF350" s="71">
        <f t="shared" si="19"/>
        <v>1.911111111111111E-2</v>
      </c>
      <c r="AG350" s="70">
        <f t="shared" si="20"/>
        <v>1.72E-2</v>
      </c>
      <c r="AH350" s="70">
        <f t="shared" si="25"/>
        <v>1.72E-2</v>
      </c>
      <c r="AI350" s="53"/>
      <c r="AJ350" s="53"/>
      <c r="AK350" s="72"/>
      <c r="AL350" s="70">
        <v>1.72E-2</v>
      </c>
      <c r="AM350" s="70"/>
      <c r="AN350" s="70"/>
      <c r="AP350" s="70"/>
      <c r="AQ350" s="70"/>
    </row>
    <row r="351" spans="1:43" ht="12.75" customHeight="1" x14ac:dyDescent="0.2">
      <c r="A351" s="43"/>
      <c r="B351" s="64" t="s">
        <v>816</v>
      </c>
      <c r="C351" s="65" t="s">
        <v>815</v>
      </c>
      <c r="D351" s="66">
        <v>1.72E-2</v>
      </c>
      <c r="E351" s="66">
        <v>1.4970000000000001E-2</v>
      </c>
      <c r="F351" s="66">
        <v>2.085E-2</v>
      </c>
      <c r="G351" s="66">
        <v>0.12790000000000001</v>
      </c>
      <c r="H351" s="66">
        <v>0.17438999999999999</v>
      </c>
      <c r="I351" s="74">
        <v>1.89E-2</v>
      </c>
      <c r="L351" s="67"/>
      <c r="M351" s="67"/>
      <c r="N351" s="58">
        <f t="shared" si="18"/>
        <v>1.72E-2</v>
      </c>
      <c r="O351" s="67"/>
      <c r="W351" s="77"/>
      <c r="AA351" s="58">
        <f t="shared" si="22"/>
        <v>348</v>
      </c>
      <c r="AB351" s="58" t="s">
        <v>815</v>
      </c>
      <c r="AC351" s="58" t="s">
        <v>816</v>
      </c>
      <c r="AE351" s="70"/>
      <c r="AF351" s="71">
        <f t="shared" si="19"/>
        <v>1.911111111111111E-2</v>
      </c>
      <c r="AG351" s="70">
        <f t="shared" si="20"/>
        <v>1.72E-2</v>
      </c>
      <c r="AH351" s="70">
        <f t="shared" si="25"/>
        <v>1.72E-2</v>
      </c>
      <c r="AI351" s="53"/>
      <c r="AJ351" s="53"/>
      <c r="AK351" s="72"/>
      <c r="AL351" s="70">
        <v>1.72E-2</v>
      </c>
      <c r="AM351" s="70"/>
      <c r="AN351" s="70"/>
      <c r="AP351" s="70"/>
      <c r="AQ351" s="70"/>
    </row>
    <row r="352" spans="1:43" ht="12.75" customHeight="1" x14ac:dyDescent="0.2">
      <c r="A352" s="43"/>
      <c r="B352" s="64" t="s">
        <v>818</v>
      </c>
      <c r="C352" s="65" t="s">
        <v>817</v>
      </c>
      <c r="D352" s="66">
        <v>1.72E-2</v>
      </c>
      <c r="E352" s="66">
        <v>1.4970000000000001E-2</v>
      </c>
      <c r="F352" s="66">
        <v>2.085E-2</v>
      </c>
      <c r="G352" s="66">
        <v>0.12790000000000001</v>
      </c>
      <c r="H352" s="66">
        <v>0.17438999999999999</v>
      </c>
      <c r="I352" s="74">
        <v>1.89E-2</v>
      </c>
      <c r="L352" s="67"/>
      <c r="M352" s="67"/>
      <c r="N352" s="58">
        <f t="shared" si="18"/>
        <v>1.72E-2</v>
      </c>
      <c r="O352" s="67"/>
      <c r="W352" s="77"/>
      <c r="AA352" s="58">
        <f t="shared" si="22"/>
        <v>349</v>
      </c>
      <c r="AB352" s="58" t="s">
        <v>817</v>
      </c>
      <c r="AC352" s="58" t="s">
        <v>818</v>
      </c>
      <c r="AE352" s="70"/>
      <c r="AF352" s="71">
        <f t="shared" si="19"/>
        <v>1.911111111111111E-2</v>
      </c>
      <c r="AG352" s="70">
        <f t="shared" si="20"/>
        <v>1.72E-2</v>
      </c>
      <c r="AH352" s="70">
        <f t="shared" si="25"/>
        <v>1.72E-2</v>
      </c>
      <c r="AI352" s="53"/>
      <c r="AJ352" s="53"/>
      <c r="AK352" s="72"/>
      <c r="AL352" s="70">
        <v>1.72E-2</v>
      </c>
      <c r="AM352" s="70"/>
      <c r="AN352" s="70"/>
      <c r="AP352" s="70"/>
      <c r="AQ352" s="70"/>
    </row>
    <row r="353" spans="1:43" ht="12.75" customHeight="1" x14ac:dyDescent="0.2">
      <c r="A353" s="43"/>
      <c r="B353" s="64" t="s">
        <v>820</v>
      </c>
      <c r="C353" s="65" t="s">
        <v>819</v>
      </c>
      <c r="D353" s="66">
        <v>1.72E-2</v>
      </c>
      <c r="E353" s="66">
        <v>1.4970000000000001E-2</v>
      </c>
      <c r="F353" s="66">
        <v>2.085E-2</v>
      </c>
      <c r="G353" s="66">
        <v>0.12790000000000001</v>
      </c>
      <c r="H353" s="66">
        <v>0.17438999999999999</v>
      </c>
      <c r="I353" s="74">
        <v>1.89E-2</v>
      </c>
      <c r="L353" s="67"/>
      <c r="M353" s="67"/>
      <c r="N353" s="58">
        <f t="shared" si="18"/>
        <v>1.72E-2</v>
      </c>
      <c r="O353" s="67"/>
      <c r="W353" s="77"/>
      <c r="AA353" s="58">
        <f t="shared" si="22"/>
        <v>350</v>
      </c>
      <c r="AB353" s="58" t="s">
        <v>819</v>
      </c>
      <c r="AC353" s="58" t="s">
        <v>820</v>
      </c>
      <c r="AE353" s="70"/>
      <c r="AF353" s="71">
        <f t="shared" si="19"/>
        <v>1.911111111111111E-2</v>
      </c>
      <c r="AG353" s="70">
        <f t="shared" si="20"/>
        <v>1.72E-2</v>
      </c>
      <c r="AH353" s="70">
        <f t="shared" si="25"/>
        <v>1.72E-2</v>
      </c>
      <c r="AI353" s="53"/>
      <c r="AJ353" s="53"/>
      <c r="AK353" s="72"/>
      <c r="AL353" s="70">
        <v>1.72E-2</v>
      </c>
      <c r="AM353" s="70"/>
      <c r="AN353" s="70"/>
      <c r="AP353" s="70"/>
      <c r="AQ353" s="70"/>
    </row>
    <row r="354" spans="1:43" ht="12.75" customHeight="1" x14ac:dyDescent="0.2">
      <c r="A354" s="43"/>
      <c r="B354" s="64" t="s">
        <v>822</v>
      </c>
      <c r="C354" s="65" t="s">
        <v>821</v>
      </c>
      <c r="D354" s="66">
        <v>1.2500000000000001E-2</v>
      </c>
      <c r="E354" s="66">
        <v>1.0880000000000001E-2</v>
      </c>
      <c r="F354" s="66">
        <v>1.515E-2</v>
      </c>
      <c r="G354" s="66">
        <v>9.2950000000000005E-2</v>
      </c>
      <c r="H354" s="66">
        <v>0.12673000000000001</v>
      </c>
      <c r="I354" s="74">
        <v>1.3729999999999999E-2</v>
      </c>
      <c r="L354" s="67"/>
      <c r="M354" s="67"/>
      <c r="N354" s="58">
        <f t="shared" si="18"/>
        <v>1.2500000000000001E-2</v>
      </c>
      <c r="O354" s="67"/>
      <c r="W354" s="77"/>
      <c r="AA354" s="58">
        <f t="shared" si="22"/>
        <v>351</v>
      </c>
      <c r="AB354" s="58" t="s">
        <v>821</v>
      </c>
      <c r="AC354" s="58" t="s">
        <v>822</v>
      </c>
      <c r="AE354" s="70"/>
      <c r="AF354" s="71">
        <f t="shared" si="19"/>
        <v>1.388888888888889E-2</v>
      </c>
      <c r="AG354" s="70">
        <f t="shared" si="20"/>
        <v>1.2500000000000001E-2</v>
      </c>
      <c r="AH354" s="70">
        <f t="shared" si="25"/>
        <v>1.2500000000000001E-2</v>
      </c>
      <c r="AI354" s="53"/>
      <c r="AJ354" s="53"/>
      <c r="AK354" s="72"/>
      <c r="AL354" s="70">
        <v>1.2500000000000001E-2</v>
      </c>
      <c r="AM354" s="70"/>
      <c r="AN354" s="70"/>
      <c r="AP354" s="70"/>
      <c r="AQ354" s="70"/>
    </row>
    <row r="355" spans="1:43" ht="12.75" customHeight="1" x14ac:dyDescent="0.2">
      <c r="A355" s="43"/>
      <c r="B355" s="64" t="s">
        <v>824</v>
      </c>
      <c r="C355" s="65" t="s">
        <v>823</v>
      </c>
      <c r="D355" s="66">
        <v>2.8199999999999999E-2</v>
      </c>
      <c r="E355" s="66">
        <v>2.4549999999999999E-2</v>
      </c>
      <c r="F355" s="66">
        <v>3.4180000000000002E-2</v>
      </c>
      <c r="G355" s="66">
        <v>0.2097</v>
      </c>
      <c r="H355" s="66">
        <v>0.28591</v>
      </c>
      <c r="I355" s="74">
        <v>3.0980000000000001E-2</v>
      </c>
      <c r="L355" s="67"/>
      <c r="M355" s="67"/>
      <c r="N355" s="58">
        <f t="shared" si="18"/>
        <v>2.8199999999999999E-2</v>
      </c>
      <c r="O355" s="67"/>
      <c r="W355" s="77"/>
      <c r="AA355" s="58">
        <f t="shared" si="22"/>
        <v>352</v>
      </c>
      <c r="AB355" s="58" t="s">
        <v>823</v>
      </c>
      <c r="AC355" s="58" t="s">
        <v>824</v>
      </c>
      <c r="AE355" s="70"/>
      <c r="AF355" s="71">
        <f t="shared" si="19"/>
        <v>3.1333333333333331E-2</v>
      </c>
      <c r="AG355" s="70">
        <f t="shared" si="20"/>
        <v>2.8199999999999999E-2</v>
      </c>
      <c r="AH355" s="70">
        <f t="shared" si="25"/>
        <v>2.8199999999999999E-2</v>
      </c>
      <c r="AI355" s="53"/>
      <c r="AJ355" s="53"/>
      <c r="AK355" s="72"/>
      <c r="AL355" s="70">
        <v>2.8199999999999999E-2</v>
      </c>
      <c r="AM355" s="70"/>
      <c r="AN355" s="70"/>
      <c r="AP355" s="70"/>
      <c r="AQ355" s="70"/>
    </row>
    <row r="356" spans="1:43" ht="12.75" customHeight="1" x14ac:dyDescent="0.2">
      <c r="A356" s="43"/>
      <c r="B356" s="64" t="s">
        <v>826</v>
      </c>
      <c r="C356" s="65" t="s">
        <v>825</v>
      </c>
      <c r="D356" s="66">
        <v>1.6899999999999998E-2</v>
      </c>
      <c r="E356" s="66">
        <v>1.4710000000000001E-2</v>
      </c>
      <c r="F356" s="66">
        <v>2.0480000000000002E-2</v>
      </c>
      <c r="G356" s="66">
        <v>0.12567</v>
      </c>
      <c r="H356" s="66">
        <v>0.17135</v>
      </c>
      <c r="I356" s="74">
        <v>1.857E-2</v>
      </c>
      <c r="L356" s="67"/>
      <c r="M356" s="67"/>
      <c r="N356" s="58">
        <f t="shared" si="18"/>
        <v>1.6899999999999998E-2</v>
      </c>
      <c r="O356" s="67"/>
      <c r="W356" s="77"/>
      <c r="AA356" s="58">
        <f t="shared" si="22"/>
        <v>353</v>
      </c>
      <c r="AB356" s="58" t="s">
        <v>825</v>
      </c>
      <c r="AC356" s="58" t="s">
        <v>826</v>
      </c>
      <c r="AE356" s="70"/>
      <c r="AF356" s="71">
        <f t="shared" si="19"/>
        <v>1.8777777777777775E-2</v>
      </c>
      <c r="AG356" s="70">
        <f t="shared" si="20"/>
        <v>1.6899999999999998E-2</v>
      </c>
      <c r="AH356" s="70">
        <f t="shared" si="25"/>
        <v>1.6899999999999998E-2</v>
      </c>
      <c r="AI356" s="53"/>
      <c r="AJ356" s="53"/>
      <c r="AK356" s="72"/>
      <c r="AL356" s="70">
        <v>1.6899999999999998E-2</v>
      </c>
      <c r="AM356" s="70"/>
      <c r="AN356" s="70"/>
      <c r="AP356" s="70"/>
      <c r="AQ356" s="70"/>
    </row>
    <row r="357" spans="1:43" ht="12.75" customHeight="1" x14ac:dyDescent="0.2">
      <c r="A357" s="43"/>
      <c r="B357" s="64" t="s">
        <v>828</v>
      </c>
      <c r="C357" s="65" t="s">
        <v>827</v>
      </c>
      <c r="D357" s="66">
        <v>1.6899999999999998E-2</v>
      </c>
      <c r="E357" s="66">
        <v>1.4710000000000001E-2</v>
      </c>
      <c r="F357" s="66">
        <v>2.0480000000000002E-2</v>
      </c>
      <c r="G357" s="66">
        <v>0.12567</v>
      </c>
      <c r="H357" s="66">
        <v>0.17135</v>
      </c>
      <c r="I357" s="74">
        <v>1.857E-2</v>
      </c>
      <c r="L357" s="67"/>
      <c r="M357" s="67"/>
      <c r="N357" s="58">
        <f t="shared" si="18"/>
        <v>1.6899999999999998E-2</v>
      </c>
      <c r="O357" s="67"/>
      <c r="W357" s="77"/>
      <c r="AA357" s="58">
        <f t="shared" si="22"/>
        <v>354</v>
      </c>
      <c r="AB357" s="58" t="s">
        <v>827</v>
      </c>
      <c r="AC357" s="58" t="s">
        <v>828</v>
      </c>
      <c r="AE357" s="70"/>
      <c r="AF357" s="71">
        <f t="shared" si="19"/>
        <v>1.8777777777777775E-2</v>
      </c>
      <c r="AG357" s="70">
        <f t="shared" si="20"/>
        <v>1.6899999999999998E-2</v>
      </c>
      <c r="AH357" s="70">
        <f t="shared" si="25"/>
        <v>1.6899999999999998E-2</v>
      </c>
      <c r="AI357" s="53"/>
      <c r="AJ357" s="53"/>
      <c r="AK357" s="72"/>
      <c r="AL357" s="70">
        <v>1.6899999999999998E-2</v>
      </c>
      <c r="AM357" s="70"/>
      <c r="AN357" s="70"/>
      <c r="AP357" s="70"/>
      <c r="AQ357" s="70"/>
    </row>
    <row r="358" spans="1:43" ht="12.75" customHeight="1" x14ac:dyDescent="0.2">
      <c r="A358" s="43"/>
      <c r="B358" s="64" t="s">
        <v>830</v>
      </c>
      <c r="C358" s="65" t="s">
        <v>829</v>
      </c>
      <c r="D358" s="66">
        <v>1.6E-2</v>
      </c>
      <c r="E358" s="66">
        <v>1.393E-2</v>
      </c>
      <c r="F358" s="66">
        <v>1.9390000000000001E-2</v>
      </c>
      <c r="G358" s="66">
        <v>0.11898</v>
      </c>
      <c r="H358" s="66">
        <v>0.16222</v>
      </c>
      <c r="I358" s="74">
        <v>1.7579999999999998E-2</v>
      </c>
      <c r="L358" s="67"/>
      <c r="M358" s="67"/>
      <c r="N358" s="58">
        <f t="shared" si="18"/>
        <v>1.6E-2</v>
      </c>
      <c r="O358" s="67"/>
      <c r="W358" s="77"/>
      <c r="AA358" s="58">
        <f t="shared" si="22"/>
        <v>355</v>
      </c>
      <c r="AB358" s="58" t="s">
        <v>829</v>
      </c>
      <c r="AC358" s="58" t="s">
        <v>830</v>
      </c>
      <c r="AE358" s="70"/>
      <c r="AF358" s="71">
        <f t="shared" si="19"/>
        <v>1.7777777777777778E-2</v>
      </c>
      <c r="AG358" s="70">
        <f t="shared" si="20"/>
        <v>1.6E-2</v>
      </c>
      <c r="AH358" s="70">
        <f t="shared" si="25"/>
        <v>1.6E-2</v>
      </c>
      <c r="AI358" s="53"/>
      <c r="AJ358" s="53"/>
      <c r="AK358" s="72"/>
      <c r="AL358" s="70">
        <v>1.6E-2</v>
      </c>
      <c r="AM358" s="70"/>
      <c r="AN358" s="70"/>
      <c r="AP358" s="70"/>
      <c r="AQ358" s="70"/>
    </row>
    <row r="359" spans="1:43" ht="12.75" customHeight="1" x14ac:dyDescent="0.2">
      <c r="A359" s="43"/>
      <c r="B359" s="64" t="s">
        <v>832</v>
      </c>
      <c r="C359" s="65" t="s">
        <v>831</v>
      </c>
      <c r="D359" s="66">
        <v>6.9000000000000006E-2</v>
      </c>
      <c r="E359" s="66">
        <v>6.0069999999999998E-2</v>
      </c>
      <c r="F359" s="66">
        <v>8.3629999999999996E-2</v>
      </c>
      <c r="G359" s="66">
        <v>0.51309000000000005</v>
      </c>
      <c r="H359" s="66">
        <v>0.69957999999999998</v>
      </c>
      <c r="I359" s="74">
        <v>7.5800000000000006E-2</v>
      </c>
      <c r="L359" s="67"/>
      <c r="M359" s="67"/>
      <c r="N359" s="58">
        <f t="shared" si="18"/>
        <v>6.9000000000000006E-2</v>
      </c>
      <c r="O359" s="67"/>
      <c r="W359" s="77"/>
      <c r="AA359" s="58">
        <f t="shared" si="22"/>
        <v>356</v>
      </c>
      <c r="AB359" s="58" t="s">
        <v>831</v>
      </c>
      <c r="AC359" s="58" t="s">
        <v>832</v>
      </c>
      <c r="AE359" s="70"/>
      <c r="AF359" s="71">
        <f t="shared" si="19"/>
        <v>7.6666666666666675E-2</v>
      </c>
      <c r="AG359" s="70">
        <f t="shared" si="20"/>
        <v>6.9000000000000006E-2</v>
      </c>
      <c r="AH359" s="70">
        <f t="shared" si="25"/>
        <v>6.9000000000000006E-2</v>
      </c>
      <c r="AI359" s="53"/>
      <c r="AJ359" s="53"/>
      <c r="AK359" s="72"/>
      <c r="AL359" s="70">
        <v>6.9000000000000006E-2</v>
      </c>
      <c r="AM359" s="70"/>
      <c r="AN359" s="70"/>
      <c r="AP359" s="70"/>
      <c r="AQ359" s="70"/>
    </row>
    <row r="360" spans="1:43" ht="12.75" customHeight="1" x14ac:dyDescent="0.2">
      <c r="A360" s="43"/>
      <c r="B360" s="64" t="s">
        <v>834</v>
      </c>
      <c r="C360" s="65" t="s">
        <v>833</v>
      </c>
      <c r="D360" s="66">
        <v>6.25E-2</v>
      </c>
      <c r="E360" s="66">
        <v>5.441E-2</v>
      </c>
      <c r="F360" s="66">
        <v>7.5759999999999994E-2</v>
      </c>
      <c r="G360" s="66">
        <v>0.46476000000000001</v>
      </c>
      <c r="H360" s="66">
        <v>0.63366999999999996</v>
      </c>
      <c r="I360" s="74">
        <v>6.8659999999999999E-2</v>
      </c>
      <c r="L360" s="67"/>
      <c r="M360" s="67"/>
      <c r="N360" s="58">
        <f t="shared" si="18"/>
        <v>6.25E-2</v>
      </c>
      <c r="O360" s="67"/>
      <c r="W360" s="77"/>
      <c r="AA360" s="58">
        <f t="shared" si="22"/>
        <v>357</v>
      </c>
      <c r="AB360" s="58" t="s">
        <v>833</v>
      </c>
      <c r="AC360" s="58" t="s">
        <v>834</v>
      </c>
      <c r="AE360" s="70"/>
      <c r="AF360" s="71">
        <f t="shared" si="19"/>
        <v>6.9444444444444448E-2</v>
      </c>
      <c r="AG360" s="70">
        <f t="shared" si="20"/>
        <v>6.25E-2</v>
      </c>
      <c r="AH360" s="70">
        <f t="shared" si="25"/>
        <v>6.25E-2</v>
      </c>
      <c r="AI360" s="53"/>
      <c r="AJ360" s="53"/>
      <c r="AK360" s="72"/>
      <c r="AL360" s="70">
        <v>6.25E-2</v>
      </c>
      <c r="AM360" s="70"/>
      <c r="AN360" s="70"/>
      <c r="AP360" s="70"/>
      <c r="AQ360" s="70"/>
    </row>
    <row r="361" spans="1:43" ht="12.75" customHeight="1" x14ac:dyDescent="0.2">
      <c r="A361" s="43"/>
      <c r="B361" s="64" t="s">
        <v>836</v>
      </c>
      <c r="C361" s="65" t="s">
        <v>835</v>
      </c>
      <c r="D361" s="66">
        <v>6.1800000000000001E-2</v>
      </c>
      <c r="E361" s="66">
        <v>5.3800000000000001E-2</v>
      </c>
      <c r="F361" s="66">
        <v>7.4910000000000004E-2</v>
      </c>
      <c r="G361" s="66">
        <v>0.45955000000000001</v>
      </c>
      <c r="H361" s="66">
        <v>0.62658000000000003</v>
      </c>
      <c r="I361" s="74">
        <v>6.7890000000000006E-2</v>
      </c>
      <c r="L361" s="67"/>
      <c r="M361" s="67"/>
      <c r="N361" s="58">
        <f t="shared" si="18"/>
        <v>6.1800000000000001E-2</v>
      </c>
      <c r="O361" s="67"/>
      <c r="W361" s="77"/>
      <c r="AA361" s="58">
        <f t="shared" si="22"/>
        <v>358</v>
      </c>
      <c r="AB361" s="58" t="s">
        <v>835</v>
      </c>
      <c r="AC361" s="58" t="s">
        <v>836</v>
      </c>
      <c r="AE361" s="70"/>
      <c r="AF361" s="71">
        <f t="shared" si="19"/>
        <v>6.8666666666666668E-2</v>
      </c>
      <c r="AG361" s="70">
        <f t="shared" si="20"/>
        <v>6.1800000000000001E-2</v>
      </c>
      <c r="AH361" s="70">
        <f t="shared" si="25"/>
        <v>6.1800000000000001E-2</v>
      </c>
      <c r="AI361" s="53"/>
      <c r="AJ361" s="53"/>
      <c r="AK361" s="72"/>
      <c r="AL361" s="70">
        <v>6.1800000000000001E-2</v>
      </c>
      <c r="AM361" s="70"/>
      <c r="AN361" s="70"/>
      <c r="AP361" s="70"/>
      <c r="AQ361" s="70"/>
    </row>
    <row r="362" spans="1:43" ht="12.75" customHeight="1" x14ac:dyDescent="0.2">
      <c r="A362" s="43"/>
      <c r="B362" s="64" t="s">
        <v>838</v>
      </c>
      <c r="C362" s="65" t="s">
        <v>837</v>
      </c>
      <c r="D362" s="66">
        <v>5.5E-2</v>
      </c>
      <c r="E362" s="66">
        <v>4.7879999999999999E-2</v>
      </c>
      <c r="F362" s="66">
        <v>6.6669999999999993E-2</v>
      </c>
      <c r="G362" s="66">
        <v>0.40899000000000002</v>
      </c>
      <c r="H362" s="66">
        <v>0.55762999999999996</v>
      </c>
      <c r="I362" s="74">
        <v>6.0420000000000001E-2</v>
      </c>
      <c r="L362" s="67"/>
      <c r="M362" s="67"/>
      <c r="N362" s="58">
        <f t="shared" si="18"/>
        <v>5.5E-2</v>
      </c>
      <c r="O362" s="67"/>
      <c r="W362" s="77"/>
      <c r="AA362" s="58">
        <f t="shared" si="22"/>
        <v>359</v>
      </c>
      <c r="AB362" s="58" t="s">
        <v>837</v>
      </c>
      <c r="AC362" s="58" t="s">
        <v>838</v>
      </c>
      <c r="AE362" s="70"/>
      <c r="AF362" s="71">
        <f t="shared" si="19"/>
        <v>6.1111111111111109E-2</v>
      </c>
      <c r="AG362" s="70">
        <f t="shared" si="20"/>
        <v>5.5E-2</v>
      </c>
      <c r="AH362" s="70">
        <f t="shared" si="25"/>
        <v>5.5E-2</v>
      </c>
      <c r="AI362" s="53"/>
      <c r="AJ362" s="53"/>
      <c r="AK362" s="72"/>
      <c r="AL362" s="70">
        <v>5.5E-2</v>
      </c>
      <c r="AM362" s="70"/>
      <c r="AN362" s="70"/>
      <c r="AP362" s="70"/>
      <c r="AQ362" s="70"/>
    </row>
    <row r="363" spans="1:43" ht="12.75" customHeight="1" x14ac:dyDescent="0.2">
      <c r="A363" s="43"/>
      <c r="B363" s="64" t="s">
        <v>840</v>
      </c>
      <c r="C363" s="65" t="s">
        <v>839</v>
      </c>
      <c r="D363" s="66">
        <v>6.1800000000000001E-2</v>
      </c>
      <c r="E363" s="66">
        <v>5.3800000000000001E-2</v>
      </c>
      <c r="F363" s="66">
        <v>7.4910000000000004E-2</v>
      </c>
      <c r="G363" s="66">
        <v>0.45955000000000001</v>
      </c>
      <c r="H363" s="66">
        <v>0.62658000000000003</v>
      </c>
      <c r="I363" s="74">
        <v>6.7890000000000006E-2</v>
      </c>
      <c r="L363" s="67"/>
      <c r="M363" s="67"/>
      <c r="N363" s="58">
        <f t="shared" si="18"/>
        <v>6.1800000000000001E-2</v>
      </c>
      <c r="O363" s="67"/>
      <c r="W363" s="77"/>
      <c r="AA363" s="58">
        <f t="shared" si="22"/>
        <v>360</v>
      </c>
      <c r="AB363" s="58" t="s">
        <v>839</v>
      </c>
      <c r="AC363" s="58" t="s">
        <v>840</v>
      </c>
      <c r="AE363" s="70"/>
      <c r="AF363" s="71">
        <f t="shared" si="19"/>
        <v>6.8666666666666668E-2</v>
      </c>
      <c r="AG363" s="70">
        <f t="shared" si="20"/>
        <v>6.1800000000000001E-2</v>
      </c>
      <c r="AH363" s="70">
        <f t="shared" si="25"/>
        <v>6.1800000000000001E-2</v>
      </c>
      <c r="AI363" s="53"/>
      <c r="AJ363" s="53"/>
      <c r="AK363" s="72"/>
      <c r="AL363" s="70">
        <v>6.1800000000000001E-2</v>
      </c>
      <c r="AM363" s="70"/>
      <c r="AN363" s="70"/>
      <c r="AP363" s="70"/>
      <c r="AQ363" s="70"/>
    </row>
    <row r="364" spans="1:43" ht="12.75" customHeight="1" x14ac:dyDescent="0.2">
      <c r="A364" s="43"/>
      <c r="B364" s="64" t="s">
        <v>842</v>
      </c>
      <c r="C364" s="65" t="s">
        <v>841</v>
      </c>
      <c r="D364" s="66">
        <v>6.4000000000000001E-2</v>
      </c>
      <c r="E364" s="66">
        <v>5.5710000000000003E-2</v>
      </c>
      <c r="F364" s="66">
        <v>7.757E-2</v>
      </c>
      <c r="G364" s="66">
        <v>0.47591</v>
      </c>
      <c r="H364" s="66">
        <v>0.64888000000000001</v>
      </c>
      <c r="I364" s="74">
        <v>7.0309999999999997E-2</v>
      </c>
      <c r="L364" s="67"/>
      <c r="M364" s="67"/>
      <c r="N364" s="58">
        <f t="shared" si="18"/>
        <v>6.4000000000000001E-2</v>
      </c>
      <c r="O364" s="67"/>
      <c r="W364" s="77"/>
      <c r="AA364" s="58">
        <f t="shared" si="22"/>
        <v>361</v>
      </c>
      <c r="AB364" s="58" t="s">
        <v>841</v>
      </c>
      <c r="AC364" s="58" t="s">
        <v>842</v>
      </c>
      <c r="AE364" s="70"/>
      <c r="AF364" s="71">
        <f t="shared" si="19"/>
        <v>7.1111111111111111E-2</v>
      </c>
      <c r="AG364" s="70">
        <f t="shared" si="20"/>
        <v>6.4000000000000001E-2</v>
      </c>
      <c r="AH364" s="70">
        <f t="shared" si="25"/>
        <v>6.4000000000000001E-2</v>
      </c>
      <c r="AI364" s="53"/>
      <c r="AJ364" s="53"/>
      <c r="AK364" s="72"/>
      <c r="AL364" s="70">
        <v>6.4000000000000001E-2</v>
      </c>
      <c r="AM364" s="70"/>
      <c r="AN364" s="70"/>
      <c r="AP364" s="70"/>
      <c r="AQ364" s="70"/>
    </row>
    <row r="365" spans="1:43" ht="12.75" customHeight="1" x14ac:dyDescent="0.2">
      <c r="A365" s="43"/>
      <c r="B365" s="64" t="s">
        <v>844</v>
      </c>
      <c r="C365" s="65" t="s">
        <v>843</v>
      </c>
      <c r="D365" s="66">
        <v>5.5</v>
      </c>
      <c r="E365" s="66">
        <v>4.7879100000000001</v>
      </c>
      <c r="F365" s="66">
        <v>6.66655</v>
      </c>
      <c r="G365" s="66">
        <v>40.89855</v>
      </c>
      <c r="H365" s="66">
        <v>55.763399999999997</v>
      </c>
      <c r="I365" s="74">
        <v>6.0423</v>
      </c>
      <c r="L365" s="67"/>
      <c r="M365" s="67"/>
      <c r="N365" s="58">
        <f t="shared" si="18"/>
        <v>5.5</v>
      </c>
      <c r="O365" s="67"/>
      <c r="W365" s="77"/>
      <c r="AA365" s="58">
        <f t="shared" si="22"/>
        <v>362</v>
      </c>
      <c r="AB365" s="58" t="s">
        <v>843</v>
      </c>
      <c r="AC365" s="58" t="s">
        <v>844</v>
      </c>
      <c r="AE365" s="70"/>
      <c r="AF365" s="71">
        <f t="shared" si="19"/>
        <v>6.1111111111111107</v>
      </c>
      <c r="AG365" s="70">
        <f t="shared" si="20"/>
        <v>5.5</v>
      </c>
      <c r="AH365" s="70">
        <f t="shared" si="25"/>
        <v>5.5</v>
      </c>
      <c r="AI365" s="53"/>
      <c r="AJ365" s="53"/>
      <c r="AK365" s="72"/>
      <c r="AL365" s="70">
        <v>5.5</v>
      </c>
      <c r="AM365" s="70"/>
      <c r="AN365" s="70"/>
      <c r="AP365" s="70"/>
      <c r="AQ365" s="70"/>
    </row>
    <row r="366" spans="1:43" ht="12.75" customHeight="1" x14ac:dyDescent="0.2">
      <c r="A366" s="43"/>
      <c r="B366" s="64" t="s">
        <v>846</v>
      </c>
      <c r="C366" s="65" t="s">
        <v>845</v>
      </c>
      <c r="D366" s="66">
        <v>2.1597</v>
      </c>
      <c r="E366" s="66">
        <v>1.88008</v>
      </c>
      <c r="F366" s="66">
        <v>2.6177700000000002</v>
      </c>
      <c r="G366" s="66">
        <v>16.059750000000001</v>
      </c>
      <c r="H366" s="66">
        <v>21.89677</v>
      </c>
      <c r="I366" s="74">
        <v>2.3726500000000001</v>
      </c>
      <c r="L366" s="67"/>
      <c r="M366" s="67"/>
      <c r="N366" s="58">
        <f t="shared" si="18"/>
        <v>2.1597</v>
      </c>
      <c r="O366" s="67"/>
      <c r="W366" s="77"/>
      <c r="AA366" s="58">
        <f t="shared" si="22"/>
        <v>363</v>
      </c>
      <c r="AB366" s="58" t="s">
        <v>845</v>
      </c>
      <c r="AC366" s="58" t="s">
        <v>846</v>
      </c>
      <c r="AE366" s="70"/>
      <c r="AF366" s="71">
        <f t="shared" si="19"/>
        <v>2.3996666666666666</v>
      </c>
      <c r="AG366" s="70">
        <f t="shared" si="20"/>
        <v>2.1597</v>
      </c>
      <c r="AH366" s="70">
        <f t="shared" si="25"/>
        <v>2.1597</v>
      </c>
      <c r="AI366" s="53"/>
      <c r="AJ366" s="53"/>
      <c r="AK366" s="72"/>
      <c r="AL366" s="70">
        <v>2.1597</v>
      </c>
      <c r="AM366" s="70"/>
      <c r="AN366" s="70"/>
      <c r="AP366" s="70"/>
      <c r="AQ366" s="70"/>
    </row>
    <row r="367" spans="1:43" ht="12.75" customHeight="1" x14ac:dyDescent="0.2">
      <c r="A367" s="43"/>
      <c r="B367" s="64" t="s">
        <v>848</v>
      </c>
      <c r="C367" s="65" t="s">
        <v>847</v>
      </c>
      <c r="D367" s="66">
        <v>5.5</v>
      </c>
      <c r="E367" s="66">
        <v>4.7879100000000001</v>
      </c>
      <c r="F367" s="66">
        <v>6.66655</v>
      </c>
      <c r="G367" s="66">
        <v>40.89855</v>
      </c>
      <c r="H367" s="66">
        <v>55.763399999999997</v>
      </c>
      <c r="I367" s="74">
        <v>6.0423</v>
      </c>
      <c r="L367" s="67"/>
      <c r="M367" s="67"/>
      <c r="N367" s="58">
        <f t="shared" si="18"/>
        <v>5.5</v>
      </c>
      <c r="O367" s="67"/>
      <c r="W367" s="77"/>
      <c r="AA367" s="58">
        <f t="shared" si="22"/>
        <v>364</v>
      </c>
      <c r="AB367" s="58" t="s">
        <v>847</v>
      </c>
      <c r="AC367" s="58" t="s">
        <v>848</v>
      </c>
      <c r="AE367" s="70"/>
      <c r="AF367" s="71">
        <f t="shared" si="19"/>
        <v>6.1111111111111107</v>
      </c>
      <c r="AG367" s="70">
        <f t="shared" si="20"/>
        <v>5.5</v>
      </c>
      <c r="AH367" s="70">
        <f t="shared" si="25"/>
        <v>5.5</v>
      </c>
      <c r="AI367" s="53"/>
      <c r="AJ367" s="53"/>
      <c r="AK367" s="72"/>
      <c r="AL367" s="70">
        <v>5.5</v>
      </c>
      <c r="AM367" s="70"/>
      <c r="AN367" s="70"/>
      <c r="AP367" s="70"/>
      <c r="AQ367" s="70"/>
    </row>
    <row r="368" spans="1:43" ht="12.75" customHeight="1" x14ac:dyDescent="0.2">
      <c r="A368" s="43"/>
      <c r="B368" s="64" t="s">
        <v>850</v>
      </c>
      <c r="C368" s="65" t="s">
        <v>849</v>
      </c>
      <c r="D368" s="66">
        <v>7.1</v>
      </c>
      <c r="E368" s="66">
        <v>6.1807600000000003</v>
      </c>
      <c r="F368" s="66">
        <v>8.6059099999999997</v>
      </c>
      <c r="G368" s="66">
        <v>52.796309999999998</v>
      </c>
      <c r="H368" s="66">
        <v>71.985479999999995</v>
      </c>
      <c r="I368" s="74">
        <v>7.8000600000000002</v>
      </c>
      <c r="L368" s="67"/>
      <c r="M368" s="67"/>
      <c r="N368" s="58">
        <f t="shared" si="18"/>
        <v>7.1</v>
      </c>
      <c r="O368" s="67"/>
      <c r="W368" s="77"/>
      <c r="AA368" s="58">
        <f t="shared" si="22"/>
        <v>365</v>
      </c>
      <c r="AB368" s="58" t="s">
        <v>849</v>
      </c>
      <c r="AC368" s="58" t="s">
        <v>850</v>
      </c>
      <c r="AE368" s="70"/>
      <c r="AF368" s="71">
        <f t="shared" si="19"/>
        <v>7.8888888888888884</v>
      </c>
      <c r="AG368" s="70">
        <f t="shared" si="20"/>
        <v>7.1</v>
      </c>
      <c r="AH368" s="70">
        <f t="shared" si="25"/>
        <v>7.1</v>
      </c>
      <c r="AI368" s="53"/>
      <c r="AJ368" s="53"/>
      <c r="AK368" s="72"/>
      <c r="AL368" s="70">
        <v>7.1</v>
      </c>
      <c r="AM368" s="70"/>
      <c r="AN368" s="70"/>
      <c r="AP368" s="70"/>
      <c r="AQ368" s="70"/>
    </row>
    <row r="369" spans="1:43" ht="12.75" customHeight="1" x14ac:dyDescent="0.2">
      <c r="A369" s="43"/>
      <c r="B369" s="64" t="s">
        <v>852</v>
      </c>
      <c r="C369" s="65" t="s">
        <v>851</v>
      </c>
      <c r="D369" s="66">
        <v>9.99</v>
      </c>
      <c r="E369" s="66">
        <v>8.6965900000000005</v>
      </c>
      <c r="F369" s="66">
        <v>12.108879999999999</v>
      </c>
      <c r="G369" s="66">
        <v>74.286640000000006</v>
      </c>
      <c r="H369" s="66">
        <v>101.28661</v>
      </c>
      <c r="I369" s="74">
        <v>10.975009999999999</v>
      </c>
      <c r="L369" s="67"/>
      <c r="M369" s="67"/>
      <c r="N369" s="58">
        <f t="shared" si="18"/>
        <v>9.99</v>
      </c>
      <c r="O369" s="67"/>
      <c r="W369" s="77"/>
      <c r="AA369" s="58">
        <f t="shared" si="22"/>
        <v>366</v>
      </c>
      <c r="AB369" s="58" t="s">
        <v>851</v>
      </c>
      <c r="AC369" s="58" t="s">
        <v>852</v>
      </c>
      <c r="AE369" s="70"/>
      <c r="AF369" s="71">
        <f t="shared" si="19"/>
        <v>11.1</v>
      </c>
      <c r="AG369" s="70">
        <f t="shared" si="20"/>
        <v>9.99</v>
      </c>
      <c r="AH369" s="70">
        <f t="shared" si="25"/>
        <v>9.99</v>
      </c>
      <c r="AI369" s="53"/>
      <c r="AJ369" s="53"/>
      <c r="AK369" s="72"/>
      <c r="AL369" s="70">
        <v>9.99</v>
      </c>
      <c r="AM369" s="70"/>
      <c r="AN369" s="70"/>
      <c r="AP369" s="70"/>
      <c r="AQ369" s="70"/>
    </row>
    <row r="370" spans="1:43" ht="12.75" customHeight="1" x14ac:dyDescent="0.2">
      <c r="A370" s="43"/>
      <c r="B370" s="64" t="s">
        <v>854</v>
      </c>
      <c r="C370" s="65" t="s">
        <v>853</v>
      </c>
      <c r="D370" s="66">
        <v>2.1</v>
      </c>
      <c r="E370" s="66">
        <v>1.8281099999999999</v>
      </c>
      <c r="F370" s="66">
        <v>2.54541</v>
      </c>
      <c r="G370" s="66">
        <v>15.61581</v>
      </c>
      <c r="H370" s="66">
        <v>21.29148</v>
      </c>
      <c r="I370" s="74">
        <v>2.3070599999999999</v>
      </c>
      <c r="L370" s="67"/>
      <c r="M370" s="67"/>
      <c r="N370" s="58">
        <f t="shared" si="18"/>
        <v>2.1</v>
      </c>
      <c r="O370" s="67"/>
      <c r="W370" s="77"/>
      <c r="AA370" s="58">
        <f t="shared" si="22"/>
        <v>367</v>
      </c>
      <c r="AB370" s="58" t="s">
        <v>853</v>
      </c>
      <c r="AC370" s="58" t="s">
        <v>854</v>
      </c>
      <c r="AE370" s="70"/>
      <c r="AF370" s="71">
        <f t="shared" si="19"/>
        <v>2.3333333333333335</v>
      </c>
      <c r="AG370" s="70">
        <f t="shared" si="20"/>
        <v>2.1</v>
      </c>
      <c r="AH370" s="70">
        <f t="shared" si="25"/>
        <v>2.1</v>
      </c>
      <c r="AI370" s="53"/>
      <c r="AJ370" s="53"/>
      <c r="AK370" s="72"/>
      <c r="AL370" s="70">
        <v>2.1</v>
      </c>
      <c r="AM370" s="70"/>
      <c r="AN370" s="70"/>
      <c r="AP370" s="70"/>
      <c r="AQ370" s="70"/>
    </row>
    <row r="371" spans="1:43" ht="12.75" customHeight="1" x14ac:dyDescent="0.2">
      <c r="A371" s="43"/>
      <c r="B371" s="64" t="s">
        <v>856</v>
      </c>
      <c r="C371" s="65" t="s">
        <v>855</v>
      </c>
      <c r="D371" s="66">
        <v>8.1999999999999993</v>
      </c>
      <c r="E371" s="66">
        <v>7.13835</v>
      </c>
      <c r="F371" s="66">
        <v>9.9392200000000006</v>
      </c>
      <c r="G371" s="66">
        <v>60.976019999999998</v>
      </c>
      <c r="H371" s="66">
        <v>83.138159999999999</v>
      </c>
      <c r="I371" s="74">
        <v>9.0085200000000007</v>
      </c>
      <c r="L371" s="67"/>
      <c r="M371" s="67"/>
      <c r="N371" s="58">
        <f t="shared" si="18"/>
        <v>8.1999999999999993</v>
      </c>
      <c r="O371" s="67"/>
      <c r="W371" s="77"/>
      <c r="AA371" s="58">
        <f t="shared" si="22"/>
        <v>368</v>
      </c>
      <c r="AB371" s="58" t="s">
        <v>855</v>
      </c>
      <c r="AC371" s="58" t="s">
        <v>856</v>
      </c>
      <c r="AE371" s="70"/>
      <c r="AF371" s="71">
        <f t="shared" si="19"/>
        <v>9.1111111111111107</v>
      </c>
      <c r="AG371" s="70">
        <f t="shared" si="20"/>
        <v>8.1999999999999993</v>
      </c>
      <c r="AH371" s="70">
        <f t="shared" si="25"/>
        <v>8.1999999999999993</v>
      </c>
      <c r="AI371" s="53"/>
      <c r="AJ371" s="53"/>
      <c r="AK371" s="72"/>
      <c r="AL371" s="70">
        <v>8.1999999999999993</v>
      </c>
      <c r="AM371" s="70"/>
      <c r="AN371" s="70"/>
      <c r="AP371" s="70"/>
      <c r="AQ371" s="70"/>
    </row>
    <row r="372" spans="1:43" ht="12.75" customHeight="1" x14ac:dyDescent="0.2">
      <c r="A372" s="43"/>
      <c r="B372" s="64" t="s">
        <v>858</v>
      </c>
      <c r="C372" s="65" t="s">
        <v>857</v>
      </c>
      <c r="D372" s="66">
        <v>1.59</v>
      </c>
      <c r="E372" s="66">
        <v>1.3841399999999999</v>
      </c>
      <c r="F372" s="66">
        <v>1.9272400000000001</v>
      </c>
      <c r="G372" s="66">
        <v>11.823399999999999</v>
      </c>
      <c r="H372" s="66">
        <v>16.12069</v>
      </c>
      <c r="I372" s="74">
        <v>1.7467699999999999</v>
      </c>
      <c r="L372" s="67"/>
      <c r="M372" s="67"/>
      <c r="N372" s="58">
        <f t="shared" si="18"/>
        <v>1.59</v>
      </c>
      <c r="O372" s="67"/>
      <c r="W372" s="77"/>
      <c r="AA372" s="58">
        <f t="shared" si="22"/>
        <v>369</v>
      </c>
      <c r="AB372" s="58" t="s">
        <v>857</v>
      </c>
      <c r="AC372" s="58" t="s">
        <v>858</v>
      </c>
      <c r="AE372" s="70"/>
      <c r="AF372" s="71">
        <f t="shared" si="19"/>
        <v>1.7666666666666666</v>
      </c>
      <c r="AG372" s="70">
        <f t="shared" si="20"/>
        <v>1.59</v>
      </c>
      <c r="AH372" s="70">
        <f t="shared" si="25"/>
        <v>1.59</v>
      </c>
      <c r="AI372" s="53"/>
      <c r="AJ372" s="53"/>
      <c r="AK372" s="72"/>
      <c r="AL372" s="70">
        <v>1.59</v>
      </c>
      <c r="AM372" s="70"/>
      <c r="AN372" s="70"/>
      <c r="AP372" s="70"/>
      <c r="AQ372" s="70"/>
    </row>
    <row r="373" spans="1:43" ht="12.75" customHeight="1" x14ac:dyDescent="0.2">
      <c r="A373" s="43"/>
      <c r="B373" s="64" t="s">
        <v>860</v>
      </c>
      <c r="C373" s="65" t="s">
        <v>859</v>
      </c>
      <c r="D373" s="66">
        <v>0</v>
      </c>
      <c r="E373" s="66">
        <v>0</v>
      </c>
      <c r="F373" s="66">
        <v>0</v>
      </c>
      <c r="G373" s="66">
        <v>0</v>
      </c>
      <c r="H373" s="66">
        <v>0</v>
      </c>
      <c r="I373" s="74">
        <v>0</v>
      </c>
      <c r="L373" s="67"/>
      <c r="M373" s="67"/>
      <c r="N373" s="58">
        <f t="shared" si="18"/>
        <v>0</v>
      </c>
      <c r="O373" s="67"/>
      <c r="W373" s="77"/>
      <c r="AA373" s="58">
        <f t="shared" si="22"/>
        <v>370</v>
      </c>
      <c r="AB373" s="58" t="s">
        <v>859</v>
      </c>
      <c r="AC373" s="58" t="s">
        <v>860</v>
      </c>
      <c r="AE373" s="70"/>
      <c r="AF373" s="71">
        <f t="shared" si="19"/>
        <v>0</v>
      </c>
      <c r="AG373" s="70">
        <f t="shared" si="20"/>
        <v>0</v>
      </c>
      <c r="AH373" s="70">
        <f t="shared" si="25"/>
        <v>0</v>
      </c>
      <c r="AI373" s="53"/>
      <c r="AJ373" s="53"/>
      <c r="AK373" s="72"/>
      <c r="AL373" s="70">
        <v>0</v>
      </c>
      <c r="AM373" s="70"/>
      <c r="AN373" s="70"/>
      <c r="AP373" s="70"/>
      <c r="AQ373" s="70"/>
    </row>
    <row r="374" spans="1:43" ht="12.75" customHeight="1" x14ac:dyDescent="0.2">
      <c r="A374" s="43"/>
      <c r="B374" s="64" t="s">
        <v>862</v>
      </c>
      <c r="C374" s="65" t="s">
        <v>861</v>
      </c>
      <c r="D374" s="66">
        <v>10.911199999999999</v>
      </c>
      <c r="E374" s="66">
        <v>9.4985300000000006</v>
      </c>
      <c r="F374" s="66">
        <v>13.22547</v>
      </c>
      <c r="G374" s="66">
        <v>81.136769999999999</v>
      </c>
      <c r="H374" s="66">
        <v>110.62647</v>
      </c>
      <c r="I374" s="74">
        <v>11.98704</v>
      </c>
      <c r="L374" s="67"/>
      <c r="M374" s="67"/>
      <c r="N374" s="58">
        <f t="shared" si="18"/>
        <v>10.911199999999999</v>
      </c>
      <c r="O374" s="67"/>
      <c r="W374" s="77"/>
      <c r="AA374" s="58">
        <f t="shared" si="22"/>
        <v>371</v>
      </c>
      <c r="AB374" s="58" t="s">
        <v>861</v>
      </c>
      <c r="AC374" s="58" t="s">
        <v>862</v>
      </c>
      <c r="AE374" s="70"/>
      <c r="AF374" s="71">
        <f t="shared" si="19"/>
        <v>12.123555555555555</v>
      </c>
      <c r="AG374" s="70">
        <f t="shared" si="20"/>
        <v>10.911199999999999</v>
      </c>
      <c r="AH374" s="70">
        <f t="shared" si="25"/>
        <v>10.911199999999999</v>
      </c>
      <c r="AI374" s="53"/>
      <c r="AJ374" s="53"/>
      <c r="AK374" s="72"/>
      <c r="AL374" s="70">
        <v>10.911199999999999</v>
      </c>
      <c r="AM374" s="70"/>
      <c r="AN374" s="70"/>
      <c r="AP374" s="70"/>
      <c r="AQ374" s="70"/>
    </row>
    <row r="375" spans="1:43" ht="12.75" customHeight="1" x14ac:dyDescent="0.2">
      <c r="A375" s="43"/>
      <c r="B375" s="64" t="s">
        <v>864</v>
      </c>
      <c r="C375" s="65" t="s">
        <v>863</v>
      </c>
      <c r="D375" s="66">
        <v>1.5</v>
      </c>
      <c r="E375" s="66">
        <v>1.30579</v>
      </c>
      <c r="F375" s="66">
        <v>1.8181499999999999</v>
      </c>
      <c r="G375" s="66">
        <v>11.15415</v>
      </c>
      <c r="H375" s="66">
        <v>15.2082</v>
      </c>
      <c r="I375" s="74">
        <v>1.6478999999999999</v>
      </c>
      <c r="L375" s="67"/>
      <c r="M375" s="67"/>
      <c r="N375" s="58">
        <f t="shared" si="18"/>
        <v>1.5</v>
      </c>
      <c r="O375" s="67"/>
      <c r="W375" s="77"/>
      <c r="AA375" s="58">
        <f t="shared" si="22"/>
        <v>372</v>
      </c>
      <c r="AB375" s="58" t="s">
        <v>863</v>
      </c>
      <c r="AC375" s="58" t="s">
        <v>864</v>
      </c>
      <c r="AE375" s="70"/>
      <c r="AF375" s="71">
        <f t="shared" si="19"/>
        <v>1.6666666666666665</v>
      </c>
      <c r="AG375" s="70">
        <f t="shared" si="20"/>
        <v>1.5</v>
      </c>
      <c r="AH375" s="70">
        <f t="shared" si="25"/>
        <v>1.5</v>
      </c>
      <c r="AI375" s="53"/>
      <c r="AJ375" s="53"/>
      <c r="AK375" s="72"/>
      <c r="AL375" s="70">
        <v>1.5</v>
      </c>
      <c r="AM375" s="70"/>
      <c r="AN375" s="70"/>
      <c r="AP375" s="70"/>
      <c r="AQ375" s="70"/>
    </row>
    <row r="376" spans="1:43" ht="12.75" customHeight="1" x14ac:dyDescent="0.2">
      <c r="A376" s="43"/>
      <c r="B376" s="64" t="s">
        <v>866</v>
      </c>
      <c r="C376" s="65" t="s">
        <v>865</v>
      </c>
      <c r="D376" s="66">
        <v>12.99</v>
      </c>
      <c r="E376" s="66">
        <v>11.30818</v>
      </c>
      <c r="F376" s="66">
        <v>15.74518</v>
      </c>
      <c r="G376" s="66">
        <v>96.594939999999994</v>
      </c>
      <c r="H376" s="66">
        <v>131.70301000000001</v>
      </c>
      <c r="I376" s="74">
        <v>14.270810000000001</v>
      </c>
      <c r="L376" s="67"/>
      <c r="M376" s="67"/>
      <c r="N376" s="58">
        <f t="shared" si="18"/>
        <v>12.99</v>
      </c>
      <c r="O376" s="67"/>
      <c r="W376" s="77"/>
      <c r="AA376" s="58">
        <f t="shared" si="22"/>
        <v>373</v>
      </c>
      <c r="AB376" s="58" t="s">
        <v>865</v>
      </c>
      <c r="AC376" s="58" t="s">
        <v>866</v>
      </c>
      <c r="AE376" s="70"/>
      <c r="AF376" s="71">
        <f t="shared" si="19"/>
        <v>14.433333333333334</v>
      </c>
      <c r="AG376" s="70">
        <f t="shared" si="20"/>
        <v>12.99</v>
      </c>
      <c r="AH376" s="70">
        <f t="shared" si="25"/>
        <v>12.99</v>
      </c>
      <c r="AI376" s="53"/>
      <c r="AJ376" s="53"/>
      <c r="AK376" s="72"/>
      <c r="AL376" s="70">
        <v>12.99</v>
      </c>
      <c r="AM376" s="70"/>
      <c r="AN376" s="70"/>
      <c r="AP376" s="70"/>
      <c r="AQ376" s="70"/>
    </row>
    <row r="377" spans="1:43" ht="12.75" customHeight="1" x14ac:dyDescent="0.2">
      <c r="A377" s="43"/>
      <c r="B377" s="64" t="s">
        <v>868</v>
      </c>
      <c r="C377" s="65" t="s">
        <v>867</v>
      </c>
      <c r="D377" s="66">
        <v>3.9E-2</v>
      </c>
      <c r="E377" s="66">
        <v>3.3950000000000001E-2</v>
      </c>
      <c r="F377" s="66">
        <v>4.727E-2</v>
      </c>
      <c r="G377" s="66">
        <v>0.29000999999999999</v>
      </c>
      <c r="H377" s="66">
        <v>0.39540999999999998</v>
      </c>
      <c r="I377" s="74">
        <v>4.2849999999999999E-2</v>
      </c>
      <c r="L377" s="67"/>
      <c r="M377" s="67"/>
      <c r="N377" s="58">
        <f t="shared" si="18"/>
        <v>3.9E-2</v>
      </c>
      <c r="O377" s="67"/>
      <c r="W377" s="77"/>
      <c r="AA377" s="58">
        <f t="shared" si="22"/>
        <v>374</v>
      </c>
      <c r="AB377" s="58" t="s">
        <v>867</v>
      </c>
      <c r="AC377" s="58" t="s">
        <v>868</v>
      </c>
      <c r="AE377" s="70"/>
      <c r="AF377" s="71">
        <f t="shared" si="19"/>
        <v>4.3333333333333335E-2</v>
      </c>
      <c r="AG377" s="70">
        <f t="shared" si="20"/>
        <v>3.9E-2</v>
      </c>
      <c r="AH377" s="70">
        <f t="shared" si="25"/>
        <v>3.9E-2</v>
      </c>
      <c r="AI377" s="53"/>
      <c r="AJ377" s="53"/>
      <c r="AK377" s="72"/>
      <c r="AL377" s="70">
        <v>3.9E-2</v>
      </c>
      <c r="AM377" s="70"/>
      <c r="AN377" s="70"/>
      <c r="AP377" s="70"/>
      <c r="AQ377" s="70"/>
    </row>
    <row r="378" spans="1:43" ht="12.75" customHeight="1" x14ac:dyDescent="0.2">
      <c r="A378" s="43"/>
      <c r="B378" s="64" t="s">
        <v>870</v>
      </c>
      <c r="C378" s="65" t="s">
        <v>869</v>
      </c>
      <c r="D378" s="66">
        <v>6.0000000000000001E-3</v>
      </c>
      <c r="E378" s="66">
        <v>5.2199999999999998E-3</v>
      </c>
      <c r="F378" s="66">
        <v>7.2700000000000004E-3</v>
      </c>
      <c r="G378" s="66">
        <v>4.462E-2</v>
      </c>
      <c r="H378" s="66">
        <v>6.0830000000000002E-2</v>
      </c>
      <c r="I378" s="74">
        <v>6.5900000000000004E-3</v>
      </c>
      <c r="L378" s="67"/>
      <c r="M378" s="67"/>
      <c r="N378" s="58">
        <f t="shared" si="18"/>
        <v>6.0000000000000001E-3</v>
      </c>
      <c r="O378" s="67"/>
      <c r="W378" s="77"/>
      <c r="AA378" s="58">
        <f t="shared" si="22"/>
        <v>375</v>
      </c>
      <c r="AB378" s="58" t="s">
        <v>869</v>
      </c>
      <c r="AC378" s="58" t="s">
        <v>870</v>
      </c>
      <c r="AE378" s="70"/>
      <c r="AF378" s="71">
        <f t="shared" si="19"/>
        <v>6.6666666666666662E-3</v>
      </c>
      <c r="AG378" s="70">
        <f t="shared" si="20"/>
        <v>6.0000000000000001E-3</v>
      </c>
      <c r="AH378" s="70">
        <f t="shared" si="25"/>
        <v>6.0000000000000001E-3</v>
      </c>
      <c r="AI378" s="53"/>
      <c r="AJ378" s="53"/>
      <c r="AK378" s="72"/>
      <c r="AL378" s="70">
        <v>6.0000000000000001E-3</v>
      </c>
      <c r="AM378" s="70"/>
      <c r="AN378" s="70"/>
      <c r="AP378" s="70"/>
      <c r="AQ378" s="70"/>
    </row>
    <row r="379" spans="1:43" ht="12.75" customHeight="1" x14ac:dyDescent="0.2">
      <c r="A379" s="43"/>
      <c r="B379" s="64" t="s">
        <v>872</v>
      </c>
      <c r="C379" s="65" t="s">
        <v>871</v>
      </c>
      <c r="D379" s="66">
        <v>2.25</v>
      </c>
      <c r="E379" s="66">
        <v>1.95869</v>
      </c>
      <c r="F379" s="66">
        <v>2.72722</v>
      </c>
      <c r="G379" s="66">
        <v>16.73123</v>
      </c>
      <c r="H379" s="66">
        <v>22.8123</v>
      </c>
      <c r="I379" s="74">
        <v>2.4718499999999999</v>
      </c>
      <c r="L379" s="67"/>
      <c r="M379" s="67"/>
      <c r="N379" s="58">
        <f t="shared" si="18"/>
        <v>2.25</v>
      </c>
      <c r="O379" s="67"/>
      <c r="W379" s="77"/>
      <c r="AA379" s="58">
        <f t="shared" si="22"/>
        <v>376</v>
      </c>
      <c r="AB379" s="58" t="s">
        <v>871</v>
      </c>
      <c r="AC379" s="58" t="s">
        <v>872</v>
      </c>
      <c r="AE379" s="70"/>
      <c r="AF379" s="71">
        <f t="shared" si="19"/>
        <v>2.5</v>
      </c>
      <c r="AG379" s="70">
        <f t="shared" si="20"/>
        <v>2.25</v>
      </c>
      <c r="AH379" s="70">
        <f t="shared" si="25"/>
        <v>2.25</v>
      </c>
      <c r="AI379" s="53"/>
      <c r="AJ379" s="53"/>
      <c r="AK379" s="72"/>
      <c r="AL379" s="70">
        <v>2.25</v>
      </c>
      <c r="AM379" s="70"/>
      <c r="AN379" s="70"/>
      <c r="AP379" s="70"/>
      <c r="AQ379" s="70"/>
    </row>
    <row r="380" spans="1:43" ht="12.75" customHeight="1" x14ac:dyDescent="0.2">
      <c r="A380" s="43"/>
      <c r="B380" s="64" t="s">
        <v>874</v>
      </c>
      <c r="C380" s="65" t="s">
        <v>873</v>
      </c>
      <c r="D380" s="66">
        <v>3.9</v>
      </c>
      <c r="E380" s="66">
        <v>3.39507</v>
      </c>
      <c r="F380" s="66">
        <v>4.7271900000000002</v>
      </c>
      <c r="G380" s="66">
        <v>29.000789999999999</v>
      </c>
      <c r="H380" s="66">
        <v>39.541319999999999</v>
      </c>
      <c r="I380" s="74">
        <v>4.2845399999999998</v>
      </c>
      <c r="L380" s="67"/>
      <c r="M380" s="67"/>
      <c r="N380" s="58">
        <f t="shared" si="18"/>
        <v>3.9</v>
      </c>
      <c r="O380" s="67"/>
      <c r="W380" s="77"/>
      <c r="AA380" s="58">
        <f t="shared" si="22"/>
        <v>377</v>
      </c>
      <c r="AB380" s="58" t="s">
        <v>873</v>
      </c>
      <c r="AC380" s="58" t="s">
        <v>874</v>
      </c>
      <c r="AE380" s="70"/>
      <c r="AF380" s="71">
        <f t="shared" si="19"/>
        <v>4.333333333333333</v>
      </c>
      <c r="AG380" s="70">
        <f t="shared" si="20"/>
        <v>3.9</v>
      </c>
      <c r="AH380" s="70">
        <f t="shared" si="25"/>
        <v>3.9</v>
      </c>
      <c r="AI380" s="53"/>
      <c r="AJ380" s="53"/>
      <c r="AK380" s="72"/>
      <c r="AL380" s="70">
        <v>3.9</v>
      </c>
      <c r="AM380" s="70"/>
      <c r="AN380" s="70"/>
      <c r="AP380" s="70"/>
      <c r="AQ380" s="70"/>
    </row>
    <row r="381" spans="1:43" ht="12.75" customHeight="1" x14ac:dyDescent="0.2">
      <c r="A381" s="43"/>
      <c r="B381" s="64" t="s">
        <v>876</v>
      </c>
      <c r="C381" s="65" t="s">
        <v>875</v>
      </c>
      <c r="D381" s="66">
        <v>0.53300000000000003</v>
      </c>
      <c r="E381" s="66">
        <v>0.46399000000000001</v>
      </c>
      <c r="F381" s="66">
        <v>0.64605000000000001</v>
      </c>
      <c r="G381" s="66">
        <v>3.9634399999999999</v>
      </c>
      <c r="H381" s="66">
        <v>5.4039799999999998</v>
      </c>
      <c r="I381" s="74">
        <v>0.58555000000000001</v>
      </c>
      <c r="L381" s="67"/>
      <c r="M381" s="67"/>
      <c r="N381" s="58">
        <f t="shared" si="18"/>
        <v>0.53300000000000003</v>
      </c>
      <c r="O381" s="67"/>
      <c r="W381" s="77"/>
      <c r="AA381" s="58">
        <f t="shared" si="22"/>
        <v>378</v>
      </c>
      <c r="AB381" s="58" t="s">
        <v>875</v>
      </c>
      <c r="AC381" s="58" t="s">
        <v>876</v>
      </c>
      <c r="AE381" s="70"/>
      <c r="AF381" s="71">
        <f t="shared" si="19"/>
        <v>0.59222222222222221</v>
      </c>
      <c r="AG381" s="70">
        <f t="shared" si="20"/>
        <v>0.53300000000000003</v>
      </c>
      <c r="AH381" s="70">
        <f t="shared" si="25"/>
        <v>0.53300000000000003</v>
      </c>
      <c r="AI381" s="53"/>
      <c r="AJ381" s="53"/>
      <c r="AK381" s="72"/>
      <c r="AL381" s="70">
        <v>0.53300000000000003</v>
      </c>
      <c r="AM381" s="70"/>
      <c r="AN381" s="70"/>
      <c r="AP381" s="70"/>
      <c r="AQ381" s="70"/>
    </row>
    <row r="382" spans="1:43" ht="12.75" customHeight="1" x14ac:dyDescent="0.2">
      <c r="A382" s="43"/>
      <c r="B382" s="64" t="s">
        <v>878</v>
      </c>
      <c r="C382" s="65" t="s">
        <v>877</v>
      </c>
      <c r="D382" s="66">
        <v>0.05</v>
      </c>
      <c r="E382" s="66">
        <v>4.3529999999999999E-2</v>
      </c>
      <c r="F382" s="66">
        <v>6.0600000000000001E-2</v>
      </c>
      <c r="G382" s="66">
        <v>0.37180999999999997</v>
      </c>
      <c r="H382" s="66">
        <v>0.50693999999999995</v>
      </c>
      <c r="I382" s="74">
        <v>5.493E-2</v>
      </c>
      <c r="L382" s="67"/>
      <c r="M382" s="67"/>
      <c r="N382" s="58">
        <f t="shared" si="18"/>
        <v>0.05</v>
      </c>
      <c r="O382" s="67"/>
      <c r="W382" s="77"/>
      <c r="AA382" s="58">
        <f t="shared" si="22"/>
        <v>379</v>
      </c>
      <c r="AB382" s="58" t="s">
        <v>877</v>
      </c>
      <c r="AC382" s="58" t="s">
        <v>878</v>
      </c>
      <c r="AE382" s="70"/>
      <c r="AF382" s="71">
        <f t="shared" si="19"/>
        <v>5.5555555555555559E-2</v>
      </c>
      <c r="AG382" s="70">
        <f t="shared" si="20"/>
        <v>0.05</v>
      </c>
      <c r="AH382" s="70">
        <f t="shared" si="25"/>
        <v>0.05</v>
      </c>
      <c r="AI382" s="53"/>
      <c r="AJ382" s="53"/>
      <c r="AK382" s="72"/>
      <c r="AL382" s="70">
        <v>0.05</v>
      </c>
      <c r="AM382" s="70"/>
      <c r="AN382" s="70"/>
      <c r="AP382" s="70"/>
      <c r="AQ382" s="70"/>
    </row>
    <row r="383" spans="1:43" ht="12.75" customHeight="1" x14ac:dyDescent="0.2">
      <c r="A383" s="43"/>
      <c r="B383" s="64" t="s">
        <v>880</v>
      </c>
      <c r="C383" s="65" t="s">
        <v>879</v>
      </c>
      <c r="D383" s="66">
        <v>18</v>
      </c>
      <c r="E383" s="66">
        <v>15.66954</v>
      </c>
      <c r="F383" s="66">
        <v>21.817799999999998</v>
      </c>
      <c r="G383" s="66">
        <v>133.84979999999999</v>
      </c>
      <c r="H383" s="66">
        <v>182.4984</v>
      </c>
      <c r="I383" s="74">
        <v>19.774799999999999</v>
      </c>
      <c r="L383" s="67"/>
      <c r="M383" s="67"/>
      <c r="N383" s="58">
        <f t="shared" si="18"/>
        <v>18</v>
      </c>
      <c r="O383" s="67"/>
      <c r="W383" s="77"/>
      <c r="AA383" s="58">
        <f t="shared" si="22"/>
        <v>380</v>
      </c>
      <c r="AB383" s="58" t="s">
        <v>879</v>
      </c>
      <c r="AC383" s="58" t="s">
        <v>880</v>
      </c>
      <c r="AE383" s="70"/>
      <c r="AF383" s="71">
        <f t="shared" si="19"/>
        <v>20</v>
      </c>
      <c r="AG383" s="70">
        <f t="shared" si="20"/>
        <v>18</v>
      </c>
      <c r="AH383" s="70">
        <f t="shared" si="25"/>
        <v>18</v>
      </c>
      <c r="AI383" s="53"/>
      <c r="AJ383" s="53"/>
      <c r="AK383" s="72"/>
      <c r="AL383" s="70">
        <v>18</v>
      </c>
      <c r="AM383" s="70"/>
      <c r="AN383" s="70"/>
      <c r="AP383" s="70"/>
      <c r="AQ383" s="70"/>
    </row>
    <row r="384" spans="1:43" ht="12.75" customHeight="1" x14ac:dyDescent="0.2">
      <c r="A384" s="43"/>
      <c r="B384" s="64" t="s">
        <v>882</v>
      </c>
      <c r="C384" s="65" t="s">
        <v>881</v>
      </c>
      <c r="D384" s="66">
        <v>2.18E-2</v>
      </c>
      <c r="E384" s="66">
        <v>1.898E-2</v>
      </c>
      <c r="F384" s="66">
        <v>2.6419999999999999E-2</v>
      </c>
      <c r="G384" s="66">
        <v>0.16211</v>
      </c>
      <c r="H384" s="66">
        <v>0.22103</v>
      </c>
      <c r="I384" s="74">
        <v>2.3949999999999999E-2</v>
      </c>
      <c r="L384" s="67"/>
      <c r="M384" s="67"/>
      <c r="N384" s="58">
        <f t="shared" si="18"/>
        <v>2.18E-2</v>
      </c>
      <c r="O384" s="67"/>
      <c r="W384" s="77"/>
      <c r="AA384" s="58">
        <f t="shared" si="22"/>
        <v>381</v>
      </c>
      <c r="AB384" s="58" t="s">
        <v>881</v>
      </c>
      <c r="AC384" s="58" t="s">
        <v>882</v>
      </c>
      <c r="AE384" s="70"/>
      <c r="AF384" s="71">
        <f t="shared" si="19"/>
        <v>2.4222222222222221E-2</v>
      </c>
      <c r="AG384" s="70">
        <f t="shared" si="20"/>
        <v>2.18E-2</v>
      </c>
      <c r="AH384" s="70">
        <f t="shared" si="25"/>
        <v>2.18E-2</v>
      </c>
      <c r="AI384" s="53"/>
      <c r="AJ384" s="53"/>
      <c r="AK384" s="72"/>
      <c r="AL384" s="70">
        <v>2.18E-2</v>
      </c>
      <c r="AM384" s="70"/>
      <c r="AN384" s="70"/>
      <c r="AP384" s="70"/>
      <c r="AQ384" s="70"/>
    </row>
    <row r="385" spans="1:43" ht="12.75" customHeight="1" x14ac:dyDescent="0.2">
      <c r="A385" s="43"/>
      <c r="B385" s="64" t="s">
        <v>884</v>
      </c>
      <c r="C385" s="65" t="s">
        <v>883</v>
      </c>
      <c r="D385" s="66">
        <v>0.48</v>
      </c>
      <c r="E385" s="66">
        <v>0.41785</v>
      </c>
      <c r="F385" s="66">
        <v>0.58181000000000005</v>
      </c>
      <c r="G385" s="66">
        <v>3.5693299999999999</v>
      </c>
      <c r="H385" s="66">
        <v>4.8666200000000002</v>
      </c>
      <c r="I385" s="74">
        <v>0.52732999999999997</v>
      </c>
      <c r="L385" s="67"/>
      <c r="M385" s="67"/>
      <c r="N385" s="58">
        <f t="shared" si="18"/>
        <v>0.48</v>
      </c>
      <c r="O385" s="67"/>
      <c r="W385" s="77"/>
      <c r="AA385" s="58">
        <f t="shared" si="22"/>
        <v>382</v>
      </c>
      <c r="AB385" s="58" t="s">
        <v>883</v>
      </c>
      <c r="AC385" s="58" t="s">
        <v>884</v>
      </c>
      <c r="AE385" s="70"/>
      <c r="AF385" s="71">
        <f t="shared" si="19"/>
        <v>0.53333333333333333</v>
      </c>
      <c r="AG385" s="70">
        <f t="shared" si="20"/>
        <v>0.48</v>
      </c>
      <c r="AH385" s="70">
        <f t="shared" si="25"/>
        <v>0.48</v>
      </c>
      <c r="AI385" s="53"/>
      <c r="AJ385" s="53"/>
      <c r="AK385" s="72"/>
      <c r="AL385" s="70">
        <v>0.48</v>
      </c>
      <c r="AM385" s="70"/>
      <c r="AN385" s="70"/>
      <c r="AP385" s="70"/>
      <c r="AQ385" s="70"/>
    </row>
    <row r="386" spans="1:43" ht="12.75" customHeight="1" x14ac:dyDescent="0.2">
      <c r="A386" s="43"/>
      <c r="B386" s="64" t="s">
        <v>886</v>
      </c>
      <c r="C386" s="65" t="s">
        <v>885</v>
      </c>
      <c r="D386" s="66">
        <v>0.23799999999999999</v>
      </c>
      <c r="E386" s="66">
        <v>0.20719000000000001</v>
      </c>
      <c r="F386" s="66">
        <v>0.28848000000000001</v>
      </c>
      <c r="G386" s="66">
        <v>1.76979</v>
      </c>
      <c r="H386" s="66">
        <v>2.41303</v>
      </c>
      <c r="I386" s="74">
        <v>0.26146999999999998</v>
      </c>
      <c r="L386" s="67"/>
      <c r="M386" s="67"/>
      <c r="N386" s="58">
        <f t="shared" si="18"/>
        <v>0.23799999999999999</v>
      </c>
      <c r="O386" s="67"/>
      <c r="W386" s="77"/>
      <c r="AA386" s="58">
        <f t="shared" si="22"/>
        <v>383</v>
      </c>
      <c r="AB386" s="58" t="s">
        <v>885</v>
      </c>
      <c r="AC386" s="58" t="s">
        <v>886</v>
      </c>
      <c r="AE386" s="70"/>
      <c r="AF386" s="71">
        <f t="shared" si="19"/>
        <v>0.26444444444444443</v>
      </c>
      <c r="AG386" s="70">
        <f t="shared" si="20"/>
        <v>0.23799999999999999</v>
      </c>
      <c r="AH386" s="70">
        <f t="shared" si="25"/>
        <v>0.23799999999999999</v>
      </c>
      <c r="AI386" s="53"/>
      <c r="AJ386" s="53"/>
      <c r="AK386" s="72"/>
      <c r="AL386" s="70">
        <v>0.23799999999999999</v>
      </c>
      <c r="AM386" s="70"/>
      <c r="AN386" s="70"/>
      <c r="AP386" s="70"/>
      <c r="AQ386" s="70"/>
    </row>
    <row r="387" spans="1:43" ht="12.75" customHeight="1" x14ac:dyDescent="0.2">
      <c r="A387" s="43"/>
      <c r="B387" s="64" t="s">
        <v>888</v>
      </c>
      <c r="C387" s="65" t="s">
        <v>887</v>
      </c>
      <c r="D387" s="66">
        <v>0.1948</v>
      </c>
      <c r="E387" s="66">
        <v>0.16958000000000001</v>
      </c>
      <c r="F387" s="66">
        <v>0.23612</v>
      </c>
      <c r="G387" s="66">
        <v>1.44855</v>
      </c>
      <c r="H387" s="66">
        <v>1.9750399999999999</v>
      </c>
      <c r="I387" s="74">
        <v>0.21401000000000001</v>
      </c>
      <c r="L387" s="67"/>
      <c r="M387" s="67"/>
      <c r="N387" s="58">
        <f t="shared" si="18"/>
        <v>0.1948</v>
      </c>
      <c r="O387" s="67"/>
      <c r="W387" s="77"/>
      <c r="AA387" s="58">
        <f t="shared" si="22"/>
        <v>384</v>
      </c>
      <c r="AB387" s="58" t="s">
        <v>887</v>
      </c>
      <c r="AC387" s="58" t="s">
        <v>888</v>
      </c>
      <c r="AE387" s="70"/>
      <c r="AF387" s="71">
        <f t="shared" si="19"/>
        <v>0.21644444444444444</v>
      </c>
      <c r="AG387" s="70">
        <f t="shared" si="20"/>
        <v>0.1948</v>
      </c>
      <c r="AH387" s="70">
        <f t="shared" si="25"/>
        <v>0.1948</v>
      </c>
      <c r="AI387" s="53"/>
      <c r="AJ387" s="53"/>
      <c r="AK387" s="72"/>
      <c r="AL387" s="70">
        <v>0.1948</v>
      </c>
      <c r="AM387" s="70"/>
      <c r="AN387" s="70"/>
      <c r="AP387" s="70"/>
      <c r="AQ387" s="70"/>
    </row>
    <row r="388" spans="1:43" ht="12.75" customHeight="1" x14ac:dyDescent="0.2">
      <c r="A388" s="43"/>
      <c r="B388" s="64" t="s">
        <v>890</v>
      </c>
      <c r="C388" s="65" t="s">
        <v>889</v>
      </c>
      <c r="D388" s="66">
        <v>0.23200000000000001</v>
      </c>
      <c r="E388" s="66">
        <v>0.20196</v>
      </c>
      <c r="F388" s="66">
        <v>0.28121000000000002</v>
      </c>
      <c r="G388" s="66">
        <v>1.7251799999999999</v>
      </c>
      <c r="H388" s="66">
        <v>2.3521999999999998</v>
      </c>
      <c r="I388" s="74">
        <v>0.25488</v>
      </c>
      <c r="L388" s="67"/>
      <c r="M388" s="67"/>
      <c r="N388" s="58">
        <f t="shared" si="18"/>
        <v>0.23200000000000001</v>
      </c>
      <c r="O388" s="67"/>
      <c r="W388" s="77"/>
      <c r="AA388" s="58">
        <f t="shared" si="22"/>
        <v>385</v>
      </c>
      <c r="AB388" s="58" t="s">
        <v>889</v>
      </c>
      <c r="AC388" s="58" t="s">
        <v>890</v>
      </c>
      <c r="AE388" s="70"/>
      <c r="AF388" s="71">
        <f t="shared" si="19"/>
        <v>0.25777777777777777</v>
      </c>
      <c r="AG388" s="70">
        <f t="shared" si="20"/>
        <v>0.23200000000000001</v>
      </c>
      <c r="AH388" s="70">
        <f t="shared" si="25"/>
        <v>0.23200000000000001</v>
      </c>
      <c r="AI388" s="53"/>
      <c r="AJ388" s="53"/>
      <c r="AK388" s="72"/>
      <c r="AL388" s="70">
        <v>0.23200000000000001</v>
      </c>
      <c r="AM388" s="70"/>
      <c r="AN388" s="70"/>
      <c r="AP388" s="70"/>
      <c r="AQ388" s="70"/>
    </row>
    <row r="389" spans="1:43" ht="12.75" customHeight="1" x14ac:dyDescent="0.2">
      <c r="A389" s="43"/>
      <c r="B389" s="64" t="s">
        <v>892</v>
      </c>
      <c r="C389" s="65" t="s">
        <v>891</v>
      </c>
      <c r="D389" s="66">
        <v>0.255</v>
      </c>
      <c r="E389" s="66">
        <v>0.22198999999999999</v>
      </c>
      <c r="F389" s="66">
        <v>0.30908999999999998</v>
      </c>
      <c r="G389" s="66">
        <v>1.89621</v>
      </c>
      <c r="H389" s="66">
        <v>2.5853899999999999</v>
      </c>
      <c r="I389" s="74">
        <v>0.28014</v>
      </c>
      <c r="L389" s="67"/>
      <c r="M389" s="67"/>
      <c r="N389" s="58">
        <f t="shared" si="18"/>
        <v>0.255</v>
      </c>
      <c r="O389" s="67"/>
      <c r="W389" s="77"/>
      <c r="AA389" s="58">
        <f t="shared" si="22"/>
        <v>386</v>
      </c>
      <c r="AB389" s="58" t="s">
        <v>891</v>
      </c>
      <c r="AC389" s="58" t="s">
        <v>892</v>
      </c>
      <c r="AE389" s="70"/>
      <c r="AF389" s="71">
        <f t="shared" si="19"/>
        <v>0.28333333333333333</v>
      </c>
      <c r="AG389" s="70">
        <f t="shared" si="20"/>
        <v>0.255</v>
      </c>
      <c r="AH389" s="70">
        <f t="shared" si="25"/>
        <v>0.255</v>
      </c>
      <c r="AI389" s="53"/>
      <c r="AJ389" s="53"/>
      <c r="AK389" s="72"/>
      <c r="AL389" s="70">
        <v>0.255</v>
      </c>
      <c r="AM389" s="70"/>
      <c r="AN389" s="70"/>
      <c r="AP389" s="70"/>
      <c r="AQ389" s="70"/>
    </row>
    <row r="390" spans="1:43" ht="12.75" customHeight="1" x14ac:dyDescent="0.2">
      <c r="A390" s="43"/>
      <c r="B390" s="64" t="s">
        <v>894</v>
      </c>
      <c r="C390" s="65" t="s">
        <v>893</v>
      </c>
      <c r="D390" s="66">
        <v>0.22120000000000001</v>
      </c>
      <c r="E390" s="66">
        <v>0.19256000000000001</v>
      </c>
      <c r="F390" s="66">
        <v>0.26812000000000002</v>
      </c>
      <c r="G390" s="66">
        <v>1.6448700000000001</v>
      </c>
      <c r="H390" s="66">
        <v>2.2427000000000001</v>
      </c>
      <c r="I390" s="74">
        <v>0.24301</v>
      </c>
      <c r="L390" s="67"/>
      <c r="M390" s="67"/>
      <c r="N390" s="58">
        <f t="shared" si="18"/>
        <v>0.22120000000000001</v>
      </c>
      <c r="O390" s="67"/>
      <c r="W390" s="77"/>
      <c r="AA390" s="58">
        <f t="shared" si="22"/>
        <v>387</v>
      </c>
      <c r="AB390" s="58" t="s">
        <v>893</v>
      </c>
      <c r="AC390" s="58" t="s">
        <v>894</v>
      </c>
      <c r="AE390" s="70"/>
      <c r="AF390" s="71">
        <f t="shared" si="19"/>
        <v>0.24577777777777779</v>
      </c>
      <c r="AG390" s="70">
        <f t="shared" si="20"/>
        <v>0.22120000000000001</v>
      </c>
      <c r="AH390" s="70">
        <f t="shared" si="25"/>
        <v>0.22120000000000001</v>
      </c>
      <c r="AI390" s="53"/>
      <c r="AJ390" s="53"/>
      <c r="AK390" s="72"/>
      <c r="AL390" s="70">
        <v>0.22120000000000001</v>
      </c>
      <c r="AM390" s="70"/>
      <c r="AN390" s="70"/>
      <c r="AP390" s="70"/>
      <c r="AQ390" s="70"/>
    </row>
    <row r="391" spans="1:43" ht="12.75" customHeight="1" x14ac:dyDescent="0.2">
      <c r="A391" s="43"/>
      <c r="B391" s="64" t="s">
        <v>896</v>
      </c>
      <c r="C391" s="65" t="s">
        <v>895</v>
      </c>
      <c r="D391" s="66">
        <v>0.26900000000000002</v>
      </c>
      <c r="E391" s="66">
        <v>0.23416999999999999</v>
      </c>
      <c r="F391" s="66">
        <v>0.32605000000000001</v>
      </c>
      <c r="G391" s="66">
        <v>2.0003099999999998</v>
      </c>
      <c r="H391" s="66">
        <v>2.7273399999999999</v>
      </c>
      <c r="I391" s="74">
        <v>0.29552</v>
      </c>
      <c r="L391" s="67"/>
      <c r="M391" s="67"/>
      <c r="N391" s="58">
        <f t="shared" si="18"/>
        <v>0.26900000000000002</v>
      </c>
      <c r="O391" s="67"/>
      <c r="W391" s="77"/>
      <c r="AA391" s="58">
        <f t="shared" si="22"/>
        <v>388</v>
      </c>
      <c r="AB391" s="58" t="s">
        <v>895</v>
      </c>
      <c r="AC391" s="58" t="s">
        <v>896</v>
      </c>
      <c r="AE391" s="70"/>
      <c r="AF391" s="71">
        <f t="shared" si="19"/>
        <v>0.29888888888888893</v>
      </c>
      <c r="AG391" s="70">
        <f t="shared" si="20"/>
        <v>0.26900000000000002</v>
      </c>
      <c r="AH391" s="70">
        <f t="shared" si="25"/>
        <v>0.26900000000000002</v>
      </c>
      <c r="AI391" s="53"/>
      <c r="AJ391" s="53"/>
      <c r="AK391" s="72"/>
      <c r="AL391" s="70">
        <v>0.26900000000000002</v>
      </c>
      <c r="AM391" s="70"/>
      <c r="AN391" s="70"/>
      <c r="AP391" s="70"/>
      <c r="AQ391" s="70"/>
    </row>
    <row r="392" spans="1:43" ht="12.75" customHeight="1" x14ac:dyDescent="0.2">
      <c r="A392" s="43"/>
      <c r="B392" s="64" t="s">
        <v>898</v>
      </c>
      <c r="C392" s="65" t="s">
        <v>897</v>
      </c>
      <c r="D392" s="66">
        <v>0.26900000000000002</v>
      </c>
      <c r="E392" s="66">
        <v>0.23416999999999999</v>
      </c>
      <c r="F392" s="66">
        <v>0.32605000000000001</v>
      </c>
      <c r="G392" s="66">
        <v>2.0003099999999998</v>
      </c>
      <c r="H392" s="66">
        <v>2.7273399999999999</v>
      </c>
      <c r="I392" s="74">
        <v>0.29552</v>
      </c>
      <c r="L392" s="67"/>
      <c r="M392" s="67"/>
      <c r="N392" s="58">
        <f t="shared" si="18"/>
        <v>0.26900000000000002</v>
      </c>
      <c r="O392" s="67"/>
      <c r="W392" s="77"/>
      <c r="AA392" s="58">
        <f t="shared" si="22"/>
        <v>389</v>
      </c>
      <c r="AB392" s="58" t="s">
        <v>897</v>
      </c>
      <c r="AC392" s="58" t="s">
        <v>898</v>
      </c>
      <c r="AE392" s="70"/>
      <c r="AF392" s="71">
        <f t="shared" si="19"/>
        <v>0.29888888888888893</v>
      </c>
      <c r="AG392" s="70">
        <f t="shared" si="20"/>
        <v>0.26900000000000002</v>
      </c>
      <c r="AH392" s="70">
        <f t="shared" si="25"/>
        <v>0.26900000000000002</v>
      </c>
      <c r="AI392" s="53"/>
      <c r="AJ392" s="53"/>
      <c r="AK392" s="72"/>
      <c r="AL392" s="70">
        <v>0.26900000000000002</v>
      </c>
      <c r="AM392" s="70"/>
      <c r="AN392" s="70"/>
      <c r="AP392" s="70"/>
      <c r="AQ392" s="70"/>
    </row>
    <row r="393" spans="1:43" ht="12.75" customHeight="1" x14ac:dyDescent="0.2">
      <c r="A393" s="43"/>
      <c r="B393" s="64" t="s">
        <v>900</v>
      </c>
      <c r="C393" s="65" t="s">
        <v>899</v>
      </c>
      <c r="D393" s="66">
        <v>0.26900000000000002</v>
      </c>
      <c r="E393" s="66">
        <v>0.23416999999999999</v>
      </c>
      <c r="F393" s="66">
        <v>0.32605000000000001</v>
      </c>
      <c r="G393" s="66">
        <v>2.0003099999999998</v>
      </c>
      <c r="H393" s="66">
        <v>2.7273399999999999</v>
      </c>
      <c r="I393" s="74">
        <v>0.29552</v>
      </c>
      <c r="L393" s="67"/>
      <c r="M393" s="67"/>
      <c r="N393" s="58">
        <f t="shared" si="18"/>
        <v>0.26900000000000002</v>
      </c>
      <c r="O393" s="67"/>
      <c r="W393" s="77"/>
      <c r="AA393" s="58">
        <f t="shared" si="22"/>
        <v>390</v>
      </c>
      <c r="AB393" s="58" t="s">
        <v>899</v>
      </c>
      <c r="AC393" s="58" t="s">
        <v>900</v>
      </c>
      <c r="AE393" s="70"/>
      <c r="AF393" s="71">
        <f t="shared" si="19"/>
        <v>0.29888888888888893</v>
      </c>
      <c r="AG393" s="70">
        <f t="shared" si="20"/>
        <v>0.26900000000000002</v>
      </c>
      <c r="AH393" s="70">
        <f t="shared" si="25"/>
        <v>0.26900000000000002</v>
      </c>
      <c r="AI393" s="53"/>
      <c r="AJ393" s="53"/>
      <c r="AK393" s="72"/>
      <c r="AL393" s="70">
        <v>0.26900000000000002</v>
      </c>
      <c r="AM393" s="70"/>
      <c r="AN393" s="70"/>
      <c r="AP393" s="70"/>
      <c r="AQ393" s="70"/>
    </row>
    <row r="394" spans="1:43" ht="12.75" customHeight="1" x14ac:dyDescent="0.2">
      <c r="A394" s="43"/>
      <c r="B394" s="64" t="s">
        <v>902</v>
      </c>
      <c r="C394" s="65" t="s">
        <v>901</v>
      </c>
      <c r="D394" s="66">
        <v>0.24079999999999999</v>
      </c>
      <c r="E394" s="66">
        <v>0.20962</v>
      </c>
      <c r="F394" s="66">
        <v>0.29187000000000002</v>
      </c>
      <c r="G394" s="66">
        <v>1.79061</v>
      </c>
      <c r="H394" s="66">
        <v>2.4414199999999999</v>
      </c>
      <c r="I394" s="74">
        <v>0.26454</v>
      </c>
      <c r="L394" s="67"/>
      <c r="M394" s="67"/>
      <c r="N394" s="58">
        <f t="shared" si="18"/>
        <v>0.24079999999999999</v>
      </c>
      <c r="O394" s="67"/>
      <c r="W394" s="77"/>
      <c r="AA394" s="58">
        <f t="shared" si="22"/>
        <v>391</v>
      </c>
      <c r="AB394" s="58" t="s">
        <v>901</v>
      </c>
      <c r="AC394" s="58" t="s">
        <v>902</v>
      </c>
      <c r="AE394" s="70"/>
      <c r="AF394" s="71">
        <f t="shared" si="19"/>
        <v>0.26755555555555555</v>
      </c>
      <c r="AG394" s="70">
        <f t="shared" si="20"/>
        <v>0.24079999999999999</v>
      </c>
      <c r="AH394" s="70">
        <f t="shared" si="25"/>
        <v>0.24079999999999999</v>
      </c>
      <c r="AI394" s="53"/>
      <c r="AJ394" s="53"/>
      <c r="AK394" s="72"/>
      <c r="AL394" s="70">
        <v>0.24079999999999999</v>
      </c>
      <c r="AM394" s="70"/>
      <c r="AN394" s="70"/>
      <c r="AP394" s="70"/>
      <c r="AQ394" s="70"/>
    </row>
    <row r="395" spans="1:43" ht="12.75" customHeight="1" x14ac:dyDescent="0.2">
      <c r="A395" s="43"/>
      <c r="B395" s="64" t="s">
        <v>904</v>
      </c>
      <c r="C395" s="65" t="s">
        <v>903</v>
      </c>
      <c r="D395" s="66">
        <v>0.25</v>
      </c>
      <c r="E395" s="66">
        <v>0.21762999999999999</v>
      </c>
      <c r="F395" s="66">
        <v>0.30302000000000001</v>
      </c>
      <c r="G395" s="66">
        <v>1.85903</v>
      </c>
      <c r="H395" s="66">
        <v>2.5347</v>
      </c>
      <c r="I395" s="74">
        <v>0.27465000000000001</v>
      </c>
      <c r="L395" s="67"/>
      <c r="M395" s="67"/>
      <c r="N395" s="58">
        <f t="shared" si="18"/>
        <v>0.25</v>
      </c>
      <c r="O395" s="67"/>
      <c r="W395" s="77"/>
      <c r="AA395" s="58">
        <f t="shared" si="22"/>
        <v>392</v>
      </c>
      <c r="AB395" s="58" t="s">
        <v>903</v>
      </c>
      <c r="AC395" s="58" t="s">
        <v>904</v>
      </c>
      <c r="AE395" s="70"/>
      <c r="AF395" s="71">
        <f t="shared" si="19"/>
        <v>0.27777777777777779</v>
      </c>
      <c r="AG395" s="70">
        <f t="shared" si="20"/>
        <v>0.25</v>
      </c>
      <c r="AH395" s="70">
        <f t="shared" si="25"/>
        <v>0.25</v>
      </c>
      <c r="AI395" s="53"/>
      <c r="AJ395" s="53"/>
      <c r="AK395" s="72"/>
      <c r="AL395" s="70">
        <v>0.25</v>
      </c>
      <c r="AM395" s="70"/>
      <c r="AN395" s="70"/>
      <c r="AP395" s="70"/>
      <c r="AQ395" s="70"/>
    </row>
    <row r="396" spans="1:43" ht="12.75" customHeight="1" x14ac:dyDescent="0.2">
      <c r="A396" s="43"/>
      <c r="B396" s="64" t="s">
        <v>906</v>
      </c>
      <c r="C396" s="65" t="s">
        <v>905</v>
      </c>
      <c r="D396" s="66">
        <v>0.2</v>
      </c>
      <c r="E396" s="66">
        <v>0.17410999999999999</v>
      </c>
      <c r="F396" s="66">
        <v>0.24242</v>
      </c>
      <c r="G396" s="66">
        <v>1.48722</v>
      </c>
      <c r="H396" s="66">
        <v>2.0277599999999998</v>
      </c>
      <c r="I396" s="74">
        <v>0.21972</v>
      </c>
      <c r="L396" s="67"/>
      <c r="M396" s="67"/>
      <c r="N396" s="58">
        <f t="shared" si="18"/>
        <v>0.2</v>
      </c>
      <c r="O396" s="67"/>
      <c r="W396" s="77"/>
      <c r="AA396" s="58">
        <f t="shared" si="22"/>
        <v>393</v>
      </c>
      <c r="AB396" s="58" t="s">
        <v>905</v>
      </c>
      <c r="AC396" s="58" t="s">
        <v>906</v>
      </c>
      <c r="AE396" s="70"/>
      <c r="AF396" s="71">
        <f t="shared" si="19"/>
        <v>0.22222222222222224</v>
      </c>
      <c r="AG396" s="70">
        <f t="shared" si="20"/>
        <v>0.2</v>
      </c>
      <c r="AH396" s="70">
        <f t="shared" si="25"/>
        <v>0.2</v>
      </c>
      <c r="AI396" s="53"/>
      <c r="AJ396" s="53"/>
      <c r="AK396" s="72"/>
      <c r="AL396" s="70">
        <v>0.2</v>
      </c>
      <c r="AM396" s="70"/>
      <c r="AN396" s="70"/>
      <c r="AP396" s="70"/>
      <c r="AQ396" s="70"/>
    </row>
    <row r="397" spans="1:43" ht="12.75" customHeight="1" x14ac:dyDescent="0.2">
      <c r="A397" s="43"/>
      <c r="B397" s="64" t="s">
        <v>907</v>
      </c>
      <c r="C397" s="65" t="s">
        <v>23</v>
      </c>
      <c r="D397" s="66">
        <v>5.0899999999999999E-3</v>
      </c>
      <c r="E397" s="66">
        <v>4.4299999999999999E-3</v>
      </c>
      <c r="F397" s="66">
        <v>6.1700000000000001E-3</v>
      </c>
      <c r="G397" s="66">
        <v>3.7850000000000002E-2</v>
      </c>
      <c r="H397" s="66">
        <v>5.16E-2</v>
      </c>
      <c r="I397" s="74">
        <v>5.5900000000000004E-3</v>
      </c>
      <c r="L397" s="67"/>
      <c r="M397" s="67"/>
      <c r="N397" s="58">
        <f t="shared" si="18"/>
        <v>5.0894551322222389E-3</v>
      </c>
      <c r="O397" s="67"/>
      <c r="W397" s="77"/>
      <c r="AA397" s="58">
        <f t="shared" si="22"/>
        <v>394</v>
      </c>
      <c r="AB397" s="58" t="s">
        <v>23</v>
      </c>
      <c r="AC397" s="58" t="s">
        <v>907</v>
      </c>
      <c r="AE397" s="70"/>
      <c r="AF397" s="71">
        <f t="shared" si="19"/>
        <v>7.7777777777777776E-3</v>
      </c>
      <c r="AG397" s="70">
        <f t="shared" si="20"/>
        <v>7.0000000000000001E-3</v>
      </c>
      <c r="AH397" s="70">
        <f t="shared" ref="AH397:AH405" si="26">AI397</f>
        <v>5.0894551322222389E-3</v>
      </c>
      <c r="AI397" s="53">
        <v>5.0894551322222389E-3</v>
      </c>
      <c r="AJ397" s="53"/>
      <c r="AK397" s="72"/>
      <c r="AL397" s="70">
        <f t="shared" ref="AL397:AL405" si="27">AM397</f>
        <v>7.0000000000000001E-3</v>
      </c>
      <c r="AM397" s="70">
        <v>7.0000000000000001E-3</v>
      </c>
      <c r="AN397" s="70"/>
      <c r="AP397" s="70"/>
      <c r="AQ397" s="70"/>
    </row>
    <row r="398" spans="1:43" ht="12.75" customHeight="1" x14ac:dyDescent="0.2">
      <c r="A398" s="43"/>
      <c r="B398" s="64" t="s">
        <v>909</v>
      </c>
      <c r="C398" s="65" t="s">
        <v>908</v>
      </c>
      <c r="D398" s="66">
        <v>1.414E-2</v>
      </c>
      <c r="E398" s="66">
        <v>1.231E-2</v>
      </c>
      <c r="F398" s="66">
        <v>1.7139999999999999E-2</v>
      </c>
      <c r="G398" s="66">
        <v>0.10516</v>
      </c>
      <c r="H398" s="66">
        <v>0.14337</v>
      </c>
      <c r="I398" s="74">
        <v>1.554E-2</v>
      </c>
      <c r="L398" s="67"/>
      <c r="M398" s="67"/>
      <c r="N398" s="58">
        <f t="shared" si="18"/>
        <v>1.4141176470588235E-2</v>
      </c>
      <c r="O398" s="67"/>
      <c r="W398" s="77"/>
      <c r="AA398" s="58">
        <f t="shared" si="22"/>
        <v>395</v>
      </c>
      <c r="AB398" s="58" t="s">
        <v>908</v>
      </c>
      <c r="AC398" s="58" t="s">
        <v>909</v>
      </c>
      <c r="AE398" s="70"/>
      <c r="AF398" s="71">
        <f t="shared" si="19"/>
        <v>1.9888888888888887E-2</v>
      </c>
      <c r="AG398" s="70">
        <f t="shared" si="20"/>
        <v>1.7899999999999999E-2</v>
      </c>
      <c r="AH398" s="70">
        <f t="shared" si="26"/>
        <v>1.4141176470588235E-2</v>
      </c>
      <c r="AI398" s="53">
        <v>1.4141176470588235E-2</v>
      </c>
      <c r="AJ398" s="53"/>
      <c r="AK398" s="72"/>
      <c r="AL398" s="70">
        <f t="shared" si="27"/>
        <v>1.7899999999999999E-2</v>
      </c>
      <c r="AM398" s="70">
        <v>1.7899999999999999E-2</v>
      </c>
      <c r="AN398" s="70"/>
      <c r="AP398" s="70"/>
      <c r="AQ398" s="70"/>
    </row>
    <row r="399" spans="1:43" ht="12.75" customHeight="1" x14ac:dyDescent="0.2">
      <c r="A399" s="43"/>
      <c r="B399" s="64" t="s">
        <v>911</v>
      </c>
      <c r="C399" s="65" t="s">
        <v>910</v>
      </c>
      <c r="D399" s="66">
        <v>1.2670000000000001E-2</v>
      </c>
      <c r="E399" s="66">
        <v>1.103E-2</v>
      </c>
      <c r="F399" s="66">
        <v>1.536E-2</v>
      </c>
      <c r="G399" s="66">
        <v>9.4219999999999998E-2</v>
      </c>
      <c r="H399" s="66">
        <v>0.12845999999999999</v>
      </c>
      <c r="I399" s="74">
        <v>1.392E-2</v>
      </c>
      <c r="L399" s="67"/>
      <c r="M399" s="67"/>
      <c r="N399" s="58">
        <f t="shared" si="18"/>
        <v>1.2670588235294118E-2</v>
      </c>
      <c r="O399" s="67"/>
      <c r="W399" s="77"/>
      <c r="AA399" s="58">
        <f t="shared" si="22"/>
        <v>396</v>
      </c>
      <c r="AB399" s="58" t="s">
        <v>910</v>
      </c>
      <c r="AC399" s="58" t="s">
        <v>911</v>
      </c>
      <c r="AE399" s="70"/>
      <c r="AF399" s="71">
        <f t="shared" si="19"/>
        <v>1.9888888888888887E-2</v>
      </c>
      <c r="AG399" s="70">
        <f t="shared" si="20"/>
        <v>1.7899999999999999E-2</v>
      </c>
      <c r="AH399" s="70">
        <f t="shared" si="26"/>
        <v>1.2670588235294118E-2</v>
      </c>
      <c r="AI399" s="53">
        <v>1.2670588235294118E-2</v>
      </c>
      <c r="AJ399" s="53"/>
      <c r="AK399" s="72"/>
      <c r="AL399" s="70">
        <f t="shared" si="27"/>
        <v>1.7899999999999999E-2</v>
      </c>
      <c r="AM399" s="70">
        <v>1.7899999999999999E-2</v>
      </c>
      <c r="AN399" s="70"/>
      <c r="AP399" s="70"/>
      <c r="AQ399" s="70"/>
    </row>
    <row r="400" spans="1:43" ht="12.75" customHeight="1" x14ac:dyDescent="0.2">
      <c r="A400" s="43"/>
      <c r="B400" s="64" t="s">
        <v>913</v>
      </c>
      <c r="C400" s="65" t="s">
        <v>912</v>
      </c>
      <c r="D400" s="66">
        <v>1.702E-2</v>
      </c>
      <c r="E400" s="66">
        <v>1.482E-2</v>
      </c>
      <c r="F400" s="66">
        <v>2.0629999999999999E-2</v>
      </c>
      <c r="G400" s="66">
        <v>0.12659000000000001</v>
      </c>
      <c r="H400" s="66">
        <v>0.1726</v>
      </c>
      <c r="I400" s="74">
        <v>1.8700000000000001E-2</v>
      </c>
      <c r="L400" s="67"/>
      <c r="M400" s="67"/>
      <c r="N400" s="58">
        <f t="shared" si="18"/>
        <v>1.7023529411764708E-2</v>
      </c>
      <c r="O400" s="67"/>
      <c r="W400" s="77"/>
      <c r="AA400" s="58">
        <f t="shared" si="22"/>
        <v>397</v>
      </c>
      <c r="AB400" s="58" t="s">
        <v>912</v>
      </c>
      <c r="AC400" s="58" t="s">
        <v>913</v>
      </c>
      <c r="AE400" s="70"/>
      <c r="AF400" s="71">
        <f t="shared" si="19"/>
        <v>2.4444444444444442E-2</v>
      </c>
      <c r="AG400" s="70">
        <f t="shared" si="20"/>
        <v>2.1999999999999999E-2</v>
      </c>
      <c r="AH400" s="70">
        <f t="shared" si="26"/>
        <v>1.7023529411764708E-2</v>
      </c>
      <c r="AI400" s="53">
        <v>1.7023529411764708E-2</v>
      </c>
      <c r="AJ400" s="53"/>
      <c r="AK400" s="72"/>
      <c r="AL400" s="70">
        <f t="shared" si="27"/>
        <v>2.1999999999999999E-2</v>
      </c>
      <c r="AM400" s="70">
        <v>2.1999999999999999E-2</v>
      </c>
      <c r="AN400" s="70"/>
      <c r="AP400" s="70"/>
      <c r="AQ400" s="70"/>
    </row>
    <row r="401" spans="1:43" ht="12.75" customHeight="1" x14ac:dyDescent="0.2">
      <c r="A401" s="43"/>
      <c r="B401" s="64" t="s">
        <v>915</v>
      </c>
      <c r="C401" s="65" t="s">
        <v>914</v>
      </c>
      <c r="D401" s="66">
        <v>1.414E-2</v>
      </c>
      <c r="E401" s="66">
        <v>1.231E-2</v>
      </c>
      <c r="F401" s="66">
        <v>1.7139999999999999E-2</v>
      </c>
      <c r="G401" s="66">
        <v>0.10516</v>
      </c>
      <c r="H401" s="66">
        <v>0.14337</v>
      </c>
      <c r="I401" s="74">
        <v>1.554E-2</v>
      </c>
      <c r="L401" s="67"/>
      <c r="M401" s="67"/>
      <c r="N401" s="58">
        <f t="shared" si="18"/>
        <v>1.4141176470588235E-2</v>
      </c>
      <c r="O401" s="67"/>
      <c r="W401" s="77"/>
      <c r="AA401" s="58">
        <f t="shared" si="22"/>
        <v>398</v>
      </c>
      <c r="AB401" s="58" t="s">
        <v>914</v>
      </c>
      <c r="AC401" s="58" t="s">
        <v>915</v>
      </c>
      <c r="AE401" s="70"/>
      <c r="AF401" s="71">
        <f t="shared" si="19"/>
        <v>1.9888888888888887E-2</v>
      </c>
      <c r="AG401" s="70">
        <f t="shared" si="20"/>
        <v>1.7899999999999999E-2</v>
      </c>
      <c r="AH401" s="70">
        <f t="shared" si="26"/>
        <v>1.4141176470588235E-2</v>
      </c>
      <c r="AI401" s="53">
        <v>1.4141176470588235E-2</v>
      </c>
      <c r="AJ401" s="53"/>
      <c r="AK401" s="72"/>
      <c r="AL401" s="70">
        <f t="shared" si="27"/>
        <v>1.7899999999999999E-2</v>
      </c>
      <c r="AM401" s="70">
        <v>1.7899999999999999E-2</v>
      </c>
      <c r="AN401" s="70"/>
      <c r="AP401" s="70"/>
      <c r="AQ401" s="70"/>
    </row>
    <row r="402" spans="1:43" ht="12.75" customHeight="1" x14ac:dyDescent="0.2">
      <c r="A402" s="43"/>
      <c r="B402" s="64" t="s">
        <v>917</v>
      </c>
      <c r="C402" s="65" t="s">
        <v>916</v>
      </c>
      <c r="D402" s="66">
        <v>1.414E-2</v>
      </c>
      <c r="E402" s="66">
        <v>1.231E-2</v>
      </c>
      <c r="F402" s="66">
        <v>1.7139999999999999E-2</v>
      </c>
      <c r="G402" s="66">
        <v>0.10516</v>
      </c>
      <c r="H402" s="66">
        <v>0.14337</v>
      </c>
      <c r="I402" s="74">
        <v>1.554E-2</v>
      </c>
      <c r="L402" s="67"/>
      <c r="M402" s="67"/>
      <c r="N402" s="58">
        <f t="shared" si="18"/>
        <v>1.4141176470588235E-2</v>
      </c>
      <c r="O402" s="67"/>
      <c r="W402" s="77"/>
      <c r="AA402" s="58">
        <f t="shared" si="22"/>
        <v>399</v>
      </c>
      <c r="AB402" s="58" t="s">
        <v>916</v>
      </c>
      <c r="AC402" s="58" t="s">
        <v>917</v>
      </c>
      <c r="AE402" s="70"/>
      <c r="AF402" s="71">
        <f t="shared" si="19"/>
        <v>1.9888888888888887E-2</v>
      </c>
      <c r="AG402" s="70">
        <f t="shared" si="20"/>
        <v>1.7899999999999999E-2</v>
      </c>
      <c r="AH402" s="70">
        <f t="shared" si="26"/>
        <v>1.4141176470588235E-2</v>
      </c>
      <c r="AI402" s="53">
        <v>1.4141176470588235E-2</v>
      </c>
      <c r="AJ402" s="53"/>
      <c r="AK402" s="72"/>
      <c r="AL402" s="70">
        <f t="shared" si="27"/>
        <v>1.7899999999999999E-2</v>
      </c>
      <c r="AM402" s="70">
        <v>1.7899999999999999E-2</v>
      </c>
      <c r="AN402" s="70"/>
      <c r="AP402" s="70"/>
      <c r="AQ402" s="70"/>
    </row>
    <row r="403" spans="1:43" ht="12.75" customHeight="1" x14ac:dyDescent="0.2">
      <c r="A403" s="43"/>
      <c r="B403" s="64" t="s">
        <v>919</v>
      </c>
      <c r="C403" s="65" t="s">
        <v>918</v>
      </c>
      <c r="D403" s="66">
        <v>1.414E-2</v>
      </c>
      <c r="E403" s="66">
        <v>1.231E-2</v>
      </c>
      <c r="F403" s="66">
        <v>1.7139999999999999E-2</v>
      </c>
      <c r="G403" s="66">
        <v>0.10516</v>
      </c>
      <c r="H403" s="66">
        <v>0.14337</v>
      </c>
      <c r="I403" s="74">
        <v>1.554E-2</v>
      </c>
      <c r="L403" s="67"/>
      <c r="M403" s="67"/>
      <c r="N403" s="58">
        <f t="shared" si="18"/>
        <v>1.4141176470588235E-2</v>
      </c>
      <c r="O403" s="67"/>
      <c r="W403" s="77"/>
      <c r="AA403" s="58">
        <f t="shared" si="22"/>
        <v>400</v>
      </c>
      <c r="AB403" s="58" t="s">
        <v>918</v>
      </c>
      <c r="AC403" s="58" t="s">
        <v>919</v>
      </c>
      <c r="AE403" s="70"/>
      <c r="AF403" s="71">
        <f t="shared" si="19"/>
        <v>1.9888888888888887E-2</v>
      </c>
      <c r="AG403" s="70">
        <f t="shared" si="20"/>
        <v>1.7899999999999999E-2</v>
      </c>
      <c r="AH403" s="70">
        <f t="shared" si="26"/>
        <v>1.4141176470588235E-2</v>
      </c>
      <c r="AI403" s="53">
        <v>1.4141176470588235E-2</v>
      </c>
      <c r="AJ403" s="53"/>
      <c r="AK403" s="72"/>
      <c r="AL403" s="70">
        <f t="shared" si="27"/>
        <v>1.7899999999999999E-2</v>
      </c>
      <c r="AM403" s="70">
        <v>1.7899999999999999E-2</v>
      </c>
      <c r="AN403" s="70"/>
      <c r="AP403" s="70"/>
      <c r="AQ403" s="70"/>
    </row>
    <row r="404" spans="1:43" ht="12.75" customHeight="1" x14ac:dyDescent="0.2">
      <c r="A404" s="43"/>
      <c r="B404" s="64" t="s">
        <v>921</v>
      </c>
      <c r="C404" s="65" t="s">
        <v>920</v>
      </c>
      <c r="D404" s="66">
        <v>1.702E-2</v>
      </c>
      <c r="E404" s="66">
        <v>1.482E-2</v>
      </c>
      <c r="F404" s="66">
        <v>2.0629999999999999E-2</v>
      </c>
      <c r="G404" s="66">
        <v>0.12659000000000001</v>
      </c>
      <c r="H404" s="66">
        <v>0.1726</v>
      </c>
      <c r="I404" s="74">
        <v>1.8700000000000001E-2</v>
      </c>
      <c r="L404" s="67"/>
      <c r="M404" s="67"/>
      <c r="N404" s="58">
        <f t="shared" si="18"/>
        <v>1.7023529411764708E-2</v>
      </c>
      <c r="O404" s="67"/>
      <c r="W404" s="77"/>
      <c r="AA404" s="58">
        <f t="shared" si="22"/>
        <v>401</v>
      </c>
      <c r="AB404" s="58" t="s">
        <v>920</v>
      </c>
      <c r="AC404" s="58" t="s">
        <v>921</v>
      </c>
      <c r="AE404" s="70"/>
      <c r="AF404" s="71">
        <f t="shared" si="19"/>
        <v>2.4444444444444442E-2</v>
      </c>
      <c r="AG404" s="70">
        <f t="shared" si="20"/>
        <v>2.1999999999999999E-2</v>
      </c>
      <c r="AH404" s="70">
        <f t="shared" si="26"/>
        <v>1.7023529411764708E-2</v>
      </c>
      <c r="AI404" s="53">
        <v>1.7023529411764708E-2</v>
      </c>
      <c r="AJ404" s="53"/>
      <c r="AK404" s="72"/>
      <c r="AL404" s="70">
        <f t="shared" si="27"/>
        <v>2.1999999999999999E-2</v>
      </c>
      <c r="AM404" s="70">
        <v>2.1999999999999999E-2</v>
      </c>
      <c r="AN404" s="70"/>
      <c r="AP404" s="70"/>
      <c r="AQ404" s="70"/>
    </row>
    <row r="405" spans="1:43" ht="12.75" customHeight="1" x14ac:dyDescent="0.2">
      <c r="A405" s="43"/>
      <c r="B405" s="64" t="s">
        <v>923</v>
      </c>
      <c r="C405" s="65" t="s">
        <v>922</v>
      </c>
      <c r="D405" s="66">
        <v>5.4350000000000002E-2</v>
      </c>
      <c r="E405" s="66">
        <v>4.7309999999999998E-2</v>
      </c>
      <c r="F405" s="66">
        <v>6.5879999999999994E-2</v>
      </c>
      <c r="G405" s="66">
        <v>0.40415000000000001</v>
      </c>
      <c r="H405" s="66">
        <v>0.55103999999999997</v>
      </c>
      <c r="I405" s="74">
        <v>5.9709999999999999E-2</v>
      </c>
      <c r="L405" s="67"/>
      <c r="M405" s="67"/>
      <c r="N405" s="58">
        <f t="shared" si="18"/>
        <v>5.4350000000000002E-2</v>
      </c>
      <c r="O405" s="67"/>
      <c r="W405" s="77"/>
      <c r="AA405" s="58">
        <f t="shared" si="22"/>
        <v>402</v>
      </c>
      <c r="AB405" s="58" t="s">
        <v>922</v>
      </c>
      <c r="AC405" s="58" t="s">
        <v>923</v>
      </c>
      <c r="AE405" s="70"/>
      <c r="AF405" s="71">
        <f t="shared" si="19"/>
        <v>7.9999999999999988E-2</v>
      </c>
      <c r="AG405" s="70">
        <f t="shared" si="20"/>
        <v>7.1999999999999995E-2</v>
      </c>
      <c r="AH405" s="70">
        <f t="shared" si="26"/>
        <v>5.4350000000000002E-2</v>
      </c>
      <c r="AI405" s="53">
        <v>5.4350000000000002E-2</v>
      </c>
      <c r="AJ405" s="53"/>
      <c r="AK405" s="72"/>
      <c r="AL405" s="70">
        <f t="shared" si="27"/>
        <v>7.1999999999999995E-2</v>
      </c>
      <c r="AM405" s="70">
        <v>7.1999999999999995E-2</v>
      </c>
      <c r="AN405" s="70"/>
      <c r="AP405" s="70"/>
      <c r="AQ405" s="70"/>
    </row>
    <row r="406" spans="1:43" ht="12.75" customHeight="1" x14ac:dyDescent="0.2">
      <c r="A406" s="43"/>
      <c r="B406" s="64" t="s">
        <v>925</v>
      </c>
      <c r="C406" s="65" t="s">
        <v>924</v>
      </c>
      <c r="D406" s="66">
        <v>4.0000000000000001E-3</v>
      </c>
      <c r="E406" s="66">
        <v>3.48E-3</v>
      </c>
      <c r="F406" s="66">
        <v>4.8500000000000001E-3</v>
      </c>
      <c r="G406" s="66">
        <v>2.9739999999999999E-2</v>
      </c>
      <c r="H406" s="66">
        <v>4.0559999999999999E-2</v>
      </c>
      <c r="I406" s="74">
        <v>4.3899999999999998E-3</v>
      </c>
      <c r="L406" s="67"/>
      <c r="M406" s="67"/>
      <c r="N406" s="58">
        <f t="shared" si="18"/>
        <v>4.0000000000000001E-3</v>
      </c>
      <c r="O406" s="67"/>
      <c r="W406" s="77"/>
      <c r="AA406" s="58">
        <f t="shared" si="22"/>
        <v>403</v>
      </c>
      <c r="AB406" s="58" t="s">
        <v>924</v>
      </c>
      <c r="AC406" s="58" t="s">
        <v>925</v>
      </c>
      <c r="AE406" s="70"/>
      <c r="AF406" s="71">
        <f t="shared" si="19"/>
        <v>4.4444444444444444E-3</v>
      </c>
      <c r="AG406" s="70">
        <f t="shared" si="20"/>
        <v>4.0000000000000001E-3</v>
      </c>
      <c r="AH406" s="70">
        <f t="shared" ref="AH406:AH410" si="28">AG406</f>
        <v>4.0000000000000001E-3</v>
      </c>
      <c r="AI406" s="53"/>
      <c r="AJ406" s="53"/>
      <c r="AK406" s="72"/>
      <c r="AL406" s="70">
        <v>4.0000000000000001E-3</v>
      </c>
      <c r="AM406" s="70"/>
      <c r="AN406" s="70"/>
      <c r="AP406" s="70"/>
      <c r="AQ406" s="70"/>
    </row>
    <row r="407" spans="1:43" ht="12.75" customHeight="1" x14ac:dyDescent="0.2">
      <c r="A407" s="43"/>
      <c r="B407" s="64" t="s">
        <v>927</v>
      </c>
      <c r="C407" s="65" t="s">
        <v>926</v>
      </c>
      <c r="D407" s="66">
        <v>0.25</v>
      </c>
      <c r="E407" s="66">
        <v>0.21762999999999999</v>
      </c>
      <c r="F407" s="66">
        <v>0.30302000000000001</v>
      </c>
      <c r="G407" s="66">
        <v>1.85903</v>
      </c>
      <c r="H407" s="66">
        <v>2.5347</v>
      </c>
      <c r="I407" s="74">
        <v>0.27465000000000001</v>
      </c>
      <c r="L407" s="67"/>
      <c r="M407" s="67"/>
      <c r="N407" s="58">
        <f t="shared" si="18"/>
        <v>0.25</v>
      </c>
      <c r="O407" s="67"/>
      <c r="W407" s="77"/>
      <c r="AA407" s="58">
        <f t="shared" si="22"/>
        <v>404</v>
      </c>
      <c r="AB407" s="58" t="s">
        <v>926</v>
      </c>
      <c r="AC407" s="58" t="s">
        <v>927</v>
      </c>
      <c r="AE407" s="70"/>
      <c r="AF407" s="71">
        <f t="shared" si="19"/>
        <v>0.27777777777777779</v>
      </c>
      <c r="AG407" s="70">
        <f t="shared" si="20"/>
        <v>0.25</v>
      </c>
      <c r="AH407" s="70">
        <f t="shared" si="28"/>
        <v>0.25</v>
      </c>
      <c r="AI407" s="53"/>
      <c r="AJ407" s="53"/>
      <c r="AK407" s="72"/>
      <c r="AL407" s="70">
        <v>0.25</v>
      </c>
      <c r="AM407" s="70"/>
      <c r="AN407" s="70"/>
      <c r="AP407" s="70"/>
      <c r="AQ407" s="70"/>
    </row>
    <row r="408" spans="1:43" ht="12.75" customHeight="1" x14ac:dyDescent="0.2">
      <c r="A408" s="43"/>
      <c r="B408" s="64" t="s">
        <v>929</v>
      </c>
      <c r="C408" s="65" t="s">
        <v>928</v>
      </c>
      <c r="D408" s="66">
        <v>4.0000000000000001E-3</v>
      </c>
      <c r="E408" s="66">
        <v>3.48E-3</v>
      </c>
      <c r="F408" s="66">
        <v>4.8500000000000001E-3</v>
      </c>
      <c r="G408" s="66">
        <v>2.9739999999999999E-2</v>
      </c>
      <c r="H408" s="66">
        <v>4.0559999999999999E-2</v>
      </c>
      <c r="I408" s="74">
        <v>4.3899999999999998E-3</v>
      </c>
      <c r="L408" s="67"/>
      <c r="M408" s="67"/>
      <c r="N408" s="58">
        <f t="shared" si="18"/>
        <v>4.0000000000000001E-3</v>
      </c>
      <c r="O408" s="67"/>
      <c r="W408" s="77"/>
      <c r="AA408" s="58">
        <f t="shared" si="22"/>
        <v>405</v>
      </c>
      <c r="AB408" s="58" t="s">
        <v>928</v>
      </c>
      <c r="AC408" s="58" t="s">
        <v>929</v>
      </c>
      <c r="AE408" s="70"/>
      <c r="AF408" s="71">
        <f t="shared" si="19"/>
        <v>4.4444444444444444E-3</v>
      </c>
      <c r="AG408" s="70">
        <f t="shared" si="20"/>
        <v>4.0000000000000001E-3</v>
      </c>
      <c r="AH408" s="70">
        <f t="shared" si="28"/>
        <v>4.0000000000000001E-3</v>
      </c>
      <c r="AI408" s="53"/>
      <c r="AJ408" s="53"/>
      <c r="AK408" s="72"/>
      <c r="AL408" s="70">
        <v>4.0000000000000001E-3</v>
      </c>
      <c r="AM408" s="70"/>
      <c r="AN408" s="70"/>
      <c r="AP408" s="70"/>
      <c r="AQ408" s="70"/>
    </row>
    <row r="409" spans="1:43" ht="12.75" customHeight="1" x14ac:dyDescent="0.2">
      <c r="A409" s="43"/>
      <c r="B409" s="64" t="s">
        <v>931</v>
      </c>
      <c r="C409" s="65" t="s">
        <v>930</v>
      </c>
      <c r="D409" s="66">
        <v>0.25</v>
      </c>
      <c r="E409" s="66">
        <v>0.21762999999999999</v>
      </c>
      <c r="F409" s="66">
        <v>0.30302000000000001</v>
      </c>
      <c r="G409" s="66">
        <v>1.85903</v>
      </c>
      <c r="H409" s="66">
        <v>2.5347</v>
      </c>
      <c r="I409" s="74">
        <v>0.27465000000000001</v>
      </c>
      <c r="L409" s="67"/>
      <c r="M409" s="67"/>
      <c r="N409" s="58">
        <f t="shared" si="18"/>
        <v>0.25</v>
      </c>
      <c r="O409" s="67"/>
      <c r="W409" s="77"/>
      <c r="AA409" s="58">
        <f t="shared" si="22"/>
        <v>406</v>
      </c>
      <c r="AB409" s="58" t="s">
        <v>930</v>
      </c>
      <c r="AC409" s="58" t="s">
        <v>931</v>
      </c>
      <c r="AE409" s="70"/>
      <c r="AF409" s="71">
        <f t="shared" si="19"/>
        <v>0.27777777777777779</v>
      </c>
      <c r="AG409" s="70">
        <f t="shared" si="20"/>
        <v>0.25</v>
      </c>
      <c r="AH409" s="70">
        <f t="shared" si="28"/>
        <v>0.25</v>
      </c>
      <c r="AI409" s="53"/>
      <c r="AJ409" s="53"/>
      <c r="AK409" s="72"/>
      <c r="AL409" s="70">
        <v>0.25</v>
      </c>
      <c r="AM409" s="70"/>
      <c r="AN409" s="70"/>
      <c r="AP409" s="70"/>
      <c r="AQ409" s="70"/>
    </row>
    <row r="410" spans="1:43" ht="12.75" customHeight="1" x14ac:dyDescent="0.2">
      <c r="A410" s="43"/>
      <c r="B410" s="64" t="s">
        <v>933</v>
      </c>
      <c r="C410" s="65" t="s">
        <v>932</v>
      </c>
      <c r="D410" s="66">
        <v>2.8500000000000001E-2</v>
      </c>
      <c r="E410" s="66">
        <v>2.4809999999999999E-2</v>
      </c>
      <c r="F410" s="66">
        <v>3.4540000000000001E-2</v>
      </c>
      <c r="G410" s="66">
        <v>0.21193000000000001</v>
      </c>
      <c r="H410" s="66">
        <v>0.28895999999999999</v>
      </c>
      <c r="I410" s="74">
        <v>3.1309999999999998E-2</v>
      </c>
      <c r="L410" s="67"/>
      <c r="M410" s="67"/>
      <c r="N410" s="58">
        <f t="shared" si="18"/>
        <v>2.8500000000000001E-2</v>
      </c>
      <c r="O410" s="67"/>
      <c r="W410" s="77"/>
      <c r="AA410" s="58">
        <f t="shared" si="22"/>
        <v>407</v>
      </c>
      <c r="AB410" s="58" t="s">
        <v>932</v>
      </c>
      <c r="AC410" s="58" t="s">
        <v>933</v>
      </c>
      <c r="AE410" s="70"/>
      <c r="AF410" s="71">
        <f t="shared" si="19"/>
        <v>3.1666666666666669E-2</v>
      </c>
      <c r="AG410" s="70">
        <f t="shared" si="20"/>
        <v>2.8500000000000001E-2</v>
      </c>
      <c r="AH410" s="70">
        <f t="shared" si="28"/>
        <v>2.8500000000000001E-2</v>
      </c>
      <c r="AI410" s="53"/>
      <c r="AJ410" s="53"/>
      <c r="AK410" s="72"/>
      <c r="AL410" s="70">
        <v>2.8500000000000001E-2</v>
      </c>
      <c r="AM410" s="70"/>
      <c r="AN410" s="70"/>
      <c r="AP410" s="70"/>
      <c r="AQ410" s="70"/>
    </row>
    <row r="411" spans="1:43" ht="12.75" customHeight="1" x14ac:dyDescent="0.2">
      <c r="A411" s="43"/>
      <c r="B411" s="64" t="s">
        <v>140</v>
      </c>
      <c r="C411" s="65" t="s">
        <v>24</v>
      </c>
      <c r="D411" s="66">
        <v>1.47E-3</v>
      </c>
      <c r="E411" s="66">
        <v>1.2800000000000001E-3</v>
      </c>
      <c r="F411" s="66">
        <v>1.7799999999999999E-3</v>
      </c>
      <c r="G411" s="66">
        <v>1.094E-2</v>
      </c>
      <c r="H411" s="66">
        <v>1.491E-2</v>
      </c>
      <c r="I411" s="74">
        <v>1.6199999999999999E-3</v>
      </c>
      <c r="L411" s="67"/>
      <c r="M411" s="67"/>
      <c r="N411" s="58">
        <f t="shared" si="18"/>
        <v>1.4705882352941176E-3</v>
      </c>
      <c r="O411" s="67"/>
      <c r="W411" s="77"/>
      <c r="AA411" s="58">
        <f t="shared" si="22"/>
        <v>408</v>
      </c>
      <c r="AB411" s="58" t="s">
        <v>24</v>
      </c>
      <c r="AC411" s="58" t="s">
        <v>140</v>
      </c>
      <c r="AE411" s="70"/>
      <c r="AF411" s="71">
        <f t="shared" si="19"/>
        <v>2.1111111111111109E-3</v>
      </c>
      <c r="AG411" s="70">
        <f t="shared" si="20"/>
        <v>1.9E-3</v>
      </c>
      <c r="AH411" s="70">
        <f t="shared" ref="AH411:AH421" si="29">AI411</f>
        <v>1.4705882352941176E-3</v>
      </c>
      <c r="AI411" s="53">
        <v>1.4705882352941176E-3</v>
      </c>
      <c r="AJ411" s="53"/>
      <c r="AK411" s="72"/>
      <c r="AL411" s="70">
        <f t="shared" ref="AL411:AL421" si="30">AM411</f>
        <v>1.9E-3</v>
      </c>
      <c r="AM411" s="70">
        <v>1.9E-3</v>
      </c>
      <c r="AN411" s="70"/>
      <c r="AP411" s="70"/>
      <c r="AQ411" s="70"/>
    </row>
    <row r="412" spans="1:43" ht="12.75" customHeight="1" x14ac:dyDescent="0.2">
      <c r="A412" s="43"/>
      <c r="B412" s="64" t="s">
        <v>935</v>
      </c>
      <c r="C412" s="65" t="s">
        <v>934</v>
      </c>
      <c r="D412" s="66">
        <v>0.1167</v>
      </c>
      <c r="E412" s="66">
        <v>0.10159</v>
      </c>
      <c r="F412" s="66">
        <v>0.14144999999999999</v>
      </c>
      <c r="G412" s="66">
        <v>0.86778999999999995</v>
      </c>
      <c r="H412" s="66">
        <v>1.1832</v>
      </c>
      <c r="I412" s="74">
        <v>0.12820999999999999</v>
      </c>
      <c r="L412" s="67"/>
      <c r="M412" s="67"/>
      <c r="N412" s="58">
        <f t="shared" si="18"/>
        <v>0.1167</v>
      </c>
      <c r="O412" s="67"/>
      <c r="W412" s="77"/>
      <c r="AA412" s="58">
        <f t="shared" si="22"/>
        <v>409</v>
      </c>
      <c r="AB412" s="58" t="s">
        <v>934</v>
      </c>
      <c r="AC412" s="58" t="s">
        <v>935</v>
      </c>
      <c r="AE412" s="70"/>
      <c r="AF412" s="71">
        <f t="shared" si="19"/>
        <v>0.12966666666666665</v>
      </c>
      <c r="AG412" s="70">
        <f t="shared" si="20"/>
        <v>0.1167</v>
      </c>
      <c r="AH412" s="70">
        <f t="shared" si="29"/>
        <v>0.1167</v>
      </c>
      <c r="AI412" s="53">
        <v>0.1167</v>
      </c>
      <c r="AJ412" s="53"/>
      <c r="AK412" s="72"/>
      <c r="AL412" s="70">
        <f t="shared" si="30"/>
        <v>0.1167</v>
      </c>
      <c r="AM412" s="70">
        <v>0.1167</v>
      </c>
      <c r="AN412" s="70"/>
      <c r="AP412" s="70"/>
      <c r="AQ412" s="70"/>
    </row>
    <row r="413" spans="1:43" ht="12.75" customHeight="1" x14ac:dyDescent="0.2">
      <c r="A413" s="43"/>
      <c r="B413" s="64" t="s">
        <v>937</v>
      </c>
      <c r="C413" s="65" t="s">
        <v>936</v>
      </c>
      <c r="D413" s="66">
        <v>9.6500000000000006E-3</v>
      </c>
      <c r="E413" s="66">
        <v>8.3999999999999995E-3</v>
      </c>
      <c r="F413" s="66">
        <v>1.1690000000000001E-2</v>
      </c>
      <c r="G413" s="66">
        <v>7.1739999999999998E-2</v>
      </c>
      <c r="H413" s="66">
        <v>9.7809999999999994E-2</v>
      </c>
      <c r="I413" s="74">
        <v>1.06E-2</v>
      </c>
      <c r="L413" s="67"/>
      <c r="M413" s="67"/>
      <c r="N413" s="58">
        <f t="shared" si="18"/>
        <v>9.6470588235294131E-3</v>
      </c>
      <c r="O413" s="67"/>
      <c r="W413" s="77"/>
      <c r="AA413" s="58">
        <f t="shared" si="22"/>
        <v>410</v>
      </c>
      <c r="AB413" s="58" t="s">
        <v>936</v>
      </c>
      <c r="AC413" s="58" t="s">
        <v>937</v>
      </c>
      <c r="AE413" s="70"/>
      <c r="AF413" s="71">
        <f t="shared" si="19"/>
        <v>1.4666666666666666E-2</v>
      </c>
      <c r="AG413" s="70">
        <f t="shared" si="20"/>
        <v>1.32E-2</v>
      </c>
      <c r="AH413" s="70">
        <f t="shared" si="29"/>
        <v>9.6470588235294131E-3</v>
      </c>
      <c r="AI413" s="53">
        <v>9.6470588235294131E-3</v>
      </c>
      <c r="AJ413" s="53"/>
      <c r="AK413" s="72"/>
      <c r="AL413" s="70">
        <f t="shared" si="30"/>
        <v>1.32E-2</v>
      </c>
      <c r="AM413" s="70">
        <v>1.32E-2</v>
      </c>
      <c r="AN413" s="70"/>
      <c r="AP413" s="70"/>
      <c r="AQ413" s="70"/>
    </row>
    <row r="414" spans="1:43" ht="12.75" customHeight="1" x14ac:dyDescent="0.2">
      <c r="A414" s="43"/>
      <c r="B414" s="64" t="s">
        <v>939</v>
      </c>
      <c r="C414" s="65" t="s">
        <v>938</v>
      </c>
      <c r="D414" s="66">
        <v>9.6500000000000006E-3</v>
      </c>
      <c r="E414" s="66">
        <v>8.3999999999999995E-3</v>
      </c>
      <c r="F414" s="66">
        <v>1.1690000000000001E-2</v>
      </c>
      <c r="G414" s="66">
        <v>7.1739999999999998E-2</v>
      </c>
      <c r="H414" s="66">
        <v>9.7809999999999994E-2</v>
      </c>
      <c r="I414" s="74">
        <v>1.06E-2</v>
      </c>
      <c r="L414" s="67"/>
      <c r="M414" s="67"/>
      <c r="N414" s="58">
        <f t="shared" si="18"/>
        <v>9.6470588235294131E-3</v>
      </c>
      <c r="O414" s="67"/>
      <c r="W414" s="77"/>
      <c r="AA414" s="58">
        <f t="shared" si="22"/>
        <v>411</v>
      </c>
      <c r="AB414" s="58" t="s">
        <v>938</v>
      </c>
      <c r="AC414" s="58" t="s">
        <v>939</v>
      </c>
      <c r="AE414" s="70"/>
      <c r="AF414" s="71">
        <f t="shared" si="19"/>
        <v>1.4862222222222223E-2</v>
      </c>
      <c r="AG414" s="70">
        <f t="shared" si="20"/>
        <v>1.3376000000000001E-2</v>
      </c>
      <c r="AH414" s="70">
        <f t="shared" si="29"/>
        <v>9.6470588235294131E-3</v>
      </c>
      <c r="AI414" s="53">
        <v>9.6470588235294131E-3</v>
      </c>
      <c r="AJ414" s="53"/>
      <c r="AK414" s="72"/>
      <c r="AL414" s="70">
        <f t="shared" si="30"/>
        <v>1.3376000000000001E-2</v>
      </c>
      <c r="AM414" s="70">
        <v>1.3376000000000001E-2</v>
      </c>
      <c r="AN414" s="70"/>
      <c r="AP414" s="70"/>
      <c r="AQ414" s="70"/>
    </row>
    <row r="415" spans="1:43" ht="15" customHeight="1" x14ac:dyDescent="0.2">
      <c r="A415" s="43"/>
      <c r="B415" s="64" t="s">
        <v>941</v>
      </c>
      <c r="C415" s="65" t="s">
        <v>940</v>
      </c>
      <c r="D415" s="66">
        <v>9.6500000000000006E-3</v>
      </c>
      <c r="E415" s="66">
        <v>8.3999999999999995E-3</v>
      </c>
      <c r="F415" s="66">
        <v>1.1690000000000001E-2</v>
      </c>
      <c r="G415" s="66">
        <v>7.1739999999999998E-2</v>
      </c>
      <c r="H415" s="66">
        <v>9.7809999999999994E-2</v>
      </c>
      <c r="I415" s="74">
        <v>1.06E-2</v>
      </c>
      <c r="K415" s="70"/>
      <c r="L415" s="67"/>
      <c r="M415" s="67"/>
      <c r="N415" s="58">
        <f t="shared" si="18"/>
        <v>9.6470588235294131E-3</v>
      </c>
      <c r="O415" s="67"/>
      <c r="W415" s="77"/>
      <c r="AA415" s="58">
        <f t="shared" si="22"/>
        <v>412</v>
      </c>
      <c r="AB415" s="58" t="s">
        <v>940</v>
      </c>
      <c r="AC415" s="58" t="s">
        <v>941</v>
      </c>
      <c r="AE415" s="70"/>
      <c r="AF415" s="71">
        <f t="shared" si="19"/>
        <v>1.4862222222222223E-2</v>
      </c>
      <c r="AG415" s="70">
        <f t="shared" si="20"/>
        <v>1.3376000000000001E-2</v>
      </c>
      <c r="AH415" s="70">
        <f t="shared" si="29"/>
        <v>9.6470588235294131E-3</v>
      </c>
      <c r="AI415" s="53">
        <v>9.6470588235294131E-3</v>
      </c>
      <c r="AJ415" s="53"/>
      <c r="AK415" s="72"/>
      <c r="AL415" s="70">
        <f t="shared" si="30"/>
        <v>1.3376000000000001E-2</v>
      </c>
      <c r="AM415" s="70">
        <v>1.3376000000000001E-2</v>
      </c>
      <c r="AN415" s="70"/>
      <c r="AP415" s="70"/>
      <c r="AQ415" s="70"/>
    </row>
    <row r="416" spans="1:43" ht="12.75" customHeight="1" x14ac:dyDescent="0.2">
      <c r="A416" s="43"/>
      <c r="B416" s="64" t="s">
        <v>943</v>
      </c>
      <c r="C416" s="65" t="s">
        <v>942</v>
      </c>
      <c r="D416" s="66">
        <v>0.23471</v>
      </c>
      <c r="E416" s="66">
        <v>0.20432</v>
      </c>
      <c r="F416" s="66">
        <v>0.28449000000000002</v>
      </c>
      <c r="G416" s="66">
        <v>1.74533</v>
      </c>
      <c r="H416" s="66">
        <v>2.37968</v>
      </c>
      <c r="I416" s="74">
        <v>0.25785000000000002</v>
      </c>
      <c r="L416" s="67"/>
      <c r="M416" s="67"/>
      <c r="N416" s="58">
        <f t="shared" si="18"/>
        <v>0.23471</v>
      </c>
      <c r="O416" s="67"/>
      <c r="W416" s="77"/>
      <c r="AA416" s="58">
        <f t="shared" si="22"/>
        <v>413</v>
      </c>
      <c r="AB416" s="58" t="s">
        <v>942</v>
      </c>
      <c r="AC416" s="58" t="s">
        <v>943</v>
      </c>
      <c r="AE416" s="70"/>
      <c r="AF416" s="71">
        <f t="shared" si="19"/>
        <v>0.32333333333333331</v>
      </c>
      <c r="AG416" s="70">
        <f t="shared" si="20"/>
        <v>0.29099999999999998</v>
      </c>
      <c r="AH416" s="70">
        <f t="shared" si="29"/>
        <v>0.23471</v>
      </c>
      <c r="AI416" s="53">
        <v>0.23471</v>
      </c>
      <c r="AJ416" s="53"/>
      <c r="AK416" s="72"/>
      <c r="AL416" s="70">
        <f t="shared" si="30"/>
        <v>0.29099999999999998</v>
      </c>
      <c r="AM416" s="70">
        <v>0.29099999999999998</v>
      </c>
      <c r="AN416" s="70"/>
      <c r="AP416" s="70"/>
      <c r="AQ416" s="70"/>
    </row>
    <row r="417" spans="1:43" ht="12.75" customHeight="1" x14ac:dyDescent="0.2">
      <c r="A417" s="43"/>
      <c r="B417" s="64" t="s">
        <v>945</v>
      </c>
      <c r="C417" s="65" t="s">
        <v>944</v>
      </c>
      <c r="D417" s="66">
        <v>8.3499999999999998E-3</v>
      </c>
      <c r="E417" s="66">
        <v>7.2700000000000004E-3</v>
      </c>
      <c r="F417" s="66">
        <v>1.0120000000000001E-2</v>
      </c>
      <c r="G417" s="66">
        <v>6.2109999999999999E-2</v>
      </c>
      <c r="H417" s="66">
        <v>8.4690000000000001E-2</v>
      </c>
      <c r="I417" s="74">
        <v>9.1800000000000007E-3</v>
      </c>
      <c r="L417" s="67"/>
      <c r="M417" s="67"/>
      <c r="N417" s="58">
        <f t="shared" si="18"/>
        <v>8.352941176470589E-3</v>
      </c>
      <c r="O417" s="67"/>
      <c r="W417" s="77"/>
      <c r="AA417" s="58">
        <f t="shared" si="22"/>
        <v>414</v>
      </c>
      <c r="AB417" s="58" t="s">
        <v>944</v>
      </c>
      <c r="AC417" s="58" t="s">
        <v>945</v>
      </c>
      <c r="AE417" s="70"/>
      <c r="AF417" s="71">
        <f t="shared" si="19"/>
        <v>1.2711111111111109E-2</v>
      </c>
      <c r="AG417" s="70">
        <f t="shared" si="20"/>
        <v>1.1439999999999999E-2</v>
      </c>
      <c r="AH417" s="70">
        <f t="shared" si="29"/>
        <v>8.352941176470589E-3</v>
      </c>
      <c r="AI417" s="53">
        <v>8.352941176470589E-3</v>
      </c>
      <c r="AJ417" s="53"/>
      <c r="AK417" s="72"/>
      <c r="AL417" s="70">
        <f t="shared" si="30"/>
        <v>1.1439999999999999E-2</v>
      </c>
      <c r="AM417" s="70">
        <v>1.1439999999999999E-2</v>
      </c>
      <c r="AN417" s="70"/>
      <c r="AP417" s="70"/>
      <c r="AQ417" s="70"/>
    </row>
    <row r="418" spans="1:43" ht="12.75" customHeight="1" x14ac:dyDescent="0.2">
      <c r="A418" s="43"/>
      <c r="B418" s="64" t="s">
        <v>947</v>
      </c>
      <c r="C418" s="65" t="s">
        <v>946</v>
      </c>
      <c r="D418" s="66">
        <v>8.8199999999999997E-3</v>
      </c>
      <c r="E418" s="66">
        <v>7.6800000000000002E-3</v>
      </c>
      <c r="F418" s="66">
        <v>1.069E-2</v>
      </c>
      <c r="G418" s="66">
        <v>6.5610000000000002E-2</v>
      </c>
      <c r="H418" s="66">
        <v>8.9459999999999998E-2</v>
      </c>
      <c r="I418" s="74">
        <v>9.6900000000000007E-3</v>
      </c>
      <c r="L418" s="67"/>
      <c r="M418" s="67"/>
      <c r="N418" s="58">
        <f t="shared" si="18"/>
        <v>8.8235294117647058E-3</v>
      </c>
      <c r="O418" s="67"/>
      <c r="W418" s="77"/>
      <c r="AA418" s="58">
        <f t="shared" si="22"/>
        <v>415</v>
      </c>
      <c r="AB418" s="58" t="s">
        <v>946</v>
      </c>
      <c r="AC418" s="58" t="s">
        <v>947</v>
      </c>
      <c r="AE418" s="70"/>
      <c r="AF418" s="71">
        <f t="shared" si="19"/>
        <v>1.2711111111111109E-2</v>
      </c>
      <c r="AG418" s="70">
        <f t="shared" si="20"/>
        <v>1.1439999999999999E-2</v>
      </c>
      <c r="AH418" s="70">
        <f t="shared" si="29"/>
        <v>8.8235294117647058E-3</v>
      </c>
      <c r="AI418" s="53">
        <v>8.8235294117647058E-3</v>
      </c>
      <c r="AJ418" s="53"/>
      <c r="AK418" s="72"/>
      <c r="AL418" s="70">
        <f t="shared" si="30"/>
        <v>1.1439999999999999E-2</v>
      </c>
      <c r="AM418" s="70">
        <v>1.1439999999999999E-2</v>
      </c>
      <c r="AN418" s="70"/>
      <c r="AP418" s="70"/>
      <c r="AQ418" s="70"/>
    </row>
    <row r="419" spans="1:43" ht="12.75" customHeight="1" x14ac:dyDescent="0.2">
      <c r="A419" s="43"/>
      <c r="B419" s="64" t="s">
        <v>949</v>
      </c>
      <c r="C419" s="65" t="s">
        <v>948</v>
      </c>
      <c r="D419" s="66">
        <v>1.059E-2</v>
      </c>
      <c r="E419" s="66">
        <v>9.2200000000000008E-3</v>
      </c>
      <c r="F419" s="66">
        <v>1.2829999999999999E-2</v>
      </c>
      <c r="G419" s="66">
        <v>7.8740000000000004E-2</v>
      </c>
      <c r="H419" s="66">
        <v>0.10735</v>
      </c>
      <c r="I419" s="74">
        <v>1.163E-2</v>
      </c>
      <c r="L419" s="67"/>
      <c r="M419" s="67"/>
      <c r="N419" s="58">
        <f t="shared" si="18"/>
        <v>1.0588235294117647E-2</v>
      </c>
      <c r="O419" s="67"/>
      <c r="W419" s="77"/>
      <c r="AA419" s="58">
        <f t="shared" si="22"/>
        <v>416</v>
      </c>
      <c r="AB419" s="58" t="s">
        <v>948</v>
      </c>
      <c r="AC419" s="58" t="s">
        <v>949</v>
      </c>
      <c r="AE419" s="70"/>
      <c r="AF419" s="71">
        <f t="shared" si="19"/>
        <v>1.4862222222222223E-2</v>
      </c>
      <c r="AG419" s="70">
        <f t="shared" si="20"/>
        <v>1.3376000000000001E-2</v>
      </c>
      <c r="AH419" s="70">
        <f t="shared" si="29"/>
        <v>1.0588235294117647E-2</v>
      </c>
      <c r="AI419" s="53">
        <v>1.0588235294117647E-2</v>
      </c>
      <c r="AJ419" s="53"/>
      <c r="AK419" s="72"/>
      <c r="AL419" s="70">
        <f t="shared" si="30"/>
        <v>1.3376000000000001E-2</v>
      </c>
      <c r="AM419" s="70">
        <v>1.3376000000000001E-2</v>
      </c>
      <c r="AN419" s="70"/>
      <c r="AP419" s="70"/>
      <c r="AQ419" s="70"/>
    </row>
    <row r="420" spans="1:43" ht="15.75" customHeight="1" x14ac:dyDescent="0.2">
      <c r="A420" s="43"/>
      <c r="B420" s="64" t="s">
        <v>951</v>
      </c>
      <c r="C420" s="65" t="s">
        <v>950</v>
      </c>
      <c r="D420" s="66">
        <v>9.6500000000000006E-3</v>
      </c>
      <c r="E420" s="66">
        <v>8.3999999999999995E-3</v>
      </c>
      <c r="F420" s="66">
        <v>1.1690000000000001E-2</v>
      </c>
      <c r="G420" s="66">
        <v>7.1739999999999998E-2</v>
      </c>
      <c r="H420" s="66">
        <v>9.7809999999999994E-2</v>
      </c>
      <c r="I420" s="74">
        <v>1.06E-2</v>
      </c>
      <c r="L420" s="67"/>
      <c r="M420" s="67"/>
      <c r="N420" s="58">
        <f t="shared" si="18"/>
        <v>9.6470588235294131E-3</v>
      </c>
      <c r="O420" s="67"/>
      <c r="W420" s="77"/>
      <c r="AA420" s="58">
        <f t="shared" si="22"/>
        <v>417</v>
      </c>
      <c r="AB420" s="58" t="s">
        <v>950</v>
      </c>
      <c r="AC420" s="58" t="s">
        <v>951</v>
      </c>
      <c r="AE420" s="70"/>
      <c r="AF420" s="71">
        <f t="shared" si="19"/>
        <v>1.4666666666666666E-2</v>
      </c>
      <c r="AG420" s="70">
        <f t="shared" si="20"/>
        <v>1.32E-2</v>
      </c>
      <c r="AH420" s="70">
        <f t="shared" si="29"/>
        <v>9.6470588235294131E-3</v>
      </c>
      <c r="AI420" s="53">
        <v>9.6470588235294131E-3</v>
      </c>
      <c r="AJ420" s="53"/>
      <c r="AK420" s="72"/>
      <c r="AL420" s="70">
        <f t="shared" si="30"/>
        <v>1.32E-2</v>
      </c>
      <c r="AM420" s="70">
        <v>1.32E-2</v>
      </c>
      <c r="AN420" s="70"/>
      <c r="AP420" s="70"/>
      <c r="AQ420" s="70"/>
    </row>
    <row r="421" spans="1:43" ht="15" customHeight="1" x14ac:dyDescent="0.2">
      <c r="A421" s="43"/>
      <c r="B421" s="64" t="s">
        <v>953</v>
      </c>
      <c r="C421" s="65" t="s">
        <v>952</v>
      </c>
      <c r="D421" s="66">
        <v>0.43330000000000002</v>
      </c>
      <c r="E421" s="66">
        <v>0.37719999999999998</v>
      </c>
      <c r="F421" s="66">
        <v>0.5252</v>
      </c>
      <c r="G421" s="66">
        <v>3.2220599999999999</v>
      </c>
      <c r="H421" s="66">
        <v>4.3931399999999998</v>
      </c>
      <c r="I421" s="74">
        <v>0.47602</v>
      </c>
      <c r="L421" s="67"/>
      <c r="M421" s="67"/>
      <c r="N421" s="58">
        <f t="shared" si="18"/>
        <v>0.43330000000000002</v>
      </c>
      <c r="O421" s="67"/>
      <c r="W421" s="77"/>
      <c r="AA421" s="58">
        <f t="shared" si="22"/>
        <v>418</v>
      </c>
      <c r="AB421" s="58" t="s">
        <v>952</v>
      </c>
      <c r="AC421" s="58" t="s">
        <v>953</v>
      </c>
      <c r="AE421" s="70"/>
      <c r="AF421" s="71">
        <f t="shared" si="19"/>
        <v>0.48144444444444445</v>
      </c>
      <c r="AG421" s="70">
        <f t="shared" si="20"/>
        <v>0.43330000000000002</v>
      </c>
      <c r="AH421" s="70">
        <f t="shared" si="29"/>
        <v>0.43330000000000002</v>
      </c>
      <c r="AI421" s="53">
        <v>0.43330000000000002</v>
      </c>
      <c r="AJ421" s="53"/>
      <c r="AK421" s="72"/>
      <c r="AL421" s="70">
        <f t="shared" si="30"/>
        <v>0.43330000000000002</v>
      </c>
      <c r="AM421" s="70">
        <v>0.43330000000000002</v>
      </c>
      <c r="AN421" s="70"/>
      <c r="AP421" s="70"/>
      <c r="AQ421" s="70"/>
    </row>
    <row r="422" spans="1:43" ht="12.75" customHeight="1" x14ac:dyDescent="0.2">
      <c r="A422" s="43"/>
      <c r="B422" s="64" t="s">
        <v>955</v>
      </c>
      <c r="C422" s="65" t="s">
        <v>954</v>
      </c>
      <c r="D422" s="66">
        <v>0.315</v>
      </c>
      <c r="E422" s="66">
        <v>0.27422000000000002</v>
      </c>
      <c r="F422" s="66">
        <v>0.38180999999999998</v>
      </c>
      <c r="G422" s="66">
        <v>2.3423699999999998</v>
      </c>
      <c r="H422" s="66">
        <v>3.1937199999999999</v>
      </c>
      <c r="I422" s="74">
        <v>0.34605999999999998</v>
      </c>
      <c r="L422" s="67"/>
      <c r="M422" s="67"/>
      <c r="N422" s="58">
        <f t="shared" si="18"/>
        <v>0.315</v>
      </c>
      <c r="O422" s="67"/>
      <c r="W422" s="77"/>
      <c r="AA422" s="58">
        <f t="shared" si="22"/>
        <v>419</v>
      </c>
      <c r="AB422" s="58" t="s">
        <v>954</v>
      </c>
      <c r="AC422" s="58" t="s">
        <v>955</v>
      </c>
      <c r="AE422" s="70"/>
      <c r="AF422" s="71">
        <f t="shared" si="19"/>
        <v>0.35</v>
      </c>
      <c r="AG422" s="70">
        <f t="shared" si="20"/>
        <v>0.315</v>
      </c>
      <c r="AH422" s="70">
        <f t="shared" ref="AH422:AH564" si="31">AG422</f>
        <v>0.315</v>
      </c>
      <c r="AI422" s="53"/>
      <c r="AJ422" s="53"/>
      <c r="AK422" s="72"/>
      <c r="AL422" s="70">
        <v>0.315</v>
      </c>
      <c r="AM422" s="70"/>
      <c r="AN422" s="70"/>
      <c r="AP422" s="70"/>
      <c r="AQ422" s="70"/>
    </row>
    <row r="423" spans="1:43" ht="12.75" customHeight="1" x14ac:dyDescent="0.2">
      <c r="A423" s="43"/>
      <c r="B423" s="64" t="s">
        <v>957</v>
      </c>
      <c r="C423" s="65" t="s">
        <v>956</v>
      </c>
      <c r="D423" s="66">
        <v>0.315</v>
      </c>
      <c r="E423" s="66">
        <v>0.27422000000000002</v>
      </c>
      <c r="F423" s="66">
        <v>0.38180999999999998</v>
      </c>
      <c r="G423" s="66">
        <v>2.3423699999999998</v>
      </c>
      <c r="H423" s="66">
        <v>3.1937199999999999</v>
      </c>
      <c r="I423" s="74">
        <v>0.34605999999999998</v>
      </c>
      <c r="L423" s="67"/>
      <c r="M423" s="67"/>
      <c r="N423" s="58">
        <f t="shared" si="18"/>
        <v>0.315</v>
      </c>
      <c r="O423" s="67"/>
      <c r="W423" s="77"/>
      <c r="AA423" s="58">
        <f t="shared" si="22"/>
        <v>420</v>
      </c>
      <c r="AB423" s="58" t="s">
        <v>956</v>
      </c>
      <c r="AC423" s="58" t="s">
        <v>957</v>
      </c>
      <c r="AE423" s="70"/>
      <c r="AF423" s="71">
        <f t="shared" si="19"/>
        <v>0.35</v>
      </c>
      <c r="AG423" s="70">
        <f t="shared" si="20"/>
        <v>0.315</v>
      </c>
      <c r="AH423" s="70">
        <f t="shared" si="31"/>
        <v>0.315</v>
      </c>
      <c r="AI423" s="53"/>
      <c r="AJ423" s="53"/>
      <c r="AK423" s="72"/>
      <c r="AL423" s="70">
        <v>0.315</v>
      </c>
      <c r="AM423" s="70"/>
      <c r="AN423" s="70"/>
      <c r="AP423" s="70"/>
      <c r="AQ423" s="70"/>
    </row>
    <row r="424" spans="1:43" ht="12.75" customHeight="1" x14ac:dyDescent="0.2">
      <c r="A424" s="43"/>
      <c r="B424" s="64" t="s">
        <v>959</v>
      </c>
      <c r="C424" s="65" t="s">
        <v>958</v>
      </c>
      <c r="D424" s="66">
        <v>0.30399999999999999</v>
      </c>
      <c r="E424" s="66">
        <v>0.26463999999999999</v>
      </c>
      <c r="F424" s="66">
        <v>0.36847999999999997</v>
      </c>
      <c r="G424" s="66">
        <v>2.26057</v>
      </c>
      <c r="H424" s="66">
        <v>3.0821999999999998</v>
      </c>
      <c r="I424" s="74">
        <v>0.33396999999999999</v>
      </c>
      <c r="L424" s="67"/>
      <c r="M424" s="67"/>
      <c r="N424" s="58">
        <f t="shared" si="18"/>
        <v>0.30399999999999999</v>
      </c>
      <c r="O424" s="67"/>
      <c r="W424" s="77"/>
      <c r="AA424" s="58">
        <f t="shared" si="22"/>
        <v>421</v>
      </c>
      <c r="AB424" s="58" t="s">
        <v>958</v>
      </c>
      <c r="AC424" s="58" t="s">
        <v>959</v>
      </c>
      <c r="AE424" s="70"/>
      <c r="AF424" s="71">
        <f t="shared" si="19"/>
        <v>0.33777777777777779</v>
      </c>
      <c r="AG424" s="70">
        <f t="shared" si="20"/>
        <v>0.30399999999999999</v>
      </c>
      <c r="AH424" s="70">
        <f t="shared" si="31"/>
        <v>0.30399999999999999</v>
      </c>
      <c r="AI424" s="53"/>
      <c r="AJ424" s="53"/>
      <c r="AK424" s="72"/>
      <c r="AL424" s="70">
        <v>0.30399999999999999</v>
      </c>
      <c r="AM424" s="70"/>
      <c r="AN424" s="70"/>
      <c r="AP424" s="70"/>
      <c r="AQ424" s="70"/>
    </row>
    <row r="425" spans="1:43" ht="12.75" customHeight="1" x14ac:dyDescent="0.2">
      <c r="A425" s="43"/>
      <c r="B425" s="64" t="s">
        <v>961</v>
      </c>
      <c r="C425" s="65" t="s">
        <v>960</v>
      </c>
      <c r="D425" s="66">
        <v>0.315</v>
      </c>
      <c r="E425" s="66">
        <v>0.27422000000000002</v>
      </c>
      <c r="F425" s="66">
        <v>0.38180999999999998</v>
      </c>
      <c r="G425" s="66">
        <v>2.3423699999999998</v>
      </c>
      <c r="H425" s="66">
        <v>3.1937199999999999</v>
      </c>
      <c r="I425" s="74">
        <v>0.34605999999999998</v>
      </c>
      <c r="L425" s="67"/>
      <c r="M425" s="67"/>
      <c r="N425" s="58">
        <f t="shared" si="18"/>
        <v>0.315</v>
      </c>
      <c r="O425" s="67"/>
      <c r="W425" s="77"/>
      <c r="AA425" s="58">
        <f t="shared" si="22"/>
        <v>422</v>
      </c>
      <c r="AB425" s="58" t="s">
        <v>960</v>
      </c>
      <c r="AC425" s="58" t="s">
        <v>961</v>
      </c>
      <c r="AE425" s="70"/>
      <c r="AF425" s="71">
        <f t="shared" si="19"/>
        <v>0.35</v>
      </c>
      <c r="AG425" s="70">
        <f t="shared" si="20"/>
        <v>0.315</v>
      </c>
      <c r="AH425" s="70">
        <f t="shared" si="31"/>
        <v>0.315</v>
      </c>
      <c r="AI425" s="53"/>
      <c r="AJ425" s="53"/>
      <c r="AK425" s="72"/>
      <c r="AL425" s="70">
        <v>0.315</v>
      </c>
      <c r="AM425" s="70"/>
      <c r="AN425" s="70"/>
      <c r="AP425" s="70"/>
      <c r="AQ425" s="70"/>
    </row>
    <row r="426" spans="1:43" ht="12.75" customHeight="1" x14ac:dyDescent="0.2">
      <c r="A426" s="43"/>
      <c r="B426" s="64" t="s">
        <v>963</v>
      </c>
      <c r="C426" s="65" t="s">
        <v>962</v>
      </c>
      <c r="D426" s="66">
        <v>1.6799999999999999E-2</v>
      </c>
      <c r="E426" s="66">
        <v>1.4619999999999999E-2</v>
      </c>
      <c r="F426" s="66">
        <v>2.036E-2</v>
      </c>
      <c r="G426" s="66">
        <v>0.12493</v>
      </c>
      <c r="H426" s="66">
        <v>0.17033000000000001</v>
      </c>
      <c r="I426" s="74">
        <v>1.8460000000000001E-2</v>
      </c>
      <c r="L426" s="67"/>
      <c r="M426" s="67"/>
      <c r="N426" s="58">
        <f t="shared" si="18"/>
        <v>1.6799999999999999E-2</v>
      </c>
      <c r="O426" s="67"/>
      <c r="W426" s="77"/>
      <c r="AA426" s="58">
        <f t="shared" si="22"/>
        <v>423</v>
      </c>
      <c r="AB426" s="58" t="s">
        <v>962</v>
      </c>
      <c r="AC426" s="58" t="s">
        <v>963</v>
      </c>
      <c r="AE426" s="70"/>
      <c r="AF426" s="71">
        <f t="shared" si="19"/>
        <v>1.8666666666666665E-2</v>
      </c>
      <c r="AG426" s="70">
        <f t="shared" si="20"/>
        <v>1.6799999999999999E-2</v>
      </c>
      <c r="AH426" s="70">
        <f t="shared" si="31"/>
        <v>1.6799999999999999E-2</v>
      </c>
      <c r="AI426" s="53"/>
      <c r="AJ426" s="53"/>
      <c r="AK426" s="72"/>
      <c r="AL426" s="70">
        <v>1.6799999999999999E-2</v>
      </c>
      <c r="AM426" s="70"/>
      <c r="AN426" s="70"/>
      <c r="AP426" s="70"/>
      <c r="AQ426" s="70"/>
    </row>
    <row r="427" spans="1:43" ht="12.75" customHeight="1" x14ac:dyDescent="0.2">
      <c r="A427" s="43"/>
      <c r="B427" s="64" t="s">
        <v>965</v>
      </c>
      <c r="C427" s="65" t="s">
        <v>964</v>
      </c>
      <c r="D427" s="66">
        <v>2.1399999999999999E-2</v>
      </c>
      <c r="E427" s="66">
        <v>1.8630000000000001E-2</v>
      </c>
      <c r="F427" s="66">
        <v>2.5940000000000001E-2</v>
      </c>
      <c r="G427" s="66">
        <v>0.15912999999999999</v>
      </c>
      <c r="H427" s="66">
        <v>0.21697</v>
      </c>
      <c r="I427" s="74">
        <v>2.351E-2</v>
      </c>
      <c r="L427" s="67"/>
      <c r="M427" s="67"/>
      <c r="N427" s="58">
        <f t="shared" si="18"/>
        <v>2.1399999999999999E-2</v>
      </c>
      <c r="O427" s="67"/>
      <c r="W427" s="77"/>
      <c r="AA427" s="58">
        <f t="shared" si="22"/>
        <v>424</v>
      </c>
      <c r="AB427" s="58" t="s">
        <v>964</v>
      </c>
      <c r="AC427" s="58" t="s">
        <v>965</v>
      </c>
      <c r="AE427" s="70"/>
      <c r="AF427" s="71">
        <f t="shared" si="19"/>
        <v>2.3777777777777776E-2</v>
      </c>
      <c r="AG427" s="70">
        <f t="shared" si="20"/>
        <v>2.1399999999999999E-2</v>
      </c>
      <c r="AH427" s="70">
        <f t="shared" si="31"/>
        <v>2.1399999999999999E-2</v>
      </c>
      <c r="AI427" s="53"/>
      <c r="AJ427" s="53"/>
      <c r="AK427" s="72"/>
      <c r="AL427" s="70">
        <v>2.1399999999999999E-2</v>
      </c>
      <c r="AM427" s="70"/>
      <c r="AN427" s="70"/>
      <c r="AP427" s="70"/>
      <c r="AQ427" s="70"/>
    </row>
    <row r="428" spans="1:43" ht="12.75" customHeight="1" x14ac:dyDescent="0.2">
      <c r="A428" s="43"/>
      <c r="B428" s="64" t="s">
        <v>967</v>
      </c>
      <c r="C428" s="65" t="s">
        <v>966</v>
      </c>
      <c r="D428" s="66">
        <v>5.6800000000000003E-2</v>
      </c>
      <c r="E428" s="66">
        <v>4.9450000000000001E-2</v>
      </c>
      <c r="F428" s="66">
        <v>6.8849999999999995E-2</v>
      </c>
      <c r="G428" s="66">
        <v>0.42237000000000002</v>
      </c>
      <c r="H428" s="66">
        <v>0.57587999999999995</v>
      </c>
      <c r="I428" s="74">
        <v>6.2399999999999997E-2</v>
      </c>
      <c r="L428" s="67"/>
      <c r="M428" s="67"/>
      <c r="N428" s="58">
        <f t="shared" si="18"/>
        <v>5.6800000000000003E-2</v>
      </c>
      <c r="O428" s="67"/>
      <c r="W428" s="77"/>
      <c r="AA428" s="58">
        <f t="shared" si="22"/>
        <v>425</v>
      </c>
      <c r="AB428" s="58" t="s">
        <v>966</v>
      </c>
      <c r="AC428" s="58" t="s">
        <v>967</v>
      </c>
      <c r="AE428" s="70"/>
      <c r="AF428" s="71">
        <f t="shared" si="19"/>
        <v>6.3111111111111118E-2</v>
      </c>
      <c r="AG428" s="70">
        <f t="shared" si="20"/>
        <v>5.6800000000000003E-2</v>
      </c>
      <c r="AH428" s="70">
        <f t="shared" si="31"/>
        <v>5.6800000000000003E-2</v>
      </c>
      <c r="AI428" s="53"/>
      <c r="AJ428" s="53"/>
      <c r="AK428" s="72"/>
      <c r="AL428" s="70">
        <v>5.6800000000000003E-2</v>
      </c>
      <c r="AM428" s="70"/>
      <c r="AN428" s="70"/>
      <c r="AP428" s="70"/>
      <c r="AQ428" s="70"/>
    </row>
    <row r="429" spans="1:43" ht="12.75" customHeight="1" x14ac:dyDescent="0.2">
      <c r="A429" s="43"/>
      <c r="B429" s="64" t="s">
        <v>969</v>
      </c>
      <c r="C429" s="65" t="s">
        <v>968</v>
      </c>
      <c r="D429" s="66">
        <v>0.22559999999999999</v>
      </c>
      <c r="E429" s="66">
        <v>0.19639000000000001</v>
      </c>
      <c r="F429" s="66">
        <v>0.27345000000000003</v>
      </c>
      <c r="G429" s="66">
        <v>1.6775800000000001</v>
      </c>
      <c r="H429" s="66">
        <v>2.2873100000000002</v>
      </c>
      <c r="I429" s="74">
        <v>0.24784</v>
      </c>
      <c r="L429" s="67"/>
      <c r="M429" s="67"/>
      <c r="N429" s="58">
        <f t="shared" si="18"/>
        <v>0.22559999999999999</v>
      </c>
      <c r="O429" s="67"/>
      <c r="W429" s="77"/>
      <c r="AA429" s="58">
        <f t="shared" si="22"/>
        <v>426</v>
      </c>
      <c r="AB429" s="58" t="s">
        <v>968</v>
      </c>
      <c r="AC429" s="58" t="s">
        <v>969</v>
      </c>
      <c r="AE429" s="70"/>
      <c r="AF429" s="71">
        <f t="shared" si="19"/>
        <v>0.25066666666666665</v>
      </c>
      <c r="AG429" s="70">
        <f t="shared" si="20"/>
        <v>0.22559999999999999</v>
      </c>
      <c r="AH429" s="70">
        <f t="shared" si="31"/>
        <v>0.22559999999999999</v>
      </c>
      <c r="AI429" s="53"/>
      <c r="AJ429" s="53"/>
      <c r="AK429" s="72"/>
      <c r="AL429" s="70">
        <v>0.22559999999999999</v>
      </c>
      <c r="AM429" s="70"/>
      <c r="AN429" s="70"/>
      <c r="AP429" s="70"/>
      <c r="AQ429" s="70"/>
    </row>
    <row r="430" spans="1:43" ht="12.75" customHeight="1" x14ac:dyDescent="0.2">
      <c r="A430" s="43"/>
      <c r="B430" s="64" t="s">
        <v>971</v>
      </c>
      <c r="C430" s="65" t="s">
        <v>970</v>
      </c>
      <c r="D430" s="66">
        <v>0.27900000000000003</v>
      </c>
      <c r="E430" s="66">
        <v>0.24288000000000001</v>
      </c>
      <c r="F430" s="66">
        <v>0.33817999999999998</v>
      </c>
      <c r="G430" s="66">
        <v>2.0746699999999998</v>
      </c>
      <c r="H430" s="66">
        <v>2.8287300000000002</v>
      </c>
      <c r="I430" s="74">
        <v>0.30651</v>
      </c>
      <c r="L430" s="67"/>
      <c r="M430" s="67"/>
      <c r="N430" s="58">
        <f t="shared" si="18"/>
        <v>0.27900000000000003</v>
      </c>
      <c r="O430" s="67"/>
      <c r="W430" s="77"/>
      <c r="AA430" s="58">
        <f t="shared" si="22"/>
        <v>427</v>
      </c>
      <c r="AB430" s="58" t="s">
        <v>970</v>
      </c>
      <c r="AC430" s="58" t="s">
        <v>971</v>
      </c>
      <c r="AE430" s="70"/>
      <c r="AF430" s="71">
        <f t="shared" si="19"/>
        <v>0.31</v>
      </c>
      <c r="AG430" s="70">
        <f t="shared" si="20"/>
        <v>0.27900000000000003</v>
      </c>
      <c r="AH430" s="70">
        <f t="shared" si="31"/>
        <v>0.27900000000000003</v>
      </c>
      <c r="AI430" s="53"/>
      <c r="AJ430" s="53"/>
      <c r="AK430" s="72"/>
      <c r="AL430" s="70">
        <v>0.27900000000000003</v>
      </c>
      <c r="AM430" s="70"/>
      <c r="AN430" s="70"/>
      <c r="AP430" s="70"/>
      <c r="AQ430" s="70"/>
    </row>
    <row r="431" spans="1:43" ht="12.75" customHeight="1" x14ac:dyDescent="0.2">
      <c r="A431" s="43"/>
      <c r="B431" s="64" t="s">
        <v>973</v>
      </c>
      <c r="C431" s="65" t="s">
        <v>972</v>
      </c>
      <c r="D431" s="66">
        <v>0.26979999999999998</v>
      </c>
      <c r="E431" s="66">
        <v>0.23487</v>
      </c>
      <c r="F431" s="66">
        <v>0.32701999999999998</v>
      </c>
      <c r="G431" s="66">
        <v>2.0062600000000002</v>
      </c>
      <c r="H431" s="66">
        <v>2.7354500000000002</v>
      </c>
      <c r="I431" s="74">
        <v>0.2964</v>
      </c>
      <c r="L431" s="67"/>
      <c r="M431" s="67"/>
      <c r="N431" s="58">
        <f t="shared" si="18"/>
        <v>0.26979999999999998</v>
      </c>
      <c r="O431" s="67"/>
      <c r="W431" s="77"/>
      <c r="AA431" s="58">
        <f t="shared" si="22"/>
        <v>428</v>
      </c>
      <c r="AB431" s="58" t="s">
        <v>972</v>
      </c>
      <c r="AC431" s="58" t="s">
        <v>973</v>
      </c>
      <c r="AE431" s="70"/>
      <c r="AF431" s="71">
        <f t="shared" si="19"/>
        <v>0.29977777777777775</v>
      </c>
      <c r="AG431" s="70">
        <f t="shared" si="20"/>
        <v>0.26979999999999998</v>
      </c>
      <c r="AH431" s="70">
        <f t="shared" si="31"/>
        <v>0.26979999999999998</v>
      </c>
      <c r="AI431" s="53"/>
      <c r="AJ431" s="53"/>
      <c r="AK431" s="72"/>
      <c r="AL431" s="70">
        <v>0.26979999999999998</v>
      </c>
      <c r="AM431" s="70"/>
      <c r="AN431" s="70"/>
      <c r="AP431" s="70"/>
      <c r="AQ431" s="70"/>
    </row>
    <row r="432" spans="1:43" ht="12.75" customHeight="1" x14ac:dyDescent="0.2">
      <c r="A432" s="43"/>
      <c r="B432" s="64" t="s">
        <v>975</v>
      </c>
      <c r="C432" s="65" t="s">
        <v>974</v>
      </c>
      <c r="D432" s="66">
        <v>4.9000000000000002E-2</v>
      </c>
      <c r="E432" s="66">
        <v>4.2659999999999997E-2</v>
      </c>
      <c r="F432" s="66">
        <v>5.9389999999999998E-2</v>
      </c>
      <c r="G432" s="66">
        <v>0.36437000000000003</v>
      </c>
      <c r="H432" s="66">
        <v>0.49680000000000002</v>
      </c>
      <c r="I432" s="74">
        <v>5.3830000000000003E-2</v>
      </c>
      <c r="L432" s="67"/>
      <c r="M432" s="67"/>
      <c r="N432" s="58">
        <f t="shared" si="18"/>
        <v>4.9000000000000002E-2</v>
      </c>
      <c r="O432" s="67"/>
      <c r="W432" s="77"/>
      <c r="AA432" s="58">
        <f t="shared" si="22"/>
        <v>429</v>
      </c>
      <c r="AB432" s="58" t="s">
        <v>974</v>
      </c>
      <c r="AC432" s="58" t="s">
        <v>975</v>
      </c>
      <c r="AE432" s="70"/>
      <c r="AF432" s="71">
        <f t="shared" si="19"/>
        <v>5.4444444444444448E-2</v>
      </c>
      <c r="AG432" s="70">
        <f t="shared" si="20"/>
        <v>4.9000000000000002E-2</v>
      </c>
      <c r="AH432" s="70">
        <f t="shared" si="31"/>
        <v>4.9000000000000002E-2</v>
      </c>
      <c r="AI432" s="53"/>
      <c r="AJ432" s="53"/>
      <c r="AK432" s="72"/>
      <c r="AL432" s="70">
        <v>4.9000000000000002E-2</v>
      </c>
      <c r="AM432" s="70"/>
      <c r="AN432" s="70"/>
      <c r="AP432" s="70"/>
      <c r="AQ432" s="70"/>
    </row>
    <row r="433" spans="1:43" ht="12.75" customHeight="1" x14ac:dyDescent="0.2">
      <c r="A433" s="43"/>
      <c r="B433" s="64" t="s">
        <v>977</v>
      </c>
      <c r="C433" s="65" t="s">
        <v>976</v>
      </c>
      <c r="D433" s="66">
        <v>5.1299999999999998E-2</v>
      </c>
      <c r="E433" s="66">
        <v>4.4659999999999998E-2</v>
      </c>
      <c r="F433" s="66">
        <v>6.2179999999999999E-2</v>
      </c>
      <c r="G433" s="66">
        <v>0.38146999999999998</v>
      </c>
      <c r="H433" s="66">
        <v>0.52012000000000003</v>
      </c>
      <c r="I433" s="74">
        <v>5.636E-2</v>
      </c>
      <c r="L433" s="67"/>
      <c r="M433" s="67"/>
      <c r="N433" s="58">
        <f t="shared" si="18"/>
        <v>5.1299999999999998E-2</v>
      </c>
      <c r="O433" s="67"/>
      <c r="W433" s="77"/>
      <c r="AA433" s="58">
        <f t="shared" si="22"/>
        <v>430</v>
      </c>
      <c r="AB433" s="58" t="s">
        <v>976</v>
      </c>
      <c r="AC433" s="58" t="s">
        <v>977</v>
      </c>
      <c r="AE433" s="70"/>
      <c r="AF433" s="71">
        <f t="shared" si="19"/>
        <v>5.6999999999999995E-2</v>
      </c>
      <c r="AG433" s="70">
        <f t="shared" si="20"/>
        <v>5.1299999999999998E-2</v>
      </c>
      <c r="AH433" s="70">
        <f t="shared" si="31"/>
        <v>5.1299999999999998E-2</v>
      </c>
      <c r="AI433" s="53"/>
      <c r="AJ433" s="53"/>
      <c r="AK433" s="72"/>
      <c r="AL433" s="70">
        <v>5.1299999999999998E-2</v>
      </c>
      <c r="AM433" s="70"/>
      <c r="AN433" s="70"/>
      <c r="AP433" s="70"/>
      <c r="AQ433" s="70"/>
    </row>
    <row r="434" spans="1:43" ht="12.75" customHeight="1" x14ac:dyDescent="0.2">
      <c r="A434" s="43"/>
      <c r="B434" s="64" t="s">
        <v>979</v>
      </c>
      <c r="C434" s="65" t="s">
        <v>978</v>
      </c>
      <c r="D434" s="66">
        <v>5.1299999999999998E-2</v>
      </c>
      <c r="E434" s="66">
        <v>4.4659999999999998E-2</v>
      </c>
      <c r="F434" s="66">
        <v>6.2179999999999999E-2</v>
      </c>
      <c r="G434" s="66">
        <v>0.38146999999999998</v>
      </c>
      <c r="H434" s="66">
        <v>0.52012000000000003</v>
      </c>
      <c r="I434" s="74">
        <v>5.636E-2</v>
      </c>
      <c r="L434" s="67"/>
      <c r="M434" s="67"/>
      <c r="N434" s="58">
        <f t="shared" si="18"/>
        <v>5.1299999999999998E-2</v>
      </c>
      <c r="O434" s="67"/>
      <c r="W434" s="77"/>
      <c r="AA434" s="58">
        <f t="shared" si="22"/>
        <v>431</v>
      </c>
      <c r="AB434" s="58" t="s">
        <v>978</v>
      </c>
      <c r="AC434" s="58" t="s">
        <v>979</v>
      </c>
      <c r="AE434" s="70"/>
      <c r="AF434" s="71">
        <f t="shared" si="19"/>
        <v>5.6999999999999995E-2</v>
      </c>
      <c r="AG434" s="70">
        <f t="shared" si="20"/>
        <v>5.1299999999999998E-2</v>
      </c>
      <c r="AH434" s="70">
        <f t="shared" si="31"/>
        <v>5.1299999999999998E-2</v>
      </c>
      <c r="AI434" s="53"/>
      <c r="AJ434" s="53"/>
      <c r="AK434" s="72"/>
      <c r="AL434" s="70">
        <v>5.1299999999999998E-2</v>
      </c>
      <c r="AM434" s="70"/>
      <c r="AN434" s="70"/>
      <c r="AP434" s="70"/>
      <c r="AQ434" s="70"/>
    </row>
    <row r="435" spans="1:43" ht="12.75" customHeight="1" x14ac:dyDescent="0.2">
      <c r="A435" s="43"/>
      <c r="B435" s="64" t="s">
        <v>981</v>
      </c>
      <c r="C435" s="65" t="s">
        <v>980</v>
      </c>
      <c r="D435" s="66">
        <v>5.8999999999999997E-2</v>
      </c>
      <c r="E435" s="66">
        <v>5.1360000000000003E-2</v>
      </c>
      <c r="F435" s="66">
        <v>7.1510000000000004E-2</v>
      </c>
      <c r="G435" s="66">
        <v>0.43873000000000001</v>
      </c>
      <c r="H435" s="66">
        <v>0.59819</v>
      </c>
      <c r="I435" s="74">
        <v>6.4820000000000003E-2</v>
      </c>
      <c r="L435" s="67"/>
      <c r="M435" s="67"/>
      <c r="N435" s="58">
        <f t="shared" si="18"/>
        <v>5.8999999999999997E-2</v>
      </c>
      <c r="O435" s="67"/>
      <c r="W435" s="77"/>
      <c r="AA435" s="58">
        <f t="shared" si="22"/>
        <v>432</v>
      </c>
      <c r="AB435" s="58" t="s">
        <v>980</v>
      </c>
      <c r="AC435" s="58" t="s">
        <v>981</v>
      </c>
      <c r="AE435" s="70"/>
      <c r="AF435" s="71">
        <f t="shared" si="19"/>
        <v>6.5555555555555547E-2</v>
      </c>
      <c r="AG435" s="70">
        <f t="shared" si="20"/>
        <v>5.8999999999999997E-2</v>
      </c>
      <c r="AH435" s="70">
        <f t="shared" si="31"/>
        <v>5.8999999999999997E-2</v>
      </c>
      <c r="AI435" s="53"/>
      <c r="AJ435" s="53"/>
      <c r="AK435" s="72"/>
      <c r="AL435" s="70">
        <v>5.8999999999999997E-2</v>
      </c>
      <c r="AM435" s="70"/>
      <c r="AN435" s="70"/>
      <c r="AP435" s="70"/>
      <c r="AQ435" s="70"/>
    </row>
    <row r="436" spans="1:43" ht="12.75" customHeight="1" x14ac:dyDescent="0.2">
      <c r="A436" s="43"/>
      <c r="B436" s="64" t="s">
        <v>983</v>
      </c>
      <c r="C436" s="65" t="s">
        <v>982</v>
      </c>
      <c r="D436" s="66">
        <v>0.19900000000000001</v>
      </c>
      <c r="E436" s="66">
        <v>0.17324000000000001</v>
      </c>
      <c r="F436" s="66">
        <v>0.24121000000000001</v>
      </c>
      <c r="G436" s="66">
        <v>1.4797800000000001</v>
      </c>
      <c r="H436" s="66">
        <v>2.01762</v>
      </c>
      <c r="I436" s="74">
        <v>0.21862000000000001</v>
      </c>
      <c r="L436" s="67"/>
      <c r="M436" s="67"/>
      <c r="N436" s="58">
        <f t="shared" si="18"/>
        <v>0.19900000000000001</v>
      </c>
      <c r="O436" s="67"/>
      <c r="W436" s="77"/>
      <c r="AA436" s="58">
        <f t="shared" si="22"/>
        <v>433</v>
      </c>
      <c r="AB436" s="58" t="s">
        <v>982</v>
      </c>
      <c r="AC436" s="58" t="s">
        <v>983</v>
      </c>
      <c r="AE436" s="70"/>
      <c r="AF436" s="71">
        <f t="shared" si="19"/>
        <v>0.22111111111111112</v>
      </c>
      <c r="AG436" s="70">
        <f t="shared" si="20"/>
        <v>0.19900000000000001</v>
      </c>
      <c r="AH436" s="70">
        <f t="shared" si="31"/>
        <v>0.19900000000000001</v>
      </c>
      <c r="AI436" s="53"/>
      <c r="AJ436" s="53"/>
      <c r="AK436" s="72"/>
      <c r="AL436" s="70">
        <v>0.19900000000000001</v>
      </c>
      <c r="AM436" s="70"/>
      <c r="AN436" s="70"/>
      <c r="AP436" s="70"/>
      <c r="AQ436" s="70"/>
    </row>
    <row r="437" spans="1:43" ht="12.75" customHeight="1" x14ac:dyDescent="0.2">
      <c r="A437" s="43"/>
      <c r="B437" s="64" t="s">
        <v>985</v>
      </c>
      <c r="C437" s="65" t="s">
        <v>984</v>
      </c>
      <c r="D437" s="66">
        <v>0.31</v>
      </c>
      <c r="E437" s="66">
        <v>0.26985999999999999</v>
      </c>
      <c r="F437" s="66">
        <v>0.37574999999999997</v>
      </c>
      <c r="G437" s="66">
        <v>2.3051900000000001</v>
      </c>
      <c r="H437" s="66">
        <v>3.14303</v>
      </c>
      <c r="I437" s="74">
        <v>0.34056999999999998</v>
      </c>
      <c r="L437" s="67"/>
      <c r="M437" s="67"/>
      <c r="N437" s="58">
        <f t="shared" si="18"/>
        <v>0.31</v>
      </c>
      <c r="O437" s="67"/>
      <c r="W437" s="77"/>
      <c r="AA437" s="58">
        <f t="shared" si="22"/>
        <v>434</v>
      </c>
      <c r="AB437" s="58" t="s">
        <v>984</v>
      </c>
      <c r="AC437" s="58" t="s">
        <v>985</v>
      </c>
      <c r="AE437" s="70"/>
      <c r="AF437" s="71">
        <f t="shared" si="19"/>
        <v>0.34444444444444444</v>
      </c>
      <c r="AG437" s="70">
        <f t="shared" si="20"/>
        <v>0.31</v>
      </c>
      <c r="AH437" s="70">
        <f t="shared" si="31"/>
        <v>0.31</v>
      </c>
      <c r="AI437" s="53"/>
      <c r="AJ437" s="53"/>
      <c r="AK437" s="72"/>
      <c r="AL437" s="70">
        <v>0.31</v>
      </c>
      <c r="AM437" s="70"/>
      <c r="AN437" s="70"/>
      <c r="AP437" s="70"/>
      <c r="AQ437" s="70"/>
    </row>
    <row r="438" spans="1:43" ht="12.75" customHeight="1" x14ac:dyDescent="0.2">
      <c r="A438" s="43"/>
      <c r="B438" s="64" t="s">
        <v>987</v>
      </c>
      <c r="C438" s="65" t="s">
        <v>986</v>
      </c>
      <c r="D438" s="66">
        <v>0.31</v>
      </c>
      <c r="E438" s="66">
        <v>0.26985999999999999</v>
      </c>
      <c r="F438" s="66">
        <v>0.37574999999999997</v>
      </c>
      <c r="G438" s="66">
        <v>2.3051900000000001</v>
      </c>
      <c r="H438" s="66">
        <v>3.14303</v>
      </c>
      <c r="I438" s="74">
        <v>0.34056999999999998</v>
      </c>
      <c r="L438" s="67"/>
      <c r="M438" s="67"/>
      <c r="N438" s="58">
        <f t="shared" si="18"/>
        <v>0.31</v>
      </c>
      <c r="O438" s="67"/>
      <c r="W438" s="77"/>
      <c r="AA438" s="58">
        <f t="shared" si="22"/>
        <v>435</v>
      </c>
      <c r="AB438" s="58" t="s">
        <v>986</v>
      </c>
      <c r="AC438" s="58" t="s">
        <v>987</v>
      </c>
      <c r="AE438" s="70"/>
      <c r="AF438" s="71">
        <f t="shared" si="19"/>
        <v>0.34444444444444444</v>
      </c>
      <c r="AG438" s="70">
        <f t="shared" si="20"/>
        <v>0.31</v>
      </c>
      <c r="AH438" s="70">
        <f t="shared" si="31"/>
        <v>0.31</v>
      </c>
      <c r="AI438" s="53"/>
      <c r="AJ438" s="53"/>
      <c r="AK438" s="72"/>
      <c r="AL438" s="70">
        <v>0.31</v>
      </c>
      <c r="AM438" s="70"/>
      <c r="AN438" s="70"/>
      <c r="AP438" s="70"/>
      <c r="AQ438" s="70"/>
    </row>
    <row r="439" spans="1:43" ht="12.75" customHeight="1" x14ac:dyDescent="0.2">
      <c r="A439" s="43"/>
      <c r="B439" s="64" t="s">
        <v>989</v>
      </c>
      <c r="C439" s="65" t="s">
        <v>988</v>
      </c>
      <c r="D439" s="66">
        <v>0.32500000000000001</v>
      </c>
      <c r="E439" s="66">
        <v>0.28292</v>
      </c>
      <c r="F439" s="66">
        <v>0.39393</v>
      </c>
      <c r="G439" s="66">
        <v>2.4167299999999998</v>
      </c>
      <c r="H439" s="66">
        <v>3.2951100000000002</v>
      </c>
      <c r="I439" s="74">
        <v>0.35704999999999998</v>
      </c>
      <c r="L439" s="67"/>
      <c r="M439" s="67"/>
      <c r="N439" s="58">
        <f t="shared" si="18"/>
        <v>0.32500000000000001</v>
      </c>
      <c r="O439" s="67"/>
      <c r="W439" s="77"/>
      <c r="AA439" s="58">
        <f t="shared" si="22"/>
        <v>436</v>
      </c>
      <c r="AB439" s="58" t="s">
        <v>988</v>
      </c>
      <c r="AC439" s="58" t="s">
        <v>989</v>
      </c>
      <c r="AE439" s="70"/>
      <c r="AF439" s="71">
        <f t="shared" si="19"/>
        <v>0.3611111111111111</v>
      </c>
      <c r="AG439" s="70">
        <f t="shared" si="20"/>
        <v>0.32500000000000001</v>
      </c>
      <c r="AH439" s="70">
        <f t="shared" si="31"/>
        <v>0.32500000000000001</v>
      </c>
      <c r="AI439" s="53"/>
      <c r="AJ439" s="53"/>
      <c r="AK439" s="72"/>
      <c r="AL439" s="70">
        <v>0.32500000000000001</v>
      </c>
      <c r="AM439" s="70"/>
      <c r="AN439" s="70"/>
      <c r="AP439" s="70"/>
      <c r="AQ439" s="70"/>
    </row>
    <row r="440" spans="1:43" ht="12.75" customHeight="1" x14ac:dyDescent="0.2">
      <c r="A440" s="43"/>
      <c r="B440" s="64" t="s">
        <v>991</v>
      </c>
      <c r="C440" s="65" t="s">
        <v>990</v>
      </c>
      <c r="D440" s="66">
        <v>0.35499999999999998</v>
      </c>
      <c r="E440" s="66">
        <v>0.30903999999999998</v>
      </c>
      <c r="F440" s="66">
        <v>0.43030000000000002</v>
      </c>
      <c r="G440" s="66">
        <v>2.6398199999999998</v>
      </c>
      <c r="H440" s="66">
        <v>3.5992700000000002</v>
      </c>
      <c r="I440" s="74">
        <v>0.39</v>
      </c>
      <c r="L440" s="67"/>
      <c r="M440" s="67"/>
      <c r="N440" s="58">
        <f t="shared" si="18"/>
        <v>0.35499999999999998</v>
      </c>
      <c r="O440" s="67"/>
      <c r="W440" s="77"/>
      <c r="AA440" s="58">
        <f t="shared" si="22"/>
        <v>437</v>
      </c>
      <c r="AB440" s="58" t="s">
        <v>990</v>
      </c>
      <c r="AC440" s="58" t="s">
        <v>991</v>
      </c>
      <c r="AE440" s="70"/>
      <c r="AF440" s="71">
        <f t="shared" si="19"/>
        <v>0.39444444444444443</v>
      </c>
      <c r="AG440" s="70">
        <f t="shared" si="20"/>
        <v>0.35499999999999998</v>
      </c>
      <c r="AH440" s="70">
        <f t="shared" si="31"/>
        <v>0.35499999999999998</v>
      </c>
      <c r="AI440" s="53"/>
      <c r="AJ440" s="53"/>
      <c r="AK440" s="72"/>
      <c r="AL440" s="70">
        <v>0.35499999999999998</v>
      </c>
      <c r="AM440" s="70"/>
      <c r="AN440" s="70"/>
      <c r="AP440" s="70"/>
      <c r="AQ440" s="70"/>
    </row>
    <row r="441" spans="1:43" ht="12.75" customHeight="1" x14ac:dyDescent="0.2">
      <c r="A441" s="43"/>
      <c r="B441" s="64" t="s">
        <v>993</v>
      </c>
      <c r="C441" s="65" t="s">
        <v>992</v>
      </c>
      <c r="D441" s="66">
        <v>0.25619999999999998</v>
      </c>
      <c r="E441" s="66">
        <v>0.22303000000000001</v>
      </c>
      <c r="F441" s="66">
        <v>0.31053999999999998</v>
      </c>
      <c r="G441" s="66">
        <v>1.90513</v>
      </c>
      <c r="H441" s="66">
        <v>2.5975600000000001</v>
      </c>
      <c r="I441" s="74">
        <v>0.28145999999999999</v>
      </c>
      <c r="L441" s="67"/>
      <c r="M441" s="67"/>
      <c r="N441" s="58">
        <f t="shared" si="18"/>
        <v>0.25619999999999998</v>
      </c>
      <c r="O441" s="67"/>
      <c r="W441" s="77"/>
      <c r="AA441" s="58">
        <f t="shared" si="22"/>
        <v>438</v>
      </c>
      <c r="AB441" s="58" t="s">
        <v>992</v>
      </c>
      <c r="AC441" s="58" t="s">
        <v>993</v>
      </c>
      <c r="AE441" s="70"/>
      <c r="AF441" s="71">
        <f t="shared" si="19"/>
        <v>0.28466666666666662</v>
      </c>
      <c r="AG441" s="70">
        <f t="shared" si="20"/>
        <v>0.25619999999999998</v>
      </c>
      <c r="AH441" s="70">
        <f t="shared" si="31"/>
        <v>0.25619999999999998</v>
      </c>
      <c r="AI441" s="53"/>
      <c r="AJ441" s="53"/>
      <c r="AK441" s="72"/>
      <c r="AL441" s="70">
        <v>0.25619999999999998</v>
      </c>
      <c r="AM441" s="70"/>
      <c r="AN441" s="70"/>
      <c r="AP441" s="70"/>
      <c r="AQ441" s="70"/>
    </row>
    <row r="442" spans="1:43" ht="12.75" customHeight="1" x14ac:dyDescent="0.2">
      <c r="A442" s="43"/>
      <c r="B442" s="64" t="s">
        <v>995</v>
      </c>
      <c r="C442" s="65" t="s">
        <v>994</v>
      </c>
      <c r="D442" s="66">
        <v>0.13900000000000001</v>
      </c>
      <c r="E442" s="66">
        <v>0.121</v>
      </c>
      <c r="F442" s="66">
        <v>0.16847999999999999</v>
      </c>
      <c r="G442" s="66">
        <v>1.03362</v>
      </c>
      <c r="H442" s="66">
        <v>1.4092899999999999</v>
      </c>
      <c r="I442" s="74">
        <v>0.15271000000000001</v>
      </c>
      <c r="L442" s="67"/>
      <c r="M442" s="67"/>
      <c r="N442" s="58">
        <f t="shared" si="18"/>
        <v>0.13900000000000001</v>
      </c>
      <c r="O442" s="67"/>
      <c r="W442" s="77"/>
      <c r="AA442" s="58">
        <f t="shared" si="22"/>
        <v>439</v>
      </c>
      <c r="AB442" s="58" t="s">
        <v>994</v>
      </c>
      <c r="AC442" s="58" t="s">
        <v>995</v>
      </c>
      <c r="AE442" s="70"/>
      <c r="AF442" s="71">
        <f t="shared" si="19"/>
        <v>0.15444444444444447</v>
      </c>
      <c r="AG442" s="70">
        <f t="shared" si="20"/>
        <v>0.13900000000000001</v>
      </c>
      <c r="AH442" s="70">
        <f t="shared" si="31"/>
        <v>0.13900000000000001</v>
      </c>
      <c r="AI442" s="53"/>
      <c r="AJ442" s="53"/>
      <c r="AK442" s="72"/>
      <c r="AL442" s="70">
        <v>0.13900000000000001</v>
      </c>
      <c r="AM442" s="70"/>
      <c r="AN442" s="70"/>
      <c r="AP442" s="70"/>
      <c r="AQ442" s="70"/>
    </row>
    <row r="443" spans="1:43" ht="12.75" customHeight="1" x14ac:dyDescent="0.2">
      <c r="A443" s="43"/>
      <c r="B443" s="64" t="s">
        <v>997</v>
      </c>
      <c r="C443" s="65" t="s">
        <v>996</v>
      </c>
      <c r="D443" s="66">
        <v>0.13900000000000001</v>
      </c>
      <c r="E443" s="66">
        <v>0.121</v>
      </c>
      <c r="F443" s="66">
        <v>0.16847999999999999</v>
      </c>
      <c r="G443" s="66">
        <v>1.03362</v>
      </c>
      <c r="H443" s="66">
        <v>1.4092899999999999</v>
      </c>
      <c r="I443" s="74">
        <v>0.15271000000000001</v>
      </c>
      <c r="L443" s="67"/>
      <c r="M443" s="67"/>
      <c r="N443" s="58">
        <f t="shared" si="18"/>
        <v>0.13900000000000001</v>
      </c>
      <c r="O443" s="67"/>
      <c r="W443" s="77"/>
      <c r="AA443" s="58">
        <f t="shared" si="22"/>
        <v>440</v>
      </c>
      <c r="AB443" s="58" t="s">
        <v>996</v>
      </c>
      <c r="AC443" s="58" t="s">
        <v>997</v>
      </c>
      <c r="AE443" s="70"/>
      <c r="AF443" s="71">
        <f t="shared" si="19"/>
        <v>0.15444444444444447</v>
      </c>
      <c r="AG443" s="70">
        <f t="shared" si="20"/>
        <v>0.13900000000000001</v>
      </c>
      <c r="AH443" s="70">
        <f t="shared" si="31"/>
        <v>0.13900000000000001</v>
      </c>
      <c r="AI443" s="53"/>
      <c r="AJ443" s="53"/>
      <c r="AK443" s="72"/>
      <c r="AL443" s="70">
        <v>0.13900000000000001</v>
      </c>
      <c r="AM443" s="70"/>
      <c r="AN443" s="70"/>
      <c r="AP443" s="70"/>
      <c r="AQ443" s="70"/>
    </row>
    <row r="444" spans="1:43" ht="12.75" customHeight="1" x14ac:dyDescent="0.2">
      <c r="A444" s="43"/>
      <c r="B444" s="64" t="s">
        <v>999</v>
      </c>
      <c r="C444" s="65" t="s">
        <v>998</v>
      </c>
      <c r="D444" s="66">
        <v>1.7417</v>
      </c>
      <c r="E444" s="66">
        <v>1.5162</v>
      </c>
      <c r="F444" s="66">
        <v>2.11111</v>
      </c>
      <c r="G444" s="66">
        <v>12.951460000000001</v>
      </c>
      <c r="H444" s="66">
        <v>17.658750000000001</v>
      </c>
      <c r="I444" s="74">
        <v>1.91343</v>
      </c>
      <c r="L444" s="67"/>
      <c r="M444" s="67"/>
      <c r="N444" s="58">
        <f t="shared" si="18"/>
        <v>1.7417</v>
      </c>
      <c r="O444" s="67"/>
      <c r="W444" s="77"/>
      <c r="AA444" s="58">
        <f t="shared" si="22"/>
        <v>441</v>
      </c>
      <c r="AB444" s="58" t="s">
        <v>998</v>
      </c>
      <c r="AC444" s="58" t="s">
        <v>999</v>
      </c>
      <c r="AE444" s="70"/>
      <c r="AF444" s="71">
        <f t="shared" si="19"/>
        <v>1.9352222222222222</v>
      </c>
      <c r="AG444" s="70">
        <f t="shared" si="20"/>
        <v>1.7417</v>
      </c>
      <c r="AH444" s="70">
        <f t="shared" si="31"/>
        <v>1.7417</v>
      </c>
      <c r="AI444" s="53"/>
      <c r="AJ444" s="53"/>
      <c r="AK444" s="72"/>
      <c r="AL444" s="70">
        <v>1.7417</v>
      </c>
      <c r="AM444" s="70"/>
      <c r="AN444" s="70"/>
      <c r="AP444" s="70"/>
      <c r="AQ444" s="70"/>
    </row>
    <row r="445" spans="1:43" ht="12.75" customHeight="1" x14ac:dyDescent="0.2">
      <c r="A445" s="43"/>
      <c r="B445" s="64" t="s">
        <v>1001</v>
      </c>
      <c r="C445" s="65" t="s">
        <v>1000</v>
      </c>
      <c r="D445" s="66">
        <v>0.75</v>
      </c>
      <c r="E445" s="66">
        <v>0.65290000000000004</v>
      </c>
      <c r="F445" s="66">
        <v>0.90907000000000004</v>
      </c>
      <c r="G445" s="66">
        <v>5.5770799999999996</v>
      </c>
      <c r="H445" s="66">
        <v>7.6040999999999999</v>
      </c>
      <c r="I445" s="74">
        <v>0.82394999999999996</v>
      </c>
      <c r="L445" s="67"/>
      <c r="M445" s="67"/>
      <c r="N445" s="58">
        <f t="shared" si="18"/>
        <v>0.75</v>
      </c>
      <c r="O445" s="67"/>
      <c r="W445" s="77"/>
      <c r="AA445" s="58">
        <f t="shared" si="22"/>
        <v>442</v>
      </c>
      <c r="AB445" s="58" t="s">
        <v>1000</v>
      </c>
      <c r="AC445" s="58" t="s">
        <v>1001</v>
      </c>
      <c r="AE445" s="70"/>
      <c r="AF445" s="71">
        <f t="shared" si="19"/>
        <v>0.83333333333333326</v>
      </c>
      <c r="AG445" s="70">
        <f t="shared" si="20"/>
        <v>0.75</v>
      </c>
      <c r="AH445" s="70">
        <f t="shared" si="31"/>
        <v>0.75</v>
      </c>
      <c r="AI445" s="53"/>
      <c r="AJ445" s="53"/>
      <c r="AK445" s="72"/>
      <c r="AL445" s="70">
        <v>0.75</v>
      </c>
      <c r="AM445" s="70"/>
      <c r="AN445" s="70"/>
      <c r="AP445" s="70"/>
      <c r="AQ445" s="70"/>
    </row>
    <row r="446" spans="1:43" ht="12.75" customHeight="1" x14ac:dyDescent="0.2">
      <c r="A446" s="43"/>
      <c r="B446" s="64" t="s">
        <v>1003</v>
      </c>
      <c r="C446" s="65" t="s">
        <v>1002</v>
      </c>
      <c r="D446" s="66">
        <v>0.22</v>
      </c>
      <c r="E446" s="66">
        <v>0.19152</v>
      </c>
      <c r="F446" s="66">
        <v>0.26666000000000001</v>
      </c>
      <c r="G446" s="66">
        <v>1.6359399999999999</v>
      </c>
      <c r="H446" s="66">
        <v>2.23054</v>
      </c>
      <c r="I446" s="74">
        <v>0.24168999999999999</v>
      </c>
      <c r="L446" s="67"/>
      <c r="M446" s="67"/>
      <c r="N446" s="58">
        <f t="shared" si="18"/>
        <v>0.22</v>
      </c>
      <c r="O446" s="67"/>
      <c r="W446" s="77"/>
      <c r="AA446" s="58">
        <f t="shared" si="22"/>
        <v>443</v>
      </c>
      <c r="AB446" s="58" t="s">
        <v>1002</v>
      </c>
      <c r="AC446" s="58" t="s">
        <v>1003</v>
      </c>
      <c r="AE446" s="70"/>
      <c r="AF446" s="71">
        <f t="shared" si="19"/>
        <v>0.24444444444444444</v>
      </c>
      <c r="AG446" s="70">
        <f t="shared" si="20"/>
        <v>0.22</v>
      </c>
      <c r="AH446" s="70">
        <f t="shared" si="31"/>
        <v>0.22</v>
      </c>
      <c r="AI446" s="53"/>
      <c r="AJ446" s="53"/>
      <c r="AK446" s="72"/>
      <c r="AL446" s="70">
        <v>0.22</v>
      </c>
      <c r="AM446" s="70"/>
      <c r="AN446" s="70"/>
      <c r="AP446" s="70"/>
      <c r="AQ446" s="70"/>
    </row>
    <row r="447" spans="1:43" ht="12.75" customHeight="1" x14ac:dyDescent="0.2">
      <c r="A447" s="43"/>
      <c r="B447" s="64" t="s">
        <v>1005</v>
      </c>
      <c r="C447" s="65" t="s">
        <v>1004</v>
      </c>
      <c r="D447" s="66">
        <v>0.59899999999999998</v>
      </c>
      <c r="E447" s="66">
        <v>0.52144999999999997</v>
      </c>
      <c r="F447" s="66">
        <v>0.72604999999999997</v>
      </c>
      <c r="G447" s="66">
        <v>4.4542200000000003</v>
      </c>
      <c r="H447" s="66">
        <v>6.0731400000000004</v>
      </c>
      <c r="I447" s="74">
        <v>0.65805999999999998</v>
      </c>
      <c r="L447" s="67"/>
      <c r="M447" s="67"/>
      <c r="N447" s="58">
        <f t="shared" si="18"/>
        <v>0.59899999999999998</v>
      </c>
      <c r="O447" s="67"/>
      <c r="W447" s="77"/>
      <c r="AA447" s="58">
        <f t="shared" si="22"/>
        <v>444</v>
      </c>
      <c r="AB447" s="58" t="s">
        <v>1004</v>
      </c>
      <c r="AC447" s="58" t="s">
        <v>1005</v>
      </c>
      <c r="AE447" s="70"/>
      <c r="AF447" s="71">
        <f t="shared" si="19"/>
        <v>0.66555555555555557</v>
      </c>
      <c r="AG447" s="70">
        <f t="shared" si="20"/>
        <v>0.59899999999999998</v>
      </c>
      <c r="AH447" s="70">
        <f t="shared" si="31"/>
        <v>0.59899999999999998</v>
      </c>
      <c r="AI447" s="53"/>
      <c r="AJ447" s="53"/>
      <c r="AK447" s="72"/>
      <c r="AL447" s="70">
        <v>0.59899999999999998</v>
      </c>
      <c r="AM447" s="70"/>
      <c r="AN447" s="70"/>
      <c r="AP447" s="70"/>
      <c r="AQ447" s="70"/>
    </row>
    <row r="448" spans="1:43" ht="12.75" customHeight="1" x14ac:dyDescent="0.2">
      <c r="A448" s="43"/>
      <c r="B448" s="64" t="s">
        <v>1007</v>
      </c>
      <c r="C448" s="65" t="s">
        <v>1006</v>
      </c>
      <c r="D448" s="66">
        <v>6.5000000000000002E-2</v>
      </c>
      <c r="E448" s="66">
        <v>5.6579999999999998E-2</v>
      </c>
      <c r="F448" s="66">
        <v>7.8789999999999999E-2</v>
      </c>
      <c r="G448" s="66">
        <v>0.48335</v>
      </c>
      <c r="H448" s="66">
        <v>0.65902000000000005</v>
      </c>
      <c r="I448" s="74">
        <v>7.1410000000000001E-2</v>
      </c>
      <c r="L448" s="67"/>
      <c r="M448" s="67"/>
      <c r="N448" s="58">
        <f t="shared" si="18"/>
        <v>6.5000000000000002E-2</v>
      </c>
      <c r="O448" s="67"/>
      <c r="W448" s="77"/>
      <c r="AA448" s="58">
        <f t="shared" si="22"/>
        <v>445</v>
      </c>
      <c r="AB448" s="58" t="s">
        <v>1006</v>
      </c>
      <c r="AC448" s="58" t="s">
        <v>1007</v>
      </c>
      <c r="AE448" s="70"/>
      <c r="AF448" s="71">
        <f t="shared" si="19"/>
        <v>7.2222222222222229E-2</v>
      </c>
      <c r="AG448" s="70">
        <f t="shared" si="20"/>
        <v>6.5000000000000002E-2</v>
      </c>
      <c r="AH448" s="70">
        <f t="shared" si="31"/>
        <v>6.5000000000000002E-2</v>
      </c>
      <c r="AI448" s="53"/>
      <c r="AJ448" s="53"/>
      <c r="AK448" s="72"/>
      <c r="AL448" s="70">
        <v>6.5000000000000002E-2</v>
      </c>
      <c r="AM448" s="70"/>
      <c r="AN448" s="70"/>
      <c r="AP448" s="70"/>
      <c r="AQ448" s="70"/>
    </row>
    <row r="449" spans="1:43" ht="12.75" customHeight="1" x14ac:dyDescent="0.2">
      <c r="A449" s="43"/>
      <c r="B449" s="64" t="s">
        <v>1009</v>
      </c>
      <c r="C449" s="65" t="s">
        <v>1008</v>
      </c>
      <c r="D449" s="66">
        <v>5.8999999999999997E-2</v>
      </c>
      <c r="E449" s="66">
        <v>5.1360000000000003E-2</v>
      </c>
      <c r="F449" s="66">
        <v>7.1510000000000004E-2</v>
      </c>
      <c r="G449" s="66">
        <v>0.43873000000000001</v>
      </c>
      <c r="H449" s="66">
        <v>0.59819</v>
      </c>
      <c r="I449" s="74">
        <v>6.4820000000000003E-2</v>
      </c>
      <c r="L449" s="67"/>
      <c r="M449" s="67"/>
      <c r="N449" s="58">
        <f t="shared" si="18"/>
        <v>5.8999999999999997E-2</v>
      </c>
      <c r="O449" s="67"/>
      <c r="W449" s="77"/>
      <c r="AA449" s="58">
        <f t="shared" si="22"/>
        <v>446</v>
      </c>
      <c r="AB449" s="58" t="s">
        <v>1008</v>
      </c>
      <c r="AC449" s="58" t="s">
        <v>1009</v>
      </c>
      <c r="AE449" s="70"/>
      <c r="AF449" s="71">
        <f t="shared" si="19"/>
        <v>6.5555555555555547E-2</v>
      </c>
      <c r="AG449" s="70">
        <f t="shared" si="20"/>
        <v>5.8999999999999997E-2</v>
      </c>
      <c r="AH449" s="70">
        <f t="shared" si="31"/>
        <v>5.8999999999999997E-2</v>
      </c>
      <c r="AI449" s="53"/>
      <c r="AJ449" s="53"/>
      <c r="AK449" s="72"/>
      <c r="AL449" s="70">
        <v>5.8999999999999997E-2</v>
      </c>
      <c r="AM449" s="70"/>
      <c r="AN449" s="70"/>
      <c r="AP449" s="70"/>
      <c r="AQ449" s="70"/>
    </row>
    <row r="450" spans="1:43" ht="12.75" customHeight="1" x14ac:dyDescent="0.2">
      <c r="A450" s="43"/>
      <c r="B450" s="64" t="s">
        <v>1011</v>
      </c>
      <c r="C450" s="65" t="s">
        <v>1010</v>
      </c>
      <c r="D450" s="66">
        <v>6.7400000000000002E-2</v>
      </c>
      <c r="E450" s="66">
        <v>5.867E-2</v>
      </c>
      <c r="F450" s="66">
        <v>8.1699999999999995E-2</v>
      </c>
      <c r="G450" s="66">
        <v>0.50119000000000002</v>
      </c>
      <c r="H450" s="66">
        <v>0.68335999999999997</v>
      </c>
      <c r="I450" s="74">
        <v>7.4050000000000005E-2</v>
      </c>
      <c r="L450" s="67"/>
      <c r="M450" s="67"/>
      <c r="N450" s="58">
        <f t="shared" si="18"/>
        <v>6.7400000000000002E-2</v>
      </c>
      <c r="O450" s="67"/>
      <c r="W450" s="77"/>
      <c r="AA450" s="58">
        <f t="shared" si="22"/>
        <v>447</v>
      </c>
      <c r="AB450" s="58" t="s">
        <v>1010</v>
      </c>
      <c r="AC450" s="58" t="s">
        <v>1011</v>
      </c>
      <c r="AE450" s="70"/>
      <c r="AF450" s="71">
        <f t="shared" si="19"/>
        <v>7.4888888888888894E-2</v>
      </c>
      <c r="AG450" s="70">
        <f t="shared" si="20"/>
        <v>6.7400000000000002E-2</v>
      </c>
      <c r="AH450" s="70">
        <f t="shared" si="31"/>
        <v>6.7400000000000002E-2</v>
      </c>
      <c r="AI450" s="53"/>
      <c r="AJ450" s="53"/>
      <c r="AK450" s="72"/>
      <c r="AL450" s="70">
        <v>6.7400000000000002E-2</v>
      </c>
      <c r="AM450" s="70"/>
      <c r="AN450" s="70"/>
      <c r="AP450" s="70"/>
      <c r="AQ450" s="70"/>
    </row>
    <row r="451" spans="1:43" ht="12.75" customHeight="1" x14ac:dyDescent="0.2">
      <c r="A451" s="43"/>
      <c r="B451" s="64" t="s">
        <v>1013</v>
      </c>
      <c r="C451" s="65" t="s">
        <v>1012</v>
      </c>
      <c r="D451" s="66">
        <v>5.8999999999999997E-2</v>
      </c>
      <c r="E451" s="66">
        <v>5.1360000000000003E-2</v>
      </c>
      <c r="F451" s="66">
        <v>7.1510000000000004E-2</v>
      </c>
      <c r="G451" s="66">
        <v>0.43873000000000001</v>
      </c>
      <c r="H451" s="66">
        <v>0.59819</v>
      </c>
      <c r="I451" s="74">
        <v>6.4820000000000003E-2</v>
      </c>
      <c r="L451" s="67"/>
      <c r="M451" s="67"/>
      <c r="N451" s="58">
        <f t="shared" si="18"/>
        <v>5.8999999999999997E-2</v>
      </c>
      <c r="O451" s="67"/>
      <c r="W451" s="77"/>
      <c r="AA451" s="58">
        <f t="shared" si="22"/>
        <v>448</v>
      </c>
      <c r="AB451" s="58" t="s">
        <v>1012</v>
      </c>
      <c r="AC451" s="58" t="s">
        <v>1013</v>
      </c>
      <c r="AE451" s="70"/>
      <c r="AF451" s="71">
        <f t="shared" si="19"/>
        <v>6.5555555555555547E-2</v>
      </c>
      <c r="AG451" s="70">
        <f t="shared" si="20"/>
        <v>5.8999999999999997E-2</v>
      </c>
      <c r="AH451" s="70">
        <f t="shared" si="31"/>
        <v>5.8999999999999997E-2</v>
      </c>
      <c r="AI451" s="53"/>
      <c r="AJ451" s="53"/>
      <c r="AK451" s="72"/>
      <c r="AL451" s="70">
        <v>5.8999999999999997E-2</v>
      </c>
      <c r="AM451" s="70"/>
      <c r="AN451" s="70"/>
      <c r="AP451" s="70"/>
      <c r="AQ451" s="70"/>
    </row>
    <row r="452" spans="1:43" ht="12.75" customHeight="1" x14ac:dyDescent="0.2">
      <c r="A452" s="43"/>
      <c r="B452" s="64" t="s">
        <v>1015</v>
      </c>
      <c r="C452" s="65" t="s">
        <v>1014</v>
      </c>
      <c r="D452" s="66">
        <v>0.18060000000000001</v>
      </c>
      <c r="E452" s="66">
        <v>0.15722</v>
      </c>
      <c r="F452" s="66">
        <v>0.21890999999999999</v>
      </c>
      <c r="G452" s="66">
        <v>1.3429599999999999</v>
      </c>
      <c r="H452" s="66">
        <v>1.83107</v>
      </c>
      <c r="I452" s="74">
        <v>0.19841</v>
      </c>
      <c r="L452" s="67"/>
      <c r="M452" s="67"/>
      <c r="N452" s="58">
        <f t="shared" si="18"/>
        <v>0.18060000000000001</v>
      </c>
      <c r="O452" s="67"/>
      <c r="W452" s="77"/>
      <c r="AA452" s="58">
        <f t="shared" si="22"/>
        <v>449</v>
      </c>
      <c r="AB452" s="58" t="s">
        <v>1014</v>
      </c>
      <c r="AC452" s="58" t="s">
        <v>1015</v>
      </c>
      <c r="AE452" s="70"/>
      <c r="AF452" s="71">
        <f t="shared" si="19"/>
        <v>0.20066666666666666</v>
      </c>
      <c r="AG452" s="70">
        <f t="shared" si="20"/>
        <v>0.18060000000000001</v>
      </c>
      <c r="AH452" s="70">
        <f t="shared" si="31"/>
        <v>0.18060000000000001</v>
      </c>
      <c r="AI452" s="53"/>
      <c r="AJ452" s="53"/>
      <c r="AK452" s="72"/>
      <c r="AL452" s="70">
        <v>0.18060000000000001</v>
      </c>
      <c r="AM452" s="70"/>
      <c r="AN452" s="70"/>
      <c r="AP452" s="70"/>
      <c r="AQ452" s="70"/>
    </row>
    <row r="453" spans="1:43" ht="12.75" customHeight="1" x14ac:dyDescent="0.2">
      <c r="A453" s="43"/>
      <c r="B453" s="64" t="s">
        <v>1017</v>
      </c>
      <c r="C453" s="65" t="s">
        <v>1016</v>
      </c>
      <c r="D453" s="66">
        <v>0.23169999999999999</v>
      </c>
      <c r="E453" s="66">
        <v>0.20169999999999999</v>
      </c>
      <c r="F453" s="66">
        <v>0.28083999999999998</v>
      </c>
      <c r="G453" s="66">
        <v>1.7229399999999999</v>
      </c>
      <c r="H453" s="66">
        <v>2.3491599999999999</v>
      </c>
      <c r="I453" s="74">
        <v>0.25455</v>
      </c>
      <c r="L453" s="67"/>
      <c r="M453" s="67"/>
      <c r="N453" s="58">
        <f t="shared" si="18"/>
        <v>0.23169999999999999</v>
      </c>
      <c r="O453" s="67"/>
      <c r="W453" s="77"/>
      <c r="AA453" s="58">
        <f t="shared" si="22"/>
        <v>450</v>
      </c>
      <c r="AB453" s="58" t="s">
        <v>1016</v>
      </c>
      <c r="AC453" s="58" t="s">
        <v>1017</v>
      </c>
      <c r="AE453" s="70"/>
      <c r="AF453" s="71">
        <f t="shared" si="19"/>
        <v>0.25744444444444442</v>
      </c>
      <c r="AG453" s="70">
        <f t="shared" si="20"/>
        <v>0.23169999999999999</v>
      </c>
      <c r="AH453" s="70">
        <f t="shared" si="31"/>
        <v>0.23169999999999999</v>
      </c>
      <c r="AI453" s="53"/>
      <c r="AJ453" s="53"/>
      <c r="AK453" s="72"/>
      <c r="AL453" s="70">
        <v>0.23169999999999999</v>
      </c>
      <c r="AM453" s="70"/>
      <c r="AN453" s="70"/>
      <c r="AP453" s="70"/>
      <c r="AQ453" s="70"/>
    </row>
    <row r="454" spans="1:43" ht="12.75" customHeight="1" x14ac:dyDescent="0.2">
      <c r="A454" s="43"/>
      <c r="B454" s="64" t="s">
        <v>1019</v>
      </c>
      <c r="C454" s="65" t="s">
        <v>1018</v>
      </c>
      <c r="D454" s="66">
        <v>9.9000000000000005E-2</v>
      </c>
      <c r="E454" s="66">
        <v>8.6180000000000007E-2</v>
      </c>
      <c r="F454" s="66">
        <v>0.12</v>
      </c>
      <c r="G454" s="66">
        <v>0.73616999999999999</v>
      </c>
      <c r="H454" s="66">
        <v>1.0037400000000001</v>
      </c>
      <c r="I454" s="74">
        <v>0.10876</v>
      </c>
      <c r="L454" s="67"/>
      <c r="M454" s="67"/>
      <c r="N454" s="58">
        <f t="shared" si="18"/>
        <v>9.9000000000000005E-2</v>
      </c>
      <c r="O454" s="67"/>
      <c r="W454" s="77"/>
      <c r="AA454" s="58">
        <f t="shared" si="22"/>
        <v>451</v>
      </c>
      <c r="AB454" s="58" t="s">
        <v>1018</v>
      </c>
      <c r="AC454" s="58" t="s">
        <v>1019</v>
      </c>
      <c r="AE454" s="70"/>
      <c r="AF454" s="71">
        <f t="shared" si="19"/>
        <v>0.11</v>
      </c>
      <c r="AG454" s="70">
        <f t="shared" si="20"/>
        <v>9.9000000000000005E-2</v>
      </c>
      <c r="AH454" s="70">
        <f t="shared" si="31"/>
        <v>9.9000000000000005E-2</v>
      </c>
      <c r="AI454" s="53"/>
      <c r="AJ454" s="53"/>
      <c r="AK454" s="72"/>
      <c r="AL454" s="70">
        <v>9.9000000000000005E-2</v>
      </c>
      <c r="AM454" s="70"/>
      <c r="AN454" s="70"/>
      <c r="AP454" s="70"/>
      <c r="AQ454" s="70"/>
    </row>
    <row r="455" spans="1:43" ht="12.75" customHeight="1" x14ac:dyDescent="0.2">
      <c r="A455" s="43"/>
      <c r="B455" s="64" t="s">
        <v>1021</v>
      </c>
      <c r="C455" s="65" t="s">
        <v>1020</v>
      </c>
      <c r="D455" s="66">
        <v>9.9000000000000005E-2</v>
      </c>
      <c r="E455" s="66">
        <v>8.6180000000000007E-2</v>
      </c>
      <c r="F455" s="66">
        <v>0.12</v>
      </c>
      <c r="G455" s="66">
        <v>0.73616999999999999</v>
      </c>
      <c r="H455" s="66">
        <v>1.0037400000000001</v>
      </c>
      <c r="I455" s="74">
        <v>0.10876</v>
      </c>
      <c r="L455" s="67"/>
      <c r="M455" s="67"/>
      <c r="N455" s="58">
        <f t="shared" si="18"/>
        <v>9.9000000000000005E-2</v>
      </c>
      <c r="O455" s="67"/>
      <c r="W455" s="77"/>
      <c r="AA455" s="58">
        <f t="shared" si="22"/>
        <v>452</v>
      </c>
      <c r="AB455" s="58" t="s">
        <v>1020</v>
      </c>
      <c r="AC455" s="58" t="s">
        <v>1021</v>
      </c>
      <c r="AE455" s="70"/>
      <c r="AF455" s="71">
        <f t="shared" si="19"/>
        <v>0.11</v>
      </c>
      <c r="AG455" s="70">
        <f t="shared" si="20"/>
        <v>9.9000000000000005E-2</v>
      </c>
      <c r="AH455" s="70">
        <f t="shared" si="31"/>
        <v>9.9000000000000005E-2</v>
      </c>
      <c r="AI455" s="53"/>
      <c r="AJ455" s="53"/>
      <c r="AK455" s="72"/>
      <c r="AL455" s="70">
        <v>9.9000000000000005E-2</v>
      </c>
      <c r="AM455" s="70"/>
      <c r="AN455" s="70"/>
      <c r="AP455" s="70"/>
      <c r="AQ455" s="70"/>
    </row>
    <row r="456" spans="1:43" ht="12.75" customHeight="1" x14ac:dyDescent="0.2">
      <c r="A456" s="43"/>
      <c r="B456" s="64" t="s">
        <v>1023</v>
      </c>
      <c r="C456" s="65" t="s">
        <v>1022</v>
      </c>
      <c r="D456" s="66">
        <v>1.4999999999999999E-2</v>
      </c>
      <c r="E456" s="66">
        <v>1.306E-2</v>
      </c>
      <c r="F456" s="66">
        <v>1.8180000000000002E-2</v>
      </c>
      <c r="G456" s="66">
        <v>0.11154</v>
      </c>
      <c r="H456" s="66">
        <v>0.15207999999999999</v>
      </c>
      <c r="I456" s="74">
        <v>1.6480000000000002E-2</v>
      </c>
      <c r="L456" s="67"/>
      <c r="M456" s="67"/>
      <c r="N456" s="58">
        <f t="shared" si="18"/>
        <v>1.4999999999999999E-2</v>
      </c>
      <c r="O456" s="67"/>
      <c r="W456" s="77"/>
      <c r="AA456" s="58">
        <f t="shared" si="22"/>
        <v>453</v>
      </c>
      <c r="AB456" s="58" t="s">
        <v>1022</v>
      </c>
      <c r="AC456" s="58" t="s">
        <v>1023</v>
      </c>
      <c r="AE456" s="70"/>
      <c r="AF456" s="71">
        <f t="shared" si="19"/>
        <v>1.6666666666666666E-2</v>
      </c>
      <c r="AG456" s="70">
        <f t="shared" si="20"/>
        <v>1.4999999999999999E-2</v>
      </c>
      <c r="AH456" s="70">
        <f t="shared" si="31"/>
        <v>1.4999999999999999E-2</v>
      </c>
      <c r="AI456" s="53"/>
      <c r="AJ456" s="53"/>
      <c r="AK456" s="72"/>
      <c r="AL456" s="70">
        <v>1.4999999999999999E-2</v>
      </c>
      <c r="AM456" s="70"/>
      <c r="AN456" s="70"/>
      <c r="AP456" s="70"/>
      <c r="AQ456" s="70"/>
    </row>
    <row r="457" spans="1:43" ht="12.75" customHeight="1" x14ac:dyDescent="0.2">
      <c r="A457" s="43"/>
      <c r="B457" s="64" t="s">
        <v>1025</v>
      </c>
      <c r="C457" s="65" t="s">
        <v>1024</v>
      </c>
      <c r="D457" s="66">
        <v>7.9000000000000001E-2</v>
      </c>
      <c r="E457" s="66">
        <v>6.8769999999999998E-2</v>
      </c>
      <c r="F457" s="66">
        <v>9.5759999999999998E-2</v>
      </c>
      <c r="G457" s="66">
        <v>0.58745000000000003</v>
      </c>
      <c r="H457" s="66">
        <v>0.80096999999999996</v>
      </c>
      <c r="I457" s="74">
        <v>8.6790000000000006E-2</v>
      </c>
      <c r="L457" s="67"/>
      <c r="M457" s="67"/>
      <c r="N457" s="58">
        <f t="shared" si="18"/>
        <v>7.9000000000000001E-2</v>
      </c>
      <c r="O457" s="67"/>
      <c r="W457" s="77"/>
      <c r="AA457" s="58">
        <f t="shared" si="22"/>
        <v>454</v>
      </c>
      <c r="AB457" s="58" t="s">
        <v>1024</v>
      </c>
      <c r="AC457" s="58" t="s">
        <v>1025</v>
      </c>
      <c r="AE457" s="70"/>
      <c r="AF457" s="71">
        <f t="shared" si="19"/>
        <v>8.7777777777777774E-2</v>
      </c>
      <c r="AG457" s="70">
        <f t="shared" si="20"/>
        <v>7.9000000000000001E-2</v>
      </c>
      <c r="AH457" s="70">
        <f t="shared" si="31"/>
        <v>7.9000000000000001E-2</v>
      </c>
      <c r="AI457" s="53"/>
      <c r="AJ457" s="53"/>
      <c r="AK457" s="72"/>
      <c r="AL457" s="70">
        <v>7.9000000000000001E-2</v>
      </c>
      <c r="AM457" s="70"/>
      <c r="AN457" s="70"/>
      <c r="AP457" s="70"/>
      <c r="AQ457" s="70"/>
    </row>
    <row r="458" spans="1:43" ht="12.75" customHeight="1" x14ac:dyDescent="0.2">
      <c r="A458" s="43"/>
      <c r="B458" s="64" t="s">
        <v>1027</v>
      </c>
      <c r="C458" s="65" t="s">
        <v>1026</v>
      </c>
      <c r="D458" s="66">
        <v>2.18E-2</v>
      </c>
      <c r="E458" s="66">
        <v>1.898E-2</v>
      </c>
      <c r="F458" s="66">
        <v>2.6419999999999999E-2</v>
      </c>
      <c r="G458" s="66">
        <v>0.16211</v>
      </c>
      <c r="H458" s="66">
        <v>0.22103</v>
      </c>
      <c r="I458" s="74">
        <v>2.3949999999999999E-2</v>
      </c>
      <c r="L458" s="67"/>
      <c r="M458" s="67"/>
      <c r="N458" s="58">
        <f t="shared" si="18"/>
        <v>2.18E-2</v>
      </c>
      <c r="O458" s="67"/>
      <c r="W458" s="77"/>
      <c r="AA458" s="58">
        <f t="shared" si="22"/>
        <v>455</v>
      </c>
      <c r="AB458" s="58" t="s">
        <v>1026</v>
      </c>
      <c r="AC458" s="58" t="s">
        <v>1027</v>
      </c>
      <c r="AE458" s="70"/>
      <c r="AF458" s="71">
        <f t="shared" si="19"/>
        <v>2.4222222222222221E-2</v>
      </c>
      <c r="AG458" s="70">
        <f t="shared" si="20"/>
        <v>2.18E-2</v>
      </c>
      <c r="AH458" s="70">
        <f t="shared" si="31"/>
        <v>2.18E-2</v>
      </c>
      <c r="AI458" s="53"/>
      <c r="AJ458" s="53"/>
      <c r="AK458" s="72"/>
      <c r="AL458" s="70">
        <v>2.18E-2</v>
      </c>
      <c r="AM458" s="70"/>
      <c r="AN458" s="70"/>
      <c r="AP458" s="70"/>
      <c r="AQ458" s="70"/>
    </row>
    <row r="459" spans="1:43" ht="12.75" customHeight="1" x14ac:dyDescent="0.2">
      <c r="A459" s="43"/>
      <c r="B459" s="64" t="s">
        <v>1029</v>
      </c>
      <c r="C459" s="65" t="s">
        <v>1028</v>
      </c>
      <c r="D459" s="66">
        <v>2.18E-2</v>
      </c>
      <c r="E459" s="66">
        <v>1.898E-2</v>
      </c>
      <c r="F459" s="66">
        <v>2.6419999999999999E-2</v>
      </c>
      <c r="G459" s="66">
        <v>0.16211</v>
      </c>
      <c r="H459" s="66">
        <v>0.22103</v>
      </c>
      <c r="I459" s="74">
        <v>2.3949999999999999E-2</v>
      </c>
      <c r="L459" s="67"/>
      <c r="M459" s="67"/>
      <c r="N459" s="58">
        <f t="shared" si="18"/>
        <v>2.18E-2</v>
      </c>
      <c r="O459" s="67"/>
      <c r="W459" s="77"/>
      <c r="AA459" s="58">
        <f t="shared" si="22"/>
        <v>456</v>
      </c>
      <c r="AB459" s="58" t="s">
        <v>1028</v>
      </c>
      <c r="AC459" s="58" t="s">
        <v>1029</v>
      </c>
      <c r="AE459" s="70"/>
      <c r="AF459" s="71">
        <f t="shared" si="19"/>
        <v>2.4222222222222221E-2</v>
      </c>
      <c r="AG459" s="70">
        <f t="shared" si="20"/>
        <v>2.18E-2</v>
      </c>
      <c r="AH459" s="70">
        <f t="shared" si="31"/>
        <v>2.18E-2</v>
      </c>
      <c r="AI459" s="53"/>
      <c r="AJ459" s="53"/>
      <c r="AK459" s="72"/>
      <c r="AL459" s="70">
        <v>2.18E-2</v>
      </c>
      <c r="AM459" s="70"/>
      <c r="AN459" s="70"/>
      <c r="AP459" s="70"/>
      <c r="AQ459" s="70"/>
    </row>
    <row r="460" spans="1:43" ht="12.75" customHeight="1" x14ac:dyDescent="0.2">
      <c r="A460" s="43"/>
      <c r="B460" s="64" t="s">
        <v>1031</v>
      </c>
      <c r="C460" s="65" t="s">
        <v>1030</v>
      </c>
      <c r="D460" s="66">
        <v>0.621</v>
      </c>
      <c r="E460" s="66">
        <v>0.54059999999999997</v>
      </c>
      <c r="F460" s="66">
        <v>0.75270999999999999</v>
      </c>
      <c r="G460" s="66">
        <v>4.61782</v>
      </c>
      <c r="H460" s="66">
        <v>6.2961900000000002</v>
      </c>
      <c r="I460" s="74">
        <v>0.68223</v>
      </c>
      <c r="L460" s="67"/>
      <c r="M460" s="67"/>
      <c r="N460" s="58">
        <f t="shared" si="18"/>
        <v>0.621</v>
      </c>
      <c r="O460" s="67"/>
      <c r="W460" s="77"/>
      <c r="AA460" s="58">
        <f t="shared" si="22"/>
        <v>457</v>
      </c>
      <c r="AB460" s="58" t="s">
        <v>1030</v>
      </c>
      <c r="AC460" s="58" t="s">
        <v>1031</v>
      </c>
      <c r="AE460" s="70"/>
      <c r="AF460" s="71">
        <f t="shared" si="19"/>
        <v>0.69</v>
      </c>
      <c r="AG460" s="70">
        <f t="shared" si="20"/>
        <v>0.621</v>
      </c>
      <c r="AH460" s="70">
        <f t="shared" si="31"/>
        <v>0.621</v>
      </c>
      <c r="AI460" s="53"/>
      <c r="AJ460" s="53"/>
      <c r="AK460" s="72"/>
      <c r="AL460" s="70">
        <v>0.621</v>
      </c>
      <c r="AM460" s="70"/>
      <c r="AN460" s="70"/>
      <c r="AP460" s="70"/>
      <c r="AQ460" s="70"/>
    </row>
    <row r="461" spans="1:43" ht="12.75" customHeight="1" x14ac:dyDescent="0.2">
      <c r="A461" s="43"/>
      <c r="B461" s="64" t="s">
        <v>1033</v>
      </c>
      <c r="C461" s="65" t="s">
        <v>1032</v>
      </c>
      <c r="D461" s="66">
        <v>0.125</v>
      </c>
      <c r="E461" s="66">
        <v>0.10882</v>
      </c>
      <c r="F461" s="66">
        <v>0.15151000000000001</v>
      </c>
      <c r="G461" s="66">
        <v>0.92950999999999995</v>
      </c>
      <c r="H461" s="66">
        <v>1.26735</v>
      </c>
      <c r="I461" s="74">
        <v>0.13733000000000001</v>
      </c>
      <c r="L461" s="67"/>
      <c r="M461" s="67"/>
      <c r="N461" s="58">
        <f t="shared" si="18"/>
        <v>0.125</v>
      </c>
      <c r="O461" s="67"/>
      <c r="W461" s="77"/>
      <c r="AA461" s="58">
        <f t="shared" si="22"/>
        <v>458</v>
      </c>
      <c r="AB461" s="58" t="s">
        <v>1032</v>
      </c>
      <c r="AC461" s="58" t="s">
        <v>1033</v>
      </c>
      <c r="AE461" s="70"/>
      <c r="AF461" s="71">
        <f t="shared" si="19"/>
        <v>0.1388888888888889</v>
      </c>
      <c r="AG461" s="70">
        <f t="shared" si="20"/>
        <v>0.125</v>
      </c>
      <c r="AH461" s="70">
        <f t="shared" si="31"/>
        <v>0.125</v>
      </c>
      <c r="AI461" s="53"/>
      <c r="AJ461" s="53"/>
      <c r="AK461" s="72"/>
      <c r="AL461" s="70">
        <v>0.125</v>
      </c>
      <c r="AM461" s="70"/>
      <c r="AN461" s="70"/>
      <c r="AP461" s="70"/>
      <c r="AQ461" s="70"/>
    </row>
    <row r="462" spans="1:43" ht="12.75" customHeight="1" x14ac:dyDescent="0.2">
      <c r="A462" s="43"/>
      <c r="B462" s="64" t="s">
        <v>1035</v>
      </c>
      <c r="C462" s="65" t="s">
        <v>1034</v>
      </c>
      <c r="D462" s="66">
        <v>0.25309999999999999</v>
      </c>
      <c r="E462" s="66">
        <v>0.22033</v>
      </c>
      <c r="F462" s="66">
        <v>0.30678</v>
      </c>
      <c r="G462" s="66">
        <v>1.88208</v>
      </c>
      <c r="H462" s="66">
        <v>2.5661299999999998</v>
      </c>
      <c r="I462" s="74">
        <v>0.27805999999999997</v>
      </c>
      <c r="L462" s="67"/>
      <c r="M462" s="67"/>
      <c r="N462" s="58">
        <f t="shared" si="18"/>
        <v>0.25309999999999999</v>
      </c>
      <c r="O462" s="67"/>
      <c r="W462" s="77"/>
      <c r="AA462" s="58">
        <f t="shared" si="22"/>
        <v>459</v>
      </c>
      <c r="AB462" s="58" t="s">
        <v>1034</v>
      </c>
      <c r="AC462" s="58" t="s">
        <v>1035</v>
      </c>
      <c r="AE462" s="70"/>
      <c r="AF462" s="71">
        <f t="shared" si="19"/>
        <v>0.28122222222222221</v>
      </c>
      <c r="AG462" s="70">
        <f t="shared" si="20"/>
        <v>0.25309999999999999</v>
      </c>
      <c r="AH462" s="70">
        <f t="shared" si="31"/>
        <v>0.25309999999999999</v>
      </c>
      <c r="AI462" s="53"/>
      <c r="AJ462" s="53"/>
      <c r="AK462" s="72"/>
      <c r="AL462" s="70">
        <v>0.25309999999999999</v>
      </c>
      <c r="AM462" s="70"/>
      <c r="AN462" s="70"/>
      <c r="AP462" s="70"/>
      <c r="AQ462" s="70"/>
    </row>
    <row r="463" spans="1:43" ht="12.75" customHeight="1" x14ac:dyDescent="0.2">
      <c r="A463" s="43"/>
      <c r="B463" s="64" t="s">
        <v>1037</v>
      </c>
      <c r="C463" s="65" t="s">
        <v>1036</v>
      </c>
      <c r="D463" s="66">
        <v>0.52610000000000001</v>
      </c>
      <c r="E463" s="66">
        <v>0.45799000000000001</v>
      </c>
      <c r="F463" s="66">
        <v>0.63768999999999998</v>
      </c>
      <c r="G463" s="66">
        <v>3.9121299999999999</v>
      </c>
      <c r="H463" s="66">
        <v>5.3340199999999998</v>
      </c>
      <c r="I463" s="74">
        <v>0.57796999999999998</v>
      </c>
      <c r="L463" s="67"/>
      <c r="M463" s="67"/>
      <c r="N463" s="58">
        <f t="shared" si="18"/>
        <v>0.52610000000000001</v>
      </c>
      <c r="O463" s="67"/>
      <c r="W463" s="77"/>
      <c r="AA463" s="58">
        <f t="shared" si="22"/>
        <v>460</v>
      </c>
      <c r="AB463" s="58" t="s">
        <v>1036</v>
      </c>
      <c r="AC463" s="58" t="s">
        <v>1037</v>
      </c>
      <c r="AE463" s="70"/>
      <c r="AF463" s="71">
        <f t="shared" si="19"/>
        <v>0.58455555555555561</v>
      </c>
      <c r="AG463" s="70">
        <f t="shared" si="20"/>
        <v>0.52610000000000001</v>
      </c>
      <c r="AH463" s="70">
        <f t="shared" si="31"/>
        <v>0.52610000000000001</v>
      </c>
      <c r="AI463" s="53"/>
      <c r="AJ463" s="53"/>
      <c r="AK463" s="72"/>
      <c r="AL463" s="70">
        <v>0.52610000000000001</v>
      </c>
      <c r="AM463" s="70"/>
      <c r="AN463" s="70"/>
      <c r="AP463" s="70"/>
      <c r="AQ463" s="70"/>
    </row>
    <row r="464" spans="1:43" ht="12.75" customHeight="1" x14ac:dyDescent="0.2">
      <c r="A464" s="43"/>
      <c r="B464" s="64" t="s">
        <v>1039</v>
      </c>
      <c r="C464" s="65" t="s">
        <v>1038</v>
      </c>
      <c r="D464" s="66">
        <v>0.59499999999999997</v>
      </c>
      <c r="E464" s="66">
        <v>0.51797000000000004</v>
      </c>
      <c r="F464" s="66">
        <v>0.72119999999999995</v>
      </c>
      <c r="G464" s="66">
        <v>4.42448</v>
      </c>
      <c r="H464" s="66">
        <v>6.0325899999999999</v>
      </c>
      <c r="I464" s="74">
        <v>0.65366999999999997</v>
      </c>
      <c r="L464" s="67"/>
      <c r="M464" s="67"/>
      <c r="N464" s="58">
        <f t="shared" si="18"/>
        <v>0.59499999999999997</v>
      </c>
      <c r="O464" s="67"/>
      <c r="W464" s="77"/>
      <c r="AA464" s="58">
        <f t="shared" si="22"/>
        <v>461</v>
      </c>
      <c r="AB464" s="58" t="s">
        <v>1038</v>
      </c>
      <c r="AC464" s="58" t="s">
        <v>1039</v>
      </c>
      <c r="AE464" s="70"/>
      <c r="AF464" s="71">
        <f t="shared" si="19"/>
        <v>0.66111111111111109</v>
      </c>
      <c r="AG464" s="70">
        <f t="shared" si="20"/>
        <v>0.59499999999999997</v>
      </c>
      <c r="AH464" s="70">
        <f t="shared" si="31"/>
        <v>0.59499999999999997</v>
      </c>
      <c r="AI464" s="53"/>
      <c r="AJ464" s="53"/>
      <c r="AK464" s="72"/>
      <c r="AL464" s="70">
        <v>0.59499999999999997</v>
      </c>
      <c r="AM464" s="70"/>
      <c r="AN464" s="70"/>
      <c r="AP464" s="70"/>
      <c r="AQ464" s="70"/>
    </row>
    <row r="465" spans="1:43" ht="12.75" customHeight="1" x14ac:dyDescent="0.2">
      <c r="A465" s="43"/>
      <c r="B465" s="64" t="s">
        <v>1041</v>
      </c>
      <c r="C465" s="65" t="s">
        <v>1040</v>
      </c>
      <c r="D465" s="66">
        <v>0.59499999999999997</v>
      </c>
      <c r="E465" s="66">
        <v>0.51797000000000004</v>
      </c>
      <c r="F465" s="66">
        <v>0.72119999999999995</v>
      </c>
      <c r="G465" s="66">
        <v>4.42448</v>
      </c>
      <c r="H465" s="66">
        <v>6.0325899999999999</v>
      </c>
      <c r="I465" s="74">
        <v>0.65366999999999997</v>
      </c>
      <c r="L465" s="67"/>
      <c r="M465" s="67"/>
      <c r="N465" s="58">
        <f t="shared" si="18"/>
        <v>0.59499999999999997</v>
      </c>
      <c r="O465" s="67"/>
      <c r="W465" s="77"/>
      <c r="AA465" s="58">
        <f t="shared" si="22"/>
        <v>462</v>
      </c>
      <c r="AB465" s="58" t="s">
        <v>1040</v>
      </c>
      <c r="AC465" s="58" t="s">
        <v>1041</v>
      </c>
      <c r="AE465" s="70"/>
      <c r="AF465" s="71">
        <f t="shared" si="19"/>
        <v>0.66111111111111109</v>
      </c>
      <c r="AG465" s="70">
        <f t="shared" si="20"/>
        <v>0.59499999999999997</v>
      </c>
      <c r="AH465" s="70">
        <f t="shared" si="31"/>
        <v>0.59499999999999997</v>
      </c>
      <c r="AI465" s="53"/>
      <c r="AJ465" s="53"/>
      <c r="AK465" s="72"/>
      <c r="AL465" s="70">
        <v>0.59499999999999997</v>
      </c>
      <c r="AM465" s="70"/>
      <c r="AN465" s="70"/>
      <c r="AP465" s="70"/>
      <c r="AQ465" s="70"/>
    </row>
    <row r="466" spans="1:43" ht="12.75" customHeight="1" x14ac:dyDescent="0.2">
      <c r="A466" s="43"/>
      <c r="B466" s="64" t="s">
        <v>1043</v>
      </c>
      <c r="C466" s="65" t="s">
        <v>1042</v>
      </c>
      <c r="D466" s="66">
        <v>0.59499999999999997</v>
      </c>
      <c r="E466" s="66">
        <v>0.51797000000000004</v>
      </c>
      <c r="F466" s="66">
        <v>0.72119999999999995</v>
      </c>
      <c r="G466" s="66">
        <v>4.42448</v>
      </c>
      <c r="H466" s="66">
        <v>6.0325899999999999</v>
      </c>
      <c r="I466" s="74">
        <v>0.65366999999999997</v>
      </c>
      <c r="L466" s="67"/>
      <c r="M466" s="67"/>
      <c r="N466" s="58">
        <f t="shared" si="18"/>
        <v>0.59499999999999997</v>
      </c>
      <c r="O466" s="67"/>
      <c r="W466" s="77"/>
      <c r="AA466" s="58">
        <f t="shared" si="22"/>
        <v>463</v>
      </c>
      <c r="AB466" s="58" t="s">
        <v>1042</v>
      </c>
      <c r="AC466" s="58" t="s">
        <v>1043</v>
      </c>
      <c r="AE466" s="70"/>
      <c r="AF466" s="71">
        <f t="shared" si="19"/>
        <v>0.66111111111111109</v>
      </c>
      <c r="AG466" s="70">
        <f t="shared" si="20"/>
        <v>0.59499999999999997</v>
      </c>
      <c r="AH466" s="70">
        <f t="shared" si="31"/>
        <v>0.59499999999999997</v>
      </c>
      <c r="AI466" s="53"/>
      <c r="AJ466" s="53"/>
      <c r="AK466" s="72"/>
      <c r="AL466" s="70">
        <v>0.59499999999999997</v>
      </c>
      <c r="AM466" s="70"/>
      <c r="AN466" s="70"/>
      <c r="AP466" s="70"/>
      <c r="AQ466" s="70"/>
    </row>
    <row r="467" spans="1:43" ht="12.75" customHeight="1" x14ac:dyDescent="0.2">
      <c r="A467" s="43"/>
      <c r="B467" s="64" t="s">
        <v>1045</v>
      </c>
      <c r="C467" s="65" t="s">
        <v>1044</v>
      </c>
      <c r="D467" s="66">
        <v>0.59499999999999997</v>
      </c>
      <c r="E467" s="66">
        <v>0.51797000000000004</v>
      </c>
      <c r="F467" s="66">
        <v>0.72119999999999995</v>
      </c>
      <c r="G467" s="66">
        <v>4.42448</v>
      </c>
      <c r="H467" s="66">
        <v>6.0325899999999999</v>
      </c>
      <c r="I467" s="74">
        <v>0.65366999999999997</v>
      </c>
      <c r="L467" s="67"/>
      <c r="M467" s="67"/>
      <c r="N467" s="58">
        <f t="shared" si="18"/>
        <v>0.59499999999999997</v>
      </c>
      <c r="O467" s="67"/>
      <c r="W467" s="77"/>
      <c r="AA467" s="58">
        <f t="shared" si="22"/>
        <v>464</v>
      </c>
      <c r="AB467" s="58" t="s">
        <v>1044</v>
      </c>
      <c r="AC467" s="58" t="s">
        <v>1045</v>
      </c>
      <c r="AE467" s="70"/>
      <c r="AF467" s="71">
        <f t="shared" si="19"/>
        <v>0.66111111111111109</v>
      </c>
      <c r="AG467" s="70">
        <f t="shared" si="20"/>
        <v>0.59499999999999997</v>
      </c>
      <c r="AH467" s="70">
        <f t="shared" si="31"/>
        <v>0.59499999999999997</v>
      </c>
      <c r="AI467" s="53"/>
      <c r="AJ467" s="53"/>
      <c r="AK467" s="72"/>
      <c r="AL467" s="70">
        <v>0.59499999999999997</v>
      </c>
      <c r="AM467" s="70"/>
      <c r="AN467" s="70"/>
      <c r="AP467" s="70"/>
      <c r="AQ467" s="70"/>
    </row>
    <row r="468" spans="1:43" ht="12.75" customHeight="1" x14ac:dyDescent="0.2">
      <c r="A468" s="43"/>
      <c r="B468" s="64" t="s">
        <v>1047</v>
      </c>
      <c r="C468" s="65" t="s">
        <v>1046</v>
      </c>
      <c r="D468" s="66">
        <v>0.59499999999999997</v>
      </c>
      <c r="E468" s="66">
        <v>0.51797000000000004</v>
      </c>
      <c r="F468" s="66">
        <v>0.72119999999999995</v>
      </c>
      <c r="G468" s="66">
        <v>4.42448</v>
      </c>
      <c r="H468" s="66">
        <v>6.0325899999999999</v>
      </c>
      <c r="I468" s="74">
        <v>0.65366999999999997</v>
      </c>
      <c r="L468" s="67"/>
      <c r="M468" s="67"/>
      <c r="N468" s="58">
        <f t="shared" si="18"/>
        <v>0.59499999999999997</v>
      </c>
      <c r="O468" s="67"/>
      <c r="W468" s="77"/>
      <c r="AA468" s="58">
        <f t="shared" si="22"/>
        <v>465</v>
      </c>
      <c r="AB468" s="58" t="s">
        <v>1046</v>
      </c>
      <c r="AC468" s="58" t="s">
        <v>1047</v>
      </c>
      <c r="AE468" s="70"/>
      <c r="AF468" s="71">
        <f t="shared" si="19"/>
        <v>0.66111111111111109</v>
      </c>
      <c r="AG468" s="70">
        <f t="shared" si="20"/>
        <v>0.59499999999999997</v>
      </c>
      <c r="AH468" s="70">
        <f t="shared" si="31"/>
        <v>0.59499999999999997</v>
      </c>
      <c r="AI468" s="53"/>
      <c r="AJ468" s="53"/>
      <c r="AK468" s="72"/>
      <c r="AL468" s="70">
        <v>0.59499999999999997</v>
      </c>
      <c r="AM468" s="70"/>
      <c r="AN468" s="70"/>
      <c r="AP468" s="70"/>
      <c r="AQ468" s="70"/>
    </row>
    <row r="469" spans="1:43" ht="12.75" customHeight="1" x14ac:dyDescent="0.2">
      <c r="A469" s="43"/>
      <c r="B469" s="64" t="s">
        <v>1049</v>
      </c>
      <c r="C469" s="65" t="s">
        <v>1048</v>
      </c>
      <c r="D469" s="66">
        <v>0.39</v>
      </c>
      <c r="E469" s="66">
        <v>0.33950999999999998</v>
      </c>
      <c r="F469" s="66">
        <v>0.47271999999999997</v>
      </c>
      <c r="G469" s="66">
        <v>2.90008</v>
      </c>
      <c r="H469" s="66">
        <v>3.9541300000000001</v>
      </c>
      <c r="I469" s="74">
        <v>0.42845</v>
      </c>
      <c r="L469" s="67"/>
      <c r="M469" s="67"/>
      <c r="N469" s="58">
        <f t="shared" si="18"/>
        <v>0.39</v>
      </c>
      <c r="O469" s="67"/>
      <c r="W469" s="77"/>
      <c r="AA469" s="58">
        <f t="shared" si="22"/>
        <v>466</v>
      </c>
      <c r="AB469" s="58" t="s">
        <v>1048</v>
      </c>
      <c r="AC469" s="58" t="s">
        <v>1049</v>
      </c>
      <c r="AE469" s="70"/>
      <c r="AF469" s="71">
        <f t="shared" si="19"/>
        <v>0.43333333333333335</v>
      </c>
      <c r="AG469" s="70">
        <f t="shared" si="20"/>
        <v>0.39</v>
      </c>
      <c r="AH469" s="70">
        <f t="shared" si="31"/>
        <v>0.39</v>
      </c>
      <c r="AI469" s="53"/>
      <c r="AJ469" s="53"/>
      <c r="AK469" s="72"/>
      <c r="AL469" s="70">
        <v>0.39</v>
      </c>
      <c r="AM469" s="70"/>
      <c r="AN469" s="70"/>
      <c r="AP469" s="70"/>
      <c r="AQ469" s="70"/>
    </row>
    <row r="470" spans="1:43" ht="12.75" customHeight="1" x14ac:dyDescent="0.2">
      <c r="A470" s="43"/>
      <c r="B470" s="64" t="s">
        <v>1051</v>
      </c>
      <c r="C470" s="65" t="s">
        <v>1050</v>
      </c>
      <c r="D470" s="66">
        <v>0.39</v>
      </c>
      <c r="E470" s="66">
        <v>0.33950999999999998</v>
      </c>
      <c r="F470" s="66">
        <v>0.47271999999999997</v>
      </c>
      <c r="G470" s="66">
        <v>2.90008</v>
      </c>
      <c r="H470" s="66">
        <v>3.9541300000000001</v>
      </c>
      <c r="I470" s="74">
        <v>0.42845</v>
      </c>
      <c r="L470" s="67"/>
      <c r="M470" s="67"/>
      <c r="N470" s="58">
        <f t="shared" si="18"/>
        <v>0.39</v>
      </c>
      <c r="O470" s="67"/>
      <c r="W470" s="77"/>
      <c r="AA470" s="58">
        <f t="shared" si="22"/>
        <v>467</v>
      </c>
      <c r="AB470" s="58" t="s">
        <v>1050</v>
      </c>
      <c r="AC470" s="58" t="s">
        <v>1051</v>
      </c>
      <c r="AE470" s="70"/>
      <c r="AF470" s="71">
        <f t="shared" si="19"/>
        <v>0.43333333333333335</v>
      </c>
      <c r="AG470" s="70">
        <f t="shared" si="20"/>
        <v>0.39</v>
      </c>
      <c r="AH470" s="70">
        <f t="shared" si="31"/>
        <v>0.39</v>
      </c>
      <c r="AI470" s="53"/>
      <c r="AJ470" s="53"/>
      <c r="AK470" s="72"/>
      <c r="AL470" s="70">
        <v>0.39</v>
      </c>
      <c r="AM470" s="70"/>
      <c r="AN470" s="70"/>
      <c r="AP470" s="70"/>
      <c r="AQ470" s="70"/>
    </row>
    <row r="471" spans="1:43" ht="12.75" customHeight="1" x14ac:dyDescent="0.2">
      <c r="A471" s="43"/>
      <c r="B471" s="64" t="s">
        <v>1053</v>
      </c>
      <c r="C471" s="65" t="s">
        <v>1052</v>
      </c>
      <c r="D471" s="66">
        <v>0.49</v>
      </c>
      <c r="E471" s="66">
        <v>0.42655999999999999</v>
      </c>
      <c r="F471" s="66">
        <v>0.59392999999999996</v>
      </c>
      <c r="G471" s="66">
        <v>3.6436899999999999</v>
      </c>
      <c r="H471" s="66">
        <v>4.9680099999999996</v>
      </c>
      <c r="I471" s="74">
        <v>0.53830999999999996</v>
      </c>
      <c r="L471" s="67"/>
      <c r="M471" s="67"/>
      <c r="N471" s="58">
        <f t="shared" si="18"/>
        <v>0.49</v>
      </c>
      <c r="O471" s="67"/>
      <c r="W471" s="77"/>
      <c r="AA471" s="58">
        <f t="shared" si="22"/>
        <v>468</v>
      </c>
      <c r="AB471" s="58" t="s">
        <v>1052</v>
      </c>
      <c r="AC471" s="58" t="s">
        <v>1053</v>
      </c>
      <c r="AE471" s="70"/>
      <c r="AF471" s="71">
        <f t="shared" si="19"/>
        <v>0.5444444444444444</v>
      </c>
      <c r="AG471" s="70">
        <f t="shared" si="20"/>
        <v>0.49</v>
      </c>
      <c r="AH471" s="70">
        <f t="shared" si="31"/>
        <v>0.49</v>
      </c>
      <c r="AI471" s="53"/>
      <c r="AJ471" s="53"/>
      <c r="AK471" s="72"/>
      <c r="AL471" s="70">
        <v>0.49</v>
      </c>
      <c r="AM471" s="70"/>
      <c r="AN471" s="70"/>
      <c r="AP471" s="70"/>
      <c r="AQ471" s="70"/>
    </row>
    <row r="472" spans="1:43" ht="12.75" customHeight="1" x14ac:dyDescent="0.2">
      <c r="A472" s="43"/>
      <c r="B472" s="64" t="s">
        <v>1055</v>
      </c>
      <c r="C472" s="65" t="s">
        <v>1054</v>
      </c>
      <c r="D472" s="66">
        <v>4.1000000000000002E-2</v>
      </c>
      <c r="E472" s="66">
        <v>3.569E-2</v>
      </c>
      <c r="F472" s="66">
        <v>4.9700000000000001E-2</v>
      </c>
      <c r="G472" s="66">
        <v>0.30487999999999998</v>
      </c>
      <c r="H472" s="66">
        <v>0.41569</v>
      </c>
      <c r="I472" s="74">
        <v>4.5039999999999997E-2</v>
      </c>
      <c r="L472" s="67"/>
      <c r="M472" s="67"/>
      <c r="N472" s="58">
        <f t="shared" si="18"/>
        <v>4.1000000000000002E-2</v>
      </c>
      <c r="O472" s="67"/>
      <c r="W472" s="77"/>
      <c r="AA472" s="58">
        <f t="shared" si="22"/>
        <v>469</v>
      </c>
      <c r="AB472" s="58" t="s">
        <v>1054</v>
      </c>
      <c r="AC472" s="58" t="s">
        <v>1055</v>
      </c>
      <c r="AE472" s="70"/>
      <c r="AF472" s="71">
        <f t="shared" si="19"/>
        <v>4.5555555555555557E-2</v>
      </c>
      <c r="AG472" s="70">
        <f t="shared" si="20"/>
        <v>4.1000000000000002E-2</v>
      </c>
      <c r="AH472" s="70">
        <f t="shared" si="31"/>
        <v>4.1000000000000002E-2</v>
      </c>
      <c r="AI472" s="53"/>
      <c r="AJ472" s="53"/>
      <c r="AK472" s="72"/>
      <c r="AL472" s="70">
        <v>4.1000000000000002E-2</v>
      </c>
      <c r="AM472" s="70"/>
      <c r="AN472" s="70"/>
      <c r="AP472" s="70"/>
      <c r="AQ472" s="70"/>
    </row>
    <row r="473" spans="1:43" ht="12.75" customHeight="1" x14ac:dyDescent="0.2">
      <c r="A473" s="43"/>
      <c r="B473" s="64" t="s">
        <v>1057</v>
      </c>
      <c r="C473" s="65" t="s">
        <v>1056</v>
      </c>
      <c r="D473" s="66">
        <v>7.6600000000000001E-2</v>
      </c>
      <c r="E473" s="66">
        <v>6.6680000000000003E-2</v>
      </c>
      <c r="F473" s="66">
        <v>9.2850000000000002E-2</v>
      </c>
      <c r="G473" s="66">
        <v>0.56960999999999995</v>
      </c>
      <c r="H473" s="66">
        <v>0.77663000000000004</v>
      </c>
      <c r="I473" s="74">
        <v>8.4150000000000003E-2</v>
      </c>
      <c r="L473" s="67"/>
      <c r="M473" s="67"/>
      <c r="N473" s="58">
        <f t="shared" si="18"/>
        <v>7.6600000000000001E-2</v>
      </c>
      <c r="O473" s="67"/>
      <c r="W473" s="77"/>
      <c r="AA473" s="58">
        <f t="shared" si="22"/>
        <v>470</v>
      </c>
      <c r="AB473" s="58" t="s">
        <v>1056</v>
      </c>
      <c r="AC473" s="58" t="s">
        <v>1057</v>
      </c>
      <c r="AE473" s="70"/>
      <c r="AF473" s="71">
        <f t="shared" si="19"/>
        <v>8.511111111111111E-2</v>
      </c>
      <c r="AG473" s="70">
        <f t="shared" si="20"/>
        <v>7.6600000000000001E-2</v>
      </c>
      <c r="AH473" s="70">
        <f t="shared" si="31"/>
        <v>7.6600000000000001E-2</v>
      </c>
      <c r="AI473" s="53"/>
      <c r="AJ473" s="53"/>
      <c r="AK473" s="72"/>
      <c r="AL473" s="70">
        <v>7.6600000000000001E-2</v>
      </c>
      <c r="AM473" s="70"/>
      <c r="AN473" s="70"/>
      <c r="AP473" s="70"/>
      <c r="AQ473" s="70"/>
    </row>
    <row r="474" spans="1:43" ht="12.75" customHeight="1" x14ac:dyDescent="0.2">
      <c r="A474" s="43"/>
      <c r="B474" s="64" t="s">
        <v>1059</v>
      </c>
      <c r="C474" s="65" t="s">
        <v>1058</v>
      </c>
      <c r="D474" s="66">
        <v>7.6600000000000001E-2</v>
      </c>
      <c r="E474" s="66">
        <v>6.6680000000000003E-2</v>
      </c>
      <c r="F474" s="66">
        <v>9.2850000000000002E-2</v>
      </c>
      <c r="G474" s="66">
        <v>0.56960999999999995</v>
      </c>
      <c r="H474" s="66">
        <v>0.77663000000000004</v>
      </c>
      <c r="I474" s="74">
        <v>8.4150000000000003E-2</v>
      </c>
      <c r="L474" s="67"/>
      <c r="M474" s="67"/>
      <c r="N474" s="58">
        <f t="shared" si="18"/>
        <v>7.6600000000000001E-2</v>
      </c>
      <c r="O474" s="67"/>
      <c r="W474" s="77"/>
      <c r="AA474" s="58">
        <f t="shared" si="22"/>
        <v>471</v>
      </c>
      <c r="AB474" s="58" t="s">
        <v>1058</v>
      </c>
      <c r="AC474" s="58" t="s">
        <v>1059</v>
      </c>
      <c r="AE474" s="70"/>
      <c r="AF474" s="71">
        <f t="shared" si="19"/>
        <v>8.511111111111111E-2</v>
      </c>
      <c r="AG474" s="70">
        <f t="shared" si="20"/>
        <v>7.6600000000000001E-2</v>
      </c>
      <c r="AH474" s="70">
        <f t="shared" si="31"/>
        <v>7.6600000000000001E-2</v>
      </c>
      <c r="AI474" s="53"/>
      <c r="AJ474" s="53"/>
      <c r="AK474" s="72"/>
      <c r="AL474" s="70">
        <v>7.6600000000000001E-2</v>
      </c>
      <c r="AM474" s="70"/>
      <c r="AN474" s="70"/>
      <c r="AP474" s="70"/>
      <c r="AQ474" s="70"/>
    </row>
    <row r="475" spans="1:43" ht="12.75" customHeight="1" x14ac:dyDescent="0.2">
      <c r="A475" s="43"/>
      <c r="B475" s="64" t="s">
        <v>1061</v>
      </c>
      <c r="C475" s="65" t="s">
        <v>1060</v>
      </c>
      <c r="D475" s="66">
        <v>7.6600000000000001E-2</v>
      </c>
      <c r="E475" s="66">
        <v>6.6680000000000003E-2</v>
      </c>
      <c r="F475" s="66">
        <v>9.2850000000000002E-2</v>
      </c>
      <c r="G475" s="66">
        <v>0.56960999999999995</v>
      </c>
      <c r="H475" s="66">
        <v>0.77663000000000004</v>
      </c>
      <c r="I475" s="74">
        <v>8.4150000000000003E-2</v>
      </c>
      <c r="L475" s="67"/>
      <c r="M475" s="67"/>
      <c r="N475" s="58">
        <f t="shared" si="18"/>
        <v>7.6600000000000001E-2</v>
      </c>
      <c r="O475" s="67"/>
      <c r="W475" s="77"/>
      <c r="AA475" s="58">
        <f t="shared" si="22"/>
        <v>472</v>
      </c>
      <c r="AB475" s="58" t="s">
        <v>1060</v>
      </c>
      <c r="AC475" s="58" t="s">
        <v>1061</v>
      </c>
      <c r="AE475" s="70"/>
      <c r="AF475" s="71">
        <f t="shared" si="19"/>
        <v>8.511111111111111E-2</v>
      </c>
      <c r="AG475" s="70">
        <f t="shared" si="20"/>
        <v>7.6600000000000001E-2</v>
      </c>
      <c r="AH475" s="70">
        <f t="shared" si="31"/>
        <v>7.6600000000000001E-2</v>
      </c>
      <c r="AI475" s="53"/>
      <c r="AJ475" s="53"/>
      <c r="AK475" s="72"/>
      <c r="AL475" s="70">
        <v>7.6600000000000001E-2</v>
      </c>
      <c r="AM475" s="70"/>
      <c r="AN475" s="70"/>
      <c r="AP475" s="70"/>
      <c r="AQ475" s="70"/>
    </row>
    <row r="476" spans="1:43" ht="12.75" customHeight="1" x14ac:dyDescent="0.2">
      <c r="A476" s="43"/>
      <c r="B476" s="64" t="s">
        <v>1063</v>
      </c>
      <c r="C476" s="65" t="s">
        <v>1062</v>
      </c>
      <c r="D476" s="66">
        <v>7.6600000000000001E-2</v>
      </c>
      <c r="E476" s="66">
        <v>6.6680000000000003E-2</v>
      </c>
      <c r="F476" s="66">
        <v>9.2850000000000002E-2</v>
      </c>
      <c r="G476" s="66">
        <v>0.56960999999999995</v>
      </c>
      <c r="H476" s="66">
        <v>0.77663000000000004</v>
      </c>
      <c r="I476" s="74">
        <v>8.4150000000000003E-2</v>
      </c>
      <c r="L476" s="67"/>
      <c r="M476" s="67"/>
      <c r="N476" s="58">
        <f t="shared" si="18"/>
        <v>7.6600000000000001E-2</v>
      </c>
      <c r="O476" s="67"/>
      <c r="W476" s="77"/>
      <c r="AA476" s="58">
        <f t="shared" si="22"/>
        <v>473</v>
      </c>
      <c r="AB476" s="58" t="s">
        <v>1062</v>
      </c>
      <c r="AC476" s="58" t="s">
        <v>1063</v>
      </c>
      <c r="AE476" s="70"/>
      <c r="AF476" s="71">
        <f t="shared" si="19"/>
        <v>8.511111111111111E-2</v>
      </c>
      <c r="AG476" s="70">
        <f t="shared" si="20"/>
        <v>7.6600000000000001E-2</v>
      </c>
      <c r="AH476" s="70">
        <f t="shared" si="31"/>
        <v>7.6600000000000001E-2</v>
      </c>
      <c r="AI476" s="53"/>
      <c r="AJ476" s="53"/>
      <c r="AK476" s="72"/>
      <c r="AL476" s="70">
        <v>7.6600000000000001E-2</v>
      </c>
      <c r="AM476" s="70"/>
      <c r="AN476" s="70"/>
      <c r="AP476" s="70"/>
      <c r="AQ476" s="70"/>
    </row>
    <row r="477" spans="1:43" ht="12.75" customHeight="1" x14ac:dyDescent="0.2">
      <c r="A477" s="43"/>
      <c r="B477" s="64" t="s">
        <v>1065</v>
      </c>
      <c r="C477" s="65" t="s">
        <v>1064</v>
      </c>
      <c r="D477" s="66">
        <v>1.1900000000000001E-2</v>
      </c>
      <c r="E477" s="66">
        <v>1.0359999999999999E-2</v>
      </c>
      <c r="F477" s="66">
        <v>1.4420000000000001E-2</v>
      </c>
      <c r="G477" s="66">
        <v>8.8489999999999999E-2</v>
      </c>
      <c r="H477" s="66">
        <v>0.12064999999999999</v>
      </c>
      <c r="I477" s="74">
        <v>1.307E-2</v>
      </c>
      <c r="L477" s="67"/>
      <c r="M477" s="67"/>
      <c r="N477" s="58">
        <f t="shared" si="18"/>
        <v>1.1900000000000001E-2</v>
      </c>
      <c r="O477" s="67"/>
      <c r="W477" s="77"/>
      <c r="AA477" s="58">
        <f t="shared" si="22"/>
        <v>474</v>
      </c>
      <c r="AB477" s="58" t="s">
        <v>1064</v>
      </c>
      <c r="AC477" s="58" t="s">
        <v>1065</v>
      </c>
      <c r="AE477" s="70"/>
      <c r="AF477" s="71">
        <f t="shared" si="19"/>
        <v>1.3222222222222222E-2</v>
      </c>
      <c r="AG477" s="70">
        <f t="shared" si="20"/>
        <v>1.1900000000000001E-2</v>
      </c>
      <c r="AH477" s="70">
        <f t="shared" si="31"/>
        <v>1.1900000000000001E-2</v>
      </c>
      <c r="AI477" s="53"/>
      <c r="AJ477" s="53"/>
      <c r="AK477" s="72"/>
      <c r="AL477" s="70">
        <v>1.1900000000000001E-2</v>
      </c>
      <c r="AM477" s="70"/>
      <c r="AN477" s="70"/>
      <c r="AP477" s="70"/>
      <c r="AQ477" s="70"/>
    </row>
    <row r="478" spans="1:43" ht="12.75" customHeight="1" x14ac:dyDescent="0.2">
      <c r="A478" s="43"/>
      <c r="B478" s="64" t="s">
        <v>1067</v>
      </c>
      <c r="C478" s="65" t="s">
        <v>1066</v>
      </c>
      <c r="D478" s="66">
        <v>0.61499999999999999</v>
      </c>
      <c r="E478" s="66">
        <v>0.53537999999999997</v>
      </c>
      <c r="F478" s="66">
        <v>0.74543999999999999</v>
      </c>
      <c r="G478" s="66">
        <v>4.5731999999999999</v>
      </c>
      <c r="H478" s="66">
        <v>6.23536</v>
      </c>
      <c r="I478" s="74">
        <v>0.67564000000000002</v>
      </c>
      <c r="L478" s="67"/>
      <c r="M478" s="67"/>
      <c r="N478" s="58">
        <f t="shared" si="18"/>
        <v>0.61499999999999999</v>
      </c>
      <c r="O478" s="67"/>
      <c r="W478" s="77"/>
      <c r="AA478" s="58">
        <f t="shared" si="22"/>
        <v>475</v>
      </c>
      <c r="AB478" s="58" t="s">
        <v>1066</v>
      </c>
      <c r="AC478" s="58" t="s">
        <v>1067</v>
      </c>
      <c r="AE478" s="70"/>
      <c r="AF478" s="71">
        <f t="shared" si="19"/>
        <v>0.68333333333333335</v>
      </c>
      <c r="AG478" s="70">
        <f t="shared" si="20"/>
        <v>0.61499999999999999</v>
      </c>
      <c r="AH478" s="70">
        <f t="shared" si="31"/>
        <v>0.61499999999999999</v>
      </c>
      <c r="AI478" s="53"/>
      <c r="AJ478" s="53"/>
      <c r="AK478" s="72"/>
      <c r="AL478" s="70">
        <v>0.61499999999999999</v>
      </c>
      <c r="AM478" s="70"/>
      <c r="AN478" s="70"/>
      <c r="AP478" s="70"/>
      <c r="AQ478" s="70"/>
    </row>
    <row r="479" spans="1:43" ht="12.75" customHeight="1" x14ac:dyDescent="0.2">
      <c r="A479" s="43"/>
      <c r="B479" s="64" t="s">
        <v>1069</v>
      </c>
      <c r="C479" s="65" t="s">
        <v>1068</v>
      </c>
      <c r="D479" s="66">
        <v>1.9E-2</v>
      </c>
      <c r="E479" s="66">
        <v>1.6539999999999999E-2</v>
      </c>
      <c r="F479" s="66">
        <v>2.3029999999999998E-2</v>
      </c>
      <c r="G479" s="66">
        <v>0.14129</v>
      </c>
      <c r="H479" s="66">
        <v>0.19264000000000001</v>
      </c>
      <c r="I479" s="74">
        <v>2.087E-2</v>
      </c>
      <c r="L479" s="67"/>
      <c r="M479" s="67"/>
      <c r="N479" s="58">
        <f t="shared" si="18"/>
        <v>1.9E-2</v>
      </c>
      <c r="O479" s="67"/>
      <c r="W479" s="77"/>
      <c r="AA479" s="58">
        <f t="shared" si="22"/>
        <v>476</v>
      </c>
      <c r="AB479" s="58" t="s">
        <v>1068</v>
      </c>
      <c r="AC479" s="58" t="s">
        <v>1069</v>
      </c>
      <c r="AE479" s="70"/>
      <c r="AF479" s="71">
        <f t="shared" si="19"/>
        <v>2.1111111111111112E-2</v>
      </c>
      <c r="AG479" s="70">
        <f t="shared" si="20"/>
        <v>1.9E-2</v>
      </c>
      <c r="AH479" s="70">
        <f t="shared" si="31"/>
        <v>1.9E-2</v>
      </c>
      <c r="AI479" s="53"/>
      <c r="AJ479" s="53"/>
      <c r="AK479" s="72"/>
      <c r="AL479" s="70">
        <v>1.9E-2</v>
      </c>
      <c r="AM479" s="70"/>
      <c r="AN479" s="70"/>
      <c r="AP479" s="70"/>
      <c r="AQ479" s="70"/>
    </row>
    <row r="480" spans="1:43" ht="12.75" customHeight="1" x14ac:dyDescent="0.2">
      <c r="A480" s="43"/>
      <c r="B480" s="64" t="s">
        <v>1071</v>
      </c>
      <c r="C480" s="65" t="s">
        <v>1070</v>
      </c>
      <c r="D480" s="66">
        <v>1.9E-2</v>
      </c>
      <c r="E480" s="66">
        <v>1.6539999999999999E-2</v>
      </c>
      <c r="F480" s="66">
        <v>2.3029999999999998E-2</v>
      </c>
      <c r="G480" s="66">
        <v>0.14129</v>
      </c>
      <c r="H480" s="66">
        <v>0.19264000000000001</v>
      </c>
      <c r="I480" s="74">
        <v>2.087E-2</v>
      </c>
      <c r="L480" s="67"/>
      <c r="M480" s="67"/>
      <c r="N480" s="58">
        <f t="shared" si="18"/>
        <v>1.9E-2</v>
      </c>
      <c r="O480" s="67"/>
      <c r="W480" s="77"/>
      <c r="AA480" s="58">
        <f t="shared" si="22"/>
        <v>477</v>
      </c>
      <c r="AB480" s="58" t="s">
        <v>1070</v>
      </c>
      <c r="AC480" s="58" t="s">
        <v>1071</v>
      </c>
      <c r="AE480" s="70"/>
      <c r="AF480" s="71">
        <f t="shared" si="19"/>
        <v>2.1111111111111112E-2</v>
      </c>
      <c r="AG480" s="70">
        <f t="shared" si="20"/>
        <v>1.9E-2</v>
      </c>
      <c r="AH480" s="70">
        <f t="shared" si="31"/>
        <v>1.9E-2</v>
      </c>
      <c r="AI480" s="53"/>
      <c r="AJ480" s="53"/>
      <c r="AK480" s="72"/>
      <c r="AL480" s="70">
        <v>1.9E-2</v>
      </c>
      <c r="AM480" s="70"/>
      <c r="AN480" s="70"/>
      <c r="AP480" s="70"/>
      <c r="AQ480" s="70"/>
    </row>
    <row r="481" spans="1:43" ht="12.75" customHeight="1" x14ac:dyDescent="0.2">
      <c r="A481" s="43"/>
      <c r="B481" s="64" t="s">
        <v>1073</v>
      </c>
      <c r="C481" s="65" t="s">
        <v>1072</v>
      </c>
      <c r="D481" s="66">
        <v>1.9E-2</v>
      </c>
      <c r="E481" s="66">
        <v>1.6539999999999999E-2</v>
      </c>
      <c r="F481" s="66">
        <v>2.3029999999999998E-2</v>
      </c>
      <c r="G481" s="66">
        <v>0.14129</v>
      </c>
      <c r="H481" s="66">
        <v>0.19264000000000001</v>
      </c>
      <c r="I481" s="74">
        <v>2.087E-2</v>
      </c>
      <c r="L481" s="67"/>
      <c r="M481" s="67"/>
      <c r="N481" s="58">
        <f t="shared" si="18"/>
        <v>1.9E-2</v>
      </c>
      <c r="O481" s="67"/>
      <c r="W481" s="77"/>
      <c r="AA481" s="58">
        <f t="shared" si="22"/>
        <v>478</v>
      </c>
      <c r="AB481" s="58" t="s">
        <v>1072</v>
      </c>
      <c r="AC481" s="58" t="s">
        <v>1073</v>
      </c>
      <c r="AE481" s="70"/>
      <c r="AF481" s="71">
        <f t="shared" si="19"/>
        <v>2.1111111111111112E-2</v>
      </c>
      <c r="AG481" s="70">
        <f t="shared" si="20"/>
        <v>1.9E-2</v>
      </c>
      <c r="AH481" s="70">
        <f t="shared" si="31"/>
        <v>1.9E-2</v>
      </c>
      <c r="AI481" s="53"/>
      <c r="AJ481" s="53"/>
      <c r="AK481" s="72"/>
      <c r="AL481" s="70">
        <v>1.9E-2</v>
      </c>
      <c r="AM481" s="70"/>
      <c r="AN481" s="70"/>
      <c r="AP481" s="70"/>
      <c r="AQ481" s="70"/>
    </row>
    <row r="482" spans="1:43" ht="12.75" customHeight="1" x14ac:dyDescent="0.2">
      <c r="A482" s="43"/>
      <c r="B482" s="64" t="s">
        <v>1075</v>
      </c>
      <c r="C482" s="65" t="s">
        <v>1074</v>
      </c>
      <c r="D482" s="66">
        <v>1.0800000000000001E-2</v>
      </c>
      <c r="E482" s="66">
        <v>9.4000000000000004E-3</v>
      </c>
      <c r="F482" s="66">
        <v>1.3089999999999999E-2</v>
      </c>
      <c r="G482" s="66">
        <v>8.0310000000000006E-2</v>
      </c>
      <c r="H482" s="66">
        <v>0.1095</v>
      </c>
      <c r="I482" s="74">
        <v>1.1860000000000001E-2</v>
      </c>
      <c r="L482" s="67"/>
      <c r="M482" s="67"/>
      <c r="N482" s="58">
        <f t="shared" si="18"/>
        <v>1.0800000000000001E-2</v>
      </c>
      <c r="O482" s="67"/>
      <c r="W482" s="77"/>
      <c r="AA482" s="58">
        <f t="shared" si="22"/>
        <v>479</v>
      </c>
      <c r="AB482" s="58" t="s">
        <v>1074</v>
      </c>
      <c r="AC482" s="58" t="s">
        <v>1075</v>
      </c>
      <c r="AE482" s="70"/>
      <c r="AF482" s="71">
        <f t="shared" si="19"/>
        <v>1.2E-2</v>
      </c>
      <c r="AG482" s="70">
        <f t="shared" si="20"/>
        <v>1.0800000000000001E-2</v>
      </c>
      <c r="AH482" s="70">
        <f t="shared" si="31"/>
        <v>1.0800000000000001E-2</v>
      </c>
      <c r="AI482" s="53"/>
      <c r="AJ482" s="53"/>
      <c r="AK482" s="72"/>
      <c r="AL482" s="70">
        <v>1.0800000000000001E-2</v>
      </c>
      <c r="AM482" s="70"/>
      <c r="AN482" s="70"/>
      <c r="AP482" s="70"/>
      <c r="AQ482" s="70"/>
    </row>
    <row r="483" spans="1:43" ht="12.75" customHeight="1" x14ac:dyDescent="0.2">
      <c r="A483" s="43"/>
      <c r="B483" s="64" t="s">
        <v>1077</v>
      </c>
      <c r="C483" s="65" t="s">
        <v>1076</v>
      </c>
      <c r="D483" s="66">
        <v>2.3599999999999999E-2</v>
      </c>
      <c r="E483" s="66">
        <v>2.0539999999999999E-2</v>
      </c>
      <c r="F483" s="66">
        <v>2.861E-2</v>
      </c>
      <c r="G483" s="66">
        <v>0.17549000000000001</v>
      </c>
      <c r="H483" s="66">
        <v>0.23927999999999999</v>
      </c>
      <c r="I483" s="74">
        <v>2.5930000000000002E-2</v>
      </c>
      <c r="L483" s="67"/>
      <c r="M483" s="67"/>
      <c r="N483" s="58">
        <f t="shared" si="18"/>
        <v>2.3599999999999999E-2</v>
      </c>
      <c r="O483" s="67"/>
      <c r="W483" s="77"/>
      <c r="AA483" s="58">
        <f t="shared" si="22"/>
        <v>480</v>
      </c>
      <c r="AB483" s="58" t="s">
        <v>1076</v>
      </c>
      <c r="AC483" s="58" t="s">
        <v>1077</v>
      </c>
      <c r="AE483" s="70"/>
      <c r="AF483" s="71">
        <f t="shared" si="19"/>
        <v>2.622222222222222E-2</v>
      </c>
      <c r="AG483" s="70">
        <f t="shared" si="20"/>
        <v>2.3599999999999999E-2</v>
      </c>
      <c r="AH483" s="70">
        <f t="shared" si="31"/>
        <v>2.3599999999999999E-2</v>
      </c>
      <c r="AI483" s="53"/>
      <c r="AJ483" s="53"/>
      <c r="AK483" s="72"/>
      <c r="AL483" s="70">
        <v>2.3599999999999999E-2</v>
      </c>
      <c r="AM483" s="70"/>
      <c r="AN483" s="70"/>
      <c r="AP483" s="70"/>
      <c r="AQ483" s="70"/>
    </row>
    <row r="484" spans="1:43" ht="12.75" customHeight="1" x14ac:dyDescent="0.2">
      <c r="A484" s="43"/>
      <c r="B484" s="64" t="s">
        <v>1079</v>
      </c>
      <c r="C484" s="65" t="s">
        <v>1078</v>
      </c>
      <c r="D484" s="66">
        <v>2.58E-2</v>
      </c>
      <c r="E484" s="66">
        <v>2.2460000000000001E-2</v>
      </c>
      <c r="F484" s="66">
        <v>3.1269999999999999E-2</v>
      </c>
      <c r="G484" s="66">
        <v>0.19184999999999999</v>
      </c>
      <c r="H484" s="66">
        <v>0.26157999999999998</v>
      </c>
      <c r="I484" s="74">
        <v>2.8340000000000001E-2</v>
      </c>
      <c r="L484" s="67"/>
      <c r="M484" s="67"/>
      <c r="N484" s="58">
        <f t="shared" si="18"/>
        <v>2.58E-2</v>
      </c>
      <c r="O484" s="67"/>
      <c r="W484" s="77"/>
      <c r="AA484" s="58">
        <f t="shared" si="22"/>
        <v>481</v>
      </c>
      <c r="AB484" s="58" t="s">
        <v>1078</v>
      </c>
      <c r="AC484" s="58" t="s">
        <v>1079</v>
      </c>
      <c r="AE484" s="70"/>
      <c r="AF484" s="71">
        <f t="shared" si="19"/>
        <v>2.8666666666666667E-2</v>
      </c>
      <c r="AG484" s="70">
        <f t="shared" si="20"/>
        <v>2.58E-2</v>
      </c>
      <c r="AH484" s="70">
        <f t="shared" si="31"/>
        <v>2.58E-2</v>
      </c>
      <c r="AI484" s="53"/>
      <c r="AJ484" s="53"/>
      <c r="AK484" s="72"/>
      <c r="AL484" s="70">
        <v>2.58E-2</v>
      </c>
      <c r="AM484" s="70"/>
      <c r="AN484" s="70"/>
      <c r="AP484" s="70"/>
      <c r="AQ484" s="70"/>
    </row>
    <row r="485" spans="1:43" ht="12.75" customHeight="1" x14ac:dyDescent="0.2">
      <c r="A485" s="43"/>
      <c r="B485" s="64" t="s">
        <v>1081</v>
      </c>
      <c r="C485" s="65" t="s">
        <v>1080</v>
      </c>
      <c r="D485" s="66">
        <v>2.6800000000000001E-2</v>
      </c>
      <c r="E485" s="66">
        <v>2.333E-2</v>
      </c>
      <c r="F485" s="66">
        <v>3.2480000000000002E-2</v>
      </c>
      <c r="G485" s="66">
        <v>0.19928999999999999</v>
      </c>
      <c r="H485" s="66">
        <v>0.27172000000000002</v>
      </c>
      <c r="I485" s="74">
        <v>2.9440000000000001E-2</v>
      </c>
      <c r="L485" s="67"/>
      <c r="M485" s="67"/>
      <c r="N485" s="58">
        <f t="shared" si="18"/>
        <v>2.6800000000000001E-2</v>
      </c>
      <c r="O485" s="67"/>
      <c r="W485" s="77"/>
      <c r="AA485" s="58">
        <f t="shared" si="22"/>
        <v>482</v>
      </c>
      <c r="AB485" s="58" t="s">
        <v>1080</v>
      </c>
      <c r="AC485" s="58" t="s">
        <v>1081</v>
      </c>
      <c r="AE485" s="70"/>
      <c r="AF485" s="71">
        <f t="shared" si="19"/>
        <v>2.9777777777777778E-2</v>
      </c>
      <c r="AG485" s="70">
        <f t="shared" si="20"/>
        <v>2.6800000000000001E-2</v>
      </c>
      <c r="AH485" s="70">
        <f t="shared" si="31"/>
        <v>2.6800000000000001E-2</v>
      </c>
      <c r="AI485" s="53"/>
      <c r="AJ485" s="53"/>
      <c r="AK485" s="72"/>
      <c r="AL485" s="70">
        <v>2.6800000000000001E-2</v>
      </c>
      <c r="AM485" s="70"/>
      <c r="AN485" s="70"/>
      <c r="AP485" s="70"/>
      <c r="AQ485" s="70"/>
    </row>
    <row r="486" spans="1:43" ht="12.75" customHeight="1" x14ac:dyDescent="0.2">
      <c r="A486" s="43"/>
      <c r="B486" s="64" t="s">
        <v>1083</v>
      </c>
      <c r="C486" s="65" t="s">
        <v>1082</v>
      </c>
      <c r="D486" s="66">
        <v>0.155</v>
      </c>
      <c r="E486" s="66">
        <v>0.13492999999999999</v>
      </c>
      <c r="F486" s="66">
        <v>0.18787999999999999</v>
      </c>
      <c r="G486" s="66">
        <v>1.1526000000000001</v>
      </c>
      <c r="H486" s="66">
        <v>1.57151</v>
      </c>
      <c r="I486" s="74">
        <v>0.17027999999999999</v>
      </c>
      <c r="L486" s="67"/>
      <c r="M486" s="67"/>
      <c r="N486" s="58">
        <f t="shared" si="18"/>
        <v>0.155</v>
      </c>
      <c r="O486" s="67"/>
      <c r="W486" s="77"/>
      <c r="AA486" s="58">
        <f t="shared" si="22"/>
        <v>483</v>
      </c>
      <c r="AB486" s="58" t="s">
        <v>1082</v>
      </c>
      <c r="AC486" s="58" t="s">
        <v>1083</v>
      </c>
      <c r="AE486" s="70"/>
      <c r="AF486" s="71">
        <f t="shared" si="19"/>
        <v>0.17222222222222222</v>
      </c>
      <c r="AG486" s="70">
        <f t="shared" si="20"/>
        <v>0.155</v>
      </c>
      <c r="AH486" s="70">
        <f t="shared" si="31"/>
        <v>0.155</v>
      </c>
      <c r="AI486" s="53"/>
      <c r="AJ486" s="53"/>
      <c r="AK486" s="72"/>
      <c r="AL486" s="70">
        <v>0.155</v>
      </c>
      <c r="AM486" s="70"/>
      <c r="AN486" s="70"/>
      <c r="AP486" s="70"/>
      <c r="AQ486" s="70"/>
    </row>
    <row r="487" spans="1:43" ht="12.75" customHeight="1" x14ac:dyDescent="0.2">
      <c r="A487" s="43"/>
      <c r="B487" s="64" t="s">
        <v>1085</v>
      </c>
      <c r="C487" s="65" t="s">
        <v>1084</v>
      </c>
      <c r="D487" s="66">
        <v>0.14899999999999999</v>
      </c>
      <c r="E487" s="66">
        <v>0.12970999999999999</v>
      </c>
      <c r="F487" s="66">
        <v>0.18060000000000001</v>
      </c>
      <c r="G487" s="66">
        <v>1.10798</v>
      </c>
      <c r="H487" s="66">
        <v>1.51068</v>
      </c>
      <c r="I487" s="74">
        <v>0.16369</v>
      </c>
      <c r="L487" s="67"/>
      <c r="M487" s="67"/>
      <c r="N487" s="58">
        <f t="shared" si="18"/>
        <v>0.14899999999999999</v>
      </c>
      <c r="O487" s="67"/>
      <c r="W487" s="77"/>
      <c r="AA487" s="58">
        <f t="shared" si="22"/>
        <v>484</v>
      </c>
      <c r="AB487" s="58" t="s">
        <v>1084</v>
      </c>
      <c r="AC487" s="58" t="s">
        <v>1085</v>
      </c>
      <c r="AE487" s="70"/>
      <c r="AF487" s="71">
        <f t="shared" si="19"/>
        <v>0.16555555555555554</v>
      </c>
      <c r="AG487" s="70">
        <f t="shared" si="20"/>
        <v>0.14899999999999999</v>
      </c>
      <c r="AH487" s="70">
        <f t="shared" si="31"/>
        <v>0.14899999999999999</v>
      </c>
      <c r="AI487" s="53"/>
      <c r="AJ487" s="53"/>
      <c r="AK487" s="72"/>
      <c r="AL487" s="70">
        <v>0.14899999999999999</v>
      </c>
      <c r="AM487" s="70"/>
      <c r="AN487" s="70"/>
      <c r="AP487" s="70"/>
      <c r="AQ487" s="70"/>
    </row>
    <row r="488" spans="1:43" ht="12.75" customHeight="1" x14ac:dyDescent="0.2">
      <c r="A488" s="43"/>
      <c r="B488" s="64" t="s">
        <v>1087</v>
      </c>
      <c r="C488" s="65" t="s">
        <v>1086</v>
      </c>
      <c r="D488" s="66">
        <v>0.22</v>
      </c>
      <c r="E488" s="66">
        <v>0.19152</v>
      </c>
      <c r="F488" s="66">
        <v>0.26666000000000001</v>
      </c>
      <c r="G488" s="66">
        <v>1.6359399999999999</v>
      </c>
      <c r="H488" s="66">
        <v>2.23054</v>
      </c>
      <c r="I488" s="74">
        <v>0.24168999999999999</v>
      </c>
      <c r="L488" s="67"/>
      <c r="M488" s="67"/>
      <c r="N488" s="58">
        <f t="shared" si="18"/>
        <v>0.22</v>
      </c>
      <c r="O488" s="67"/>
      <c r="W488" s="77"/>
      <c r="AA488" s="58">
        <f t="shared" si="22"/>
        <v>485</v>
      </c>
      <c r="AB488" s="58" t="s">
        <v>1086</v>
      </c>
      <c r="AC488" s="58" t="s">
        <v>1087</v>
      </c>
      <c r="AE488" s="70"/>
      <c r="AF488" s="71">
        <f t="shared" si="19"/>
        <v>0.24444444444444444</v>
      </c>
      <c r="AG488" s="70">
        <f t="shared" si="20"/>
        <v>0.22</v>
      </c>
      <c r="AH488" s="70">
        <f t="shared" si="31"/>
        <v>0.22</v>
      </c>
      <c r="AI488" s="53"/>
      <c r="AJ488" s="53"/>
      <c r="AK488" s="72"/>
      <c r="AL488" s="70">
        <v>0.22</v>
      </c>
      <c r="AM488" s="70"/>
      <c r="AN488" s="70"/>
      <c r="AP488" s="70"/>
      <c r="AQ488" s="70"/>
    </row>
    <row r="489" spans="1:43" ht="12.75" customHeight="1" x14ac:dyDescent="0.2">
      <c r="A489" s="43"/>
      <c r="B489" s="64" t="s">
        <v>1089</v>
      </c>
      <c r="C489" s="65" t="s">
        <v>1088</v>
      </c>
      <c r="D489" s="66">
        <v>0.51500000000000001</v>
      </c>
      <c r="E489" s="66">
        <v>0.44832</v>
      </c>
      <c r="F489" s="66">
        <v>0.62422999999999995</v>
      </c>
      <c r="G489" s="66">
        <v>3.82959</v>
      </c>
      <c r="H489" s="66">
        <v>5.2214799999999997</v>
      </c>
      <c r="I489" s="74">
        <v>0.56577999999999995</v>
      </c>
      <c r="L489" s="67"/>
      <c r="M489" s="67"/>
      <c r="N489" s="58">
        <f t="shared" si="18"/>
        <v>0.51500000000000001</v>
      </c>
      <c r="O489" s="67"/>
      <c r="W489" s="77"/>
      <c r="AA489" s="58">
        <f t="shared" si="22"/>
        <v>486</v>
      </c>
      <c r="AB489" s="58" t="s">
        <v>1088</v>
      </c>
      <c r="AC489" s="58" t="s">
        <v>1089</v>
      </c>
      <c r="AE489" s="70"/>
      <c r="AF489" s="71">
        <f t="shared" si="19"/>
        <v>0.57222222222222219</v>
      </c>
      <c r="AG489" s="70">
        <f t="shared" si="20"/>
        <v>0.51500000000000001</v>
      </c>
      <c r="AH489" s="70">
        <f t="shared" si="31"/>
        <v>0.51500000000000001</v>
      </c>
      <c r="AI489" s="53"/>
      <c r="AJ489" s="53"/>
      <c r="AK489" s="72"/>
      <c r="AL489" s="70">
        <v>0.51500000000000001</v>
      </c>
      <c r="AM489" s="70"/>
      <c r="AN489" s="70"/>
      <c r="AP489" s="70"/>
      <c r="AQ489" s="70"/>
    </row>
    <row r="490" spans="1:43" ht="12.75" customHeight="1" x14ac:dyDescent="0.2">
      <c r="A490" s="43"/>
      <c r="B490" s="64" t="s">
        <v>1091</v>
      </c>
      <c r="C490" s="65" t="s">
        <v>1090</v>
      </c>
      <c r="D490" s="66">
        <v>0.51500000000000001</v>
      </c>
      <c r="E490" s="66">
        <v>0.44832</v>
      </c>
      <c r="F490" s="66">
        <v>0.62422999999999995</v>
      </c>
      <c r="G490" s="66">
        <v>3.82959</v>
      </c>
      <c r="H490" s="66">
        <v>5.2214799999999997</v>
      </c>
      <c r="I490" s="74">
        <v>0.56577999999999995</v>
      </c>
      <c r="L490" s="67"/>
      <c r="M490" s="67"/>
      <c r="N490" s="58">
        <f t="shared" si="18"/>
        <v>0.51500000000000001</v>
      </c>
      <c r="O490" s="67"/>
      <c r="W490" s="77"/>
      <c r="AA490" s="58">
        <f t="shared" si="22"/>
        <v>487</v>
      </c>
      <c r="AB490" s="58" t="s">
        <v>1090</v>
      </c>
      <c r="AC490" s="58" t="s">
        <v>1091</v>
      </c>
      <c r="AE490" s="70"/>
      <c r="AF490" s="71">
        <f t="shared" si="19"/>
        <v>0.57222222222222219</v>
      </c>
      <c r="AG490" s="70">
        <f t="shared" si="20"/>
        <v>0.51500000000000001</v>
      </c>
      <c r="AH490" s="70">
        <f t="shared" si="31"/>
        <v>0.51500000000000001</v>
      </c>
      <c r="AI490" s="53"/>
      <c r="AJ490" s="53"/>
      <c r="AK490" s="72"/>
      <c r="AL490" s="70">
        <v>0.51500000000000001</v>
      </c>
      <c r="AM490" s="70"/>
      <c r="AN490" s="70"/>
      <c r="AP490" s="70"/>
      <c r="AQ490" s="70"/>
    </row>
    <row r="491" spans="1:43" ht="12.75" customHeight="1" x14ac:dyDescent="0.2">
      <c r="A491" s="43"/>
      <c r="B491" s="64" t="s">
        <v>1093</v>
      </c>
      <c r="C491" s="65" t="s">
        <v>1092</v>
      </c>
      <c r="D491" s="66">
        <v>0.51500000000000001</v>
      </c>
      <c r="E491" s="66">
        <v>0.44832</v>
      </c>
      <c r="F491" s="66">
        <v>0.62422999999999995</v>
      </c>
      <c r="G491" s="66">
        <v>3.82959</v>
      </c>
      <c r="H491" s="66">
        <v>5.2214799999999997</v>
      </c>
      <c r="I491" s="74">
        <v>0.56577999999999995</v>
      </c>
      <c r="L491" s="67"/>
      <c r="M491" s="67"/>
      <c r="N491" s="58">
        <f t="shared" si="18"/>
        <v>0.51500000000000001</v>
      </c>
      <c r="O491" s="67"/>
      <c r="W491" s="77"/>
      <c r="AA491" s="58">
        <f t="shared" si="22"/>
        <v>488</v>
      </c>
      <c r="AB491" s="58" t="s">
        <v>1092</v>
      </c>
      <c r="AC491" s="58" t="s">
        <v>1093</v>
      </c>
      <c r="AE491" s="70"/>
      <c r="AF491" s="71">
        <f t="shared" si="19"/>
        <v>0.57222222222222219</v>
      </c>
      <c r="AG491" s="70">
        <f t="shared" si="20"/>
        <v>0.51500000000000001</v>
      </c>
      <c r="AH491" s="70">
        <f t="shared" si="31"/>
        <v>0.51500000000000001</v>
      </c>
      <c r="AI491" s="53"/>
      <c r="AJ491" s="53"/>
      <c r="AK491" s="72"/>
      <c r="AL491" s="70">
        <v>0.51500000000000001</v>
      </c>
      <c r="AM491" s="70"/>
      <c r="AN491" s="70"/>
      <c r="AP491" s="70"/>
      <c r="AQ491" s="70"/>
    </row>
    <row r="492" spans="1:43" ht="12.75" customHeight="1" x14ac:dyDescent="0.2">
      <c r="A492" s="43"/>
      <c r="B492" s="64" t="s">
        <v>1095</v>
      </c>
      <c r="C492" s="65" t="s">
        <v>1094</v>
      </c>
      <c r="D492" s="66">
        <v>0.51500000000000001</v>
      </c>
      <c r="E492" s="66">
        <v>0.44832</v>
      </c>
      <c r="F492" s="66">
        <v>0.62422999999999995</v>
      </c>
      <c r="G492" s="66">
        <v>3.82959</v>
      </c>
      <c r="H492" s="66">
        <v>5.2214799999999997</v>
      </c>
      <c r="I492" s="74">
        <v>0.56577999999999995</v>
      </c>
      <c r="L492" s="67"/>
      <c r="M492" s="67"/>
      <c r="N492" s="58">
        <f t="shared" si="18"/>
        <v>0.51500000000000001</v>
      </c>
      <c r="O492" s="67"/>
      <c r="W492" s="77"/>
      <c r="AA492" s="58">
        <f t="shared" si="22"/>
        <v>489</v>
      </c>
      <c r="AB492" s="58" t="s">
        <v>1094</v>
      </c>
      <c r="AC492" s="58" t="s">
        <v>1095</v>
      </c>
      <c r="AE492" s="70"/>
      <c r="AF492" s="71">
        <f t="shared" si="19"/>
        <v>0.57222222222222219</v>
      </c>
      <c r="AG492" s="70">
        <f t="shared" si="20"/>
        <v>0.51500000000000001</v>
      </c>
      <c r="AH492" s="70">
        <f t="shared" si="31"/>
        <v>0.51500000000000001</v>
      </c>
      <c r="AI492" s="53"/>
      <c r="AJ492" s="53"/>
      <c r="AK492" s="72"/>
      <c r="AL492" s="70">
        <v>0.51500000000000001</v>
      </c>
      <c r="AM492" s="70"/>
      <c r="AN492" s="70"/>
      <c r="AP492" s="70"/>
      <c r="AQ492" s="70"/>
    </row>
    <row r="493" spans="1:43" ht="12.75" customHeight="1" x14ac:dyDescent="0.2">
      <c r="A493" s="43"/>
      <c r="B493" s="64" t="s">
        <v>1097</v>
      </c>
      <c r="C493" s="65" t="s">
        <v>1096</v>
      </c>
      <c r="D493" s="66">
        <v>0.51500000000000001</v>
      </c>
      <c r="E493" s="66">
        <v>0.44832</v>
      </c>
      <c r="F493" s="66">
        <v>0.62422999999999995</v>
      </c>
      <c r="G493" s="66">
        <v>3.82959</v>
      </c>
      <c r="H493" s="66">
        <v>5.2214799999999997</v>
      </c>
      <c r="I493" s="74">
        <v>0.56577999999999995</v>
      </c>
      <c r="L493" s="67"/>
      <c r="M493" s="67"/>
      <c r="N493" s="58">
        <f t="shared" si="18"/>
        <v>0.51500000000000001</v>
      </c>
      <c r="O493" s="67"/>
      <c r="W493" s="77"/>
      <c r="AA493" s="58">
        <f t="shared" si="22"/>
        <v>490</v>
      </c>
      <c r="AB493" s="58" t="s">
        <v>1096</v>
      </c>
      <c r="AC493" s="58" t="s">
        <v>1097</v>
      </c>
      <c r="AE493" s="70"/>
      <c r="AF493" s="71">
        <f t="shared" si="19"/>
        <v>0.57222222222222219</v>
      </c>
      <c r="AG493" s="70">
        <f t="shared" si="20"/>
        <v>0.51500000000000001</v>
      </c>
      <c r="AH493" s="70">
        <f t="shared" si="31"/>
        <v>0.51500000000000001</v>
      </c>
      <c r="AI493" s="53"/>
      <c r="AJ493" s="53"/>
      <c r="AK493" s="72"/>
      <c r="AL493" s="70">
        <v>0.51500000000000001</v>
      </c>
      <c r="AM493" s="70"/>
      <c r="AN493" s="70"/>
      <c r="AP493" s="70"/>
      <c r="AQ493" s="70"/>
    </row>
    <row r="494" spans="1:43" ht="12.75" customHeight="1" x14ac:dyDescent="0.2">
      <c r="A494" s="43"/>
      <c r="B494" s="64" t="s">
        <v>1099</v>
      </c>
      <c r="C494" s="65" t="s">
        <v>1098</v>
      </c>
      <c r="D494" s="66">
        <v>0.85</v>
      </c>
      <c r="E494" s="66">
        <v>0.73995</v>
      </c>
      <c r="F494" s="66">
        <v>1.0302800000000001</v>
      </c>
      <c r="G494" s="66">
        <v>6.3206899999999999</v>
      </c>
      <c r="H494" s="66">
        <v>8.6179799999999993</v>
      </c>
      <c r="I494" s="74">
        <v>0.93381000000000003</v>
      </c>
      <c r="L494" s="67"/>
      <c r="M494" s="67"/>
      <c r="N494" s="58">
        <f t="shared" si="18"/>
        <v>0.85</v>
      </c>
      <c r="O494" s="67"/>
      <c r="W494" s="77"/>
      <c r="AA494" s="58">
        <f t="shared" si="22"/>
        <v>491</v>
      </c>
      <c r="AB494" s="58" t="s">
        <v>1098</v>
      </c>
      <c r="AC494" s="58" t="s">
        <v>1099</v>
      </c>
      <c r="AE494" s="70"/>
      <c r="AF494" s="71">
        <f t="shared" si="19"/>
        <v>0.94444444444444442</v>
      </c>
      <c r="AG494" s="70">
        <f t="shared" si="20"/>
        <v>0.85</v>
      </c>
      <c r="AH494" s="70">
        <f t="shared" si="31"/>
        <v>0.85</v>
      </c>
      <c r="AI494" s="53"/>
      <c r="AJ494" s="53"/>
      <c r="AK494" s="72"/>
      <c r="AL494" s="70">
        <v>0.85</v>
      </c>
      <c r="AM494" s="70"/>
      <c r="AN494" s="70"/>
      <c r="AP494" s="70"/>
      <c r="AQ494" s="70"/>
    </row>
    <row r="495" spans="1:43" ht="12.75" customHeight="1" x14ac:dyDescent="0.2">
      <c r="A495" s="43"/>
      <c r="B495" s="64" t="s">
        <v>1101</v>
      </c>
      <c r="C495" s="65" t="s">
        <v>1100</v>
      </c>
      <c r="D495" s="66">
        <v>0.85</v>
      </c>
      <c r="E495" s="66">
        <v>0.73995</v>
      </c>
      <c r="F495" s="66">
        <v>1.0302800000000001</v>
      </c>
      <c r="G495" s="66">
        <v>6.3206899999999999</v>
      </c>
      <c r="H495" s="66">
        <v>8.6179799999999993</v>
      </c>
      <c r="I495" s="74">
        <v>0.93381000000000003</v>
      </c>
      <c r="L495" s="67"/>
      <c r="M495" s="67"/>
      <c r="N495" s="58">
        <f t="shared" si="18"/>
        <v>0.85</v>
      </c>
      <c r="O495" s="67"/>
      <c r="W495" s="77"/>
      <c r="AA495" s="58">
        <f t="shared" si="22"/>
        <v>492</v>
      </c>
      <c r="AB495" s="58" t="s">
        <v>1100</v>
      </c>
      <c r="AC495" s="58" t="s">
        <v>1101</v>
      </c>
      <c r="AE495" s="70"/>
      <c r="AF495" s="71">
        <f t="shared" si="19"/>
        <v>0.94444444444444442</v>
      </c>
      <c r="AG495" s="70">
        <f t="shared" si="20"/>
        <v>0.85</v>
      </c>
      <c r="AH495" s="70">
        <f t="shared" si="31"/>
        <v>0.85</v>
      </c>
      <c r="AI495" s="53"/>
      <c r="AJ495" s="53"/>
      <c r="AK495" s="72"/>
      <c r="AL495" s="70">
        <v>0.85</v>
      </c>
      <c r="AM495" s="70"/>
      <c r="AN495" s="70"/>
      <c r="AP495" s="70"/>
      <c r="AQ495" s="70"/>
    </row>
    <row r="496" spans="1:43" ht="12.75" customHeight="1" x14ac:dyDescent="0.2">
      <c r="A496" s="43"/>
      <c r="B496" s="64" t="s">
        <v>1103</v>
      </c>
      <c r="C496" s="65" t="s">
        <v>1102</v>
      </c>
      <c r="D496" s="66">
        <v>0.85</v>
      </c>
      <c r="E496" s="66">
        <v>0.73995</v>
      </c>
      <c r="F496" s="66">
        <v>1.0302800000000001</v>
      </c>
      <c r="G496" s="66">
        <v>6.3206899999999999</v>
      </c>
      <c r="H496" s="66">
        <v>8.6179799999999993</v>
      </c>
      <c r="I496" s="74">
        <v>0.93381000000000003</v>
      </c>
      <c r="L496" s="67"/>
      <c r="M496" s="67"/>
      <c r="N496" s="58">
        <f t="shared" si="18"/>
        <v>0.85</v>
      </c>
      <c r="O496" s="67"/>
      <c r="W496" s="77"/>
      <c r="AA496" s="58">
        <f t="shared" si="22"/>
        <v>493</v>
      </c>
      <c r="AB496" s="58" t="s">
        <v>1102</v>
      </c>
      <c r="AC496" s="58" t="s">
        <v>1103</v>
      </c>
      <c r="AE496" s="70"/>
      <c r="AF496" s="71">
        <f t="shared" si="19"/>
        <v>0.94444444444444442</v>
      </c>
      <c r="AG496" s="70">
        <f t="shared" si="20"/>
        <v>0.85</v>
      </c>
      <c r="AH496" s="70">
        <f t="shared" si="31"/>
        <v>0.85</v>
      </c>
      <c r="AI496" s="53"/>
      <c r="AJ496" s="53"/>
      <c r="AK496" s="72"/>
      <c r="AL496" s="70">
        <v>0.85</v>
      </c>
      <c r="AM496" s="70"/>
      <c r="AN496" s="70"/>
      <c r="AP496" s="70"/>
      <c r="AQ496" s="70"/>
    </row>
    <row r="497" spans="1:43" ht="12.75" customHeight="1" x14ac:dyDescent="0.2">
      <c r="A497" s="43"/>
      <c r="B497" s="64" t="s">
        <v>1105</v>
      </c>
      <c r="C497" s="65" t="s">
        <v>1104</v>
      </c>
      <c r="D497" s="66">
        <v>0.85</v>
      </c>
      <c r="E497" s="66">
        <v>0.73995</v>
      </c>
      <c r="F497" s="66">
        <v>1.0302800000000001</v>
      </c>
      <c r="G497" s="66">
        <v>6.3206899999999999</v>
      </c>
      <c r="H497" s="66">
        <v>8.6179799999999993</v>
      </c>
      <c r="I497" s="74">
        <v>0.93381000000000003</v>
      </c>
      <c r="L497" s="67"/>
      <c r="M497" s="67"/>
      <c r="N497" s="58">
        <f t="shared" si="18"/>
        <v>0.85</v>
      </c>
      <c r="O497" s="67"/>
      <c r="W497" s="77"/>
      <c r="AA497" s="58">
        <f t="shared" si="22"/>
        <v>494</v>
      </c>
      <c r="AB497" s="58" t="s">
        <v>1104</v>
      </c>
      <c r="AC497" s="58" t="s">
        <v>1105</v>
      </c>
      <c r="AE497" s="70"/>
      <c r="AF497" s="71">
        <f t="shared" si="19"/>
        <v>0.94444444444444442</v>
      </c>
      <c r="AG497" s="70">
        <f t="shared" si="20"/>
        <v>0.85</v>
      </c>
      <c r="AH497" s="70">
        <f t="shared" si="31"/>
        <v>0.85</v>
      </c>
      <c r="AI497" s="53"/>
      <c r="AJ497" s="53"/>
      <c r="AK497" s="72"/>
      <c r="AL497" s="70">
        <v>0.85</v>
      </c>
      <c r="AM497" s="70"/>
      <c r="AN497" s="70"/>
      <c r="AP497" s="70"/>
      <c r="AQ497" s="70"/>
    </row>
    <row r="498" spans="1:43" ht="12.75" customHeight="1" x14ac:dyDescent="0.2">
      <c r="A498" s="43"/>
      <c r="B498" s="64" t="s">
        <v>1107</v>
      </c>
      <c r="C498" s="65" t="s">
        <v>1106</v>
      </c>
      <c r="D498" s="66">
        <v>0.9</v>
      </c>
      <c r="E498" s="66">
        <v>0.78347999999999995</v>
      </c>
      <c r="F498" s="66">
        <v>1.0908899999999999</v>
      </c>
      <c r="G498" s="66">
        <v>6.6924900000000003</v>
      </c>
      <c r="H498" s="66">
        <v>9.1249199999999995</v>
      </c>
      <c r="I498" s="74">
        <v>0.98873999999999995</v>
      </c>
      <c r="L498" s="67"/>
      <c r="M498" s="67"/>
      <c r="N498" s="58">
        <f t="shared" si="18"/>
        <v>0.9</v>
      </c>
      <c r="O498" s="67"/>
      <c r="W498" s="77"/>
      <c r="AA498" s="58">
        <f t="shared" si="22"/>
        <v>495</v>
      </c>
      <c r="AB498" s="58" t="s">
        <v>1106</v>
      </c>
      <c r="AC498" s="58" t="s">
        <v>1107</v>
      </c>
      <c r="AE498" s="70"/>
      <c r="AF498" s="71">
        <f t="shared" si="19"/>
        <v>1</v>
      </c>
      <c r="AG498" s="70">
        <f t="shared" si="20"/>
        <v>0.9</v>
      </c>
      <c r="AH498" s="70">
        <f t="shared" si="31"/>
        <v>0.9</v>
      </c>
      <c r="AI498" s="53"/>
      <c r="AJ498" s="53"/>
      <c r="AK498" s="72"/>
      <c r="AL498" s="70">
        <v>0.9</v>
      </c>
      <c r="AM498" s="70"/>
      <c r="AN498" s="70"/>
      <c r="AP498" s="70"/>
      <c r="AQ498" s="70"/>
    </row>
    <row r="499" spans="1:43" ht="12.75" customHeight="1" x14ac:dyDescent="0.2">
      <c r="A499" s="43"/>
      <c r="B499" s="64" t="s">
        <v>1109</v>
      </c>
      <c r="C499" s="65" t="s">
        <v>1108</v>
      </c>
      <c r="D499" s="66">
        <v>0.55879999999999996</v>
      </c>
      <c r="E499" s="66">
        <v>0.48644999999999999</v>
      </c>
      <c r="F499" s="66">
        <v>0.67732000000000003</v>
      </c>
      <c r="G499" s="66">
        <v>4.1552899999999999</v>
      </c>
      <c r="H499" s="66">
        <v>5.6655600000000002</v>
      </c>
      <c r="I499" s="74">
        <v>0.6139</v>
      </c>
      <c r="L499" s="67"/>
      <c r="M499" s="67"/>
      <c r="N499" s="58">
        <f t="shared" si="18"/>
        <v>0.55879999999999996</v>
      </c>
      <c r="O499" s="67"/>
      <c r="W499" s="77"/>
      <c r="AA499" s="58">
        <f t="shared" si="22"/>
        <v>496</v>
      </c>
      <c r="AB499" s="58" t="s">
        <v>1108</v>
      </c>
      <c r="AC499" s="58" t="s">
        <v>1109</v>
      </c>
      <c r="AE499" s="70"/>
      <c r="AF499" s="71">
        <f t="shared" si="19"/>
        <v>0.62088888888888882</v>
      </c>
      <c r="AG499" s="70">
        <f t="shared" si="20"/>
        <v>0.55879999999999996</v>
      </c>
      <c r="AH499" s="70">
        <f t="shared" si="31"/>
        <v>0.55879999999999996</v>
      </c>
      <c r="AI499" s="53"/>
      <c r="AJ499" s="53"/>
      <c r="AK499" s="72"/>
      <c r="AL499" s="70">
        <v>0.55879999999999996</v>
      </c>
      <c r="AM499" s="70"/>
      <c r="AN499" s="70"/>
      <c r="AP499" s="70"/>
      <c r="AQ499" s="70"/>
    </row>
    <row r="500" spans="1:43" ht="12.75" customHeight="1" x14ac:dyDescent="0.2">
      <c r="A500" s="43"/>
      <c r="B500" s="64" t="s">
        <v>1111</v>
      </c>
      <c r="C500" s="65" t="s">
        <v>1110</v>
      </c>
      <c r="D500" s="66">
        <v>0.55879999999999996</v>
      </c>
      <c r="E500" s="66">
        <v>0.48644999999999999</v>
      </c>
      <c r="F500" s="66">
        <v>0.67732000000000003</v>
      </c>
      <c r="G500" s="66">
        <v>4.1552899999999999</v>
      </c>
      <c r="H500" s="66">
        <v>5.6655600000000002</v>
      </c>
      <c r="I500" s="74">
        <v>0.6139</v>
      </c>
      <c r="L500" s="67"/>
      <c r="M500" s="67"/>
      <c r="N500" s="58">
        <f t="shared" si="18"/>
        <v>0.55879999999999996</v>
      </c>
      <c r="O500" s="67"/>
      <c r="W500" s="77"/>
      <c r="AA500" s="58">
        <f t="shared" si="22"/>
        <v>497</v>
      </c>
      <c r="AB500" s="58" t="s">
        <v>1110</v>
      </c>
      <c r="AC500" s="58" t="s">
        <v>1111</v>
      </c>
      <c r="AE500" s="70"/>
      <c r="AF500" s="71">
        <f t="shared" si="19"/>
        <v>0.62088888888888882</v>
      </c>
      <c r="AG500" s="70">
        <f t="shared" si="20"/>
        <v>0.55879999999999996</v>
      </c>
      <c r="AH500" s="70">
        <f t="shared" si="31"/>
        <v>0.55879999999999996</v>
      </c>
      <c r="AI500" s="53"/>
      <c r="AJ500" s="53"/>
      <c r="AK500" s="72"/>
      <c r="AL500" s="70">
        <v>0.55879999999999996</v>
      </c>
      <c r="AM500" s="70"/>
      <c r="AN500" s="70"/>
      <c r="AP500" s="70"/>
      <c r="AQ500" s="70"/>
    </row>
    <row r="501" spans="1:43" ht="12.75" customHeight="1" x14ac:dyDescent="0.2">
      <c r="A501" s="43"/>
      <c r="B501" s="64" t="s">
        <v>1113</v>
      </c>
      <c r="C501" s="65" t="s">
        <v>1112</v>
      </c>
      <c r="D501" s="66">
        <v>0.60719999999999996</v>
      </c>
      <c r="E501" s="66">
        <v>0.52859</v>
      </c>
      <c r="F501" s="66">
        <v>0.73599000000000003</v>
      </c>
      <c r="G501" s="66">
        <v>4.5152000000000001</v>
      </c>
      <c r="H501" s="66">
        <v>6.1562799999999998</v>
      </c>
      <c r="I501" s="74">
        <v>0.66707000000000005</v>
      </c>
      <c r="L501" s="67"/>
      <c r="M501" s="67"/>
      <c r="N501" s="58">
        <f t="shared" si="18"/>
        <v>0.60719999999999996</v>
      </c>
      <c r="O501" s="67"/>
      <c r="W501" s="77"/>
      <c r="AA501" s="58">
        <f t="shared" si="22"/>
        <v>498</v>
      </c>
      <c r="AB501" s="58" t="s">
        <v>1112</v>
      </c>
      <c r="AC501" s="58" t="s">
        <v>1113</v>
      </c>
      <c r="AE501" s="70"/>
      <c r="AF501" s="71">
        <f t="shared" si="19"/>
        <v>0.67466666666666664</v>
      </c>
      <c r="AG501" s="70">
        <f t="shared" si="20"/>
        <v>0.60719999999999996</v>
      </c>
      <c r="AH501" s="70">
        <f t="shared" si="31"/>
        <v>0.60719999999999996</v>
      </c>
      <c r="AI501" s="53"/>
      <c r="AJ501" s="53"/>
      <c r="AK501" s="72"/>
      <c r="AL501" s="70">
        <v>0.60719999999999996</v>
      </c>
      <c r="AM501" s="70"/>
      <c r="AN501" s="70"/>
      <c r="AP501" s="70"/>
      <c r="AQ501" s="70"/>
    </row>
    <row r="502" spans="1:43" ht="12.75" customHeight="1" x14ac:dyDescent="0.2">
      <c r="A502" s="43"/>
      <c r="B502" s="64" t="s">
        <v>1115</v>
      </c>
      <c r="C502" s="65" t="s">
        <v>1114</v>
      </c>
      <c r="D502" s="66">
        <v>1.4999999999999999E-2</v>
      </c>
      <c r="E502" s="66">
        <v>1.306E-2</v>
      </c>
      <c r="F502" s="66">
        <v>1.8180000000000002E-2</v>
      </c>
      <c r="G502" s="66">
        <v>0.11154</v>
      </c>
      <c r="H502" s="66">
        <v>0.15207999999999999</v>
      </c>
      <c r="I502" s="74">
        <v>1.6480000000000002E-2</v>
      </c>
      <c r="L502" s="67"/>
      <c r="M502" s="67"/>
      <c r="N502" s="58">
        <f t="shared" si="18"/>
        <v>1.4999999999999999E-2</v>
      </c>
      <c r="O502" s="67"/>
      <c r="W502" s="77"/>
      <c r="AA502" s="58">
        <f t="shared" si="22"/>
        <v>499</v>
      </c>
      <c r="AB502" s="58" t="s">
        <v>1114</v>
      </c>
      <c r="AC502" s="58" t="s">
        <v>1115</v>
      </c>
      <c r="AE502" s="70"/>
      <c r="AF502" s="71">
        <f t="shared" si="19"/>
        <v>1.6666666666666666E-2</v>
      </c>
      <c r="AG502" s="70">
        <f t="shared" si="20"/>
        <v>1.4999999999999999E-2</v>
      </c>
      <c r="AH502" s="70">
        <f t="shared" si="31"/>
        <v>1.4999999999999999E-2</v>
      </c>
      <c r="AI502" s="53"/>
      <c r="AJ502" s="53"/>
      <c r="AK502" s="72"/>
      <c r="AL502" s="70">
        <v>1.4999999999999999E-2</v>
      </c>
      <c r="AM502" s="70"/>
      <c r="AN502" s="70"/>
      <c r="AP502" s="70"/>
      <c r="AQ502" s="70"/>
    </row>
    <row r="503" spans="1:43" ht="12.75" customHeight="1" x14ac:dyDescent="0.2">
      <c r="A503" s="43"/>
      <c r="B503" s="64" t="s">
        <v>1117</v>
      </c>
      <c r="C503" s="65" t="s">
        <v>1116</v>
      </c>
      <c r="D503" s="66">
        <v>9.9000000000000008E-3</v>
      </c>
      <c r="E503" s="66">
        <v>8.6199999999999992E-3</v>
      </c>
      <c r="F503" s="66">
        <v>1.2E-2</v>
      </c>
      <c r="G503" s="66">
        <v>7.3620000000000005E-2</v>
      </c>
      <c r="H503" s="66">
        <v>0.10037</v>
      </c>
      <c r="I503" s="74">
        <v>1.0880000000000001E-2</v>
      </c>
      <c r="L503" s="67"/>
      <c r="M503" s="67"/>
      <c r="N503" s="58">
        <f t="shared" si="18"/>
        <v>9.9000000000000008E-3</v>
      </c>
      <c r="O503" s="67"/>
      <c r="W503" s="77"/>
      <c r="AA503" s="58">
        <f t="shared" si="22"/>
        <v>500</v>
      </c>
      <c r="AB503" s="58" t="s">
        <v>1116</v>
      </c>
      <c r="AC503" s="58" t="s">
        <v>1117</v>
      </c>
      <c r="AE503" s="70"/>
      <c r="AF503" s="71">
        <f t="shared" si="19"/>
        <v>1.1000000000000001E-2</v>
      </c>
      <c r="AG503" s="70">
        <f t="shared" si="20"/>
        <v>9.9000000000000008E-3</v>
      </c>
      <c r="AH503" s="70">
        <f t="shared" si="31"/>
        <v>9.9000000000000008E-3</v>
      </c>
      <c r="AI503" s="53"/>
      <c r="AJ503" s="53"/>
      <c r="AK503" s="72"/>
      <c r="AL503" s="70">
        <v>9.9000000000000008E-3</v>
      </c>
      <c r="AM503" s="70"/>
      <c r="AN503" s="70"/>
      <c r="AP503" s="70"/>
      <c r="AQ503" s="70"/>
    </row>
    <row r="504" spans="1:43" ht="12.75" customHeight="1" x14ac:dyDescent="0.2">
      <c r="A504" s="43"/>
      <c r="B504" s="64" t="s">
        <v>1119</v>
      </c>
      <c r="C504" s="65" t="s">
        <v>1118</v>
      </c>
      <c r="D504" s="66">
        <v>1.1000000000000001</v>
      </c>
      <c r="E504" s="66">
        <v>0.95757999999999999</v>
      </c>
      <c r="F504" s="66">
        <v>1.33331</v>
      </c>
      <c r="G504" s="66">
        <v>8.17971</v>
      </c>
      <c r="H504" s="66">
        <v>11.15268</v>
      </c>
      <c r="I504" s="74">
        <v>1.2084600000000001</v>
      </c>
      <c r="L504" s="67"/>
      <c r="M504" s="67"/>
      <c r="N504" s="58">
        <f t="shared" si="18"/>
        <v>1.1000000000000001</v>
      </c>
      <c r="O504" s="67"/>
      <c r="W504" s="77"/>
      <c r="AA504" s="58">
        <f t="shared" si="22"/>
        <v>501</v>
      </c>
      <c r="AB504" s="58" t="s">
        <v>1118</v>
      </c>
      <c r="AC504" s="58" t="s">
        <v>1119</v>
      </c>
      <c r="AE504" s="70"/>
      <c r="AF504" s="71">
        <f t="shared" si="19"/>
        <v>1.2222222222222223</v>
      </c>
      <c r="AG504" s="70">
        <f t="shared" si="20"/>
        <v>1.1000000000000001</v>
      </c>
      <c r="AH504" s="70">
        <f t="shared" si="31"/>
        <v>1.1000000000000001</v>
      </c>
      <c r="AI504" s="53"/>
      <c r="AJ504" s="53"/>
      <c r="AK504" s="72"/>
      <c r="AL504" s="70">
        <v>1.1000000000000001</v>
      </c>
      <c r="AM504" s="70"/>
      <c r="AN504" s="70"/>
      <c r="AP504" s="70"/>
      <c r="AQ504" s="70"/>
    </row>
    <row r="505" spans="1:43" ht="12.75" customHeight="1" x14ac:dyDescent="0.2">
      <c r="A505" s="43"/>
      <c r="B505" s="64" t="s">
        <v>1121</v>
      </c>
      <c r="C505" s="65" t="s">
        <v>1120</v>
      </c>
      <c r="D505" s="66">
        <v>0.51</v>
      </c>
      <c r="E505" s="66">
        <v>0.44396999999999998</v>
      </c>
      <c r="F505" s="66">
        <v>0.61817</v>
      </c>
      <c r="G505" s="66">
        <v>3.7924099999999998</v>
      </c>
      <c r="H505" s="66">
        <v>5.1707900000000002</v>
      </c>
      <c r="I505" s="74">
        <v>0.56028999999999995</v>
      </c>
      <c r="L505" s="67"/>
      <c r="M505" s="67"/>
      <c r="N505" s="58">
        <f t="shared" si="18"/>
        <v>0.51</v>
      </c>
      <c r="O505" s="67"/>
      <c r="W505" s="77"/>
      <c r="AA505" s="58">
        <f t="shared" si="22"/>
        <v>502</v>
      </c>
      <c r="AB505" s="58" t="s">
        <v>1120</v>
      </c>
      <c r="AC505" s="58" t="s">
        <v>1121</v>
      </c>
      <c r="AE505" s="70"/>
      <c r="AF505" s="71">
        <f t="shared" si="19"/>
        <v>0.56666666666666665</v>
      </c>
      <c r="AG505" s="70">
        <f t="shared" si="20"/>
        <v>0.51</v>
      </c>
      <c r="AH505" s="70">
        <f t="shared" si="31"/>
        <v>0.51</v>
      </c>
      <c r="AI505" s="53"/>
      <c r="AJ505" s="53"/>
      <c r="AK505" s="72"/>
      <c r="AL505" s="70">
        <v>0.51</v>
      </c>
      <c r="AM505" s="70"/>
      <c r="AN505" s="70"/>
      <c r="AP505" s="70"/>
      <c r="AQ505" s="70"/>
    </row>
    <row r="506" spans="1:43" ht="12.75" customHeight="1" x14ac:dyDescent="0.2">
      <c r="A506" s="43"/>
      <c r="B506" s="64" t="s">
        <v>1123</v>
      </c>
      <c r="C506" s="65" t="s">
        <v>1122</v>
      </c>
      <c r="D506" s="66">
        <v>0.51</v>
      </c>
      <c r="E506" s="66">
        <v>0.44396999999999998</v>
      </c>
      <c r="F506" s="66">
        <v>0.61817</v>
      </c>
      <c r="G506" s="66">
        <v>3.7924099999999998</v>
      </c>
      <c r="H506" s="66">
        <v>5.1707900000000002</v>
      </c>
      <c r="I506" s="74">
        <v>0.56028999999999995</v>
      </c>
      <c r="L506" s="67"/>
      <c r="M506" s="67"/>
      <c r="N506" s="58">
        <f t="shared" si="18"/>
        <v>0.51</v>
      </c>
      <c r="O506" s="67"/>
      <c r="W506" s="77"/>
      <c r="AA506" s="58">
        <f t="shared" si="22"/>
        <v>503</v>
      </c>
      <c r="AB506" s="58" t="s">
        <v>1122</v>
      </c>
      <c r="AC506" s="58" t="s">
        <v>1123</v>
      </c>
      <c r="AE506" s="70"/>
      <c r="AF506" s="71">
        <f t="shared" si="19"/>
        <v>0.56666666666666665</v>
      </c>
      <c r="AG506" s="70">
        <f t="shared" si="20"/>
        <v>0.51</v>
      </c>
      <c r="AH506" s="70">
        <f t="shared" si="31"/>
        <v>0.51</v>
      </c>
      <c r="AI506" s="53"/>
      <c r="AJ506" s="53"/>
      <c r="AK506" s="72"/>
      <c r="AL506" s="70">
        <v>0.51</v>
      </c>
      <c r="AM506" s="70"/>
      <c r="AN506" s="70"/>
      <c r="AP506" s="70"/>
      <c r="AQ506" s="70"/>
    </row>
    <row r="507" spans="1:43" ht="12.75" customHeight="1" x14ac:dyDescent="0.2">
      <c r="A507" s="43"/>
      <c r="B507" s="64" t="s">
        <v>1125</v>
      </c>
      <c r="C507" s="65" t="s">
        <v>1124</v>
      </c>
      <c r="D507" s="66">
        <v>0.51</v>
      </c>
      <c r="E507" s="66">
        <v>0.44396999999999998</v>
      </c>
      <c r="F507" s="66">
        <v>0.61817</v>
      </c>
      <c r="G507" s="66">
        <v>3.7924099999999998</v>
      </c>
      <c r="H507" s="66">
        <v>5.1707900000000002</v>
      </c>
      <c r="I507" s="74">
        <v>0.56028999999999995</v>
      </c>
      <c r="L507" s="67"/>
      <c r="M507" s="67"/>
      <c r="N507" s="58">
        <f t="shared" si="18"/>
        <v>0.51</v>
      </c>
      <c r="O507" s="67"/>
      <c r="W507" s="77"/>
      <c r="AA507" s="58">
        <f t="shared" si="22"/>
        <v>504</v>
      </c>
      <c r="AB507" s="58" t="s">
        <v>1124</v>
      </c>
      <c r="AC507" s="58" t="s">
        <v>1125</v>
      </c>
      <c r="AE507" s="70"/>
      <c r="AF507" s="71">
        <f t="shared" si="19"/>
        <v>0.56666666666666665</v>
      </c>
      <c r="AG507" s="70">
        <f t="shared" si="20"/>
        <v>0.51</v>
      </c>
      <c r="AH507" s="70">
        <f t="shared" si="31"/>
        <v>0.51</v>
      </c>
      <c r="AI507" s="53"/>
      <c r="AJ507" s="53"/>
      <c r="AK507" s="72"/>
      <c r="AL507" s="70">
        <v>0.51</v>
      </c>
      <c r="AM507" s="70"/>
      <c r="AN507" s="70"/>
      <c r="AP507" s="70"/>
      <c r="AQ507" s="70"/>
    </row>
    <row r="508" spans="1:43" ht="12.75" customHeight="1" x14ac:dyDescent="0.2">
      <c r="A508" s="43"/>
      <c r="B508" s="64" t="s">
        <v>1127</v>
      </c>
      <c r="C508" s="65" t="s">
        <v>1126</v>
      </c>
      <c r="D508" s="66">
        <v>0.51</v>
      </c>
      <c r="E508" s="66">
        <v>0.44396999999999998</v>
      </c>
      <c r="F508" s="66">
        <v>0.61817</v>
      </c>
      <c r="G508" s="66">
        <v>3.7924099999999998</v>
      </c>
      <c r="H508" s="66">
        <v>5.1707900000000002</v>
      </c>
      <c r="I508" s="74">
        <v>0.56028999999999995</v>
      </c>
      <c r="L508" s="67"/>
      <c r="M508" s="67"/>
      <c r="N508" s="58">
        <f t="shared" si="18"/>
        <v>0.51</v>
      </c>
      <c r="O508" s="67"/>
      <c r="W508" s="77"/>
      <c r="AA508" s="58">
        <f t="shared" si="22"/>
        <v>505</v>
      </c>
      <c r="AB508" s="58" t="s">
        <v>1126</v>
      </c>
      <c r="AC508" s="58" t="s">
        <v>1127</v>
      </c>
      <c r="AE508" s="70"/>
      <c r="AF508" s="71">
        <f t="shared" si="19"/>
        <v>0.56666666666666665</v>
      </c>
      <c r="AG508" s="70">
        <f t="shared" si="20"/>
        <v>0.51</v>
      </c>
      <c r="AH508" s="70">
        <f t="shared" si="31"/>
        <v>0.51</v>
      </c>
      <c r="AI508" s="53"/>
      <c r="AJ508" s="53"/>
      <c r="AK508" s="72"/>
      <c r="AL508" s="70">
        <v>0.51</v>
      </c>
      <c r="AM508" s="70"/>
      <c r="AN508" s="70"/>
      <c r="AP508" s="70"/>
      <c r="AQ508" s="70"/>
    </row>
    <row r="509" spans="1:43" ht="12.75" customHeight="1" x14ac:dyDescent="0.2">
      <c r="A509" s="43"/>
      <c r="B509" s="64" t="s">
        <v>1129</v>
      </c>
      <c r="C509" s="65" t="s">
        <v>1128</v>
      </c>
      <c r="D509" s="66">
        <v>6.1999999999999998E-3</v>
      </c>
      <c r="E509" s="66">
        <v>5.4000000000000003E-3</v>
      </c>
      <c r="F509" s="66">
        <v>7.5199999999999998E-3</v>
      </c>
      <c r="G509" s="66">
        <v>4.6100000000000002E-2</v>
      </c>
      <c r="H509" s="66">
        <v>6.2859999999999999E-2</v>
      </c>
      <c r="I509" s="74">
        <v>6.8100000000000001E-3</v>
      </c>
      <c r="L509" s="67"/>
      <c r="M509" s="67"/>
      <c r="N509" s="58">
        <f t="shared" si="18"/>
        <v>6.1999999999999998E-3</v>
      </c>
      <c r="O509" s="67"/>
      <c r="W509" s="77"/>
      <c r="AA509" s="58">
        <f t="shared" si="22"/>
        <v>506</v>
      </c>
      <c r="AB509" s="58" t="s">
        <v>1128</v>
      </c>
      <c r="AC509" s="58" t="s">
        <v>1129</v>
      </c>
      <c r="AE509" s="70"/>
      <c r="AF509" s="71">
        <f t="shared" si="19"/>
        <v>6.8888888888888888E-3</v>
      </c>
      <c r="AG509" s="70">
        <f t="shared" si="20"/>
        <v>6.1999999999999998E-3</v>
      </c>
      <c r="AH509" s="70">
        <f t="shared" si="31"/>
        <v>6.1999999999999998E-3</v>
      </c>
      <c r="AI509" s="53"/>
      <c r="AJ509" s="53"/>
      <c r="AK509" s="72"/>
      <c r="AL509" s="70">
        <v>6.1999999999999998E-3</v>
      </c>
      <c r="AM509" s="70"/>
      <c r="AN509" s="70"/>
      <c r="AP509" s="70"/>
      <c r="AQ509" s="70"/>
    </row>
    <row r="510" spans="1:43" ht="12.75" customHeight="1" x14ac:dyDescent="0.2">
      <c r="A510" s="43"/>
      <c r="B510" s="64" t="s">
        <v>1131</v>
      </c>
      <c r="C510" s="65" t="s">
        <v>1130</v>
      </c>
      <c r="D510" s="66">
        <v>1.38E-2</v>
      </c>
      <c r="E510" s="66">
        <v>1.201E-2</v>
      </c>
      <c r="F510" s="66">
        <v>1.6729999999999998E-2</v>
      </c>
      <c r="G510" s="66">
        <v>0.10262</v>
      </c>
      <c r="H510" s="66">
        <v>0.13991999999999999</v>
      </c>
      <c r="I510" s="74">
        <v>1.516E-2</v>
      </c>
      <c r="L510" s="67"/>
      <c r="M510" s="67"/>
      <c r="N510" s="58">
        <f t="shared" si="18"/>
        <v>1.38E-2</v>
      </c>
      <c r="O510" s="67"/>
      <c r="W510" s="77"/>
      <c r="AA510" s="58">
        <f t="shared" si="22"/>
        <v>507</v>
      </c>
      <c r="AB510" s="58" t="s">
        <v>1130</v>
      </c>
      <c r="AC510" s="58" t="s">
        <v>1131</v>
      </c>
      <c r="AE510" s="70"/>
      <c r="AF510" s="71">
        <f t="shared" si="19"/>
        <v>1.5333333333333332E-2</v>
      </c>
      <c r="AG510" s="70">
        <f t="shared" si="20"/>
        <v>1.38E-2</v>
      </c>
      <c r="AH510" s="70">
        <f t="shared" si="31"/>
        <v>1.38E-2</v>
      </c>
      <c r="AI510" s="53"/>
      <c r="AJ510" s="53"/>
      <c r="AK510" s="72"/>
      <c r="AL510" s="70">
        <v>1.38E-2</v>
      </c>
      <c r="AM510" s="70"/>
      <c r="AN510" s="70"/>
      <c r="AP510" s="70"/>
      <c r="AQ510" s="70"/>
    </row>
    <row r="511" spans="1:43" ht="12.75" customHeight="1" x14ac:dyDescent="0.2">
      <c r="A511" s="43"/>
      <c r="B511" s="64" t="s">
        <v>1133</v>
      </c>
      <c r="C511" s="65" t="s">
        <v>1132</v>
      </c>
      <c r="D511" s="66">
        <v>0.39</v>
      </c>
      <c r="E511" s="66">
        <v>0.33950999999999998</v>
      </c>
      <c r="F511" s="66">
        <v>0.47271999999999997</v>
      </c>
      <c r="G511" s="66">
        <v>2.90008</v>
      </c>
      <c r="H511" s="66">
        <v>3.9541300000000001</v>
      </c>
      <c r="I511" s="74">
        <v>0.42845</v>
      </c>
      <c r="L511" s="67"/>
      <c r="M511" s="67"/>
      <c r="N511" s="58">
        <f t="shared" si="18"/>
        <v>0.39</v>
      </c>
      <c r="O511" s="67"/>
      <c r="W511" s="77"/>
      <c r="AA511" s="58">
        <f t="shared" si="22"/>
        <v>508</v>
      </c>
      <c r="AB511" s="58" t="s">
        <v>1132</v>
      </c>
      <c r="AC511" s="58" t="s">
        <v>1133</v>
      </c>
      <c r="AE511" s="70"/>
      <c r="AF511" s="71">
        <f t="shared" si="19"/>
        <v>0.43333333333333335</v>
      </c>
      <c r="AG511" s="70">
        <f t="shared" si="20"/>
        <v>0.39</v>
      </c>
      <c r="AH511" s="70">
        <f t="shared" si="31"/>
        <v>0.39</v>
      </c>
      <c r="AI511" s="53"/>
      <c r="AJ511" s="53"/>
      <c r="AK511" s="72"/>
      <c r="AL511" s="70">
        <v>0.39</v>
      </c>
      <c r="AM511" s="70"/>
      <c r="AN511" s="70"/>
      <c r="AP511" s="70"/>
      <c r="AQ511" s="70"/>
    </row>
    <row r="512" spans="1:43" ht="12.75" customHeight="1" x14ac:dyDescent="0.2">
      <c r="A512" s="43"/>
      <c r="B512" s="64" t="s">
        <v>1135</v>
      </c>
      <c r="C512" s="65" t="s">
        <v>1134</v>
      </c>
      <c r="D512" s="66">
        <v>0.01</v>
      </c>
      <c r="E512" s="66">
        <v>8.7100000000000007E-3</v>
      </c>
      <c r="F512" s="66">
        <v>1.2120000000000001E-2</v>
      </c>
      <c r="G512" s="66">
        <v>7.4359999999999996E-2</v>
      </c>
      <c r="H512" s="66">
        <v>0.10138999999999999</v>
      </c>
      <c r="I512" s="74">
        <v>1.099E-2</v>
      </c>
      <c r="L512" s="67"/>
      <c r="M512" s="67"/>
      <c r="N512" s="58">
        <f t="shared" si="18"/>
        <v>0.01</v>
      </c>
      <c r="O512" s="67"/>
      <c r="W512" s="77"/>
      <c r="AA512" s="58">
        <f t="shared" si="22"/>
        <v>509</v>
      </c>
      <c r="AB512" s="58" t="s">
        <v>1134</v>
      </c>
      <c r="AC512" s="58" t="s">
        <v>1135</v>
      </c>
      <c r="AE512" s="70"/>
      <c r="AF512" s="71">
        <f t="shared" si="19"/>
        <v>1.1111111111111112E-2</v>
      </c>
      <c r="AG512" s="70">
        <f t="shared" si="20"/>
        <v>0.01</v>
      </c>
      <c r="AH512" s="70">
        <f t="shared" si="31"/>
        <v>0.01</v>
      </c>
      <c r="AI512" s="53"/>
      <c r="AJ512" s="53"/>
      <c r="AK512" s="72"/>
      <c r="AL512" s="70">
        <v>0.01</v>
      </c>
      <c r="AM512" s="70"/>
      <c r="AN512" s="70"/>
      <c r="AP512" s="70"/>
      <c r="AQ512" s="70"/>
    </row>
    <row r="513" spans="1:43" ht="12.75" customHeight="1" x14ac:dyDescent="0.2">
      <c r="A513" s="43"/>
      <c r="B513" s="64" t="s">
        <v>1137</v>
      </c>
      <c r="C513" s="65" t="s">
        <v>1136</v>
      </c>
      <c r="D513" s="66">
        <v>8.77E-2</v>
      </c>
      <c r="E513" s="66">
        <v>7.6350000000000001E-2</v>
      </c>
      <c r="F513" s="66">
        <v>0.10630000000000001</v>
      </c>
      <c r="G513" s="66">
        <v>0.65215000000000001</v>
      </c>
      <c r="H513" s="66">
        <v>0.88917000000000002</v>
      </c>
      <c r="I513" s="74">
        <v>9.6350000000000005E-2</v>
      </c>
      <c r="L513" s="67"/>
      <c r="M513" s="67"/>
      <c r="N513" s="58">
        <f t="shared" si="18"/>
        <v>8.77E-2</v>
      </c>
      <c r="O513" s="67"/>
      <c r="W513" s="77"/>
      <c r="AA513" s="58">
        <f t="shared" si="22"/>
        <v>510</v>
      </c>
      <c r="AB513" s="58" t="s">
        <v>1136</v>
      </c>
      <c r="AC513" s="58" t="s">
        <v>1137</v>
      </c>
      <c r="AE513" s="70"/>
      <c r="AF513" s="71">
        <f t="shared" si="19"/>
        <v>9.7444444444444445E-2</v>
      </c>
      <c r="AG513" s="70">
        <f t="shared" si="20"/>
        <v>8.77E-2</v>
      </c>
      <c r="AH513" s="70">
        <f t="shared" si="31"/>
        <v>8.77E-2</v>
      </c>
      <c r="AI513" s="53"/>
      <c r="AJ513" s="53"/>
      <c r="AK513" s="72"/>
      <c r="AL513" s="70">
        <v>8.77E-2</v>
      </c>
      <c r="AM513" s="70"/>
      <c r="AN513" s="70"/>
      <c r="AP513" s="70"/>
      <c r="AQ513" s="70"/>
    </row>
    <row r="514" spans="1:43" ht="12.75" customHeight="1" x14ac:dyDescent="0.2">
      <c r="A514" s="43"/>
      <c r="B514" s="64" t="s">
        <v>1139</v>
      </c>
      <c r="C514" s="65" t="s">
        <v>1138</v>
      </c>
      <c r="D514" s="66">
        <v>0.185</v>
      </c>
      <c r="E514" s="66">
        <v>0.16105</v>
      </c>
      <c r="F514" s="66">
        <v>0.22423999999999999</v>
      </c>
      <c r="G514" s="66">
        <v>1.37568</v>
      </c>
      <c r="H514" s="66">
        <v>1.87568</v>
      </c>
      <c r="I514" s="74">
        <v>0.20324</v>
      </c>
      <c r="L514" s="67"/>
      <c r="M514" s="67"/>
      <c r="N514" s="58">
        <f t="shared" ref="N514:N768" si="32">IFERROR(VLOOKUP(C514,$AB$4:$AH$950,$V$11,0),"-")</f>
        <v>0.185</v>
      </c>
      <c r="O514" s="67"/>
      <c r="W514" s="77"/>
      <c r="AA514" s="58">
        <f t="shared" si="22"/>
        <v>511</v>
      </c>
      <c r="AB514" s="58" t="s">
        <v>1138</v>
      </c>
      <c r="AC514" s="58" t="s">
        <v>1139</v>
      </c>
      <c r="AE514" s="70"/>
      <c r="AF514" s="71">
        <f t="shared" ref="AF514:AF768" si="33">AG514/0.9</f>
        <v>0.20555555555555555</v>
      </c>
      <c r="AG514" s="70">
        <f t="shared" ref="AG514:AG768" si="34">AL514</f>
        <v>0.185</v>
      </c>
      <c r="AH514" s="70">
        <f t="shared" si="31"/>
        <v>0.185</v>
      </c>
      <c r="AI514" s="53"/>
      <c r="AJ514" s="53"/>
      <c r="AK514" s="72"/>
      <c r="AL514" s="70">
        <v>0.185</v>
      </c>
      <c r="AM514" s="70"/>
      <c r="AN514" s="70"/>
      <c r="AP514" s="70"/>
      <c r="AQ514" s="70"/>
    </row>
    <row r="515" spans="1:43" ht="12.75" customHeight="1" x14ac:dyDescent="0.2">
      <c r="A515" s="43"/>
      <c r="B515" s="64" t="s">
        <v>1141</v>
      </c>
      <c r="C515" s="65" t="s">
        <v>1140</v>
      </c>
      <c r="D515" s="66">
        <v>8.77E-2</v>
      </c>
      <c r="E515" s="66">
        <v>7.6350000000000001E-2</v>
      </c>
      <c r="F515" s="66">
        <v>0.10630000000000001</v>
      </c>
      <c r="G515" s="66">
        <v>0.65215000000000001</v>
      </c>
      <c r="H515" s="66">
        <v>0.88917000000000002</v>
      </c>
      <c r="I515" s="74">
        <v>9.6350000000000005E-2</v>
      </c>
      <c r="L515" s="67"/>
      <c r="M515" s="67"/>
      <c r="N515" s="58">
        <f t="shared" si="32"/>
        <v>8.77E-2</v>
      </c>
      <c r="O515" s="67"/>
      <c r="W515" s="77"/>
      <c r="AA515" s="58">
        <f t="shared" ref="AA515:AA769" si="35">AA514+1</f>
        <v>512</v>
      </c>
      <c r="AB515" s="58" t="s">
        <v>1140</v>
      </c>
      <c r="AC515" s="58" t="s">
        <v>1141</v>
      </c>
      <c r="AE515" s="70"/>
      <c r="AF515" s="71">
        <f t="shared" si="33"/>
        <v>9.7444444444444445E-2</v>
      </c>
      <c r="AG515" s="70">
        <f t="shared" si="34"/>
        <v>8.77E-2</v>
      </c>
      <c r="AH515" s="70">
        <f t="shared" si="31"/>
        <v>8.77E-2</v>
      </c>
      <c r="AI515" s="53"/>
      <c r="AJ515" s="53"/>
      <c r="AK515" s="72"/>
      <c r="AL515" s="70">
        <v>8.77E-2</v>
      </c>
      <c r="AM515" s="70"/>
      <c r="AN515" s="70"/>
      <c r="AP515" s="70"/>
      <c r="AQ515" s="70"/>
    </row>
    <row r="516" spans="1:43" ht="12.75" customHeight="1" x14ac:dyDescent="0.2">
      <c r="A516" s="43"/>
      <c r="B516" s="64" t="s">
        <v>1143</v>
      </c>
      <c r="C516" s="65" t="s">
        <v>1142</v>
      </c>
      <c r="D516" s="66">
        <v>0.1017</v>
      </c>
      <c r="E516" s="66">
        <v>8.8529999999999998E-2</v>
      </c>
      <c r="F516" s="66">
        <v>0.12327</v>
      </c>
      <c r="G516" s="66">
        <v>0.75624999999999998</v>
      </c>
      <c r="H516" s="66">
        <v>1.03112</v>
      </c>
      <c r="I516" s="74">
        <v>0.11173</v>
      </c>
      <c r="L516" s="67"/>
      <c r="M516" s="67"/>
      <c r="N516" s="58">
        <f t="shared" si="32"/>
        <v>0.1017</v>
      </c>
      <c r="O516" s="67"/>
      <c r="W516" s="77"/>
      <c r="AA516" s="58">
        <f t="shared" si="35"/>
        <v>513</v>
      </c>
      <c r="AB516" s="58" t="s">
        <v>1142</v>
      </c>
      <c r="AC516" s="58" t="s">
        <v>1143</v>
      </c>
      <c r="AE516" s="70"/>
      <c r="AF516" s="71">
        <f t="shared" si="33"/>
        <v>0.11299999999999999</v>
      </c>
      <c r="AG516" s="70">
        <f t="shared" si="34"/>
        <v>0.1017</v>
      </c>
      <c r="AH516" s="70">
        <f t="shared" si="31"/>
        <v>0.1017</v>
      </c>
      <c r="AI516" s="53"/>
      <c r="AJ516" s="53"/>
      <c r="AK516" s="72"/>
      <c r="AL516" s="70">
        <v>0.1017</v>
      </c>
      <c r="AM516" s="70"/>
      <c r="AN516" s="70"/>
      <c r="AP516" s="70"/>
      <c r="AQ516" s="70"/>
    </row>
    <row r="517" spans="1:43" ht="12.75" customHeight="1" x14ac:dyDescent="0.2">
      <c r="A517" s="43"/>
      <c r="B517" s="64" t="s">
        <v>1145</v>
      </c>
      <c r="C517" s="65" t="s">
        <v>1144</v>
      </c>
      <c r="D517" s="66">
        <v>0.69799999999999995</v>
      </c>
      <c r="E517" s="66">
        <v>0.60763</v>
      </c>
      <c r="F517" s="66">
        <v>0.84604999999999997</v>
      </c>
      <c r="G517" s="66">
        <v>5.1904000000000003</v>
      </c>
      <c r="H517" s="66">
        <v>7.0768800000000001</v>
      </c>
      <c r="I517" s="74">
        <v>0.76681999999999995</v>
      </c>
      <c r="L517" s="67"/>
      <c r="M517" s="67"/>
      <c r="N517" s="58">
        <f t="shared" si="32"/>
        <v>0.69799999999999995</v>
      </c>
      <c r="O517" s="67"/>
      <c r="W517" s="77"/>
      <c r="AA517" s="58">
        <f t="shared" si="35"/>
        <v>514</v>
      </c>
      <c r="AB517" s="58" t="s">
        <v>1144</v>
      </c>
      <c r="AC517" s="58" t="s">
        <v>1145</v>
      </c>
      <c r="AE517" s="70"/>
      <c r="AF517" s="71">
        <f t="shared" si="33"/>
        <v>0.77555555555555544</v>
      </c>
      <c r="AG517" s="70">
        <f t="shared" si="34"/>
        <v>0.69799999999999995</v>
      </c>
      <c r="AH517" s="70">
        <f t="shared" si="31"/>
        <v>0.69799999999999995</v>
      </c>
      <c r="AI517" s="53"/>
      <c r="AJ517" s="53"/>
      <c r="AK517" s="72"/>
      <c r="AL517" s="70">
        <v>0.69799999999999995</v>
      </c>
      <c r="AM517" s="70"/>
      <c r="AN517" s="70"/>
      <c r="AP517" s="70"/>
      <c r="AQ517" s="70"/>
    </row>
    <row r="518" spans="1:43" ht="12.75" customHeight="1" x14ac:dyDescent="0.2">
      <c r="A518" s="43"/>
      <c r="B518" s="64" t="s">
        <v>1147</v>
      </c>
      <c r="C518" s="65" t="s">
        <v>1146</v>
      </c>
      <c r="D518" s="66">
        <v>0.67949999999999999</v>
      </c>
      <c r="E518" s="66">
        <v>0.59153</v>
      </c>
      <c r="F518" s="66">
        <v>0.82362000000000002</v>
      </c>
      <c r="G518" s="66">
        <v>5.0528300000000002</v>
      </c>
      <c r="H518" s="66">
        <v>6.88931</v>
      </c>
      <c r="I518" s="74">
        <v>0.74650000000000005</v>
      </c>
      <c r="L518" s="67"/>
      <c r="M518" s="67"/>
      <c r="N518" s="58">
        <f t="shared" si="32"/>
        <v>0.67949999999999999</v>
      </c>
      <c r="O518" s="67"/>
      <c r="W518" s="77"/>
      <c r="AA518" s="58">
        <f t="shared" si="35"/>
        <v>515</v>
      </c>
      <c r="AB518" s="58" t="s">
        <v>1146</v>
      </c>
      <c r="AC518" s="58" t="s">
        <v>1147</v>
      </c>
      <c r="AE518" s="70"/>
      <c r="AF518" s="71">
        <f t="shared" si="33"/>
        <v>0.755</v>
      </c>
      <c r="AG518" s="70">
        <f t="shared" si="34"/>
        <v>0.67949999999999999</v>
      </c>
      <c r="AH518" s="70">
        <f t="shared" si="31"/>
        <v>0.67949999999999999</v>
      </c>
      <c r="AI518" s="53"/>
      <c r="AJ518" s="53"/>
      <c r="AK518" s="72"/>
      <c r="AL518" s="70">
        <v>0.67949999999999999</v>
      </c>
      <c r="AM518" s="70"/>
      <c r="AN518" s="70"/>
      <c r="AP518" s="70"/>
      <c r="AQ518" s="70"/>
    </row>
    <row r="519" spans="1:43" ht="12.75" customHeight="1" x14ac:dyDescent="0.2">
      <c r="A519" s="43"/>
      <c r="B519" s="64" t="s">
        <v>1149</v>
      </c>
      <c r="C519" s="65" t="s">
        <v>1148</v>
      </c>
      <c r="D519" s="66">
        <v>0.94299999999999995</v>
      </c>
      <c r="E519" s="66">
        <v>0.82091000000000003</v>
      </c>
      <c r="F519" s="66">
        <v>1.1430100000000001</v>
      </c>
      <c r="G519" s="66">
        <v>7.0122400000000003</v>
      </c>
      <c r="H519" s="66">
        <v>9.5608900000000006</v>
      </c>
      <c r="I519" s="74">
        <v>1.0359799999999999</v>
      </c>
      <c r="L519" s="67"/>
      <c r="M519" s="67"/>
      <c r="N519" s="58">
        <f t="shared" si="32"/>
        <v>0.94299999999999995</v>
      </c>
      <c r="O519" s="67"/>
      <c r="W519" s="77"/>
      <c r="AA519" s="58">
        <f t="shared" si="35"/>
        <v>516</v>
      </c>
      <c r="AB519" s="58" t="s">
        <v>1148</v>
      </c>
      <c r="AC519" s="58" t="s">
        <v>1149</v>
      </c>
      <c r="AE519" s="70"/>
      <c r="AF519" s="71">
        <f t="shared" si="33"/>
        <v>1.0477777777777777</v>
      </c>
      <c r="AG519" s="70">
        <f t="shared" si="34"/>
        <v>0.94299999999999995</v>
      </c>
      <c r="AH519" s="70">
        <f t="shared" si="31"/>
        <v>0.94299999999999995</v>
      </c>
      <c r="AI519" s="53"/>
      <c r="AJ519" s="53"/>
      <c r="AK519" s="72"/>
      <c r="AL519" s="70">
        <v>0.94299999999999995</v>
      </c>
      <c r="AM519" s="70"/>
      <c r="AN519" s="70"/>
      <c r="AP519" s="70"/>
      <c r="AQ519" s="70"/>
    </row>
    <row r="520" spans="1:43" ht="12.75" customHeight="1" x14ac:dyDescent="0.2">
      <c r="A520" s="43"/>
      <c r="B520" s="64" t="s">
        <v>1151</v>
      </c>
      <c r="C520" s="65" t="s">
        <v>1150</v>
      </c>
      <c r="D520" s="66">
        <v>0.67549999999999999</v>
      </c>
      <c r="E520" s="66">
        <v>0.58804000000000001</v>
      </c>
      <c r="F520" s="66">
        <v>0.81877</v>
      </c>
      <c r="G520" s="66">
        <v>5.0230899999999998</v>
      </c>
      <c r="H520" s="66">
        <v>6.8487600000000004</v>
      </c>
      <c r="I520" s="74">
        <v>0.74209999999999998</v>
      </c>
      <c r="L520" s="67"/>
      <c r="M520" s="67"/>
      <c r="N520" s="58">
        <f t="shared" si="32"/>
        <v>0.67549999999999999</v>
      </c>
      <c r="O520" s="67"/>
      <c r="W520" s="77"/>
      <c r="AA520" s="58">
        <f t="shared" si="35"/>
        <v>517</v>
      </c>
      <c r="AB520" s="58" t="s">
        <v>1150</v>
      </c>
      <c r="AC520" s="58" t="s">
        <v>1151</v>
      </c>
      <c r="AE520" s="70"/>
      <c r="AF520" s="71">
        <f t="shared" si="33"/>
        <v>0.75055555555555553</v>
      </c>
      <c r="AG520" s="70">
        <f t="shared" si="34"/>
        <v>0.67549999999999999</v>
      </c>
      <c r="AH520" s="70">
        <f t="shared" si="31"/>
        <v>0.67549999999999999</v>
      </c>
      <c r="AI520" s="53"/>
      <c r="AJ520" s="53"/>
      <c r="AK520" s="72"/>
      <c r="AL520" s="70">
        <v>0.67549999999999999</v>
      </c>
      <c r="AM520" s="70"/>
      <c r="AN520" s="70"/>
      <c r="AP520" s="70"/>
      <c r="AQ520" s="70"/>
    </row>
    <row r="521" spans="1:43" ht="12.75" customHeight="1" x14ac:dyDescent="0.2">
      <c r="A521" s="43"/>
      <c r="B521" s="64" t="s">
        <v>1153</v>
      </c>
      <c r="C521" s="65" t="s">
        <v>1152</v>
      </c>
      <c r="D521" s="66">
        <v>0.2278</v>
      </c>
      <c r="E521" s="66">
        <v>0.19830999999999999</v>
      </c>
      <c r="F521" s="66">
        <v>0.27611999999999998</v>
      </c>
      <c r="G521" s="66">
        <v>1.69394</v>
      </c>
      <c r="H521" s="66">
        <v>2.3096199999999998</v>
      </c>
      <c r="I521" s="74">
        <v>0.25025999999999998</v>
      </c>
      <c r="L521" s="67"/>
      <c r="M521" s="67"/>
      <c r="N521" s="58">
        <f t="shared" si="32"/>
        <v>0.2278</v>
      </c>
      <c r="O521" s="67"/>
      <c r="W521" s="77"/>
      <c r="AA521" s="58">
        <f t="shared" si="35"/>
        <v>518</v>
      </c>
      <c r="AB521" s="58" t="s">
        <v>1152</v>
      </c>
      <c r="AC521" s="58" t="s">
        <v>1153</v>
      </c>
      <c r="AE521" s="70"/>
      <c r="AF521" s="71">
        <f t="shared" si="33"/>
        <v>0.25311111111111112</v>
      </c>
      <c r="AG521" s="70">
        <f t="shared" si="34"/>
        <v>0.2278</v>
      </c>
      <c r="AH521" s="70">
        <f t="shared" si="31"/>
        <v>0.2278</v>
      </c>
      <c r="AI521" s="53"/>
      <c r="AJ521" s="53"/>
      <c r="AK521" s="72"/>
      <c r="AL521" s="70">
        <v>0.2278</v>
      </c>
      <c r="AM521" s="70"/>
      <c r="AN521" s="70"/>
      <c r="AP521" s="70"/>
      <c r="AQ521" s="70"/>
    </row>
    <row r="522" spans="1:43" ht="12.75" customHeight="1" x14ac:dyDescent="0.2">
      <c r="A522" s="43"/>
      <c r="B522" s="64" t="s">
        <v>1155</v>
      </c>
      <c r="C522" s="65" t="s">
        <v>1154</v>
      </c>
      <c r="D522" s="66">
        <v>0.19900000000000001</v>
      </c>
      <c r="E522" s="66">
        <v>0.17324000000000001</v>
      </c>
      <c r="F522" s="66">
        <v>0.24121000000000001</v>
      </c>
      <c r="G522" s="66">
        <v>1.4797800000000001</v>
      </c>
      <c r="H522" s="66">
        <v>2.01762</v>
      </c>
      <c r="I522" s="74">
        <v>0.21862000000000001</v>
      </c>
      <c r="L522" s="67"/>
      <c r="M522" s="67"/>
      <c r="N522" s="58">
        <f t="shared" si="32"/>
        <v>0.19900000000000001</v>
      </c>
      <c r="O522" s="67"/>
      <c r="W522" s="77"/>
      <c r="AA522" s="58">
        <f t="shared" si="35"/>
        <v>519</v>
      </c>
      <c r="AB522" s="58" t="s">
        <v>1154</v>
      </c>
      <c r="AC522" s="58" t="s">
        <v>1155</v>
      </c>
      <c r="AE522" s="70"/>
      <c r="AF522" s="71">
        <f t="shared" si="33"/>
        <v>0.22111111111111112</v>
      </c>
      <c r="AG522" s="70">
        <f t="shared" si="34"/>
        <v>0.19900000000000001</v>
      </c>
      <c r="AH522" s="70">
        <f t="shared" si="31"/>
        <v>0.19900000000000001</v>
      </c>
      <c r="AI522" s="53"/>
      <c r="AJ522" s="53"/>
      <c r="AK522" s="72"/>
      <c r="AL522" s="70">
        <v>0.19900000000000001</v>
      </c>
      <c r="AM522" s="70"/>
      <c r="AN522" s="70"/>
      <c r="AP522" s="70"/>
      <c r="AQ522" s="70"/>
    </row>
    <row r="523" spans="1:43" ht="12.75" customHeight="1" x14ac:dyDescent="0.2">
      <c r="A523" s="43"/>
      <c r="B523" s="64" t="s">
        <v>1157</v>
      </c>
      <c r="C523" s="65" t="s">
        <v>1156</v>
      </c>
      <c r="D523" s="66">
        <v>0.06</v>
      </c>
      <c r="E523" s="66">
        <v>5.2229999999999999E-2</v>
      </c>
      <c r="F523" s="66">
        <v>7.2730000000000003E-2</v>
      </c>
      <c r="G523" s="66">
        <v>0.44617000000000001</v>
      </c>
      <c r="H523" s="66">
        <v>0.60833000000000004</v>
      </c>
      <c r="I523" s="74">
        <v>6.5920000000000006E-2</v>
      </c>
      <c r="L523" s="67"/>
      <c r="M523" s="67"/>
      <c r="N523" s="58">
        <f t="shared" si="32"/>
        <v>0.06</v>
      </c>
      <c r="O523" s="67"/>
      <c r="W523" s="77"/>
      <c r="AA523" s="58">
        <f t="shared" si="35"/>
        <v>520</v>
      </c>
      <c r="AB523" s="58" t="s">
        <v>1156</v>
      </c>
      <c r="AC523" s="58" t="s">
        <v>1157</v>
      </c>
      <c r="AE523" s="70"/>
      <c r="AF523" s="71">
        <f t="shared" si="33"/>
        <v>6.6666666666666666E-2</v>
      </c>
      <c r="AG523" s="70">
        <f t="shared" si="34"/>
        <v>0.06</v>
      </c>
      <c r="AH523" s="70">
        <f t="shared" si="31"/>
        <v>0.06</v>
      </c>
      <c r="AI523" s="53"/>
      <c r="AJ523" s="53"/>
      <c r="AK523" s="72"/>
      <c r="AL523" s="70">
        <v>0.06</v>
      </c>
      <c r="AM523" s="70"/>
      <c r="AN523" s="70"/>
      <c r="AP523" s="70"/>
      <c r="AQ523" s="70"/>
    </row>
    <row r="524" spans="1:43" ht="12.75" customHeight="1" x14ac:dyDescent="0.2">
      <c r="A524" s="43"/>
      <c r="B524" s="64" t="s">
        <v>1159</v>
      </c>
      <c r="C524" s="65" t="s">
        <v>1158</v>
      </c>
      <c r="D524" s="66">
        <v>0.66868000000000005</v>
      </c>
      <c r="E524" s="66">
        <v>0.58209999999999995</v>
      </c>
      <c r="F524" s="66">
        <v>0.8105</v>
      </c>
      <c r="G524" s="66">
        <v>4.9723300000000004</v>
      </c>
      <c r="H524" s="66">
        <v>6.77956</v>
      </c>
      <c r="I524" s="74">
        <v>0.73460999999999999</v>
      </c>
      <c r="L524" s="67"/>
      <c r="M524" s="67"/>
      <c r="N524" s="58">
        <f t="shared" si="32"/>
        <v>0.66867500000000013</v>
      </c>
      <c r="O524" s="67"/>
      <c r="W524" s="77"/>
      <c r="AA524" s="58">
        <f t="shared" si="35"/>
        <v>521</v>
      </c>
      <c r="AB524" s="58" t="s">
        <v>1158</v>
      </c>
      <c r="AC524" s="58" t="s">
        <v>1159</v>
      </c>
      <c r="AE524" s="70"/>
      <c r="AF524" s="71">
        <f t="shared" si="33"/>
        <v>0.74297222222222237</v>
      </c>
      <c r="AG524" s="70">
        <f t="shared" si="34"/>
        <v>0.66867500000000013</v>
      </c>
      <c r="AH524" s="70">
        <f t="shared" si="31"/>
        <v>0.66867500000000013</v>
      </c>
      <c r="AI524" s="53"/>
      <c r="AJ524" s="53"/>
      <c r="AK524" s="72"/>
      <c r="AL524" s="70">
        <v>0.66867500000000013</v>
      </c>
      <c r="AM524" s="70"/>
      <c r="AN524" s="70"/>
      <c r="AP524" s="70"/>
      <c r="AQ524" s="70"/>
    </row>
    <row r="525" spans="1:43" ht="12.75" customHeight="1" x14ac:dyDescent="0.2">
      <c r="A525" s="43"/>
      <c r="B525" s="64" t="s">
        <v>1161</v>
      </c>
      <c r="C525" s="65" t="s">
        <v>1160</v>
      </c>
      <c r="D525" s="66">
        <v>0.66983000000000004</v>
      </c>
      <c r="E525" s="66">
        <v>0.58311000000000002</v>
      </c>
      <c r="F525" s="66">
        <v>0.81189999999999996</v>
      </c>
      <c r="G525" s="66">
        <v>4.98095</v>
      </c>
      <c r="H525" s="66">
        <v>6.7913100000000002</v>
      </c>
      <c r="I525" s="74">
        <v>0.73587999999999998</v>
      </c>
      <c r="L525" s="67"/>
      <c r="M525" s="67"/>
      <c r="N525" s="58">
        <f t="shared" si="32"/>
        <v>0.66983333333333328</v>
      </c>
      <c r="O525" s="67"/>
      <c r="W525" s="77"/>
      <c r="AA525" s="58">
        <f t="shared" si="35"/>
        <v>522</v>
      </c>
      <c r="AB525" s="58" t="s">
        <v>1160</v>
      </c>
      <c r="AC525" s="58" t="s">
        <v>1161</v>
      </c>
      <c r="AE525" s="70"/>
      <c r="AF525" s="71">
        <f t="shared" si="33"/>
        <v>0.74425925925925918</v>
      </c>
      <c r="AG525" s="70">
        <f t="shared" si="34"/>
        <v>0.66983333333333328</v>
      </c>
      <c r="AH525" s="70">
        <f t="shared" si="31"/>
        <v>0.66983333333333328</v>
      </c>
      <c r="AI525" s="53"/>
      <c r="AJ525" s="53"/>
      <c r="AK525" s="72"/>
      <c r="AL525" s="70">
        <v>0.66983333333333328</v>
      </c>
      <c r="AM525" s="70"/>
      <c r="AN525" s="70"/>
      <c r="AP525" s="70"/>
      <c r="AQ525" s="70"/>
    </row>
    <row r="526" spans="1:43" ht="12.75" customHeight="1" x14ac:dyDescent="0.2">
      <c r="A526" s="43"/>
      <c r="B526" s="64" t="s">
        <v>1163</v>
      </c>
      <c r="C526" s="65" t="s">
        <v>1162</v>
      </c>
      <c r="D526" s="66">
        <v>0.65</v>
      </c>
      <c r="E526" s="66">
        <v>0.56584000000000001</v>
      </c>
      <c r="F526" s="66">
        <v>0.78786</v>
      </c>
      <c r="G526" s="66">
        <v>4.8334700000000002</v>
      </c>
      <c r="H526" s="66">
        <v>6.5902200000000004</v>
      </c>
      <c r="I526" s="74">
        <v>0.71409</v>
      </c>
      <c r="L526" s="67"/>
      <c r="M526" s="67"/>
      <c r="N526" s="58">
        <f t="shared" si="32"/>
        <v>0.65</v>
      </c>
      <c r="O526" s="67"/>
      <c r="W526" s="77"/>
      <c r="AA526" s="58">
        <f t="shared" si="35"/>
        <v>523</v>
      </c>
      <c r="AB526" s="58" t="s">
        <v>1162</v>
      </c>
      <c r="AC526" s="58" t="s">
        <v>1163</v>
      </c>
      <c r="AE526" s="70"/>
      <c r="AF526" s="71">
        <f t="shared" si="33"/>
        <v>0.72222222222222221</v>
      </c>
      <c r="AG526" s="70">
        <f t="shared" si="34"/>
        <v>0.65</v>
      </c>
      <c r="AH526" s="70">
        <f t="shared" si="31"/>
        <v>0.65</v>
      </c>
      <c r="AI526" s="53"/>
      <c r="AJ526" s="53"/>
      <c r="AK526" s="72"/>
      <c r="AL526" s="70">
        <v>0.65</v>
      </c>
      <c r="AM526" s="70"/>
      <c r="AN526" s="70"/>
      <c r="AP526" s="70"/>
      <c r="AQ526" s="70"/>
    </row>
    <row r="527" spans="1:43" ht="12.75" customHeight="1" x14ac:dyDescent="0.2">
      <c r="A527" s="43"/>
      <c r="B527" s="64" t="s">
        <v>1165</v>
      </c>
      <c r="C527" s="65" t="s">
        <v>1164</v>
      </c>
      <c r="D527" s="66">
        <v>2E-3</v>
      </c>
      <c r="E527" s="66">
        <v>1.74E-3</v>
      </c>
      <c r="F527" s="66">
        <v>2.4199999999999998E-3</v>
      </c>
      <c r="G527" s="66">
        <v>1.487E-2</v>
      </c>
      <c r="H527" s="66">
        <v>2.0279999999999999E-2</v>
      </c>
      <c r="I527" s="74">
        <v>2.2000000000000001E-3</v>
      </c>
      <c r="L527" s="67"/>
      <c r="M527" s="67"/>
      <c r="N527" s="58">
        <f t="shared" si="32"/>
        <v>2E-3</v>
      </c>
      <c r="O527" s="67"/>
      <c r="W527" s="77"/>
      <c r="AA527" s="58">
        <f t="shared" si="35"/>
        <v>524</v>
      </c>
      <c r="AB527" s="58" t="s">
        <v>1164</v>
      </c>
      <c r="AC527" s="58" t="s">
        <v>1165</v>
      </c>
      <c r="AE527" s="70"/>
      <c r="AF527" s="71">
        <f t="shared" si="33"/>
        <v>2.2222222222222222E-3</v>
      </c>
      <c r="AG527" s="70">
        <f t="shared" si="34"/>
        <v>2E-3</v>
      </c>
      <c r="AH527" s="70">
        <f t="shared" si="31"/>
        <v>2E-3</v>
      </c>
      <c r="AI527" s="53"/>
      <c r="AJ527" s="53"/>
      <c r="AK527" s="72"/>
      <c r="AL527" s="70">
        <v>2E-3</v>
      </c>
      <c r="AM527" s="70"/>
      <c r="AN527" s="70"/>
      <c r="AP527" s="70"/>
      <c r="AQ527" s="70"/>
    </row>
    <row r="528" spans="1:43" ht="12.75" customHeight="1" x14ac:dyDescent="0.2">
      <c r="A528" s="43"/>
      <c r="B528" s="64" t="s">
        <v>1167</v>
      </c>
      <c r="C528" s="65" t="s">
        <v>1166</v>
      </c>
      <c r="D528" s="66">
        <v>0.71499999999999997</v>
      </c>
      <c r="E528" s="66">
        <v>0.62243000000000004</v>
      </c>
      <c r="F528" s="66">
        <v>0.86665000000000003</v>
      </c>
      <c r="G528" s="66">
        <v>5.3168100000000003</v>
      </c>
      <c r="H528" s="66">
        <v>7.2492400000000004</v>
      </c>
      <c r="I528" s="74">
        <v>0.78549999999999998</v>
      </c>
      <c r="L528" s="67"/>
      <c r="M528" s="67"/>
      <c r="N528" s="58">
        <f t="shared" si="32"/>
        <v>0.71499999999999997</v>
      </c>
      <c r="O528" s="67"/>
      <c r="W528" s="77"/>
      <c r="AA528" s="58">
        <f t="shared" si="35"/>
        <v>525</v>
      </c>
      <c r="AB528" s="58" t="s">
        <v>1166</v>
      </c>
      <c r="AC528" s="58" t="s">
        <v>1167</v>
      </c>
      <c r="AE528" s="70"/>
      <c r="AF528" s="71">
        <f t="shared" si="33"/>
        <v>0.7944444444444444</v>
      </c>
      <c r="AG528" s="70">
        <f t="shared" si="34"/>
        <v>0.71499999999999997</v>
      </c>
      <c r="AH528" s="70">
        <f t="shared" si="31"/>
        <v>0.71499999999999997</v>
      </c>
      <c r="AI528" s="53"/>
      <c r="AJ528" s="53"/>
      <c r="AK528" s="72"/>
      <c r="AL528" s="70">
        <v>0.71499999999999997</v>
      </c>
      <c r="AM528" s="70"/>
      <c r="AN528" s="70"/>
      <c r="AP528" s="70"/>
      <c r="AQ528" s="70"/>
    </row>
    <row r="529" spans="1:43" ht="12.75" customHeight="1" x14ac:dyDescent="0.2">
      <c r="A529" s="43"/>
      <c r="B529" s="64" t="s">
        <v>1169</v>
      </c>
      <c r="C529" s="65" t="s">
        <v>1168</v>
      </c>
      <c r="D529" s="66">
        <v>0.41499999999999998</v>
      </c>
      <c r="E529" s="66">
        <v>0.36126999999999998</v>
      </c>
      <c r="F529" s="66">
        <v>0.50302000000000002</v>
      </c>
      <c r="G529" s="66">
        <v>3.0859800000000002</v>
      </c>
      <c r="H529" s="66">
        <v>4.2076000000000002</v>
      </c>
      <c r="I529" s="74">
        <v>0.45591999999999999</v>
      </c>
      <c r="L529" s="67"/>
      <c r="M529" s="67"/>
      <c r="N529" s="58">
        <f t="shared" si="32"/>
        <v>0.41499999999999998</v>
      </c>
      <c r="O529" s="67"/>
      <c r="W529" s="77"/>
      <c r="AA529" s="58">
        <f t="shared" si="35"/>
        <v>526</v>
      </c>
      <c r="AB529" s="58" t="s">
        <v>1168</v>
      </c>
      <c r="AC529" s="58" t="s">
        <v>1169</v>
      </c>
      <c r="AE529" s="70"/>
      <c r="AF529" s="71">
        <f t="shared" si="33"/>
        <v>0.46111111111111108</v>
      </c>
      <c r="AG529" s="70">
        <f t="shared" si="34"/>
        <v>0.41499999999999998</v>
      </c>
      <c r="AH529" s="70">
        <f t="shared" si="31"/>
        <v>0.41499999999999998</v>
      </c>
      <c r="AI529" s="53"/>
      <c r="AJ529" s="53"/>
      <c r="AK529" s="72"/>
      <c r="AL529" s="70">
        <v>0.41499999999999998</v>
      </c>
      <c r="AM529" s="70"/>
      <c r="AN529" s="70"/>
      <c r="AP529" s="70"/>
      <c r="AQ529" s="70"/>
    </row>
    <row r="530" spans="1:43" ht="12.75" customHeight="1" x14ac:dyDescent="0.2">
      <c r="A530" s="43"/>
      <c r="B530" s="64" t="s">
        <v>1171</v>
      </c>
      <c r="C530" s="65" t="s">
        <v>1170</v>
      </c>
      <c r="D530" s="66">
        <v>0.43219999999999997</v>
      </c>
      <c r="E530" s="66">
        <v>0.37624000000000002</v>
      </c>
      <c r="F530" s="66">
        <v>0.52386999999999995</v>
      </c>
      <c r="G530" s="66">
        <v>3.2138800000000001</v>
      </c>
      <c r="H530" s="66">
        <v>4.3819900000000001</v>
      </c>
      <c r="I530" s="74">
        <v>0.47481000000000001</v>
      </c>
      <c r="L530" s="67"/>
      <c r="M530" s="67"/>
      <c r="N530" s="58">
        <f t="shared" si="32"/>
        <v>0.43219999999999997</v>
      </c>
      <c r="O530" s="67"/>
      <c r="W530" s="77"/>
      <c r="AA530" s="58">
        <f t="shared" si="35"/>
        <v>527</v>
      </c>
      <c r="AB530" s="58" t="s">
        <v>1170</v>
      </c>
      <c r="AC530" s="58" t="s">
        <v>1171</v>
      </c>
      <c r="AE530" s="70"/>
      <c r="AF530" s="71">
        <f t="shared" si="33"/>
        <v>0.48022222222222216</v>
      </c>
      <c r="AG530" s="70">
        <f t="shared" si="34"/>
        <v>0.43219999999999997</v>
      </c>
      <c r="AH530" s="70">
        <f t="shared" si="31"/>
        <v>0.43219999999999997</v>
      </c>
      <c r="AI530" s="53"/>
      <c r="AJ530" s="53"/>
      <c r="AK530" s="72"/>
      <c r="AL530" s="70">
        <v>0.43219999999999997</v>
      </c>
      <c r="AM530" s="70"/>
      <c r="AN530" s="70"/>
      <c r="AP530" s="70"/>
      <c r="AQ530" s="70"/>
    </row>
    <row r="531" spans="1:43" ht="12.75" customHeight="1" x14ac:dyDescent="0.2">
      <c r="A531" s="43"/>
      <c r="B531" s="64" t="s">
        <v>1173</v>
      </c>
      <c r="C531" s="65" t="s">
        <v>1172</v>
      </c>
      <c r="D531" s="66">
        <v>0.34360000000000002</v>
      </c>
      <c r="E531" s="66">
        <v>0.29910999999999999</v>
      </c>
      <c r="F531" s="66">
        <v>0.41648000000000002</v>
      </c>
      <c r="G531" s="66">
        <v>2.55504</v>
      </c>
      <c r="H531" s="66">
        <v>3.4836900000000002</v>
      </c>
      <c r="I531" s="74">
        <v>0.37747999999999998</v>
      </c>
      <c r="L531" s="67"/>
      <c r="M531" s="67"/>
      <c r="N531" s="58">
        <f t="shared" si="32"/>
        <v>0.34360000000000002</v>
      </c>
      <c r="O531" s="67"/>
      <c r="W531" s="77"/>
      <c r="AA531" s="58">
        <f t="shared" si="35"/>
        <v>528</v>
      </c>
      <c r="AB531" s="58" t="s">
        <v>1172</v>
      </c>
      <c r="AC531" s="58" t="s">
        <v>1173</v>
      </c>
      <c r="AE531" s="70"/>
      <c r="AF531" s="71">
        <f t="shared" si="33"/>
        <v>0.38177777777777777</v>
      </c>
      <c r="AG531" s="70">
        <f t="shared" si="34"/>
        <v>0.34360000000000002</v>
      </c>
      <c r="AH531" s="70">
        <f t="shared" si="31"/>
        <v>0.34360000000000002</v>
      </c>
      <c r="AI531" s="53"/>
      <c r="AJ531" s="53"/>
      <c r="AK531" s="72"/>
      <c r="AL531" s="70">
        <v>0.34360000000000002</v>
      </c>
      <c r="AM531" s="70"/>
      <c r="AN531" s="70"/>
      <c r="AP531" s="70"/>
      <c r="AQ531" s="70"/>
    </row>
    <row r="532" spans="1:43" ht="12.75" customHeight="1" x14ac:dyDescent="0.2">
      <c r="A532" s="43"/>
      <c r="B532" s="64" t="s">
        <v>1175</v>
      </c>
      <c r="C532" s="65" t="s">
        <v>1174</v>
      </c>
      <c r="D532" s="66">
        <v>0.35820000000000002</v>
      </c>
      <c r="E532" s="66">
        <v>0.31181999999999999</v>
      </c>
      <c r="F532" s="66">
        <v>0.43417</v>
      </c>
      <c r="G532" s="66">
        <v>2.6636099999999998</v>
      </c>
      <c r="H532" s="66">
        <v>3.6317200000000001</v>
      </c>
      <c r="I532" s="74">
        <v>0.39351999999999998</v>
      </c>
      <c r="L532" s="67"/>
      <c r="M532" s="67"/>
      <c r="N532" s="58">
        <f t="shared" si="32"/>
        <v>0.35820000000000002</v>
      </c>
      <c r="O532" s="67"/>
      <c r="W532" s="77"/>
      <c r="AA532" s="58">
        <f t="shared" si="35"/>
        <v>529</v>
      </c>
      <c r="AB532" s="58" t="s">
        <v>1174</v>
      </c>
      <c r="AC532" s="58" t="s">
        <v>1175</v>
      </c>
      <c r="AE532" s="70"/>
      <c r="AF532" s="71">
        <f t="shared" si="33"/>
        <v>0.39800000000000002</v>
      </c>
      <c r="AG532" s="70">
        <f t="shared" si="34"/>
        <v>0.35820000000000002</v>
      </c>
      <c r="AH532" s="70">
        <f t="shared" si="31"/>
        <v>0.35820000000000002</v>
      </c>
      <c r="AI532" s="53"/>
      <c r="AJ532" s="53"/>
      <c r="AK532" s="72"/>
      <c r="AL532" s="70">
        <v>0.35820000000000002</v>
      </c>
      <c r="AM532" s="70"/>
      <c r="AN532" s="70"/>
      <c r="AP532" s="70"/>
      <c r="AQ532" s="70"/>
    </row>
    <row r="533" spans="1:43" ht="12.75" customHeight="1" x14ac:dyDescent="0.2">
      <c r="A533" s="43"/>
      <c r="B533" s="64" t="s">
        <v>1177</v>
      </c>
      <c r="C533" s="65" t="s">
        <v>1176</v>
      </c>
      <c r="D533" s="66">
        <v>0.8</v>
      </c>
      <c r="E533" s="66">
        <v>0.69642000000000004</v>
      </c>
      <c r="F533" s="66">
        <v>0.96967999999999999</v>
      </c>
      <c r="G533" s="66">
        <v>5.9488799999999999</v>
      </c>
      <c r="H533" s="66">
        <v>8.1110399999999991</v>
      </c>
      <c r="I533" s="74">
        <v>0.87887999999999999</v>
      </c>
      <c r="L533" s="67"/>
      <c r="M533" s="67"/>
      <c r="N533" s="58">
        <f t="shared" si="32"/>
        <v>0.8</v>
      </c>
      <c r="O533" s="67"/>
      <c r="W533" s="77"/>
      <c r="AA533" s="58">
        <f t="shared" si="35"/>
        <v>530</v>
      </c>
      <c r="AB533" s="58" t="s">
        <v>1176</v>
      </c>
      <c r="AC533" s="58" t="s">
        <v>1177</v>
      </c>
      <c r="AE533" s="70"/>
      <c r="AF533" s="71">
        <f t="shared" si="33"/>
        <v>0.88888888888888895</v>
      </c>
      <c r="AG533" s="70">
        <f t="shared" si="34"/>
        <v>0.8</v>
      </c>
      <c r="AH533" s="70">
        <f t="shared" si="31"/>
        <v>0.8</v>
      </c>
      <c r="AI533" s="53"/>
      <c r="AJ533" s="53"/>
      <c r="AK533" s="72"/>
      <c r="AL533" s="70">
        <v>0.8</v>
      </c>
      <c r="AM533" s="70"/>
      <c r="AN533" s="70"/>
      <c r="AP533" s="70"/>
      <c r="AQ533" s="70"/>
    </row>
    <row r="534" spans="1:43" ht="12.75" customHeight="1" x14ac:dyDescent="0.2">
      <c r="A534" s="43"/>
      <c r="B534" s="64" t="s">
        <v>1179</v>
      </c>
      <c r="C534" s="65" t="s">
        <v>1178</v>
      </c>
      <c r="D534" s="66">
        <v>9.9000000000000005E-2</v>
      </c>
      <c r="E534" s="66">
        <v>8.6180000000000007E-2</v>
      </c>
      <c r="F534" s="66">
        <v>0.12</v>
      </c>
      <c r="G534" s="66">
        <v>0.73616999999999999</v>
      </c>
      <c r="H534" s="66">
        <v>1.0037400000000001</v>
      </c>
      <c r="I534" s="74">
        <v>0.10876</v>
      </c>
      <c r="L534" s="67"/>
      <c r="M534" s="67"/>
      <c r="N534" s="58">
        <f t="shared" si="32"/>
        <v>9.9000000000000005E-2</v>
      </c>
      <c r="O534" s="67"/>
      <c r="W534" s="77"/>
      <c r="AA534" s="58">
        <f t="shared" si="35"/>
        <v>531</v>
      </c>
      <c r="AB534" s="58" t="s">
        <v>1178</v>
      </c>
      <c r="AC534" s="58" t="s">
        <v>1179</v>
      </c>
      <c r="AE534" s="70"/>
      <c r="AF534" s="71">
        <f t="shared" si="33"/>
        <v>0.11</v>
      </c>
      <c r="AG534" s="70">
        <f t="shared" si="34"/>
        <v>9.9000000000000005E-2</v>
      </c>
      <c r="AH534" s="70">
        <f t="shared" si="31"/>
        <v>9.9000000000000005E-2</v>
      </c>
      <c r="AI534" s="53"/>
      <c r="AJ534" s="53"/>
      <c r="AK534" s="72"/>
      <c r="AL534" s="70">
        <v>9.9000000000000005E-2</v>
      </c>
      <c r="AM534" s="70"/>
      <c r="AN534" s="70"/>
      <c r="AP534" s="70"/>
      <c r="AQ534" s="70"/>
    </row>
    <row r="535" spans="1:43" ht="12.75" customHeight="1" x14ac:dyDescent="0.2">
      <c r="A535" s="43"/>
      <c r="B535" s="64" t="s">
        <v>1181</v>
      </c>
      <c r="C535" s="65" t="s">
        <v>1180</v>
      </c>
      <c r="D535" s="66">
        <v>0.62597999999999998</v>
      </c>
      <c r="E535" s="66">
        <v>0.54493000000000003</v>
      </c>
      <c r="F535" s="66">
        <v>0.75873999999999997</v>
      </c>
      <c r="G535" s="66">
        <v>4.6548100000000003</v>
      </c>
      <c r="H535" s="66">
        <v>6.3466399999999998</v>
      </c>
      <c r="I535" s="74">
        <v>0.68769999999999998</v>
      </c>
      <c r="L535" s="67"/>
      <c r="M535" s="67"/>
      <c r="N535" s="58">
        <f t="shared" si="32"/>
        <v>0.62597500000000017</v>
      </c>
      <c r="O535" s="67"/>
      <c r="W535" s="77"/>
      <c r="AA535" s="58">
        <f t="shared" si="35"/>
        <v>532</v>
      </c>
      <c r="AB535" s="58" t="s">
        <v>1180</v>
      </c>
      <c r="AC535" s="58" t="s">
        <v>1181</v>
      </c>
      <c r="AE535" s="70"/>
      <c r="AF535" s="71">
        <f t="shared" si="33"/>
        <v>0.69552777777777797</v>
      </c>
      <c r="AG535" s="70">
        <f t="shared" si="34"/>
        <v>0.62597500000000017</v>
      </c>
      <c r="AH535" s="70">
        <f t="shared" si="31"/>
        <v>0.62597500000000017</v>
      </c>
      <c r="AI535" s="53"/>
      <c r="AJ535" s="53"/>
      <c r="AK535" s="72"/>
      <c r="AL535" s="70">
        <v>0.62597500000000017</v>
      </c>
      <c r="AM535" s="70"/>
      <c r="AN535" s="70"/>
      <c r="AP535" s="70"/>
      <c r="AQ535" s="70"/>
    </row>
    <row r="536" spans="1:43" ht="12.75" customHeight="1" x14ac:dyDescent="0.2">
      <c r="A536" s="43"/>
      <c r="B536" s="64" t="s">
        <v>1183</v>
      </c>
      <c r="C536" s="65" t="s">
        <v>1182</v>
      </c>
      <c r="D536" s="66">
        <v>0.60199999999999998</v>
      </c>
      <c r="E536" s="66">
        <v>0.52405999999999997</v>
      </c>
      <c r="F536" s="66">
        <v>0.72968</v>
      </c>
      <c r="G536" s="66">
        <v>4.4765300000000003</v>
      </c>
      <c r="H536" s="66">
        <v>6.1035599999999999</v>
      </c>
      <c r="I536" s="74">
        <v>0.66135999999999995</v>
      </c>
      <c r="L536" s="67"/>
      <c r="M536" s="67"/>
      <c r="N536" s="58">
        <f t="shared" si="32"/>
        <v>0.60199999999999998</v>
      </c>
      <c r="O536" s="67"/>
      <c r="W536" s="77"/>
      <c r="AA536" s="58">
        <f t="shared" si="35"/>
        <v>533</v>
      </c>
      <c r="AB536" s="58" t="s">
        <v>1182</v>
      </c>
      <c r="AC536" s="58" t="s">
        <v>1183</v>
      </c>
      <c r="AE536" s="70"/>
      <c r="AF536" s="71">
        <f t="shared" si="33"/>
        <v>0.66888888888888887</v>
      </c>
      <c r="AG536" s="70">
        <f t="shared" si="34"/>
        <v>0.60199999999999998</v>
      </c>
      <c r="AH536" s="70">
        <f t="shared" si="31"/>
        <v>0.60199999999999998</v>
      </c>
      <c r="AI536" s="53"/>
      <c r="AJ536" s="53"/>
      <c r="AK536" s="72"/>
      <c r="AL536" s="70">
        <v>0.60199999999999998</v>
      </c>
      <c r="AM536" s="70"/>
      <c r="AN536" s="70"/>
      <c r="AP536" s="70"/>
      <c r="AQ536" s="70"/>
    </row>
    <row r="537" spans="1:43" ht="12.75" customHeight="1" x14ac:dyDescent="0.2">
      <c r="A537" s="43"/>
      <c r="B537" s="64" t="s">
        <v>1185</v>
      </c>
      <c r="C537" s="65" t="s">
        <v>1184</v>
      </c>
      <c r="D537" s="66">
        <v>0.14000000000000001</v>
      </c>
      <c r="E537" s="66">
        <v>0.12187000000000001</v>
      </c>
      <c r="F537" s="66">
        <v>0.16969000000000001</v>
      </c>
      <c r="G537" s="66">
        <v>1.04105</v>
      </c>
      <c r="H537" s="66">
        <v>1.41943</v>
      </c>
      <c r="I537" s="74">
        <v>0.15379999999999999</v>
      </c>
      <c r="L537" s="67"/>
      <c r="M537" s="67"/>
      <c r="N537" s="58">
        <f t="shared" si="32"/>
        <v>0.14000000000000001</v>
      </c>
      <c r="O537" s="67"/>
      <c r="W537" s="77"/>
      <c r="AA537" s="58">
        <f t="shared" si="35"/>
        <v>534</v>
      </c>
      <c r="AB537" s="58" t="s">
        <v>1184</v>
      </c>
      <c r="AC537" s="58" t="s">
        <v>1185</v>
      </c>
      <c r="AE537" s="70"/>
      <c r="AF537" s="71">
        <f t="shared" si="33"/>
        <v>0.15555555555555556</v>
      </c>
      <c r="AG537" s="70">
        <f t="shared" si="34"/>
        <v>0.14000000000000001</v>
      </c>
      <c r="AH537" s="70">
        <f t="shared" si="31"/>
        <v>0.14000000000000001</v>
      </c>
      <c r="AI537" s="53"/>
      <c r="AJ537" s="53"/>
      <c r="AK537" s="72"/>
      <c r="AL537" s="70">
        <v>0.14000000000000001</v>
      </c>
      <c r="AM537" s="70"/>
      <c r="AN537" s="70"/>
      <c r="AP537" s="70"/>
      <c r="AQ537" s="70"/>
    </row>
    <row r="538" spans="1:43" ht="12.75" customHeight="1" x14ac:dyDescent="0.2">
      <c r="A538" s="43"/>
      <c r="B538" s="64" t="s">
        <v>1187</v>
      </c>
      <c r="C538" s="65" t="s">
        <v>1186</v>
      </c>
      <c r="D538" s="66">
        <v>2.9000000000000001E-2</v>
      </c>
      <c r="E538" s="66">
        <v>2.5250000000000002E-2</v>
      </c>
      <c r="F538" s="66">
        <v>3.5150000000000001E-2</v>
      </c>
      <c r="G538" s="66">
        <v>0.21565000000000001</v>
      </c>
      <c r="H538" s="66">
        <v>0.29403000000000001</v>
      </c>
      <c r="I538" s="74">
        <v>3.1859999999999999E-2</v>
      </c>
      <c r="L538" s="67"/>
      <c r="M538" s="67"/>
      <c r="N538" s="58">
        <f t="shared" si="32"/>
        <v>2.9000000000000001E-2</v>
      </c>
      <c r="O538" s="67"/>
      <c r="W538" s="77"/>
      <c r="AA538" s="58">
        <f t="shared" si="35"/>
        <v>535</v>
      </c>
      <c r="AB538" s="58" t="s">
        <v>1186</v>
      </c>
      <c r="AC538" s="58" t="s">
        <v>1187</v>
      </c>
      <c r="AE538" s="70"/>
      <c r="AF538" s="71">
        <f t="shared" si="33"/>
        <v>3.2222222222222222E-2</v>
      </c>
      <c r="AG538" s="70">
        <f t="shared" si="34"/>
        <v>2.9000000000000001E-2</v>
      </c>
      <c r="AH538" s="70">
        <f t="shared" si="31"/>
        <v>2.9000000000000001E-2</v>
      </c>
      <c r="AI538" s="53"/>
      <c r="AJ538" s="53"/>
      <c r="AK538" s="72"/>
      <c r="AL538" s="70">
        <v>2.9000000000000001E-2</v>
      </c>
      <c r="AM538" s="70"/>
      <c r="AN538" s="70"/>
      <c r="AP538" s="70"/>
      <c r="AQ538" s="70"/>
    </row>
    <row r="539" spans="1:43" ht="12.75" customHeight="1" x14ac:dyDescent="0.2">
      <c r="A539" s="43"/>
      <c r="B539" s="64" t="s">
        <v>1189</v>
      </c>
      <c r="C539" s="65" t="s">
        <v>1188</v>
      </c>
      <c r="D539" s="66">
        <v>2.9000000000000001E-2</v>
      </c>
      <c r="E539" s="66">
        <v>2.5250000000000002E-2</v>
      </c>
      <c r="F539" s="66">
        <v>3.5150000000000001E-2</v>
      </c>
      <c r="G539" s="66">
        <v>0.21565000000000001</v>
      </c>
      <c r="H539" s="66">
        <v>0.29403000000000001</v>
      </c>
      <c r="I539" s="74">
        <v>3.1859999999999999E-2</v>
      </c>
      <c r="L539" s="67"/>
      <c r="M539" s="67"/>
      <c r="N539" s="58">
        <f t="shared" si="32"/>
        <v>2.9000000000000001E-2</v>
      </c>
      <c r="O539" s="67"/>
      <c r="W539" s="77"/>
      <c r="AA539" s="58">
        <f t="shared" si="35"/>
        <v>536</v>
      </c>
      <c r="AB539" s="58" t="s">
        <v>1188</v>
      </c>
      <c r="AC539" s="58" t="s">
        <v>1189</v>
      </c>
      <c r="AE539" s="70"/>
      <c r="AF539" s="71">
        <f t="shared" si="33"/>
        <v>3.2222222222222222E-2</v>
      </c>
      <c r="AG539" s="70">
        <f t="shared" si="34"/>
        <v>2.9000000000000001E-2</v>
      </c>
      <c r="AH539" s="70">
        <f t="shared" si="31"/>
        <v>2.9000000000000001E-2</v>
      </c>
      <c r="AI539" s="53"/>
      <c r="AJ539" s="53"/>
      <c r="AK539" s="72"/>
      <c r="AL539" s="70">
        <v>2.9000000000000001E-2</v>
      </c>
      <c r="AM539" s="70"/>
      <c r="AN539" s="70"/>
      <c r="AP539" s="70"/>
      <c r="AQ539" s="70"/>
    </row>
    <row r="540" spans="1:43" ht="12.75" customHeight="1" x14ac:dyDescent="0.2">
      <c r="A540" s="43"/>
      <c r="B540" s="64" t="s">
        <v>1191</v>
      </c>
      <c r="C540" s="65" t="s">
        <v>1190</v>
      </c>
      <c r="D540" s="66">
        <v>0.19500000000000001</v>
      </c>
      <c r="E540" s="66">
        <v>0.16975000000000001</v>
      </c>
      <c r="F540" s="66">
        <v>0.23635999999999999</v>
      </c>
      <c r="G540" s="66">
        <v>1.45004</v>
      </c>
      <c r="H540" s="66">
        <v>1.9770700000000001</v>
      </c>
      <c r="I540" s="74">
        <v>0.21423</v>
      </c>
      <c r="L540" s="67"/>
      <c r="M540" s="67"/>
      <c r="N540" s="58">
        <f t="shared" si="32"/>
        <v>0.19500000000000001</v>
      </c>
      <c r="O540" s="67"/>
      <c r="W540" s="77"/>
      <c r="AA540" s="58">
        <f t="shared" si="35"/>
        <v>537</v>
      </c>
      <c r="AB540" s="58" t="s">
        <v>1190</v>
      </c>
      <c r="AC540" s="58" t="s">
        <v>1191</v>
      </c>
      <c r="AE540" s="70"/>
      <c r="AF540" s="71">
        <f t="shared" si="33"/>
        <v>0.21666666666666667</v>
      </c>
      <c r="AG540" s="70">
        <f t="shared" si="34"/>
        <v>0.19500000000000001</v>
      </c>
      <c r="AH540" s="70">
        <f t="shared" si="31"/>
        <v>0.19500000000000001</v>
      </c>
      <c r="AI540" s="53"/>
      <c r="AJ540" s="53"/>
      <c r="AK540" s="72"/>
      <c r="AL540" s="70">
        <v>0.19500000000000001</v>
      </c>
      <c r="AM540" s="70"/>
      <c r="AN540" s="70"/>
      <c r="AP540" s="70"/>
      <c r="AQ540" s="70"/>
    </row>
    <row r="541" spans="1:43" ht="12.75" customHeight="1" x14ac:dyDescent="0.2">
      <c r="A541" s="43"/>
      <c r="B541" s="64" t="s">
        <v>1193</v>
      </c>
      <c r="C541" s="65" t="s">
        <v>1192</v>
      </c>
      <c r="D541" s="66">
        <v>0.49</v>
      </c>
      <c r="E541" s="66">
        <v>0.42655999999999999</v>
      </c>
      <c r="F541" s="66">
        <v>0.59392999999999996</v>
      </c>
      <c r="G541" s="66">
        <v>3.6436899999999999</v>
      </c>
      <c r="H541" s="66">
        <v>4.9680099999999996</v>
      </c>
      <c r="I541" s="74">
        <v>0.53830999999999996</v>
      </c>
      <c r="L541" s="67"/>
      <c r="M541" s="67"/>
      <c r="N541" s="58">
        <f t="shared" si="32"/>
        <v>0.49</v>
      </c>
      <c r="O541" s="67"/>
      <c r="W541" s="77"/>
      <c r="AA541" s="58">
        <f t="shared" si="35"/>
        <v>538</v>
      </c>
      <c r="AB541" s="58" t="s">
        <v>1192</v>
      </c>
      <c r="AC541" s="58" t="s">
        <v>1193</v>
      </c>
      <c r="AE541" s="70"/>
      <c r="AF541" s="71">
        <f t="shared" si="33"/>
        <v>0.5444444444444444</v>
      </c>
      <c r="AG541" s="70">
        <f t="shared" si="34"/>
        <v>0.49</v>
      </c>
      <c r="AH541" s="70">
        <f t="shared" si="31"/>
        <v>0.49</v>
      </c>
      <c r="AI541" s="53"/>
      <c r="AJ541" s="53"/>
      <c r="AK541" s="72"/>
      <c r="AL541" s="70">
        <v>0.49</v>
      </c>
      <c r="AM541" s="70"/>
      <c r="AN541" s="70"/>
      <c r="AP541" s="70"/>
      <c r="AQ541" s="70"/>
    </row>
    <row r="542" spans="1:43" ht="12.75" customHeight="1" x14ac:dyDescent="0.2">
      <c r="A542" s="43"/>
      <c r="B542" s="64" t="s">
        <v>1195</v>
      </c>
      <c r="C542" s="65" t="s">
        <v>1194</v>
      </c>
      <c r="D542" s="66">
        <v>0.38</v>
      </c>
      <c r="E542" s="66">
        <v>0.33079999999999998</v>
      </c>
      <c r="F542" s="66">
        <v>0.46060000000000001</v>
      </c>
      <c r="G542" s="66">
        <v>2.82572</v>
      </c>
      <c r="H542" s="66">
        <v>3.8527399999999998</v>
      </c>
      <c r="I542" s="74">
        <v>0.41747000000000001</v>
      </c>
      <c r="L542" s="67"/>
      <c r="M542" s="67"/>
      <c r="N542" s="58">
        <f t="shared" si="32"/>
        <v>0.38</v>
      </c>
      <c r="O542" s="67"/>
      <c r="W542" s="77"/>
      <c r="AA542" s="58">
        <f t="shared" si="35"/>
        <v>539</v>
      </c>
      <c r="AB542" s="58" t="s">
        <v>1194</v>
      </c>
      <c r="AC542" s="58" t="s">
        <v>1195</v>
      </c>
      <c r="AE542" s="70"/>
      <c r="AF542" s="71">
        <f t="shared" si="33"/>
        <v>0.42222222222222222</v>
      </c>
      <c r="AG542" s="70">
        <f t="shared" si="34"/>
        <v>0.38</v>
      </c>
      <c r="AH542" s="70">
        <f t="shared" si="31"/>
        <v>0.38</v>
      </c>
      <c r="AI542" s="53"/>
      <c r="AJ542" s="53"/>
      <c r="AK542" s="72"/>
      <c r="AL542" s="70">
        <v>0.38</v>
      </c>
      <c r="AM542" s="70"/>
      <c r="AN542" s="70"/>
      <c r="AP542" s="70"/>
      <c r="AQ542" s="70"/>
    </row>
    <row r="543" spans="1:43" ht="12.75" customHeight="1" x14ac:dyDescent="0.2">
      <c r="A543" s="43"/>
      <c r="B543" s="64" t="s">
        <v>1197</v>
      </c>
      <c r="C543" s="65" t="s">
        <v>1196</v>
      </c>
      <c r="D543" s="66">
        <v>2.4299999999999999E-2</v>
      </c>
      <c r="E543" s="66">
        <v>2.1149999999999999E-2</v>
      </c>
      <c r="F543" s="66">
        <v>2.945E-2</v>
      </c>
      <c r="G543" s="66">
        <v>0.1807</v>
      </c>
      <c r="H543" s="66">
        <v>0.24637000000000001</v>
      </c>
      <c r="I543" s="74">
        <v>2.6700000000000002E-2</v>
      </c>
      <c r="L543" s="67"/>
      <c r="M543" s="67"/>
      <c r="N543" s="58">
        <f t="shared" si="32"/>
        <v>2.4299999999999999E-2</v>
      </c>
      <c r="O543" s="67"/>
      <c r="W543" s="77"/>
      <c r="AA543" s="58">
        <f t="shared" si="35"/>
        <v>540</v>
      </c>
      <c r="AB543" s="58" t="s">
        <v>1196</v>
      </c>
      <c r="AC543" s="58" t="s">
        <v>1197</v>
      </c>
      <c r="AE543" s="70"/>
      <c r="AF543" s="71">
        <f t="shared" si="33"/>
        <v>2.6999999999999996E-2</v>
      </c>
      <c r="AG543" s="70">
        <f t="shared" si="34"/>
        <v>2.4299999999999999E-2</v>
      </c>
      <c r="AH543" s="70">
        <f t="shared" si="31"/>
        <v>2.4299999999999999E-2</v>
      </c>
      <c r="AI543" s="53"/>
      <c r="AJ543" s="53"/>
      <c r="AK543" s="72"/>
      <c r="AL543" s="70">
        <v>2.4299999999999999E-2</v>
      </c>
      <c r="AM543" s="70"/>
      <c r="AN543" s="70"/>
      <c r="AP543" s="70"/>
      <c r="AQ543" s="70"/>
    </row>
    <row r="544" spans="1:43" ht="12.75" customHeight="1" x14ac:dyDescent="0.2">
      <c r="A544" s="43"/>
      <c r="B544" s="64" t="s">
        <v>1199</v>
      </c>
      <c r="C544" s="65" t="s">
        <v>1198</v>
      </c>
      <c r="D544" s="66">
        <v>0.28999999999999998</v>
      </c>
      <c r="E544" s="66">
        <v>0.25245000000000001</v>
      </c>
      <c r="F544" s="66">
        <v>0.35150999999999999</v>
      </c>
      <c r="G544" s="66">
        <v>2.1564700000000001</v>
      </c>
      <c r="H544" s="66">
        <v>2.9402499999999998</v>
      </c>
      <c r="I544" s="74">
        <v>0.31858999999999998</v>
      </c>
      <c r="L544" s="67"/>
      <c r="M544" s="67"/>
      <c r="N544" s="58">
        <f t="shared" si="32"/>
        <v>0.28999999999999998</v>
      </c>
      <c r="O544" s="67"/>
      <c r="W544" s="77"/>
      <c r="AA544" s="58">
        <f t="shared" si="35"/>
        <v>541</v>
      </c>
      <c r="AB544" s="58" t="s">
        <v>1198</v>
      </c>
      <c r="AC544" s="58" t="s">
        <v>1199</v>
      </c>
      <c r="AE544" s="70"/>
      <c r="AF544" s="71">
        <f t="shared" si="33"/>
        <v>0.32222222222222219</v>
      </c>
      <c r="AG544" s="70">
        <f t="shared" si="34"/>
        <v>0.28999999999999998</v>
      </c>
      <c r="AH544" s="70">
        <f t="shared" si="31"/>
        <v>0.28999999999999998</v>
      </c>
      <c r="AI544" s="53"/>
      <c r="AJ544" s="53"/>
      <c r="AK544" s="72"/>
      <c r="AL544" s="70">
        <v>0.28999999999999998</v>
      </c>
      <c r="AM544" s="70"/>
      <c r="AN544" s="70"/>
      <c r="AP544" s="70"/>
      <c r="AQ544" s="70"/>
    </row>
    <row r="545" spans="1:43" ht="12.75" customHeight="1" x14ac:dyDescent="0.2">
      <c r="A545" s="43"/>
      <c r="B545" s="64" t="s">
        <v>1201</v>
      </c>
      <c r="C545" s="65" t="s">
        <v>1200</v>
      </c>
      <c r="D545" s="66">
        <v>0.2</v>
      </c>
      <c r="E545" s="66">
        <v>0.17410999999999999</v>
      </c>
      <c r="F545" s="66">
        <v>0.24242</v>
      </c>
      <c r="G545" s="66">
        <v>1.48722</v>
      </c>
      <c r="H545" s="66">
        <v>2.0277599999999998</v>
      </c>
      <c r="I545" s="74">
        <v>0.21972</v>
      </c>
      <c r="L545" s="67"/>
      <c r="M545" s="67"/>
      <c r="N545" s="58">
        <f t="shared" si="32"/>
        <v>0.2</v>
      </c>
      <c r="O545" s="67"/>
      <c r="W545" s="77"/>
      <c r="AA545" s="58">
        <f t="shared" si="35"/>
        <v>542</v>
      </c>
      <c r="AB545" s="58" t="s">
        <v>1200</v>
      </c>
      <c r="AC545" s="58" t="s">
        <v>1201</v>
      </c>
      <c r="AE545" s="70"/>
      <c r="AF545" s="71">
        <f t="shared" si="33"/>
        <v>0.22222222222222224</v>
      </c>
      <c r="AG545" s="70">
        <f t="shared" si="34"/>
        <v>0.2</v>
      </c>
      <c r="AH545" s="70">
        <f t="shared" si="31"/>
        <v>0.2</v>
      </c>
      <c r="AI545" s="53"/>
      <c r="AJ545" s="53"/>
      <c r="AK545" s="72"/>
      <c r="AL545" s="70">
        <v>0.2</v>
      </c>
      <c r="AM545" s="70"/>
      <c r="AN545" s="70"/>
      <c r="AP545" s="70"/>
      <c r="AQ545" s="70"/>
    </row>
    <row r="546" spans="1:43" ht="12.75" customHeight="1" x14ac:dyDescent="0.2">
      <c r="A546" s="43"/>
      <c r="B546" s="64" t="s">
        <v>1203</v>
      </c>
      <c r="C546" s="65" t="s">
        <v>1202</v>
      </c>
      <c r="D546" s="66">
        <v>0.79</v>
      </c>
      <c r="E546" s="66">
        <v>0.68772</v>
      </c>
      <c r="F546" s="66">
        <v>0.95755999999999997</v>
      </c>
      <c r="G546" s="66">
        <v>5.8745200000000004</v>
      </c>
      <c r="H546" s="66">
        <v>8.0096500000000006</v>
      </c>
      <c r="I546" s="74">
        <v>0.86789000000000005</v>
      </c>
      <c r="L546" s="67"/>
      <c r="M546" s="67"/>
      <c r="N546" s="58">
        <f t="shared" si="32"/>
        <v>0.79</v>
      </c>
      <c r="O546" s="67"/>
      <c r="W546" s="77"/>
      <c r="AA546" s="58">
        <f t="shared" si="35"/>
        <v>543</v>
      </c>
      <c r="AB546" s="58" t="s">
        <v>1202</v>
      </c>
      <c r="AC546" s="58" t="s">
        <v>1203</v>
      </c>
      <c r="AE546" s="70"/>
      <c r="AF546" s="71">
        <f t="shared" si="33"/>
        <v>0.87777777777777777</v>
      </c>
      <c r="AG546" s="70">
        <f t="shared" si="34"/>
        <v>0.79</v>
      </c>
      <c r="AH546" s="70">
        <f t="shared" si="31"/>
        <v>0.79</v>
      </c>
      <c r="AI546" s="53"/>
      <c r="AJ546" s="53"/>
      <c r="AK546" s="72"/>
      <c r="AL546" s="70">
        <v>0.79</v>
      </c>
      <c r="AM546" s="70"/>
      <c r="AN546" s="70"/>
      <c r="AP546" s="70"/>
      <c r="AQ546" s="70"/>
    </row>
    <row r="547" spans="1:43" ht="12.75" customHeight="1" x14ac:dyDescent="0.2">
      <c r="A547" s="43"/>
      <c r="B547" s="64" t="s">
        <v>1205</v>
      </c>
      <c r="C547" s="65" t="s">
        <v>1204</v>
      </c>
      <c r="D547" s="66">
        <v>0.88</v>
      </c>
      <c r="E547" s="66">
        <v>0.76607000000000003</v>
      </c>
      <c r="F547" s="66">
        <v>1.0666500000000001</v>
      </c>
      <c r="G547" s="66">
        <v>6.5437700000000003</v>
      </c>
      <c r="H547" s="66">
        <v>8.9221400000000006</v>
      </c>
      <c r="I547" s="74">
        <v>0.96677000000000002</v>
      </c>
      <c r="L547" s="67"/>
      <c r="M547" s="67"/>
      <c r="N547" s="58">
        <f t="shared" si="32"/>
        <v>0.88</v>
      </c>
      <c r="O547" s="67"/>
      <c r="W547" s="77"/>
      <c r="AA547" s="58">
        <f t="shared" si="35"/>
        <v>544</v>
      </c>
      <c r="AB547" s="58" t="s">
        <v>1204</v>
      </c>
      <c r="AC547" s="58" t="s">
        <v>1205</v>
      </c>
      <c r="AE547" s="70"/>
      <c r="AF547" s="71">
        <f t="shared" si="33"/>
        <v>0.97777777777777775</v>
      </c>
      <c r="AG547" s="70">
        <f t="shared" si="34"/>
        <v>0.88</v>
      </c>
      <c r="AH547" s="70">
        <f t="shared" si="31"/>
        <v>0.88</v>
      </c>
      <c r="AI547" s="53"/>
      <c r="AJ547" s="53"/>
      <c r="AK547" s="72"/>
      <c r="AL547" s="70">
        <v>0.88</v>
      </c>
      <c r="AM547" s="70"/>
      <c r="AN547" s="70"/>
      <c r="AP547" s="70"/>
      <c r="AQ547" s="70"/>
    </row>
    <row r="548" spans="1:43" ht="12.75" customHeight="1" x14ac:dyDescent="0.2">
      <c r="A548" s="43"/>
      <c r="B548" s="64" t="s">
        <v>1207</v>
      </c>
      <c r="C548" s="65" t="s">
        <v>1206</v>
      </c>
      <c r="D548" s="66">
        <v>0.79</v>
      </c>
      <c r="E548" s="66">
        <v>0.68772</v>
      </c>
      <c r="F548" s="66">
        <v>0.95755999999999997</v>
      </c>
      <c r="G548" s="66">
        <v>5.8745200000000004</v>
      </c>
      <c r="H548" s="66">
        <v>8.0096500000000006</v>
      </c>
      <c r="I548" s="74">
        <v>0.86789000000000005</v>
      </c>
      <c r="L548" s="67"/>
      <c r="M548" s="67"/>
      <c r="N548" s="58">
        <f t="shared" si="32"/>
        <v>0.79</v>
      </c>
      <c r="O548" s="67"/>
      <c r="W548" s="77"/>
      <c r="AA548" s="58">
        <f t="shared" si="35"/>
        <v>545</v>
      </c>
      <c r="AB548" s="58" t="s">
        <v>1206</v>
      </c>
      <c r="AC548" s="58" t="s">
        <v>1207</v>
      </c>
      <c r="AE548" s="70"/>
      <c r="AF548" s="71">
        <f t="shared" si="33"/>
        <v>0.87777777777777777</v>
      </c>
      <c r="AG548" s="70">
        <f t="shared" si="34"/>
        <v>0.79</v>
      </c>
      <c r="AH548" s="70">
        <f t="shared" si="31"/>
        <v>0.79</v>
      </c>
      <c r="AI548" s="53"/>
      <c r="AJ548" s="53"/>
      <c r="AK548" s="72"/>
      <c r="AL548" s="70">
        <v>0.79</v>
      </c>
      <c r="AM548" s="70"/>
      <c r="AN548" s="70"/>
      <c r="AP548" s="70"/>
      <c r="AQ548" s="70"/>
    </row>
    <row r="549" spans="1:43" ht="12.75" customHeight="1" x14ac:dyDescent="0.2">
      <c r="A549" s="43"/>
      <c r="B549" s="64" t="s">
        <v>1209</v>
      </c>
      <c r="C549" s="65" t="s">
        <v>1208</v>
      </c>
      <c r="D549" s="66">
        <v>0.79</v>
      </c>
      <c r="E549" s="66">
        <v>0.68772</v>
      </c>
      <c r="F549" s="66">
        <v>0.95755999999999997</v>
      </c>
      <c r="G549" s="66">
        <v>5.8745200000000004</v>
      </c>
      <c r="H549" s="66">
        <v>8.0096500000000006</v>
      </c>
      <c r="I549" s="74">
        <v>0.86789000000000005</v>
      </c>
      <c r="L549" s="67"/>
      <c r="M549" s="67"/>
      <c r="N549" s="58">
        <f t="shared" si="32"/>
        <v>0.79</v>
      </c>
      <c r="O549" s="67"/>
      <c r="W549" s="77"/>
      <c r="AA549" s="58">
        <f t="shared" si="35"/>
        <v>546</v>
      </c>
      <c r="AB549" s="58" t="s">
        <v>1208</v>
      </c>
      <c r="AC549" s="58" t="s">
        <v>1209</v>
      </c>
      <c r="AE549" s="70"/>
      <c r="AF549" s="71">
        <f t="shared" si="33"/>
        <v>0.87777777777777777</v>
      </c>
      <c r="AG549" s="70">
        <f t="shared" si="34"/>
        <v>0.79</v>
      </c>
      <c r="AH549" s="70">
        <f t="shared" si="31"/>
        <v>0.79</v>
      </c>
      <c r="AI549" s="53"/>
      <c r="AJ549" s="53"/>
      <c r="AK549" s="72"/>
      <c r="AL549" s="70">
        <v>0.79</v>
      </c>
      <c r="AM549" s="70"/>
      <c r="AN549" s="70"/>
      <c r="AP549" s="70"/>
      <c r="AQ549" s="70"/>
    </row>
    <row r="550" spans="1:43" ht="12.75" customHeight="1" x14ac:dyDescent="0.2">
      <c r="A550" s="43"/>
      <c r="B550" s="64" t="s">
        <v>1211</v>
      </c>
      <c r="C550" s="65" t="s">
        <v>1210</v>
      </c>
      <c r="D550" s="66">
        <v>0.79</v>
      </c>
      <c r="E550" s="66">
        <v>0.68772</v>
      </c>
      <c r="F550" s="66">
        <v>0.95755999999999997</v>
      </c>
      <c r="G550" s="66">
        <v>5.8745200000000004</v>
      </c>
      <c r="H550" s="66">
        <v>8.0096500000000006</v>
      </c>
      <c r="I550" s="74">
        <v>0.86789000000000005</v>
      </c>
      <c r="L550" s="67"/>
      <c r="M550" s="67"/>
      <c r="N550" s="58">
        <f t="shared" si="32"/>
        <v>0.79</v>
      </c>
      <c r="O550" s="67"/>
      <c r="W550" s="77"/>
      <c r="AA550" s="58">
        <f t="shared" si="35"/>
        <v>547</v>
      </c>
      <c r="AB550" s="58" t="s">
        <v>1210</v>
      </c>
      <c r="AC550" s="58" t="s">
        <v>1211</v>
      </c>
      <c r="AE550" s="70"/>
      <c r="AF550" s="71">
        <f t="shared" si="33"/>
        <v>0.87777777777777777</v>
      </c>
      <c r="AG550" s="70">
        <f t="shared" si="34"/>
        <v>0.79</v>
      </c>
      <c r="AH550" s="70">
        <f t="shared" si="31"/>
        <v>0.79</v>
      </c>
      <c r="AI550" s="53"/>
      <c r="AJ550" s="53"/>
      <c r="AK550" s="72"/>
      <c r="AL550" s="70">
        <v>0.79</v>
      </c>
      <c r="AM550" s="70"/>
      <c r="AN550" s="70"/>
      <c r="AP550" s="70"/>
      <c r="AQ550" s="70"/>
    </row>
    <row r="551" spans="1:43" ht="12.75" customHeight="1" x14ac:dyDescent="0.2">
      <c r="A551" s="43"/>
      <c r="B551" s="64" t="s">
        <v>1213</v>
      </c>
      <c r="C551" s="65" t="s">
        <v>1212</v>
      </c>
      <c r="D551" s="66">
        <v>0.69</v>
      </c>
      <c r="E551" s="66">
        <v>0.60067000000000004</v>
      </c>
      <c r="F551" s="66">
        <v>0.83635000000000004</v>
      </c>
      <c r="G551" s="66">
        <v>5.1309100000000001</v>
      </c>
      <c r="H551" s="66">
        <v>6.9957700000000003</v>
      </c>
      <c r="I551" s="74">
        <v>0.75802999999999998</v>
      </c>
      <c r="L551" s="67"/>
      <c r="M551" s="67"/>
      <c r="N551" s="58">
        <f t="shared" si="32"/>
        <v>0.69</v>
      </c>
      <c r="O551" s="67"/>
      <c r="W551" s="77"/>
      <c r="AA551" s="58">
        <f t="shared" si="35"/>
        <v>548</v>
      </c>
      <c r="AB551" s="58" t="s">
        <v>1212</v>
      </c>
      <c r="AC551" s="58" t="s">
        <v>1213</v>
      </c>
      <c r="AE551" s="70"/>
      <c r="AF551" s="71">
        <f t="shared" si="33"/>
        <v>0.76666666666666661</v>
      </c>
      <c r="AG551" s="70">
        <f t="shared" si="34"/>
        <v>0.69</v>
      </c>
      <c r="AH551" s="70">
        <f t="shared" si="31"/>
        <v>0.69</v>
      </c>
      <c r="AI551" s="53"/>
      <c r="AJ551" s="53"/>
      <c r="AK551" s="72"/>
      <c r="AL551" s="70">
        <v>0.69</v>
      </c>
      <c r="AM551" s="70"/>
      <c r="AN551" s="70"/>
      <c r="AP551" s="70"/>
      <c r="AQ551" s="70"/>
    </row>
    <row r="552" spans="1:43" ht="12.75" customHeight="1" x14ac:dyDescent="0.2">
      <c r="A552" s="43"/>
      <c r="B552" s="64" t="s">
        <v>1215</v>
      </c>
      <c r="C552" s="65" t="s">
        <v>1214</v>
      </c>
      <c r="D552" s="66">
        <v>0.27500000000000002</v>
      </c>
      <c r="E552" s="66">
        <v>0.2394</v>
      </c>
      <c r="F552" s="66">
        <v>0.33333000000000002</v>
      </c>
      <c r="G552" s="66">
        <v>2.0449299999999999</v>
      </c>
      <c r="H552" s="66">
        <v>2.78817</v>
      </c>
      <c r="I552" s="74">
        <v>0.30212</v>
      </c>
      <c r="L552" s="67"/>
      <c r="M552" s="67"/>
      <c r="N552" s="58">
        <f t="shared" si="32"/>
        <v>0.27500000000000002</v>
      </c>
      <c r="O552" s="67"/>
      <c r="W552" s="77"/>
      <c r="AA552" s="58">
        <f t="shared" si="35"/>
        <v>549</v>
      </c>
      <c r="AB552" s="58" t="s">
        <v>1214</v>
      </c>
      <c r="AC552" s="58" t="s">
        <v>1215</v>
      </c>
      <c r="AE552" s="70"/>
      <c r="AF552" s="71">
        <f t="shared" si="33"/>
        <v>0.30555555555555558</v>
      </c>
      <c r="AG552" s="70">
        <f t="shared" si="34"/>
        <v>0.27500000000000002</v>
      </c>
      <c r="AH552" s="70">
        <f t="shared" si="31"/>
        <v>0.27500000000000002</v>
      </c>
      <c r="AI552" s="53"/>
      <c r="AJ552" s="53"/>
      <c r="AK552" s="72"/>
      <c r="AL552" s="70">
        <v>0.27500000000000002</v>
      </c>
      <c r="AM552" s="70"/>
      <c r="AN552" s="70"/>
      <c r="AP552" s="70"/>
      <c r="AQ552" s="70"/>
    </row>
    <row r="553" spans="1:43" ht="12.75" customHeight="1" x14ac:dyDescent="0.2">
      <c r="A553" s="43"/>
      <c r="B553" s="64" t="s">
        <v>1217</v>
      </c>
      <c r="C553" s="65" t="s">
        <v>1216</v>
      </c>
      <c r="D553" s="66">
        <v>0.39989999999999998</v>
      </c>
      <c r="E553" s="66">
        <v>0.34811999999999999</v>
      </c>
      <c r="F553" s="66">
        <v>0.48471999999999998</v>
      </c>
      <c r="G553" s="66">
        <v>2.9737</v>
      </c>
      <c r="H553" s="66">
        <v>4.0545099999999996</v>
      </c>
      <c r="I553" s="74">
        <v>0.43933</v>
      </c>
      <c r="L553" s="67"/>
      <c r="M553" s="67"/>
      <c r="N553" s="58">
        <f t="shared" si="32"/>
        <v>0.39989999999999998</v>
      </c>
      <c r="O553" s="67"/>
      <c r="W553" s="77"/>
      <c r="AA553" s="58">
        <f t="shared" si="35"/>
        <v>550</v>
      </c>
      <c r="AB553" s="58" t="s">
        <v>1216</v>
      </c>
      <c r="AC553" s="58" t="s">
        <v>1217</v>
      </c>
      <c r="AE553" s="70"/>
      <c r="AF553" s="71">
        <f t="shared" si="33"/>
        <v>0.4443333333333333</v>
      </c>
      <c r="AG553" s="70">
        <f t="shared" si="34"/>
        <v>0.39989999999999998</v>
      </c>
      <c r="AH553" s="70">
        <f t="shared" si="31"/>
        <v>0.39989999999999998</v>
      </c>
      <c r="AI553" s="53"/>
      <c r="AJ553" s="53"/>
      <c r="AK553" s="72"/>
      <c r="AL553" s="70">
        <v>0.39989999999999998</v>
      </c>
      <c r="AM553" s="70"/>
      <c r="AN553" s="70"/>
      <c r="AP553" s="70"/>
      <c r="AQ553" s="70"/>
    </row>
    <row r="554" spans="1:43" ht="12.75" customHeight="1" x14ac:dyDescent="0.2">
      <c r="A554" s="43"/>
      <c r="B554" s="64" t="s">
        <v>1219</v>
      </c>
      <c r="C554" s="65" t="s">
        <v>1218</v>
      </c>
      <c r="D554" s="66">
        <v>0.33200000000000002</v>
      </c>
      <c r="E554" s="66">
        <v>0.28902</v>
      </c>
      <c r="F554" s="66">
        <v>0.40242</v>
      </c>
      <c r="G554" s="66">
        <v>2.4687899999999998</v>
      </c>
      <c r="H554" s="66">
        <v>3.3660800000000002</v>
      </c>
      <c r="I554" s="74">
        <v>0.36474000000000001</v>
      </c>
      <c r="L554" s="67"/>
      <c r="M554" s="67"/>
      <c r="N554" s="58">
        <f t="shared" si="32"/>
        <v>0.33200000000000002</v>
      </c>
      <c r="O554" s="67"/>
      <c r="W554" s="77"/>
      <c r="AA554" s="58">
        <f t="shared" si="35"/>
        <v>551</v>
      </c>
      <c r="AB554" s="58" t="s">
        <v>1218</v>
      </c>
      <c r="AC554" s="58" t="s">
        <v>1219</v>
      </c>
      <c r="AE554" s="70"/>
      <c r="AF554" s="71">
        <f t="shared" si="33"/>
        <v>0.36888888888888888</v>
      </c>
      <c r="AG554" s="70">
        <f t="shared" si="34"/>
        <v>0.33200000000000002</v>
      </c>
      <c r="AH554" s="70">
        <f t="shared" si="31"/>
        <v>0.33200000000000002</v>
      </c>
      <c r="AI554" s="53"/>
      <c r="AJ554" s="53"/>
      <c r="AK554" s="72"/>
      <c r="AL554" s="70">
        <v>0.33200000000000002</v>
      </c>
      <c r="AM554" s="70"/>
      <c r="AN554" s="70"/>
      <c r="AP554" s="70"/>
      <c r="AQ554" s="70"/>
    </row>
    <row r="555" spans="1:43" ht="12.75" customHeight="1" x14ac:dyDescent="0.2">
      <c r="A555" s="43"/>
      <c r="B555" s="64" t="s">
        <v>1221</v>
      </c>
      <c r="C555" s="65" t="s">
        <v>1220</v>
      </c>
      <c r="D555" s="66">
        <v>0.26</v>
      </c>
      <c r="E555" s="66">
        <v>0.22634000000000001</v>
      </c>
      <c r="F555" s="66">
        <v>0.31514999999999999</v>
      </c>
      <c r="G555" s="66">
        <v>1.9333899999999999</v>
      </c>
      <c r="H555" s="66">
        <v>2.6360899999999998</v>
      </c>
      <c r="I555" s="74">
        <v>0.28564000000000001</v>
      </c>
      <c r="L555" s="67"/>
      <c r="M555" s="67"/>
      <c r="N555" s="58">
        <f t="shared" si="32"/>
        <v>0.26</v>
      </c>
      <c r="O555" s="67"/>
      <c r="W555" s="77"/>
      <c r="AA555" s="58">
        <f t="shared" si="35"/>
        <v>552</v>
      </c>
      <c r="AB555" s="58" t="s">
        <v>1220</v>
      </c>
      <c r="AC555" s="58" t="s">
        <v>1221</v>
      </c>
      <c r="AE555" s="70"/>
      <c r="AF555" s="71">
        <f t="shared" si="33"/>
        <v>0.28888888888888892</v>
      </c>
      <c r="AG555" s="70">
        <f t="shared" si="34"/>
        <v>0.26</v>
      </c>
      <c r="AH555" s="70">
        <f t="shared" si="31"/>
        <v>0.26</v>
      </c>
      <c r="AI555" s="53"/>
      <c r="AJ555" s="53"/>
      <c r="AK555" s="72"/>
      <c r="AL555" s="70">
        <v>0.26</v>
      </c>
      <c r="AM555" s="70"/>
      <c r="AN555" s="70"/>
      <c r="AP555" s="70"/>
      <c r="AQ555" s="70"/>
    </row>
    <row r="556" spans="1:43" ht="12.75" customHeight="1" x14ac:dyDescent="0.2">
      <c r="A556" s="43"/>
      <c r="B556" s="64" t="s">
        <v>1223</v>
      </c>
      <c r="C556" s="65" t="s">
        <v>1222</v>
      </c>
      <c r="D556" s="66">
        <v>0.26</v>
      </c>
      <c r="E556" s="66">
        <v>0.22634000000000001</v>
      </c>
      <c r="F556" s="66">
        <v>0.31514999999999999</v>
      </c>
      <c r="G556" s="66">
        <v>1.9333899999999999</v>
      </c>
      <c r="H556" s="66">
        <v>2.6360899999999998</v>
      </c>
      <c r="I556" s="74">
        <v>0.28564000000000001</v>
      </c>
      <c r="L556" s="67"/>
      <c r="M556" s="67"/>
      <c r="N556" s="58">
        <f t="shared" si="32"/>
        <v>0.26</v>
      </c>
      <c r="O556" s="67"/>
      <c r="W556" s="77"/>
      <c r="AA556" s="58">
        <f t="shared" si="35"/>
        <v>553</v>
      </c>
      <c r="AB556" s="58" t="s">
        <v>1222</v>
      </c>
      <c r="AC556" s="58" t="s">
        <v>1223</v>
      </c>
      <c r="AE556" s="70"/>
      <c r="AF556" s="71">
        <f t="shared" si="33"/>
        <v>0.28888888888888892</v>
      </c>
      <c r="AG556" s="70">
        <f t="shared" si="34"/>
        <v>0.26</v>
      </c>
      <c r="AH556" s="70">
        <f t="shared" si="31"/>
        <v>0.26</v>
      </c>
      <c r="AI556" s="53"/>
      <c r="AJ556" s="53"/>
      <c r="AK556" s="72"/>
      <c r="AL556" s="70">
        <v>0.26</v>
      </c>
      <c r="AM556" s="70"/>
      <c r="AN556" s="70"/>
      <c r="AP556" s="70"/>
      <c r="AQ556" s="70"/>
    </row>
    <row r="557" spans="1:43" ht="12.75" customHeight="1" x14ac:dyDescent="0.2">
      <c r="A557" s="43"/>
      <c r="B557" s="64" t="s">
        <v>1225</v>
      </c>
      <c r="C557" s="65" t="s">
        <v>1224</v>
      </c>
      <c r="D557" s="66">
        <v>0.1305</v>
      </c>
      <c r="E557" s="66">
        <v>0.11360000000000001</v>
      </c>
      <c r="F557" s="66">
        <v>0.15817999999999999</v>
      </c>
      <c r="G557" s="66">
        <v>0.97040999999999999</v>
      </c>
      <c r="H557" s="66">
        <v>1.32311</v>
      </c>
      <c r="I557" s="74">
        <v>0.14337</v>
      </c>
      <c r="L557" s="67"/>
      <c r="M557" s="67"/>
      <c r="N557" s="58">
        <f t="shared" si="32"/>
        <v>0.1305</v>
      </c>
      <c r="O557" s="67"/>
      <c r="W557" s="77"/>
      <c r="AA557" s="58">
        <f t="shared" si="35"/>
        <v>554</v>
      </c>
      <c r="AB557" s="58" t="s">
        <v>1224</v>
      </c>
      <c r="AC557" s="58" t="s">
        <v>1225</v>
      </c>
      <c r="AE557" s="70"/>
      <c r="AF557" s="71">
        <f t="shared" si="33"/>
        <v>0.14499999999999999</v>
      </c>
      <c r="AG557" s="70">
        <f t="shared" si="34"/>
        <v>0.1305</v>
      </c>
      <c r="AH557" s="70">
        <f t="shared" si="31"/>
        <v>0.1305</v>
      </c>
      <c r="AI557" s="53"/>
      <c r="AJ557" s="53"/>
      <c r="AK557" s="72"/>
      <c r="AL557" s="70">
        <v>0.1305</v>
      </c>
      <c r="AM557" s="70"/>
      <c r="AN557" s="70"/>
      <c r="AP557" s="70"/>
      <c r="AQ557" s="70"/>
    </row>
    <row r="558" spans="1:43" ht="12.75" customHeight="1" x14ac:dyDescent="0.2">
      <c r="A558" s="43"/>
      <c r="B558" s="64" t="s">
        <v>1227</v>
      </c>
      <c r="C558" s="65" t="s">
        <v>1226</v>
      </c>
      <c r="D558" s="66">
        <v>0.2457</v>
      </c>
      <c r="E558" s="66">
        <v>0.21389</v>
      </c>
      <c r="F558" s="66">
        <v>0.29781000000000002</v>
      </c>
      <c r="G558" s="66">
        <v>1.8270500000000001</v>
      </c>
      <c r="H558" s="66">
        <v>2.4910999999999999</v>
      </c>
      <c r="I558" s="74">
        <v>0.26993</v>
      </c>
      <c r="L558" s="67"/>
      <c r="M558" s="67"/>
      <c r="N558" s="58">
        <f t="shared" si="32"/>
        <v>0.2457</v>
      </c>
      <c r="O558" s="67"/>
      <c r="W558" s="77"/>
      <c r="AA558" s="58">
        <f t="shared" si="35"/>
        <v>555</v>
      </c>
      <c r="AB558" s="58" t="s">
        <v>1226</v>
      </c>
      <c r="AC558" s="58" t="s">
        <v>1227</v>
      </c>
      <c r="AE558" s="70"/>
      <c r="AF558" s="71">
        <f t="shared" si="33"/>
        <v>0.27300000000000002</v>
      </c>
      <c r="AG558" s="70">
        <f t="shared" si="34"/>
        <v>0.2457</v>
      </c>
      <c r="AH558" s="70">
        <f t="shared" si="31"/>
        <v>0.2457</v>
      </c>
      <c r="AI558" s="53"/>
      <c r="AJ558" s="53"/>
      <c r="AK558" s="72"/>
      <c r="AL558" s="70">
        <v>0.2457</v>
      </c>
      <c r="AM558" s="70"/>
      <c r="AN558" s="70"/>
      <c r="AP558" s="70"/>
      <c r="AQ558" s="70"/>
    </row>
    <row r="559" spans="1:43" ht="12.75" customHeight="1" x14ac:dyDescent="0.2">
      <c r="A559" s="43"/>
      <c r="B559" s="64" t="s">
        <v>1229</v>
      </c>
      <c r="C559" s="65" t="s">
        <v>1228</v>
      </c>
      <c r="D559" s="66">
        <v>1.79</v>
      </c>
      <c r="E559" s="66">
        <v>1.5582499999999999</v>
      </c>
      <c r="F559" s="66">
        <v>2.1696599999999999</v>
      </c>
      <c r="G559" s="66">
        <v>13.31062</v>
      </c>
      <c r="H559" s="66">
        <v>18.14845</v>
      </c>
      <c r="I559" s="74">
        <v>1.9664900000000001</v>
      </c>
      <c r="L559" s="67"/>
      <c r="M559" s="67"/>
      <c r="N559" s="58">
        <f t="shared" si="32"/>
        <v>1.79</v>
      </c>
      <c r="O559" s="67"/>
      <c r="W559" s="77"/>
      <c r="AA559" s="58">
        <f t="shared" si="35"/>
        <v>556</v>
      </c>
      <c r="AB559" s="58" t="s">
        <v>1228</v>
      </c>
      <c r="AC559" s="58" t="s">
        <v>1229</v>
      </c>
      <c r="AE559" s="70"/>
      <c r="AF559" s="71">
        <f t="shared" si="33"/>
        <v>1.9888888888888889</v>
      </c>
      <c r="AG559" s="70">
        <f t="shared" si="34"/>
        <v>1.79</v>
      </c>
      <c r="AH559" s="70">
        <f t="shared" si="31"/>
        <v>1.79</v>
      </c>
      <c r="AI559" s="53"/>
      <c r="AJ559" s="53"/>
      <c r="AK559" s="72"/>
      <c r="AL559" s="70">
        <v>1.79</v>
      </c>
      <c r="AM559" s="70"/>
      <c r="AN559" s="70"/>
      <c r="AP559" s="70"/>
      <c r="AQ559" s="70"/>
    </row>
    <row r="560" spans="1:43" ht="12.75" customHeight="1" x14ac:dyDescent="0.2">
      <c r="A560" s="43"/>
      <c r="B560" s="64" t="s">
        <v>1231</v>
      </c>
      <c r="C560" s="65" t="s">
        <v>1230</v>
      </c>
      <c r="D560" s="66">
        <v>0.18</v>
      </c>
      <c r="E560" s="66">
        <v>0.15670000000000001</v>
      </c>
      <c r="F560" s="66">
        <v>0.21818000000000001</v>
      </c>
      <c r="G560" s="66">
        <v>1.3385</v>
      </c>
      <c r="H560" s="66">
        <v>1.82498</v>
      </c>
      <c r="I560" s="74">
        <v>0.19775000000000001</v>
      </c>
      <c r="L560" s="67"/>
      <c r="M560" s="67"/>
      <c r="N560" s="58">
        <f t="shared" si="32"/>
        <v>0.18</v>
      </c>
      <c r="O560" s="67"/>
      <c r="W560" s="77"/>
      <c r="AA560" s="58">
        <f t="shared" si="35"/>
        <v>557</v>
      </c>
      <c r="AB560" s="58" t="s">
        <v>1230</v>
      </c>
      <c r="AC560" s="58" t="s">
        <v>1231</v>
      </c>
      <c r="AE560" s="70"/>
      <c r="AF560" s="71">
        <f t="shared" si="33"/>
        <v>0.19999999999999998</v>
      </c>
      <c r="AG560" s="70">
        <f t="shared" si="34"/>
        <v>0.18</v>
      </c>
      <c r="AH560" s="70">
        <f t="shared" si="31"/>
        <v>0.18</v>
      </c>
      <c r="AI560" s="53"/>
      <c r="AJ560" s="53"/>
      <c r="AK560" s="72"/>
      <c r="AL560" s="70">
        <v>0.18</v>
      </c>
      <c r="AM560" s="70"/>
      <c r="AN560" s="70"/>
      <c r="AP560" s="70"/>
      <c r="AQ560" s="70"/>
    </row>
    <row r="561" spans="1:43" ht="12.75" customHeight="1" x14ac:dyDescent="0.2">
      <c r="A561" s="43"/>
      <c r="B561" s="64" t="s">
        <v>1233</v>
      </c>
      <c r="C561" s="65" t="s">
        <v>1232</v>
      </c>
      <c r="D561" s="66">
        <v>0.17499999999999999</v>
      </c>
      <c r="E561" s="66">
        <v>0.15234</v>
      </c>
      <c r="F561" s="66">
        <v>0.21212</v>
      </c>
      <c r="G561" s="66">
        <v>1.30132</v>
      </c>
      <c r="H561" s="66">
        <v>1.7742899999999999</v>
      </c>
      <c r="I561" s="74">
        <v>0.19225999999999999</v>
      </c>
      <c r="L561" s="67"/>
      <c r="M561" s="67"/>
      <c r="N561" s="58">
        <f t="shared" si="32"/>
        <v>0.17499999999999999</v>
      </c>
      <c r="O561" s="67"/>
      <c r="W561" s="77"/>
      <c r="AA561" s="58">
        <f t="shared" si="35"/>
        <v>558</v>
      </c>
      <c r="AB561" s="58" t="s">
        <v>1232</v>
      </c>
      <c r="AC561" s="58" t="s">
        <v>1233</v>
      </c>
      <c r="AE561" s="70"/>
      <c r="AF561" s="71">
        <f t="shared" si="33"/>
        <v>0.19444444444444442</v>
      </c>
      <c r="AG561" s="70">
        <f t="shared" si="34"/>
        <v>0.17499999999999999</v>
      </c>
      <c r="AH561" s="70">
        <f t="shared" si="31"/>
        <v>0.17499999999999999</v>
      </c>
      <c r="AI561" s="53"/>
      <c r="AJ561" s="53"/>
      <c r="AK561" s="72"/>
      <c r="AL561" s="70">
        <v>0.17499999999999999</v>
      </c>
      <c r="AM561" s="70"/>
      <c r="AN561" s="70"/>
      <c r="AP561" s="70"/>
      <c r="AQ561" s="70"/>
    </row>
    <row r="562" spans="1:43" ht="12.75" customHeight="1" x14ac:dyDescent="0.2">
      <c r="A562" s="43"/>
      <c r="B562" s="64" t="s">
        <v>1235</v>
      </c>
      <c r="C562" s="65" t="s">
        <v>1234</v>
      </c>
      <c r="D562" s="66">
        <v>0.17499999999999999</v>
      </c>
      <c r="E562" s="66">
        <v>0.15234</v>
      </c>
      <c r="F562" s="66">
        <v>0.21212</v>
      </c>
      <c r="G562" s="66">
        <v>1.30132</v>
      </c>
      <c r="H562" s="66">
        <v>1.7742899999999999</v>
      </c>
      <c r="I562" s="74">
        <v>0.19225999999999999</v>
      </c>
      <c r="L562" s="67"/>
      <c r="M562" s="67"/>
      <c r="N562" s="58">
        <f t="shared" si="32"/>
        <v>0.17499999999999999</v>
      </c>
      <c r="O562" s="67"/>
      <c r="W562" s="77"/>
      <c r="AA562" s="58">
        <f t="shared" si="35"/>
        <v>559</v>
      </c>
      <c r="AB562" s="58" t="s">
        <v>1234</v>
      </c>
      <c r="AC562" s="58" t="s">
        <v>1235</v>
      </c>
      <c r="AE562" s="70"/>
      <c r="AF562" s="71">
        <f t="shared" si="33"/>
        <v>0.19444444444444442</v>
      </c>
      <c r="AG562" s="70">
        <f t="shared" si="34"/>
        <v>0.17499999999999999</v>
      </c>
      <c r="AH562" s="70">
        <f t="shared" si="31"/>
        <v>0.17499999999999999</v>
      </c>
      <c r="AI562" s="53"/>
      <c r="AJ562" s="53"/>
      <c r="AK562" s="72"/>
      <c r="AL562" s="70">
        <v>0.17499999999999999</v>
      </c>
      <c r="AM562" s="70"/>
      <c r="AN562" s="70"/>
      <c r="AP562" s="70"/>
      <c r="AQ562" s="70"/>
    </row>
    <row r="563" spans="1:43" ht="12.75" customHeight="1" x14ac:dyDescent="0.2">
      <c r="A563" s="43"/>
      <c r="B563" s="64" t="s">
        <v>1237</v>
      </c>
      <c r="C563" s="65" t="s">
        <v>1236</v>
      </c>
      <c r="D563" s="66">
        <v>0.1847</v>
      </c>
      <c r="E563" s="66">
        <v>0.16078999999999999</v>
      </c>
      <c r="F563" s="66">
        <v>0.22387000000000001</v>
      </c>
      <c r="G563" s="66">
        <v>1.3734500000000001</v>
      </c>
      <c r="H563" s="66">
        <v>1.8726400000000001</v>
      </c>
      <c r="I563" s="74">
        <v>0.20291000000000001</v>
      </c>
      <c r="L563" s="67"/>
      <c r="M563" s="67"/>
      <c r="N563" s="58">
        <f t="shared" si="32"/>
        <v>0.1847</v>
      </c>
      <c r="O563" s="67"/>
      <c r="W563" s="77"/>
      <c r="AA563" s="58">
        <f t="shared" si="35"/>
        <v>560</v>
      </c>
      <c r="AB563" s="58" t="s">
        <v>1236</v>
      </c>
      <c r="AC563" s="58" t="s">
        <v>1237</v>
      </c>
      <c r="AE563" s="70"/>
      <c r="AF563" s="71">
        <f t="shared" si="33"/>
        <v>0.20522222222222222</v>
      </c>
      <c r="AG563" s="70">
        <f t="shared" si="34"/>
        <v>0.1847</v>
      </c>
      <c r="AH563" s="70">
        <f t="shared" si="31"/>
        <v>0.1847</v>
      </c>
      <c r="AI563" s="53"/>
      <c r="AJ563" s="53"/>
      <c r="AK563" s="72"/>
      <c r="AL563" s="70">
        <v>0.1847</v>
      </c>
      <c r="AM563" s="70"/>
      <c r="AN563" s="70"/>
      <c r="AP563" s="70"/>
      <c r="AQ563" s="70"/>
    </row>
    <row r="564" spans="1:43" ht="12.75" customHeight="1" x14ac:dyDescent="0.2">
      <c r="A564" s="43"/>
      <c r="B564" s="64" t="s">
        <v>1239</v>
      </c>
      <c r="C564" s="65" t="s">
        <v>1238</v>
      </c>
      <c r="D564" s="66">
        <v>0.18</v>
      </c>
      <c r="E564" s="66">
        <v>0.15670000000000001</v>
      </c>
      <c r="F564" s="66">
        <v>0.21818000000000001</v>
      </c>
      <c r="G564" s="66">
        <v>1.3385</v>
      </c>
      <c r="H564" s="66">
        <v>1.82498</v>
      </c>
      <c r="I564" s="74">
        <v>0.19775000000000001</v>
      </c>
      <c r="L564" s="67"/>
      <c r="M564" s="67"/>
      <c r="N564" s="58">
        <f t="shared" si="32"/>
        <v>0.18</v>
      </c>
      <c r="O564" s="67"/>
      <c r="W564" s="77"/>
      <c r="AA564" s="58">
        <f t="shared" si="35"/>
        <v>561</v>
      </c>
      <c r="AB564" s="58" t="s">
        <v>1238</v>
      </c>
      <c r="AC564" s="58" t="s">
        <v>1239</v>
      </c>
      <c r="AE564" s="70"/>
      <c r="AF564" s="71">
        <f t="shared" si="33"/>
        <v>0.19999999999999998</v>
      </c>
      <c r="AG564" s="70">
        <f t="shared" si="34"/>
        <v>0.18</v>
      </c>
      <c r="AH564" s="70">
        <f t="shared" si="31"/>
        <v>0.18</v>
      </c>
      <c r="AI564" s="53"/>
      <c r="AJ564" s="53"/>
      <c r="AK564" s="72"/>
      <c r="AL564" s="70">
        <v>0.18</v>
      </c>
      <c r="AM564" s="70"/>
      <c r="AN564" s="70"/>
      <c r="AP564" s="70"/>
      <c r="AQ564" s="70"/>
    </row>
    <row r="565" spans="1:43" ht="12.75" customHeight="1" x14ac:dyDescent="0.2">
      <c r="A565" s="43"/>
      <c r="B565" s="64" t="s">
        <v>1240</v>
      </c>
      <c r="C565" s="65" t="s">
        <v>22</v>
      </c>
      <c r="D565" s="66">
        <v>2.0600000000000002E-3</v>
      </c>
      <c r="E565" s="66">
        <v>1.7899999999999999E-3</v>
      </c>
      <c r="F565" s="66">
        <v>2.5000000000000001E-3</v>
      </c>
      <c r="G565" s="66">
        <v>1.5310000000000001E-2</v>
      </c>
      <c r="H565" s="66">
        <v>2.087E-2</v>
      </c>
      <c r="I565" s="74">
        <v>2.2599999999999999E-3</v>
      </c>
      <c r="L565" s="67"/>
      <c r="M565" s="67"/>
      <c r="N565" s="58">
        <f t="shared" si="32"/>
        <v>2.0588235294117649E-3</v>
      </c>
      <c r="O565" s="67"/>
      <c r="W565" s="77"/>
      <c r="AA565" s="58">
        <f t="shared" si="35"/>
        <v>562</v>
      </c>
      <c r="AB565" s="58" t="s">
        <v>22</v>
      </c>
      <c r="AC565" s="58" t="s">
        <v>1240</v>
      </c>
      <c r="AE565" s="70"/>
      <c r="AF565" s="71">
        <f t="shared" si="33"/>
        <v>3.2712418300653596E-3</v>
      </c>
      <c r="AG565" s="70">
        <f t="shared" si="34"/>
        <v>2.9441176470588236E-3</v>
      </c>
      <c r="AH565" s="70">
        <f t="shared" ref="AH565:AH570" si="36">AI565</f>
        <v>2.0588235294117649E-3</v>
      </c>
      <c r="AI565" s="53">
        <v>2.0588235294117649E-3</v>
      </c>
      <c r="AJ565" s="53"/>
      <c r="AK565" s="72"/>
      <c r="AL565" s="70">
        <f t="shared" ref="AL565:AL570" si="37">AM565</f>
        <v>2.9441176470588236E-3</v>
      </c>
      <c r="AM565" s="70">
        <v>2.9441176470588236E-3</v>
      </c>
      <c r="AN565" s="70"/>
      <c r="AP565" s="70"/>
      <c r="AQ565" s="70"/>
    </row>
    <row r="566" spans="1:43" ht="12.75" customHeight="1" x14ac:dyDescent="0.2">
      <c r="A566" s="43"/>
      <c r="B566" s="64" t="s">
        <v>1242</v>
      </c>
      <c r="C566" s="65" t="s">
        <v>1241</v>
      </c>
      <c r="D566" s="66">
        <v>6.8399999999999997E-3</v>
      </c>
      <c r="E566" s="66">
        <v>5.9500000000000004E-3</v>
      </c>
      <c r="F566" s="66">
        <v>8.2900000000000005E-3</v>
      </c>
      <c r="G566" s="66">
        <v>5.083E-2</v>
      </c>
      <c r="H566" s="66">
        <v>6.93E-2</v>
      </c>
      <c r="I566" s="74">
        <v>7.5100000000000002E-3</v>
      </c>
      <c r="L566" s="67"/>
      <c r="M566" s="67"/>
      <c r="N566" s="58">
        <f t="shared" si="32"/>
        <v>6.8352941176470592E-3</v>
      </c>
      <c r="O566" s="67"/>
      <c r="W566" s="77"/>
      <c r="AA566" s="58">
        <f t="shared" si="35"/>
        <v>563</v>
      </c>
      <c r="AB566" s="58" t="s">
        <v>1241</v>
      </c>
      <c r="AC566" s="58" t="s">
        <v>1242</v>
      </c>
      <c r="AE566" s="70"/>
      <c r="AF566" s="71">
        <f t="shared" si="33"/>
        <v>1.0888888888888889E-2</v>
      </c>
      <c r="AG566" s="70">
        <f t="shared" si="34"/>
        <v>9.7999999999999997E-3</v>
      </c>
      <c r="AH566" s="70">
        <f t="shared" si="36"/>
        <v>6.8352941176470592E-3</v>
      </c>
      <c r="AI566" s="53">
        <v>6.8352941176470592E-3</v>
      </c>
      <c r="AJ566" s="53"/>
      <c r="AK566" s="72"/>
      <c r="AL566" s="70">
        <f t="shared" si="37"/>
        <v>9.7999999999999997E-3</v>
      </c>
      <c r="AM566" s="70">
        <v>9.7999999999999997E-3</v>
      </c>
      <c r="AN566" s="70"/>
      <c r="AP566" s="70"/>
      <c r="AQ566" s="70"/>
    </row>
    <row r="567" spans="1:43" ht="12.75" customHeight="1" x14ac:dyDescent="0.2">
      <c r="A567" s="43"/>
      <c r="B567" s="64" t="s">
        <v>1244</v>
      </c>
      <c r="C567" s="65" t="s">
        <v>1243</v>
      </c>
      <c r="D567" s="66">
        <v>6.8399999999999997E-3</v>
      </c>
      <c r="E567" s="66">
        <v>5.9500000000000004E-3</v>
      </c>
      <c r="F567" s="66">
        <v>8.2900000000000005E-3</v>
      </c>
      <c r="G567" s="66">
        <v>5.083E-2</v>
      </c>
      <c r="H567" s="66">
        <v>6.93E-2</v>
      </c>
      <c r="I567" s="74">
        <v>7.5100000000000002E-3</v>
      </c>
      <c r="L567" s="67"/>
      <c r="M567" s="67"/>
      <c r="N567" s="58">
        <f t="shared" si="32"/>
        <v>6.8352941176470592E-3</v>
      </c>
      <c r="O567" s="67"/>
      <c r="W567" s="77"/>
      <c r="AA567" s="58">
        <f t="shared" si="35"/>
        <v>564</v>
      </c>
      <c r="AB567" s="58" t="s">
        <v>1243</v>
      </c>
      <c r="AC567" s="58" t="s">
        <v>1244</v>
      </c>
      <c r="AE567" s="70"/>
      <c r="AF567" s="71">
        <f t="shared" si="33"/>
        <v>1.0888888888888889E-2</v>
      </c>
      <c r="AG567" s="70">
        <f t="shared" si="34"/>
        <v>9.7999999999999997E-3</v>
      </c>
      <c r="AH567" s="70">
        <f t="shared" si="36"/>
        <v>6.8352941176470592E-3</v>
      </c>
      <c r="AI567" s="53">
        <v>6.8352941176470592E-3</v>
      </c>
      <c r="AJ567" s="53"/>
      <c r="AK567" s="72"/>
      <c r="AL567" s="70">
        <f t="shared" si="37"/>
        <v>9.7999999999999997E-3</v>
      </c>
      <c r="AM567" s="70">
        <v>9.7999999999999997E-3</v>
      </c>
      <c r="AN567" s="70"/>
      <c r="AP567" s="70"/>
      <c r="AQ567" s="70"/>
    </row>
    <row r="568" spans="1:43" ht="12.75" customHeight="1" x14ac:dyDescent="0.2">
      <c r="A568" s="43"/>
      <c r="B568" s="64" t="s">
        <v>1246</v>
      </c>
      <c r="C568" s="65" t="s">
        <v>1245</v>
      </c>
      <c r="D568" s="66">
        <v>6.8399999999999997E-3</v>
      </c>
      <c r="E568" s="66">
        <v>5.9500000000000004E-3</v>
      </c>
      <c r="F568" s="66">
        <v>8.2900000000000005E-3</v>
      </c>
      <c r="G568" s="66">
        <v>5.083E-2</v>
      </c>
      <c r="H568" s="66">
        <v>6.93E-2</v>
      </c>
      <c r="I568" s="74">
        <v>7.5100000000000002E-3</v>
      </c>
      <c r="L568" s="67"/>
      <c r="M568" s="67"/>
      <c r="N568" s="58">
        <f t="shared" si="32"/>
        <v>6.8352941176470592E-3</v>
      </c>
      <c r="O568" s="67"/>
      <c r="W568" s="77"/>
      <c r="AA568" s="58">
        <f t="shared" si="35"/>
        <v>565</v>
      </c>
      <c r="AB568" s="58" t="s">
        <v>1245</v>
      </c>
      <c r="AC568" s="58" t="s">
        <v>1246</v>
      </c>
      <c r="AE568" s="70"/>
      <c r="AF568" s="71">
        <f t="shared" si="33"/>
        <v>1.0888888888888889E-2</v>
      </c>
      <c r="AG568" s="70">
        <f t="shared" si="34"/>
        <v>9.7999999999999997E-3</v>
      </c>
      <c r="AH568" s="70">
        <f t="shared" si="36"/>
        <v>6.8352941176470592E-3</v>
      </c>
      <c r="AI568" s="53">
        <v>6.8352941176470592E-3</v>
      </c>
      <c r="AJ568" s="53"/>
      <c r="AK568" s="72"/>
      <c r="AL568" s="70">
        <f t="shared" si="37"/>
        <v>9.7999999999999997E-3</v>
      </c>
      <c r="AM568" s="70">
        <v>9.7999999999999997E-3</v>
      </c>
      <c r="AN568" s="70"/>
      <c r="AP568" s="70"/>
      <c r="AQ568" s="70"/>
    </row>
    <row r="569" spans="1:43" ht="12.75" customHeight="1" x14ac:dyDescent="0.2">
      <c r="A569" s="43"/>
      <c r="B569" s="64" t="s">
        <v>1248</v>
      </c>
      <c r="C569" s="65" t="s">
        <v>1247</v>
      </c>
      <c r="D569" s="66">
        <v>1.048E-2</v>
      </c>
      <c r="E569" s="66">
        <v>9.1299999999999992E-3</v>
      </c>
      <c r="F569" s="66">
        <v>1.2710000000000001E-2</v>
      </c>
      <c r="G569" s="66">
        <v>7.7950000000000005E-2</v>
      </c>
      <c r="H569" s="66">
        <v>0.10628</v>
      </c>
      <c r="I569" s="74">
        <v>1.1520000000000001E-2</v>
      </c>
      <c r="L569" s="67"/>
      <c r="M569" s="67"/>
      <c r="N569" s="58">
        <f t="shared" si="32"/>
        <v>1.048235294117647E-2</v>
      </c>
      <c r="O569" s="67"/>
      <c r="W569" s="77"/>
      <c r="AA569" s="58">
        <f t="shared" si="35"/>
        <v>566</v>
      </c>
      <c r="AB569" s="58" t="s">
        <v>1247</v>
      </c>
      <c r="AC569" s="58" t="s">
        <v>1248</v>
      </c>
      <c r="AE569" s="70"/>
      <c r="AF569" s="71">
        <f t="shared" si="33"/>
        <v>1.5555555555555555E-2</v>
      </c>
      <c r="AG569" s="70">
        <f t="shared" si="34"/>
        <v>1.4E-2</v>
      </c>
      <c r="AH569" s="70">
        <f t="shared" si="36"/>
        <v>1.048235294117647E-2</v>
      </c>
      <c r="AI569" s="53">
        <v>1.048235294117647E-2</v>
      </c>
      <c r="AJ569" s="53"/>
      <c r="AK569" s="72"/>
      <c r="AL569" s="70">
        <f t="shared" si="37"/>
        <v>1.4E-2</v>
      </c>
      <c r="AM569" s="70">
        <v>1.4E-2</v>
      </c>
      <c r="AN569" s="70"/>
      <c r="AP569" s="70"/>
      <c r="AQ569" s="70"/>
    </row>
    <row r="570" spans="1:43" ht="12.75" customHeight="1" x14ac:dyDescent="0.2">
      <c r="A570" s="43"/>
      <c r="B570" s="64" t="s">
        <v>1250</v>
      </c>
      <c r="C570" s="65" t="s">
        <v>1249</v>
      </c>
      <c r="D570" s="66">
        <v>0.14499999999999999</v>
      </c>
      <c r="E570" s="66">
        <v>0.12623000000000001</v>
      </c>
      <c r="F570" s="66">
        <v>0.17574999999999999</v>
      </c>
      <c r="G570" s="66">
        <v>1.07823</v>
      </c>
      <c r="H570" s="66">
        <v>1.4701299999999999</v>
      </c>
      <c r="I570" s="74">
        <v>0.1593</v>
      </c>
      <c r="L570" s="67"/>
      <c r="M570" s="67"/>
      <c r="N570" s="58">
        <f t="shared" si="32"/>
        <v>0.14499999999999999</v>
      </c>
      <c r="O570" s="67"/>
      <c r="W570" s="77"/>
      <c r="AA570" s="58">
        <f t="shared" si="35"/>
        <v>567</v>
      </c>
      <c r="AB570" s="58" t="s">
        <v>1249</v>
      </c>
      <c r="AC570" s="58" t="s">
        <v>1250</v>
      </c>
      <c r="AE570" s="70"/>
      <c r="AF570" s="71">
        <f t="shared" si="33"/>
        <v>0.16111111111111109</v>
      </c>
      <c r="AG570" s="70">
        <f t="shared" si="34"/>
        <v>0.14499999999999999</v>
      </c>
      <c r="AH570" s="70">
        <f t="shared" si="36"/>
        <v>0.14499999999999999</v>
      </c>
      <c r="AI570" s="53">
        <v>0.14499999999999999</v>
      </c>
      <c r="AJ570" s="53"/>
      <c r="AK570" s="72"/>
      <c r="AL570" s="70">
        <f t="shared" si="37"/>
        <v>0.14499999999999999</v>
      </c>
      <c r="AM570" s="70">
        <v>0.14499999999999999</v>
      </c>
      <c r="AN570" s="70"/>
      <c r="AP570" s="70"/>
      <c r="AQ570" s="70"/>
    </row>
    <row r="571" spans="1:43" ht="12.75" customHeight="1" x14ac:dyDescent="0.2">
      <c r="A571" s="43"/>
      <c r="B571" s="64" t="s">
        <v>1252</v>
      </c>
      <c r="C571" s="65" t="s">
        <v>1251</v>
      </c>
      <c r="D571" s="66">
        <v>0.34050000000000002</v>
      </c>
      <c r="E571" s="66">
        <v>0.29642000000000002</v>
      </c>
      <c r="F571" s="66">
        <v>0.41271999999999998</v>
      </c>
      <c r="G571" s="66">
        <v>2.53199</v>
      </c>
      <c r="H571" s="66">
        <v>3.4522599999999999</v>
      </c>
      <c r="I571" s="74">
        <v>0.37407000000000001</v>
      </c>
      <c r="L571" s="67"/>
      <c r="M571" s="67"/>
      <c r="N571" s="58">
        <f t="shared" si="32"/>
        <v>0.34050000000000002</v>
      </c>
      <c r="O571" s="67"/>
      <c r="W571" s="77"/>
      <c r="AA571" s="58">
        <f t="shared" si="35"/>
        <v>568</v>
      </c>
      <c r="AB571" s="58" t="s">
        <v>1251</v>
      </c>
      <c r="AC571" s="58" t="s">
        <v>1252</v>
      </c>
      <c r="AE571" s="70"/>
      <c r="AF571" s="71">
        <f t="shared" si="33"/>
        <v>0.37833333333333335</v>
      </c>
      <c r="AG571" s="70">
        <f t="shared" si="34"/>
        <v>0.34050000000000002</v>
      </c>
      <c r="AH571" s="70">
        <f t="shared" ref="AH571:AH637" si="38">AG571</f>
        <v>0.34050000000000002</v>
      </c>
      <c r="AI571" s="53"/>
      <c r="AJ571" s="53"/>
      <c r="AK571" s="72"/>
      <c r="AL571" s="70">
        <v>0.34050000000000002</v>
      </c>
      <c r="AM571" s="70"/>
      <c r="AN571" s="70"/>
      <c r="AP571" s="70"/>
      <c r="AQ571" s="70"/>
    </row>
    <row r="572" spans="1:43" ht="12.75" customHeight="1" x14ac:dyDescent="0.2">
      <c r="A572" s="43"/>
      <c r="B572" s="64" t="s">
        <v>1254</v>
      </c>
      <c r="C572" s="65" t="s">
        <v>1253</v>
      </c>
      <c r="D572" s="66">
        <v>0.34050000000000002</v>
      </c>
      <c r="E572" s="66">
        <v>0.29642000000000002</v>
      </c>
      <c r="F572" s="66">
        <v>0.41271999999999998</v>
      </c>
      <c r="G572" s="66">
        <v>2.53199</v>
      </c>
      <c r="H572" s="66">
        <v>3.4522599999999999</v>
      </c>
      <c r="I572" s="74">
        <v>0.37407000000000001</v>
      </c>
      <c r="L572" s="67"/>
      <c r="M572" s="67"/>
      <c r="N572" s="58">
        <f t="shared" si="32"/>
        <v>0.34050000000000002</v>
      </c>
      <c r="O572" s="67"/>
      <c r="W572" s="77"/>
      <c r="AA572" s="58">
        <f t="shared" si="35"/>
        <v>569</v>
      </c>
      <c r="AB572" s="82" t="s">
        <v>1253</v>
      </c>
      <c r="AC572" s="58" t="s">
        <v>1254</v>
      </c>
      <c r="AE572" s="70"/>
      <c r="AF572" s="71">
        <f t="shared" si="33"/>
        <v>0.37833333333333335</v>
      </c>
      <c r="AG572" s="70">
        <f t="shared" si="34"/>
        <v>0.34050000000000002</v>
      </c>
      <c r="AH572" s="70">
        <f t="shared" si="38"/>
        <v>0.34050000000000002</v>
      </c>
      <c r="AI572" s="53"/>
      <c r="AJ572" s="53"/>
      <c r="AK572" s="72"/>
      <c r="AL572" s="70">
        <v>0.34050000000000002</v>
      </c>
      <c r="AM572" s="70"/>
      <c r="AN572" s="70"/>
      <c r="AP572" s="70"/>
      <c r="AQ572" s="70"/>
    </row>
    <row r="573" spans="1:43" ht="12.75" customHeight="1" x14ac:dyDescent="0.2">
      <c r="A573" s="43"/>
      <c r="B573" s="64" t="s">
        <v>1256</v>
      </c>
      <c r="C573" s="65" t="s">
        <v>1255</v>
      </c>
      <c r="D573" s="66">
        <v>1.34E-2</v>
      </c>
      <c r="E573" s="66">
        <v>1.167E-2</v>
      </c>
      <c r="F573" s="66">
        <v>1.6240000000000001E-2</v>
      </c>
      <c r="G573" s="66">
        <v>9.9640000000000006E-2</v>
      </c>
      <c r="H573" s="66">
        <v>0.13586000000000001</v>
      </c>
      <c r="I573" s="74">
        <v>1.472E-2</v>
      </c>
      <c r="L573" s="67"/>
      <c r="M573" s="67"/>
      <c r="N573" s="58">
        <f t="shared" si="32"/>
        <v>1.34E-2</v>
      </c>
      <c r="O573" s="67"/>
      <c r="W573" s="77"/>
      <c r="AA573" s="58">
        <f t="shared" si="35"/>
        <v>570</v>
      </c>
      <c r="AB573" s="58" t="s">
        <v>1255</v>
      </c>
      <c r="AC573" s="58" t="s">
        <v>1256</v>
      </c>
      <c r="AE573" s="70"/>
      <c r="AF573" s="71">
        <f t="shared" si="33"/>
        <v>1.4888888888888889E-2</v>
      </c>
      <c r="AG573" s="70">
        <f t="shared" si="34"/>
        <v>1.34E-2</v>
      </c>
      <c r="AH573" s="70">
        <f t="shared" si="38"/>
        <v>1.34E-2</v>
      </c>
      <c r="AI573" s="53"/>
      <c r="AJ573" s="53"/>
      <c r="AK573" s="72"/>
      <c r="AL573" s="70">
        <v>1.34E-2</v>
      </c>
      <c r="AM573" s="70"/>
      <c r="AN573" s="70"/>
      <c r="AP573" s="70"/>
      <c r="AQ573" s="70"/>
    </row>
    <row r="574" spans="1:43" ht="12.75" customHeight="1" x14ac:dyDescent="0.2">
      <c r="A574" s="43"/>
      <c r="B574" s="64" t="s">
        <v>1258</v>
      </c>
      <c r="C574" s="65" t="s">
        <v>1257</v>
      </c>
      <c r="D574" s="66">
        <v>4.9599999999999998E-2</v>
      </c>
      <c r="E574" s="66">
        <v>4.3180000000000003E-2</v>
      </c>
      <c r="F574" s="66">
        <v>6.012E-2</v>
      </c>
      <c r="G574" s="66">
        <v>0.36882999999999999</v>
      </c>
      <c r="H574" s="66">
        <v>0.50287999999999999</v>
      </c>
      <c r="I574" s="74">
        <v>5.4489999999999997E-2</v>
      </c>
      <c r="L574" s="67"/>
      <c r="M574" s="67"/>
      <c r="N574" s="58">
        <f t="shared" si="32"/>
        <v>4.9599999999999998E-2</v>
      </c>
      <c r="O574" s="67"/>
      <c r="W574" s="77"/>
      <c r="AA574" s="58">
        <f t="shared" si="35"/>
        <v>571</v>
      </c>
      <c r="AB574" s="58" t="s">
        <v>1257</v>
      </c>
      <c r="AC574" s="58" t="s">
        <v>1258</v>
      </c>
      <c r="AE574" s="70"/>
      <c r="AF574" s="71">
        <f t="shared" si="33"/>
        <v>5.5111111111111111E-2</v>
      </c>
      <c r="AG574" s="70">
        <f t="shared" si="34"/>
        <v>4.9599999999999998E-2</v>
      </c>
      <c r="AH574" s="70">
        <f t="shared" si="38"/>
        <v>4.9599999999999998E-2</v>
      </c>
      <c r="AI574" s="53"/>
      <c r="AJ574" s="53"/>
      <c r="AK574" s="72"/>
      <c r="AL574" s="70">
        <v>4.9599999999999998E-2</v>
      </c>
      <c r="AM574" s="70"/>
      <c r="AN574" s="70"/>
      <c r="AP574" s="70"/>
      <c r="AQ574" s="70"/>
    </row>
    <row r="575" spans="1:43" ht="12.75" customHeight="1" x14ac:dyDescent="0.2">
      <c r="A575" s="43"/>
      <c r="B575" s="64" t="s">
        <v>1260</v>
      </c>
      <c r="C575" s="65" t="s">
        <v>1259</v>
      </c>
      <c r="D575" s="66">
        <v>0.19539999999999999</v>
      </c>
      <c r="E575" s="66">
        <v>0.1701</v>
      </c>
      <c r="F575" s="66">
        <v>0.23683999999999999</v>
      </c>
      <c r="G575" s="66">
        <v>1.4530099999999999</v>
      </c>
      <c r="H575" s="66">
        <v>1.98112</v>
      </c>
      <c r="I575" s="74">
        <v>0.21467</v>
      </c>
      <c r="L575" s="67"/>
      <c r="M575" s="67"/>
      <c r="N575" s="58">
        <f t="shared" si="32"/>
        <v>0.19539999999999999</v>
      </c>
      <c r="O575" s="67"/>
      <c r="W575" s="77"/>
      <c r="AA575" s="58">
        <f t="shared" si="35"/>
        <v>572</v>
      </c>
      <c r="AB575" s="58" t="s">
        <v>1259</v>
      </c>
      <c r="AC575" s="58" t="s">
        <v>1260</v>
      </c>
      <c r="AE575" s="70"/>
      <c r="AF575" s="71">
        <f t="shared" si="33"/>
        <v>0.21711111111111109</v>
      </c>
      <c r="AG575" s="70">
        <f t="shared" si="34"/>
        <v>0.19539999999999999</v>
      </c>
      <c r="AH575" s="70">
        <f t="shared" si="38"/>
        <v>0.19539999999999999</v>
      </c>
      <c r="AI575" s="53"/>
      <c r="AJ575" s="53"/>
      <c r="AK575" s="72"/>
      <c r="AL575" s="70">
        <v>0.19539999999999999</v>
      </c>
      <c r="AM575" s="70"/>
      <c r="AN575" s="70"/>
      <c r="AP575" s="70"/>
      <c r="AQ575" s="70"/>
    </row>
    <row r="576" spans="1:43" ht="12.75" customHeight="1" x14ac:dyDescent="0.2">
      <c r="A576" s="43"/>
      <c r="B576" s="64" t="s">
        <v>1262</v>
      </c>
      <c r="C576" s="65" t="s">
        <v>1261</v>
      </c>
      <c r="D576" s="66">
        <v>0.35499999999999998</v>
      </c>
      <c r="E576" s="66">
        <v>0.30903999999999998</v>
      </c>
      <c r="F576" s="66">
        <v>0.43030000000000002</v>
      </c>
      <c r="G576" s="66">
        <v>2.6398199999999998</v>
      </c>
      <c r="H576" s="66">
        <v>3.5992700000000002</v>
      </c>
      <c r="I576" s="74">
        <v>0.39</v>
      </c>
      <c r="L576" s="67"/>
      <c r="M576" s="67"/>
      <c r="N576" s="58">
        <f t="shared" si="32"/>
        <v>0.35499999999999998</v>
      </c>
      <c r="O576" s="67"/>
      <c r="W576" s="77"/>
      <c r="AA576" s="58">
        <f t="shared" si="35"/>
        <v>573</v>
      </c>
      <c r="AB576" s="58" t="s">
        <v>1261</v>
      </c>
      <c r="AC576" s="58" t="s">
        <v>1262</v>
      </c>
      <c r="AE576" s="70"/>
      <c r="AF576" s="71">
        <f t="shared" si="33"/>
        <v>0.39444444444444443</v>
      </c>
      <c r="AG576" s="70">
        <f t="shared" si="34"/>
        <v>0.35499999999999998</v>
      </c>
      <c r="AH576" s="70">
        <f t="shared" si="38"/>
        <v>0.35499999999999998</v>
      </c>
      <c r="AI576" s="53"/>
      <c r="AJ576" s="53"/>
      <c r="AK576" s="72"/>
      <c r="AL576" s="70">
        <v>0.35499999999999998</v>
      </c>
      <c r="AM576" s="70"/>
      <c r="AN576" s="70"/>
      <c r="AP576" s="70"/>
      <c r="AQ576" s="70"/>
    </row>
    <row r="577" spans="1:43" ht="12.75" customHeight="1" x14ac:dyDescent="0.2">
      <c r="A577" s="43"/>
      <c r="B577" s="64" t="s">
        <v>1264</v>
      </c>
      <c r="C577" s="65" t="s">
        <v>1263</v>
      </c>
      <c r="D577" s="66">
        <v>0.35499999999999998</v>
      </c>
      <c r="E577" s="66">
        <v>0.30903999999999998</v>
      </c>
      <c r="F577" s="66">
        <v>0.43030000000000002</v>
      </c>
      <c r="G577" s="66">
        <v>2.6398199999999998</v>
      </c>
      <c r="H577" s="66">
        <v>3.5992700000000002</v>
      </c>
      <c r="I577" s="74">
        <v>0.39</v>
      </c>
      <c r="L577" s="67"/>
      <c r="M577" s="67"/>
      <c r="N577" s="58">
        <f t="shared" si="32"/>
        <v>0.35499999999999998</v>
      </c>
      <c r="O577" s="67"/>
      <c r="W577" s="77"/>
      <c r="AA577" s="58">
        <f t="shared" si="35"/>
        <v>574</v>
      </c>
      <c r="AB577" s="58" t="s">
        <v>1263</v>
      </c>
      <c r="AC577" s="58" t="s">
        <v>1264</v>
      </c>
      <c r="AE577" s="70"/>
      <c r="AF577" s="71">
        <f t="shared" si="33"/>
        <v>0.39444444444444443</v>
      </c>
      <c r="AG577" s="70">
        <f t="shared" si="34"/>
        <v>0.35499999999999998</v>
      </c>
      <c r="AH577" s="70">
        <f t="shared" si="38"/>
        <v>0.35499999999999998</v>
      </c>
      <c r="AI577" s="53"/>
      <c r="AJ577" s="53"/>
      <c r="AK577" s="72"/>
      <c r="AL577" s="70">
        <v>0.35499999999999998</v>
      </c>
      <c r="AM577" s="70"/>
      <c r="AN577" s="70"/>
      <c r="AP577" s="70"/>
      <c r="AQ577" s="70"/>
    </row>
    <row r="578" spans="1:43" ht="12.75" customHeight="1" x14ac:dyDescent="0.2">
      <c r="A578" s="43"/>
      <c r="B578" s="64" t="s">
        <v>1266</v>
      </c>
      <c r="C578" s="65" t="s">
        <v>1265</v>
      </c>
      <c r="D578" s="66">
        <v>0.62</v>
      </c>
      <c r="E578" s="66">
        <v>0.53973000000000004</v>
      </c>
      <c r="F578" s="66">
        <v>0.75149999999999995</v>
      </c>
      <c r="G578" s="66">
        <v>4.6103800000000001</v>
      </c>
      <c r="H578" s="66">
        <v>6.28606</v>
      </c>
      <c r="I578" s="74">
        <v>0.68113000000000001</v>
      </c>
      <c r="L578" s="67"/>
      <c r="M578" s="67"/>
      <c r="N578" s="58">
        <f t="shared" si="32"/>
        <v>0.62</v>
      </c>
      <c r="O578" s="67"/>
      <c r="W578" s="77"/>
      <c r="AA578" s="58">
        <f t="shared" si="35"/>
        <v>575</v>
      </c>
      <c r="AB578" s="58" t="s">
        <v>1265</v>
      </c>
      <c r="AC578" s="58" t="s">
        <v>1266</v>
      </c>
      <c r="AE578" s="70"/>
      <c r="AF578" s="71">
        <f t="shared" si="33"/>
        <v>0.68888888888888888</v>
      </c>
      <c r="AG578" s="70">
        <f t="shared" si="34"/>
        <v>0.62</v>
      </c>
      <c r="AH578" s="70">
        <f t="shared" si="38"/>
        <v>0.62</v>
      </c>
      <c r="AI578" s="53"/>
      <c r="AJ578" s="53"/>
      <c r="AK578" s="72"/>
      <c r="AL578" s="70">
        <v>0.62</v>
      </c>
      <c r="AM578" s="70"/>
      <c r="AN578" s="70"/>
      <c r="AP578" s="70"/>
      <c r="AQ578" s="70"/>
    </row>
    <row r="579" spans="1:43" ht="12.75" customHeight="1" x14ac:dyDescent="0.2">
      <c r="A579" s="43"/>
      <c r="B579" s="64" t="s">
        <v>1268</v>
      </c>
      <c r="C579" s="65" t="s">
        <v>1267</v>
      </c>
      <c r="D579" s="66">
        <v>0.42</v>
      </c>
      <c r="E579" s="66">
        <v>0.36562</v>
      </c>
      <c r="F579" s="66">
        <v>0.50907999999999998</v>
      </c>
      <c r="G579" s="66">
        <v>3.1231599999999999</v>
      </c>
      <c r="H579" s="66">
        <v>4.2583000000000002</v>
      </c>
      <c r="I579" s="74">
        <v>0.46140999999999999</v>
      </c>
      <c r="L579" s="67"/>
      <c r="M579" s="67"/>
      <c r="N579" s="58">
        <f t="shared" si="32"/>
        <v>0.42</v>
      </c>
      <c r="O579" s="67"/>
      <c r="W579" s="77"/>
      <c r="AA579" s="58">
        <f t="shared" si="35"/>
        <v>576</v>
      </c>
      <c r="AB579" s="58" t="s">
        <v>1267</v>
      </c>
      <c r="AC579" s="58" t="s">
        <v>1268</v>
      </c>
      <c r="AE579" s="70"/>
      <c r="AF579" s="71">
        <f t="shared" si="33"/>
        <v>0.46666666666666662</v>
      </c>
      <c r="AG579" s="70">
        <f t="shared" si="34"/>
        <v>0.42</v>
      </c>
      <c r="AH579" s="70">
        <f t="shared" si="38"/>
        <v>0.42</v>
      </c>
      <c r="AI579" s="53"/>
      <c r="AJ579" s="53"/>
      <c r="AK579" s="72"/>
      <c r="AL579" s="70">
        <v>0.42</v>
      </c>
      <c r="AM579" s="70"/>
      <c r="AN579" s="70"/>
      <c r="AP579" s="70"/>
      <c r="AQ579" s="70"/>
    </row>
    <row r="580" spans="1:43" ht="12.75" customHeight="1" x14ac:dyDescent="0.2">
      <c r="A580" s="43"/>
      <c r="B580" s="64" t="s">
        <v>1270</v>
      </c>
      <c r="C580" s="65" t="s">
        <v>1269</v>
      </c>
      <c r="D580" s="66">
        <v>0.434</v>
      </c>
      <c r="E580" s="66">
        <v>0.37780999999999998</v>
      </c>
      <c r="F580" s="66">
        <v>0.52605000000000002</v>
      </c>
      <c r="G580" s="66">
        <v>3.2272699999999999</v>
      </c>
      <c r="H580" s="66">
        <v>4.4002400000000002</v>
      </c>
      <c r="I580" s="74">
        <v>0.47678999999999999</v>
      </c>
      <c r="L580" s="67"/>
      <c r="M580" s="67"/>
      <c r="N580" s="58">
        <f t="shared" si="32"/>
        <v>0.434</v>
      </c>
      <c r="O580" s="67"/>
      <c r="W580" s="77"/>
      <c r="AA580" s="58">
        <f t="shared" si="35"/>
        <v>577</v>
      </c>
      <c r="AB580" s="58" t="s">
        <v>1269</v>
      </c>
      <c r="AC580" s="58" t="s">
        <v>1270</v>
      </c>
      <c r="AE580" s="70"/>
      <c r="AF580" s="71">
        <f t="shared" si="33"/>
        <v>0.48222222222222222</v>
      </c>
      <c r="AG580" s="70">
        <f t="shared" si="34"/>
        <v>0.434</v>
      </c>
      <c r="AH580" s="70">
        <f t="shared" si="38"/>
        <v>0.434</v>
      </c>
      <c r="AI580" s="53"/>
      <c r="AJ580" s="53"/>
      <c r="AK580" s="72"/>
      <c r="AL580" s="70">
        <v>0.434</v>
      </c>
      <c r="AM580" s="70"/>
      <c r="AN580" s="70"/>
      <c r="AP580" s="70"/>
      <c r="AQ580" s="70"/>
    </row>
    <row r="581" spans="1:43" ht="12.75" customHeight="1" x14ac:dyDescent="0.2">
      <c r="A581" s="43"/>
      <c r="B581" s="64" t="s">
        <v>1272</v>
      </c>
      <c r="C581" s="65" t="s">
        <v>1271</v>
      </c>
      <c r="D581" s="66">
        <v>0.15640000000000001</v>
      </c>
      <c r="E581" s="66">
        <v>0.13614999999999999</v>
      </c>
      <c r="F581" s="66">
        <v>0.18956999999999999</v>
      </c>
      <c r="G581" s="66">
        <v>1.1630100000000001</v>
      </c>
      <c r="H581" s="66">
        <v>1.58571</v>
      </c>
      <c r="I581" s="74">
        <v>0.17182</v>
      </c>
      <c r="L581" s="67"/>
      <c r="M581" s="67"/>
      <c r="N581" s="58">
        <f t="shared" si="32"/>
        <v>0.15640000000000001</v>
      </c>
      <c r="O581" s="67"/>
      <c r="W581" s="77"/>
      <c r="AA581" s="58">
        <f t="shared" si="35"/>
        <v>578</v>
      </c>
      <c r="AB581" s="58" t="s">
        <v>1271</v>
      </c>
      <c r="AC581" s="58" t="s">
        <v>1272</v>
      </c>
      <c r="AE581" s="70"/>
      <c r="AF581" s="71">
        <f t="shared" si="33"/>
        <v>0.17377777777777778</v>
      </c>
      <c r="AG581" s="70">
        <f t="shared" si="34"/>
        <v>0.15640000000000001</v>
      </c>
      <c r="AH581" s="70">
        <f t="shared" si="38"/>
        <v>0.15640000000000001</v>
      </c>
      <c r="AI581" s="53"/>
      <c r="AJ581" s="53"/>
      <c r="AK581" s="72"/>
      <c r="AL581" s="70">
        <v>0.15640000000000001</v>
      </c>
      <c r="AM581" s="70"/>
      <c r="AN581" s="70"/>
      <c r="AP581" s="70"/>
      <c r="AQ581" s="70"/>
    </row>
    <row r="582" spans="1:43" ht="12.75" customHeight="1" x14ac:dyDescent="0.2">
      <c r="A582" s="43"/>
      <c r="B582" s="64" t="s">
        <v>1274</v>
      </c>
      <c r="C582" s="65" t="s">
        <v>1273</v>
      </c>
      <c r="D582" s="66">
        <v>0.19500000000000001</v>
      </c>
      <c r="E582" s="66">
        <v>0.16975000000000001</v>
      </c>
      <c r="F582" s="66">
        <v>0.23635999999999999</v>
      </c>
      <c r="G582" s="66">
        <v>1.45004</v>
      </c>
      <c r="H582" s="66">
        <v>1.9770700000000001</v>
      </c>
      <c r="I582" s="74">
        <v>0.21423</v>
      </c>
      <c r="L582" s="67"/>
      <c r="M582" s="67"/>
      <c r="N582" s="58">
        <f t="shared" si="32"/>
        <v>0.19500000000000001</v>
      </c>
      <c r="O582" s="67"/>
      <c r="W582" s="77"/>
      <c r="AA582" s="58">
        <f t="shared" si="35"/>
        <v>579</v>
      </c>
      <c r="AB582" s="58" t="s">
        <v>1273</v>
      </c>
      <c r="AC582" s="58" t="s">
        <v>1274</v>
      </c>
      <c r="AE582" s="70"/>
      <c r="AF582" s="71">
        <f t="shared" si="33"/>
        <v>0.21666666666666667</v>
      </c>
      <c r="AG582" s="70">
        <f t="shared" si="34"/>
        <v>0.19500000000000001</v>
      </c>
      <c r="AH582" s="70">
        <f t="shared" si="38"/>
        <v>0.19500000000000001</v>
      </c>
      <c r="AI582" s="53"/>
      <c r="AJ582" s="53"/>
      <c r="AK582" s="72"/>
      <c r="AL582" s="70">
        <v>0.19500000000000001</v>
      </c>
      <c r="AM582" s="70"/>
      <c r="AN582" s="70"/>
      <c r="AP582" s="70"/>
      <c r="AQ582" s="70"/>
    </row>
    <row r="583" spans="1:43" ht="12.75" customHeight="1" x14ac:dyDescent="0.2">
      <c r="A583" s="43"/>
      <c r="B583" s="64" t="s">
        <v>1276</v>
      </c>
      <c r="C583" s="65" t="s">
        <v>1275</v>
      </c>
      <c r="D583" s="66">
        <v>0.129</v>
      </c>
      <c r="E583" s="66">
        <v>0.1123</v>
      </c>
      <c r="F583" s="66">
        <v>0.15636</v>
      </c>
      <c r="G583" s="66">
        <v>0.95926</v>
      </c>
      <c r="H583" s="66">
        <v>1.3079099999999999</v>
      </c>
      <c r="I583" s="74">
        <v>0.14172000000000001</v>
      </c>
      <c r="L583" s="67"/>
      <c r="M583" s="67"/>
      <c r="N583" s="58">
        <f t="shared" si="32"/>
        <v>0.129</v>
      </c>
      <c r="O583" s="67"/>
      <c r="W583" s="77"/>
      <c r="AA583" s="58">
        <f t="shared" si="35"/>
        <v>580</v>
      </c>
      <c r="AB583" s="58" t="s">
        <v>1275</v>
      </c>
      <c r="AC583" s="58" t="s">
        <v>1276</v>
      </c>
      <c r="AE583" s="70"/>
      <c r="AF583" s="71">
        <f t="shared" si="33"/>
        <v>0.14333333333333334</v>
      </c>
      <c r="AG583" s="70">
        <f t="shared" si="34"/>
        <v>0.129</v>
      </c>
      <c r="AH583" s="70">
        <f t="shared" si="38"/>
        <v>0.129</v>
      </c>
      <c r="AI583" s="53"/>
      <c r="AJ583" s="53"/>
      <c r="AK583" s="72"/>
      <c r="AL583" s="70">
        <v>0.129</v>
      </c>
      <c r="AM583" s="70"/>
      <c r="AN583" s="70"/>
      <c r="AP583" s="70"/>
      <c r="AQ583" s="70"/>
    </row>
    <row r="584" spans="1:43" ht="12.75" customHeight="1" x14ac:dyDescent="0.2">
      <c r="A584" s="43"/>
      <c r="B584" s="64" t="s">
        <v>1278</v>
      </c>
      <c r="C584" s="65" t="s">
        <v>1277</v>
      </c>
      <c r="D584" s="66">
        <v>0.16220000000000001</v>
      </c>
      <c r="E584" s="66">
        <v>0.14119999999999999</v>
      </c>
      <c r="F584" s="66">
        <v>0.1966</v>
      </c>
      <c r="G584" s="66">
        <v>1.20614</v>
      </c>
      <c r="H584" s="66">
        <v>1.6445099999999999</v>
      </c>
      <c r="I584" s="74">
        <v>0.17818999999999999</v>
      </c>
      <c r="L584" s="67"/>
      <c r="M584" s="67"/>
      <c r="N584" s="58">
        <f t="shared" si="32"/>
        <v>0.16220000000000001</v>
      </c>
      <c r="O584" s="67"/>
      <c r="W584" s="77"/>
      <c r="AA584" s="58">
        <f t="shared" si="35"/>
        <v>581</v>
      </c>
      <c r="AB584" s="58" t="s">
        <v>1277</v>
      </c>
      <c r="AC584" s="58" t="s">
        <v>1278</v>
      </c>
      <c r="AE584" s="70"/>
      <c r="AF584" s="71">
        <f t="shared" si="33"/>
        <v>0.18022222222222223</v>
      </c>
      <c r="AG584" s="70">
        <f t="shared" si="34"/>
        <v>0.16220000000000001</v>
      </c>
      <c r="AH584" s="70">
        <f t="shared" si="38"/>
        <v>0.16220000000000001</v>
      </c>
      <c r="AI584" s="53"/>
      <c r="AJ584" s="53"/>
      <c r="AK584" s="72"/>
      <c r="AL584" s="70">
        <v>0.16220000000000001</v>
      </c>
      <c r="AM584" s="70"/>
      <c r="AN584" s="70"/>
      <c r="AP584" s="70"/>
      <c r="AQ584" s="70"/>
    </row>
    <row r="585" spans="1:43" ht="12.75" customHeight="1" x14ac:dyDescent="0.2">
      <c r="A585" s="43"/>
      <c r="B585" s="64" t="s">
        <v>1280</v>
      </c>
      <c r="C585" s="65" t="s">
        <v>1279</v>
      </c>
      <c r="D585" s="66">
        <v>0.12983</v>
      </c>
      <c r="E585" s="66">
        <v>0.11302</v>
      </c>
      <c r="F585" s="66">
        <v>0.15737000000000001</v>
      </c>
      <c r="G585" s="66">
        <v>0.96545000000000003</v>
      </c>
      <c r="H585" s="66">
        <v>1.3163499999999999</v>
      </c>
      <c r="I585" s="74">
        <v>0.14263000000000001</v>
      </c>
      <c r="L585" s="67"/>
      <c r="M585" s="67"/>
      <c r="N585" s="58">
        <f t="shared" si="32"/>
        <v>0.12983333333333333</v>
      </c>
      <c r="O585" s="67"/>
      <c r="W585" s="77"/>
      <c r="AA585" s="58">
        <f t="shared" si="35"/>
        <v>582</v>
      </c>
      <c r="AB585" s="58" t="s">
        <v>1279</v>
      </c>
      <c r="AC585" s="58" t="s">
        <v>1280</v>
      </c>
      <c r="AE585" s="70"/>
      <c r="AF585" s="71">
        <f t="shared" si="33"/>
        <v>0.14425925925925925</v>
      </c>
      <c r="AG585" s="70">
        <f t="shared" si="34"/>
        <v>0.12983333333333333</v>
      </c>
      <c r="AH585" s="70">
        <f t="shared" si="38"/>
        <v>0.12983333333333333</v>
      </c>
      <c r="AI585" s="53"/>
      <c r="AJ585" s="53"/>
      <c r="AK585" s="72"/>
      <c r="AL585" s="70">
        <v>0.12983333333333333</v>
      </c>
      <c r="AM585" s="70"/>
      <c r="AN585" s="70"/>
      <c r="AP585" s="70"/>
      <c r="AQ585" s="70"/>
    </row>
    <row r="586" spans="1:43" ht="12.75" customHeight="1" x14ac:dyDescent="0.2">
      <c r="A586" s="43"/>
      <c r="B586" s="64" t="s">
        <v>1282</v>
      </c>
      <c r="C586" s="65" t="s">
        <v>1281</v>
      </c>
      <c r="D586" s="66">
        <v>0.16220000000000001</v>
      </c>
      <c r="E586" s="66">
        <v>0.14119999999999999</v>
      </c>
      <c r="F586" s="66">
        <v>0.1966</v>
      </c>
      <c r="G586" s="66">
        <v>1.20614</v>
      </c>
      <c r="H586" s="66">
        <v>1.6445099999999999</v>
      </c>
      <c r="I586" s="74">
        <v>0.17818999999999999</v>
      </c>
      <c r="L586" s="67"/>
      <c r="M586" s="67"/>
      <c r="N586" s="58">
        <f t="shared" si="32"/>
        <v>0.16220000000000001</v>
      </c>
      <c r="O586" s="67"/>
      <c r="W586" s="77"/>
      <c r="AA586" s="58">
        <f t="shared" si="35"/>
        <v>583</v>
      </c>
      <c r="AB586" s="58" t="s">
        <v>1281</v>
      </c>
      <c r="AC586" s="58" t="s">
        <v>1282</v>
      </c>
      <c r="AE586" s="70"/>
      <c r="AF586" s="71">
        <f t="shared" si="33"/>
        <v>0.18022222222222223</v>
      </c>
      <c r="AG586" s="70">
        <f t="shared" si="34"/>
        <v>0.16220000000000001</v>
      </c>
      <c r="AH586" s="70">
        <f t="shared" si="38"/>
        <v>0.16220000000000001</v>
      </c>
      <c r="AI586" s="53"/>
      <c r="AJ586" s="53"/>
      <c r="AK586" s="72"/>
      <c r="AL586" s="70">
        <v>0.16220000000000001</v>
      </c>
      <c r="AM586" s="70"/>
      <c r="AN586" s="70"/>
      <c r="AP586" s="70"/>
      <c r="AQ586" s="70"/>
    </row>
    <row r="587" spans="1:43" ht="12.75" customHeight="1" x14ac:dyDescent="0.2">
      <c r="A587" s="43"/>
      <c r="B587" s="64" t="s">
        <v>1284</v>
      </c>
      <c r="C587" s="65" t="s">
        <v>1283</v>
      </c>
      <c r="D587" s="66">
        <v>0.16220000000000001</v>
      </c>
      <c r="E587" s="66">
        <v>0.14119999999999999</v>
      </c>
      <c r="F587" s="66">
        <v>0.1966</v>
      </c>
      <c r="G587" s="66">
        <v>1.20614</v>
      </c>
      <c r="H587" s="66">
        <v>1.6445099999999999</v>
      </c>
      <c r="I587" s="74">
        <v>0.17818999999999999</v>
      </c>
      <c r="L587" s="67"/>
      <c r="M587" s="67"/>
      <c r="N587" s="58">
        <f t="shared" si="32"/>
        <v>0.16220000000000001</v>
      </c>
      <c r="O587" s="67"/>
      <c r="W587" s="77"/>
      <c r="AA587" s="58">
        <f t="shared" si="35"/>
        <v>584</v>
      </c>
      <c r="AB587" s="58" t="s">
        <v>1283</v>
      </c>
      <c r="AC587" s="58" t="s">
        <v>1284</v>
      </c>
      <c r="AE587" s="70"/>
      <c r="AF587" s="71">
        <f t="shared" si="33"/>
        <v>0.18022222222222223</v>
      </c>
      <c r="AG587" s="70">
        <f t="shared" si="34"/>
        <v>0.16220000000000001</v>
      </c>
      <c r="AH587" s="70">
        <f t="shared" si="38"/>
        <v>0.16220000000000001</v>
      </c>
      <c r="AI587" s="53"/>
      <c r="AJ587" s="53"/>
      <c r="AK587" s="72"/>
      <c r="AL587" s="70">
        <v>0.16220000000000001</v>
      </c>
      <c r="AM587" s="70"/>
      <c r="AN587" s="70"/>
      <c r="AP587" s="70"/>
      <c r="AQ587" s="70"/>
    </row>
    <row r="588" spans="1:43" ht="12.75" customHeight="1" x14ac:dyDescent="0.2">
      <c r="A588" s="43"/>
      <c r="B588" s="64" t="s">
        <v>1286</v>
      </c>
      <c r="C588" s="65" t="s">
        <v>1285</v>
      </c>
      <c r="D588" s="66">
        <v>2.4081999999999999</v>
      </c>
      <c r="E588" s="66">
        <v>2.0964100000000001</v>
      </c>
      <c r="F588" s="66">
        <v>2.9189799999999999</v>
      </c>
      <c r="G588" s="66">
        <v>17.907620000000001</v>
      </c>
      <c r="H588" s="66">
        <v>24.416260000000001</v>
      </c>
      <c r="I588" s="74">
        <v>2.6456499999999998</v>
      </c>
      <c r="L588" s="67"/>
      <c r="M588" s="67"/>
      <c r="N588" s="58">
        <f t="shared" si="32"/>
        <v>2.4081999999999999</v>
      </c>
      <c r="O588" s="67"/>
      <c r="W588" s="77"/>
      <c r="AA588" s="58">
        <f t="shared" si="35"/>
        <v>585</v>
      </c>
      <c r="AB588" s="58" t="s">
        <v>1285</v>
      </c>
      <c r="AC588" s="58" t="s">
        <v>1286</v>
      </c>
      <c r="AE588" s="70"/>
      <c r="AF588" s="71">
        <f t="shared" si="33"/>
        <v>2.6757777777777778</v>
      </c>
      <c r="AG588" s="70">
        <f t="shared" si="34"/>
        <v>2.4081999999999999</v>
      </c>
      <c r="AH588" s="70">
        <f t="shared" si="38"/>
        <v>2.4081999999999999</v>
      </c>
      <c r="AI588" s="53"/>
      <c r="AJ588" s="53"/>
      <c r="AK588" s="72"/>
      <c r="AL588" s="70">
        <v>2.4081999999999999</v>
      </c>
      <c r="AM588" s="70"/>
      <c r="AN588" s="70"/>
      <c r="AP588" s="70"/>
      <c r="AQ588" s="70"/>
    </row>
    <row r="589" spans="1:43" ht="12.75" customHeight="1" x14ac:dyDescent="0.2">
      <c r="A589" s="43"/>
      <c r="B589" s="64" t="s">
        <v>1288</v>
      </c>
      <c r="C589" s="65" t="s">
        <v>1287</v>
      </c>
      <c r="D589" s="66">
        <v>5.7000000000000002E-2</v>
      </c>
      <c r="E589" s="66">
        <v>4.9619999999999997E-2</v>
      </c>
      <c r="F589" s="66">
        <v>6.9089999999999999E-2</v>
      </c>
      <c r="G589" s="66">
        <v>0.42386000000000001</v>
      </c>
      <c r="H589" s="66">
        <v>0.57791000000000003</v>
      </c>
      <c r="I589" s="74">
        <v>6.2619999999999995E-2</v>
      </c>
      <c r="L589" s="67"/>
      <c r="M589" s="67"/>
      <c r="N589" s="58">
        <f t="shared" si="32"/>
        <v>5.7000000000000002E-2</v>
      </c>
      <c r="O589" s="67"/>
      <c r="W589" s="77"/>
      <c r="AA589" s="58">
        <f t="shared" si="35"/>
        <v>586</v>
      </c>
      <c r="AB589" s="58" t="s">
        <v>1287</v>
      </c>
      <c r="AC589" s="58" t="s">
        <v>1288</v>
      </c>
      <c r="AE589" s="70"/>
      <c r="AF589" s="71">
        <f t="shared" si="33"/>
        <v>6.3333333333333339E-2</v>
      </c>
      <c r="AG589" s="70">
        <f t="shared" si="34"/>
        <v>5.7000000000000002E-2</v>
      </c>
      <c r="AH589" s="70">
        <f t="shared" si="38"/>
        <v>5.7000000000000002E-2</v>
      </c>
      <c r="AI589" s="53"/>
      <c r="AJ589" s="53"/>
      <c r="AK589" s="72"/>
      <c r="AL589" s="70">
        <v>5.7000000000000002E-2</v>
      </c>
      <c r="AM589" s="70"/>
      <c r="AN589" s="70"/>
      <c r="AP589" s="70"/>
      <c r="AQ589" s="70"/>
    </row>
    <row r="590" spans="1:43" ht="12.75" customHeight="1" x14ac:dyDescent="0.2">
      <c r="A590" s="43"/>
      <c r="B590" s="64" t="s">
        <v>1290</v>
      </c>
      <c r="C590" s="65" t="s">
        <v>1289</v>
      </c>
      <c r="D590" s="66">
        <v>3.2000000000000002E-3</v>
      </c>
      <c r="E590" s="66">
        <v>2.7899999999999999E-3</v>
      </c>
      <c r="F590" s="66">
        <v>3.8800000000000002E-3</v>
      </c>
      <c r="G590" s="66">
        <v>2.3800000000000002E-2</v>
      </c>
      <c r="H590" s="66">
        <v>3.2439999999999997E-2</v>
      </c>
      <c r="I590" s="74">
        <v>3.5200000000000001E-3</v>
      </c>
      <c r="L590" s="67"/>
      <c r="M590" s="67"/>
      <c r="N590" s="58">
        <f t="shared" si="32"/>
        <v>3.2000000000000002E-3</v>
      </c>
      <c r="O590" s="67"/>
      <c r="W590" s="77"/>
      <c r="AA590" s="58">
        <f t="shared" si="35"/>
        <v>587</v>
      </c>
      <c r="AB590" s="58" t="s">
        <v>1289</v>
      </c>
      <c r="AC590" s="58" t="s">
        <v>1290</v>
      </c>
      <c r="AE590" s="70"/>
      <c r="AF590" s="71">
        <f t="shared" si="33"/>
        <v>3.5555555555555557E-3</v>
      </c>
      <c r="AG590" s="70">
        <f t="shared" si="34"/>
        <v>3.2000000000000002E-3</v>
      </c>
      <c r="AH590" s="70">
        <f t="shared" si="38"/>
        <v>3.2000000000000002E-3</v>
      </c>
      <c r="AI590" s="53"/>
      <c r="AJ590" s="53"/>
      <c r="AK590" s="72"/>
      <c r="AL590" s="70">
        <v>3.2000000000000002E-3</v>
      </c>
      <c r="AM590" s="70"/>
      <c r="AN590" s="70"/>
      <c r="AP590" s="70"/>
      <c r="AQ590" s="70"/>
    </row>
    <row r="591" spans="1:43" ht="12.75" customHeight="1" x14ac:dyDescent="0.2">
      <c r="A591" s="43"/>
      <c r="B591" s="64" t="s">
        <v>1292</v>
      </c>
      <c r="C591" s="65" t="s">
        <v>1291</v>
      </c>
      <c r="D591" s="66">
        <v>1.0200000000000001E-2</v>
      </c>
      <c r="E591" s="66">
        <v>8.8800000000000007E-3</v>
      </c>
      <c r="F591" s="66">
        <v>1.2359999999999999E-2</v>
      </c>
      <c r="G591" s="66">
        <v>7.5850000000000001E-2</v>
      </c>
      <c r="H591" s="66">
        <v>0.10342</v>
      </c>
      <c r="I591" s="74">
        <v>1.1209999999999999E-2</v>
      </c>
      <c r="L591" s="67"/>
      <c r="M591" s="67"/>
      <c r="N591" s="58">
        <f t="shared" si="32"/>
        <v>1.0200000000000001E-2</v>
      </c>
      <c r="O591" s="67"/>
      <c r="W591" s="77"/>
      <c r="AA591" s="58">
        <f t="shared" si="35"/>
        <v>588</v>
      </c>
      <c r="AB591" s="58" t="s">
        <v>1291</v>
      </c>
      <c r="AC591" s="58" t="s">
        <v>1292</v>
      </c>
      <c r="AE591" s="70"/>
      <c r="AF591" s="71">
        <f t="shared" si="33"/>
        <v>1.1333333333333334E-2</v>
      </c>
      <c r="AG591" s="70">
        <f t="shared" si="34"/>
        <v>1.0200000000000001E-2</v>
      </c>
      <c r="AH591" s="70">
        <f t="shared" si="38"/>
        <v>1.0200000000000001E-2</v>
      </c>
      <c r="AI591" s="53"/>
      <c r="AJ591" s="53"/>
      <c r="AK591" s="72"/>
      <c r="AL591" s="70">
        <v>1.0200000000000001E-2</v>
      </c>
      <c r="AM591" s="70"/>
      <c r="AN591" s="70"/>
      <c r="AP591" s="70"/>
      <c r="AQ591" s="70"/>
    </row>
    <row r="592" spans="1:43" ht="12.75" customHeight="1" x14ac:dyDescent="0.2">
      <c r="A592" s="43"/>
      <c r="B592" s="64" t="s">
        <v>1294</v>
      </c>
      <c r="C592" s="65" t="s">
        <v>1293</v>
      </c>
      <c r="D592" s="66">
        <v>9.9000000000000008E-3</v>
      </c>
      <c r="E592" s="66">
        <v>8.6199999999999992E-3</v>
      </c>
      <c r="F592" s="66">
        <v>1.2E-2</v>
      </c>
      <c r="G592" s="66">
        <v>7.3620000000000005E-2</v>
      </c>
      <c r="H592" s="66">
        <v>0.10037</v>
      </c>
      <c r="I592" s="74">
        <v>1.0880000000000001E-2</v>
      </c>
      <c r="L592" s="67"/>
      <c r="M592" s="67"/>
      <c r="N592" s="58">
        <f t="shared" si="32"/>
        <v>9.9000000000000008E-3</v>
      </c>
      <c r="O592" s="67"/>
      <c r="W592" s="77"/>
      <c r="AA592" s="58">
        <f t="shared" si="35"/>
        <v>589</v>
      </c>
      <c r="AB592" s="58" t="s">
        <v>1293</v>
      </c>
      <c r="AC592" s="58" t="s">
        <v>1294</v>
      </c>
      <c r="AE592" s="70"/>
      <c r="AF592" s="71">
        <f t="shared" si="33"/>
        <v>1.1000000000000001E-2</v>
      </c>
      <c r="AG592" s="70">
        <f t="shared" si="34"/>
        <v>9.9000000000000008E-3</v>
      </c>
      <c r="AH592" s="70">
        <f t="shared" si="38"/>
        <v>9.9000000000000008E-3</v>
      </c>
      <c r="AI592" s="53"/>
      <c r="AJ592" s="53"/>
      <c r="AK592" s="72"/>
      <c r="AL592" s="70">
        <v>9.9000000000000008E-3</v>
      </c>
      <c r="AM592" s="70"/>
      <c r="AN592" s="70"/>
      <c r="AP592" s="70"/>
      <c r="AQ592" s="70"/>
    </row>
    <row r="593" spans="1:43" ht="12.75" customHeight="1" x14ac:dyDescent="0.2">
      <c r="A593" s="43"/>
      <c r="B593" s="64" t="s">
        <v>1296</v>
      </c>
      <c r="C593" s="65" t="s">
        <v>1295</v>
      </c>
      <c r="D593" s="66">
        <v>0.01</v>
      </c>
      <c r="E593" s="66">
        <v>8.7100000000000007E-3</v>
      </c>
      <c r="F593" s="66">
        <v>1.2120000000000001E-2</v>
      </c>
      <c r="G593" s="66">
        <v>7.4359999999999996E-2</v>
      </c>
      <c r="H593" s="66">
        <v>0.10138999999999999</v>
      </c>
      <c r="I593" s="74">
        <v>1.099E-2</v>
      </c>
      <c r="L593" s="67"/>
      <c r="M593" s="67"/>
      <c r="N593" s="58">
        <f t="shared" si="32"/>
        <v>0.01</v>
      </c>
      <c r="O593" s="67"/>
      <c r="W593" s="77"/>
      <c r="AA593" s="58">
        <f t="shared" si="35"/>
        <v>590</v>
      </c>
      <c r="AB593" s="58" t="s">
        <v>1295</v>
      </c>
      <c r="AC593" s="58" t="s">
        <v>1296</v>
      </c>
      <c r="AE593" s="70"/>
      <c r="AF593" s="71">
        <f t="shared" si="33"/>
        <v>1.1111111111111112E-2</v>
      </c>
      <c r="AG593" s="70">
        <f t="shared" si="34"/>
        <v>0.01</v>
      </c>
      <c r="AH593" s="70">
        <f t="shared" si="38"/>
        <v>0.01</v>
      </c>
      <c r="AI593" s="53"/>
      <c r="AJ593" s="53"/>
      <c r="AK593" s="72"/>
      <c r="AL593" s="70">
        <v>0.01</v>
      </c>
      <c r="AM593" s="70"/>
      <c r="AN593" s="70"/>
      <c r="AP593" s="70"/>
      <c r="AQ593" s="70"/>
    </row>
    <row r="594" spans="1:43" ht="12.75" customHeight="1" x14ac:dyDescent="0.2">
      <c r="A594" s="43"/>
      <c r="B594" s="64" t="s">
        <v>1298</v>
      </c>
      <c r="C594" s="65" t="s">
        <v>1297</v>
      </c>
      <c r="D594" s="66">
        <v>1.1900000000000001E-2</v>
      </c>
      <c r="E594" s="66">
        <v>1.0359999999999999E-2</v>
      </c>
      <c r="F594" s="66">
        <v>1.4420000000000001E-2</v>
      </c>
      <c r="G594" s="66">
        <v>8.8489999999999999E-2</v>
      </c>
      <c r="H594" s="66">
        <v>0.12064999999999999</v>
      </c>
      <c r="I594" s="74">
        <v>1.307E-2</v>
      </c>
      <c r="L594" s="67"/>
      <c r="M594" s="67"/>
      <c r="N594" s="58">
        <f t="shared" si="32"/>
        <v>1.1900000000000001E-2</v>
      </c>
      <c r="O594" s="67"/>
      <c r="W594" s="77"/>
      <c r="AA594" s="58">
        <f t="shared" si="35"/>
        <v>591</v>
      </c>
      <c r="AB594" s="58" t="s">
        <v>1297</v>
      </c>
      <c r="AC594" s="58" t="s">
        <v>1298</v>
      </c>
      <c r="AE594" s="70"/>
      <c r="AF594" s="71">
        <f t="shared" si="33"/>
        <v>1.3222222222222222E-2</v>
      </c>
      <c r="AG594" s="70">
        <f t="shared" si="34"/>
        <v>1.1900000000000001E-2</v>
      </c>
      <c r="AH594" s="70">
        <f t="shared" si="38"/>
        <v>1.1900000000000001E-2</v>
      </c>
      <c r="AI594" s="53"/>
      <c r="AJ594" s="53"/>
      <c r="AK594" s="72"/>
      <c r="AL594" s="70">
        <v>1.1900000000000001E-2</v>
      </c>
      <c r="AM594" s="70"/>
      <c r="AN594" s="70"/>
      <c r="AP594" s="70"/>
      <c r="AQ594" s="70"/>
    </row>
    <row r="595" spans="1:43" ht="12.75" customHeight="1" x14ac:dyDescent="0.2">
      <c r="A595" s="43"/>
      <c r="B595" s="64" t="s">
        <v>1300</v>
      </c>
      <c r="C595" s="65" t="s">
        <v>1299</v>
      </c>
      <c r="D595" s="66">
        <v>1.0200000000000001E-2</v>
      </c>
      <c r="E595" s="66">
        <v>8.8800000000000007E-3</v>
      </c>
      <c r="F595" s="66">
        <v>1.2359999999999999E-2</v>
      </c>
      <c r="G595" s="66">
        <v>7.5850000000000001E-2</v>
      </c>
      <c r="H595" s="66">
        <v>0.10342</v>
      </c>
      <c r="I595" s="74">
        <v>1.1209999999999999E-2</v>
      </c>
      <c r="L595" s="67"/>
      <c r="M595" s="67"/>
      <c r="N595" s="58">
        <f t="shared" si="32"/>
        <v>1.0200000000000001E-2</v>
      </c>
      <c r="O595" s="67"/>
      <c r="W595" s="77"/>
      <c r="AA595" s="58">
        <f t="shared" si="35"/>
        <v>592</v>
      </c>
      <c r="AB595" s="58" t="s">
        <v>1299</v>
      </c>
      <c r="AC595" s="58" t="s">
        <v>1300</v>
      </c>
      <c r="AE595" s="70"/>
      <c r="AF595" s="71">
        <f t="shared" si="33"/>
        <v>1.1333333333333334E-2</v>
      </c>
      <c r="AG595" s="70">
        <f t="shared" si="34"/>
        <v>1.0200000000000001E-2</v>
      </c>
      <c r="AH595" s="70">
        <f t="shared" si="38"/>
        <v>1.0200000000000001E-2</v>
      </c>
      <c r="AI595" s="53"/>
      <c r="AJ595" s="53"/>
      <c r="AK595" s="72"/>
      <c r="AL595" s="70">
        <v>1.0200000000000001E-2</v>
      </c>
      <c r="AM595" s="70"/>
      <c r="AN595" s="70"/>
      <c r="AP595" s="70"/>
      <c r="AQ595" s="70"/>
    </row>
    <row r="596" spans="1:43" ht="12.75" customHeight="1" x14ac:dyDescent="0.2">
      <c r="A596" s="43"/>
      <c r="B596" s="64" t="s">
        <v>1302</v>
      </c>
      <c r="C596" s="65" t="s">
        <v>1301</v>
      </c>
      <c r="D596" s="66">
        <v>0.1847</v>
      </c>
      <c r="E596" s="66">
        <v>0.16078999999999999</v>
      </c>
      <c r="F596" s="66">
        <v>0.22387000000000001</v>
      </c>
      <c r="G596" s="66">
        <v>1.3734500000000001</v>
      </c>
      <c r="H596" s="66">
        <v>1.8726400000000001</v>
      </c>
      <c r="I596" s="74">
        <v>0.20291000000000001</v>
      </c>
      <c r="L596" s="67"/>
      <c r="M596" s="67"/>
      <c r="N596" s="58">
        <f t="shared" si="32"/>
        <v>0.1847</v>
      </c>
      <c r="O596" s="67"/>
      <c r="W596" s="77"/>
      <c r="AA596" s="58">
        <f t="shared" si="35"/>
        <v>593</v>
      </c>
      <c r="AB596" s="58" t="s">
        <v>1301</v>
      </c>
      <c r="AC596" s="58" t="s">
        <v>1302</v>
      </c>
      <c r="AE596" s="70"/>
      <c r="AF596" s="71">
        <f t="shared" si="33"/>
        <v>0.20522222222222222</v>
      </c>
      <c r="AG596" s="70">
        <f t="shared" si="34"/>
        <v>0.1847</v>
      </c>
      <c r="AH596" s="70">
        <f t="shared" si="38"/>
        <v>0.1847</v>
      </c>
      <c r="AI596" s="53"/>
      <c r="AJ596" s="53"/>
      <c r="AK596" s="72"/>
      <c r="AL596" s="70">
        <v>0.1847</v>
      </c>
      <c r="AM596" s="70"/>
      <c r="AN596" s="70"/>
      <c r="AP596" s="70"/>
      <c r="AQ596" s="70"/>
    </row>
    <row r="597" spans="1:43" ht="12.75" customHeight="1" x14ac:dyDescent="0.2">
      <c r="A597" s="43"/>
      <c r="B597" s="64" t="s">
        <v>1304</v>
      </c>
      <c r="C597" s="65" t="s">
        <v>1303</v>
      </c>
      <c r="D597" s="66">
        <v>0.23</v>
      </c>
      <c r="E597" s="66">
        <v>0.20022000000000001</v>
      </c>
      <c r="F597" s="66">
        <v>0.27877999999999997</v>
      </c>
      <c r="G597" s="66">
        <v>1.7102999999999999</v>
      </c>
      <c r="H597" s="66">
        <v>2.3319200000000002</v>
      </c>
      <c r="I597" s="74">
        <v>0.25268000000000002</v>
      </c>
      <c r="L597" s="67"/>
      <c r="M597" s="67"/>
      <c r="N597" s="58">
        <f t="shared" si="32"/>
        <v>0.23</v>
      </c>
      <c r="O597" s="67"/>
      <c r="W597" s="77"/>
      <c r="AA597" s="58">
        <f t="shared" si="35"/>
        <v>594</v>
      </c>
      <c r="AB597" s="58" t="s">
        <v>1303</v>
      </c>
      <c r="AC597" s="58" t="s">
        <v>1304</v>
      </c>
      <c r="AE597" s="70"/>
      <c r="AF597" s="71">
        <f t="shared" si="33"/>
        <v>0.25555555555555554</v>
      </c>
      <c r="AG597" s="70">
        <f t="shared" si="34"/>
        <v>0.23</v>
      </c>
      <c r="AH597" s="70">
        <f t="shared" si="38"/>
        <v>0.23</v>
      </c>
      <c r="AI597" s="53"/>
      <c r="AJ597" s="53"/>
      <c r="AK597" s="72"/>
      <c r="AL597" s="70">
        <v>0.23</v>
      </c>
      <c r="AM597" s="70"/>
      <c r="AN597" s="70"/>
      <c r="AP597" s="70"/>
      <c r="AQ597" s="70"/>
    </row>
    <row r="598" spans="1:43" ht="12.75" customHeight="1" x14ac:dyDescent="0.2">
      <c r="A598" s="43"/>
      <c r="B598" s="64" t="s">
        <v>1306</v>
      </c>
      <c r="C598" s="65" t="s">
        <v>1305</v>
      </c>
      <c r="D598" s="66">
        <v>0.3952</v>
      </c>
      <c r="E598" s="66">
        <v>0.34403</v>
      </c>
      <c r="F598" s="66">
        <v>0.47902</v>
      </c>
      <c r="G598" s="66">
        <v>2.9387500000000002</v>
      </c>
      <c r="H598" s="66">
        <v>4.00685</v>
      </c>
      <c r="I598" s="74">
        <v>0.43417</v>
      </c>
      <c r="L598" s="67"/>
      <c r="M598" s="67"/>
      <c r="N598" s="58">
        <f t="shared" si="32"/>
        <v>0.3952</v>
      </c>
      <c r="O598" s="67"/>
      <c r="W598" s="77"/>
      <c r="AA598" s="58">
        <f t="shared" si="35"/>
        <v>595</v>
      </c>
      <c r="AB598" s="58" t="s">
        <v>1305</v>
      </c>
      <c r="AC598" s="58" t="s">
        <v>1306</v>
      </c>
      <c r="AE598" s="70"/>
      <c r="AF598" s="71">
        <f t="shared" si="33"/>
        <v>0.43911111111111112</v>
      </c>
      <c r="AG598" s="70">
        <f t="shared" si="34"/>
        <v>0.3952</v>
      </c>
      <c r="AH598" s="70">
        <f t="shared" si="38"/>
        <v>0.3952</v>
      </c>
      <c r="AI598" s="53"/>
      <c r="AJ598" s="53"/>
      <c r="AK598" s="72"/>
      <c r="AL598" s="70">
        <v>0.3952</v>
      </c>
      <c r="AM598" s="70"/>
      <c r="AN598" s="70"/>
      <c r="AP598" s="70"/>
      <c r="AQ598" s="70"/>
    </row>
    <row r="599" spans="1:43" ht="12.75" customHeight="1" x14ac:dyDescent="0.2">
      <c r="A599" s="43"/>
      <c r="B599" s="64" t="s">
        <v>1308</v>
      </c>
      <c r="C599" s="65" t="s">
        <v>1307</v>
      </c>
      <c r="D599" s="66">
        <v>7.0000000000000007E-2</v>
      </c>
      <c r="E599" s="66">
        <v>6.0940000000000001E-2</v>
      </c>
      <c r="F599" s="66">
        <v>8.4849999999999995E-2</v>
      </c>
      <c r="G599" s="66">
        <v>0.52053000000000005</v>
      </c>
      <c r="H599" s="66">
        <v>0.70972000000000002</v>
      </c>
      <c r="I599" s="74">
        <v>7.6899999999999996E-2</v>
      </c>
      <c r="L599" s="67"/>
      <c r="M599" s="67"/>
      <c r="N599" s="58">
        <f t="shared" si="32"/>
        <v>7.0000000000000007E-2</v>
      </c>
      <c r="O599" s="67"/>
      <c r="W599" s="77"/>
      <c r="AA599" s="58">
        <f t="shared" si="35"/>
        <v>596</v>
      </c>
      <c r="AB599" s="58" t="s">
        <v>1307</v>
      </c>
      <c r="AC599" s="58" t="s">
        <v>1308</v>
      </c>
      <c r="AE599" s="70"/>
      <c r="AF599" s="71">
        <f t="shared" si="33"/>
        <v>7.7777777777777779E-2</v>
      </c>
      <c r="AG599" s="70">
        <f t="shared" si="34"/>
        <v>7.0000000000000007E-2</v>
      </c>
      <c r="AH599" s="70">
        <f t="shared" si="38"/>
        <v>7.0000000000000007E-2</v>
      </c>
      <c r="AI599" s="53"/>
      <c r="AJ599" s="53"/>
      <c r="AK599" s="72"/>
      <c r="AL599" s="70">
        <v>7.0000000000000007E-2</v>
      </c>
      <c r="AM599" s="70"/>
      <c r="AN599" s="70"/>
      <c r="AP599" s="70"/>
      <c r="AQ599" s="70"/>
    </row>
    <row r="600" spans="1:43" ht="12.75" customHeight="1" x14ac:dyDescent="0.2">
      <c r="A600" s="43"/>
      <c r="B600" s="64" t="s">
        <v>1310</v>
      </c>
      <c r="C600" s="65" t="s">
        <v>1309</v>
      </c>
      <c r="D600" s="66">
        <v>5.7000000000000002E-2</v>
      </c>
      <c r="E600" s="66">
        <v>4.9619999999999997E-2</v>
      </c>
      <c r="F600" s="66">
        <v>6.9089999999999999E-2</v>
      </c>
      <c r="G600" s="66">
        <v>0.42386000000000001</v>
      </c>
      <c r="H600" s="66">
        <v>0.57791000000000003</v>
      </c>
      <c r="I600" s="74">
        <v>6.2619999999999995E-2</v>
      </c>
      <c r="L600" s="67"/>
      <c r="M600" s="67"/>
      <c r="N600" s="58">
        <f t="shared" si="32"/>
        <v>5.7000000000000002E-2</v>
      </c>
      <c r="O600" s="67"/>
      <c r="W600" s="77"/>
      <c r="AA600" s="58">
        <f t="shared" si="35"/>
        <v>597</v>
      </c>
      <c r="AB600" s="58" t="s">
        <v>1309</v>
      </c>
      <c r="AC600" s="58" t="s">
        <v>1310</v>
      </c>
      <c r="AE600" s="70"/>
      <c r="AF600" s="71">
        <f t="shared" si="33"/>
        <v>6.3333333333333339E-2</v>
      </c>
      <c r="AG600" s="70">
        <f t="shared" si="34"/>
        <v>5.7000000000000002E-2</v>
      </c>
      <c r="AH600" s="70">
        <f t="shared" si="38"/>
        <v>5.7000000000000002E-2</v>
      </c>
      <c r="AI600" s="53"/>
      <c r="AJ600" s="53"/>
      <c r="AK600" s="72"/>
      <c r="AL600" s="70">
        <v>5.7000000000000002E-2</v>
      </c>
      <c r="AM600" s="70"/>
      <c r="AN600" s="70"/>
      <c r="AP600" s="70"/>
      <c r="AQ600" s="70"/>
    </row>
    <row r="601" spans="1:43" ht="12.75" customHeight="1" x14ac:dyDescent="0.2">
      <c r="A601" s="43"/>
      <c r="B601" s="64" t="s">
        <v>1312</v>
      </c>
      <c r="C601" s="65" t="s">
        <v>1311</v>
      </c>
      <c r="D601" s="66">
        <v>4.1500000000000002E-2</v>
      </c>
      <c r="E601" s="66">
        <v>3.6130000000000002E-2</v>
      </c>
      <c r="F601" s="66">
        <v>5.0299999999999997E-2</v>
      </c>
      <c r="G601" s="66">
        <v>0.30859999999999999</v>
      </c>
      <c r="H601" s="66">
        <v>0.42076000000000002</v>
      </c>
      <c r="I601" s="74">
        <v>4.5589999999999999E-2</v>
      </c>
      <c r="L601" s="67"/>
      <c r="M601" s="67"/>
      <c r="N601" s="58">
        <f t="shared" si="32"/>
        <v>4.1500000000000002E-2</v>
      </c>
      <c r="O601" s="67"/>
      <c r="W601" s="77"/>
      <c r="AA601" s="58">
        <f t="shared" si="35"/>
        <v>598</v>
      </c>
      <c r="AB601" s="58" t="s">
        <v>1311</v>
      </c>
      <c r="AC601" s="58" t="s">
        <v>1312</v>
      </c>
      <c r="AE601" s="70"/>
      <c r="AF601" s="71">
        <f t="shared" si="33"/>
        <v>4.611111111111111E-2</v>
      </c>
      <c r="AG601" s="70">
        <f t="shared" si="34"/>
        <v>4.1500000000000002E-2</v>
      </c>
      <c r="AH601" s="70">
        <f t="shared" si="38"/>
        <v>4.1500000000000002E-2</v>
      </c>
      <c r="AI601" s="53"/>
      <c r="AJ601" s="53"/>
      <c r="AK601" s="72"/>
      <c r="AL601" s="70">
        <v>4.1500000000000002E-2</v>
      </c>
      <c r="AM601" s="70"/>
      <c r="AN601" s="70"/>
      <c r="AP601" s="70"/>
      <c r="AQ601" s="70"/>
    </row>
    <row r="602" spans="1:43" ht="12.75" customHeight="1" x14ac:dyDescent="0.2">
      <c r="A602" s="43"/>
      <c r="B602" s="64" t="s">
        <v>1314</v>
      </c>
      <c r="C602" s="65" t="s">
        <v>1313</v>
      </c>
      <c r="D602" s="66">
        <v>7.8E-2</v>
      </c>
      <c r="E602" s="66">
        <v>6.7900000000000002E-2</v>
      </c>
      <c r="F602" s="66">
        <v>9.4539999999999999E-2</v>
      </c>
      <c r="G602" s="66">
        <v>0.58001999999999998</v>
      </c>
      <c r="H602" s="66">
        <v>0.79083000000000003</v>
      </c>
      <c r="I602" s="74">
        <v>8.5690000000000002E-2</v>
      </c>
      <c r="L602" s="67"/>
      <c r="M602" s="67"/>
      <c r="N602" s="58">
        <f t="shared" si="32"/>
        <v>7.8E-2</v>
      </c>
      <c r="O602" s="67"/>
      <c r="W602" s="77"/>
      <c r="AA602" s="58">
        <f t="shared" si="35"/>
        <v>599</v>
      </c>
      <c r="AB602" s="58" t="s">
        <v>1313</v>
      </c>
      <c r="AC602" s="58" t="s">
        <v>1314</v>
      </c>
      <c r="AE602" s="70"/>
      <c r="AF602" s="71">
        <f t="shared" si="33"/>
        <v>8.666666666666667E-2</v>
      </c>
      <c r="AG602" s="70">
        <f t="shared" si="34"/>
        <v>7.8E-2</v>
      </c>
      <c r="AH602" s="70">
        <f t="shared" si="38"/>
        <v>7.8E-2</v>
      </c>
      <c r="AI602" s="53"/>
      <c r="AJ602" s="53"/>
      <c r="AK602" s="72"/>
      <c r="AL602" s="70">
        <v>7.8E-2</v>
      </c>
      <c r="AM602" s="70"/>
      <c r="AN602" s="70"/>
      <c r="AP602" s="70"/>
      <c r="AQ602" s="70"/>
    </row>
    <row r="603" spans="1:43" ht="12.75" customHeight="1" x14ac:dyDescent="0.2">
      <c r="A603" s="43"/>
      <c r="B603" s="64" t="s">
        <v>1316</v>
      </c>
      <c r="C603" s="65" t="s">
        <v>1315</v>
      </c>
      <c r="D603" s="66">
        <v>0.06</v>
      </c>
      <c r="E603" s="66">
        <v>5.2229999999999999E-2</v>
      </c>
      <c r="F603" s="66">
        <v>7.2730000000000003E-2</v>
      </c>
      <c r="G603" s="66">
        <v>0.44617000000000001</v>
      </c>
      <c r="H603" s="66">
        <v>0.60833000000000004</v>
      </c>
      <c r="I603" s="74">
        <v>6.5920000000000006E-2</v>
      </c>
      <c r="L603" s="67"/>
      <c r="M603" s="67"/>
      <c r="N603" s="58">
        <f t="shared" si="32"/>
        <v>0.06</v>
      </c>
      <c r="O603" s="67"/>
      <c r="W603" s="77"/>
      <c r="AA603" s="58">
        <f t="shared" si="35"/>
        <v>600</v>
      </c>
      <c r="AB603" s="58" t="s">
        <v>1315</v>
      </c>
      <c r="AC603" s="58" t="s">
        <v>1316</v>
      </c>
      <c r="AE603" s="70"/>
      <c r="AF603" s="71">
        <f t="shared" si="33"/>
        <v>6.6666666666666666E-2</v>
      </c>
      <c r="AG603" s="70">
        <f t="shared" si="34"/>
        <v>0.06</v>
      </c>
      <c r="AH603" s="70">
        <f t="shared" si="38"/>
        <v>0.06</v>
      </c>
      <c r="AI603" s="53"/>
      <c r="AJ603" s="53"/>
      <c r="AK603" s="72"/>
      <c r="AL603" s="70">
        <v>0.06</v>
      </c>
      <c r="AM603" s="70"/>
      <c r="AN603" s="70"/>
      <c r="AP603" s="70"/>
      <c r="AQ603" s="70"/>
    </row>
    <row r="604" spans="1:43" ht="12.75" customHeight="1" x14ac:dyDescent="0.2">
      <c r="A604" s="43"/>
      <c r="B604" s="64" t="s">
        <v>1318</v>
      </c>
      <c r="C604" s="65" t="s">
        <v>1317</v>
      </c>
      <c r="D604" s="66">
        <v>6.8000000000000005E-2</v>
      </c>
      <c r="E604" s="66">
        <v>5.9200000000000003E-2</v>
      </c>
      <c r="F604" s="66">
        <v>8.2419999999999993E-2</v>
      </c>
      <c r="G604" s="66">
        <v>0.50565000000000004</v>
      </c>
      <c r="H604" s="66">
        <v>0.68944000000000005</v>
      </c>
      <c r="I604" s="74">
        <v>7.4700000000000003E-2</v>
      </c>
      <c r="L604" s="67"/>
      <c r="M604" s="67"/>
      <c r="N604" s="58">
        <f t="shared" si="32"/>
        <v>6.8000000000000005E-2</v>
      </c>
      <c r="O604" s="67"/>
      <c r="W604" s="77"/>
      <c r="AA604" s="58">
        <f t="shared" si="35"/>
        <v>601</v>
      </c>
      <c r="AB604" s="58" t="s">
        <v>1317</v>
      </c>
      <c r="AC604" s="58" t="s">
        <v>1318</v>
      </c>
      <c r="AE604" s="70"/>
      <c r="AF604" s="71">
        <f t="shared" si="33"/>
        <v>7.5555555555555556E-2</v>
      </c>
      <c r="AG604" s="70">
        <f t="shared" si="34"/>
        <v>6.8000000000000005E-2</v>
      </c>
      <c r="AH604" s="70">
        <f t="shared" si="38"/>
        <v>6.8000000000000005E-2</v>
      </c>
      <c r="AI604" s="53"/>
      <c r="AJ604" s="53"/>
      <c r="AK604" s="72"/>
      <c r="AL604" s="70">
        <v>6.8000000000000005E-2</v>
      </c>
      <c r="AM604" s="70"/>
      <c r="AN604" s="70"/>
      <c r="AP604" s="70"/>
      <c r="AQ604" s="70"/>
    </row>
    <row r="605" spans="1:43" ht="12.75" customHeight="1" x14ac:dyDescent="0.2">
      <c r="A605" s="43"/>
      <c r="B605" s="64" t="s">
        <v>1320</v>
      </c>
      <c r="C605" s="65" t="s">
        <v>1319</v>
      </c>
      <c r="D605" s="66">
        <v>7.2499999999999995E-2</v>
      </c>
      <c r="E605" s="66">
        <v>6.3109999999999999E-2</v>
      </c>
      <c r="F605" s="66">
        <v>8.788E-2</v>
      </c>
      <c r="G605" s="66">
        <v>0.53912000000000004</v>
      </c>
      <c r="H605" s="66">
        <v>0.73506000000000005</v>
      </c>
      <c r="I605" s="74">
        <v>7.9649999999999999E-2</v>
      </c>
      <c r="L605" s="67"/>
      <c r="M605" s="67"/>
      <c r="N605" s="58">
        <f t="shared" si="32"/>
        <v>7.2499999999999995E-2</v>
      </c>
      <c r="O605" s="67"/>
      <c r="W605" s="77"/>
      <c r="AA605" s="58">
        <f t="shared" si="35"/>
        <v>602</v>
      </c>
      <c r="AB605" s="58" t="s">
        <v>1319</v>
      </c>
      <c r="AC605" s="58" t="s">
        <v>1320</v>
      </c>
      <c r="AE605" s="70"/>
      <c r="AF605" s="71">
        <f t="shared" si="33"/>
        <v>8.0555555555555547E-2</v>
      </c>
      <c r="AG605" s="70">
        <f t="shared" si="34"/>
        <v>7.2499999999999995E-2</v>
      </c>
      <c r="AH605" s="70">
        <f t="shared" si="38"/>
        <v>7.2499999999999995E-2</v>
      </c>
      <c r="AI605" s="53"/>
      <c r="AJ605" s="53"/>
      <c r="AK605" s="72"/>
      <c r="AL605" s="70">
        <v>7.2499999999999995E-2</v>
      </c>
      <c r="AM605" s="70"/>
      <c r="AN605" s="70"/>
      <c r="AP605" s="70"/>
      <c r="AQ605" s="70"/>
    </row>
    <row r="606" spans="1:43" ht="12.75" customHeight="1" x14ac:dyDescent="0.2">
      <c r="A606" s="43"/>
      <c r="B606" s="64" t="s">
        <v>1322</v>
      </c>
      <c r="C606" s="65" t="s">
        <v>1321</v>
      </c>
      <c r="D606" s="66">
        <v>0.25679999999999997</v>
      </c>
      <c r="E606" s="66">
        <v>0.22355</v>
      </c>
      <c r="F606" s="66">
        <v>0.31126999999999999</v>
      </c>
      <c r="G606" s="66">
        <v>1.9095899999999999</v>
      </c>
      <c r="H606" s="66">
        <v>2.60364</v>
      </c>
      <c r="I606" s="74">
        <v>0.28211999999999998</v>
      </c>
      <c r="L606" s="67"/>
      <c r="M606" s="67"/>
      <c r="N606" s="58">
        <f t="shared" si="32"/>
        <v>0.25679999999999997</v>
      </c>
      <c r="O606" s="67"/>
      <c r="W606" s="77"/>
      <c r="AA606" s="58">
        <f t="shared" si="35"/>
        <v>603</v>
      </c>
      <c r="AB606" s="58" t="s">
        <v>1321</v>
      </c>
      <c r="AC606" s="58" t="s">
        <v>1322</v>
      </c>
      <c r="AE606" s="70"/>
      <c r="AF606" s="71">
        <f t="shared" si="33"/>
        <v>0.28533333333333327</v>
      </c>
      <c r="AG606" s="70">
        <f t="shared" si="34"/>
        <v>0.25679999999999997</v>
      </c>
      <c r="AH606" s="70">
        <f t="shared" si="38"/>
        <v>0.25679999999999997</v>
      </c>
      <c r="AI606" s="53"/>
      <c r="AJ606" s="53"/>
      <c r="AK606" s="72"/>
      <c r="AL606" s="70">
        <v>0.25679999999999997</v>
      </c>
      <c r="AM606" s="70"/>
      <c r="AN606" s="70"/>
      <c r="AP606" s="70"/>
      <c r="AQ606" s="70"/>
    </row>
    <row r="607" spans="1:43" ht="12.75" customHeight="1" x14ac:dyDescent="0.2">
      <c r="A607" s="43"/>
      <c r="B607" s="64" t="s">
        <v>1324</v>
      </c>
      <c r="C607" s="65" t="s">
        <v>1323</v>
      </c>
      <c r="D607" s="66">
        <v>0.23300000000000001</v>
      </c>
      <c r="E607" s="66">
        <v>0.20283000000000001</v>
      </c>
      <c r="F607" s="66">
        <v>0.28242</v>
      </c>
      <c r="G607" s="66">
        <v>1.73261</v>
      </c>
      <c r="H607" s="66">
        <v>2.3623400000000001</v>
      </c>
      <c r="I607" s="74">
        <v>0.25596999999999998</v>
      </c>
      <c r="L607" s="67"/>
      <c r="M607" s="67"/>
      <c r="N607" s="58">
        <f t="shared" si="32"/>
        <v>0.23300000000000001</v>
      </c>
      <c r="O607" s="67"/>
      <c r="W607" s="77"/>
      <c r="AA607" s="58">
        <f t="shared" si="35"/>
        <v>604</v>
      </c>
      <c r="AB607" s="58" t="s">
        <v>1323</v>
      </c>
      <c r="AC607" s="58" t="s">
        <v>1324</v>
      </c>
      <c r="AE607" s="70"/>
      <c r="AF607" s="71">
        <f t="shared" si="33"/>
        <v>0.25888888888888889</v>
      </c>
      <c r="AG607" s="70">
        <f t="shared" si="34"/>
        <v>0.23300000000000001</v>
      </c>
      <c r="AH607" s="70">
        <f t="shared" si="38"/>
        <v>0.23300000000000001</v>
      </c>
      <c r="AI607" s="53"/>
      <c r="AJ607" s="53"/>
      <c r="AK607" s="72"/>
      <c r="AL607" s="70">
        <v>0.23300000000000001</v>
      </c>
      <c r="AM607" s="70"/>
      <c r="AN607" s="70"/>
      <c r="AP607" s="70"/>
      <c r="AQ607" s="70"/>
    </row>
    <row r="608" spans="1:43" ht="12.75" customHeight="1" x14ac:dyDescent="0.2">
      <c r="A608" s="43"/>
      <c r="B608" s="64" t="s">
        <v>1326</v>
      </c>
      <c r="C608" s="65" t="s">
        <v>1325</v>
      </c>
      <c r="D608" s="66">
        <v>0.27100000000000002</v>
      </c>
      <c r="E608" s="66">
        <v>0.23591000000000001</v>
      </c>
      <c r="F608" s="66">
        <v>0.32847999999999999</v>
      </c>
      <c r="G608" s="66">
        <v>2.01518</v>
      </c>
      <c r="H608" s="66">
        <v>2.7476099999999999</v>
      </c>
      <c r="I608" s="74">
        <v>0.29771999999999998</v>
      </c>
      <c r="L608" s="67"/>
      <c r="M608" s="67"/>
      <c r="N608" s="58">
        <f t="shared" si="32"/>
        <v>0.27100000000000002</v>
      </c>
      <c r="O608" s="67"/>
      <c r="W608" s="77"/>
      <c r="AA608" s="58">
        <f t="shared" si="35"/>
        <v>605</v>
      </c>
      <c r="AB608" s="58" t="s">
        <v>1325</v>
      </c>
      <c r="AC608" s="58" t="s">
        <v>1326</v>
      </c>
      <c r="AE608" s="70"/>
      <c r="AF608" s="71">
        <f t="shared" si="33"/>
        <v>0.30111111111111111</v>
      </c>
      <c r="AG608" s="70">
        <f t="shared" si="34"/>
        <v>0.27100000000000002</v>
      </c>
      <c r="AH608" s="70">
        <f t="shared" si="38"/>
        <v>0.27100000000000002</v>
      </c>
      <c r="AI608" s="53"/>
      <c r="AJ608" s="53"/>
      <c r="AK608" s="72"/>
      <c r="AL608" s="70">
        <v>0.27100000000000002</v>
      </c>
      <c r="AM608" s="70"/>
      <c r="AN608" s="70"/>
      <c r="AP608" s="70"/>
      <c r="AQ608" s="70"/>
    </row>
    <row r="609" spans="1:43" ht="12.75" customHeight="1" x14ac:dyDescent="0.2">
      <c r="A609" s="43"/>
      <c r="B609" s="64" t="s">
        <v>1328</v>
      </c>
      <c r="C609" s="65" t="s">
        <v>1327</v>
      </c>
      <c r="D609" s="66">
        <v>0.03</v>
      </c>
      <c r="E609" s="66">
        <v>2.6120000000000001E-2</v>
      </c>
      <c r="F609" s="66">
        <v>3.6360000000000003E-2</v>
      </c>
      <c r="G609" s="66">
        <v>0.22308</v>
      </c>
      <c r="H609" s="66">
        <v>0.30415999999999999</v>
      </c>
      <c r="I609" s="74">
        <v>3.2960000000000003E-2</v>
      </c>
      <c r="L609" s="67"/>
      <c r="M609" s="67"/>
      <c r="N609" s="58">
        <f t="shared" si="32"/>
        <v>0.03</v>
      </c>
      <c r="O609" s="67"/>
      <c r="W609" s="77"/>
      <c r="AA609" s="58">
        <f t="shared" si="35"/>
        <v>606</v>
      </c>
      <c r="AB609" s="58" t="s">
        <v>1327</v>
      </c>
      <c r="AC609" s="58" t="s">
        <v>1328</v>
      </c>
      <c r="AE609" s="70"/>
      <c r="AF609" s="71">
        <f t="shared" si="33"/>
        <v>3.3333333333333333E-2</v>
      </c>
      <c r="AG609" s="70">
        <f t="shared" si="34"/>
        <v>0.03</v>
      </c>
      <c r="AH609" s="70">
        <f t="shared" si="38"/>
        <v>0.03</v>
      </c>
      <c r="AI609" s="53"/>
      <c r="AJ609" s="53"/>
      <c r="AK609" s="72"/>
      <c r="AL609" s="70">
        <v>0.03</v>
      </c>
      <c r="AM609" s="70"/>
      <c r="AN609" s="70"/>
      <c r="AP609" s="70"/>
      <c r="AQ609" s="70"/>
    </row>
    <row r="610" spans="1:43" ht="12.75" customHeight="1" x14ac:dyDescent="0.2">
      <c r="A610" s="43"/>
      <c r="B610" s="64" t="s">
        <v>1330</v>
      </c>
      <c r="C610" s="65" t="s">
        <v>1329</v>
      </c>
      <c r="D610" s="66">
        <v>0.16980000000000001</v>
      </c>
      <c r="E610" s="66">
        <v>0.14782000000000001</v>
      </c>
      <c r="F610" s="66">
        <v>0.20580999999999999</v>
      </c>
      <c r="G610" s="66">
        <v>1.2626500000000001</v>
      </c>
      <c r="H610" s="66">
        <v>1.72157</v>
      </c>
      <c r="I610" s="74">
        <v>0.18654000000000001</v>
      </c>
      <c r="L610" s="67"/>
      <c r="M610" s="67"/>
      <c r="N610" s="58">
        <f t="shared" si="32"/>
        <v>0.16980000000000001</v>
      </c>
      <c r="O610" s="67"/>
      <c r="W610" s="77"/>
      <c r="AA610" s="58">
        <f t="shared" si="35"/>
        <v>607</v>
      </c>
      <c r="AB610" s="58" t="s">
        <v>1329</v>
      </c>
      <c r="AC610" s="58" t="s">
        <v>1330</v>
      </c>
      <c r="AE610" s="70"/>
      <c r="AF610" s="71">
        <f t="shared" si="33"/>
        <v>0.18866666666666668</v>
      </c>
      <c r="AG610" s="70">
        <f t="shared" si="34"/>
        <v>0.16980000000000001</v>
      </c>
      <c r="AH610" s="70">
        <f t="shared" si="38"/>
        <v>0.16980000000000001</v>
      </c>
      <c r="AI610" s="53"/>
      <c r="AJ610" s="53"/>
      <c r="AK610" s="72"/>
      <c r="AL610" s="70">
        <v>0.16980000000000001</v>
      </c>
      <c r="AM610" s="70"/>
      <c r="AN610" s="70"/>
      <c r="AP610" s="70"/>
      <c r="AQ610" s="70"/>
    </row>
    <row r="611" spans="1:43" ht="12.75" customHeight="1" x14ac:dyDescent="0.2">
      <c r="A611" s="43"/>
      <c r="B611" s="64" t="s">
        <v>1332</v>
      </c>
      <c r="C611" s="65" t="s">
        <v>1331</v>
      </c>
      <c r="D611" s="66">
        <v>0.67859999999999998</v>
      </c>
      <c r="E611" s="66">
        <v>0.59074000000000004</v>
      </c>
      <c r="F611" s="66">
        <v>0.82252999999999998</v>
      </c>
      <c r="G611" s="66">
        <v>5.0461400000000003</v>
      </c>
      <c r="H611" s="66">
        <v>6.8801899999999998</v>
      </c>
      <c r="I611" s="74">
        <v>0.74551000000000001</v>
      </c>
      <c r="L611" s="67"/>
      <c r="M611" s="67"/>
      <c r="N611" s="58">
        <f t="shared" si="32"/>
        <v>0.67859999999999998</v>
      </c>
      <c r="O611" s="67"/>
      <c r="W611" s="77"/>
      <c r="AA611" s="58">
        <f t="shared" si="35"/>
        <v>608</v>
      </c>
      <c r="AB611" s="58" t="s">
        <v>1331</v>
      </c>
      <c r="AC611" s="58" t="s">
        <v>1332</v>
      </c>
      <c r="AE611" s="70"/>
      <c r="AF611" s="71">
        <f t="shared" si="33"/>
        <v>0.754</v>
      </c>
      <c r="AG611" s="70">
        <f t="shared" si="34"/>
        <v>0.67859999999999998</v>
      </c>
      <c r="AH611" s="70">
        <f t="shared" si="38"/>
        <v>0.67859999999999998</v>
      </c>
      <c r="AI611" s="53"/>
      <c r="AJ611" s="53"/>
      <c r="AK611" s="72"/>
      <c r="AL611" s="70">
        <v>0.67859999999999998</v>
      </c>
      <c r="AM611" s="70"/>
      <c r="AN611" s="70"/>
      <c r="AP611" s="70"/>
      <c r="AQ611" s="70"/>
    </row>
    <row r="612" spans="1:43" ht="12.75" customHeight="1" x14ac:dyDescent="0.2">
      <c r="A612" s="43"/>
      <c r="B612" s="64" t="s">
        <v>1334</v>
      </c>
      <c r="C612" s="65" t="s">
        <v>1333</v>
      </c>
      <c r="D612" s="66">
        <v>0.04</v>
      </c>
      <c r="E612" s="66">
        <v>3.4819999999999997E-2</v>
      </c>
      <c r="F612" s="66">
        <v>4.8480000000000002E-2</v>
      </c>
      <c r="G612" s="66">
        <v>0.29743999999999998</v>
      </c>
      <c r="H612" s="66">
        <v>0.40555000000000002</v>
      </c>
      <c r="I612" s="74">
        <v>4.394E-2</v>
      </c>
      <c r="L612" s="67"/>
      <c r="M612" s="67"/>
      <c r="N612" s="58">
        <f t="shared" si="32"/>
        <v>0.04</v>
      </c>
      <c r="O612" s="67"/>
      <c r="W612" s="77"/>
      <c r="AA612" s="58">
        <f t="shared" si="35"/>
        <v>609</v>
      </c>
      <c r="AB612" s="58" t="s">
        <v>1333</v>
      </c>
      <c r="AC612" s="58" t="s">
        <v>1334</v>
      </c>
      <c r="AE612" s="70"/>
      <c r="AF612" s="71">
        <f t="shared" si="33"/>
        <v>4.4444444444444446E-2</v>
      </c>
      <c r="AG612" s="70">
        <f t="shared" si="34"/>
        <v>0.04</v>
      </c>
      <c r="AH612" s="70">
        <f t="shared" si="38"/>
        <v>0.04</v>
      </c>
      <c r="AI612" s="53"/>
      <c r="AJ612" s="53"/>
      <c r="AK612" s="72"/>
      <c r="AL612" s="70">
        <v>0.04</v>
      </c>
      <c r="AM612" s="70"/>
      <c r="AN612" s="70"/>
      <c r="AP612" s="70"/>
      <c r="AQ612" s="70"/>
    </row>
    <row r="613" spans="1:43" ht="12.75" customHeight="1" x14ac:dyDescent="0.2">
      <c r="A613" s="43"/>
      <c r="B613" s="64" t="s">
        <v>1336</v>
      </c>
      <c r="C613" s="65" t="s">
        <v>1335</v>
      </c>
      <c r="D613" s="66">
        <v>3.2000000000000001E-2</v>
      </c>
      <c r="E613" s="66">
        <v>2.7859999999999999E-2</v>
      </c>
      <c r="F613" s="66">
        <v>3.8789999999999998E-2</v>
      </c>
      <c r="G613" s="66">
        <v>0.23796</v>
      </c>
      <c r="H613" s="66">
        <v>0.32444000000000001</v>
      </c>
      <c r="I613" s="74">
        <v>3.5159999999999997E-2</v>
      </c>
      <c r="L613" s="67"/>
      <c r="M613" s="67"/>
      <c r="N613" s="58">
        <f t="shared" si="32"/>
        <v>3.2000000000000001E-2</v>
      </c>
      <c r="O613" s="67"/>
      <c r="W613" s="77"/>
      <c r="AA613" s="58">
        <f t="shared" si="35"/>
        <v>610</v>
      </c>
      <c r="AB613" s="58" t="s">
        <v>1335</v>
      </c>
      <c r="AC613" s="58" t="s">
        <v>1336</v>
      </c>
      <c r="AE613" s="70"/>
      <c r="AF613" s="71">
        <f t="shared" si="33"/>
        <v>3.5555555555555556E-2</v>
      </c>
      <c r="AG613" s="70">
        <f t="shared" si="34"/>
        <v>3.2000000000000001E-2</v>
      </c>
      <c r="AH613" s="70">
        <f t="shared" si="38"/>
        <v>3.2000000000000001E-2</v>
      </c>
      <c r="AI613" s="53"/>
      <c r="AJ613" s="53"/>
      <c r="AK613" s="72"/>
      <c r="AL613" s="70">
        <v>3.2000000000000001E-2</v>
      </c>
      <c r="AM613" s="70"/>
      <c r="AN613" s="70"/>
      <c r="AP613" s="70"/>
      <c r="AQ613" s="70"/>
    </row>
    <row r="614" spans="1:43" ht="12.75" customHeight="1" x14ac:dyDescent="0.2">
      <c r="A614" s="43"/>
      <c r="B614" s="64" t="s">
        <v>1338</v>
      </c>
      <c r="C614" s="65" t="s">
        <v>1337</v>
      </c>
      <c r="D614" s="66">
        <v>7.8399999999999997E-2</v>
      </c>
      <c r="E614" s="66">
        <v>6.8250000000000005E-2</v>
      </c>
      <c r="F614" s="66">
        <v>9.5030000000000003E-2</v>
      </c>
      <c r="G614" s="66">
        <v>0.58299000000000001</v>
      </c>
      <c r="H614" s="66">
        <v>0.79488000000000003</v>
      </c>
      <c r="I614" s="74">
        <v>8.6129999999999998E-2</v>
      </c>
      <c r="L614" s="67"/>
      <c r="M614" s="67"/>
      <c r="N614" s="58">
        <f t="shared" si="32"/>
        <v>7.8399999999999997E-2</v>
      </c>
      <c r="O614" s="67"/>
      <c r="W614" s="77"/>
      <c r="AA614" s="58">
        <f t="shared" si="35"/>
        <v>611</v>
      </c>
      <c r="AB614" s="58" t="s">
        <v>1337</v>
      </c>
      <c r="AC614" s="58" t="s">
        <v>1338</v>
      </c>
      <c r="AE614" s="70"/>
      <c r="AF614" s="71">
        <f t="shared" si="33"/>
        <v>8.7111111111111111E-2</v>
      </c>
      <c r="AG614" s="70">
        <f t="shared" si="34"/>
        <v>7.8399999999999997E-2</v>
      </c>
      <c r="AH614" s="70">
        <f t="shared" si="38"/>
        <v>7.8399999999999997E-2</v>
      </c>
      <c r="AI614" s="53"/>
      <c r="AJ614" s="53"/>
      <c r="AK614" s="72"/>
      <c r="AL614" s="70">
        <v>7.8399999999999997E-2</v>
      </c>
      <c r="AM614" s="70"/>
      <c r="AN614" s="70"/>
      <c r="AP614" s="70"/>
      <c r="AQ614" s="70"/>
    </row>
    <row r="615" spans="1:43" ht="12.75" customHeight="1" x14ac:dyDescent="0.2">
      <c r="A615" s="43"/>
      <c r="B615" s="64" t="s">
        <v>1340</v>
      </c>
      <c r="C615" s="65" t="s">
        <v>1339</v>
      </c>
      <c r="D615" s="66">
        <v>7.8399999999999997E-2</v>
      </c>
      <c r="E615" s="66">
        <v>6.8250000000000005E-2</v>
      </c>
      <c r="F615" s="66">
        <v>9.5030000000000003E-2</v>
      </c>
      <c r="G615" s="66">
        <v>0.58299000000000001</v>
      </c>
      <c r="H615" s="66">
        <v>0.79488000000000003</v>
      </c>
      <c r="I615" s="74">
        <v>8.6129999999999998E-2</v>
      </c>
      <c r="L615" s="67"/>
      <c r="M615" s="67"/>
      <c r="N615" s="58">
        <f t="shared" si="32"/>
        <v>7.8399999999999997E-2</v>
      </c>
      <c r="O615" s="67"/>
      <c r="W615" s="77"/>
      <c r="AA615" s="58">
        <f t="shared" si="35"/>
        <v>612</v>
      </c>
      <c r="AB615" s="58" t="s">
        <v>1339</v>
      </c>
      <c r="AC615" s="58" t="s">
        <v>1340</v>
      </c>
      <c r="AE615" s="70"/>
      <c r="AF615" s="71">
        <f t="shared" si="33"/>
        <v>8.7111111111111111E-2</v>
      </c>
      <c r="AG615" s="70">
        <f t="shared" si="34"/>
        <v>7.8399999999999997E-2</v>
      </c>
      <c r="AH615" s="70">
        <f t="shared" si="38"/>
        <v>7.8399999999999997E-2</v>
      </c>
      <c r="AI615" s="53"/>
      <c r="AJ615" s="53"/>
      <c r="AK615" s="72"/>
      <c r="AL615" s="70">
        <v>7.8399999999999997E-2</v>
      </c>
      <c r="AM615" s="70"/>
      <c r="AN615" s="70"/>
      <c r="AP615" s="70"/>
      <c r="AQ615" s="70"/>
    </row>
    <row r="616" spans="1:43" ht="12.75" customHeight="1" x14ac:dyDescent="0.2">
      <c r="A616" s="43"/>
      <c r="B616" s="64" t="s">
        <v>1342</v>
      </c>
      <c r="C616" s="65" t="s">
        <v>1341</v>
      </c>
      <c r="D616" s="66">
        <v>7.0000000000000007E-2</v>
      </c>
      <c r="E616" s="66">
        <v>6.0940000000000001E-2</v>
      </c>
      <c r="F616" s="66">
        <v>8.4849999999999995E-2</v>
      </c>
      <c r="G616" s="66">
        <v>0.52053000000000005</v>
      </c>
      <c r="H616" s="66">
        <v>0.70972000000000002</v>
      </c>
      <c r="I616" s="74">
        <v>7.6899999999999996E-2</v>
      </c>
      <c r="L616" s="67"/>
      <c r="M616" s="67"/>
      <c r="N616" s="58">
        <f t="shared" si="32"/>
        <v>7.0000000000000007E-2</v>
      </c>
      <c r="O616" s="67"/>
      <c r="W616" s="77"/>
      <c r="AA616" s="58">
        <f t="shared" si="35"/>
        <v>613</v>
      </c>
      <c r="AB616" s="58" t="s">
        <v>1341</v>
      </c>
      <c r="AC616" s="58" t="s">
        <v>1342</v>
      </c>
      <c r="AE616" s="70"/>
      <c r="AF616" s="71">
        <f t="shared" si="33"/>
        <v>7.7777777777777779E-2</v>
      </c>
      <c r="AG616" s="70">
        <f t="shared" si="34"/>
        <v>7.0000000000000007E-2</v>
      </c>
      <c r="AH616" s="70">
        <f t="shared" si="38"/>
        <v>7.0000000000000007E-2</v>
      </c>
      <c r="AI616" s="53"/>
      <c r="AJ616" s="53"/>
      <c r="AK616" s="72"/>
      <c r="AL616" s="70">
        <v>7.0000000000000007E-2</v>
      </c>
      <c r="AM616" s="70"/>
      <c r="AN616" s="70"/>
      <c r="AP616" s="70"/>
      <c r="AQ616" s="70"/>
    </row>
    <row r="617" spans="1:43" ht="12.75" customHeight="1" x14ac:dyDescent="0.2">
      <c r="A617" s="43"/>
      <c r="B617" s="64" t="s">
        <v>1344</v>
      </c>
      <c r="C617" s="65" t="s">
        <v>1343</v>
      </c>
      <c r="D617" s="66">
        <v>7.1999999999999995E-2</v>
      </c>
      <c r="E617" s="66">
        <v>6.268E-2</v>
      </c>
      <c r="F617" s="66">
        <v>8.727E-2</v>
      </c>
      <c r="G617" s="66">
        <v>0.53539999999999999</v>
      </c>
      <c r="H617" s="66">
        <v>0.72999000000000003</v>
      </c>
      <c r="I617" s="74">
        <v>7.9100000000000004E-2</v>
      </c>
      <c r="L617" s="67"/>
      <c r="M617" s="67"/>
      <c r="N617" s="58">
        <f t="shared" si="32"/>
        <v>7.1999999999999995E-2</v>
      </c>
      <c r="O617" s="67"/>
      <c r="W617" s="77"/>
      <c r="AA617" s="58">
        <f t="shared" si="35"/>
        <v>614</v>
      </c>
      <c r="AB617" s="58" t="s">
        <v>1343</v>
      </c>
      <c r="AC617" s="58" t="s">
        <v>1344</v>
      </c>
      <c r="AE617" s="70"/>
      <c r="AF617" s="71">
        <f t="shared" si="33"/>
        <v>7.9999999999999988E-2</v>
      </c>
      <c r="AG617" s="70">
        <f t="shared" si="34"/>
        <v>7.1999999999999995E-2</v>
      </c>
      <c r="AH617" s="70">
        <f t="shared" si="38"/>
        <v>7.1999999999999995E-2</v>
      </c>
      <c r="AI617" s="53"/>
      <c r="AJ617" s="53"/>
      <c r="AK617" s="72"/>
      <c r="AL617" s="70">
        <v>7.1999999999999995E-2</v>
      </c>
      <c r="AM617" s="70"/>
      <c r="AN617" s="70"/>
      <c r="AP617" s="70"/>
      <c r="AQ617" s="70"/>
    </row>
    <row r="618" spans="1:43" ht="12.75" customHeight="1" x14ac:dyDescent="0.2">
      <c r="A618" s="43"/>
      <c r="B618" s="64" t="s">
        <v>1346</v>
      </c>
      <c r="C618" s="65" t="s">
        <v>1345</v>
      </c>
      <c r="D618" s="66">
        <v>4.4000000000000003E-3</v>
      </c>
      <c r="E618" s="66">
        <v>3.8300000000000001E-3</v>
      </c>
      <c r="F618" s="66">
        <v>5.3299999999999997E-3</v>
      </c>
      <c r="G618" s="66">
        <v>3.2719999999999999E-2</v>
      </c>
      <c r="H618" s="66">
        <v>4.4609999999999997E-2</v>
      </c>
      <c r="I618" s="74">
        <v>4.8300000000000001E-3</v>
      </c>
      <c r="L618" s="67"/>
      <c r="M618" s="67"/>
      <c r="N618" s="58">
        <f t="shared" si="32"/>
        <v>4.4000000000000003E-3</v>
      </c>
      <c r="O618" s="67"/>
      <c r="W618" s="77"/>
      <c r="AA618" s="58">
        <f t="shared" si="35"/>
        <v>615</v>
      </c>
      <c r="AB618" s="58" t="s">
        <v>1345</v>
      </c>
      <c r="AC618" s="58" t="s">
        <v>1346</v>
      </c>
      <c r="AE618" s="70"/>
      <c r="AF618" s="71">
        <f t="shared" si="33"/>
        <v>4.8888888888888888E-3</v>
      </c>
      <c r="AG618" s="70">
        <f t="shared" si="34"/>
        <v>4.4000000000000003E-3</v>
      </c>
      <c r="AH618" s="70">
        <f t="shared" si="38"/>
        <v>4.4000000000000003E-3</v>
      </c>
      <c r="AI618" s="53"/>
      <c r="AJ618" s="53"/>
      <c r="AK618" s="72"/>
      <c r="AL618" s="70">
        <v>4.4000000000000003E-3</v>
      </c>
      <c r="AM618" s="70"/>
      <c r="AN618" s="70"/>
      <c r="AP618" s="70"/>
      <c r="AQ618" s="70"/>
    </row>
    <row r="619" spans="1:43" ht="12.75" customHeight="1" x14ac:dyDescent="0.2">
      <c r="A619" s="43"/>
      <c r="B619" s="64" t="s">
        <v>1348</v>
      </c>
      <c r="C619" s="65" t="s">
        <v>1347</v>
      </c>
      <c r="D619" s="66">
        <v>3.3999999999999998E-3</v>
      </c>
      <c r="E619" s="66">
        <v>2.96E-3</v>
      </c>
      <c r="F619" s="66">
        <v>4.1200000000000004E-3</v>
      </c>
      <c r="G619" s="66">
        <v>2.528E-2</v>
      </c>
      <c r="H619" s="66">
        <v>3.4470000000000001E-2</v>
      </c>
      <c r="I619" s="74">
        <v>3.7399999999999998E-3</v>
      </c>
      <c r="L619" s="67"/>
      <c r="M619" s="67"/>
      <c r="N619" s="58">
        <f t="shared" si="32"/>
        <v>3.3999999999999998E-3</v>
      </c>
      <c r="O619" s="67"/>
      <c r="W619" s="77"/>
      <c r="AA619" s="58">
        <f t="shared" si="35"/>
        <v>616</v>
      </c>
      <c r="AB619" s="58" t="s">
        <v>1347</v>
      </c>
      <c r="AC619" s="58" t="s">
        <v>1348</v>
      </c>
      <c r="AE619" s="70"/>
      <c r="AF619" s="71">
        <f t="shared" si="33"/>
        <v>3.7777777777777775E-3</v>
      </c>
      <c r="AG619" s="70">
        <f t="shared" si="34"/>
        <v>3.3999999999999998E-3</v>
      </c>
      <c r="AH619" s="70">
        <f t="shared" si="38"/>
        <v>3.3999999999999998E-3</v>
      </c>
      <c r="AI619" s="53"/>
      <c r="AJ619" s="53"/>
      <c r="AK619" s="72"/>
      <c r="AL619" s="70">
        <v>3.3999999999999998E-3</v>
      </c>
      <c r="AM619" s="70"/>
      <c r="AN619" s="70"/>
      <c r="AP619" s="70"/>
      <c r="AQ619" s="70"/>
    </row>
    <row r="620" spans="1:43" ht="12.75" customHeight="1" x14ac:dyDescent="0.2">
      <c r="A620" s="43"/>
      <c r="B620" s="64" t="s">
        <v>1350</v>
      </c>
      <c r="C620" s="65" t="s">
        <v>1349</v>
      </c>
      <c r="D620" s="66">
        <v>0.38329999999999997</v>
      </c>
      <c r="E620" s="66">
        <v>0.33367000000000002</v>
      </c>
      <c r="F620" s="66">
        <v>0.46460000000000001</v>
      </c>
      <c r="G620" s="66">
        <v>2.85026</v>
      </c>
      <c r="H620" s="66">
        <v>3.8862000000000001</v>
      </c>
      <c r="I620" s="74">
        <v>0.42109000000000002</v>
      </c>
      <c r="L620" s="67"/>
      <c r="M620" s="67"/>
      <c r="N620" s="58">
        <f t="shared" si="32"/>
        <v>0.38329999999999997</v>
      </c>
      <c r="O620" s="67"/>
      <c r="W620" s="77"/>
      <c r="AA620" s="58">
        <f t="shared" si="35"/>
        <v>617</v>
      </c>
      <c r="AB620" s="58" t="s">
        <v>1349</v>
      </c>
      <c r="AC620" s="58" t="s">
        <v>1350</v>
      </c>
      <c r="AE620" s="70"/>
      <c r="AF620" s="71">
        <f t="shared" si="33"/>
        <v>0.42588888888888887</v>
      </c>
      <c r="AG620" s="70">
        <f t="shared" si="34"/>
        <v>0.38329999999999997</v>
      </c>
      <c r="AH620" s="70">
        <f t="shared" si="38"/>
        <v>0.38329999999999997</v>
      </c>
      <c r="AI620" s="53"/>
      <c r="AJ620" s="53"/>
      <c r="AK620" s="72"/>
      <c r="AL620" s="70">
        <v>0.38329999999999997</v>
      </c>
      <c r="AM620" s="70"/>
      <c r="AN620" s="70"/>
      <c r="AP620" s="70"/>
      <c r="AQ620" s="70"/>
    </row>
    <row r="621" spans="1:43" ht="12.75" customHeight="1" x14ac:dyDescent="0.2">
      <c r="A621" s="43"/>
      <c r="B621" s="64" t="s">
        <v>1352</v>
      </c>
      <c r="C621" s="65" t="s">
        <v>1351</v>
      </c>
      <c r="D621" s="66">
        <v>5.0000000000000001E-3</v>
      </c>
      <c r="E621" s="66">
        <v>4.3499999999999997E-3</v>
      </c>
      <c r="F621" s="66">
        <v>6.0600000000000003E-3</v>
      </c>
      <c r="G621" s="66">
        <v>3.7179999999999998E-2</v>
      </c>
      <c r="H621" s="66">
        <v>5.0689999999999999E-2</v>
      </c>
      <c r="I621" s="74">
        <v>5.4900000000000001E-3</v>
      </c>
      <c r="L621" s="67"/>
      <c r="M621" s="67"/>
      <c r="N621" s="58">
        <f t="shared" si="32"/>
        <v>5.0000000000000001E-3</v>
      </c>
      <c r="O621" s="67"/>
      <c r="W621" s="77"/>
      <c r="AA621" s="58">
        <f t="shared" si="35"/>
        <v>618</v>
      </c>
      <c r="AB621" s="58" t="s">
        <v>1351</v>
      </c>
      <c r="AC621" s="58" t="s">
        <v>1352</v>
      </c>
      <c r="AE621" s="70"/>
      <c r="AF621" s="71">
        <f t="shared" si="33"/>
        <v>5.5555555555555558E-3</v>
      </c>
      <c r="AG621" s="70">
        <f t="shared" si="34"/>
        <v>5.0000000000000001E-3</v>
      </c>
      <c r="AH621" s="70">
        <f t="shared" si="38"/>
        <v>5.0000000000000001E-3</v>
      </c>
      <c r="AI621" s="53"/>
      <c r="AJ621" s="53"/>
      <c r="AK621" s="72"/>
      <c r="AL621" s="70">
        <v>5.0000000000000001E-3</v>
      </c>
      <c r="AM621" s="70"/>
      <c r="AN621" s="70"/>
      <c r="AP621" s="70"/>
      <c r="AQ621" s="70"/>
    </row>
    <row r="622" spans="1:43" ht="12.75" customHeight="1" x14ac:dyDescent="0.2">
      <c r="A622" s="43"/>
      <c r="B622" s="64" t="s">
        <v>1354</v>
      </c>
      <c r="C622" s="65" t="s">
        <v>1353</v>
      </c>
      <c r="D622" s="66">
        <v>5.0000000000000001E-3</v>
      </c>
      <c r="E622" s="66">
        <v>4.3499999999999997E-3</v>
      </c>
      <c r="F622" s="66">
        <v>6.0600000000000003E-3</v>
      </c>
      <c r="G622" s="66">
        <v>3.7179999999999998E-2</v>
      </c>
      <c r="H622" s="66">
        <v>5.0689999999999999E-2</v>
      </c>
      <c r="I622" s="74">
        <v>5.4900000000000001E-3</v>
      </c>
      <c r="L622" s="67"/>
      <c r="M622" s="67"/>
      <c r="N622" s="58">
        <f t="shared" si="32"/>
        <v>5.0000000000000001E-3</v>
      </c>
      <c r="O622" s="67"/>
      <c r="W622" s="77"/>
      <c r="AA622" s="58">
        <f t="shared" si="35"/>
        <v>619</v>
      </c>
      <c r="AB622" s="58" t="s">
        <v>1353</v>
      </c>
      <c r="AC622" s="58" t="s">
        <v>1354</v>
      </c>
      <c r="AE622" s="70"/>
      <c r="AF622" s="71">
        <f t="shared" si="33"/>
        <v>5.5555555555555558E-3</v>
      </c>
      <c r="AG622" s="70">
        <f t="shared" si="34"/>
        <v>5.0000000000000001E-3</v>
      </c>
      <c r="AH622" s="70">
        <f t="shared" si="38"/>
        <v>5.0000000000000001E-3</v>
      </c>
      <c r="AI622" s="53"/>
      <c r="AJ622" s="53"/>
      <c r="AK622" s="72"/>
      <c r="AL622" s="70">
        <v>5.0000000000000001E-3</v>
      </c>
      <c r="AM622" s="70"/>
      <c r="AN622" s="70"/>
      <c r="AP622" s="70"/>
      <c r="AQ622" s="70"/>
    </row>
    <row r="623" spans="1:43" ht="12.75" customHeight="1" x14ac:dyDescent="0.2">
      <c r="A623" s="43"/>
      <c r="B623" s="64" t="s">
        <v>1356</v>
      </c>
      <c r="C623" s="65" t="s">
        <v>1355</v>
      </c>
      <c r="D623" s="66">
        <v>4.0000000000000001E-3</v>
      </c>
      <c r="E623" s="66">
        <v>3.48E-3</v>
      </c>
      <c r="F623" s="66">
        <v>4.8500000000000001E-3</v>
      </c>
      <c r="G623" s="66">
        <v>2.9739999999999999E-2</v>
      </c>
      <c r="H623" s="66">
        <v>4.0559999999999999E-2</v>
      </c>
      <c r="I623" s="74">
        <v>4.3899999999999998E-3</v>
      </c>
      <c r="L623" s="67"/>
      <c r="M623" s="67"/>
      <c r="N623" s="58">
        <f t="shared" si="32"/>
        <v>4.0000000000000001E-3</v>
      </c>
      <c r="O623" s="67"/>
      <c r="W623" s="77"/>
      <c r="AA623" s="58">
        <f t="shared" si="35"/>
        <v>620</v>
      </c>
      <c r="AB623" s="58" t="s">
        <v>1355</v>
      </c>
      <c r="AC623" s="58" t="s">
        <v>1356</v>
      </c>
      <c r="AE623" s="70"/>
      <c r="AF623" s="71">
        <f t="shared" si="33"/>
        <v>4.4444444444444444E-3</v>
      </c>
      <c r="AG623" s="70">
        <f t="shared" si="34"/>
        <v>4.0000000000000001E-3</v>
      </c>
      <c r="AH623" s="70">
        <f t="shared" si="38"/>
        <v>4.0000000000000001E-3</v>
      </c>
      <c r="AI623" s="53"/>
      <c r="AJ623" s="53"/>
      <c r="AK623" s="72"/>
      <c r="AL623" s="70">
        <v>4.0000000000000001E-3</v>
      </c>
      <c r="AM623" s="70"/>
      <c r="AN623" s="70"/>
      <c r="AP623" s="70"/>
      <c r="AQ623" s="70"/>
    </row>
    <row r="624" spans="1:43" ht="12.75" customHeight="1" x14ac:dyDescent="0.2">
      <c r="A624" s="43"/>
      <c r="B624" s="64" t="s">
        <v>1358</v>
      </c>
      <c r="C624" s="65" t="s">
        <v>1357</v>
      </c>
      <c r="D624" s="66">
        <v>5.0000000000000001E-3</v>
      </c>
      <c r="E624" s="66">
        <v>4.3499999999999997E-3</v>
      </c>
      <c r="F624" s="66">
        <v>6.0600000000000003E-3</v>
      </c>
      <c r="G624" s="66">
        <v>3.7179999999999998E-2</v>
      </c>
      <c r="H624" s="66">
        <v>5.0689999999999999E-2</v>
      </c>
      <c r="I624" s="74">
        <v>5.4900000000000001E-3</v>
      </c>
      <c r="L624" s="67"/>
      <c r="M624" s="67"/>
      <c r="N624" s="58">
        <f t="shared" si="32"/>
        <v>5.0000000000000001E-3</v>
      </c>
      <c r="O624" s="67"/>
      <c r="W624" s="77"/>
      <c r="AA624" s="58">
        <f t="shared" si="35"/>
        <v>621</v>
      </c>
      <c r="AB624" s="58" t="s">
        <v>1357</v>
      </c>
      <c r="AC624" s="58" t="s">
        <v>1358</v>
      </c>
      <c r="AE624" s="70"/>
      <c r="AF624" s="71">
        <f t="shared" si="33"/>
        <v>5.5555555555555558E-3</v>
      </c>
      <c r="AG624" s="70">
        <f t="shared" si="34"/>
        <v>5.0000000000000001E-3</v>
      </c>
      <c r="AH624" s="70">
        <f t="shared" si="38"/>
        <v>5.0000000000000001E-3</v>
      </c>
      <c r="AI624" s="53"/>
      <c r="AJ624" s="53"/>
      <c r="AK624" s="72"/>
      <c r="AL624" s="70">
        <v>5.0000000000000001E-3</v>
      </c>
      <c r="AM624" s="70"/>
      <c r="AN624" s="70"/>
      <c r="AP624" s="70"/>
      <c r="AQ624" s="70"/>
    </row>
    <row r="625" spans="1:43" ht="12.75" customHeight="1" x14ac:dyDescent="0.2">
      <c r="A625" s="43"/>
      <c r="B625" s="64" t="s">
        <v>1360</v>
      </c>
      <c r="C625" s="65" t="s">
        <v>1359</v>
      </c>
      <c r="D625" s="66">
        <v>0.14266999999999999</v>
      </c>
      <c r="E625" s="66">
        <v>0.1242</v>
      </c>
      <c r="F625" s="66">
        <v>0.17293</v>
      </c>
      <c r="G625" s="66">
        <v>1.06088</v>
      </c>
      <c r="H625" s="66">
        <v>1.4464699999999999</v>
      </c>
      <c r="I625" s="74">
        <v>0.15673000000000001</v>
      </c>
      <c r="L625" s="67"/>
      <c r="M625" s="67"/>
      <c r="N625" s="58">
        <f t="shared" si="32"/>
        <v>0.14266666666666666</v>
      </c>
      <c r="O625" s="67"/>
      <c r="W625" s="77"/>
      <c r="AA625" s="58">
        <f t="shared" si="35"/>
        <v>622</v>
      </c>
      <c r="AB625" s="58" t="s">
        <v>1359</v>
      </c>
      <c r="AC625" s="58" t="s">
        <v>1360</v>
      </c>
      <c r="AE625" s="70"/>
      <c r="AF625" s="71">
        <f t="shared" si="33"/>
        <v>0.1585185185185185</v>
      </c>
      <c r="AG625" s="70">
        <f t="shared" si="34"/>
        <v>0.14266666666666666</v>
      </c>
      <c r="AH625" s="70">
        <f t="shared" si="38"/>
        <v>0.14266666666666666</v>
      </c>
      <c r="AI625" s="53"/>
      <c r="AJ625" s="53"/>
      <c r="AK625" s="72"/>
      <c r="AL625" s="70">
        <v>0.14266666666666666</v>
      </c>
      <c r="AM625" s="70"/>
      <c r="AN625" s="70"/>
      <c r="AP625" s="70"/>
      <c r="AQ625" s="70"/>
    </row>
    <row r="626" spans="1:43" ht="12.75" customHeight="1" x14ac:dyDescent="0.2">
      <c r="A626" s="43"/>
      <c r="B626" s="64" t="s">
        <v>1362</v>
      </c>
      <c r="C626" s="65" t="s">
        <v>1361</v>
      </c>
      <c r="D626" s="66">
        <v>0.14416999999999999</v>
      </c>
      <c r="E626" s="66">
        <v>0.1255</v>
      </c>
      <c r="F626" s="66">
        <v>0.17474000000000001</v>
      </c>
      <c r="G626" s="66">
        <v>1.0720400000000001</v>
      </c>
      <c r="H626" s="66">
        <v>1.4616800000000001</v>
      </c>
      <c r="I626" s="74">
        <v>0.15837999999999999</v>
      </c>
      <c r="L626" s="67"/>
      <c r="M626" s="67"/>
      <c r="N626" s="58">
        <f t="shared" si="32"/>
        <v>0.14416666666666667</v>
      </c>
      <c r="O626" s="67"/>
      <c r="W626" s="77"/>
      <c r="AA626" s="58">
        <f t="shared" si="35"/>
        <v>623</v>
      </c>
      <c r="AB626" s="58" t="s">
        <v>1361</v>
      </c>
      <c r="AC626" s="58" t="s">
        <v>1362</v>
      </c>
      <c r="AE626" s="70"/>
      <c r="AF626" s="71">
        <f t="shared" si="33"/>
        <v>0.16018518518518518</v>
      </c>
      <c r="AG626" s="70">
        <f t="shared" si="34"/>
        <v>0.14416666666666667</v>
      </c>
      <c r="AH626" s="70">
        <f t="shared" si="38"/>
        <v>0.14416666666666667</v>
      </c>
      <c r="AI626" s="53"/>
      <c r="AJ626" s="53"/>
      <c r="AK626" s="72"/>
      <c r="AL626" s="70">
        <v>0.14416666666666667</v>
      </c>
      <c r="AM626" s="70"/>
      <c r="AN626" s="70"/>
      <c r="AP626" s="70"/>
      <c r="AQ626" s="70"/>
    </row>
    <row r="627" spans="1:43" ht="12.75" customHeight="1" x14ac:dyDescent="0.2">
      <c r="A627" s="43"/>
      <c r="B627" s="64" t="s">
        <v>1364</v>
      </c>
      <c r="C627" s="65" t="s">
        <v>1363</v>
      </c>
      <c r="D627" s="66">
        <v>0.15633</v>
      </c>
      <c r="E627" s="66">
        <v>0.13608999999999999</v>
      </c>
      <c r="F627" s="66">
        <v>0.18948999999999999</v>
      </c>
      <c r="G627" s="66">
        <v>1.1625099999999999</v>
      </c>
      <c r="H627" s="66">
        <v>1.5850299999999999</v>
      </c>
      <c r="I627" s="74">
        <v>0.17175000000000001</v>
      </c>
      <c r="L627" s="67"/>
      <c r="M627" s="67"/>
      <c r="N627" s="58">
        <f t="shared" si="32"/>
        <v>0.15633333333333332</v>
      </c>
      <c r="O627" s="67"/>
      <c r="W627" s="77"/>
      <c r="AA627" s="58">
        <f t="shared" si="35"/>
        <v>624</v>
      </c>
      <c r="AB627" s="58" t="s">
        <v>1363</v>
      </c>
      <c r="AC627" s="58" t="s">
        <v>1364</v>
      </c>
      <c r="AE627" s="70"/>
      <c r="AF627" s="71">
        <f t="shared" si="33"/>
        <v>0.17370370370370369</v>
      </c>
      <c r="AG627" s="70">
        <f t="shared" si="34"/>
        <v>0.15633333333333332</v>
      </c>
      <c r="AH627" s="70">
        <f t="shared" si="38"/>
        <v>0.15633333333333332</v>
      </c>
      <c r="AI627" s="53"/>
      <c r="AJ627" s="53"/>
      <c r="AK627" s="72"/>
      <c r="AL627" s="70">
        <v>0.15633333333333332</v>
      </c>
      <c r="AM627" s="70"/>
      <c r="AN627" s="70"/>
      <c r="AP627" s="70"/>
      <c r="AQ627" s="70"/>
    </row>
    <row r="628" spans="1:43" ht="12.75" customHeight="1" x14ac:dyDescent="0.2">
      <c r="A628" s="43"/>
      <c r="B628" s="64" t="s">
        <v>1366</v>
      </c>
      <c r="C628" s="65" t="s">
        <v>1365</v>
      </c>
      <c r="D628" s="66">
        <v>0.17799999999999999</v>
      </c>
      <c r="E628" s="66">
        <v>0.15495</v>
      </c>
      <c r="F628" s="66">
        <v>0.21575</v>
      </c>
      <c r="G628" s="66">
        <v>1.3236300000000001</v>
      </c>
      <c r="H628" s="66">
        <v>1.80471</v>
      </c>
      <c r="I628" s="74">
        <v>0.19555</v>
      </c>
      <c r="L628" s="67"/>
      <c r="M628" s="67"/>
      <c r="N628" s="58">
        <f t="shared" si="32"/>
        <v>0.17799999999999999</v>
      </c>
      <c r="O628" s="67"/>
      <c r="W628" s="77"/>
      <c r="AA628" s="58">
        <f t="shared" si="35"/>
        <v>625</v>
      </c>
      <c r="AB628" s="58" t="s">
        <v>1365</v>
      </c>
      <c r="AC628" s="58" t="s">
        <v>1366</v>
      </c>
      <c r="AE628" s="70"/>
      <c r="AF628" s="71">
        <f t="shared" si="33"/>
        <v>0.19777777777777777</v>
      </c>
      <c r="AG628" s="70">
        <f t="shared" si="34"/>
        <v>0.17799999999999999</v>
      </c>
      <c r="AH628" s="70">
        <f t="shared" si="38"/>
        <v>0.17799999999999999</v>
      </c>
      <c r="AI628" s="53"/>
      <c r="AJ628" s="53"/>
      <c r="AK628" s="72"/>
      <c r="AL628" s="70">
        <v>0.17799999999999999</v>
      </c>
      <c r="AM628" s="70"/>
      <c r="AN628" s="70"/>
      <c r="AP628" s="70"/>
      <c r="AQ628" s="70"/>
    </row>
    <row r="629" spans="1:43" ht="12.75" customHeight="1" x14ac:dyDescent="0.2">
      <c r="A629" s="43"/>
      <c r="B629" s="64" t="s">
        <v>1368</v>
      </c>
      <c r="C629" s="65" t="s">
        <v>1367</v>
      </c>
      <c r="D629" s="66">
        <v>0.1636</v>
      </c>
      <c r="E629" s="66">
        <v>0.14241999999999999</v>
      </c>
      <c r="F629" s="66">
        <v>0.1983</v>
      </c>
      <c r="G629" s="66">
        <v>1.21655</v>
      </c>
      <c r="H629" s="66">
        <v>1.6587099999999999</v>
      </c>
      <c r="I629" s="74">
        <v>0.17973</v>
      </c>
      <c r="L629" s="67"/>
      <c r="M629" s="67"/>
      <c r="N629" s="58">
        <f t="shared" si="32"/>
        <v>0.1636</v>
      </c>
      <c r="O629" s="67"/>
      <c r="W629" s="77"/>
      <c r="AA629" s="58">
        <f t="shared" si="35"/>
        <v>626</v>
      </c>
      <c r="AB629" s="58" t="s">
        <v>1367</v>
      </c>
      <c r="AC629" s="58" t="s">
        <v>1368</v>
      </c>
      <c r="AE629" s="70"/>
      <c r="AF629" s="71">
        <f t="shared" si="33"/>
        <v>0.18177777777777776</v>
      </c>
      <c r="AG629" s="70">
        <f t="shared" si="34"/>
        <v>0.1636</v>
      </c>
      <c r="AH629" s="70">
        <f t="shared" si="38"/>
        <v>0.1636</v>
      </c>
      <c r="AI629" s="53"/>
      <c r="AJ629" s="53"/>
      <c r="AK629" s="72"/>
      <c r="AL629" s="70">
        <v>0.1636</v>
      </c>
      <c r="AM629" s="70"/>
      <c r="AN629" s="70"/>
      <c r="AP629" s="70"/>
      <c r="AQ629" s="70"/>
    </row>
    <row r="630" spans="1:43" ht="12.75" customHeight="1" x14ac:dyDescent="0.2">
      <c r="A630" s="43"/>
      <c r="B630" s="64" t="s">
        <v>1370</v>
      </c>
      <c r="C630" s="65" t="s">
        <v>1369</v>
      </c>
      <c r="D630" s="66">
        <v>0.2</v>
      </c>
      <c r="E630" s="66">
        <v>0.17410999999999999</v>
      </c>
      <c r="F630" s="66">
        <v>0.24242</v>
      </c>
      <c r="G630" s="66">
        <v>1.48722</v>
      </c>
      <c r="H630" s="66">
        <v>2.0277599999999998</v>
      </c>
      <c r="I630" s="74">
        <v>0.21972</v>
      </c>
      <c r="L630" s="67"/>
      <c r="M630" s="67"/>
      <c r="N630" s="58">
        <f t="shared" si="32"/>
        <v>0.2</v>
      </c>
      <c r="O630" s="67"/>
      <c r="W630" s="77"/>
      <c r="AA630" s="58">
        <f t="shared" si="35"/>
        <v>627</v>
      </c>
      <c r="AB630" s="58" t="s">
        <v>1369</v>
      </c>
      <c r="AC630" s="58" t="s">
        <v>1370</v>
      </c>
      <c r="AE630" s="70"/>
      <c r="AF630" s="71">
        <f t="shared" si="33"/>
        <v>0.22222222222222224</v>
      </c>
      <c r="AG630" s="70">
        <f t="shared" si="34"/>
        <v>0.2</v>
      </c>
      <c r="AH630" s="70">
        <f t="shared" si="38"/>
        <v>0.2</v>
      </c>
      <c r="AI630" s="53"/>
      <c r="AJ630" s="53"/>
      <c r="AK630" s="72"/>
      <c r="AL630" s="70">
        <v>0.2</v>
      </c>
      <c r="AM630" s="70"/>
      <c r="AN630" s="70"/>
      <c r="AP630" s="70"/>
      <c r="AQ630" s="70"/>
    </row>
    <row r="631" spans="1:43" ht="12.75" customHeight="1" x14ac:dyDescent="0.2">
      <c r="A631" s="43"/>
      <c r="B631" s="64" t="s">
        <v>1372</v>
      </c>
      <c r="C631" s="65" t="s">
        <v>1371</v>
      </c>
      <c r="D631" s="66">
        <v>0.2</v>
      </c>
      <c r="E631" s="66">
        <v>0.17410999999999999</v>
      </c>
      <c r="F631" s="66">
        <v>0.24242</v>
      </c>
      <c r="G631" s="66">
        <v>1.48722</v>
      </c>
      <c r="H631" s="66">
        <v>2.0277599999999998</v>
      </c>
      <c r="I631" s="74">
        <v>0.21972</v>
      </c>
      <c r="L631" s="67"/>
      <c r="M631" s="67"/>
      <c r="N631" s="58">
        <f t="shared" si="32"/>
        <v>0.2</v>
      </c>
      <c r="O631" s="67"/>
      <c r="W631" s="77"/>
      <c r="AA631" s="58">
        <f t="shared" si="35"/>
        <v>628</v>
      </c>
      <c r="AB631" s="58" t="s">
        <v>1371</v>
      </c>
      <c r="AC631" s="58" t="s">
        <v>1372</v>
      </c>
      <c r="AE631" s="70"/>
      <c r="AF631" s="71">
        <f t="shared" si="33"/>
        <v>0.22222222222222224</v>
      </c>
      <c r="AG631" s="70">
        <f t="shared" si="34"/>
        <v>0.2</v>
      </c>
      <c r="AH631" s="70">
        <f t="shared" si="38"/>
        <v>0.2</v>
      </c>
      <c r="AI631" s="53"/>
      <c r="AJ631" s="53"/>
      <c r="AK631" s="72"/>
      <c r="AL631" s="70">
        <v>0.2</v>
      </c>
      <c r="AM631" s="70"/>
      <c r="AN631" s="70"/>
      <c r="AP631" s="70"/>
      <c r="AQ631" s="70"/>
    </row>
    <row r="632" spans="1:43" ht="12.75" customHeight="1" x14ac:dyDescent="0.2">
      <c r="A632" s="43"/>
      <c r="B632" s="64" t="s">
        <v>1374</v>
      </c>
      <c r="C632" s="65" t="s">
        <v>1373</v>
      </c>
      <c r="D632" s="66">
        <v>1.2800000000000001E-2</v>
      </c>
      <c r="E632" s="66">
        <v>1.1140000000000001E-2</v>
      </c>
      <c r="F632" s="66">
        <v>1.5509999999999999E-2</v>
      </c>
      <c r="G632" s="66">
        <v>9.5180000000000001E-2</v>
      </c>
      <c r="H632" s="66">
        <v>0.12978000000000001</v>
      </c>
      <c r="I632" s="74">
        <v>1.406E-2</v>
      </c>
      <c r="L632" s="67"/>
      <c r="M632" s="67"/>
      <c r="N632" s="58">
        <f t="shared" si="32"/>
        <v>1.2800000000000001E-2</v>
      </c>
      <c r="O632" s="67"/>
      <c r="W632" s="77"/>
      <c r="AA632" s="58">
        <f t="shared" si="35"/>
        <v>629</v>
      </c>
      <c r="AB632" s="58" t="s">
        <v>1373</v>
      </c>
      <c r="AC632" s="58" t="s">
        <v>1374</v>
      </c>
      <c r="AE632" s="70"/>
      <c r="AF632" s="71">
        <f t="shared" si="33"/>
        <v>1.4222222222222223E-2</v>
      </c>
      <c r="AG632" s="70">
        <f t="shared" si="34"/>
        <v>1.2800000000000001E-2</v>
      </c>
      <c r="AH632" s="70">
        <f t="shared" si="38"/>
        <v>1.2800000000000001E-2</v>
      </c>
      <c r="AI632" s="53"/>
      <c r="AJ632" s="53"/>
      <c r="AK632" s="72"/>
      <c r="AL632" s="70">
        <v>1.2800000000000001E-2</v>
      </c>
      <c r="AM632" s="70"/>
      <c r="AN632" s="70"/>
      <c r="AP632" s="70"/>
      <c r="AQ632" s="70"/>
    </row>
    <row r="633" spans="1:43" ht="12.75" customHeight="1" x14ac:dyDescent="0.2">
      <c r="A633" s="43"/>
      <c r="B633" s="64" t="s">
        <v>1376</v>
      </c>
      <c r="C633" s="65" t="s">
        <v>1375</v>
      </c>
      <c r="D633" s="66">
        <v>1.8200000000000001E-2</v>
      </c>
      <c r="E633" s="66">
        <v>1.584E-2</v>
      </c>
      <c r="F633" s="66">
        <v>2.206E-2</v>
      </c>
      <c r="G633" s="66">
        <v>0.13533999999999999</v>
      </c>
      <c r="H633" s="66">
        <v>0.18453</v>
      </c>
      <c r="I633" s="74">
        <v>1.9990000000000001E-2</v>
      </c>
      <c r="L633" s="67"/>
      <c r="M633" s="67"/>
      <c r="N633" s="58">
        <f t="shared" si="32"/>
        <v>1.8200000000000001E-2</v>
      </c>
      <c r="O633" s="67"/>
      <c r="W633" s="77"/>
      <c r="AA633" s="58">
        <f t="shared" si="35"/>
        <v>630</v>
      </c>
      <c r="AB633" s="58" t="s">
        <v>1375</v>
      </c>
      <c r="AC633" s="58" t="s">
        <v>1376</v>
      </c>
      <c r="AE633" s="70"/>
      <c r="AF633" s="71">
        <f t="shared" si="33"/>
        <v>2.0222222222222221E-2</v>
      </c>
      <c r="AG633" s="70">
        <f t="shared" si="34"/>
        <v>1.8200000000000001E-2</v>
      </c>
      <c r="AH633" s="70">
        <f t="shared" si="38"/>
        <v>1.8200000000000001E-2</v>
      </c>
      <c r="AI633" s="53"/>
      <c r="AJ633" s="53"/>
      <c r="AK633" s="72"/>
      <c r="AL633" s="70">
        <v>1.8200000000000001E-2</v>
      </c>
      <c r="AM633" s="70"/>
      <c r="AN633" s="70"/>
      <c r="AP633" s="70"/>
      <c r="AQ633" s="70"/>
    </row>
    <row r="634" spans="1:43" ht="12.75" customHeight="1" x14ac:dyDescent="0.2">
      <c r="A634" s="43"/>
      <c r="B634" s="64" t="s">
        <v>1378</v>
      </c>
      <c r="C634" s="65" t="s">
        <v>1377</v>
      </c>
      <c r="D634" s="66">
        <v>1.8200000000000001E-2</v>
      </c>
      <c r="E634" s="66">
        <v>1.584E-2</v>
      </c>
      <c r="F634" s="66">
        <v>2.206E-2</v>
      </c>
      <c r="G634" s="66">
        <v>0.13533999999999999</v>
      </c>
      <c r="H634" s="66">
        <v>0.18453</v>
      </c>
      <c r="I634" s="74">
        <v>1.9990000000000001E-2</v>
      </c>
      <c r="L634" s="67"/>
      <c r="M634" s="67"/>
      <c r="N634" s="58">
        <f t="shared" si="32"/>
        <v>1.8200000000000001E-2</v>
      </c>
      <c r="O634" s="67"/>
      <c r="W634" s="77"/>
      <c r="AA634" s="58">
        <f t="shared" si="35"/>
        <v>631</v>
      </c>
      <c r="AB634" s="58" t="s">
        <v>1377</v>
      </c>
      <c r="AC634" s="58" t="s">
        <v>1378</v>
      </c>
      <c r="AE634" s="70"/>
      <c r="AF634" s="71">
        <f t="shared" si="33"/>
        <v>2.0222222222222221E-2</v>
      </c>
      <c r="AG634" s="70">
        <f t="shared" si="34"/>
        <v>1.8200000000000001E-2</v>
      </c>
      <c r="AH634" s="70">
        <f t="shared" si="38"/>
        <v>1.8200000000000001E-2</v>
      </c>
      <c r="AI634" s="53"/>
      <c r="AJ634" s="53"/>
      <c r="AK634" s="72"/>
      <c r="AL634" s="70">
        <v>1.8200000000000001E-2</v>
      </c>
      <c r="AM634" s="70"/>
      <c r="AN634" s="70"/>
      <c r="AP634" s="70"/>
      <c r="AQ634" s="70"/>
    </row>
    <row r="635" spans="1:43" ht="12.75" customHeight="1" x14ac:dyDescent="0.2">
      <c r="A635" s="43"/>
      <c r="B635" s="64" t="s">
        <v>1380</v>
      </c>
      <c r="C635" s="65" t="s">
        <v>1379</v>
      </c>
      <c r="D635" s="66">
        <v>1.8200000000000001E-2</v>
      </c>
      <c r="E635" s="66">
        <v>1.584E-2</v>
      </c>
      <c r="F635" s="66">
        <v>2.206E-2</v>
      </c>
      <c r="G635" s="66">
        <v>0.13533999999999999</v>
      </c>
      <c r="H635" s="66">
        <v>0.18453</v>
      </c>
      <c r="I635" s="74">
        <v>1.9990000000000001E-2</v>
      </c>
      <c r="L635" s="67"/>
      <c r="M635" s="67"/>
      <c r="N635" s="58">
        <f t="shared" si="32"/>
        <v>1.8200000000000001E-2</v>
      </c>
      <c r="O635" s="67"/>
      <c r="W635" s="77"/>
      <c r="AA635" s="58">
        <f t="shared" si="35"/>
        <v>632</v>
      </c>
      <c r="AB635" s="58" t="s">
        <v>1379</v>
      </c>
      <c r="AC635" s="58" t="s">
        <v>1380</v>
      </c>
      <c r="AE635" s="70"/>
      <c r="AF635" s="71">
        <f t="shared" si="33"/>
        <v>2.0222222222222221E-2</v>
      </c>
      <c r="AG635" s="70">
        <f t="shared" si="34"/>
        <v>1.8200000000000001E-2</v>
      </c>
      <c r="AH635" s="70">
        <f t="shared" si="38"/>
        <v>1.8200000000000001E-2</v>
      </c>
      <c r="AI635" s="53"/>
      <c r="AJ635" s="53"/>
      <c r="AK635" s="72"/>
      <c r="AL635" s="70">
        <v>1.8200000000000001E-2</v>
      </c>
      <c r="AM635" s="70"/>
      <c r="AN635" s="70"/>
      <c r="AP635" s="70"/>
      <c r="AQ635" s="70"/>
    </row>
    <row r="636" spans="1:43" ht="12.75" customHeight="1" x14ac:dyDescent="0.2">
      <c r="A636" s="43"/>
      <c r="B636" s="64" t="s">
        <v>1382</v>
      </c>
      <c r="C636" s="65" t="s">
        <v>1381</v>
      </c>
      <c r="D636" s="66">
        <v>1.8200000000000001E-2</v>
      </c>
      <c r="E636" s="66">
        <v>1.584E-2</v>
      </c>
      <c r="F636" s="66">
        <v>2.206E-2</v>
      </c>
      <c r="G636" s="66">
        <v>0.13533999999999999</v>
      </c>
      <c r="H636" s="66">
        <v>0.18453</v>
      </c>
      <c r="I636" s="74">
        <v>1.9990000000000001E-2</v>
      </c>
      <c r="L636" s="67"/>
      <c r="M636" s="67"/>
      <c r="N636" s="58">
        <f t="shared" si="32"/>
        <v>1.8200000000000001E-2</v>
      </c>
      <c r="O636" s="67"/>
      <c r="W636" s="77"/>
      <c r="AA636" s="58">
        <f t="shared" si="35"/>
        <v>633</v>
      </c>
      <c r="AB636" s="58" t="s">
        <v>1381</v>
      </c>
      <c r="AC636" s="58" t="s">
        <v>1382</v>
      </c>
      <c r="AE636" s="70"/>
      <c r="AF636" s="71">
        <f t="shared" si="33"/>
        <v>2.0222222222222221E-2</v>
      </c>
      <c r="AG636" s="70">
        <f t="shared" si="34"/>
        <v>1.8200000000000001E-2</v>
      </c>
      <c r="AH636" s="70">
        <f t="shared" si="38"/>
        <v>1.8200000000000001E-2</v>
      </c>
      <c r="AI636" s="53"/>
      <c r="AJ636" s="53"/>
      <c r="AK636" s="72"/>
      <c r="AL636" s="70">
        <v>1.8200000000000001E-2</v>
      </c>
      <c r="AM636" s="70"/>
      <c r="AN636" s="70"/>
      <c r="AP636" s="70"/>
      <c r="AQ636" s="70"/>
    </row>
    <row r="637" spans="1:43" ht="12.75" customHeight="1" x14ac:dyDescent="0.2">
      <c r="A637" s="43"/>
      <c r="B637" s="64" t="s">
        <v>1384</v>
      </c>
      <c r="C637" s="65" t="s">
        <v>1383</v>
      </c>
      <c r="D637" s="66">
        <v>1.8200000000000001E-2</v>
      </c>
      <c r="E637" s="66">
        <v>1.584E-2</v>
      </c>
      <c r="F637" s="66">
        <v>2.206E-2</v>
      </c>
      <c r="G637" s="66">
        <v>0.13533999999999999</v>
      </c>
      <c r="H637" s="66">
        <v>0.18453</v>
      </c>
      <c r="I637" s="74">
        <v>1.9990000000000001E-2</v>
      </c>
      <c r="L637" s="67"/>
      <c r="M637" s="67"/>
      <c r="N637" s="58">
        <f t="shared" si="32"/>
        <v>1.8200000000000001E-2</v>
      </c>
      <c r="O637" s="67"/>
      <c r="W637" s="77"/>
      <c r="AA637" s="58">
        <f t="shared" si="35"/>
        <v>634</v>
      </c>
      <c r="AB637" s="58" t="s">
        <v>1383</v>
      </c>
      <c r="AC637" s="58" t="s">
        <v>1384</v>
      </c>
      <c r="AE637" s="70"/>
      <c r="AF637" s="71">
        <f t="shared" si="33"/>
        <v>2.0222222222222221E-2</v>
      </c>
      <c r="AG637" s="70">
        <f t="shared" si="34"/>
        <v>1.8200000000000001E-2</v>
      </c>
      <c r="AH637" s="70">
        <f t="shared" si="38"/>
        <v>1.8200000000000001E-2</v>
      </c>
      <c r="AI637" s="53"/>
      <c r="AJ637" s="53"/>
      <c r="AK637" s="72"/>
      <c r="AL637" s="70">
        <v>1.8200000000000001E-2</v>
      </c>
      <c r="AM637" s="70"/>
      <c r="AN637" s="70"/>
      <c r="AP637" s="70"/>
      <c r="AQ637" s="70"/>
    </row>
    <row r="638" spans="1:43" ht="12.75" customHeight="1" x14ac:dyDescent="0.2">
      <c r="A638" s="43"/>
      <c r="B638" s="64" t="s">
        <v>144</v>
      </c>
      <c r="C638" s="65" t="s">
        <v>25</v>
      </c>
      <c r="D638" s="66">
        <v>8.4000000000000003E-4</v>
      </c>
      <c r="E638" s="66">
        <v>7.2999999999999996E-4</v>
      </c>
      <c r="F638" s="66">
        <v>1.01E-3</v>
      </c>
      <c r="G638" s="66">
        <v>6.2100000000000002E-3</v>
      </c>
      <c r="H638" s="66">
        <v>8.4700000000000001E-3</v>
      </c>
      <c r="I638" s="74">
        <v>9.2000000000000003E-4</v>
      </c>
      <c r="L638" s="67"/>
      <c r="M638" s="67"/>
      <c r="N638" s="58">
        <f t="shared" si="32"/>
        <v>8.3529411764705886E-4</v>
      </c>
      <c r="O638" s="67"/>
      <c r="W638" s="77"/>
      <c r="AA638" s="58">
        <f t="shared" si="35"/>
        <v>635</v>
      </c>
      <c r="AB638" s="58" t="s">
        <v>25</v>
      </c>
      <c r="AC638" s="58" t="s">
        <v>144</v>
      </c>
      <c r="AE638" s="70"/>
      <c r="AF638" s="71">
        <f t="shared" si="33"/>
        <v>1.6666666666666666E-3</v>
      </c>
      <c r="AG638" s="70">
        <f t="shared" si="34"/>
        <v>1.5E-3</v>
      </c>
      <c r="AH638" s="70">
        <f t="shared" ref="AH638:AH642" si="39">AI638</f>
        <v>8.3529411764705886E-4</v>
      </c>
      <c r="AI638" s="53">
        <v>8.3529411764705886E-4</v>
      </c>
      <c r="AJ638" s="53"/>
      <c r="AK638" s="72"/>
      <c r="AL638" s="70">
        <f t="shared" ref="AL638:AL643" si="40">AM638</f>
        <v>1.5E-3</v>
      </c>
      <c r="AM638" s="70">
        <v>1.5E-3</v>
      </c>
      <c r="AN638" s="70"/>
      <c r="AP638" s="70"/>
      <c r="AQ638" s="70"/>
    </row>
    <row r="639" spans="1:43" ht="12.75" customHeight="1" x14ac:dyDescent="0.2">
      <c r="A639" s="43"/>
      <c r="B639" s="64" t="s">
        <v>1386</v>
      </c>
      <c r="C639" s="65" t="s">
        <v>1385</v>
      </c>
      <c r="D639" s="66">
        <v>4.2399999999999998E-3</v>
      </c>
      <c r="E639" s="66">
        <v>3.6900000000000001E-3</v>
      </c>
      <c r="F639" s="66">
        <v>5.13E-3</v>
      </c>
      <c r="G639" s="66">
        <v>3.1489999999999997E-2</v>
      </c>
      <c r="H639" s="66">
        <v>4.2939999999999999E-2</v>
      </c>
      <c r="I639" s="74">
        <v>4.6499999999999996E-3</v>
      </c>
      <c r="L639" s="67"/>
      <c r="M639" s="67"/>
      <c r="N639" s="58">
        <f t="shared" si="32"/>
        <v>4.2352941176470585E-3</v>
      </c>
      <c r="O639" s="67"/>
      <c r="W639" s="77"/>
      <c r="AA639" s="58">
        <f t="shared" si="35"/>
        <v>636</v>
      </c>
      <c r="AB639" s="58" t="s">
        <v>1385</v>
      </c>
      <c r="AC639" s="58" t="s">
        <v>1386</v>
      </c>
      <c r="AE639" s="70"/>
      <c r="AF639" s="71">
        <f t="shared" si="33"/>
        <v>9.888888888888888E-3</v>
      </c>
      <c r="AG639" s="70">
        <f t="shared" si="34"/>
        <v>8.8999999999999999E-3</v>
      </c>
      <c r="AH639" s="70">
        <f t="shared" si="39"/>
        <v>4.2352941176470585E-3</v>
      </c>
      <c r="AI639" s="53">
        <v>4.2352941176470585E-3</v>
      </c>
      <c r="AJ639" s="53"/>
      <c r="AK639" s="72"/>
      <c r="AL639" s="70">
        <f t="shared" si="40"/>
        <v>8.8999999999999999E-3</v>
      </c>
      <c r="AM639" s="70">
        <v>8.8999999999999999E-3</v>
      </c>
      <c r="AN639" s="70"/>
      <c r="AP639" s="70"/>
      <c r="AQ639" s="70"/>
    </row>
    <row r="640" spans="1:43" ht="12.75" customHeight="1" x14ac:dyDescent="0.2">
      <c r="A640" s="43"/>
      <c r="B640" s="64" t="s">
        <v>1388</v>
      </c>
      <c r="C640" s="65" t="s">
        <v>1387</v>
      </c>
      <c r="D640" s="66">
        <v>5.4099999999999999E-3</v>
      </c>
      <c r="E640" s="66">
        <v>4.7099999999999998E-3</v>
      </c>
      <c r="F640" s="66">
        <v>6.5599999999999999E-3</v>
      </c>
      <c r="G640" s="66">
        <v>4.0239999999999998E-2</v>
      </c>
      <c r="H640" s="66">
        <v>5.4870000000000002E-2</v>
      </c>
      <c r="I640" s="74">
        <v>5.9500000000000004E-3</v>
      </c>
      <c r="L640" s="67"/>
      <c r="M640" s="67"/>
      <c r="N640" s="58">
        <f t="shared" si="32"/>
        <v>5.4117647058823529E-3</v>
      </c>
      <c r="O640" s="67"/>
      <c r="W640" s="77"/>
      <c r="AA640" s="58">
        <f t="shared" si="35"/>
        <v>637</v>
      </c>
      <c r="AB640" s="58" t="s">
        <v>1387</v>
      </c>
      <c r="AC640" s="58" t="s">
        <v>1388</v>
      </c>
      <c r="AE640" s="70"/>
      <c r="AF640" s="71">
        <f t="shared" si="33"/>
        <v>9.888888888888888E-3</v>
      </c>
      <c r="AG640" s="70">
        <f t="shared" si="34"/>
        <v>8.8999999999999999E-3</v>
      </c>
      <c r="AH640" s="70">
        <f t="shared" si="39"/>
        <v>5.4117647058823529E-3</v>
      </c>
      <c r="AI640" s="53">
        <v>5.4117647058823529E-3</v>
      </c>
      <c r="AJ640" s="53"/>
      <c r="AK640" s="72"/>
      <c r="AL640" s="70">
        <f t="shared" si="40"/>
        <v>8.8999999999999999E-3</v>
      </c>
      <c r="AM640" s="70">
        <v>8.8999999999999999E-3</v>
      </c>
      <c r="AN640" s="70"/>
      <c r="AP640" s="70"/>
      <c r="AQ640" s="70"/>
    </row>
    <row r="641" spans="1:43" ht="12.75" customHeight="1" x14ac:dyDescent="0.2">
      <c r="A641" s="43"/>
      <c r="B641" s="64" t="s">
        <v>1390</v>
      </c>
      <c r="C641" s="65" t="s">
        <v>1389</v>
      </c>
      <c r="D641" s="66">
        <v>4.2399999999999998E-3</v>
      </c>
      <c r="E641" s="66">
        <v>3.6900000000000001E-3</v>
      </c>
      <c r="F641" s="66">
        <v>5.13E-3</v>
      </c>
      <c r="G641" s="66">
        <v>3.1489999999999997E-2</v>
      </c>
      <c r="H641" s="66">
        <v>4.2939999999999999E-2</v>
      </c>
      <c r="I641" s="74">
        <v>4.6499999999999996E-3</v>
      </c>
      <c r="L641" s="67"/>
      <c r="M641" s="67"/>
      <c r="N641" s="58">
        <f t="shared" si="32"/>
        <v>4.2352941176470585E-3</v>
      </c>
      <c r="O641" s="67"/>
      <c r="W641" s="77"/>
      <c r="AA641" s="58">
        <f t="shared" si="35"/>
        <v>638</v>
      </c>
      <c r="AB641" s="58" t="s">
        <v>1389</v>
      </c>
      <c r="AC641" s="58" t="s">
        <v>1390</v>
      </c>
      <c r="AE641" s="70"/>
      <c r="AF641" s="71">
        <f t="shared" si="33"/>
        <v>9.888888888888888E-3</v>
      </c>
      <c r="AG641" s="70">
        <f t="shared" si="34"/>
        <v>8.8999999999999999E-3</v>
      </c>
      <c r="AH641" s="70">
        <f t="shared" si="39"/>
        <v>4.2352941176470585E-3</v>
      </c>
      <c r="AI641" s="53">
        <v>4.2352941176470585E-3</v>
      </c>
      <c r="AJ641" s="53"/>
      <c r="AK641" s="72"/>
      <c r="AL641" s="70">
        <f t="shared" si="40"/>
        <v>8.8999999999999999E-3</v>
      </c>
      <c r="AM641" s="70">
        <v>8.8999999999999999E-3</v>
      </c>
      <c r="AN641" s="70"/>
      <c r="AP641" s="70"/>
      <c r="AQ641" s="70"/>
    </row>
    <row r="642" spans="1:43" ht="12.75" customHeight="1" x14ac:dyDescent="0.2">
      <c r="A642" s="43"/>
      <c r="B642" s="64" t="s">
        <v>1392</v>
      </c>
      <c r="C642" s="65" t="s">
        <v>1391</v>
      </c>
      <c r="D642" s="66">
        <v>5.4099999999999999E-3</v>
      </c>
      <c r="E642" s="66">
        <v>4.7099999999999998E-3</v>
      </c>
      <c r="F642" s="66">
        <v>6.5599999999999999E-3</v>
      </c>
      <c r="G642" s="66">
        <v>4.0239999999999998E-2</v>
      </c>
      <c r="H642" s="66">
        <v>5.4870000000000002E-2</v>
      </c>
      <c r="I642" s="74">
        <v>5.9500000000000004E-3</v>
      </c>
      <c r="L642" s="67"/>
      <c r="M642" s="67"/>
      <c r="N642" s="58">
        <f t="shared" si="32"/>
        <v>5.4117647058823529E-3</v>
      </c>
      <c r="O642" s="67"/>
      <c r="W642" s="77"/>
      <c r="AA642" s="58">
        <f t="shared" si="35"/>
        <v>639</v>
      </c>
      <c r="AB642" s="58" t="s">
        <v>1391</v>
      </c>
      <c r="AC642" s="58" t="s">
        <v>1392</v>
      </c>
      <c r="AE642" s="70"/>
      <c r="AF642" s="71">
        <f t="shared" si="33"/>
        <v>9.888888888888888E-3</v>
      </c>
      <c r="AG642" s="70">
        <f t="shared" si="34"/>
        <v>8.8999999999999999E-3</v>
      </c>
      <c r="AH642" s="70">
        <f t="shared" si="39"/>
        <v>5.4117647058823529E-3</v>
      </c>
      <c r="AI642" s="53">
        <v>5.4117647058823529E-3</v>
      </c>
      <c r="AJ642" s="53"/>
      <c r="AK642" s="72"/>
      <c r="AL642" s="70">
        <f t="shared" si="40"/>
        <v>8.8999999999999999E-3</v>
      </c>
      <c r="AM642" s="70">
        <v>8.8999999999999999E-3</v>
      </c>
      <c r="AN642" s="70"/>
      <c r="AP642" s="70"/>
      <c r="AQ642" s="70"/>
    </row>
    <row r="643" spans="1:43" ht="12.75" customHeight="1" x14ac:dyDescent="0.2">
      <c r="A643" s="43"/>
      <c r="B643" s="64" t="s">
        <v>1394</v>
      </c>
      <c r="C643" s="65" t="s">
        <v>1393</v>
      </c>
      <c r="D643" s="66">
        <v>2E-3</v>
      </c>
      <c r="E643" s="66">
        <v>1.74E-3</v>
      </c>
      <c r="F643" s="66">
        <v>2.4199999999999998E-3</v>
      </c>
      <c r="G643" s="66">
        <v>1.487E-2</v>
      </c>
      <c r="H643" s="66">
        <v>2.0279999999999999E-2</v>
      </c>
      <c r="I643" s="74">
        <v>2.2000000000000001E-3</v>
      </c>
      <c r="L643" s="67"/>
      <c r="M643" s="67"/>
      <c r="N643" s="58">
        <f t="shared" si="32"/>
        <v>2E-3</v>
      </c>
      <c r="O643" s="67"/>
      <c r="W643" s="77"/>
      <c r="AA643" s="58">
        <f t="shared" si="35"/>
        <v>640</v>
      </c>
      <c r="AB643" s="58" t="s">
        <v>1393</v>
      </c>
      <c r="AC643" s="58" t="s">
        <v>1394</v>
      </c>
      <c r="AE643" s="70"/>
      <c r="AF643" s="71">
        <f t="shared" si="33"/>
        <v>2.2222222222222222E-3</v>
      </c>
      <c r="AG643" s="70">
        <f t="shared" si="34"/>
        <v>2E-3</v>
      </c>
      <c r="AH643" s="70">
        <f t="shared" ref="AH643:AH744" si="41">AG643</f>
        <v>2E-3</v>
      </c>
      <c r="AI643" s="53"/>
      <c r="AJ643" s="53"/>
      <c r="AK643" s="72"/>
      <c r="AL643" s="70">
        <f t="shared" si="40"/>
        <v>2E-3</v>
      </c>
      <c r="AM643" s="70">
        <v>2E-3</v>
      </c>
      <c r="AN643" s="70"/>
      <c r="AP643" s="70"/>
      <c r="AQ643" s="70"/>
    </row>
    <row r="644" spans="1:43" ht="12.75" customHeight="1" x14ac:dyDescent="0.2">
      <c r="A644" s="43"/>
      <c r="B644" s="64" t="s">
        <v>1396</v>
      </c>
      <c r="C644" s="65" t="s">
        <v>1395</v>
      </c>
      <c r="D644" s="66">
        <v>6.4000000000000003E-3</v>
      </c>
      <c r="E644" s="66">
        <v>5.5700000000000003E-3</v>
      </c>
      <c r="F644" s="66">
        <v>7.7600000000000004E-3</v>
      </c>
      <c r="G644" s="66">
        <v>4.759E-2</v>
      </c>
      <c r="H644" s="66">
        <v>6.4890000000000003E-2</v>
      </c>
      <c r="I644" s="74">
        <v>7.0299999999999998E-3</v>
      </c>
      <c r="L644" s="67"/>
      <c r="M644" s="67"/>
      <c r="N644" s="58">
        <f t="shared" si="32"/>
        <v>6.4000000000000003E-3</v>
      </c>
      <c r="O644" s="67"/>
      <c r="W644" s="77"/>
      <c r="AA644" s="58">
        <f t="shared" si="35"/>
        <v>641</v>
      </c>
      <c r="AB644" s="58" t="s">
        <v>1395</v>
      </c>
      <c r="AC644" s="58" t="s">
        <v>1396</v>
      </c>
      <c r="AE644" s="70"/>
      <c r="AF644" s="71">
        <f t="shared" si="33"/>
        <v>7.1111111111111115E-3</v>
      </c>
      <c r="AG644" s="70">
        <f t="shared" si="34"/>
        <v>6.4000000000000003E-3</v>
      </c>
      <c r="AH644" s="70">
        <f t="shared" si="41"/>
        <v>6.4000000000000003E-3</v>
      </c>
      <c r="AI644" s="53"/>
      <c r="AJ644" s="53"/>
      <c r="AK644" s="72"/>
      <c r="AL644" s="70">
        <v>6.4000000000000003E-3</v>
      </c>
      <c r="AM644" s="70"/>
      <c r="AN644" s="70"/>
      <c r="AP644" s="70"/>
      <c r="AQ644" s="70"/>
    </row>
    <row r="645" spans="1:43" ht="12.75" customHeight="1" x14ac:dyDescent="0.2">
      <c r="A645" s="43"/>
      <c r="B645" s="64" t="s">
        <v>1398</v>
      </c>
      <c r="C645" s="65" t="s">
        <v>1397</v>
      </c>
      <c r="D645" s="66">
        <v>0.28920000000000001</v>
      </c>
      <c r="E645" s="66">
        <v>0.25175999999999998</v>
      </c>
      <c r="F645" s="66">
        <v>0.35054000000000002</v>
      </c>
      <c r="G645" s="66">
        <v>2.1505200000000002</v>
      </c>
      <c r="H645" s="66">
        <v>2.93214</v>
      </c>
      <c r="I645" s="74">
        <v>0.31772</v>
      </c>
      <c r="L645" s="67"/>
      <c r="M645" s="67"/>
      <c r="N645" s="58">
        <f t="shared" si="32"/>
        <v>0.28920000000000001</v>
      </c>
      <c r="O645" s="67"/>
      <c r="W645" s="77"/>
      <c r="AA645" s="58">
        <f t="shared" si="35"/>
        <v>642</v>
      </c>
      <c r="AB645" s="58" t="s">
        <v>1397</v>
      </c>
      <c r="AC645" s="58" t="s">
        <v>1398</v>
      </c>
      <c r="AE645" s="70"/>
      <c r="AF645" s="71">
        <f t="shared" si="33"/>
        <v>0.32133333333333336</v>
      </c>
      <c r="AG645" s="70">
        <f t="shared" si="34"/>
        <v>0.28920000000000001</v>
      </c>
      <c r="AH645" s="70">
        <f t="shared" si="41"/>
        <v>0.28920000000000001</v>
      </c>
      <c r="AI645" s="53"/>
      <c r="AJ645" s="53"/>
      <c r="AK645" s="72"/>
      <c r="AL645" s="70">
        <v>0.28920000000000001</v>
      </c>
      <c r="AM645" s="70"/>
      <c r="AN645" s="70"/>
      <c r="AP645" s="70"/>
      <c r="AQ645" s="70"/>
    </row>
    <row r="646" spans="1:43" ht="12.75" customHeight="1" x14ac:dyDescent="0.2">
      <c r="A646" s="43"/>
      <c r="B646" s="64" t="s">
        <v>1400</v>
      </c>
      <c r="C646" s="65" t="s">
        <v>1399</v>
      </c>
      <c r="D646" s="66">
        <v>0.28999999999999998</v>
      </c>
      <c r="E646" s="66">
        <v>0.25245000000000001</v>
      </c>
      <c r="F646" s="66">
        <v>0.35150999999999999</v>
      </c>
      <c r="G646" s="66">
        <v>2.1564700000000001</v>
      </c>
      <c r="H646" s="66">
        <v>2.9402499999999998</v>
      </c>
      <c r="I646" s="74">
        <v>0.31858999999999998</v>
      </c>
      <c r="L646" s="67"/>
      <c r="M646" s="67"/>
      <c r="N646" s="58">
        <f t="shared" si="32"/>
        <v>0.28999999999999998</v>
      </c>
      <c r="O646" s="67"/>
      <c r="W646" s="77"/>
      <c r="AA646" s="58">
        <f t="shared" si="35"/>
        <v>643</v>
      </c>
      <c r="AB646" s="58" t="s">
        <v>1399</v>
      </c>
      <c r="AC646" s="58" t="s">
        <v>1400</v>
      </c>
      <c r="AE646" s="70"/>
      <c r="AF646" s="71">
        <f t="shared" si="33"/>
        <v>0.32222222222222219</v>
      </c>
      <c r="AG646" s="70">
        <f t="shared" si="34"/>
        <v>0.28999999999999998</v>
      </c>
      <c r="AH646" s="70">
        <f t="shared" si="41"/>
        <v>0.28999999999999998</v>
      </c>
      <c r="AI646" s="53"/>
      <c r="AJ646" s="53"/>
      <c r="AK646" s="72"/>
      <c r="AL646" s="70">
        <v>0.28999999999999998</v>
      </c>
      <c r="AM646" s="70"/>
      <c r="AN646" s="70"/>
      <c r="AP646" s="70"/>
      <c r="AQ646" s="70"/>
    </row>
    <row r="647" spans="1:43" ht="12.75" customHeight="1" x14ac:dyDescent="0.2">
      <c r="A647" s="43"/>
      <c r="B647" s="64" t="s">
        <v>1402</v>
      </c>
      <c r="C647" s="65" t="s">
        <v>1401</v>
      </c>
      <c r="D647" s="66">
        <v>2.0299999999999999E-2</v>
      </c>
      <c r="E647" s="66">
        <v>1.7670000000000002E-2</v>
      </c>
      <c r="F647" s="66">
        <v>2.461E-2</v>
      </c>
      <c r="G647" s="66">
        <v>0.15095</v>
      </c>
      <c r="H647" s="66">
        <v>0.20582</v>
      </c>
      <c r="I647" s="74">
        <v>2.23E-2</v>
      </c>
      <c r="L647" s="67"/>
      <c r="M647" s="67"/>
      <c r="N647" s="58">
        <f t="shared" si="32"/>
        <v>2.0299999999999999E-2</v>
      </c>
      <c r="O647" s="67"/>
      <c r="W647" s="77"/>
      <c r="AA647" s="58">
        <f t="shared" si="35"/>
        <v>644</v>
      </c>
      <c r="AB647" s="58" t="s">
        <v>1401</v>
      </c>
      <c r="AC647" s="58" t="s">
        <v>1402</v>
      </c>
      <c r="AE647" s="70"/>
      <c r="AF647" s="71">
        <f t="shared" si="33"/>
        <v>2.2555555555555554E-2</v>
      </c>
      <c r="AG647" s="70">
        <f t="shared" si="34"/>
        <v>2.0299999999999999E-2</v>
      </c>
      <c r="AH647" s="70">
        <f t="shared" si="41"/>
        <v>2.0299999999999999E-2</v>
      </c>
      <c r="AI647" s="53"/>
      <c r="AJ647" s="53"/>
      <c r="AK647" s="72"/>
      <c r="AL647" s="70">
        <v>2.0299999999999999E-2</v>
      </c>
      <c r="AM647" s="70"/>
      <c r="AN647" s="70"/>
      <c r="AP647" s="70"/>
      <c r="AQ647" s="70"/>
    </row>
    <row r="648" spans="1:43" ht="12.75" customHeight="1" x14ac:dyDescent="0.2">
      <c r="A648" s="43"/>
      <c r="B648" s="64" t="s">
        <v>1404</v>
      </c>
      <c r="C648" s="65" t="s">
        <v>1403</v>
      </c>
      <c r="D648" s="66">
        <v>0.69</v>
      </c>
      <c r="E648" s="66">
        <v>0.60067000000000004</v>
      </c>
      <c r="F648" s="66">
        <v>0.83635000000000004</v>
      </c>
      <c r="G648" s="66">
        <v>5.1309100000000001</v>
      </c>
      <c r="H648" s="66">
        <v>6.9957700000000003</v>
      </c>
      <c r="I648" s="74">
        <v>0.75802999999999998</v>
      </c>
      <c r="L648" s="67"/>
      <c r="M648" s="67"/>
      <c r="N648" s="58">
        <f t="shared" si="32"/>
        <v>0.69</v>
      </c>
      <c r="O648" s="67"/>
      <c r="W648" s="77"/>
      <c r="AA648" s="58">
        <f t="shared" si="35"/>
        <v>645</v>
      </c>
      <c r="AB648" s="58" t="s">
        <v>1403</v>
      </c>
      <c r="AC648" s="58" t="s">
        <v>1404</v>
      </c>
      <c r="AE648" s="70"/>
      <c r="AF648" s="71">
        <f t="shared" si="33"/>
        <v>0.76666666666666661</v>
      </c>
      <c r="AG648" s="70">
        <f t="shared" si="34"/>
        <v>0.69</v>
      </c>
      <c r="AH648" s="70">
        <f t="shared" si="41"/>
        <v>0.69</v>
      </c>
      <c r="AI648" s="53"/>
      <c r="AJ648" s="53"/>
      <c r="AK648" s="72"/>
      <c r="AL648" s="70">
        <v>0.69</v>
      </c>
      <c r="AM648" s="70"/>
      <c r="AN648" s="70"/>
      <c r="AP648" s="70"/>
      <c r="AQ648" s="70"/>
    </row>
    <row r="649" spans="1:43" ht="12.75" customHeight="1" x14ac:dyDescent="0.2">
      <c r="A649" s="43"/>
      <c r="B649" s="64" t="s">
        <v>1406</v>
      </c>
      <c r="C649" s="65" t="s">
        <v>1405</v>
      </c>
      <c r="D649" s="66">
        <v>0.66983000000000004</v>
      </c>
      <c r="E649" s="66">
        <v>0.58311000000000002</v>
      </c>
      <c r="F649" s="66">
        <v>0.81189999999999996</v>
      </c>
      <c r="G649" s="66">
        <v>4.98095</v>
      </c>
      <c r="H649" s="66">
        <v>6.7913100000000002</v>
      </c>
      <c r="I649" s="74">
        <v>0.73587999999999998</v>
      </c>
      <c r="L649" s="67"/>
      <c r="M649" s="67"/>
      <c r="N649" s="58">
        <f t="shared" si="32"/>
        <v>0.66983333333333328</v>
      </c>
      <c r="O649" s="67"/>
      <c r="W649" s="77"/>
      <c r="AA649" s="58">
        <f t="shared" si="35"/>
        <v>646</v>
      </c>
      <c r="AB649" s="82" t="s">
        <v>1405</v>
      </c>
      <c r="AC649" s="58" t="s">
        <v>1406</v>
      </c>
      <c r="AE649" s="70"/>
      <c r="AF649" s="71">
        <f t="shared" si="33"/>
        <v>0.74425925925925918</v>
      </c>
      <c r="AG649" s="70">
        <f t="shared" si="34"/>
        <v>0.66983333333333328</v>
      </c>
      <c r="AH649" s="70">
        <f t="shared" si="41"/>
        <v>0.66983333333333328</v>
      </c>
      <c r="AI649" s="53"/>
      <c r="AJ649" s="53"/>
      <c r="AK649" s="72"/>
      <c r="AL649" s="70">
        <v>0.66983333333333328</v>
      </c>
      <c r="AM649" s="70"/>
      <c r="AN649" s="70"/>
      <c r="AP649" s="70"/>
      <c r="AQ649" s="70"/>
    </row>
    <row r="650" spans="1:43" ht="12.75" customHeight="1" x14ac:dyDescent="0.2">
      <c r="A650" s="43"/>
      <c r="B650" s="64" t="s">
        <v>1408</v>
      </c>
      <c r="C650" s="65" t="s">
        <v>1407</v>
      </c>
      <c r="D650" s="66">
        <v>0.66983000000000004</v>
      </c>
      <c r="E650" s="66">
        <v>0.58311000000000002</v>
      </c>
      <c r="F650" s="66">
        <v>0.81189999999999996</v>
      </c>
      <c r="G650" s="66">
        <v>4.98095</v>
      </c>
      <c r="H650" s="66">
        <v>6.7913100000000002</v>
      </c>
      <c r="I650" s="74">
        <v>0.73587999999999998</v>
      </c>
      <c r="L650" s="67"/>
      <c r="M650" s="67"/>
      <c r="N650" s="58">
        <f t="shared" si="32"/>
        <v>0.66983333333333328</v>
      </c>
      <c r="O650" s="67"/>
      <c r="W650" s="77"/>
      <c r="AA650" s="58">
        <f t="shared" si="35"/>
        <v>647</v>
      </c>
      <c r="AB650" s="58" t="s">
        <v>1407</v>
      </c>
      <c r="AC650" s="58" t="s">
        <v>1408</v>
      </c>
      <c r="AE650" s="70"/>
      <c r="AF650" s="71">
        <f t="shared" si="33"/>
        <v>0.74425925925925918</v>
      </c>
      <c r="AG650" s="70">
        <f t="shared" si="34"/>
        <v>0.66983333333333328</v>
      </c>
      <c r="AH650" s="70">
        <f t="shared" si="41"/>
        <v>0.66983333333333328</v>
      </c>
      <c r="AI650" s="53"/>
      <c r="AJ650" s="53"/>
      <c r="AK650" s="72"/>
      <c r="AL650" s="70">
        <v>0.66983333333333328</v>
      </c>
      <c r="AM650" s="70"/>
      <c r="AN650" s="70"/>
      <c r="AP650" s="70"/>
      <c r="AQ650" s="70"/>
    </row>
    <row r="651" spans="1:43" ht="12.75" customHeight="1" x14ac:dyDescent="0.2">
      <c r="A651" s="43"/>
      <c r="B651" s="64" t="s">
        <v>1410</v>
      </c>
      <c r="C651" s="65" t="s">
        <v>1409</v>
      </c>
      <c r="D651" s="66">
        <v>0.66983000000000004</v>
      </c>
      <c r="E651" s="66">
        <v>0.58311000000000002</v>
      </c>
      <c r="F651" s="66">
        <v>0.81189999999999996</v>
      </c>
      <c r="G651" s="66">
        <v>4.98095</v>
      </c>
      <c r="H651" s="66">
        <v>6.7913100000000002</v>
      </c>
      <c r="I651" s="74">
        <v>0.73587999999999998</v>
      </c>
      <c r="L651" s="67"/>
      <c r="M651" s="67"/>
      <c r="N651" s="58">
        <f t="shared" si="32"/>
        <v>0.66983333333333328</v>
      </c>
      <c r="O651" s="67"/>
      <c r="W651" s="77"/>
      <c r="AA651" s="58">
        <f t="shared" si="35"/>
        <v>648</v>
      </c>
      <c r="AB651" s="58" t="s">
        <v>1409</v>
      </c>
      <c r="AC651" s="58" t="s">
        <v>1410</v>
      </c>
      <c r="AE651" s="70"/>
      <c r="AF651" s="71">
        <f t="shared" si="33"/>
        <v>0.74425925925925918</v>
      </c>
      <c r="AG651" s="70">
        <f t="shared" si="34"/>
        <v>0.66983333333333328</v>
      </c>
      <c r="AH651" s="70">
        <f t="shared" si="41"/>
        <v>0.66983333333333328</v>
      </c>
      <c r="AI651" s="53"/>
      <c r="AJ651" s="53"/>
      <c r="AK651" s="72"/>
      <c r="AL651" s="70">
        <v>0.66983333333333328</v>
      </c>
      <c r="AM651" s="70"/>
      <c r="AN651" s="70"/>
      <c r="AP651" s="70"/>
      <c r="AQ651" s="70"/>
    </row>
    <row r="652" spans="1:43" ht="12.75" customHeight="1" x14ac:dyDescent="0.2">
      <c r="A652" s="43"/>
      <c r="B652" s="64" t="s">
        <v>1412</v>
      </c>
      <c r="C652" s="65" t="s">
        <v>1411</v>
      </c>
      <c r="D652" s="66">
        <v>3.8E-3</v>
      </c>
      <c r="E652" s="66">
        <v>3.31E-3</v>
      </c>
      <c r="F652" s="66">
        <v>4.6100000000000004E-3</v>
      </c>
      <c r="G652" s="66">
        <v>2.826E-2</v>
      </c>
      <c r="H652" s="66">
        <v>3.8530000000000002E-2</v>
      </c>
      <c r="I652" s="74">
        <v>4.1700000000000001E-3</v>
      </c>
      <c r="L652" s="67"/>
      <c r="M652" s="67"/>
      <c r="N652" s="58">
        <f t="shared" si="32"/>
        <v>3.8E-3</v>
      </c>
      <c r="O652" s="67"/>
      <c r="W652" s="77"/>
      <c r="AA652" s="58">
        <f t="shared" si="35"/>
        <v>649</v>
      </c>
      <c r="AB652" s="58" t="s">
        <v>1411</v>
      </c>
      <c r="AC652" s="58" t="s">
        <v>1412</v>
      </c>
      <c r="AE652" s="70"/>
      <c r="AF652" s="71">
        <f t="shared" si="33"/>
        <v>4.2222222222222218E-3</v>
      </c>
      <c r="AG652" s="70">
        <f t="shared" si="34"/>
        <v>3.8E-3</v>
      </c>
      <c r="AH652" s="70">
        <f t="shared" si="41"/>
        <v>3.8E-3</v>
      </c>
      <c r="AI652" s="53"/>
      <c r="AJ652" s="53"/>
      <c r="AK652" s="72"/>
      <c r="AL652" s="70">
        <v>3.8E-3</v>
      </c>
      <c r="AM652" s="70"/>
      <c r="AN652" s="70"/>
      <c r="AP652" s="70"/>
      <c r="AQ652" s="70"/>
    </row>
    <row r="653" spans="1:43" ht="12.75" customHeight="1" x14ac:dyDescent="0.2">
      <c r="A653" s="43"/>
      <c r="B653" s="64" t="s">
        <v>1414</v>
      </c>
      <c r="C653" s="65" t="s">
        <v>1413</v>
      </c>
      <c r="D653" s="66">
        <v>4.0000000000000001E-3</v>
      </c>
      <c r="E653" s="66">
        <v>3.48E-3</v>
      </c>
      <c r="F653" s="66">
        <v>4.8500000000000001E-3</v>
      </c>
      <c r="G653" s="66">
        <v>2.9739999999999999E-2</v>
      </c>
      <c r="H653" s="66">
        <v>4.0559999999999999E-2</v>
      </c>
      <c r="I653" s="74">
        <v>4.3899999999999998E-3</v>
      </c>
      <c r="L653" s="67"/>
      <c r="M653" s="67"/>
      <c r="N653" s="58">
        <f t="shared" si="32"/>
        <v>4.0000000000000001E-3</v>
      </c>
      <c r="O653" s="67"/>
      <c r="W653" s="77"/>
      <c r="AA653" s="58">
        <f t="shared" si="35"/>
        <v>650</v>
      </c>
      <c r="AB653" s="58" t="s">
        <v>1413</v>
      </c>
      <c r="AC653" s="58" t="s">
        <v>1414</v>
      </c>
      <c r="AE653" s="70"/>
      <c r="AF653" s="71">
        <f t="shared" si="33"/>
        <v>4.4444444444444444E-3</v>
      </c>
      <c r="AG653" s="70">
        <f t="shared" si="34"/>
        <v>4.0000000000000001E-3</v>
      </c>
      <c r="AH653" s="70">
        <f t="shared" si="41"/>
        <v>4.0000000000000001E-3</v>
      </c>
      <c r="AI653" s="53"/>
      <c r="AJ653" s="53"/>
      <c r="AK653" s="72"/>
      <c r="AL653" s="70">
        <v>4.0000000000000001E-3</v>
      </c>
      <c r="AM653" s="70"/>
      <c r="AN653" s="70"/>
      <c r="AP653" s="70"/>
      <c r="AQ653" s="70"/>
    </row>
    <row r="654" spans="1:43" ht="12.75" customHeight="1" x14ac:dyDescent="0.2">
      <c r="A654" s="43"/>
      <c r="B654" s="64" t="s">
        <v>1416</v>
      </c>
      <c r="C654" s="65" t="s">
        <v>1415</v>
      </c>
      <c r="D654" s="66">
        <v>2.0799999999999999E-2</v>
      </c>
      <c r="E654" s="66">
        <v>1.8110000000000001E-2</v>
      </c>
      <c r="F654" s="66">
        <v>2.521E-2</v>
      </c>
      <c r="G654" s="66">
        <v>0.15467</v>
      </c>
      <c r="H654" s="66">
        <v>0.21088999999999999</v>
      </c>
      <c r="I654" s="74">
        <v>2.2849999999999999E-2</v>
      </c>
      <c r="L654" s="67"/>
      <c r="M654" s="67"/>
      <c r="N654" s="58">
        <f t="shared" si="32"/>
        <v>2.0799999999999999E-2</v>
      </c>
      <c r="O654" s="67"/>
      <c r="W654" s="77"/>
      <c r="AA654" s="58">
        <f t="shared" si="35"/>
        <v>651</v>
      </c>
      <c r="AB654" s="58" t="s">
        <v>1415</v>
      </c>
      <c r="AC654" s="58" t="s">
        <v>1416</v>
      </c>
      <c r="AE654" s="70"/>
      <c r="AF654" s="71">
        <f t="shared" si="33"/>
        <v>2.311111111111111E-2</v>
      </c>
      <c r="AG654" s="70">
        <f t="shared" si="34"/>
        <v>2.0799999999999999E-2</v>
      </c>
      <c r="AH654" s="70">
        <f t="shared" si="41"/>
        <v>2.0799999999999999E-2</v>
      </c>
      <c r="AI654" s="53"/>
      <c r="AJ654" s="53"/>
      <c r="AK654" s="72"/>
      <c r="AL654" s="70">
        <v>2.0799999999999999E-2</v>
      </c>
      <c r="AM654" s="70"/>
      <c r="AN654" s="70"/>
      <c r="AP654" s="70"/>
      <c r="AQ654" s="70"/>
    </row>
    <row r="655" spans="1:43" ht="12.75" customHeight="1" x14ac:dyDescent="0.2">
      <c r="A655" s="43"/>
      <c r="B655" s="64" t="s">
        <v>1418</v>
      </c>
      <c r="C655" s="65" t="s">
        <v>1417</v>
      </c>
      <c r="D655" s="66">
        <v>1.9900000000000001E-2</v>
      </c>
      <c r="E655" s="66">
        <v>1.7319999999999999E-2</v>
      </c>
      <c r="F655" s="66">
        <v>2.4119999999999999E-2</v>
      </c>
      <c r="G655" s="66">
        <v>0.14798</v>
      </c>
      <c r="H655" s="66">
        <v>0.20175999999999999</v>
      </c>
      <c r="I655" s="74">
        <v>2.1860000000000001E-2</v>
      </c>
      <c r="L655" s="67"/>
      <c r="M655" s="67"/>
      <c r="N655" s="58">
        <f t="shared" si="32"/>
        <v>1.9900000000000001E-2</v>
      </c>
      <c r="O655" s="67"/>
      <c r="W655" s="77"/>
      <c r="AA655" s="58">
        <f t="shared" si="35"/>
        <v>652</v>
      </c>
      <c r="AB655" s="58" t="s">
        <v>1417</v>
      </c>
      <c r="AC655" s="58" t="s">
        <v>1418</v>
      </c>
      <c r="AE655" s="70"/>
      <c r="AF655" s="71">
        <f t="shared" si="33"/>
        <v>2.2111111111111113E-2</v>
      </c>
      <c r="AG655" s="70">
        <f t="shared" si="34"/>
        <v>1.9900000000000001E-2</v>
      </c>
      <c r="AH655" s="70">
        <f t="shared" si="41"/>
        <v>1.9900000000000001E-2</v>
      </c>
      <c r="AI655" s="53"/>
      <c r="AJ655" s="53"/>
      <c r="AK655" s="72"/>
      <c r="AL655" s="70">
        <v>1.9900000000000001E-2</v>
      </c>
      <c r="AM655" s="70"/>
      <c r="AN655" s="70"/>
      <c r="AP655" s="70"/>
      <c r="AQ655" s="70"/>
    </row>
    <row r="656" spans="1:43" ht="12.75" customHeight="1" x14ac:dyDescent="0.2">
      <c r="A656" s="43"/>
      <c r="B656" s="64" t="s">
        <v>1420</v>
      </c>
      <c r="C656" s="65" t="s">
        <v>1419</v>
      </c>
      <c r="D656" s="66">
        <v>0.02</v>
      </c>
      <c r="E656" s="66">
        <v>1.7409999999999998E-2</v>
      </c>
      <c r="F656" s="66">
        <v>2.4240000000000001E-2</v>
      </c>
      <c r="G656" s="66">
        <v>0.14871999999999999</v>
      </c>
      <c r="H656" s="66">
        <v>0.20277999999999999</v>
      </c>
      <c r="I656" s="74">
        <v>2.197E-2</v>
      </c>
      <c r="L656" s="67"/>
      <c r="M656" s="67"/>
      <c r="N656" s="58">
        <f t="shared" si="32"/>
        <v>0.02</v>
      </c>
      <c r="O656" s="67"/>
      <c r="W656" s="77"/>
      <c r="AA656" s="58">
        <f t="shared" si="35"/>
        <v>653</v>
      </c>
      <c r="AB656" s="58" t="s">
        <v>1419</v>
      </c>
      <c r="AC656" s="58" t="s">
        <v>1420</v>
      </c>
      <c r="AE656" s="70"/>
      <c r="AF656" s="71">
        <f t="shared" si="33"/>
        <v>2.2222222222222223E-2</v>
      </c>
      <c r="AG656" s="70">
        <f t="shared" si="34"/>
        <v>0.02</v>
      </c>
      <c r="AH656" s="70">
        <f t="shared" si="41"/>
        <v>0.02</v>
      </c>
      <c r="AI656" s="53"/>
      <c r="AJ656" s="53"/>
      <c r="AK656" s="72"/>
      <c r="AL656" s="70">
        <v>0.02</v>
      </c>
      <c r="AM656" s="70"/>
      <c r="AN656" s="70"/>
      <c r="AP656" s="70"/>
      <c r="AQ656" s="70"/>
    </row>
    <row r="657" spans="1:43" ht="12.75" customHeight="1" x14ac:dyDescent="0.2">
      <c r="A657" s="43"/>
      <c r="B657" s="64" t="s">
        <v>1422</v>
      </c>
      <c r="C657" s="65" t="s">
        <v>1421</v>
      </c>
      <c r="D657" s="66">
        <v>1.9E-2</v>
      </c>
      <c r="E657" s="66">
        <v>1.6539999999999999E-2</v>
      </c>
      <c r="F657" s="66">
        <v>2.3029999999999998E-2</v>
      </c>
      <c r="G657" s="66">
        <v>0.14129</v>
      </c>
      <c r="H657" s="66">
        <v>0.19264000000000001</v>
      </c>
      <c r="I657" s="74">
        <v>2.087E-2</v>
      </c>
      <c r="L657" s="67"/>
      <c r="M657" s="67"/>
      <c r="N657" s="58">
        <f t="shared" si="32"/>
        <v>1.9E-2</v>
      </c>
      <c r="O657" s="67"/>
      <c r="W657" s="77"/>
      <c r="AA657" s="58">
        <f t="shared" si="35"/>
        <v>654</v>
      </c>
      <c r="AB657" s="58" t="s">
        <v>1421</v>
      </c>
      <c r="AC657" s="58" t="s">
        <v>1422</v>
      </c>
      <c r="AE657" s="70"/>
      <c r="AF657" s="71">
        <f t="shared" si="33"/>
        <v>2.1111111111111112E-2</v>
      </c>
      <c r="AG657" s="70">
        <f t="shared" si="34"/>
        <v>1.9E-2</v>
      </c>
      <c r="AH657" s="70">
        <f t="shared" si="41"/>
        <v>1.9E-2</v>
      </c>
      <c r="AI657" s="53"/>
      <c r="AJ657" s="53"/>
      <c r="AK657" s="72"/>
      <c r="AL657" s="70">
        <v>1.9E-2</v>
      </c>
      <c r="AM657" s="70"/>
      <c r="AN657" s="70"/>
      <c r="AP657" s="70"/>
      <c r="AQ657" s="70"/>
    </row>
    <row r="658" spans="1:43" ht="12.75" customHeight="1" x14ac:dyDescent="0.2">
      <c r="A658" s="43"/>
      <c r="B658" s="64" t="s">
        <v>1424</v>
      </c>
      <c r="C658" s="65" t="s">
        <v>1423</v>
      </c>
      <c r="D658" s="66">
        <v>0.02</v>
      </c>
      <c r="E658" s="66">
        <v>1.7409999999999998E-2</v>
      </c>
      <c r="F658" s="66">
        <v>2.4240000000000001E-2</v>
      </c>
      <c r="G658" s="66">
        <v>0.14871999999999999</v>
      </c>
      <c r="H658" s="66">
        <v>0.20277999999999999</v>
      </c>
      <c r="I658" s="74">
        <v>2.197E-2</v>
      </c>
      <c r="L658" s="67"/>
      <c r="M658" s="67"/>
      <c r="N658" s="58">
        <f t="shared" si="32"/>
        <v>0.02</v>
      </c>
      <c r="O658" s="67"/>
      <c r="W658" s="77"/>
      <c r="AA658" s="58">
        <f t="shared" si="35"/>
        <v>655</v>
      </c>
      <c r="AB658" s="58" t="s">
        <v>1423</v>
      </c>
      <c r="AC658" s="58" t="s">
        <v>1424</v>
      </c>
      <c r="AE658" s="70"/>
      <c r="AF658" s="71">
        <f t="shared" si="33"/>
        <v>2.2222222222222223E-2</v>
      </c>
      <c r="AG658" s="70">
        <f t="shared" si="34"/>
        <v>0.02</v>
      </c>
      <c r="AH658" s="70">
        <f t="shared" si="41"/>
        <v>0.02</v>
      </c>
      <c r="AI658" s="53"/>
      <c r="AJ658" s="53"/>
      <c r="AK658" s="72"/>
      <c r="AL658" s="70">
        <v>0.02</v>
      </c>
      <c r="AM658" s="70"/>
      <c r="AN658" s="70"/>
      <c r="AP658" s="70"/>
      <c r="AQ658" s="70"/>
    </row>
    <row r="659" spans="1:43" ht="12.75" customHeight="1" x14ac:dyDescent="0.2">
      <c r="A659" s="43"/>
      <c r="B659" s="64" t="s">
        <v>1426</v>
      </c>
      <c r="C659" s="65" t="s">
        <v>1425</v>
      </c>
      <c r="D659" s="66">
        <v>3.4000000000000002E-2</v>
      </c>
      <c r="E659" s="66">
        <v>2.9600000000000001E-2</v>
      </c>
      <c r="F659" s="66">
        <v>4.1209999999999997E-2</v>
      </c>
      <c r="G659" s="66">
        <v>0.25283</v>
      </c>
      <c r="H659" s="66">
        <v>0.34472000000000003</v>
      </c>
      <c r="I659" s="74">
        <v>3.7350000000000001E-2</v>
      </c>
      <c r="L659" s="67"/>
      <c r="M659" s="67"/>
      <c r="N659" s="58">
        <f t="shared" si="32"/>
        <v>3.4000000000000002E-2</v>
      </c>
      <c r="O659" s="67"/>
      <c r="W659" s="77"/>
      <c r="AA659" s="58">
        <f t="shared" si="35"/>
        <v>656</v>
      </c>
      <c r="AB659" s="58" t="s">
        <v>1425</v>
      </c>
      <c r="AC659" s="58" t="s">
        <v>1426</v>
      </c>
      <c r="AE659" s="70"/>
      <c r="AF659" s="71">
        <f t="shared" si="33"/>
        <v>3.7777777777777778E-2</v>
      </c>
      <c r="AG659" s="70">
        <f t="shared" si="34"/>
        <v>3.4000000000000002E-2</v>
      </c>
      <c r="AH659" s="70">
        <f t="shared" si="41"/>
        <v>3.4000000000000002E-2</v>
      </c>
      <c r="AI659" s="53"/>
      <c r="AJ659" s="53"/>
      <c r="AK659" s="72"/>
      <c r="AL659" s="70">
        <v>3.4000000000000002E-2</v>
      </c>
      <c r="AM659" s="70"/>
      <c r="AN659" s="70"/>
      <c r="AP659" s="70"/>
      <c r="AQ659" s="70"/>
    </row>
    <row r="660" spans="1:43" ht="12.75" customHeight="1" x14ac:dyDescent="0.2">
      <c r="A660" s="43"/>
      <c r="B660" s="64" t="s">
        <v>1428</v>
      </c>
      <c r="C660" s="65" t="s">
        <v>1427</v>
      </c>
      <c r="D660" s="66">
        <v>1.5599999999999999E-2</v>
      </c>
      <c r="E660" s="66">
        <v>1.358E-2</v>
      </c>
      <c r="F660" s="66">
        <v>1.891E-2</v>
      </c>
      <c r="G660" s="66">
        <v>0.11600000000000001</v>
      </c>
      <c r="H660" s="66">
        <v>0.15817000000000001</v>
      </c>
      <c r="I660" s="74">
        <v>1.7139999999999999E-2</v>
      </c>
      <c r="L660" s="67"/>
      <c r="M660" s="67"/>
      <c r="N660" s="58">
        <f t="shared" si="32"/>
        <v>1.5599999999999999E-2</v>
      </c>
      <c r="O660" s="67"/>
      <c r="W660" s="77"/>
      <c r="AA660" s="58">
        <f t="shared" si="35"/>
        <v>657</v>
      </c>
      <c r="AB660" s="58" t="s">
        <v>1427</v>
      </c>
      <c r="AC660" s="58" t="s">
        <v>1428</v>
      </c>
      <c r="AE660" s="70"/>
      <c r="AF660" s="71">
        <f t="shared" si="33"/>
        <v>1.7333333333333333E-2</v>
      </c>
      <c r="AG660" s="70">
        <f t="shared" si="34"/>
        <v>1.5599999999999999E-2</v>
      </c>
      <c r="AH660" s="70">
        <f t="shared" si="41"/>
        <v>1.5599999999999999E-2</v>
      </c>
      <c r="AI660" s="53"/>
      <c r="AJ660" s="53"/>
      <c r="AK660" s="72"/>
      <c r="AL660" s="70">
        <v>1.5599999999999999E-2</v>
      </c>
      <c r="AM660" s="70"/>
      <c r="AN660" s="70"/>
      <c r="AP660" s="70"/>
      <c r="AQ660" s="70"/>
    </row>
    <row r="661" spans="1:43" ht="12.75" customHeight="1" x14ac:dyDescent="0.2">
      <c r="A661" s="43"/>
      <c r="B661" s="64" t="s">
        <v>1430</v>
      </c>
      <c r="C661" s="65" t="s">
        <v>1429</v>
      </c>
      <c r="D661" s="66">
        <v>1.4999999999999999E-2</v>
      </c>
      <c r="E661" s="66">
        <v>1.306E-2</v>
      </c>
      <c r="F661" s="66">
        <v>1.8180000000000002E-2</v>
      </c>
      <c r="G661" s="66">
        <v>0.11154</v>
      </c>
      <c r="H661" s="66">
        <v>0.15207999999999999</v>
      </c>
      <c r="I661" s="74">
        <v>1.6480000000000002E-2</v>
      </c>
      <c r="L661" s="67"/>
      <c r="M661" s="67"/>
      <c r="N661" s="58">
        <f t="shared" si="32"/>
        <v>1.4999999999999999E-2</v>
      </c>
      <c r="O661" s="67"/>
      <c r="W661" s="77"/>
      <c r="AA661" s="58">
        <f t="shared" si="35"/>
        <v>658</v>
      </c>
      <c r="AB661" s="58" t="s">
        <v>1429</v>
      </c>
      <c r="AC661" s="58" t="s">
        <v>1430</v>
      </c>
      <c r="AE661" s="70"/>
      <c r="AF661" s="71">
        <f t="shared" si="33"/>
        <v>1.6666666666666666E-2</v>
      </c>
      <c r="AG661" s="70">
        <f t="shared" si="34"/>
        <v>1.4999999999999999E-2</v>
      </c>
      <c r="AH661" s="70">
        <f t="shared" si="41"/>
        <v>1.4999999999999999E-2</v>
      </c>
      <c r="AI661" s="53"/>
      <c r="AJ661" s="53"/>
      <c r="AK661" s="72"/>
      <c r="AL661" s="70">
        <v>1.4999999999999999E-2</v>
      </c>
      <c r="AM661" s="70"/>
      <c r="AN661" s="70"/>
      <c r="AP661" s="70"/>
      <c r="AQ661" s="70"/>
    </row>
    <row r="662" spans="1:43" ht="12.75" customHeight="1" x14ac:dyDescent="0.2">
      <c r="A662" s="43"/>
      <c r="B662" s="64" t="s">
        <v>1432</v>
      </c>
      <c r="C662" s="65" t="s">
        <v>1431</v>
      </c>
      <c r="D662" s="66">
        <v>0.02</v>
      </c>
      <c r="E662" s="66">
        <v>1.7409999999999998E-2</v>
      </c>
      <c r="F662" s="66">
        <v>2.4240000000000001E-2</v>
      </c>
      <c r="G662" s="66">
        <v>0.14871999999999999</v>
      </c>
      <c r="H662" s="66">
        <v>0.20277999999999999</v>
      </c>
      <c r="I662" s="74">
        <v>2.197E-2</v>
      </c>
      <c r="L662" s="67"/>
      <c r="M662" s="67"/>
      <c r="N662" s="58">
        <f t="shared" si="32"/>
        <v>0.02</v>
      </c>
      <c r="O662" s="67"/>
      <c r="W662" s="77"/>
      <c r="AA662" s="58">
        <f t="shared" si="35"/>
        <v>659</v>
      </c>
      <c r="AB662" s="58" t="s">
        <v>1431</v>
      </c>
      <c r="AC662" s="58" t="s">
        <v>1432</v>
      </c>
      <c r="AE662" s="70"/>
      <c r="AF662" s="71">
        <f t="shared" si="33"/>
        <v>2.2222222222222223E-2</v>
      </c>
      <c r="AG662" s="70">
        <f t="shared" si="34"/>
        <v>0.02</v>
      </c>
      <c r="AH662" s="70">
        <f t="shared" si="41"/>
        <v>0.02</v>
      </c>
      <c r="AI662" s="53"/>
      <c r="AJ662" s="53"/>
      <c r="AK662" s="72"/>
      <c r="AL662" s="70">
        <v>0.02</v>
      </c>
      <c r="AM662" s="70"/>
      <c r="AN662" s="70"/>
      <c r="AP662" s="70"/>
      <c r="AQ662" s="70"/>
    </row>
    <row r="663" spans="1:43" ht="12.75" customHeight="1" x14ac:dyDescent="0.2">
      <c r="A663" s="43"/>
      <c r="B663" s="64" t="s">
        <v>1434</v>
      </c>
      <c r="C663" s="65" t="s">
        <v>1433</v>
      </c>
      <c r="D663" s="66">
        <v>0.02</v>
      </c>
      <c r="E663" s="66">
        <v>1.7409999999999998E-2</v>
      </c>
      <c r="F663" s="66">
        <v>2.4240000000000001E-2</v>
      </c>
      <c r="G663" s="66">
        <v>0.14871999999999999</v>
      </c>
      <c r="H663" s="66">
        <v>0.20277999999999999</v>
      </c>
      <c r="I663" s="74">
        <v>2.197E-2</v>
      </c>
      <c r="L663" s="67"/>
      <c r="M663" s="67"/>
      <c r="N663" s="58">
        <f t="shared" si="32"/>
        <v>0.02</v>
      </c>
      <c r="O663" s="67"/>
      <c r="W663" s="77"/>
      <c r="AA663" s="58">
        <f t="shared" si="35"/>
        <v>660</v>
      </c>
      <c r="AB663" s="58" t="s">
        <v>1433</v>
      </c>
      <c r="AC663" s="58" t="s">
        <v>1434</v>
      </c>
      <c r="AE663" s="70"/>
      <c r="AF663" s="71">
        <f t="shared" si="33"/>
        <v>2.2222222222222223E-2</v>
      </c>
      <c r="AG663" s="70">
        <f t="shared" si="34"/>
        <v>0.02</v>
      </c>
      <c r="AH663" s="70">
        <f t="shared" si="41"/>
        <v>0.02</v>
      </c>
      <c r="AI663" s="53"/>
      <c r="AJ663" s="53"/>
      <c r="AK663" s="72"/>
      <c r="AL663" s="70">
        <v>0.02</v>
      </c>
      <c r="AM663" s="70"/>
      <c r="AN663" s="70"/>
      <c r="AP663" s="70"/>
      <c r="AQ663" s="70"/>
    </row>
    <row r="664" spans="1:43" ht="12.75" customHeight="1" x14ac:dyDescent="0.2">
      <c r="A664" s="43"/>
      <c r="B664" s="64" t="s">
        <v>1436</v>
      </c>
      <c r="C664" s="65" t="s">
        <v>1435</v>
      </c>
      <c r="D664" s="66">
        <v>0.02</v>
      </c>
      <c r="E664" s="66">
        <v>1.7409999999999998E-2</v>
      </c>
      <c r="F664" s="66">
        <v>2.4240000000000001E-2</v>
      </c>
      <c r="G664" s="66">
        <v>0.14871999999999999</v>
      </c>
      <c r="H664" s="66">
        <v>0.20277999999999999</v>
      </c>
      <c r="I664" s="74">
        <v>2.197E-2</v>
      </c>
      <c r="L664" s="67"/>
      <c r="M664" s="67"/>
      <c r="N664" s="58">
        <f t="shared" si="32"/>
        <v>0.02</v>
      </c>
      <c r="O664" s="67"/>
      <c r="W664" s="77"/>
      <c r="AA664" s="58">
        <f t="shared" si="35"/>
        <v>661</v>
      </c>
      <c r="AB664" s="58" t="s">
        <v>1435</v>
      </c>
      <c r="AC664" s="58" t="s">
        <v>1436</v>
      </c>
      <c r="AE664" s="70"/>
      <c r="AF664" s="71">
        <f t="shared" si="33"/>
        <v>2.2222222222222223E-2</v>
      </c>
      <c r="AG664" s="70">
        <f t="shared" si="34"/>
        <v>0.02</v>
      </c>
      <c r="AH664" s="70">
        <f t="shared" si="41"/>
        <v>0.02</v>
      </c>
      <c r="AI664" s="53"/>
      <c r="AJ664" s="53"/>
      <c r="AK664" s="72"/>
      <c r="AL664" s="70">
        <v>0.02</v>
      </c>
      <c r="AM664" s="70"/>
      <c r="AN664" s="70"/>
      <c r="AP664" s="70"/>
      <c r="AQ664" s="70"/>
    </row>
    <row r="665" spans="1:43" ht="12.75" customHeight="1" x14ac:dyDescent="0.2">
      <c r="A665" s="43"/>
      <c r="B665" s="64" t="s">
        <v>1438</v>
      </c>
      <c r="C665" s="65" t="s">
        <v>1437</v>
      </c>
      <c r="D665" s="66">
        <v>0.02</v>
      </c>
      <c r="E665" s="66">
        <v>1.7409999999999998E-2</v>
      </c>
      <c r="F665" s="66">
        <v>2.4240000000000001E-2</v>
      </c>
      <c r="G665" s="66">
        <v>0.14871999999999999</v>
      </c>
      <c r="H665" s="66">
        <v>0.20277999999999999</v>
      </c>
      <c r="I665" s="74">
        <v>2.197E-2</v>
      </c>
      <c r="L665" s="67"/>
      <c r="M665" s="67"/>
      <c r="N665" s="58">
        <f t="shared" si="32"/>
        <v>0.02</v>
      </c>
      <c r="O665" s="67"/>
      <c r="W665" s="77"/>
      <c r="AA665" s="58">
        <f t="shared" si="35"/>
        <v>662</v>
      </c>
      <c r="AB665" s="58" t="s">
        <v>1437</v>
      </c>
      <c r="AC665" s="58" t="s">
        <v>1438</v>
      </c>
      <c r="AE665" s="70"/>
      <c r="AF665" s="71">
        <f t="shared" si="33"/>
        <v>2.2222222222222223E-2</v>
      </c>
      <c r="AG665" s="70">
        <f t="shared" si="34"/>
        <v>0.02</v>
      </c>
      <c r="AH665" s="70">
        <f t="shared" si="41"/>
        <v>0.02</v>
      </c>
      <c r="AI665" s="53"/>
      <c r="AJ665" s="53"/>
      <c r="AK665" s="72"/>
      <c r="AL665" s="70">
        <v>0.02</v>
      </c>
      <c r="AM665" s="70"/>
      <c r="AN665" s="70"/>
      <c r="AP665" s="70"/>
      <c r="AQ665" s="70"/>
    </row>
    <row r="666" spans="1:43" ht="12.75" customHeight="1" x14ac:dyDescent="0.2">
      <c r="A666" s="43"/>
      <c r="B666" s="64" t="s">
        <v>1440</v>
      </c>
      <c r="C666" s="65" t="s">
        <v>1439</v>
      </c>
      <c r="D666" s="66">
        <v>3.5000000000000003E-2</v>
      </c>
      <c r="E666" s="66">
        <v>3.0470000000000001E-2</v>
      </c>
      <c r="F666" s="66">
        <v>4.2419999999999999E-2</v>
      </c>
      <c r="G666" s="66">
        <v>0.26025999999999999</v>
      </c>
      <c r="H666" s="66">
        <v>0.35486000000000001</v>
      </c>
      <c r="I666" s="74">
        <v>3.8449999999999998E-2</v>
      </c>
      <c r="L666" s="67"/>
      <c r="M666" s="67"/>
      <c r="N666" s="58">
        <f t="shared" si="32"/>
        <v>3.5000000000000003E-2</v>
      </c>
      <c r="O666" s="67"/>
      <c r="W666" s="77"/>
      <c r="AA666" s="58">
        <f t="shared" si="35"/>
        <v>663</v>
      </c>
      <c r="AB666" s="58" t="s">
        <v>1439</v>
      </c>
      <c r="AC666" s="58" t="s">
        <v>1440</v>
      </c>
      <c r="AE666" s="70"/>
      <c r="AF666" s="71">
        <f t="shared" si="33"/>
        <v>3.888888888888889E-2</v>
      </c>
      <c r="AG666" s="70">
        <f t="shared" si="34"/>
        <v>3.5000000000000003E-2</v>
      </c>
      <c r="AH666" s="70">
        <f t="shared" si="41"/>
        <v>3.5000000000000003E-2</v>
      </c>
      <c r="AI666" s="53"/>
      <c r="AJ666" s="53"/>
      <c r="AK666" s="72"/>
      <c r="AL666" s="70">
        <v>3.5000000000000003E-2</v>
      </c>
      <c r="AM666" s="70"/>
      <c r="AN666" s="70"/>
      <c r="AP666" s="70"/>
      <c r="AQ666" s="70"/>
    </row>
    <row r="667" spans="1:43" ht="12.75" customHeight="1" x14ac:dyDescent="0.2">
      <c r="A667" s="43"/>
      <c r="B667" s="64" t="s">
        <v>1442</v>
      </c>
      <c r="C667" s="65" t="s">
        <v>1441</v>
      </c>
      <c r="D667" s="66">
        <v>0.315</v>
      </c>
      <c r="E667" s="66">
        <v>0.27422000000000002</v>
      </c>
      <c r="F667" s="66">
        <v>0.38180999999999998</v>
      </c>
      <c r="G667" s="66">
        <v>2.3423699999999998</v>
      </c>
      <c r="H667" s="66">
        <v>3.1937199999999999</v>
      </c>
      <c r="I667" s="74">
        <v>0.34605999999999998</v>
      </c>
      <c r="L667" s="67"/>
      <c r="M667" s="67"/>
      <c r="N667" s="58">
        <f t="shared" si="32"/>
        <v>0.315</v>
      </c>
      <c r="O667" s="67"/>
      <c r="W667" s="77"/>
      <c r="AA667" s="58">
        <f t="shared" si="35"/>
        <v>664</v>
      </c>
      <c r="AB667" s="58" t="s">
        <v>1441</v>
      </c>
      <c r="AC667" s="58" t="s">
        <v>1442</v>
      </c>
      <c r="AE667" s="70"/>
      <c r="AF667" s="71">
        <f t="shared" si="33"/>
        <v>0.35</v>
      </c>
      <c r="AG667" s="70">
        <f t="shared" si="34"/>
        <v>0.315</v>
      </c>
      <c r="AH667" s="70">
        <f t="shared" si="41"/>
        <v>0.315</v>
      </c>
      <c r="AI667" s="53"/>
      <c r="AJ667" s="53"/>
      <c r="AK667" s="72"/>
      <c r="AL667" s="70">
        <v>0.315</v>
      </c>
      <c r="AM667" s="70"/>
      <c r="AN667" s="70"/>
      <c r="AP667" s="70"/>
      <c r="AQ667" s="70"/>
    </row>
    <row r="668" spans="1:43" ht="12.75" customHeight="1" x14ac:dyDescent="0.2">
      <c r="A668" s="43"/>
      <c r="B668" s="64" t="s">
        <v>1444</v>
      </c>
      <c r="C668" s="65" t="s">
        <v>1443</v>
      </c>
      <c r="D668" s="66">
        <v>2.3323</v>
      </c>
      <c r="E668" s="66">
        <v>2.0303399999999998</v>
      </c>
      <c r="F668" s="66">
        <v>2.8269799999999998</v>
      </c>
      <c r="G668" s="66">
        <v>17.343219999999999</v>
      </c>
      <c r="H668" s="66">
        <v>23.646719999999998</v>
      </c>
      <c r="I668" s="74">
        <v>2.5622600000000002</v>
      </c>
      <c r="L668" s="67"/>
      <c r="M668" s="67"/>
      <c r="N668" s="58">
        <f t="shared" si="32"/>
        <v>2.3323</v>
      </c>
      <c r="O668" s="67"/>
      <c r="W668" s="77"/>
      <c r="AA668" s="58">
        <f t="shared" si="35"/>
        <v>665</v>
      </c>
      <c r="AB668" s="58" t="s">
        <v>1443</v>
      </c>
      <c r="AC668" s="58" t="s">
        <v>1444</v>
      </c>
      <c r="AE668" s="70"/>
      <c r="AF668" s="71">
        <f t="shared" si="33"/>
        <v>2.5914444444444444</v>
      </c>
      <c r="AG668" s="70">
        <f t="shared" si="34"/>
        <v>2.3323</v>
      </c>
      <c r="AH668" s="70">
        <f t="shared" si="41"/>
        <v>2.3323</v>
      </c>
      <c r="AI668" s="53"/>
      <c r="AJ668" s="53"/>
      <c r="AK668" s="72"/>
      <c r="AL668" s="70">
        <v>2.3323</v>
      </c>
      <c r="AM668" s="70"/>
      <c r="AN668" s="70"/>
      <c r="AP668" s="70"/>
      <c r="AQ668" s="70"/>
    </row>
    <row r="669" spans="1:43" ht="12.75" customHeight="1" x14ac:dyDescent="0.2">
      <c r="A669" s="43"/>
      <c r="B669" s="64" t="s">
        <v>1446</v>
      </c>
      <c r="C669" s="65" t="s">
        <v>1445</v>
      </c>
      <c r="D669" s="66">
        <v>2.3323</v>
      </c>
      <c r="E669" s="66">
        <v>2.0303399999999998</v>
      </c>
      <c r="F669" s="66">
        <v>2.8269799999999998</v>
      </c>
      <c r="G669" s="66">
        <v>17.343219999999999</v>
      </c>
      <c r="H669" s="66">
        <v>23.646719999999998</v>
      </c>
      <c r="I669" s="74">
        <v>2.5622600000000002</v>
      </c>
      <c r="L669" s="67"/>
      <c r="M669" s="67"/>
      <c r="N669" s="58">
        <f t="shared" si="32"/>
        <v>2.3323</v>
      </c>
      <c r="O669" s="67"/>
      <c r="W669" s="77"/>
      <c r="AA669" s="58">
        <f t="shared" si="35"/>
        <v>666</v>
      </c>
      <c r="AB669" s="58" t="s">
        <v>1445</v>
      </c>
      <c r="AC669" s="58" t="s">
        <v>1446</v>
      </c>
      <c r="AE669" s="70"/>
      <c r="AF669" s="71">
        <f t="shared" si="33"/>
        <v>2.5914444444444444</v>
      </c>
      <c r="AG669" s="70">
        <f t="shared" si="34"/>
        <v>2.3323</v>
      </c>
      <c r="AH669" s="70">
        <f t="shared" si="41"/>
        <v>2.3323</v>
      </c>
      <c r="AI669" s="53"/>
      <c r="AJ669" s="53"/>
      <c r="AK669" s="72"/>
      <c r="AL669" s="70">
        <v>2.3323</v>
      </c>
      <c r="AM669" s="70"/>
      <c r="AN669" s="70"/>
      <c r="AP669" s="70"/>
      <c r="AQ669" s="70"/>
    </row>
    <row r="670" spans="1:43" ht="12.75" customHeight="1" x14ac:dyDescent="0.2">
      <c r="A670" s="43"/>
      <c r="B670" s="64" t="s">
        <v>1448</v>
      </c>
      <c r="C670" s="65" t="s">
        <v>1447</v>
      </c>
      <c r="D670" s="66">
        <v>2.3323</v>
      </c>
      <c r="E670" s="66">
        <v>2.0303399999999998</v>
      </c>
      <c r="F670" s="66">
        <v>2.8269799999999998</v>
      </c>
      <c r="G670" s="66">
        <v>17.343219999999999</v>
      </c>
      <c r="H670" s="66">
        <v>23.646719999999998</v>
      </c>
      <c r="I670" s="74">
        <v>2.5622600000000002</v>
      </c>
      <c r="L670" s="67"/>
      <c r="M670" s="67"/>
      <c r="N670" s="58">
        <f t="shared" si="32"/>
        <v>2.3323</v>
      </c>
      <c r="O670" s="67"/>
      <c r="W670" s="77"/>
      <c r="AA670" s="58">
        <f t="shared" si="35"/>
        <v>667</v>
      </c>
      <c r="AB670" s="58" t="s">
        <v>1447</v>
      </c>
      <c r="AC670" s="58" t="s">
        <v>1448</v>
      </c>
      <c r="AE670" s="70"/>
      <c r="AF670" s="71">
        <f t="shared" si="33"/>
        <v>2.5914444444444444</v>
      </c>
      <c r="AG670" s="70">
        <f t="shared" si="34"/>
        <v>2.3323</v>
      </c>
      <c r="AH670" s="70">
        <f t="shared" si="41"/>
        <v>2.3323</v>
      </c>
      <c r="AI670" s="53"/>
      <c r="AJ670" s="53"/>
      <c r="AK670" s="72"/>
      <c r="AL670" s="70">
        <v>2.3323</v>
      </c>
      <c r="AM670" s="70"/>
      <c r="AN670" s="70"/>
      <c r="AP670" s="70"/>
      <c r="AQ670" s="70"/>
    </row>
    <row r="671" spans="1:43" ht="12.75" customHeight="1" x14ac:dyDescent="0.2">
      <c r="A671" s="43"/>
      <c r="B671" s="64" t="s">
        <v>1450</v>
      </c>
      <c r="C671" s="65" t="s">
        <v>1449</v>
      </c>
      <c r="D671" s="66">
        <v>0.28999999999999998</v>
      </c>
      <c r="E671" s="66">
        <v>0.25245000000000001</v>
      </c>
      <c r="F671" s="66">
        <v>0.35150999999999999</v>
      </c>
      <c r="G671" s="66">
        <v>2.1564700000000001</v>
      </c>
      <c r="H671" s="66">
        <v>2.9402499999999998</v>
      </c>
      <c r="I671" s="74">
        <v>0.31858999999999998</v>
      </c>
      <c r="L671" s="67"/>
      <c r="M671" s="67"/>
      <c r="N671" s="58">
        <f t="shared" si="32"/>
        <v>0.28999999999999998</v>
      </c>
      <c r="O671" s="67"/>
      <c r="W671" s="77"/>
      <c r="AA671" s="58">
        <f t="shared" si="35"/>
        <v>668</v>
      </c>
      <c r="AB671" s="58" t="s">
        <v>1449</v>
      </c>
      <c r="AC671" s="58" t="s">
        <v>1450</v>
      </c>
      <c r="AE671" s="70"/>
      <c r="AF671" s="71">
        <f t="shared" si="33"/>
        <v>0.32222222222222219</v>
      </c>
      <c r="AG671" s="70">
        <f t="shared" si="34"/>
        <v>0.28999999999999998</v>
      </c>
      <c r="AH671" s="70">
        <f t="shared" si="41"/>
        <v>0.28999999999999998</v>
      </c>
      <c r="AI671" s="53"/>
      <c r="AJ671" s="53"/>
      <c r="AK671" s="72"/>
      <c r="AL671" s="70">
        <v>0.28999999999999998</v>
      </c>
      <c r="AM671" s="70"/>
      <c r="AN671" s="70"/>
      <c r="AP671" s="70"/>
      <c r="AQ671" s="70"/>
    </row>
    <row r="672" spans="1:43" ht="12.75" customHeight="1" x14ac:dyDescent="0.2">
      <c r="A672" s="43"/>
      <c r="B672" s="64" t="s">
        <v>1452</v>
      </c>
      <c r="C672" s="65" t="s">
        <v>1451</v>
      </c>
      <c r="D672" s="66">
        <v>0.24129999999999999</v>
      </c>
      <c r="E672" s="66">
        <v>0.21006</v>
      </c>
      <c r="F672" s="66">
        <v>0.29248000000000002</v>
      </c>
      <c r="G672" s="66">
        <v>1.79433</v>
      </c>
      <c r="H672" s="66">
        <v>2.4464899999999998</v>
      </c>
      <c r="I672" s="74">
        <v>0.26508999999999999</v>
      </c>
      <c r="L672" s="67"/>
      <c r="M672" s="67"/>
      <c r="N672" s="58">
        <f t="shared" si="32"/>
        <v>0.24129999999999999</v>
      </c>
      <c r="O672" s="67"/>
      <c r="W672" s="77"/>
      <c r="AA672" s="58">
        <f t="shared" si="35"/>
        <v>669</v>
      </c>
      <c r="AB672" s="58" t="s">
        <v>1451</v>
      </c>
      <c r="AC672" s="58" t="s">
        <v>1452</v>
      </c>
      <c r="AE672" s="70"/>
      <c r="AF672" s="71">
        <f t="shared" si="33"/>
        <v>0.26811111111111108</v>
      </c>
      <c r="AG672" s="70">
        <f t="shared" si="34"/>
        <v>0.24129999999999999</v>
      </c>
      <c r="AH672" s="70">
        <f t="shared" si="41"/>
        <v>0.24129999999999999</v>
      </c>
      <c r="AI672" s="53"/>
      <c r="AJ672" s="53"/>
      <c r="AK672" s="72"/>
      <c r="AL672" s="70">
        <v>0.24129999999999999</v>
      </c>
      <c r="AM672" s="70"/>
      <c r="AN672" s="70"/>
      <c r="AP672" s="70"/>
      <c r="AQ672" s="70"/>
    </row>
    <row r="673" spans="1:43" ht="12.75" customHeight="1" x14ac:dyDescent="0.2">
      <c r="A673" s="43"/>
      <c r="B673" s="64" t="s">
        <v>1454</v>
      </c>
      <c r="C673" s="65" t="s">
        <v>1453</v>
      </c>
      <c r="D673" s="66">
        <v>0.32812999999999998</v>
      </c>
      <c r="E673" s="66">
        <v>0.28564000000000001</v>
      </c>
      <c r="F673" s="66">
        <v>0.39772000000000002</v>
      </c>
      <c r="G673" s="66">
        <v>2.4399700000000002</v>
      </c>
      <c r="H673" s="66">
        <v>3.3267899999999999</v>
      </c>
      <c r="I673" s="74">
        <v>0.36048000000000002</v>
      </c>
      <c r="L673" s="67"/>
      <c r="M673" s="67"/>
      <c r="N673" s="58">
        <f t="shared" si="32"/>
        <v>0.32812500000000006</v>
      </c>
      <c r="O673" s="67"/>
      <c r="W673" s="77"/>
      <c r="AA673" s="58">
        <f t="shared" si="35"/>
        <v>670</v>
      </c>
      <c r="AB673" s="58" t="s">
        <v>1453</v>
      </c>
      <c r="AC673" s="58" t="s">
        <v>1454</v>
      </c>
      <c r="AE673" s="70"/>
      <c r="AF673" s="71">
        <f t="shared" si="33"/>
        <v>0.36458333333333337</v>
      </c>
      <c r="AG673" s="70">
        <f t="shared" si="34"/>
        <v>0.32812500000000006</v>
      </c>
      <c r="AH673" s="70">
        <f t="shared" si="41"/>
        <v>0.32812500000000006</v>
      </c>
      <c r="AI673" s="53"/>
      <c r="AJ673" s="53"/>
      <c r="AK673" s="72"/>
      <c r="AL673" s="70">
        <v>0.32812500000000006</v>
      </c>
      <c r="AM673" s="70"/>
      <c r="AN673" s="70"/>
      <c r="AP673" s="70"/>
      <c r="AQ673" s="70"/>
    </row>
    <row r="674" spans="1:43" ht="12.75" customHeight="1" x14ac:dyDescent="0.2">
      <c r="A674" s="43"/>
      <c r="B674" s="64" t="s">
        <v>1456</v>
      </c>
      <c r="C674" s="65" t="s">
        <v>1455</v>
      </c>
      <c r="D674" s="66">
        <v>0.32812999999999998</v>
      </c>
      <c r="E674" s="66">
        <v>0.28564000000000001</v>
      </c>
      <c r="F674" s="66">
        <v>0.39772000000000002</v>
      </c>
      <c r="G674" s="66">
        <v>2.4399700000000002</v>
      </c>
      <c r="H674" s="66">
        <v>3.3267899999999999</v>
      </c>
      <c r="I674" s="74">
        <v>0.36048000000000002</v>
      </c>
      <c r="L674" s="67"/>
      <c r="M674" s="67"/>
      <c r="N674" s="58">
        <f t="shared" si="32"/>
        <v>0.32812500000000006</v>
      </c>
      <c r="O674" s="67"/>
      <c r="W674" s="77"/>
      <c r="AA674" s="58">
        <f t="shared" si="35"/>
        <v>671</v>
      </c>
      <c r="AB674" s="58" t="s">
        <v>1455</v>
      </c>
      <c r="AC674" s="58" t="s">
        <v>1456</v>
      </c>
      <c r="AE674" s="70"/>
      <c r="AF674" s="71">
        <f t="shared" si="33"/>
        <v>0.36458333333333337</v>
      </c>
      <c r="AG674" s="70">
        <f t="shared" si="34"/>
        <v>0.32812500000000006</v>
      </c>
      <c r="AH674" s="70">
        <f t="shared" si="41"/>
        <v>0.32812500000000006</v>
      </c>
      <c r="AI674" s="53"/>
      <c r="AJ674" s="53"/>
      <c r="AK674" s="72"/>
      <c r="AL674" s="70">
        <v>0.32812500000000006</v>
      </c>
      <c r="AM674" s="70"/>
      <c r="AN674" s="70"/>
      <c r="AP674" s="70"/>
      <c r="AQ674" s="70"/>
    </row>
    <row r="675" spans="1:43" ht="12.75" customHeight="1" x14ac:dyDescent="0.2">
      <c r="A675" s="43"/>
      <c r="B675" s="64" t="s">
        <v>1458</v>
      </c>
      <c r="C675" s="65" t="s">
        <v>1457</v>
      </c>
      <c r="D675" s="66">
        <v>0.42499999999999999</v>
      </c>
      <c r="E675" s="66">
        <v>0.36997999999999998</v>
      </c>
      <c r="F675" s="66">
        <v>0.51514000000000004</v>
      </c>
      <c r="G675" s="66">
        <v>3.1603400000000001</v>
      </c>
      <c r="H675" s="66">
        <v>4.3089899999999997</v>
      </c>
      <c r="I675" s="74">
        <v>0.46690999999999999</v>
      </c>
      <c r="L675" s="67"/>
      <c r="M675" s="67"/>
      <c r="N675" s="58">
        <f t="shared" si="32"/>
        <v>0.42499999999999999</v>
      </c>
      <c r="O675" s="67"/>
      <c r="W675" s="77"/>
      <c r="AA675" s="58">
        <f t="shared" si="35"/>
        <v>672</v>
      </c>
      <c r="AB675" s="58" t="s">
        <v>1457</v>
      </c>
      <c r="AC675" s="58" t="s">
        <v>1458</v>
      </c>
      <c r="AE675" s="70"/>
      <c r="AF675" s="71">
        <f t="shared" si="33"/>
        <v>0.47222222222222221</v>
      </c>
      <c r="AG675" s="70">
        <f t="shared" si="34"/>
        <v>0.42499999999999999</v>
      </c>
      <c r="AH675" s="70">
        <f t="shared" si="41"/>
        <v>0.42499999999999999</v>
      </c>
      <c r="AI675" s="53"/>
      <c r="AJ675" s="53"/>
      <c r="AK675" s="72"/>
      <c r="AL675" s="70">
        <v>0.42499999999999999</v>
      </c>
      <c r="AM675" s="70"/>
      <c r="AN675" s="70"/>
      <c r="AP675" s="70"/>
      <c r="AQ675" s="70"/>
    </row>
    <row r="676" spans="1:43" ht="12.75" customHeight="1" x14ac:dyDescent="0.2">
      <c r="A676" s="43"/>
      <c r="B676" s="64" t="s">
        <v>1460</v>
      </c>
      <c r="C676" s="65" t="s">
        <v>1459</v>
      </c>
      <c r="D676" s="66">
        <v>0.42499999999999999</v>
      </c>
      <c r="E676" s="66">
        <v>0.36997999999999998</v>
      </c>
      <c r="F676" s="66">
        <v>0.51514000000000004</v>
      </c>
      <c r="G676" s="66">
        <v>3.1603400000000001</v>
      </c>
      <c r="H676" s="66">
        <v>4.3089899999999997</v>
      </c>
      <c r="I676" s="74">
        <v>0.46690999999999999</v>
      </c>
      <c r="L676" s="67"/>
      <c r="M676" s="67"/>
      <c r="N676" s="58">
        <f t="shared" si="32"/>
        <v>0.42499999999999999</v>
      </c>
      <c r="O676" s="67"/>
      <c r="W676" s="77"/>
      <c r="AA676" s="58">
        <f t="shared" si="35"/>
        <v>673</v>
      </c>
      <c r="AB676" s="58" t="s">
        <v>1459</v>
      </c>
      <c r="AC676" s="58" t="s">
        <v>1460</v>
      </c>
      <c r="AE676" s="70"/>
      <c r="AF676" s="71">
        <f t="shared" si="33"/>
        <v>0.47222222222222221</v>
      </c>
      <c r="AG676" s="70">
        <f t="shared" si="34"/>
        <v>0.42499999999999999</v>
      </c>
      <c r="AH676" s="70">
        <f t="shared" si="41"/>
        <v>0.42499999999999999</v>
      </c>
      <c r="AI676" s="53"/>
      <c r="AJ676" s="53"/>
      <c r="AK676" s="72"/>
      <c r="AL676" s="70">
        <v>0.42499999999999999</v>
      </c>
      <c r="AM676" s="70"/>
      <c r="AN676" s="70"/>
      <c r="AP676" s="70"/>
      <c r="AQ676" s="70"/>
    </row>
    <row r="677" spans="1:43" ht="12.75" customHeight="1" x14ac:dyDescent="0.2">
      <c r="A677" s="43"/>
      <c r="B677" s="64" t="s">
        <v>1462</v>
      </c>
      <c r="C677" s="65" t="s">
        <v>1461</v>
      </c>
      <c r="D677" s="66">
        <v>0.42499999999999999</v>
      </c>
      <c r="E677" s="66">
        <v>0.36997999999999998</v>
      </c>
      <c r="F677" s="66">
        <v>0.51514000000000004</v>
      </c>
      <c r="G677" s="66">
        <v>3.1603400000000001</v>
      </c>
      <c r="H677" s="66">
        <v>4.3089899999999997</v>
      </c>
      <c r="I677" s="74">
        <v>0.46690999999999999</v>
      </c>
      <c r="L677" s="67"/>
      <c r="M677" s="67"/>
      <c r="N677" s="58">
        <f t="shared" si="32"/>
        <v>0.42499999999999999</v>
      </c>
      <c r="O677" s="67"/>
      <c r="W677" s="77"/>
      <c r="AA677" s="58">
        <f t="shared" si="35"/>
        <v>674</v>
      </c>
      <c r="AB677" s="58" t="s">
        <v>1461</v>
      </c>
      <c r="AC677" s="58" t="s">
        <v>1462</v>
      </c>
      <c r="AE677" s="70"/>
      <c r="AF677" s="71">
        <f t="shared" si="33"/>
        <v>0.47222222222222221</v>
      </c>
      <c r="AG677" s="70">
        <f t="shared" si="34"/>
        <v>0.42499999999999999</v>
      </c>
      <c r="AH677" s="70">
        <f t="shared" si="41"/>
        <v>0.42499999999999999</v>
      </c>
      <c r="AI677" s="53"/>
      <c r="AJ677" s="53"/>
      <c r="AK677" s="72"/>
      <c r="AL677" s="70">
        <v>0.42499999999999999</v>
      </c>
      <c r="AM677" s="70"/>
      <c r="AN677" s="70"/>
      <c r="AP677" s="70"/>
      <c r="AQ677" s="70"/>
    </row>
    <row r="678" spans="1:43" ht="12.75" customHeight="1" x14ac:dyDescent="0.2">
      <c r="A678" s="43"/>
      <c r="B678" s="64" t="s">
        <v>1464</v>
      </c>
      <c r="C678" s="65" t="s">
        <v>1463</v>
      </c>
      <c r="D678" s="66">
        <v>0.42499999999999999</v>
      </c>
      <c r="E678" s="66">
        <v>0.36997999999999998</v>
      </c>
      <c r="F678" s="66">
        <v>0.51514000000000004</v>
      </c>
      <c r="G678" s="66">
        <v>3.1603400000000001</v>
      </c>
      <c r="H678" s="66">
        <v>4.3089899999999997</v>
      </c>
      <c r="I678" s="74">
        <v>0.46690999999999999</v>
      </c>
      <c r="L678" s="67"/>
      <c r="M678" s="67"/>
      <c r="N678" s="58">
        <f t="shared" si="32"/>
        <v>0.42499999999999999</v>
      </c>
      <c r="O678" s="67"/>
      <c r="W678" s="77"/>
      <c r="AA678" s="58">
        <f t="shared" si="35"/>
        <v>675</v>
      </c>
      <c r="AB678" s="58" t="s">
        <v>1463</v>
      </c>
      <c r="AC678" s="58" t="s">
        <v>1464</v>
      </c>
      <c r="AE678" s="70"/>
      <c r="AF678" s="71">
        <f t="shared" si="33"/>
        <v>0.47222222222222221</v>
      </c>
      <c r="AG678" s="70">
        <f t="shared" si="34"/>
        <v>0.42499999999999999</v>
      </c>
      <c r="AH678" s="70">
        <f t="shared" si="41"/>
        <v>0.42499999999999999</v>
      </c>
      <c r="AI678" s="53"/>
      <c r="AJ678" s="53"/>
      <c r="AK678" s="72"/>
      <c r="AL678" s="70">
        <v>0.42499999999999999</v>
      </c>
      <c r="AM678" s="70"/>
      <c r="AN678" s="70"/>
      <c r="AP678" s="70"/>
      <c r="AQ678" s="70"/>
    </row>
    <row r="679" spans="1:43" ht="12.75" customHeight="1" x14ac:dyDescent="0.2">
      <c r="A679" s="43"/>
      <c r="B679" s="64" t="s">
        <v>1466</v>
      </c>
      <c r="C679" s="65" t="s">
        <v>1465</v>
      </c>
      <c r="D679" s="66">
        <v>3.1E-2</v>
      </c>
      <c r="E679" s="66">
        <v>2.699E-2</v>
      </c>
      <c r="F679" s="66">
        <v>3.7580000000000002E-2</v>
      </c>
      <c r="G679" s="66">
        <v>0.23052</v>
      </c>
      <c r="H679" s="66">
        <v>0.31430000000000002</v>
      </c>
      <c r="I679" s="74">
        <v>3.406E-2</v>
      </c>
      <c r="L679" s="67"/>
      <c r="M679" s="67"/>
      <c r="N679" s="58">
        <f t="shared" si="32"/>
        <v>3.1E-2</v>
      </c>
      <c r="O679" s="67"/>
      <c r="W679" s="77"/>
      <c r="AA679" s="58">
        <f t="shared" si="35"/>
        <v>676</v>
      </c>
      <c r="AB679" s="58" t="s">
        <v>1465</v>
      </c>
      <c r="AC679" s="58" t="s">
        <v>1466</v>
      </c>
      <c r="AE679" s="70"/>
      <c r="AF679" s="71">
        <f t="shared" si="33"/>
        <v>3.4444444444444444E-2</v>
      </c>
      <c r="AG679" s="70">
        <f t="shared" si="34"/>
        <v>3.1E-2</v>
      </c>
      <c r="AH679" s="70">
        <f t="shared" si="41"/>
        <v>3.1E-2</v>
      </c>
      <c r="AI679" s="53"/>
      <c r="AJ679" s="53"/>
      <c r="AK679" s="72"/>
      <c r="AL679" s="70">
        <v>3.1E-2</v>
      </c>
      <c r="AM679" s="70"/>
      <c r="AN679" s="70"/>
      <c r="AP679" s="70"/>
      <c r="AQ679" s="70"/>
    </row>
    <row r="680" spans="1:43" ht="12.75" customHeight="1" x14ac:dyDescent="0.2">
      <c r="A680" s="43"/>
      <c r="B680" s="64" t="s">
        <v>1468</v>
      </c>
      <c r="C680" s="65" t="s">
        <v>1467</v>
      </c>
      <c r="D680" s="66">
        <v>1.1741999999999999</v>
      </c>
      <c r="E680" s="66">
        <v>1.0221800000000001</v>
      </c>
      <c r="F680" s="66">
        <v>1.4232499999999999</v>
      </c>
      <c r="G680" s="66">
        <v>8.7314699999999998</v>
      </c>
      <c r="H680" s="66">
        <v>11.90498</v>
      </c>
      <c r="I680" s="74">
        <v>1.2899799999999999</v>
      </c>
      <c r="L680" s="67"/>
      <c r="M680" s="67"/>
      <c r="N680" s="58">
        <f t="shared" si="32"/>
        <v>1.1741999999999999</v>
      </c>
      <c r="O680" s="67"/>
      <c r="W680" s="77"/>
      <c r="AA680" s="58">
        <f t="shared" si="35"/>
        <v>677</v>
      </c>
      <c r="AB680" s="58" t="s">
        <v>1467</v>
      </c>
      <c r="AC680" s="58" t="s">
        <v>1468</v>
      </c>
      <c r="AE680" s="70"/>
      <c r="AF680" s="71">
        <f t="shared" si="33"/>
        <v>1.3046666666666666</v>
      </c>
      <c r="AG680" s="70">
        <f t="shared" si="34"/>
        <v>1.1741999999999999</v>
      </c>
      <c r="AH680" s="70">
        <f t="shared" si="41"/>
        <v>1.1741999999999999</v>
      </c>
      <c r="AI680" s="53"/>
      <c r="AJ680" s="53"/>
      <c r="AK680" s="72"/>
      <c r="AL680" s="70">
        <v>1.1741999999999999</v>
      </c>
      <c r="AM680" s="70"/>
      <c r="AN680" s="70"/>
      <c r="AP680" s="70"/>
      <c r="AQ680" s="70"/>
    </row>
    <row r="681" spans="1:43" ht="12.75" customHeight="1" x14ac:dyDescent="0.2">
      <c r="A681" s="43"/>
      <c r="B681" s="64" t="s">
        <v>1470</v>
      </c>
      <c r="C681" s="65" t="s">
        <v>1469</v>
      </c>
      <c r="D681" s="66">
        <v>1.9900000000000001E-2</v>
      </c>
      <c r="E681" s="66">
        <v>1.7319999999999999E-2</v>
      </c>
      <c r="F681" s="66">
        <v>2.4119999999999999E-2</v>
      </c>
      <c r="G681" s="66">
        <v>0.14798</v>
      </c>
      <c r="H681" s="66">
        <v>0.20175999999999999</v>
      </c>
      <c r="I681" s="74">
        <v>2.1860000000000001E-2</v>
      </c>
      <c r="L681" s="67"/>
      <c r="M681" s="67"/>
      <c r="N681" s="58">
        <f t="shared" si="32"/>
        <v>1.9900000000000001E-2</v>
      </c>
      <c r="O681" s="67"/>
      <c r="W681" s="77"/>
      <c r="AA681" s="58">
        <f t="shared" si="35"/>
        <v>678</v>
      </c>
      <c r="AB681" s="58" t="s">
        <v>1469</v>
      </c>
      <c r="AC681" s="58" t="s">
        <v>1470</v>
      </c>
      <c r="AE681" s="70"/>
      <c r="AF681" s="71">
        <f t="shared" si="33"/>
        <v>2.2111111111111113E-2</v>
      </c>
      <c r="AG681" s="70">
        <f t="shared" si="34"/>
        <v>1.9900000000000001E-2</v>
      </c>
      <c r="AH681" s="70">
        <f t="shared" si="41"/>
        <v>1.9900000000000001E-2</v>
      </c>
      <c r="AI681" s="53"/>
      <c r="AJ681" s="53"/>
      <c r="AK681" s="72"/>
      <c r="AL681" s="70">
        <v>1.9900000000000001E-2</v>
      </c>
      <c r="AM681" s="70"/>
      <c r="AN681" s="70"/>
      <c r="AP681" s="70"/>
      <c r="AQ681" s="70"/>
    </row>
    <row r="682" spans="1:43" ht="12.75" customHeight="1" x14ac:dyDescent="0.2">
      <c r="A682" s="43"/>
      <c r="B682" s="64" t="s">
        <v>1472</v>
      </c>
      <c r="C682" s="65" t="s">
        <v>1471</v>
      </c>
      <c r="D682" s="66">
        <v>3.85E-2</v>
      </c>
      <c r="E682" s="66">
        <v>3.3520000000000001E-2</v>
      </c>
      <c r="F682" s="66">
        <v>4.6670000000000003E-2</v>
      </c>
      <c r="G682" s="66">
        <v>0.28628999999999999</v>
      </c>
      <c r="H682" s="66">
        <v>0.39034000000000002</v>
      </c>
      <c r="I682" s="74">
        <v>4.2299999999999997E-2</v>
      </c>
      <c r="L682" s="67"/>
      <c r="M682" s="67"/>
      <c r="N682" s="58">
        <f t="shared" si="32"/>
        <v>3.85E-2</v>
      </c>
      <c r="O682" s="67"/>
      <c r="W682" s="77"/>
      <c r="AA682" s="58">
        <f t="shared" si="35"/>
        <v>679</v>
      </c>
      <c r="AB682" s="58" t="s">
        <v>1471</v>
      </c>
      <c r="AC682" s="58" t="s">
        <v>1472</v>
      </c>
      <c r="AE682" s="70"/>
      <c r="AF682" s="71">
        <f t="shared" si="33"/>
        <v>4.2777777777777776E-2</v>
      </c>
      <c r="AG682" s="70">
        <f t="shared" si="34"/>
        <v>3.85E-2</v>
      </c>
      <c r="AH682" s="70">
        <f t="shared" si="41"/>
        <v>3.85E-2</v>
      </c>
      <c r="AI682" s="53"/>
      <c r="AJ682" s="53"/>
      <c r="AK682" s="72"/>
      <c r="AL682" s="70">
        <v>3.85E-2</v>
      </c>
      <c r="AM682" s="70"/>
      <c r="AN682" s="70"/>
      <c r="AP682" s="70"/>
      <c r="AQ682" s="70"/>
    </row>
    <row r="683" spans="1:43" ht="12.75" customHeight="1" x14ac:dyDescent="0.2">
      <c r="A683" s="43"/>
      <c r="B683" s="64" t="s">
        <v>1474</v>
      </c>
      <c r="C683" s="65" t="s">
        <v>1473</v>
      </c>
      <c r="D683" s="66">
        <v>1.5</v>
      </c>
      <c r="E683" s="66">
        <v>1.30579</v>
      </c>
      <c r="F683" s="66">
        <v>1.8181499999999999</v>
      </c>
      <c r="G683" s="66">
        <v>11.15415</v>
      </c>
      <c r="H683" s="66">
        <v>15.2082</v>
      </c>
      <c r="I683" s="74">
        <v>1.6478999999999999</v>
      </c>
      <c r="L683" s="67"/>
      <c r="M683" s="67"/>
      <c r="N683" s="58">
        <f t="shared" si="32"/>
        <v>1.5</v>
      </c>
      <c r="O683" s="67"/>
      <c r="W683" s="77"/>
      <c r="AA683" s="58">
        <f t="shared" si="35"/>
        <v>680</v>
      </c>
      <c r="AB683" s="58" t="s">
        <v>1473</v>
      </c>
      <c r="AC683" s="58" t="s">
        <v>1474</v>
      </c>
      <c r="AE683" s="70"/>
      <c r="AF683" s="71">
        <f t="shared" si="33"/>
        <v>1.6666666666666665</v>
      </c>
      <c r="AG683" s="70">
        <f t="shared" si="34"/>
        <v>1.5</v>
      </c>
      <c r="AH683" s="70">
        <f t="shared" si="41"/>
        <v>1.5</v>
      </c>
      <c r="AI683" s="53"/>
      <c r="AJ683" s="53"/>
      <c r="AK683" s="72"/>
      <c r="AL683" s="70">
        <v>1.5</v>
      </c>
      <c r="AM683" s="70"/>
      <c r="AN683" s="70"/>
      <c r="AP683" s="70"/>
      <c r="AQ683" s="70"/>
    </row>
    <row r="684" spans="1:43" ht="12.75" customHeight="1" x14ac:dyDescent="0.2">
      <c r="A684" s="43"/>
      <c r="B684" s="64" t="s">
        <v>1476</v>
      </c>
      <c r="C684" s="65" t="s">
        <v>1475</v>
      </c>
      <c r="D684" s="66">
        <v>0.125</v>
      </c>
      <c r="E684" s="66">
        <v>0.10882</v>
      </c>
      <c r="F684" s="66">
        <v>0.15151000000000001</v>
      </c>
      <c r="G684" s="66">
        <v>0.92950999999999995</v>
      </c>
      <c r="H684" s="66">
        <v>1.26735</v>
      </c>
      <c r="I684" s="74">
        <v>0.13733000000000001</v>
      </c>
      <c r="L684" s="67"/>
      <c r="M684" s="67"/>
      <c r="N684" s="58">
        <f t="shared" si="32"/>
        <v>0.125</v>
      </c>
      <c r="O684" s="67"/>
      <c r="W684" s="77"/>
      <c r="AA684" s="58">
        <f t="shared" si="35"/>
        <v>681</v>
      </c>
      <c r="AB684" s="58" t="s">
        <v>1475</v>
      </c>
      <c r="AC684" s="58" t="s">
        <v>1476</v>
      </c>
      <c r="AE684" s="70"/>
      <c r="AF684" s="71">
        <f t="shared" si="33"/>
        <v>0.1388888888888889</v>
      </c>
      <c r="AG684" s="70">
        <f t="shared" si="34"/>
        <v>0.125</v>
      </c>
      <c r="AH684" s="70">
        <f t="shared" si="41"/>
        <v>0.125</v>
      </c>
      <c r="AI684" s="53"/>
      <c r="AJ684" s="53"/>
      <c r="AK684" s="72"/>
      <c r="AL684" s="70">
        <v>0.125</v>
      </c>
      <c r="AM684" s="70"/>
      <c r="AN684" s="70"/>
      <c r="AP684" s="70"/>
      <c r="AQ684" s="70"/>
    </row>
    <row r="685" spans="1:43" ht="12.75" customHeight="1" x14ac:dyDescent="0.2">
      <c r="A685" s="43"/>
      <c r="B685" s="64" t="s">
        <v>1478</v>
      </c>
      <c r="C685" s="65" t="s">
        <v>1477</v>
      </c>
      <c r="D685" s="66">
        <v>0.219</v>
      </c>
      <c r="E685" s="66">
        <v>0.19064999999999999</v>
      </c>
      <c r="F685" s="66">
        <v>0.26545000000000002</v>
      </c>
      <c r="G685" s="66">
        <v>1.6285099999999999</v>
      </c>
      <c r="H685" s="66">
        <v>2.2204000000000002</v>
      </c>
      <c r="I685" s="74">
        <v>0.24059</v>
      </c>
      <c r="L685" s="67"/>
      <c r="M685" s="67"/>
      <c r="N685" s="58">
        <f t="shared" si="32"/>
        <v>0.219</v>
      </c>
      <c r="O685" s="67"/>
      <c r="W685" s="77"/>
      <c r="AA685" s="58">
        <f t="shared" si="35"/>
        <v>682</v>
      </c>
      <c r="AB685" s="58" t="s">
        <v>1477</v>
      </c>
      <c r="AC685" s="58" t="s">
        <v>1478</v>
      </c>
      <c r="AE685" s="70"/>
      <c r="AF685" s="71">
        <f t="shared" si="33"/>
        <v>0.24333333333333332</v>
      </c>
      <c r="AG685" s="70">
        <f t="shared" si="34"/>
        <v>0.219</v>
      </c>
      <c r="AH685" s="70">
        <f t="shared" si="41"/>
        <v>0.219</v>
      </c>
      <c r="AI685" s="53"/>
      <c r="AJ685" s="53"/>
      <c r="AK685" s="72"/>
      <c r="AL685" s="70">
        <v>0.219</v>
      </c>
      <c r="AM685" s="70"/>
      <c r="AN685" s="70"/>
      <c r="AP685" s="70"/>
      <c r="AQ685" s="70"/>
    </row>
    <row r="686" spans="1:43" ht="12.75" customHeight="1" x14ac:dyDescent="0.2">
      <c r="A686" s="43"/>
      <c r="B686" s="64" t="s">
        <v>1480</v>
      </c>
      <c r="C686" s="65" t="s">
        <v>1479</v>
      </c>
      <c r="D686" s="66">
        <v>0.19500000000000001</v>
      </c>
      <c r="E686" s="66">
        <v>0.16975000000000001</v>
      </c>
      <c r="F686" s="66">
        <v>0.23635999999999999</v>
      </c>
      <c r="G686" s="66">
        <v>1.45004</v>
      </c>
      <c r="H686" s="66">
        <v>1.9770700000000001</v>
      </c>
      <c r="I686" s="74">
        <v>0.21423</v>
      </c>
      <c r="L686" s="67"/>
      <c r="M686" s="67"/>
      <c r="N686" s="58">
        <f t="shared" si="32"/>
        <v>0.19500000000000001</v>
      </c>
      <c r="O686" s="67"/>
      <c r="W686" s="77"/>
      <c r="AA686" s="58">
        <f t="shared" si="35"/>
        <v>683</v>
      </c>
      <c r="AB686" s="58" t="s">
        <v>1479</v>
      </c>
      <c r="AC686" s="58" t="s">
        <v>1480</v>
      </c>
      <c r="AE686" s="70"/>
      <c r="AF686" s="71">
        <f t="shared" si="33"/>
        <v>0.21666666666666667</v>
      </c>
      <c r="AG686" s="70">
        <f t="shared" si="34"/>
        <v>0.19500000000000001</v>
      </c>
      <c r="AH686" s="70">
        <f t="shared" si="41"/>
        <v>0.19500000000000001</v>
      </c>
      <c r="AI686" s="53"/>
      <c r="AJ686" s="53"/>
      <c r="AK686" s="72"/>
      <c r="AL686" s="70">
        <v>0.19500000000000001</v>
      </c>
      <c r="AM686" s="70"/>
      <c r="AN686" s="70"/>
      <c r="AP686" s="70"/>
      <c r="AQ686" s="70"/>
    </row>
    <row r="687" spans="1:43" ht="12.75" customHeight="1" x14ac:dyDescent="0.2">
      <c r="A687" s="43"/>
      <c r="B687" s="64" t="s">
        <v>1482</v>
      </c>
      <c r="C687" s="65" t="s">
        <v>1481</v>
      </c>
      <c r="D687" s="66">
        <v>0.19500000000000001</v>
      </c>
      <c r="E687" s="66">
        <v>0.16975000000000001</v>
      </c>
      <c r="F687" s="66">
        <v>0.23635999999999999</v>
      </c>
      <c r="G687" s="66">
        <v>1.45004</v>
      </c>
      <c r="H687" s="66">
        <v>1.9770700000000001</v>
      </c>
      <c r="I687" s="74">
        <v>0.21423</v>
      </c>
      <c r="L687" s="67"/>
      <c r="M687" s="67"/>
      <c r="N687" s="58">
        <f t="shared" si="32"/>
        <v>0.19500000000000001</v>
      </c>
      <c r="O687" s="67"/>
      <c r="W687" s="77"/>
      <c r="AA687" s="58">
        <f t="shared" si="35"/>
        <v>684</v>
      </c>
      <c r="AB687" s="58" t="s">
        <v>1481</v>
      </c>
      <c r="AC687" s="58" t="s">
        <v>1482</v>
      </c>
      <c r="AE687" s="70"/>
      <c r="AF687" s="71">
        <f t="shared" si="33"/>
        <v>0.21666666666666667</v>
      </c>
      <c r="AG687" s="70">
        <f t="shared" si="34"/>
        <v>0.19500000000000001</v>
      </c>
      <c r="AH687" s="70">
        <f t="shared" si="41"/>
        <v>0.19500000000000001</v>
      </c>
      <c r="AI687" s="53"/>
      <c r="AJ687" s="53"/>
      <c r="AK687" s="72"/>
      <c r="AL687" s="70">
        <v>0.19500000000000001</v>
      </c>
      <c r="AM687" s="70"/>
      <c r="AN687" s="70"/>
      <c r="AP687" s="70"/>
      <c r="AQ687" s="70"/>
    </row>
    <row r="688" spans="1:43" ht="12.75" customHeight="1" x14ac:dyDescent="0.2">
      <c r="A688" s="43"/>
      <c r="B688" s="64" t="s">
        <v>1484</v>
      </c>
      <c r="C688" s="65" t="s">
        <v>1483</v>
      </c>
      <c r="D688" s="66">
        <v>0.19500000000000001</v>
      </c>
      <c r="E688" s="66">
        <v>0.16975000000000001</v>
      </c>
      <c r="F688" s="66">
        <v>0.23635999999999999</v>
      </c>
      <c r="G688" s="66">
        <v>1.45004</v>
      </c>
      <c r="H688" s="66">
        <v>1.9770700000000001</v>
      </c>
      <c r="I688" s="74">
        <v>0.21423</v>
      </c>
      <c r="L688" s="67"/>
      <c r="M688" s="67"/>
      <c r="N688" s="58">
        <f t="shared" si="32"/>
        <v>0.19500000000000001</v>
      </c>
      <c r="O688" s="67"/>
      <c r="W688" s="77"/>
      <c r="AA688" s="58">
        <f t="shared" si="35"/>
        <v>685</v>
      </c>
      <c r="AB688" s="58" t="s">
        <v>1483</v>
      </c>
      <c r="AC688" s="58" t="s">
        <v>1484</v>
      </c>
      <c r="AE688" s="70"/>
      <c r="AF688" s="71">
        <f t="shared" si="33"/>
        <v>0.21666666666666667</v>
      </c>
      <c r="AG688" s="70">
        <f t="shared" si="34"/>
        <v>0.19500000000000001</v>
      </c>
      <c r="AH688" s="70">
        <f t="shared" si="41"/>
        <v>0.19500000000000001</v>
      </c>
      <c r="AI688" s="53"/>
      <c r="AJ688" s="53"/>
      <c r="AK688" s="72"/>
      <c r="AL688" s="70">
        <v>0.19500000000000001</v>
      </c>
      <c r="AM688" s="70"/>
      <c r="AN688" s="70"/>
      <c r="AP688" s="70"/>
      <c r="AQ688" s="70"/>
    </row>
    <row r="689" spans="1:43" ht="12.75" customHeight="1" x14ac:dyDescent="0.2">
      <c r="A689" s="43"/>
      <c r="B689" s="64" t="s">
        <v>1486</v>
      </c>
      <c r="C689" s="65" t="s">
        <v>1485</v>
      </c>
      <c r="D689" s="66">
        <v>0.34</v>
      </c>
      <c r="E689" s="66">
        <v>0.29598000000000002</v>
      </c>
      <c r="F689" s="66">
        <v>0.41210999999999998</v>
      </c>
      <c r="G689" s="66">
        <v>2.52827</v>
      </c>
      <c r="H689" s="66">
        <v>3.44719</v>
      </c>
      <c r="I689" s="74">
        <v>0.37352000000000002</v>
      </c>
      <c r="L689" s="67"/>
      <c r="M689" s="67"/>
      <c r="N689" s="58">
        <f t="shared" si="32"/>
        <v>0.34</v>
      </c>
      <c r="O689" s="67"/>
      <c r="W689" s="77"/>
      <c r="AA689" s="58">
        <f t="shared" si="35"/>
        <v>686</v>
      </c>
      <c r="AB689" s="58" t="s">
        <v>1485</v>
      </c>
      <c r="AC689" s="58" t="s">
        <v>1486</v>
      </c>
      <c r="AE689" s="70"/>
      <c r="AF689" s="71">
        <f t="shared" si="33"/>
        <v>0.37777777777777777</v>
      </c>
      <c r="AG689" s="70">
        <f t="shared" si="34"/>
        <v>0.34</v>
      </c>
      <c r="AH689" s="70">
        <f t="shared" si="41"/>
        <v>0.34</v>
      </c>
      <c r="AI689" s="53"/>
      <c r="AJ689" s="53"/>
      <c r="AK689" s="72"/>
      <c r="AL689" s="70">
        <v>0.34</v>
      </c>
      <c r="AM689" s="70"/>
      <c r="AN689" s="70"/>
      <c r="AP689" s="70"/>
      <c r="AQ689" s="70"/>
    </row>
    <row r="690" spans="1:43" ht="12.75" customHeight="1" x14ac:dyDescent="0.2">
      <c r="A690" s="43"/>
      <c r="B690" s="64" t="s">
        <v>1488</v>
      </c>
      <c r="C690" s="65" t="s">
        <v>1487</v>
      </c>
      <c r="D690" s="66">
        <v>0.52500000000000002</v>
      </c>
      <c r="E690" s="66">
        <v>0.45702999999999999</v>
      </c>
      <c r="F690" s="66">
        <v>0.63634999999999997</v>
      </c>
      <c r="G690" s="66">
        <v>3.90395</v>
      </c>
      <c r="H690" s="66">
        <v>5.32287</v>
      </c>
      <c r="I690" s="74">
        <v>0.57677</v>
      </c>
      <c r="L690" s="67"/>
      <c r="M690" s="67"/>
      <c r="N690" s="58">
        <f t="shared" si="32"/>
        <v>0.52500000000000002</v>
      </c>
      <c r="O690" s="67"/>
      <c r="W690" s="77"/>
      <c r="AA690" s="58">
        <f t="shared" si="35"/>
        <v>687</v>
      </c>
      <c r="AB690" s="58" t="s">
        <v>1487</v>
      </c>
      <c r="AC690" s="58" t="s">
        <v>1488</v>
      </c>
      <c r="AE690" s="70"/>
      <c r="AF690" s="71">
        <f t="shared" si="33"/>
        <v>0.58333333333333337</v>
      </c>
      <c r="AG690" s="70">
        <f t="shared" si="34"/>
        <v>0.52500000000000002</v>
      </c>
      <c r="AH690" s="70">
        <f t="shared" si="41"/>
        <v>0.52500000000000002</v>
      </c>
      <c r="AI690" s="53"/>
      <c r="AJ690" s="53"/>
      <c r="AK690" s="72"/>
      <c r="AL690" s="70">
        <v>0.52500000000000002</v>
      </c>
      <c r="AM690" s="70"/>
      <c r="AN690" s="70"/>
      <c r="AP690" s="70"/>
      <c r="AQ690" s="70"/>
    </row>
    <row r="691" spans="1:43" ht="12.75" customHeight="1" x14ac:dyDescent="0.2">
      <c r="A691" s="43"/>
      <c r="B691" s="64" t="s">
        <v>1490</v>
      </c>
      <c r="C691" s="65" t="s">
        <v>1489</v>
      </c>
      <c r="D691" s="66">
        <v>0.51119999999999999</v>
      </c>
      <c r="E691" s="66">
        <v>0.44501000000000002</v>
      </c>
      <c r="F691" s="66">
        <v>0.61963000000000001</v>
      </c>
      <c r="G691" s="66">
        <v>3.8013300000000001</v>
      </c>
      <c r="H691" s="66">
        <v>5.1829499999999999</v>
      </c>
      <c r="I691" s="74">
        <v>0.56159999999999999</v>
      </c>
      <c r="L691" s="67"/>
      <c r="M691" s="67"/>
      <c r="N691" s="58">
        <f t="shared" si="32"/>
        <v>0.51119999999999999</v>
      </c>
      <c r="O691" s="67"/>
      <c r="W691" s="77"/>
      <c r="AA691" s="58">
        <f t="shared" si="35"/>
        <v>688</v>
      </c>
      <c r="AB691" s="58" t="s">
        <v>1489</v>
      </c>
      <c r="AC691" s="58" t="s">
        <v>1490</v>
      </c>
      <c r="AE691" s="70"/>
      <c r="AF691" s="71">
        <f t="shared" si="33"/>
        <v>0.56799999999999995</v>
      </c>
      <c r="AG691" s="70">
        <f t="shared" si="34"/>
        <v>0.51119999999999999</v>
      </c>
      <c r="AH691" s="70">
        <f t="shared" si="41"/>
        <v>0.51119999999999999</v>
      </c>
      <c r="AI691" s="53"/>
      <c r="AJ691" s="53"/>
      <c r="AK691" s="72"/>
      <c r="AL691" s="70">
        <v>0.51119999999999999</v>
      </c>
      <c r="AM691" s="70"/>
      <c r="AN691" s="70"/>
      <c r="AP691" s="70"/>
      <c r="AQ691" s="70"/>
    </row>
    <row r="692" spans="1:43" ht="12.75" customHeight="1" x14ac:dyDescent="0.2">
      <c r="A692" s="43"/>
      <c r="B692" s="64" t="s">
        <v>1492</v>
      </c>
      <c r="C692" s="65" t="s">
        <v>1491</v>
      </c>
      <c r="D692" s="66">
        <v>0.52500000000000002</v>
      </c>
      <c r="E692" s="66">
        <v>0.45702999999999999</v>
      </c>
      <c r="F692" s="66">
        <v>0.63634999999999997</v>
      </c>
      <c r="G692" s="66">
        <v>3.90395</v>
      </c>
      <c r="H692" s="66">
        <v>5.32287</v>
      </c>
      <c r="I692" s="74">
        <v>0.57677</v>
      </c>
      <c r="L692" s="67"/>
      <c r="M692" s="67"/>
      <c r="N692" s="58">
        <f t="shared" si="32"/>
        <v>0.52500000000000002</v>
      </c>
      <c r="O692" s="67"/>
      <c r="W692" s="77"/>
      <c r="AA692" s="58">
        <f t="shared" si="35"/>
        <v>689</v>
      </c>
      <c r="AB692" s="58" t="s">
        <v>1491</v>
      </c>
      <c r="AC692" s="58" t="s">
        <v>1492</v>
      </c>
      <c r="AE692" s="70"/>
      <c r="AF692" s="71">
        <f t="shared" si="33"/>
        <v>0.58333333333333337</v>
      </c>
      <c r="AG692" s="70">
        <f t="shared" si="34"/>
        <v>0.52500000000000002</v>
      </c>
      <c r="AH692" s="70">
        <f t="shared" si="41"/>
        <v>0.52500000000000002</v>
      </c>
      <c r="AI692" s="53"/>
      <c r="AJ692" s="53"/>
      <c r="AK692" s="72"/>
      <c r="AL692" s="70">
        <v>0.52500000000000002</v>
      </c>
      <c r="AM692" s="70"/>
      <c r="AN692" s="70"/>
      <c r="AP692" s="70"/>
      <c r="AQ692" s="70"/>
    </row>
    <row r="693" spans="1:43" ht="12.75" customHeight="1" x14ac:dyDescent="0.2">
      <c r="A693" s="43"/>
      <c r="B693" s="64" t="s">
        <v>1494</v>
      </c>
      <c r="C693" s="65" t="s">
        <v>1493</v>
      </c>
      <c r="D693" s="66">
        <v>0.52500000000000002</v>
      </c>
      <c r="E693" s="66">
        <v>0.45702999999999999</v>
      </c>
      <c r="F693" s="66">
        <v>0.63634999999999997</v>
      </c>
      <c r="G693" s="66">
        <v>3.90395</v>
      </c>
      <c r="H693" s="66">
        <v>5.32287</v>
      </c>
      <c r="I693" s="74">
        <v>0.57677</v>
      </c>
      <c r="L693" s="67"/>
      <c r="M693" s="67"/>
      <c r="N693" s="58">
        <f t="shared" si="32"/>
        <v>0.52500000000000002</v>
      </c>
      <c r="O693" s="67"/>
      <c r="W693" s="77"/>
      <c r="AA693" s="58">
        <f t="shared" si="35"/>
        <v>690</v>
      </c>
      <c r="AB693" s="58" t="s">
        <v>1493</v>
      </c>
      <c r="AC693" s="58" t="s">
        <v>1494</v>
      </c>
      <c r="AE693" s="70"/>
      <c r="AF693" s="71">
        <f t="shared" si="33"/>
        <v>0.58333333333333337</v>
      </c>
      <c r="AG693" s="70">
        <f t="shared" si="34"/>
        <v>0.52500000000000002</v>
      </c>
      <c r="AH693" s="70">
        <f t="shared" si="41"/>
        <v>0.52500000000000002</v>
      </c>
      <c r="AI693" s="53"/>
      <c r="AJ693" s="53"/>
      <c r="AK693" s="72"/>
      <c r="AL693" s="70">
        <v>0.52500000000000002</v>
      </c>
      <c r="AM693" s="70"/>
      <c r="AN693" s="70"/>
      <c r="AP693" s="70"/>
      <c r="AQ693" s="70"/>
    </row>
    <row r="694" spans="1:43" ht="12.75" customHeight="1" x14ac:dyDescent="0.2">
      <c r="A694" s="43"/>
      <c r="B694" s="64" t="s">
        <v>1496</v>
      </c>
      <c r="C694" s="65" t="s">
        <v>1495</v>
      </c>
      <c r="D694" s="66">
        <v>0.4</v>
      </c>
      <c r="E694" s="66">
        <v>0.34821000000000002</v>
      </c>
      <c r="F694" s="66">
        <v>0.48483999999999999</v>
      </c>
      <c r="G694" s="66">
        <v>2.97444</v>
      </c>
      <c r="H694" s="66">
        <v>4.0555199999999996</v>
      </c>
      <c r="I694" s="74">
        <v>0.43944</v>
      </c>
      <c r="L694" s="67"/>
      <c r="M694" s="67"/>
      <c r="N694" s="58">
        <f t="shared" si="32"/>
        <v>0.4</v>
      </c>
      <c r="O694" s="67"/>
      <c r="W694" s="77"/>
      <c r="AA694" s="58">
        <f t="shared" si="35"/>
        <v>691</v>
      </c>
      <c r="AB694" s="58" t="s">
        <v>1495</v>
      </c>
      <c r="AC694" s="58" t="s">
        <v>1496</v>
      </c>
      <c r="AE694" s="70"/>
      <c r="AF694" s="71">
        <f t="shared" si="33"/>
        <v>0.44444444444444448</v>
      </c>
      <c r="AG694" s="70">
        <f t="shared" si="34"/>
        <v>0.4</v>
      </c>
      <c r="AH694" s="70">
        <f t="shared" si="41"/>
        <v>0.4</v>
      </c>
      <c r="AI694" s="53"/>
      <c r="AJ694" s="53"/>
      <c r="AK694" s="72"/>
      <c r="AL694" s="70">
        <v>0.4</v>
      </c>
      <c r="AM694" s="70"/>
      <c r="AN694" s="70"/>
      <c r="AP694" s="70"/>
      <c r="AQ694" s="70"/>
    </row>
    <row r="695" spans="1:43" ht="12.75" customHeight="1" x14ac:dyDescent="0.2">
      <c r="A695" s="43"/>
      <c r="B695" s="64" t="s">
        <v>1498</v>
      </c>
      <c r="C695" s="65" t="s">
        <v>1497</v>
      </c>
      <c r="D695" s="66">
        <v>0.22500000000000001</v>
      </c>
      <c r="E695" s="66">
        <v>0.19586999999999999</v>
      </c>
      <c r="F695" s="66">
        <v>0.27272000000000002</v>
      </c>
      <c r="G695" s="66">
        <v>1.6731199999999999</v>
      </c>
      <c r="H695" s="66">
        <v>2.2812299999999999</v>
      </c>
      <c r="I695" s="74">
        <v>0.24718999999999999</v>
      </c>
      <c r="L695" s="67"/>
      <c r="M695" s="67"/>
      <c r="N695" s="58">
        <f t="shared" si="32"/>
        <v>0.22500000000000001</v>
      </c>
      <c r="O695" s="67"/>
      <c r="W695" s="77"/>
      <c r="AA695" s="58">
        <f t="shared" si="35"/>
        <v>692</v>
      </c>
      <c r="AB695" s="58" t="s">
        <v>1497</v>
      </c>
      <c r="AC695" s="58" t="s">
        <v>1498</v>
      </c>
      <c r="AE695" s="70"/>
      <c r="AF695" s="71">
        <f t="shared" si="33"/>
        <v>0.25</v>
      </c>
      <c r="AG695" s="70">
        <f t="shared" si="34"/>
        <v>0.22500000000000001</v>
      </c>
      <c r="AH695" s="70">
        <f t="shared" si="41"/>
        <v>0.22500000000000001</v>
      </c>
      <c r="AI695" s="53"/>
      <c r="AJ695" s="53"/>
      <c r="AK695" s="72"/>
      <c r="AL695" s="70">
        <v>0.22500000000000001</v>
      </c>
      <c r="AM695" s="70"/>
      <c r="AN695" s="70"/>
      <c r="AP695" s="70"/>
      <c r="AQ695" s="70"/>
    </row>
    <row r="696" spans="1:43" ht="12.75" customHeight="1" x14ac:dyDescent="0.2">
      <c r="A696" s="43"/>
      <c r="B696" s="64" t="s">
        <v>1500</v>
      </c>
      <c r="C696" s="65" t="s">
        <v>1499</v>
      </c>
      <c r="D696" s="66">
        <v>0.22500000000000001</v>
      </c>
      <c r="E696" s="66">
        <v>0.19586999999999999</v>
      </c>
      <c r="F696" s="66">
        <v>0.27272000000000002</v>
      </c>
      <c r="G696" s="66">
        <v>1.6731199999999999</v>
      </c>
      <c r="H696" s="66">
        <v>2.2812299999999999</v>
      </c>
      <c r="I696" s="74">
        <v>0.24718999999999999</v>
      </c>
      <c r="L696" s="67"/>
      <c r="M696" s="67"/>
      <c r="N696" s="58">
        <f t="shared" si="32"/>
        <v>0.22500000000000001</v>
      </c>
      <c r="O696" s="67"/>
      <c r="W696" s="77"/>
      <c r="AA696" s="58">
        <f t="shared" si="35"/>
        <v>693</v>
      </c>
      <c r="AB696" s="58" t="s">
        <v>1499</v>
      </c>
      <c r="AC696" s="58" t="s">
        <v>1500</v>
      </c>
      <c r="AE696" s="70"/>
      <c r="AF696" s="71">
        <f t="shared" si="33"/>
        <v>0.25</v>
      </c>
      <c r="AG696" s="70">
        <f t="shared" si="34"/>
        <v>0.22500000000000001</v>
      </c>
      <c r="AH696" s="70">
        <f t="shared" si="41"/>
        <v>0.22500000000000001</v>
      </c>
      <c r="AI696" s="53"/>
      <c r="AJ696" s="53"/>
      <c r="AK696" s="72"/>
      <c r="AL696" s="70">
        <v>0.22500000000000001</v>
      </c>
      <c r="AM696" s="70"/>
      <c r="AN696" s="70"/>
      <c r="AP696" s="70"/>
      <c r="AQ696" s="70"/>
    </row>
    <row r="697" spans="1:43" ht="12.75" customHeight="1" x14ac:dyDescent="0.2">
      <c r="A697" s="43"/>
      <c r="B697" s="64" t="s">
        <v>1502</v>
      </c>
      <c r="C697" s="65" t="s">
        <v>1501</v>
      </c>
      <c r="D697" s="66">
        <v>0.21</v>
      </c>
      <c r="E697" s="66">
        <v>0.18281</v>
      </c>
      <c r="F697" s="66">
        <v>0.25453999999999999</v>
      </c>
      <c r="G697" s="66">
        <v>1.56158</v>
      </c>
      <c r="H697" s="66">
        <v>2.1291500000000001</v>
      </c>
      <c r="I697" s="74">
        <v>0.23071</v>
      </c>
      <c r="L697" s="67"/>
      <c r="M697" s="67"/>
      <c r="N697" s="58">
        <f t="shared" si="32"/>
        <v>0.21</v>
      </c>
      <c r="O697" s="67"/>
      <c r="W697" s="77"/>
      <c r="AA697" s="58">
        <f t="shared" si="35"/>
        <v>694</v>
      </c>
      <c r="AB697" s="58" t="s">
        <v>1501</v>
      </c>
      <c r="AC697" s="58" t="s">
        <v>1502</v>
      </c>
      <c r="AE697" s="70"/>
      <c r="AF697" s="71">
        <f t="shared" si="33"/>
        <v>0.23333333333333331</v>
      </c>
      <c r="AG697" s="70">
        <f t="shared" si="34"/>
        <v>0.21</v>
      </c>
      <c r="AH697" s="70">
        <f t="shared" si="41"/>
        <v>0.21</v>
      </c>
      <c r="AI697" s="53"/>
      <c r="AJ697" s="53"/>
      <c r="AK697" s="72"/>
      <c r="AL697" s="70">
        <v>0.21</v>
      </c>
      <c r="AM697" s="70"/>
      <c r="AN697" s="70"/>
      <c r="AP697" s="70"/>
      <c r="AQ697" s="70"/>
    </row>
    <row r="698" spans="1:43" ht="12.75" customHeight="1" x14ac:dyDescent="0.2">
      <c r="A698" s="43"/>
      <c r="B698" s="64" t="s">
        <v>1504</v>
      </c>
      <c r="C698" s="65" t="s">
        <v>1503</v>
      </c>
      <c r="D698" s="66">
        <v>0.2009</v>
      </c>
      <c r="E698" s="66">
        <v>0.17488999999999999</v>
      </c>
      <c r="F698" s="66">
        <v>0.24351</v>
      </c>
      <c r="G698" s="66">
        <v>1.4939100000000001</v>
      </c>
      <c r="H698" s="66">
        <v>2.03688</v>
      </c>
      <c r="I698" s="74">
        <v>0.22070999999999999</v>
      </c>
      <c r="L698" s="67"/>
      <c r="M698" s="67"/>
      <c r="N698" s="58">
        <f t="shared" si="32"/>
        <v>0.20090000000000002</v>
      </c>
      <c r="O698" s="67"/>
      <c r="W698" s="77"/>
      <c r="AA698" s="58">
        <f t="shared" si="35"/>
        <v>695</v>
      </c>
      <c r="AB698" s="58" t="s">
        <v>1503</v>
      </c>
      <c r="AC698" s="58" t="s">
        <v>1504</v>
      </c>
      <c r="AE698" s="70"/>
      <c r="AF698" s="71">
        <f t="shared" si="33"/>
        <v>0.22322222222222224</v>
      </c>
      <c r="AG698" s="70">
        <f t="shared" si="34"/>
        <v>0.20090000000000002</v>
      </c>
      <c r="AH698" s="70">
        <f t="shared" si="41"/>
        <v>0.20090000000000002</v>
      </c>
      <c r="AI698" s="53"/>
      <c r="AJ698" s="53"/>
      <c r="AK698" s="72"/>
      <c r="AL698" s="70">
        <v>0.20090000000000002</v>
      </c>
      <c r="AM698" s="70"/>
      <c r="AN698" s="70"/>
      <c r="AP698" s="70"/>
      <c r="AQ698" s="70"/>
    </row>
    <row r="699" spans="1:43" ht="12.75" customHeight="1" x14ac:dyDescent="0.2">
      <c r="A699" s="43"/>
      <c r="B699" s="64" t="s">
        <v>1506</v>
      </c>
      <c r="C699" s="65" t="s">
        <v>1505</v>
      </c>
      <c r="D699" s="66">
        <v>0.51</v>
      </c>
      <c r="E699" s="66">
        <v>0.44396999999999998</v>
      </c>
      <c r="F699" s="66">
        <v>0.61817</v>
      </c>
      <c r="G699" s="66">
        <v>3.7924099999999998</v>
      </c>
      <c r="H699" s="66">
        <v>5.1707900000000002</v>
      </c>
      <c r="I699" s="74">
        <v>0.56028999999999995</v>
      </c>
      <c r="L699" s="67"/>
      <c r="M699" s="67"/>
      <c r="N699" s="58">
        <f t="shared" si="32"/>
        <v>0.51</v>
      </c>
      <c r="O699" s="67"/>
      <c r="W699" s="77"/>
      <c r="AA699" s="58">
        <f t="shared" si="35"/>
        <v>696</v>
      </c>
      <c r="AB699" s="58" t="s">
        <v>1505</v>
      </c>
      <c r="AC699" s="58" t="s">
        <v>1506</v>
      </c>
      <c r="AE699" s="70"/>
      <c r="AF699" s="71">
        <f t="shared" si="33"/>
        <v>0.56666666666666665</v>
      </c>
      <c r="AG699" s="70">
        <f t="shared" si="34"/>
        <v>0.51</v>
      </c>
      <c r="AH699" s="70">
        <f t="shared" si="41"/>
        <v>0.51</v>
      </c>
      <c r="AI699" s="53"/>
      <c r="AJ699" s="53"/>
      <c r="AK699" s="72"/>
      <c r="AL699" s="70">
        <v>0.51</v>
      </c>
      <c r="AM699" s="70"/>
      <c r="AN699" s="70"/>
      <c r="AP699" s="70"/>
      <c r="AQ699" s="70"/>
    </row>
    <row r="700" spans="1:43" ht="12.75" customHeight="1" x14ac:dyDescent="0.2">
      <c r="A700" s="43"/>
      <c r="B700" s="64" t="s">
        <v>1508</v>
      </c>
      <c r="C700" s="65" t="s">
        <v>1507</v>
      </c>
      <c r="D700" s="66">
        <v>0.51</v>
      </c>
      <c r="E700" s="66">
        <v>0.44396999999999998</v>
      </c>
      <c r="F700" s="66">
        <v>0.61817</v>
      </c>
      <c r="G700" s="66">
        <v>3.7924099999999998</v>
      </c>
      <c r="H700" s="66">
        <v>5.1707900000000002</v>
      </c>
      <c r="I700" s="74">
        <v>0.56028999999999995</v>
      </c>
      <c r="L700" s="67"/>
      <c r="M700" s="67"/>
      <c r="N700" s="58">
        <f t="shared" si="32"/>
        <v>0.51</v>
      </c>
      <c r="O700" s="67"/>
      <c r="W700" s="77"/>
      <c r="AA700" s="58">
        <f t="shared" si="35"/>
        <v>697</v>
      </c>
      <c r="AB700" s="58" t="s">
        <v>1507</v>
      </c>
      <c r="AC700" s="58" t="s">
        <v>1508</v>
      </c>
      <c r="AE700" s="70"/>
      <c r="AF700" s="71">
        <f t="shared" si="33"/>
        <v>0.56666666666666665</v>
      </c>
      <c r="AG700" s="70">
        <f t="shared" si="34"/>
        <v>0.51</v>
      </c>
      <c r="AH700" s="70">
        <f t="shared" si="41"/>
        <v>0.51</v>
      </c>
      <c r="AI700" s="53"/>
      <c r="AJ700" s="53"/>
      <c r="AK700" s="72"/>
      <c r="AL700" s="70">
        <v>0.51</v>
      </c>
      <c r="AM700" s="70"/>
      <c r="AN700" s="70"/>
      <c r="AP700" s="70"/>
      <c r="AQ700" s="70"/>
    </row>
    <row r="701" spans="1:43" ht="12.75" customHeight="1" x14ac:dyDescent="0.2">
      <c r="A701" s="43"/>
      <c r="B701" s="64" t="s">
        <v>1510</v>
      </c>
      <c r="C701" s="65" t="s">
        <v>1509</v>
      </c>
      <c r="D701" s="66">
        <v>0.51</v>
      </c>
      <c r="E701" s="66">
        <v>0.44396999999999998</v>
      </c>
      <c r="F701" s="66">
        <v>0.61817</v>
      </c>
      <c r="G701" s="66">
        <v>3.7924099999999998</v>
      </c>
      <c r="H701" s="66">
        <v>5.1707900000000002</v>
      </c>
      <c r="I701" s="74">
        <v>0.56028999999999995</v>
      </c>
      <c r="L701" s="67"/>
      <c r="M701" s="67"/>
      <c r="N701" s="58">
        <f t="shared" si="32"/>
        <v>0.51</v>
      </c>
      <c r="O701" s="67"/>
      <c r="W701" s="77"/>
      <c r="AA701" s="58">
        <f t="shared" si="35"/>
        <v>698</v>
      </c>
      <c r="AB701" s="58" t="s">
        <v>1509</v>
      </c>
      <c r="AC701" s="58" t="s">
        <v>1510</v>
      </c>
      <c r="AE701" s="70"/>
      <c r="AF701" s="71">
        <f t="shared" si="33"/>
        <v>0.56666666666666665</v>
      </c>
      <c r="AG701" s="70">
        <f t="shared" si="34"/>
        <v>0.51</v>
      </c>
      <c r="AH701" s="70">
        <f t="shared" si="41"/>
        <v>0.51</v>
      </c>
      <c r="AI701" s="53"/>
      <c r="AJ701" s="53"/>
      <c r="AK701" s="72"/>
      <c r="AL701" s="70">
        <v>0.51</v>
      </c>
      <c r="AM701" s="70"/>
      <c r="AN701" s="70"/>
      <c r="AP701" s="70"/>
      <c r="AQ701" s="70"/>
    </row>
    <row r="702" spans="1:43" ht="12.75" customHeight="1" x14ac:dyDescent="0.2">
      <c r="A702" s="43"/>
      <c r="B702" s="64" t="s">
        <v>1512</v>
      </c>
      <c r="C702" s="65" t="s">
        <v>1511</v>
      </c>
      <c r="D702" s="66">
        <v>0.51</v>
      </c>
      <c r="E702" s="66">
        <v>0.44396999999999998</v>
      </c>
      <c r="F702" s="66">
        <v>0.61817</v>
      </c>
      <c r="G702" s="66">
        <v>3.7924099999999998</v>
      </c>
      <c r="H702" s="66">
        <v>5.1707900000000002</v>
      </c>
      <c r="I702" s="74">
        <v>0.56028999999999995</v>
      </c>
      <c r="L702" s="67"/>
      <c r="M702" s="67"/>
      <c r="N702" s="58">
        <f t="shared" si="32"/>
        <v>0.51</v>
      </c>
      <c r="O702" s="67"/>
      <c r="W702" s="77"/>
      <c r="AA702" s="58">
        <f t="shared" si="35"/>
        <v>699</v>
      </c>
      <c r="AB702" s="58" t="s">
        <v>1511</v>
      </c>
      <c r="AC702" s="58" t="s">
        <v>1512</v>
      </c>
      <c r="AE702" s="70"/>
      <c r="AF702" s="71">
        <f t="shared" si="33"/>
        <v>0.56666666666666665</v>
      </c>
      <c r="AG702" s="70">
        <f t="shared" si="34"/>
        <v>0.51</v>
      </c>
      <c r="AH702" s="70">
        <f t="shared" si="41"/>
        <v>0.51</v>
      </c>
      <c r="AI702" s="53"/>
      <c r="AJ702" s="53"/>
      <c r="AK702" s="72"/>
      <c r="AL702" s="70">
        <v>0.51</v>
      </c>
      <c r="AM702" s="70"/>
      <c r="AN702" s="70"/>
      <c r="AP702" s="70"/>
      <c r="AQ702" s="70"/>
    </row>
    <row r="703" spans="1:43" ht="12.75" customHeight="1" x14ac:dyDescent="0.2">
      <c r="A703" s="43"/>
      <c r="B703" s="64" t="s">
        <v>1514</v>
      </c>
      <c r="C703" s="65" t="s">
        <v>1513</v>
      </c>
      <c r="D703" s="66">
        <v>0.51717000000000002</v>
      </c>
      <c r="E703" s="66">
        <v>0.45021</v>
      </c>
      <c r="F703" s="66">
        <v>0.62685999999999997</v>
      </c>
      <c r="G703" s="66">
        <v>3.8456999999999999</v>
      </c>
      <c r="H703" s="66">
        <v>5.2434500000000002</v>
      </c>
      <c r="I703" s="74">
        <v>0.56816</v>
      </c>
      <c r="L703" s="67"/>
      <c r="M703" s="67"/>
      <c r="N703" s="58">
        <f t="shared" si="32"/>
        <v>0.51716666666666677</v>
      </c>
      <c r="O703" s="67"/>
      <c r="W703" s="77"/>
      <c r="AA703" s="58">
        <f t="shared" si="35"/>
        <v>700</v>
      </c>
      <c r="AB703" s="58" t="s">
        <v>1513</v>
      </c>
      <c r="AC703" s="58" t="s">
        <v>1514</v>
      </c>
      <c r="AE703" s="70"/>
      <c r="AF703" s="71">
        <f t="shared" si="33"/>
        <v>0.57462962962962971</v>
      </c>
      <c r="AG703" s="70">
        <f t="shared" si="34"/>
        <v>0.51716666666666677</v>
      </c>
      <c r="AH703" s="70">
        <f t="shared" si="41"/>
        <v>0.51716666666666677</v>
      </c>
      <c r="AI703" s="53"/>
      <c r="AJ703" s="53"/>
      <c r="AK703" s="72"/>
      <c r="AL703" s="70">
        <v>0.51716666666666677</v>
      </c>
      <c r="AM703" s="70"/>
      <c r="AN703" s="70"/>
      <c r="AP703" s="70"/>
      <c r="AQ703" s="70"/>
    </row>
    <row r="704" spans="1:43" ht="12.75" customHeight="1" x14ac:dyDescent="0.2">
      <c r="A704" s="43"/>
      <c r="B704" s="64" t="s">
        <v>1516</v>
      </c>
      <c r="C704" s="65" t="s">
        <v>1515</v>
      </c>
      <c r="D704" s="66">
        <v>0.99</v>
      </c>
      <c r="E704" s="66">
        <v>0.86182000000000003</v>
      </c>
      <c r="F704" s="66">
        <v>1.19998</v>
      </c>
      <c r="G704" s="66">
        <v>7.3617400000000002</v>
      </c>
      <c r="H704" s="66">
        <v>10.037409999999999</v>
      </c>
      <c r="I704" s="74">
        <v>1.08761</v>
      </c>
      <c r="L704" s="67"/>
      <c r="M704" s="67"/>
      <c r="N704" s="58">
        <f t="shared" si="32"/>
        <v>0.99</v>
      </c>
      <c r="O704" s="67"/>
      <c r="W704" s="77"/>
      <c r="AA704" s="58">
        <f t="shared" si="35"/>
        <v>701</v>
      </c>
      <c r="AB704" s="58" t="s">
        <v>1515</v>
      </c>
      <c r="AC704" s="58" t="s">
        <v>1516</v>
      </c>
      <c r="AE704" s="70"/>
      <c r="AF704" s="71">
        <f t="shared" si="33"/>
        <v>1.0999999999999999</v>
      </c>
      <c r="AG704" s="70">
        <f t="shared" si="34"/>
        <v>0.99</v>
      </c>
      <c r="AH704" s="70">
        <f t="shared" si="41"/>
        <v>0.99</v>
      </c>
      <c r="AI704" s="53"/>
      <c r="AJ704" s="53"/>
      <c r="AK704" s="72"/>
      <c r="AL704" s="70">
        <v>0.99</v>
      </c>
      <c r="AM704" s="70"/>
      <c r="AN704" s="70"/>
      <c r="AP704" s="70"/>
      <c r="AQ704" s="70"/>
    </row>
    <row r="705" spans="1:43" ht="12.75" customHeight="1" x14ac:dyDescent="0.2">
      <c r="A705" s="43"/>
      <c r="B705" s="64" t="s">
        <v>1518</v>
      </c>
      <c r="C705" s="65" t="s">
        <v>1517</v>
      </c>
      <c r="D705" s="66">
        <v>0.65720000000000001</v>
      </c>
      <c r="E705" s="66">
        <v>0.57211000000000001</v>
      </c>
      <c r="F705" s="66">
        <v>0.79659000000000002</v>
      </c>
      <c r="G705" s="66">
        <v>4.8869999999999996</v>
      </c>
      <c r="H705" s="66">
        <v>6.6632199999999999</v>
      </c>
      <c r="I705" s="74">
        <v>0.72199999999999998</v>
      </c>
      <c r="L705" s="67"/>
      <c r="M705" s="67"/>
      <c r="N705" s="58">
        <f t="shared" si="32"/>
        <v>0.65720000000000001</v>
      </c>
      <c r="O705" s="67"/>
      <c r="W705" s="77"/>
      <c r="AA705" s="58">
        <f t="shared" si="35"/>
        <v>702</v>
      </c>
      <c r="AB705" s="58" t="s">
        <v>1517</v>
      </c>
      <c r="AC705" s="58" t="s">
        <v>1518</v>
      </c>
      <c r="AE705" s="70"/>
      <c r="AF705" s="71">
        <f t="shared" si="33"/>
        <v>0.73022222222222222</v>
      </c>
      <c r="AG705" s="70">
        <f t="shared" si="34"/>
        <v>0.65720000000000001</v>
      </c>
      <c r="AH705" s="70">
        <f t="shared" si="41"/>
        <v>0.65720000000000001</v>
      </c>
      <c r="AI705" s="53"/>
      <c r="AJ705" s="53"/>
      <c r="AK705" s="72"/>
      <c r="AL705" s="70">
        <v>0.65720000000000001</v>
      </c>
      <c r="AM705" s="70"/>
      <c r="AN705" s="70"/>
      <c r="AP705" s="70"/>
      <c r="AQ705" s="70"/>
    </row>
    <row r="706" spans="1:43" ht="12.75" customHeight="1" x14ac:dyDescent="0.2">
      <c r="A706" s="43"/>
      <c r="B706" s="64" t="s">
        <v>1520</v>
      </c>
      <c r="C706" s="65" t="s">
        <v>1519</v>
      </c>
      <c r="D706" s="66">
        <v>0.625</v>
      </c>
      <c r="E706" s="66">
        <v>0.54408000000000001</v>
      </c>
      <c r="F706" s="66">
        <v>0.75756000000000001</v>
      </c>
      <c r="G706" s="66">
        <v>4.6475600000000004</v>
      </c>
      <c r="H706" s="66">
        <v>6.3367500000000003</v>
      </c>
      <c r="I706" s="74">
        <v>0.68662999999999996</v>
      </c>
      <c r="L706" s="67"/>
      <c r="M706" s="67"/>
      <c r="N706" s="58">
        <f t="shared" si="32"/>
        <v>0.625</v>
      </c>
      <c r="O706" s="67"/>
      <c r="W706" s="77"/>
      <c r="AA706" s="58">
        <f t="shared" si="35"/>
        <v>703</v>
      </c>
      <c r="AB706" s="58" t="s">
        <v>1519</v>
      </c>
      <c r="AC706" s="58" t="s">
        <v>1520</v>
      </c>
      <c r="AE706" s="70"/>
      <c r="AF706" s="71">
        <f t="shared" si="33"/>
        <v>0.69444444444444442</v>
      </c>
      <c r="AG706" s="70">
        <f t="shared" si="34"/>
        <v>0.625</v>
      </c>
      <c r="AH706" s="70">
        <f t="shared" si="41"/>
        <v>0.625</v>
      </c>
      <c r="AI706" s="53"/>
      <c r="AJ706" s="53"/>
      <c r="AK706" s="72"/>
      <c r="AL706" s="70">
        <v>0.625</v>
      </c>
      <c r="AM706" s="70"/>
      <c r="AN706" s="70"/>
      <c r="AP706" s="70"/>
      <c r="AQ706" s="70"/>
    </row>
    <row r="707" spans="1:43" ht="12.75" customHeight="1" x14ac:dyDescent="0.2">
      <c r="A707" s="43"/>
      <c r="B707" s="64" t="s">
        <v>1522</v>
      </c>
      <c r="C707" s="65" t="s">
        <v>1521</v>
      </c>
      <c r="D707" s="66">
        <v>0.65398000000000001</v>
      </c>
      <c r="E707" s="66">
        <v>0.56930000000000003</v>
      </c>
      <c r="F707" s="66">
        <v>0.79268000000000005</v>
      </c>
      <c r="G707" s="66">
        <v>4.8630199999999997</v>
      </c>
      <c r="H707" s="66">
        <v>6.6305199999999997</v>
      </c>
      <c r="I707" s="74">
        <v>0.71845999999999999</v>
      </c>
      <c r="L707" s="67"/>
      <c r="M707" s="67"/>
      <c r="N707" s="58">
        <f t="shared" si="32"/>
        <v>0.65397499999999997</v>
      </c>
      <c r="O707" s="67"/>
      <c r="W707" s="77"/>
      <c r="AA707" s="58">
        <f t="shared" si="35"/>
        <v>704</v>
      </c>
      <c r="AB707" s="58" t="s">
        <v>1521</v>
      </c>
      <c r="AC707" s="58" t="s">
        <v>1522</v>
      </c>
      <c r="AE707" s="70"/>
      <c r="AF707" s="71">
        <f t="shared" si="33"/>
        <v>0.72663888888888883</v>
      </c>
      <c r="AG707" s="70">
        <f t="shared" si="34"/>
        <v>0.65397499999999997</v>
      </c>
      <c r="AH707" s="70">
        <f t="shared" si="41"/>
        <v>0.65397499999999997</v>
      </c>
      <c r="AI707" s="53"/>
      <c r="AJ707" s="53"/>
      <c r="AK707" s="72"/>
      <c r="AL707" s="70">
        <v>0.65397499999999997</v>
      </c>
      <c r="AM707" s="70"/>
      <c r="AN707" s="70"/>
      <c r="AP707" s="70"/>
      <c r="AQ707" s="70"/>
    </row>
    <row r="708" spans="1:43" ht="12.75" customHeight="1" x14ac:dyDescent="0.2">
      <c r="A708" s="43"/>
      <c r="B708" s="64" t="s">
        <v>1524</v>
      </c>
      <c r="C708" s="65" t="s">
        <v>1523</v>
      </c>
      <c r="D708" s="66">
        <v>0.65283000000000002</v>
      </c>
      <c r="E708" s="66">
        <v>0.56830999999999998</v>
      </c>
      <c r="F708" s="66">
        <v>0.7913</v>
      </c>
      <c r="G708" s="66">
        <v>4.8545299999999996</v>
      </c>
      <c r="H708" s="66">
        <v>6.6189499999999999</v>
      </c>
      <c r="I708" s="74">
        <v>0.71719999999999995</v>
      </c>
      <c r="L708" s="67"/>
      <c r="M708" s="67"/>
      <c r="N708" s="58">
        <f t="shared" si="32"/>
        <v>0.65283333333333338</v>
      </c>
      <c r="O708" s="67"/>
      <c r="W708" s="77"/>
      <c r="AA708" s="58">
        <f t="shared" si="35"/>
        <v>705</v>
      </c>
      <c r="AB708" s="58" t="s">
        <v>1523</v>
      </c>
      <c r="AC708" s="58" t="s">
        <v>1524</v>
      </c>
      <c r="AE708" s="70"/>
      <c r="AF708" s="71">
        <f t="shared" si="33"/>
        <v>0.72537037037037044</v>
      </c>
      <c r="AG708" s="70">
        <f t="shared" si="34"/>
        <v>0.65283333333333338</v>
      </c>
      <c r="AH708" s="70">
        <f t="shared" si="41"/>
        <v>0.65283333333333338</v>
      </c>
      <c r="AI708" s="53"/>
      <c r="AJ708" s="53"/>
      <c r="AK708" s="72"/>
      <c r="AL708" s="70">
        <v>0.65283333333333338</v>
      </c>
      <c r="AM708" s="70"/>
      <c r="AN708" s="70"/>
      <c r="AP708" s="70"/>
      <c r="AQ708" s="70"/>
    </row>
    <row r="709" spans="1:43" ht="12.75" customHeight="1" x14ac:dyDescent="0.2">
      <c r="A709" s="43"/>
      <c r="B709" s="64" t="s">
        <v>1526</v>
      </c>
      <c r="C709" s="65" t="s">
        <v>1525</v>
      </c>
      <c r="D709" s="66">
        <v>0.625</v>
      </c>
      <c r="E709" s="66">
        <v>0.54408000000000001</v>
      </c>
      <c r="F709" s="66">
        <v>0.75756000000000001</v>
      </c>
      <c r="G709" s="66">
        <v>4.6475600000000004</v>
      </c>
      <c r="H709" s="66">
        <v>6.3367500000000003</v>
      </c>
      <c r="I709" s="74">
        <v>0.68662999999999996</v>
      </c>
      <c r="L709" s="67"/>
      <c r="M709" s="67"/>
      <c r="N709" s="58">
        <f t="shared" si="32"/>
        <v>0.625</v>
      </c>
      <c r="O709" s="67"/>
      <c r="W709" s="77"/>
      <c r="AA709" s="58">
        <f t="shared" si="35"/>
        <v>706</v>
      </c>
      <c r="AB709" s="58" t="s">
        <v>1525</v>
      </c>
      <c r="AC709" s="58" t="s">
        <v>1526</v>
      </c>
      <c r="AE709" s="70"/>
      <c r="AF709" s="71">
        <f t="shared" si="33"/>
        <v>0.69444444444444442</v>
      </c>
      <c r="AG709" s="70">
        <f t="shared" si="34"/>
        <v>0.625</v>
      </c>
      <c r="AH709" s="70">
        <f t="shared" si="41"/>
        <v>0.625</v>
      </c>
      <c r="AI709" s="53"/>
      <c r="AJ709" s="53"/>
      <c r="AK709" s="72"/>
      <c r="AL709" s="70">
        <v>0.625</v>
      </c>
      <c r="AM709" s="70"/>
      <c r="AN709" s="70"/>
      <c r="AP709" s="70"/>
      <c r="AQ709" s="70"/>
    </row>
    <row r="710" spans="1:43" ht="12.75" customHeight="1" x14ac:dyDescent="0.2">
      <c r="A710" s="43"/>
      <c r="B710" s="64" t="s">
        <v>1528</v>
      </c>
      <c r="C710" s="65" t="s">
        <v>1527</v>
      </c>
      <c r="D710" s="66">
        <v>0.625</v>
      </c>
      <c r="E710" s="66">
        <v>0.54408000000000001</v>
      </c>
      <c r="F710" s="66">
        <v>0.75756000000000001</v>
      </c>
      <c r="G710" s="66">
        <v>4.6475600000000004</v>
      </c>
      <c r="H710" s="66">
        <v>6.3367500000000003</v>
      </c>
      <c r="I710" s="74">
        <v>0.68662999999999996</v>
      </c>
      <c r="L710" s="67"/>
      <c r="M710" s="67"/>
      <c r="N710" s="58">
        <f t="shared" si="32"/>
        <v>0.625</v>
      </c>
      <c r="O710" s="67"/>
      <c r="W710" s="77"/>
      <c r="AA710" s="58">
        <f t="shared" si="35"/>
        <v>707</v>
      </c>
      <c r="AB710" s="58" t="s">
        <v>1527</v>
      </c>
      <c r="AC710" s="58" t="s">
        <v>1528</v>
      </c>
      <c r="AE710" s="70"/>
      <c r="AF710" s="71">
        <f t="shared" si="33"/>
        <v>0.69444444444444442</v>
      </c>
      <c r="AG710" s="70">
        <f t="shared" si="34"/>
        <v>0.625</v>
      </c>
      <c r="AH710" s="70">
        <f t="shared" si="41"/>
        <v>0.625</v>
      </c>
      <c r="AI710" s="53"/>
      <c r="AJ710" s="53"/>
      <c r="AK710" s="72"/>
      <c r="AL710" s="70">
        <v>0.625</v>
      </c>
      <c r="AM710" s="70"/>
      <c r="AN710" s="70"/>
      <c r="AP710" s="70"/>
      <c r="AQ710" s="70"/>
    </row>
    <row r="711" spans="1:43" ht="12.75" customHeight="1" x14ac:dyDescent="0.2">
      <c r="A711" s="43"/>
      <c r="B711" s="64" t="s">
        <v>1530</v>
      </c>
      <c r="C711" s="65" t="s">
        <v>1529</v>
      </c>
      <c r="D711" s="66">
        <v>1.24E-2</v>
      </c>
      <c r="E711" s="66">
        <v>1.0789999999999999E-2</v>
      </c>
      <c r="F711" s="66">
        <v>1.503E-2</v>
      </c>
      <c r="G711" s="66">
        <v>9.221E-2</v>
      </c>
      <c r="H711" s="66">
        <v>0.12572</v>
      </c>
      <c r="I711" s="74">
        <v>1.362E-2</v>
      </c>
      <c r="L711" s="67"/>
      <c r="M711" s="67"/>
      <c r="N711" s="58">
        <f t="shared" si="32"/>
        <v>1.24E-2</v>
      </c>
      <c r="O711" s="67"/>
      <c r="W711" s="77"/>
      <c r="AA711" s="58">
        <f t="shared" si="35"/>
        <v>708</v>
      </c>
      <c r="AB711" s="58" t="s">
        <v>1529</v>
      </c>
      <c r="AC711" s="58" t="s">
        <v>1530</v>
      </c>
      <c r="AE711" s="70"/>
      <c r="AF711" s="71">
        <f t="shared" si="33"/>
        <v>1.3777777777777778E-2</v>
      </c>
      <c r="AG711" s="70">
        <f t="shared" si="34"/>
        <v>1.24E-2</v>
      </c>
      <c r="AH711" s="70">
        <f t="shared" si="41"/>
        <v>1.24E-2</v>
      </c>
      <c r="AI711" s="53"/>
      <c r="AJ711" s="53"/>
      <c r="AK711" s="72"/>
      <c r="AL711" s="70">
        <v>1.24E-2</v>
      </c>
      <c r="AM711" s="70"/>
      <c r="AN711" s="70"/>
      <c r="AP711" s="70"/>
      <c r="AQ711" s="70"/>
    </row>
    <row r="712" spans="1:43" ht="12.75" customHeight="1" x14ac:dyDescent="0.2">
      <c r="A712" s="43"/>
      <c r="B712" s="64" t="s">
        <v>1532</v>
      </c>
      <c r="C712" s="65" t="s">
        <v>1531</v>
      </c>
      <c r="D712" s="66">
        <v>1.24E-2</v>
      </c>
      <c r="E712" s="66">
        <v>1.0789999999999999E-2</v>
      </c>
      <c r="F712" s="66">
        <v>1.503E-2</v>
      </c>
      <c r="G712" s="66">
        <v>9.221E-2</v>
      </c>
      <c r="H712" s="66">
        <v>0.12572</v>
      </c>
      <c r="I712" s="74">
        <v>1.362E-2</v>
      </c>
      <c r="L712" s="67"/>
      <c r="M712" s="67"/>
      <c r="N712" s="58">
        <f t="shared" si="32"/>
        <v>1.24E-2</v>
      </c>
      <c r="O712" s="67"/>
      <c r="W712" s="77"/>
      <c r="AA712" s="58">
        <f t="shared" si="35"/>
        <v>709</v>
      </c>
      <c r="AB712" s="58" t="s">
        <v>1531</v>
      </c>
      <c r="AC712" s="58" t="s">
        <v>1532</v>
      </c>
      <c r="AE712" s="70"/>
      <c r="AF712" s="71">
        <f t="shared" si="33"/>
        <v>1.3777777777777778E-2</v>
      </c>
      <c r="AG712" s="70">
        <f t="shared" si="34"/>
        <v>1.24E-2</v>
      </c>
      <c r="AH712" s="70">
        <f t="shared" si="41"/>
        <v>1.24E-2</v>
      </c>
      <c r="AI712" s="53"/>
      <c r="AJ712" s="53"/>
      <c r="AK712" s="72"/>
      <c r="AL712" s="70">
        <v>1.24E-2</v>
      </c>
      <c r="AM712" s="70"/>
      <c r="AN712" s="70"/>
      <c r="AP712" s="70"/>
      <c r="AQ712" s="70"/>
    </row>
    <row r="713" spans="1:43" ht="12.75" customHeight="1" x14ac:dyDescent="0.2">
      <c r="A713" s="43"/>
      <c r="B713" s="64" t="s">
        <v>1534</v>
      </c>
      <c r="C713" s="65" t="s">
        <v>1533</v>
      </c>
      <c r="D713" s="66">
        <v>0.13539999999999999</v>
      </c>
      <c r="E713" s="66">
        <v>0.11787</v>
      </c>
      <c r="F713" s="66">
        <v>0.16411999999999999</v>
      </c>
      <c r="G713" s="66">
        <v>1.00685</v>
      </c>
      <c r="H713" s="66">
        <v>1.37279</v>
      </c>
      <c r="I713" s="74">
        <v>0.14874999999999999</v>
      </c>
      <c r="L713" s="67"/>
      <c r="M713" s="67"/>
      <c r="N713" s="58">
        <f t="shared" si="32"/>
        <v>0.13539999999999999</v>
      </c>
      <c r="O713" s="67"/>
      <c r="W713" s="77"/>
      <c r="AA713" s="58">
        <f t="shared" si="35"/>
        <v>710</v>
      </c>
      <c r="AB713" s="58" t="s">
        <v>1533</v>
      </c>
      <c r="AC713" s="58" t="s">
        <v>1534</v>
      </c>
      <c r="AE713" s="70"/>
      <c r="AF713" s="71">
        <f t="shared" si="33"/>
        <v>0.15044444444444444</v>
      </c>
      <c r="AG713" s="70">
        <f t="shared" si="34"/>
        <v>0.13539999999999999</v>
      </c>
      <c r="AH713" s="70">
        <f t="shared" si="41"/>
        <v>0.13539999999999999</v>
      </c>
      <c r="AI713" s="53"/>
      <c r="AJ713" s="53"/>
      <c r="AK713" s="72"/>
      <c r="AL713" s="70">
        <v>0.13539999999999999</v>
      </c>
      <c r="AM713" s="70"/>
      <c r="AN713" s="70"/>
      <c r="AP713" s="70"/>
      <c r="AQ713" s="70"/>
    </row>
    <row r="714" spans="1:43" ht="12.75" customHeight="1" x14ac:dyDescent="0.2">
      <c r="A714" s="43"/>
      <c r="B714" s="64" t="s">
        <v>1536</v>
      </c>
      <c r="C714" s="65" t="s">
        <v>1535</v>
      </c>
      <c r="D714" s="66">
        <v>3.2000000000000002E-3</v>
      </c>
      <c r="E714" s="66">
        <v>2.7899999999999999E-3</v>
      </c>
      <c r="F714" s="66">
        <v>3.8800000000000002E-3</v>
      </c>
      <c r="G714" s="66">
        <v>2.3800000000000002E-2</v>
      </c>
      <c r="H714" s="66">
        <v>3.2439999999999997E-2</v>
      </c>
      <c r="I714" s="74">
        <v>3.5200000000000001E-3</v>
      </c>
      <c r="L714" s="67"/>
      <c r="M714" s="67"/>
      <c r="N714" s="58">
        <f t="shared" si="32"/>
        <v>3.2000000000000002E-3</v>
      </c>
      <c r="O714" s="67"/>
      <c r="W714" s="77"/>
      <c r="AA714" s="58">
        <f t="shared" si="35"/>
        <v>711</v>
      </c>
      <c r="AB714" s="58" t="s">
        <v>1535</v>
      </c>
      <c r="AC714" s="58" t="s">
        <v>1536</v>
      </c>
      <c r="AE714" s="70"/>
      <c r="AF714" s="71">
        <f t="shared" si="33"/>
        <v>3.5555555555555557E-3</v>
      </c>
      <c r="AG714" s="70">
        <f t="shared" si="34"/>
        <v>3.2000000000000002E-3</v>
      </c>
      <c r="AH714" s="70">
        <f t="shared" si="41"/>
        <v>3.2000000000000002E-3</v>
      </c>
      <c r="AI714" s="53"/>
      <c r="AJ714" s="53"/>
      <c r="AK714" s="72"/>
      <c r="AL714" s="70">
        <v>3.2000000000000002E-3</v>
      </c>
      <c r="AM714" s="70"/>
      <c r="AN714" s="70"/>
      <c r="AP714" s="70"/>
      <c r="AQ714" s="70"/>
    </row>
    <row r="715" spans="1:43" ht="12.75" customHeight="1" x14ac:dyDescent="0.2">
      <c r="A715" s="43"/>
      <c r="B715" s="64" t="s">
        <v>1538</v>
      </c>
      <c r="C715" s="65" t="s">
        <v>1537</v>
      </c>
      <c r="D715" s="66">
        <v>3.8999999999999998E-3</v>
      </c>
      <c r="E715" s="66">
        <v>3.3999999999999998E-3</v>
      </c>
      <c r="F715" s="66">
        <v>4.7299999999999998E-3</v>
      </c>
      <c r="G715" s="66">
        <v>2.9000000000000001E-2</v>
      </c>
      <c r="H715" s="66">
        <v>3.9539999999999999E-2</v>
      </c>
      <c r="I715" s="74">
        <v>4.28E-3</v>
      </c>
      <c r="L715" s="67"/>
      <c r="M715" s="67"/>
      <c r="N715" s="58">
        <f t="shared" si="32"/>
        <v>3.8999999999999998E-3</v>
      </c>
      <c r="O715" s="67"/>
      <c r="W715" s="77"/>
      <c r="AA715" s="58">
        <f t="shared" si="35"/>
        <v>712</v>
      </c>
      <c r="AB715" s="58" t="s">
        <v>1537</v>
      </c>
      <c r="AC715" s="58" t="s">
        <v>1538</v>
      </c>
      <c r="AE715" s="70"/>
      <c r="AF715" s="71">
        <f t="shared" si="33"/>
        <v>4.3333333333333331E-3</v>
      </c>
      <c r="AG715" s="70">
        <f t="shared" si="34"/>
        <v>3.8999999999999998E-3</v>
      </c>
      <c r="AH715" s="70">
        <f t="shared" si="41"/>
        <v>3.8999999999999998E-3</v>
      </c>
      <c r="AI715" s="53"/>
      <c r="AJ715" s="53"/>
      <c r="AK715" s="72"/>
      <c r="AL715" s="70">
        <v>3.8999999999999998E-3</v>
      </c>
      <c r="AM715" s="70"/>
      <c r="AN715" s="70"/>
      <c r="AP715" s="70"/>
      <c r="AQ715" s="70"/>
    </row>
    <row r="716" spans="1:43" ht="12.75" customHeight="1" x14ac:dyDescent="0.2">
      <c r="A716" s="43"/>
      <c r="B716" s="64" t="s">
        <v>1540</v>
      </c>
      <c r="C716" s="65" t="s">
        <v>1539</v>
      </c>
      <c r="D716" s="66">
        <v>1.6E-2</v>
      </c>
      <c r="E716" s="66">
        <v>1.393E-2</v>
      </c>
      <c r="F716" s="66">
        <v>1.9390000000000001E-2</v>
      </c>
      <c r="G716" s="66">
        <v>0.11898</v>
      </c>
      <c r="H716" s="66">
        <v>0.16222</v>
      </c>
      <c r="I716" s="74">
        <v>1.7579999999999998E-2</v>
      </c>
      <c r="L716" s="67"/>
      <c r="M716" s="67"/>
      <c r="N716" s="58">
        <f t="shared" si="32"/>
        <v>1.6E-2</v>
      </c>
      <c r="O716" s="67"/>
      <c r="W716" s="77"/>
      <c r="AA716" s="58">
        <f t="shared" si="35"/>
        <v>713</v>
      </c>
      <c r="AB716" s="58" t="s">
        <v>1539</v>
      </c>
      <c r="AC716" s="58" t="s">
        <v>1540</v>
      </c>
      <c r="AE716" s="70"/>
      <c r="AF716" s="71">
        <f t="shared" si="33"/>
        <v>1.7777777777777778E-2</v>
      </c>
      <c r="AG716" s="70">
        <f t="shared" si="34"/>
        <v>1.6E-2</v>
      </c>
      <c r="AH716" s="70">
        <f t="shared" si="41"/>
        <v>1.6E-2</v>
      </c>
      <c r="AI716" s="53"/>
      <c r="AJ716" s="53"/>
      <c r="AK716" s="72"/>
      <c r="AL716" s="70">
        <v>1.6E-2</v>
      </c>
      <c r="AM716" s="70"/>
      <c r="AN716" s="70"/>
      <c r="AP716" s="70"/>
      <c r="AQ716" s="70"/>
    </row>
    <row r="717" spans="1:43" ht="12.75" customHeight="1" x14ac:dyDescent="0.2">
      <c r="A717" s="43"/>
      <c r="B717" s="64" t="s">
        <v>1542</v>
      </c>
      <c r="C717" s="65" t="s">
        <v>1541</v>
      </c>
      <c r="D717" s="66">
        <v>1.6E-2</v>
      </c>
      <c r="E717" s="66">
        <v>1.393E-2</v>
      </c>
      <c r="F717" s="66">
        <v>1.9390000000000001E-2</v>
      </c>
      <c r="G717" s="66">
        <v>0.11898</v>
      </c>
      <c r="H717" s="66">
        <v>0.16222</v>
      </c>
      <c r="I717" s="74">
        <v>1.7579999999999998E-2</v>
      </c>
      <c r="L717" s="67"/>
      <c r="M717" s="67"/>
      <c r="N717" s="58">
        <f t="shared" si="32"/>
        <v>1.6E-2</v>
      </c>
      <c r="O717" s="67"/>
      <c r="W717" s="77"/>
      <c r="AA717" s="58">
        <f t="shared" si="35"/>
        <v>714</v>
      </c>
      <c r="AB717" s="58" t="s">
        <v>1541</v>
      </c>
      <c r="AC717" s="58" t="s">
        <v>1542</v>
      </c>
      <c r="AE717" s="70"/>
      <c r="AF717" s="71">
        <f t="shared" si="33"/>
        <v>1.7777777777777778E-2</v>
      </c>
      <c r="AG717" s="70">
        <f t="shared" si="34"/>
        <v>1.6E-2</v>
      </c>
      <c r="AH717" s="70">
        <f t="shared" si="41"/>
        <v>1.6E-2</v>
      </c>
      <c r="AI717" s="53"/>
      <c r="AJ717" s="53"/>
      <c r="AK717" s="72"/>
      <c r="AL717" s="70">
        <v>1.6E-2</v>
      </c>
      <c r="AM717" s="70"/>
      <c r="AN717" s="70"/>
      <c r="AP717" s="70"/>
      <c r="AQ717" s="70"/>
    </row>
    <row r="718" spans="1:43" ht="12.75" customHeight="1" x14ac:dyDescent="0.2">
      <c r="A718" s="43"/>
      <c r="B718" s="64" t="s">
        <v>1544</v>
      </c>
      <c r="C718" s="65" t="s">
        <v>1543</v>
      </c>
      <c r="D718" s="66">
        <v>1.6E-2</v>
      </c>
      <c r="E718" s="66">
        <v>1.393E-2</v>
      </c>
      <c r="F718" s="66">
        <v>1.9390000000000001E-2</v>
      </c>
      <c r="G718" s="66">
        <v>0.11898</v>
      </c>
      <c r="H718" s="66">
        <v>0.16222</v>
      </c>
      <c r="I718" s="74">
        <v>1.7579999999999998E-2</v>
      </c>
      <c r="L718" s="67"/>
      <c r="M718" s="67"/>
      <c r="N718" s="58">
        <f t="shared" si="32"/>
        <v>1.6E-2</v>
      </c>
      <c r="O718" s="67"/>
      <c r="W718" s="77"/>
      <c r="AA718" s="58">
        <f t="shared" si="35"/>
        <v>715</v>
      </c>
      <c r="AB718" s="58" t="s">
        <v>1543</v>
      </c>
      <c r="AC718" s="58" t="s">
        <v>1544</v>
      </c>
      <c r="AE718" s="70"/>
      <c r="AF718" s="71">
        <f t="shared" si="33"/>
        <v>1.7777777777777778E-2</v>
      </c>
      <c r="AG718" s="70">
        <f t="shared" si="34"/>
        <v>1.6E-2</v>
      </c>
      <c r="AH718" s="70">
        <f t="shared" si="41"/>
        <v>1.6E-2</v>
      </c>
      <c r="AI718" s="53"/>
      <c r="AJ718" s="53"/>
      <c r="AK718" s="72"/>
      <c r="AL718" s="70">
        <v>1.6E-2</v>
      </c>
      <c r="AM718" s="70"/>
      <c r="AN718" s="70"/>
      <c r="AP718" s="70"/>
      <c r="AQ718" s="70"/>
    </row>
    <row r="719" spans="1:43" ht="12.75" customHeight="1" x14ac:dyDescent="0.2">
      <c r="A719" s="43"/>
      <c r="B719" s="64" t="s">
        <v>1546</v>
      </c>
      <c r="C719" s="65" t="s">
        <v>1545</v>
      </c>
      <c r="D719" s="66">
        <v>1.6E-2</v>
      </c>
      <c r="E719" s="66">
        <v>1.393E-2</v>
      </c>
      <c r="F719" s="66">
        <v>1.9390000000000001E-2</v>
      </c>
      <c r="G719" s="66">
        <v>0.11898</v>
      </c>
      <c r="H719" s="66">
        <v>0.16222</v>
      </c>
      <c r="I719" s="74">
        <v>1.7579999999999998E-2</v>
      </c>
      <c r="L719" s="67"/>
      <c r="M719" s="67"/>
      <c r="N719" s="58">
        <f t="shared" si="32"/>
        <v>1.6E-2</v>
      </c>
      <c r="O719" s="67"/>
      <c r="W719" s="77"/>
      <c r="AA719" s="58">
        <f t="shared" si="35"/>
        <v>716</v>
      </c>
      <c r="AB719" s="58" t="s">
        <v>1545</v>
      </c>
      <c r="AC719" s="58" t="s">
        <v>1546</v>
      </c>
      <c r="AE719" s="70"/>
      <c r="AF719" s="71">
        <f t="shared" si="33"/>
        <v>1.7777777777777778E-2</v>
      </c>
      <c r="AG719" s="70">
        <f t="shared" si="34"/>
        <v>1.6E-2</v>
      </c>
      <c r="AH719" s="70">
        <f t="shared" si="41"/>
        <v>1.6E-2</v>
      </c>
      <c r="AI719" s="53"/>
      <c r="AJ719" s="53"/>
      <c r="AK719" s="72"/>
      <c r="AL719" s="70">
        <v>1.6E-2</v>
      </c>
      <c r="AM719" s="70"/>
      <c r="AN719" s="70"/>
      <c r="AP719" s="70"/>
      <c r="AQ719" s="70"/>
    </row>
    <row r="720" spans="1:43" ht="12.75" customHeight="1" x14ac:dyDescent="0.2">
      <c r="A720" s="43"/>
      <c r="B720" s="64" t="s">
        <v>1548</v>
      </c>
      <c r="C720" s="65" t="s">
        <v>1547</v>
      </c>
      <c r="D720" s="66">
        <v>1.38E-2</v>
      </c>
      <c r="E720" s="66">
        <v>1.201E-2</v>
      </c>
      <c r="F720" s="66">
        <v>1.6729999999999998E-2</v>
      </c>
      <c r="G720" s="66">
        <v>0.10262</v>
      </c>
      <c r="H720" s="66">
        <v>0.13991999999999999</v>
      </c>
      <c r="I720" s="74">
        <v>1.516E-2</v>
      </c>
      <c r="L720" s="67"/>
      <c r="M720" s="67"/>
      <c r="N720" s="58">
        <f t="shared" si="32"/>
        <v>1.38E-2</v>
      </c>
      <c r="O720" s="67"/>
      <c r="W720" s="77"/>
      <c r="AA720" s="58">
        <f t="shared" si="35"/>
        <v>717</v>
      </c>
      <c r="AB720" s="58" t="s">
        <v>1547</v>
      </c>
      <c r="AC720" s="58" t="s">
        <v>1548</v>
      </c>
      <c r="AE720" s="70"/>
      <c r="AF720" s="71">
        <f t="shared" si="33"/>
        <v>1.5333333333333332E-2</v>
      </c>
      <c r="AG720" s="70">
        <f t="shared" si="34"/>
        <v>1.38E-2</v>
      </c>
      <c r="AH720" s="70">
        <f t="shared" si="41"/>
        <v>1.38E-2</v>
      </c>
      <c r="AI720" s="53"/>
      <c r="AJ720" s="53"/>
      <c r="AK720" s="72"/>
      <c r="AL720" s="70">
        <v>1.38E-2</v>
      </c>
      <c r="AM720" s="70"/>
      <c r="AN720" s="70"/>
      <c r="AP720" s="70"/>
      <c r="AQ720" s="70"/>
    </row>
    <row r="721" spans="1:43" ht="12.75" customHeight="1" x14ac:dyDescent="0.2">
      <c r="A721" s="43"/>
      <c r="B721" s="64" t="s">
        <v>1550</v>
      </c>
      <c r="C721" s="65" t="s">
        <v>1549</v>
      </c>
      <c r="D721" s="66">
        <v>3.1E-2</v>
      </c>
      <c r="E721" s="66">
        <v>2.699E-2</v>
      </c>
      <c r="F721" s="66">
        <v>3.7580000000000002E-2</v>
      </c>
      <c r="G721" s="66">
        <v>0.23052</v>
      </c>
      <c r="H721" s="66">
        <v>0.31430000000000002</v>
      </c>
      <c r="I721" s="74">
        <v>3.406E-2</v>
      </c>
      <c r="L721" s="67"/>
      <c r="M721" s="67"/>
      <c r="N721" s="58">
        <f t="shared" si="32"/>
        <v>3.1E-2</v>
      </c>
      <c r="O721" s="67"/>
      <c r="W721" s="77"/>
      <c r="AA721" s="58">
        <f t="shared" si="35"/>
        <v>718</v>
      </c>
      <c r="AB721" s="58" t="s">
        <v>1549</v>
      </c>
      <c r="AC721" s="58" t="s">
        <v>1550</v>
      </c>
      <c r="AE721" s="70"/>
      <c r="AF721" s="71">
        <f t="shared" si="33"/>
        <v>3.4444444444444444E-2</v>
      </c>
      <c r="AG721" s="70">
        <f t="shared" si="34"/>
        <v>3.1E-2</v>
      </c>
      <c r="AH721" s="70">
        <f t="shared" si="41"/>
        <v>3.1E-2</v>
      </c>
      <c r="AI721" s="53"/>
      <c r="AJ721" s="53"/>
      <c r="AK721" s="72"/>
      <c r="AL721" s="70">
        <v>3.1E-2</v>
      </c>
      <c r="AM721" s="70"/>
      <c r="AN721" s="70"/>
      <c r="AP721" s="70"/>
      <c r="AQ721" s="70"/>
    </row>
    <row r="722" spans="1:43" ht="12.75" customHeight="1" x14ac:dyDescent="0.2">
      <c r="A722" s="43"/>
      <c r="B722" s="64" t="s">
        <v>1552</v>
      </c>
      <c r="C722" s="65" t="s">
        <v>1551</v>
      </c>
      <c r="D722" s="66">
        <v>0.03</v>
      </c>
      <c r="E722" s="66">
        <v>2.6120000000000001E-2</v>
      </c>
      <c r="F722" s="66">
        <v>3.6360000000000003E-2</v>
      </c>
      <c r="G722" s="66">
        <v>0.22308</v>
      </c>
      <c r="H722" s="66">
        <v>0.30415999999999999</v>
      </c>
      <c r="I722" s="74">
        <v>3.2960000000000003E-2</v>
      </c>
      <c r="L722" s="67"/>
      <c r="M722" s="67"/>
      <c r="N722" s="58">
        <f t="shared" si="32"/>
        <v>0.03</v>
      </c>
      <c r="O722" s="67"/>
      <c r="W722" s="77"/>
      <c r="AA722" s="58">
        <f t="shared" si="35"/>
        <v>719</v>
      </c>
      <c r="AB722" s="58" t="s">
        <v>1551</v>
      </c>
      <c r="AC722" s="58" t="s">
        <v>1552</v>
      </c>
      <c r="AE722" s="70"/>
      <c r="AF722" s="71">
        <f t="shared" si="33"/>
        <v>3.3333333333333333E-2</v>
      </c>
      <c r="AG722" s="70">
        <f t="shared" si="34"/>
        <v>0.03</v>
      </c>
      <c r="AH722" s="70">
        <f t="shared" si="41"/>
        <v>0.03</v>
      </c>
      <c r="AI722" s="53"/>
      <c r="AJ722" s="53"/>
      <c r="AK722" s="72"/>
      <c r="AL722" s="70">
        <v>0.03</v>
      </c>
      <c r="AM722" s="70"/>
      <c r="AN722" s="70"/>
      <c r="AP722" s="70"/>
      <c r="AQ722" s="70"/>
    </row>
    <row r="723" spans="1:43" ht="12.75" customHeight="1" x14ac:dyDescent="0.2">
      <c r="A723" s="43"/>
      <c r="B723" s="64" t="s">
        <v>1554</v>
      </c>
      <c r="C723" s="65" t="s">
        <v>1553</v>
      </c>
      <c r="D723" s="66">
        <v>3.78E-2</v>
      </c>
      <c r="E723" s="66">
        <v>3.2910000000000002E-2</v>
      </c>
      <c r="F723" s="66">
        <v>4.582E-2</v>
      </c>
      <c r="G723" s="66">
        <v>0.28108</v>
      </c>
      <c r="H723" s="66">
        <v>0.38324999999999998</v>
      </c>
      <c r="I723" s="74">
        <v>4.1529999999999997E-2</v>
      </c>
      <c r="L723" s="67"/>
      <c r="M723" s="67"/>
      <c r="N723" s="58">
        <f t="shared" si="32"/>
        <v>3.78E-2</v>
      </c>
      <c r="O723" s="67"/>
      <c r="W723" s="77"/>
      <c r="AA723" s="58">
        <f t="shared" si="35"/>
        <v>720</v>
      </c>
      <c r="AB723" s="58" t="s">
        <v>1553</v>
      </c>
      <c r="AC723" s="58" t="s">
        <v>1554</v>
      </c>
      <c r="AE723" s="70"/>
      <c r="AF723" s="71">
        <f t="shared" si="33"/>
        <v>4.2000000000000003E-2</v>
      </c>
      <c r="AG723" s="70">
        <f t="shared" si="34"/>
        <v>3.78E-2</v>
      </c>
      <c r="AH723" s="70">
        <f t="shared" si="41"/>
        <v>3.78E-2</v>
      </c>
      <c r="AI723" s="53"/>
      <c r="AJ723" s="53"/>
      <c r="AK723" s="72"/>
      <c r="AL723" s="70">
        <v>3.78E-2</v>
      </c>
      <c r="AM723" s="70"/>
      <c r="AN723" s="70"/>
      <c r="AP723" s="70"/>
      <c r="AQ723" s="70"/>
    </row>
    <row r="724" spans="1:43" ht="12.75" customHeight="1" x14ac:dyDescent="0.2">
      <c r="A724" s="43"/>
      <c r="B724" s="64" t="s">
        <v>1556</v>
      </c>
      <c r="C724" s="65" t="s">
        <v>1555</v>
      </c>
      <c r="D724" s="66">
        <v>3.78E-2</v>
      </c>
      <c r="E724" s="66">
        <v>3.2910000000000002E-2</v>
      </c>
      <c r="F724" s="66">
        <v>4.582E-2</v>
      </c>
      <c r="G724" s="66">
        <v>0.28108</v>
      </c>
      <c r="H724" s="66">
        <v>0.38324999999999998</v>
      </c>
      <c r="I724" s="74">
        <v>4.1529999999999997E-2</v>
      </c>
      <c r="L724" s="67"/>
      <c r="M724" s="67"/>
      <c r="N724" s="58">
        <f t="shared" si="32"/>
        <v>3.78E-2</v>
      </c>
      <c r="O724" s="67"/>
      <c r="W724" s="77"/>
      <c r="AA724" s="58">
        <f t="shared" si="35"/>
        <v>721</v>
      </c>
      <c r="AB724" s="58" t="s">
        <v>1555</v>
      </c>
      <c r="AC724" s="58" t="s">
        <v>1556</v>
      </c>
      <c r="AE724" s="70"/>
      <c r="AF724" s="71">
        <f t="shared" si="33"/>
        <v>4.2000000000000003E-2</v>
      </c>
      <c r="AG724" s="70">
        <f t="shared" si="34"/>
        <v>3.78E-2</v>
      </c>
      <c r="AH724" s="70">
        <f t="shared" si="41"/>
        <v>3.78E-2</v>
      </c>
      <c r="AI724" s="53"/>
      <c r="AJ724" s="53"/>
      <c r="AK724" s="72"/>
      <c r="AL724" s="70">
        <v>3.78E-2</v>
      </c>
      <c r="AM724" s="70"/>
      <c r="AN724" s="70"/>
      <c r="AP724" s="70"/>
      <c r="AQ724" s="70"/>
    </row>
    <row r="725" spans="1:43" ht="12.75" customHeight="1" x14ac:dyDescent="0.2">
      <c r="A725" s="43"/>
      <c r="B725" s="64" t="s">
        <v>1558</v>
      </c>
      <c r="C725" s="65" t="s">
        <v>1557</v>
      </c>
      <c r="D725" s="66">
        <v>1.3782000000000001</v>
      </c>
      <c r="E725" s="66">
        <v>1.1997599999999999</v>
      </c>
      <c r="F725" s="66">
        <v>1.67052</v>
      </c>
      <c r="G725" s="66">
        <v>10.248430000000001</v>
      </c>
      <c r="H725" s="66">
        <v>13.97329</v>
      </c>
      <c r="I725" s="74">
        <v>1.5140899999999999</v>
      </c>
      <c r="L725" s="67"/>
      <c r="M725" s="67"/>
      <c r="N725" s="58">
        <f t="shared" si="32"/>
        <v>1.3782000000000001</v>
      </c>
      <c r="O725" s="67"/>
      <c r="W725" s="77"/>
      <c r="AA725" s="58">
        <f t="shared" si="35"/>
        <v>722</v>
      </c>
      <c r="AB725" s="58" t="s">
        <v>1557</v>
      </c>
      <c r="AC725" s="58" t="s">
        <v>1558</v>
      </c>
      <c r="AE725" s="70"/>
      <c r="AF725" s="71">
        <f t="shared" si="33"/>
        <v>1.5313333333333334</v>
      </c>
      <c r="AG725" s="70">
        <f t="shared" si="34"/>
        <v>1.3782000000000001</v>
      </c>
      <c r="AH725" s="70">
        <f t="shared" si="41"/>
        <v>1.3782000000000001</v>
      </c>
      <c r="AI725" s="53"/>
      <c r="AJ725" s="53"/>
      <c r="AK725" s="72"/>
      <c r="AL725" s="70">
        <v>1.3782000000000001</v>
      </c>
      <c r="AM725" s="70"/>
      <c r="AN725" s="70"/>
      <c r="AP725" s="70"/>
      <c r="AQ725" s="70"/>
    </row>
    <row r="726" spans="1:43" ht="12.75" customHeight="1" x14ac:dyDescent="0.2">
      <c r="A726" s="43"/>
      <c r="B726" s="64" t="s">
        <v>1560</v>
      </c>
      <c r="C726" s="65" t="s">
        <v>1559</v>
      </c>
      <c r="D726" s="66">
        <v>0.69499999999999995</v>
      </c>
      <c r="E726" s="66">
        <v>0.60502</v>
      </c>
      <c r="F726" s="66">
        <v>0.84240999999999999</v>
      </c>
      <c r="G726" s="66">
        <v>5.1680900000000003</v>
      </c>
      <c r="H726" s="66">
        <v>7.0464700000000002</v>
      </c>
      <c r="I726" s="74">
        <v>0.76353000000000004</v>
      </c>
      <c r="L726" s="67"/>
      <c r="M726" s="67"/>
      <c r="N726" s="58">
        <f t="shared" si="32"/>
        <v>0.69499999999999995</v>
      </c>
      <c r="O726" s="67"/>
      <c r="W726" s="77"/>
      <c r="AA726" s="58">
        <f t="shared" si="35"/>
        <v>723</v>
      </c>
      <c r="AB726" s="58" t="s">
        <v>1559</v>
      </c>
      <c r="AC726" s="58" t="s">
        <v>1560</v>
      </c>
      <c r="AE726" s="70"/>
      <c r="AF726" s="71">
        <f t="shared" si="33"/>
        <v>0.77222222222222214</v>
      </c>
      <c r="AG726" s="70">
        <f t="shared" si="34"/>
        <v>0.69499999999999995</v>
      </c>
      <c r="AH726" s="70">
        <f t="shared" si="41"/>
        <v>0.69499999999999995</v>
      </c>
      <c r="AI726" s="53"/>
      <c r="AJ726" s="53"/>
      <c r="AK726" s="72"/>
      <c r="AL726" s="70">
        <v>0.69499999999999995</v>
      </c>
      <c r="AM726" s="70"/>
      <c r="AN726" s="70"/>
      <c r="AP726" s="70"/>
      <c r="AQ726" s="70"/>
    </row>
    <row r="727" spans="1:43" ht="12.75" customHeight="1" x14ac:dyDescent="0.2">
      <c r="A727" s="43"/>
      <c r="B727" s="64" t="s">
        <v>1562</v>
      </c>
      <c r="C727" s="65" t="s">
        <v>1561</v>
      </c>
      <c r="D727" s="66">
        <v>0.69499999999999995</v>
      </c>
      <c r="E727" s="66">
        <v>0.60502</v>
      </c>
      <c r="F727" s="66">
        <v>0.84240999999999999</v>
      </c>
      <c r="G727" s="66">
        <v>5.1680900000000003</v>
      </c>
      <c r="H727" s="66">
        <v>7.0464700000000002</v>
      </c>
      <c r="I727" s="74">
        <v>0.76353000000000004</v>
      </c>
      <c r="L727" s="67"/>
      <c r="M727" s="67"/>
      <c r="N727" s="58">
        <f t="shared" si="32"/>
        <v>0.69499999999999995</v>
      </c>
      <c r="O727" s="67"/>
      <c r="W727" s="77"/>
      <c r="AA727" s="58">
        <f t="shared" si="35"/>
        <v>724</v>
      </c>
      <c r="AB727" s="58" t="s">
        <v>1561</v>
      </c>
      <c r="AC727" s="58" t="s">
        <v>1562</v>
      </c>
      <c r="AE727" s="70"/>
      <c r="AF727" s="71">
        <f t="shared" si="33"/>
        <v>0.77222222222222214</v>
      </c>
      <c r="AG727" s="70">
        <f t="shared" si="34"/>
        <v>0.69499999999999995</v>
      </c>
      <c r="AH727" s="70">
        <f t="shared" si="41"/>
        <v>0.69499999999999995</v>
      </c>
      <c r="AI727" s="53"/>
      <c r="AJ727" s="53"/>
      <c r="AK727" s="72"/>
      <c r="AL727" s="70">
        <v>0.69499999999999995</v>
      </c>
      <c r="AM727" s="70"/>
      <c r="AN727" s="70"/>
      <c r="AP727" s="70"/>
      <c r="AQ727" s="70"/>
    </row>
    <row r="728" spans="1:43" ht="12.75" customHeight="1" x14ac:dyDescent="0.2">
      <c r="A728" s="43"/>
      <c r="B728" s="64" t="s">
        <v>1564</v>
      </c>
      <c r="C728" s="65" t="s">
        <v>1563</v>
      </c>
      <c r="D728" s="66">
        <v>0.69499999999999995</v>
      </c>
      <c r="E728" s="66">
        <v>0.60502</v>
      </c>
      <c r="F728" s="66">
        <v>0.84240999999999999</v>
      </c>
      <c r="G728" s="66">
        <v>5.1680900000000003</v>
      </c>
      <c r="H728" s="66">
        <v>7.0464700000000002</v>
      </c>
      <c r="I728" s="74">
        <v>0.76353000000000004</v>
      </c>
      <c r="L728" s="67"/>
      <c r="M728" s="67"/>
      <c r="N728" s="58">
        <f t="shared" si="32"/>
        <v>0.69499999999999995</v>
      </c>
      <c r="O728" s="67"/>
      <c r="W728" s="77"/>
      <c r="AA728" s="58">
        <f t="shared" si="35"/>
        <v>725</v>
      </c>
      <c r="AB728" s="58" t="s">
        <v>1563</v>
      </c>
      <c r="AC728" s="58" t="s">
        <v>1564</v>
      </c>
      <c r="AE728" s="70"/>
      <c r="AF728" s="71">
        <f t="shared" si="33"/>
        <v>0.77222222222222214</v>
      </c>
      <c r="AG728" s="70">
        <f t="shared" si="34"/>
        <v>0.69499999999999995</v>
      </c>
      <c r="AH728" s="70">
        <f t="shared" si="41"/>
        <v>0.69499999999999995</v>
      </c>
      <c r="AI728" s="53"/>
      <c r="AJ728" s="53"/>
      <c r="AK728" s="72"/>
      <c r="AL728" s="70">
        <v>0.69499999999999995</v>
      </c>
      <c r="AM728" s="70"/>
      <c r="AN728" s="70"/>
      <c r="AP728" s="70"/>
      <c r="AQ728" s="70"/>
    </row>
    <row r="729" spans="1:43" ht="12.75" customHeight="1" x14ac:dyDescent="0.2">
      <c r="A729" s="43"/>
      <c r="B729" s="64" t="s">
        <v>1566</v>
      </c>
      <c r="C729" s="65" t="s">
        <v>1565</v>
      </c>
      <c r="D729" s="66">
        <v>0.69499999999999995</v>
      </c>
      <c r="E729" s="66">
        <v>0.60502</v>
      </c>
      <c r="F729" s="66">
        <v>0.84240999999999999</v>
      </c>
      <c r="G729" s="66">
        <v>5.1680900000000003</v>
      </c>
      <c r="H729" s="66">
        <v>7.0464700000000002</v>
      </c>
      <c r="I729" s="74">
        <v>0.76353000000000004</v>
      </c>
      <c r="L729" s="67"/>
      <c r="M729" s="67"/>
      <c r="N729" s="58">
        <f t="shared" si="32"/>
        <v>0.69499999999999995</v>
      </c>
      <c r="O729" s="67"/>
      <c r="W729" s="77"/>
      <c r="AA729" s="58">
        <f t="shared" si="35"/>
        <v>726</v>
      </c>
      <c r="AB729" s="58" t="s">
        <v>1565</v>
      </c>
      <c r="AC729" s="58" t="s">
        <v>1566</v>
      </c>
      <c r="AE729" s="70"/>
      <c r="AF729" s="71">
        <f t="shared" si="33"/>
        <v>0.77222222222222214</v>
      </c>
      <c r="AG729" s="70">
        <f t="shared" si="34"/>
        <v>0.69499999999999995</v>
      </c>
      <c r="AH729" s="70">
        <f t="shared" si="41"/>
        <v>0.69499999999999995</v>
      </c>
      <c r="AI729" s="53"/>
      <c r="AJ729" s="53"/>
      <c r="AK729" s="72"/>
      <c r="AL729" s="70">
        <v>0.69499999999999995</v>
      </c>
      <c r="AM729" s="70"/>
      <c r="AN729" s="70"/>
      <c r="AP729" s="70"/>
      <c r="AQ729" s="70"/>
    </row>
    <row r="730" spans="1:43" ht="12.75" customHeight="1" x14ac:dyDescent="0.2">
      <c r="A730" s="43"/>
      <c r="B730" s="64" t="s">
        <v>1568</v>
      </c>
      <c r="C730" s="65" t="s">
        <v>1567</v>
      </c>
      <c r="D730" s="66">
        <v>0.69499999999999995</v>
      </c>
      <c r="E730" s="66">
        <v>0.60502</v>
      </c>
      <c r="F730" s="66">
        <v>0.84240999999999999</v>
      </c>
      <c r="G730" s="66">
        <v>5.1680900000000003</v>
      </c>
      <c r="H730" s="66">
        <v>7.0464700000000002</v>
      </c>
      <c r="I730" s="74">
        <v>0.76353000000000004</v>
      </c>
      <c r="L730" s="67"/>
      <c r="M730" s="67"/>
      <c r="N730" s="58">
        <f t="shared" si="32"/>
        <v>0.69499999999999995</v>
      </c>
      <c r="O730" s="67"/>
      <c r="W730" s="77"/>
      <c r="AA730" s="58">
        <f t="shared" si="35"/>
        <v>727</v>
      </c>
      <c r="AB730" s="58" t="s">
        <v>1567</v>
      </c>
      <c r="AC730" s="58" t="s">
        <v>1568</v>
      </c>
      <c r="AE730" s="70"/>
      <c r="AF730" s="71">
        <f t="shared" si="33"/>
        <v>0.77222222222222214</v>
      </c>
      <c r="AG730" s="70">
        <f t="shared" si="34"/>
        <v>0.69499999999999995</v>
      </c>
      <c r="AH730" s="70">
        <f t="shared" si="41"/>
        <v>0.69499999999999995</v>
      </c>
      <c r="AI730" s="53"/>
      <c r="AJ730" s="53"/>
      <c r="AK730" s="72"/>
      <c r="AL730" s="70">
        <v>0.69499999999999995</v>
      </c>
      <c r="AM730" s="70"/>
      <c r="AN730" s="70"/>
      <c r="AP730" s="70"/>
      <c r="AQ730" s="70"/>
    </row>
    <row r="731" spans="1:43" ht="12.75" customHeight="1" x14ac:dyDescent="0.2">
      <c r="A731" s="43"/>
      <c r="B731" s="64" t="s">
        <v>1570</v>
      </c>
      <c r="C731" s="65" t="s">
        <v>1569</v>
      </c>
      <c r="D731" s="66">
        <v>0.69499999999999995</v>
      </c>
      <c r="E731" s="66">
        <v>0.60502</v>
      </c>
      <c r="F731" s="66">
        <v>0.84240999999999999</v>
      </c>
      <c r="G731" s="66">
        <v>5.1680900000000003</v>
      </c>
      <c r="H731" s="66">
        <v>7.0464700000000002</v>
      </c>
      <c r="I731" s="74">
        <v>0.76353000000000004</v>
      </c>
      <c r="L731" s="67"/>
      <c r="M731" s="67"/>
      <c r="N731" s="58">
        <f t="shared" si="32"/>
        <v>0.69499999999999995</v>
      </c>
      <c r="O731" s="67"/>
      <c r="W731" s="77"/>
      <c r="AA731" s="58">
        <f t="shared" si="35"/>
        <v>728</v>
      </c>
      <c r="AB731" s="58" t="s">
        <v>1569</v>
      </c>
      <c r="AC731" s="58" t="s">
        <v>1570</v>
      </c>
      <c r="AE731" s="70"/>
      <c r="AF731" s="71">
        <f t="shared" si="33"/>
        <v>0.77222222222222214</v>
      </c>
      <c r="AG731" s="70">
        <f t="shared" si="34"/>
        <v>0.69499999999999995</v>
      </c>
      <c r="AH731" s="70">
        <f t="shared" si="41"/>
        <v>0.69499999999999995</v>
      </c>
      <c r="AI731" s="53"/>
      <c r="AJ731" s="53"/>
      <c r="AK731" s="72"/>
      <c r="AL731" s="70">
        <v>0.69499999999999995</v>
      </c>
      <c r="AM731" s="70"/>
      <c r="AN731" s="70"/>
      <c r="AP731" s="70"/>
      <c r="AQ731" s="70"/>
    </row>
    <row r="732" spans="1:43" ht="12.75" customHeight="1" x14ac:dyDescent="0.2">
      <c r="A732" s="43"/>
      <c r="B732" s="64" t="s">
        <v>1572</v>
      </c>
      <c r="C732" s="65" t="s">
        <v>1571</v>
      </c>
      <c r="D732" s="66">
        <v>0.69499999999999995</v>
      </c>
      <c r="E732" s="66">
        <v>0.60502</v>
      </c>
      <c r="F732" s="66">
        <v>0.84240999999999999</v>
      </c>
      <c r="G732" s="66">
        <v>5.1680900000000003</v>
      </c>
      <c r="H732" s="66">
        <v>7.0464700000000002</v>
      </c>
      <c r="I732" s="74">
        <v>0.76353000000000004</v>
      </c>
      <c r="L732" s="67"/>
      <c r="M732" s="67"/>
      <c r="N732" s="58">
        <f t="shared" si="32"/>
        <v>0.69499999999999995</v>
      </c>
      <c r="O732" s="67"/>
      <c r="W732" s="77"/>
      <c r="AA732" s="58">
        <f t="shared" si="35"/>
        <v>729</v>
      </c>
      <c r="AB732" s="58" t="s">
        <v>1571</v>
      </c>
      <c r="AC732" s="58" t="s">
        <v>1572</v>
      </c>
      <c r="AE732" s="70"/>
      <c r="AF732" s="71">
        <f t="shared" si="33"/>
        <v>0.77222222222222214</v>
      </c>
      <c r="AG732" s="70">
        <f t="shared" si="34"/>
        <v>0.69499999999999995</v>
      </c>
      <c r="AH732" s="70">
        <f t="shared" si="41"/>
        <v>0.69499999999999995</v>
      </c>
      <c r="AI732" s="53"/>
      <c r="AJ732" s="53"/>
      <c r="AK732" s="72"/>
      <c r="AL732" s="70">
        <v>0.69499999999999995</v>
      </c>
      <c r="AM732" s="70"/>
      <c r="AN732" s="70"/>
      <c r="AP732" s="70"/>
      <c r="AQ732" s="70"/>
    </row>
    <row r="733" spans="1:43" ht="12.75" customHeight="1" x14ac:dyDescent="0.2">
      <c r="A733" s="43"/>
      <c r="B733" s="64" t="s">
        <v>1574</v>
      </c>
      <c r="C733" s="65" t="s">
        <v>1573</v>
      </c>
      <c r="D733" s="66">
        <v>0.28999999999999998</v>
      </c>
      <c r="E733" s="66">
        <v>0.25245000000000001</v>
      </c>
      <c r="F733" s="66">
        <v>0.35150999999999999</v>
      </c>
      <c r="G733" s="66">
        <v>2.1564700000000001</v>
      </c>
      <c r="H733" s="66">
        <v>2.9402499999999998</v>
      </c>
      <c r="I733" s="74">
        <v>0.31858999999999998</v>
      </c>
      <c r="L733" s="67"/>
      <c r="M733" s="67"/>
      <c r="N733" s="58">
        <f t="shared" si="32"/>
        <v>0.28999999999999998</v>
      </c>
      <c r="O733" s="67"/>
      <c r="W733" s="77"/>
      <c r="AA733" s="58">
        <f t="shared" si="35"/>
        <v>730</v>
      </c>
      <c r="AB733" s="58" t="s">
        <v>1573</v>
      </c>
      <c r="AC733" s="58" t="s">
        <v>1574</v>
      </c>
      <c r="AE733" s="70"/>
      <c r="AF733" s="71">
        <f t="shared" si="33"/>
        <v>0.32222222222222219</v>
      </c>
      <c r="AG733" s="70">
        <f t="shared" si="34"/>
        <v>0.28999999999999998</v>
      </c>
      <c r="AH733" s="70">
        <f t="shared" si="41"/>
        <v>0.28999999999999998</v>
      </c>
      <c r="AI733" s="53"/>
      <c r="AJ733" s="53"/>
      <c r="AK733" s="72"/>
      <c r="AL733" s="70">
        <v>0.28999999999999998</v>
      </c>
      <c r="AM733" s="70"/>
      <c r="AN733" s="70"/>
      <c r="AP733" s="70"/>
      <c r="AQ733" s="70"/>
    </row>
    <row r="734" spans="1:43" ht="12.75" customHeight="1" x14ac:dyDescent="0.2">
      <c r="A734" s="43"/>
      <c r="B734" s="64" t="s">
        <v>1576</v>
      </c>
      <c r="C734" s="65" t="s">
        <v>1575</v>
      </c>
      <c r="D734" s="66">
        <v>0.20830000000000001</v>
      </c>
      <c r="E734" s="66">
        <v>0.18132999999999999</v>
      </c>
      <c r="F734" s="66">
        <v>0.25247999999999998</v>
      </c>
      <c r="G734" s="66">
        <v>1.54894</v>
      </c>
      <c r="H734" s="66">
        <v>2.11191</v>
      </c>
      <c r="I734" s="74">
        <v>0.22883999999999999</v>
      </c>
      <c r="L734" s="67"/>
      <c r="M734" s="67"/>
      <c r="N734" s="58">
        <f t="shared" si="32"/>
        <v>0.20830000000000001</v>
      </c>
      <c r="O734" s="67"/>
      <c r="W734" s="77"/>
      <c r="AA734" s="58">
        <f t="shared" si="35"/>
        <v>731</v>
      </c>
      <c r="AB734" s="58" t="s">
        <v>1575</v>
      </c>
      <c r="AC734" s="58" t="s">
        <v>1576</v>
      </c>
      <c r="AE734" s="70"/>
      <c r="AF734" s="71">
        <f t="shared" si="33"/>
        <v>0.23144444444444445</v>
      </c>
      <c r="AG734" s="70">
        <f t="shared" si="34"/>
        <v>0.20830000000000001</v>
      </c>
      <c r="AH734" s="70">
        <f t="shared" si="41"/>
        <v>0.20830000000000001</v>
      </c>
      <c r="AI734" s="53"/>
      <c r="AJ734" s="53"/>
      <c r="AK734" s="72"/>
      <c r="AL734" s="70">
        <v>0.20830000000000001</v>
      </c>
      <c r="AM734" s="70"/>
      <c r="AN734" s="70"/>
      <c r="AP734" s="70"/>
      <c r="AQ734" s="70"/>
    </row>
    <row r="735" spans="1:43" ht="12.75" customHeight="1" x14ac:dyDescent="0.2">
      <c r="A735" s="43"/>
      <c r="B735" s="64" t="s">
        <v>1578</v>
      </c>
      <c r="C735" s="65" t="s">
        <v>1577</v>
      </c>
      <c r="D735" s="66">
        <v>0.1767</v>
      </c>
      <c r="E735" s="66">
        <v>0.15382000000000001</v>
      </c>
      <c r="F735" s="66">
        <v>0.21418000000000001</v>
      </c>
      <c r="G735" s="66">
        <v>1.31396</v>
      </c>
      <c r="H735" s="66">
        <v>1.7915300000000001</v>
      </c>
      <c r="I735" s="74">
        <v>0.19411999999999999</v>
      </c>
      <c r="L735" s="67"/>
      <c r="M735" s="67"/>
      <c r="N735" s="58">
        <f t="shared" si="32"/>
        <v>0.1767</v>
      </c>
      <c r="O735" s="67"/>
      <c r="W735" s="77"/>
      <c r="AA735" s="58">
        <f t="shared" si="35"/>
        <v>732</v>
      </c>
      <c r="AB735" s="58" t="s">
        <v>1577</v>
      </c>
      <c r="AC735" s="58" t="s">
        <v>1578</v>
      </c>
      <c r="AE735" s="70"/>
      <c r="AF735" s="71">
        <f t="shared" si="33"/>
        <v>0.19633333333333333</v>
      </c>
      <c r="AG735" s="70">
        <f t="shared" si="34"/>
        <v>0.1767</v>
      </c>
      <c r="AH735" s="70">
        <f t="shared" si="41"/>
        <v>0.1767</v>
      </c>
      <c r="AI735" s="53"/>
      <c r="AJ735" s="53"/>
      <c r="AK735" s="72"/>
      <c r="AL735" s="70">
        <v>0.1767</v>
      </c>
      <c r="AM735" s="70"/>
      <c r="AN735" s="70"/>
      <c r="AP735" s="70"/>
      <c r="AQ735" s="70"/>
    </row>
    <row r="736" spans="1:43" ht="12.75" customHeight="1" x14ac:dyDescent="0.2">
      <c r="A736" s="43"/>
      <c r="B736" s="64" t="s">
        <v>1580</v>
      </c>
      <c r="C736" s="65" t="s">
        <v>1579</v>
      </c>
      <c r="D736" s="66">
        <v>0.2717</v>
      </c>
      <c r="E736" s="66">
        <v>0.23652000000000001</v>
      </c>
      <c r="F736" s="66">
        <v>0.32933000000000001</v>
      </c>
      <c r="G736" s="66">
        <v>2.0203899999999999</v>
      </c>
      <c r="H736" s="66">
        <v>2.7547100000000002</v>
      </c>
      <c r="I736" s="74">
        <v>0.29848999999999998</v>
      </c>
      <c r="L736" s="67"/>
      <c r="M736" s="67"/>
      <c r="N736" s="58">
        <f t="shared" si="32"/>
        <v>0.2717</v>
      </c>
      <c r="O736" s="67"/>
      <c r="W736" s="77"/>
      <c r="AA736" s="58">
        <f t="shared" si="35"/>
        <v>733</v>
      </c>
      <c r="AB736" s="58" t="s">
        <v>1579</v>
      </c>
      <c r="AC736" s="58" t="s">
        <v>1580</v>
      </c>
      <c r="AE736" s="70"/>
      <c r="AF736" s="71">
        <f t="shared" si="33"/>
        <v>0.30188888888888887</v>
      </c>
      <c r="AG736" s="70">
        <f t="shared" si="34"/>
        <v>0.2717</v>
      </c>
      <c r="AH736" s="70">
        <f t="shared" si="41"/>
        <v>0.2717</v>
      </c>
      <c r="AI736" s="53"/>
      <c r="AJ736" s="53"/>
      <c r="AK736" s="72"/>
      <c r="AL736" s="70">
        <v>0.2717</v>
      </c>
      <c r="AM736" s="70"/>
      <c r="AN736" s="70"/>
      <c r="AP736" s="70"/>
      <c r="AQ736" s="70"/>
    </row>
    <row r="737" spans="1:43" ht="12.75" customHeight="1" x14ac:dyDescent="0.2">
      <c r="A737" s="43"/>
      <c r="B737" s="64" t="s">
        <v>1582</v>
      </c>
      <c r="C737" s="65" t="s">
        <v>1581</v>
      </c>
      <c r="D737" s="66">
        <v>0.2717</v>
      </c>
      <c r="E737" s="66">
        <v>0.23652000000000001</v>
      </c>
      <c r="F737" s="66">
        <v>0.32933000000000001</v>
      </c>
      <c r="G737" s="66">
        <v>2.0203899999999999</v>
      </c>
      <c r="H737" s="66">
        <v>2.7547100000000002</v>
      </c>
      <c r="I737" s="74">
        <v>0.29848999999999998</v>
      </c>
      <c r="L737" s="67"/>
      <c r="M737" s="67"/>
      <c r="N737" s="58">
        <f t="shared" si="32"/>
        <v>0.2717</v>
      </c>
      <c r="O737" s="67"/>
      <c r="W737" s="77"/>
      <c r="AA737" s="58">
        <f t="shared" si="35"/>
        <v>734</v>
      </c>
      <c r="AB737" s="58" t="s">
        <v>1581</v>
      </c>
      <c r="AC737" s="58" t="s">
        <v>1582</v>
      </c>
      <c r="AE737" s="70"/>
      <c r="AF737" s="71">
        <f t="shared" si="33"/>
        <v>0.30188888888888887</v>
      </c>
      <c r="AG737" s="70">
        <f t="shared" si="34"/>
        <v>0.2717</v>
      </c>
      <c r="AH737" s="70">
        <f t="shared" si="41"/>
        <v>0.2717</v>
      </c>
      <c r="AI737" s="53"/>
      <c r="AJ737" s="53"/>
      <c r="AK737" s="72"/>
      <c r="AL737" s="70">
        <v>0.2717</v>
      </c>
      <c r="AM737" s="70"/>
      <c r="AN737" s="70"/>
      <c r="AP737" s="70"/>
      <c r="AQ737" s="70"/>
    </row>
    <row r="738" spans="1:43" ht="12.75" customHeight="1" x14ac:dyDescent="0.2">
      <c r="A738" s="43"/>
      <c r="B738" s="64" t="s">
        <v>1584</v>
      </c>
      <c r="C738" s="65" t="s">
        <v>1583</v>
      </c>
      <c r="D738" s="66">
        <v>0.26950000000000002</v>
      </c>
      <c r="E738" s="66">
        <v>0.23461000000000001</v>
      </c>
      <c r="F738" s="66">
        <v>0.32666000000000001</v>
      </c>
      <c r="G738" s="66">
        <v>2.0040300000000002</v>
      </c>
      <c r="H738" s="66">
        <v>2.7324099999999998</v>
      </c>
      <c r="I738" s="74">
        <v>0.29607</v>
      </c>
      <c r="L738" s="67"/>
      <c r="M738" s="67"/>
      <c r="N738" s="58">
        <f t="shared" si="32"/>
        <v>0.26950000000000002</v>
      </c>
      <c r="O738" s="67"/>
      <c r="W738" s="77"/>
      <c r="AA738" s="58">
        <f t="shared" si="35"/>
        <v>735</v>
      </c>
      <c r="AB738" s="58" t="s">
        <v>1583</v>
      </c>
      <c r="AC738" s="58" t="s">
        <v>1584</v>
      </c>
      <c r="AE738" s="70"/>
      <c r="AF738" s="71">
        <f t="shared" si="33"/>
        <v>0.29944444444444446</v>
      </c>
      <c r="AG738" s="70">
        <f t="shared" si="34"/>
        <v>0.26950000000000002</v>
      </c>
      <c r="AH738" s="70">
        <f t="shared" si="41"/>
        <v>0.26950000000000002</v>
      </c>
      <c r="AI738" s="53"/>
      <c r="AJ738" s="53"/>
      <c r="AK738" s="72"/>
      <c r="AL738" s="70">
        <v>0.26950000000000002</v>
      </c>
      <c r="AM738" s="70"/>
      <c r="AN738" s="70"/>
      <c r="AP738" s="70"/>
      <c r="AQ738" s="70"/>
    </row>
    <row r="739" spans="1:43" ht="12.75" customHeight="1" x14ac:dyDescent="0.2">
      <c r="A739" s="43"/>
      <c r="B739" s="64" t="s">
        <v>1586</v>
      </c>
      <c r="C739" s="65" t="s">
        <v>1585</v>
      </c>
      <c r="D739" s="66">
        <v>0.31080000000000002</v>
      </c>
      <c r="E739" s="66">
        <v>0.27056000000000002</v>
      </c>
      <c r="F739" s="66">
        <v>0.37672</v>
      </c>
      <c r="G739" s="66">
        <v>2.31114</v>
      </c>
      <c r="H739" s="66">
        <v>3.1511399999999998</v>
      </c>
      <c r="I739" s="74">
        <v>0.34144000000000002</v>
      </c>
      <c r="L739" s="67"/>
      <c r="M739" s="67"/>
      <c r="N739" s="58">
        <f t="shared" si="32"/>
        <v>0.31080000000000002</v>
      </c>
      <c r="O739" s="67"/>
      <c r="W739" s="77"/>
      <c r="AA739" s="58">
        <f t="shared" si="35"/>
        <v>736</v>
      </c>
      <c r="AB739" s="58" t="s">
        <v>1585</v>
      </c>
      <c r="AC739" s="58" t="s">
        <v>1586</v>
      </c>
      <c r="AE739" s="70"/>
      <c r="AF739" s="71">
        <f t="shared" si="33"/>
        <v>0.34533333333333333</v>
      </c>
      <c r="AG739" s="70">
        <f t="shared" si="34"/>
        <v>0.31080000000000002</v>
      </c>
      <c r="AH739" s="70">
        <f t="shared" si="41"/>
        <v>0.31080000000000002</v>
      </c>
      <c r="AI739" s="53"/>
      <c r="AJ739" s="53"/>
      <c r="AK739" s="72"/>
      <c r="AL739" s="70">
        <v>0.31080000000000002</v>
      </c>
      <c r="AM739" s="70"/>
      <c r="AN739" s="70"/>
      <c r="AP739" s="70"/>
      <c r="AQ739" s="70"/>
    </row>
    <row r="740" spans="1:43" ht="12.75" customHeight="1" x14ac:dyDescent="0.2">
      <c r="A740" s="43"/>
      <c r="B740" s="64" t="s">
        <v>1588</v>
      </c>
      <c r="C740" s="65" t="s">
        <v>1587</v>
      </c>
      <c r="D740" s="66">
        <v>1.4E-2</v>
      </c>
      <c r="E740" s="66">
        <v>1.2189999999999999E-2</v>
      </c>
      <c r="F740" s="66">
        <v>1.6969999999999999E-2</v>
      </c>
      <c r="G740" s="66">
        <v>0.10410999999999999</v>
      </c>
      <c r="H740" s="66">
        <v>0.14194000000000001</v>
      </c>
      <c r="I740" s="74">
        <v>1.538E-2</v>
      </c>
      <c r="L740" s="67"/>
      <c r="M740" s="67"/>
      <c r="N740" s="58">
        <f t="shared" si="32"/>
        <v>1.4E-2</v>
      </c>
      <c r="O740" s="67"/>
      <c r="W740" s="77"/>
      <c r="AA740" s="58">
        <f t="shared" si="35"/>
        <v>737</v>
      </c>
      <c r="AB740" s="58" t="s">
        <v>1587</v>
      </c>
      <c r="AC740" s="58" t="s">
        <v>1588</v>
      </c>
      <c r="AE740" s="70"/>
      <c r="AF740" s="71">
        <f t="shared" si="33"/>
        <v>1.5555555555555555E-2</v>
      </c>
      <c r="AG740" s="70">
        <f t="shared" si="34"/>
        <v>1.4E-2</v>
      </c>
      <c r="AH740" s="70">
        <f t="shared" si="41"/>
        <v>1.4E-2</v>
      </c>
      <c r="AI740" s="53"/>
      <c r="AJ740" s="53"/>
      <c r="AK740" s="72"/>
      <c r="AL740" s="70">
        <v>1.4E-2</v>
      </c>
      <c r="AM740" s="70"/>
      <c r="AN740" s="70"/>
      <c r="AP740" s="70"/>
      <c r="AQ740" s="70"/>
    </row>
    <row r="741" spans="1:43" ht="12.75" customHeight="1" x14ac:dyDescent="0.2">
      <c r="A741" s="43"/>
      <c r="B741" s="64" t="s">
        <v>1590</v>
      </c>
      <c r="C741" s="65" t="s">
        <v>1589</v>
      </c>
      <c r="D741" s="66">
        <v>1.4E-2</v>
      </c>
      <c r="E741" s="66">
        <v>1.2189999999999999E-2</v>
      </c>
      <c r="F741" s="66">
        <v>1.6969999999999999E-2</v>
      </c>
      <c r="G741" s="66">
        <v>0.10410999999999999</v>
      </c>
      <c r="H741" s="66">
        <v>0.14194000000000001</v>
      </c>
      <c r="I741" s="74">
        <v>1.538E-2</v>
      </c>
      <c r="L741" s="67"/>
      <c r="M741" s="67"/>
      <c r="N741" s="58">
        <f t="shared" si="32"/>
        <v>1.4E-2</v>
      </c>
      <c r="O741" s="67"/>
      <c r="W741" s="77"/>
      <c r="AA741" s="58">
        <f t="shared" si="35"/>
        <v>738</v>
      </c>
      <c r="AB741" s="58" t="s">
        <v>1589</v>
      </c>
      <c r="AC741" s="58" t="s">
        <v>1590</v>
      </c>
      <c r="AE741" s="70"/>
      <c r="AF741" s="71">
        <f t="shared" si="33"/>
        <v>1.5555555555555555E-2</v>
      </c>
      <c r="AG741" s="70">
        <f t="shared" si="34"/>
        <v>1.4E-2</v>
      </c>
      <c r="AH741" s="70">
        <f t="shared" si="41"/>
        <v>1.4E-2</v>
      </c>
      <c r="AI741" s="53"/>
      <c r="AJ741" s="53"/>
      <c r="AK741" s="72"/>
      <c r="AL741" s="70">
        <v>1.4E-2</v>
      </c>
      <c r="AM741" s="70"/>
      <c r="AN741" s="70"/>
      <c r="AP741" s="70"/>
      <c r="AQ741" s="70"/>
    </row>
    <row r="742" spans="1:43" ht="12.75" customHeight="1" x14ac:dyDescent="0.2">
      <c r="A742" s="43"/>
      <c r="B742" s="64" t="s">
        <v>1592</v>
      </c>
      <c r="C742" s="65" t="s">
        <v>1591</v>
      </c>
      <c r="D742" s="66">
        <v>1.35E-2</v>
      </c>
      <c r="E742" s="66">
        <v>1.175E-2</v>
      </c>
      <c r="F742" s="66">
        <v>1.636E-2</v>
      </c>
      <c r="G742" s="66">
        <v>0.10038999999999999</v>
      </c>
      <c r="H742" s="66">
        <v>0.13686999999999999</v>
      </c>
      <c r="I742" s="74">
        <v>1.4829999999999999E-2</v>
      </c>
      <c r="L742" s="67"/>
      <c r="M742" s="67"/>
      <c r="N742" s="58">
        <f t="shared" si="32"/>
        <v>1.35E-2</v>
      </c>
      <c r="O742" s="67"/>
      <c r="W742" s="77"/>
      <c r="AA742" s="58">
        <f t="shared" si="35"/>
        <v>739</v>
      </c>
      <c r="AB742" s="58" t="s">
        <v>1591</v>
      </c>
      <c r="AC742" s="58" t="s">
        <v>1592</v>
      </c>
      <c r="AE742" s="70"/>
      <c r="AF742" s="71">
        <f t="shared" si="33"/>
        <v>1.4999999999999999E-2</v>
      </c>
      <c r="AG742" s="70">
        <f t="shared" si="34"/>
        <v>1.35E-2</v>
      </c>
      <c r="AH742" s="70">
        <f t="shared" si="41"/>
        <v>1.35E-2</v>
      </c>
      <c r="AI742" s="53"/>
      <c r="AJ742" s="53"/>
      <c r="AK742" s="72"/>
      <c r="AL742" s="70">
        <v>1.35E-2</v>
      </c>
      <c r="AM742" s="70"/>
      <c r="AN742" s="70"/>
      <c r="AP742" s="70"/>
      <c r="AQ742" s="70"/>
    </row>
    <row r="743" spans="1:43" ht="12.75" customHeight="1" x14ac:dyDescent="0.2">
      <c r="A743" s="43"/>
      <c r="B743" s="64" t="s">
        <v>1594</v>
      </c>
      <c r="C743" s="65" t="s">
        <v>1593</v>
      </c>
      <c r="D743" s="66">
        <v>0.55700000000000005</v>
      </c>
      <c r="E743" s="66">
        <v>0.48488999999999999</v>
      </c>
      <c r="F743" s="66">
        <v>0.67513999999999996</v>
      </c>
      <c r="G743" s="66">
        <v>4.1419100000000002</v>
      </c>
      <c r="H743" s="66">
        <v>5.6473100000000001</v>
      </c>
      <c r="I743" s="74">
        <v>0.61192000000000002</v>
      </c>
      <c r="L743" s="67"/>
      <c r="M743" s="67"/>
      <c r="N743" s="58">
        <f t="shared" si="32"/>
        <v>0.55700000000000005</v>
      </c>
      <c r="O743" s="67"/>
      <c r="W743" s="77"/>
      <c r="AA743" s="58">
        <f t="shared" si="35"/>
        <v>740</v>
      </c>
      <c r="AB743" s="58" t="s">
        <v>1593</v>
      </c>
      <c r="AC743" s="58" t="s">
        <v>1594</v>
      </c>
      <c r="AE743" s="70"/>
      <c r="AF743" s="71">
        <f t="shared" si="33"/>
        <v>0.61888888888888893</v>
      </c>
      <c r="AG743" s="70">
        <f t="shared" si="34"/>
        <v>0.55700000000000005</v>
      </c>
      <c r="AH743" s="70">
        <f t="shared" si="41"/>
        <v>0.55700000000000005</v>
      </c>
      <c r="AI743" s="53"/>
      <c r="AJ743" s="53"/>
      <c r="AK743" s="72"/>
      <c r="AL743" s="70">
        <v>0.55700000000000005</v>
      </c>
      <c r="AM743" s="70"/>
      <c r="AN743" s="70"/>
      <c r="AP743" s="70"/>
      <c r="AQ743" s="70"/>
    </row>
    <row r="744" spans="1:43" ht="12.75" customHeight="1" x14ac:dyDescent="0.2">
      <c r="A744" s="43"/>
      <c r="B744" s="64" t="s">
        <v>1596</v>
      </c>
      <c r="C744" s="65" t="s">
        <v>1595</v>
      </c>
      <c r="D744" s="66">
        <v>0.58899999999999997</v>
      </c>
      <c r="E744" s="66">
        <v>0.51273999999999997</v>
      </c>
      <c r="F744" s="66">
        <v>0.71392999999999995</v>
      </c>
      <c r="G744" s="66">
        <v>4.3798599999999999</v>
      </c>
      <c r="H744" s="66">
        <v>5.9717500000000001</v>
      </c>
      <c r="I744" s="74">
        <v>0.64707999999999999</v>
      </c>
      <c r="L744" s="67"/>
      <c r="M744" s="67"/>
      <c r="N744" s="58">
        <f t="shared" si="32"/>
        <v>0.58899999999999997</v>
      </c>
      <c r="O744" s="67"/>
      <c r="W744" s="77"/>
      <c r="AA744" s="58">
        <f t="shared" si="35"/>
        <v>741</v>
      </c>
      <c r="AB744" s="58" t="s">
        <v>1595</v>
      </c>
      <c r="AC744" s="58" t="s">
        <v>1596</v>
      </c>
      <c r="AE744" s="70"/>
      <c r="AF744" s="71">
        <f t="shared" si="33"/>
        <v>0.65444444444444438</v>
      </c>
      <c r="AG744" s="70">
        <f t="shared" si="34"/>
        <v>0.58899999999999997</v>
      </c>
      <c r="AH744" s="70">
        <f t="shared" si="41"/>
        <v>0.58899999999999997</v>
      </c>
      <c r="AI744" s="53"/>
      <c r="AJ744" s="53"/>
      <c r="AK744" s="72"/>
      <c r="AL744" s="70">
        <v>0.58899999999999997</v>
      </c>
      <c r="AM744" s="70"/>
      <c r="AN744" s="70"/>
      <c r="AP744" s="70"/>
      <c r="AQ744" s="70"/>
    </row>
    <row r="745" spans="1:43" ht="12.75" customHeight="1" x14ac:dyDescent="0.2">
      <c r="A745" s="43"/>
      <c r="B745" s="64" t="s">
        <v>148</v>
      </c>
      <c r="C745" s="65" t="s">
        <v>26</v>
      </c>
      <c r="D745" s="66">
        <v>1.5E-3</v>
      </c>
      <c r="E745" s="66">
        <v>1.31E-3</v>
      </c>
      <c r="F745" s="66">
        <v>1.82E-3</v>
      </c>
      <c r="G745" s="66">
        <v>1.116E-2</v>
      </c>
      <c r="H745" s="66">
        <v>1.5219999999999999E-2</v>
      </c>
      <c r="I745" s="74">
        <v>1.65E-3</v>
      </c>
      <c r="L745" s="67"/>
      <c r="M745" s="67"/>
      <c r="N745" s="58">
        <f t="shared" si="32"/>
        <v>1.5011356959919412E-3</v>
      </c>
      <c r="O745" s="67"/>
      <c r="W745" s="77"/>
      <c r="AA745" s="58">
        <f t="shared" si="35"/>
        <v>742</v>
      </c>
      <c r="AB745" s="58" t="s">
        <v>26</v>
      </c>
      <c r="AC745" s="58" t="s">
        <v>148</v>
      </c>
      <c r="AE745" s="70"/>
      <c r="AF745" s="71">
        <f t="shared" si="33"/>
        <v>2.5555555555555553E-3</v>
      </c>
      <c r="AG745" s="70">
        <f t="shared" si="34"/>
        <v>2.3E-3</v>
      </c>
      <c r="AH745" s="70">
        <f t="shared" ref="AH745:AH751" si="42">AI745</f>
        <v>1.5011356959919412E-3</v>
      </c>
      <c r="AI745" s="53">
        <v>1.5011356959919412E-3</v>
      </c>
      <c r="AJ745" s="53"/>
      <c r="AK745" s="72"/>
      <c r="AL745" s="70">
        <f t="shared" ref="AL745:AL753" si="43">AM745</f>
        <v>2.3E-3</v>
      </c>
      <c r="AM745" s="70">
        <v>2.3E-3</v>
      </c>
      <c r="AN745" s="70"/>
      <c r="AP745" s="70"/>
      <c r="AQ745" s="70"/>
    </row>
    <row r="746" spans="1:43" ht="12.75" customHeight="1" x14ac:dyDescent="0.2">
      <c r="A746" s="43"/>
      <c r="B746" s="64" t="s">
        <v>1598</v>
      </c>
      <c r="C746" s="65" t="s">
        <v>1597</v>
      </c>
      <c r="D746" s="66">
        <v>9.1800000000000007E-3</v>
      </c>
      <c r="E746" s="66">
        <v>7.9900000000000006E-3</v>
      </c>
      <c r="F746" s="66">
        <v>1.112E-2</v>
      </c>
      <c r="G746" s="66">
        <v>6.8239999999999995E-2</v>
      </c>
      <c r="H746" s="66">
        <v>9.3039999999999998E-2</v>
      </c>
      <c r="I746" s="74">
        <v>1.008E-2</v>
      </c>
      <c r="L746" s="67"/>
      <c r="M746" s="67"/>
      <c r="N746" s="58">
        <f t="shared" si="32"/>
        <v>9.1764705882352946E-3</v>
      </c>
      <c r="O746" s="67"/>
      <c r="W746" s="77"/>
      <c r="AA746" s="58">
        <f t="shared" si="35"/>
        <v>743</v>
      </c>
      <c r="AB746" s="58" t="s">
        <v>1597</v>
      </c>
      <c r="AC746" s="58" t="s">
        <v>1598</v>
      </c>
      <c r="AE746" s="70"/>
      <c r="AF746" s="71">
        <f t="shared" si="33"/>
        <v>1.3333333333333332E-2</v>
      </c>
      <c r="AG746" s="70">
        <f t="shared" si="34"/>
        <v>1.2E-2</v>
      </c>
      <c r="AH746" s="70">
        <f t="shared" si="42"/>
        <v>9.1764705882352946E-3</v>
      </c>
      <c r="AI746" s="53">
        <v>9.1764705882352946E-3</v>
      </c>
      <c r="AJ746" s="53"/>
      <c r="AK746" s="72"/>
      <c r="AL746" s="70">
        <f t="shared" si="43"/>
        <v>1.2E-2</v>
      </c>
      <c r="AM746" s="70">
        <v>1.2E-2</v>
      </c>
      <c r="AN746" s="70"/>
      <c r="AP746" s="70"/>
      <c r="AQ746" s="70"/>
    </row>
    <row r="747" spans="1:43" ht="12.75" customHeight="1" x14ac:dyDescent="0.2">
      <c r="A747" s="43"/>
      <c r="B747" s="64" t="s">
        <v>1600</v>
      </c>
      <c r="C747" s="65" t="s">
        <v>1599</v>
      </c>
      <c r="D747" s="66">
        <v>7.5300000000000002E-3</v>
      </c>
      <c r="E747" s="66">
        <v>6.5500000000000003E-3</v>
      </c>
      <c r="F747" s="66">
        <v>9.1299999999999992E-3</v>
      </c>
      <c r="G747" s="66">
        <v>5.5989999999999998E-2</v>
      </c>
      <c r="H747" s="66">
        <v>7.6340000000000005E-2</v>
      </c>
      <c r="I747" s="74">
        <v>8.2699999999999996E-3</v>
      </c>
      <c r="L747" s="67"/>
      <c r="M747" s="67"/>
      <c r="N747" s="58">
        <f t="shared" si="32"/>
        <v>7.5294117647058826E-3</v>
      </c>
      <c r="O747" s="67"/>
      <c r="W747" s="77"/>
      <c r="AA747" s="58">
        <f t="shared" si="35"/>
        <v>744</v>
      </c>
      <c r="AB747" s="58" t="s">
        <v>1599</v>
      </c>
      <c r="AC747" s="58" t="s">
        <v>1600</v>
      </c>
      <c r="AE747" s="70"/>
      <c r="AF747" s="71">
        <f t="shared" si="33"/>
        <v>1.2222222222222221E-2</v>
      </c>
      <c r="AG747" s="70">
        <f t="shared" si="34"/>
        <v>1.0999999999999999E-2</v>
      </c>
      <c r="AH747" s="70">
        <f t="shared" si="42"/>
        <v>7.5294117647058826E-3</v>
      </c>
      <c r="AI747" s="53">
        <v>7.5294117647058826E-3</v>
      </c>
      <c r="AJ747" s="53"/>
      <c r="AK747" s="72"/>
      <c r="AL747" s="70">
        <f t="shared" si="43"/>
        <v>1.0999999999999999E-2</v>
      </c>
      <c r="AM747" s="70">
        <v>1.0999999999999999E-2</v>
      </c>
      <c r="AN747" s="70"/>
      <c r="AP747" s="70"/>
      <c r="AQ747" s="70"/>
    </row>
    <row r="748" spans="1:43" ht="12.75" customHeight="1" x14ac:dyDescent="0.2">
      <c r="A748" s="43"/>
      <c r="B748" s="64" t="s">
        <v>1602</v>
      </c>
      <c r="C748" s="65" t="s">
        <v>1601</v>
      </c>
      <c r="D748" s="66">
        <v>8.1200000000000005E-3</v>
      </c>
      <c r="E748" s="66">
        <v>7.0699999999999999E-3</v>
      </c>
      <c r="F748" s="66">
        <v>9.8399999999999998E-3</v>
      </c>
      <c r="G748" s="66">
        <v>6.0359999999999997E-2</v>
      </c>
      <c r="H748" s="66">
        <v>8.2299999999999998E-2</v>
      </c>
      <c r="I748" s="74">
        <v>8.9200000000000008E-3</v>
      </c>
      <c r="L748" s="67"/>
      <c r="M748" s="67"/>
      <c r="N748" s="58">
        <f t="shared" si="32"/>
        <v>8.1176470588235298E-3</v>
      </c>
      <c r="O748" s="67"/>
      <c r="W748" s="77"/>
      <c r="AA748" s="58">
        <f t="shared" si="35"/>
        <v>745</v>
      </c>
      <c r="AB748" s="58" t="s">
        <v>1601</v>
      </c>
      <c r="AC748" s="58" t="s">
        <v>1602</v>
      </c>
      <c r="AE748" s="70"/>
      <c r="AF748" s="71">
        <f t="shared" si="33"/>
        <v>1.2222222222222221E-2</v>
      </c>
      <c r="AG748" s="70">
        <f t="shared" si="34"/>
        <v>1.0999999999999999E-2</v>
      </c>
      <c r="AH748" s="70">
        <f t="shared" si="42"/>
        <v>8.1176470588235298E-3</v>
      </c>
      <c r="AI748" s="53">
        <v>8.1176470588235298E-3</v>
      </c>
      <c r="AJ748" s="53"/>
      <c r="AK748" s="72"/>
      <c r="AL748" s="70">
        <f t="shared" si="43"/>
        <v>1.0999999999999999E-2</v>
      </c>
      <c r="AM748" s="70">
        <v>1.0999999999999999E-2</v>
      </c>
      <c r="AN748" s="70"/>
      <c r="AP748" s="70"/>
      <c r="AQ748" s="70"/>
    </row>
    <row r="749" spans="1:43" ht="12.75" customHeight="1" x14ac:dyDescent="0.2">
      <c r="A749" s="43"/>
      <c r="B749" s="64" t="s">
        <v>1604</v>
      </c>
      <c r="C749" s="65" t="s">
        <v>1603</v>
      </c>
      <c r="D749" s="66">
        <v>8.2400000000000008E-3</v>
      </c>
      <c r="E749" s="66">
        <v>7.1700000000000002E-3</v>
      </c>
      <c r="F749" s="66">
        <v>9.9799999999999993E-3</v>
      </c>
      <c r="G749" s="66">
        <v>6.1240000000000003E-2</v>
      </c>
      <c r="H749" s="66">
        <v>8.3500000000000005E-2</v>
      </c>
      <c r="I749" s="74">
        <v>9.0500000000000008E-3</v>
      </c>
      <c r="L749" s="67"/>
      <c r="M749" s="67"/>
      <c r="N749" s="58">
        <f t="shared" si="32"/>
        <v>8.2352941176470594E-3</v>
      </c>
      <c r="O749" s="67"/>
      <c r="W749" s="77"/>
      <c r="AA749" s="58">
        <f t="shared" si="35"/>
        <v>746</v>
      </c>
      <c r="AB749" s="58" t="s">
        <v>1603</v>
      </c>
      <c r="AC749" s="58" t="s">
        <v>1604</v>
      </c>
      <c r="AE749" s="70"/>
      <c r="AF749" s="71">
        <f t="shared" si="33"/>
        <v>1.2222222222222221E-2</v>
      </c>
      <c r="AG749" s="70">
        <f t="shared" si="34"/>
        <v>1.0999999999999999E-2</v>
      </c>
      <c r="AH749" s="70">
        <f t="shared" si="42"/>
        <v>8.2352941176470594E-3</v>
      </c>
      <c r="AI749" s="53">
        <v>8.2352941176470594E-3</v>
      </c>
      <c r="AJ749" s="53"/>
      <c r="AK749" s="72"/>
      <c r="AL749" s="70">
        <f t="shared" si="43"/>
        <v>1.0999999999999999E-2</v>
      </c>
      <c r="AM749" s="70">
        <v>1.0999999999999999E-2</v>
      </c>
      <c r="AN749" s="70"/>
      <c r="AP749" s="70"/>
      <c r="AQ749" s="70"/>
    </row>
    <row r="750" spans="1:43" ht="12.75" customHeight="1" x14ac:dyDescent="0.2">
      <c r="A750" s="43"/>
      <c r="B750" s="64" t="s">
        <v>1606</v>
      </c>
      <c r="C750" s="65" t="s">
        <v>1605</v>
      </c>
      <c r="D750" s="66">
        <v>8.8199999999999997E-3</v>
      </c>
      <c r="E750" s="66">
        <v>7.6800000000000002E-3</v>
      </c>
      <c r="F750" s="66">
        <v>1.069E-2</v>
      </c>
      <c r="G750" s="66">
        <v>6.5610000000000002E-2</v>
      </c>
      <c r="H750" s="66">
        <v>8.9459999999999998E-2</v>
      </c>
      <c r="I750" s="74">
        <v>9.6900000000000007E-3</v>
      </c>
      <c r="L750" s="67"/>
      <c r="M750" s="67"/>
      <c r="N750" s="58">
        <f t="shared" si="32"/>
        <v>8.8235294117647058E-3</v>
      </c>
      <c r="O750" s="67"/>
      <c r="W750" s="77"/>
      <c r="AA750" s="58">
        <f t="shared" si="35"/>
        <v>747</v>
      </c>
      <c r="AB750" s="58" t="s">
        <v>1605</v>
      </c>
      <c r="AC750" s="58" t="s">
        <v>1606</v>
      </c>
      <c r="AE750" s="70"/>
      <c r="AF750" s="71">
        <f t="shared" si="33"/>
        <v>1.3555555555555557E-2</v>
      </c>
      <c r="AG750" s="70">
        <f t="shared" si="34"/>
        <v>1.2200000000000001E-2</v>
      </c>
      <c r="AH750" s="70">
        <f t="shared" si="42"/>
        <v>8.8235294117647058E-3</v>
      </c>
      <c r="AI750" s="53">
        <v>8.8235294117647058E-3</v>
      </c>
      <c r="AJ750" s="53"/>
      <c r="AK750" s="72"/>
      <c r="AL750" s="70">
        <f t="shared" si="43"/>
        <v>1.2200000000000001E-2</v>
      </c>
      <c r="AM750" s="70">
        <v>1.2200000000000001E-2</v>
      </c>
      <c r="AN750" s="70"/>
      <c r="AP750" s="70"/>
      <c r="AQ750" s="70"/>
    </row>
    <row r="751" spans="1:43" ht="12.75" customHeight="1" x14ac:dyDescent="0.2">
      <c r="A751" s="43"/>
      <c r="B751" s="64" t="s">
        <v>1608</v>
      </c>
      <c r="C751" s="65" t="s">
        <v>1607</v>
      </c>
      <c r="D751" s="66">
        <v>8.8199999999999997E-3</v>
      </c>
      <c r="E751" s="66">
        <v>7.6800000000000002E-3</v>
      </c>
      <c r="F751" s="66">
        <v>1.069E-2</v>
      </c>
      <c r="G751" s="66">
        <v>6.5610000000000002E-2</v>
      </c>
      <c r="H751" s="66">
        <v>8.9459999999999998E-2</v>
      </c>
      <c r="I751" s="74">
        <v>9.6900000000000007E-3</v>
      </c>
      <c r="L751" s="67"/>
      <c r="M751" s="67"/>
      <c r="N751" s="58">
        <f t="shared" si="32"/>
        <v>8.8235294117647058E-3</v>
      </c>
      <c r="O751" s="67"/>
      <c r="W751" s="77"/>
      <c r="AA751" s="58">
        <f t="shared" si="35"/>
        <v>748</v>
      </c>
      <c r="AB751" s="58" t="s">
        <v>1607</v>
      </c>
      <c r="AC751" s="58" t="s">
        <v>1608</v>
      </c>
      <c r="AE751" s="70"/>
      <c r="AF751" s="71">
        <f t="shared" si="33"/>
        <v>1.3555555555555557E-2</v>
      </c>
      <c r="AG751" s="70">
        <f t="shared" si="34"/>
        <v>1.2200000000000001E-2</v>
      </c>
      <c r="AH751" s="70">
        <f t="shared" si="42"/>
        <v>8.8235294117647058E-3</v>
      </c>
      <c r="AI751" s="53">
        <v>8.8235294117647058E-3</v>
      </c>
      <c r="AJ751" s="53"/>
      <c r="AK751" s="72"/>
      <c r="AL751" s="70">
        <f t="shared" si="43"/>
        <v>1.2200000000000001E-2</v>
      </c>
      <c r="AM751" s="70">
        <v>1.2200000000000001E-2</v>
      </c>
      <c r="AN751" s="70"/>
      <c r="AP751" s="70"/>
      <c r="AQ751" s="70"/>
    </row>
    <row r="752" spans="1:43" ht="12.75" customHeight="1" x14ac:dyDescent="0.2">
      <c r="A752" s="43"/>
      <c r="B752" s="64" t="s">
        <v>1610</v>
      </c>
      <c r="C752" s="65" t="s">
        <v>1609</v>
      </c>
      <c r="D752" s="66">
        <v>0.36552000000000001</v>
      </c>
      <c r="E752" s="66">
        <v>0.31819999999999998</v>
      </c>
      <c r="F752" s="66">
        <v>0.44305</v>
      </c>
      <c r="G752" s="66">
        <v>2.7180599999999999</v>
      </c>
      <c r="H752" s="66">
        <v>3.7059600000000001</v>
      </c>
      <c r="I752" s="74">
        <v>0.40155999999999997</v>
      </c>
      <c r="L752" s="67"/>
      <c r="M752" s="67"/>
      <c r="N752" s="58">
        <f t="shared" si="32"/>
        <v>0.36552222222222225</v>
      </c>
      <c r="O752" s="67"/>
      <c r="W752" s="77"/>
      <c r="AA752" s="58">
        <f t="shared" si="35"/>
        <v>749</v>
      </c>
      <c r="AB752" s="75" t="s">
        <v>1609</v>
      </c>
      <c r="AC752" s="58" t="s">
        <v>1610</v>
      </c>
      <c r="AE752" s="70"/>
      <c r="AF752" s="71">
        <f t="shared" si="33"/>
        <v>0.40613580246913583</v>
      </c>
      <c r="AG752" s="70">
        <f t="shared" si="34"/>
        <v>0.36552222222222225</v>
      </c>
      <c r="AH752" s="70">
        <f t="shared" ref="AH752:AH774" si="44">AG752</f>
        <v>0.36552222222222225</v>
      </c>
      <c r="AI752" s="53"/>
      <c r="AJ752" s="53"/>
      <c r="AK752" s="72"/>
      <c r="AL752" s="70">
        <f t="shared" si="43"/>
        <v>0.36552222222222225</v>
      </c>
      <c r="AM752" s="70">
        <v>0.36552222222222225</v>
      </c>
      <c r="AN752" s="70"/>
      <c r="AP752" s="70"/>
      <c r="AQ752" s="70"/>
    </row>
    <row r="753" spans="1:43" ht="12.75" customHeight="1" x14ac:dyDescent="0.2">
      <c r="A753" s="43"/>
      <c r="B753" s="64" t="s">
        <v>1612</v>
      </c>
      <c r="C753" s="65" t="s">
        <v>1611</v>
      </c>
      <c r="D753" s="66">
        <v>0.20250000000000001</v>
      </c>
      <c r="E753" s="66">
        <v>0.17627999999999999</v>
      </c>
      <c r="F753" s="66">
        <v>0.24545</v>
      </c>
      <c r="G753" s="66">
        <v>1.5058100000000001</v>
      </c>
      <c r="H753" s="66">
        <v>2.0531100000000002</v>
      </c>
      <c r="I753" s="74">
        <v>0.22247</v>
      </c>
      <c r="L753" s="67"/>
      <c r="M753" s="67"/>
      <c r="N753" s="58">
        <f t="shared" si="32"/>
        <v>0.20250000000000001</v>
      </c>
      <c r="O753" s="67"/>
      <c r="W753" s="77"/>
      <c r="AA753" s="58">
        <f t="shared" si="35"/>
        <v>750</v>
      </c>
      <c r="AB753" s="58" t="s">
        <v>1611</v>
      </c>
      <c r="AC753" s="58" t="s">
        <v>1612</v>
      </c>
      <c r="AE753" s="70"/>
      <c r="AF753" s="71">
        <f t="shared" si="33"/>
        <v>0.22500000000000001</v>
      </c>
      <c r="AG753" s="70">
        <f t="shared" si="34"/>
        <v>0.20250000000000001</v>
      </c>
      <c r="AH753" s="70">
        <f t="shared" si="44"/>
        <v>0.20250000000000001</v>
      </c>
      <c r="AI753" s="53"/>
      <c r="AJ753" s="53"/>
      <c r="AK753" s="72"/>
      <c r="AL753" s="70">
        <f t="shared" si="43"/>
        <v>0.20250000000000001</v>
      </c>
      <c r="AM753" s="70">
        <v>0.20250000000000001</v>
      </c>
      <c r="AN753" s="70"/>
      <c r="AP753" s="70"/>
      <c r="AQ753" s="70"/>
    </row>
    <row r="754" spans="1:43" ht="12.75" customHeight="1" x14ac:dyDescent="0.2">
      <c r="A754" s="43"/>
      <c r="B754" s="64" t="s">
        <v>1614</v>
      </c>
      <c r="C754" s="65" t="s">
        <v>1613</v>
      </c>
      <c r="D754" s="66">
        <v>0.20880000000000001</v>
      </c>
      <c r="E754" s="66">
        <v>0.18176999999999999</v>
      </c>
      <c r="F754" s="66">
        <v>0.25308999999999998</v>
      </c>
      <c r="G754" s="66">
        <v>1.5526599999999999</v>
      </c>
      <c r="H754" s="66">
        <v>2.1169799999999999</v>
      </c>
      <c r="I754" s="74">
        <v>0.22939000000000001</v>
      </c>
      <c r="L754" s="67"/>
      <c r="M754" s="67"/>
      <c r="N754" s="58">
        <f t="shared" si="32"/>
        <v>0.20880000000000001</v>
      </c>
      <c r="O754" s="67"/>
      <c r="W754" s="77"/>
      <c r="AA754" s="58">
        <f t="shared" si="35"/>
        <v>751</v>
      </c>
      <c r="AB754" s="58" t="s">
        <v>1613</v>
      </c>
      <c r="AC754" s="58" t="s">
        <v>1614</v>
      </c>
      <c r="AE754" s="70"/>
      <c r="AF754" s="71">
        <f t="shared" si="33"/>
        <v>0.23200000000000001</v>
      </c>
      <c r="AG754" s="70">
        <f t="shared" si="34"/>
        <v>0.20880000000000001</v>
      </c>
      <c r="AH754" s="70">
        <f t="shared" si="44"/>
        <v>0.20880000000000001</v>
      </c>
      <c r="AI754" s="53"/>
      <c r="AJ754" s="53"/>
      <c r="AK754" s="72"/>
      <c r="AL754" s="70">
        <v>0.20880000000000001</v>
      </c>
      <c r="AM754" s="70"/>
      <c r="AN754" s="70"/>
      <c r="AP754" s="70"/>
      <c r="AQ754" s="70"/>
    </row>
    <row r="755" spans="1:43" ht="12.75" customHeight="1" x14ac:dyDescent="0.2">
      <c r="A755" s="43"/>
      <c r="B755" s="64" t="s">
        <v>1616</v>
      </c>
      <c r="C755" s="65" t="s">
        <v>1615</v>
      </c>
      <c r="D755" s="66">
        <v>0.2278</v>
      </c>
      <c r="E755" s="66">
        <v>0.19830999999999999</v>
      </c>
      <c r="F755" s="66">
        <v>0.27611999999999998</v>
      </c>
      <c r="G755" s="66">
        <v>1.69394</v>
      </c>
      <c r="H755" s="66">
        <v>2.3096199999999998</v>
      </c>
      <c r="I755" s="74">
        <v>0.25025999999999998</v>
      </c>
      <c r="L755" s="67"/>
      <c r="M755" s="67"/>
      <c r="N755" s="58">
        <f t="shared" si="32"/>
        <v>0.2278</v>
      </c>
      <c r="O755" s="67"/>
      <c r="W755" s="77"/>
      <c r="AA755" s="58">
        <f t="shared" si="35"/>
        <v>752</v>
      </c>
      <c r="AB755" s="58" t="s">
        <v>1615</v>
      </c>
      <c r="AC755" s="58" t="s">
        <v>1616</v>
      </c>
      <c r="AE755" s="70"/>
      <c r="AF755" s="71">
        <f t="shared" si="33"/>
        <v>0.25311111111111112</v>
      </c>
      <c r="AG755" s="70">
        <f t="shared" si="34"/>
        <v>0.2278</v>
      </c>
      <c r="AH755" s="70">
        <f t="shared" si="44"/>
        <v>0.2278</v>
      </c>
      <c r="AI755" s="53"/>
      <c r="AJ755" s="53"/>
      <c r="AK755" s="72"/>
      <c r="AL755" s="70">
        <v>0.2278</v>
      </c>
      <c r="AM755" s="70"/>
      <c r="AN755" s="70"/>
      <c r="AP755" s="70"/>
      <c r="AQ755" s="70"/>
    </row>
    <row r="756" spans="1:43" ht="12.75" customHeight="1" x14ac:dyDescent="0.2">
      <c r="A756" s="43"/>
      <c r="B756" s="64" t="s">
        <v>1618</v>
      </c>
      <c r="C756" s="65" t="s">
        <v>1617</v>
      </c>
      <c r="D756" s="66">
        <v>0.2132</v>
      </c>
      <c r="E756" s="66">
        <v>0.18559999999999999</v>
      </c>
      <c r="F756" s="66">
        <v>0.25841999999999998</v>
      </c>
      <c r="G756" s="66">
        <v>1.58538</v>
      </c>
      <c r="H756" s="66">
        <v>2.1615899999999999</v>
      </c>
      <c r="I756" s="74">
        <v>0.23422000000000001</v>
      </c>
      <c r="L756" s="67"/>
      <c r="M756" s="67"/>
      <c r="N756" s="58">
        <f t="shared" si="32"/>
        <v>0.2132</v>
      </c>
      <c r="O756" s="67"/>
      <c r="W756" s="77"/>
      <c r="AA756" s="58">
        <f t="shared" si="35"/>
        <v>753</v>
      </c>
      <c r="AB756" s="58" t="s">
        <v>1617</v>
      </c>
      <c r="AC756" s="58" t="s">
        <v>1618</v>
      </c>
      <c r="AE756" s="70"/>
      <c r="AF756" s="71">
        <f t="shared" si="33"/>
        <v>0.23688888888888887</v>
      </c>
      <c r="AG756" s="70">
        <f t="shared" si="34"/>
        <v>0.2132</v>
      </c>
      <c r="AH756" s="70">
        <f t="shared" si="44"/>
        <v>0.2132</v>
      </c>
      <c r="AI756" s="53"/>
      <c r="AJ756" s="53"/>
      <c r="AK756" s="72"/>
      <c r="AL756" s="70">
        <v>0.2132</v>
      </c>
      <c r="AM756" s="70"/>
      <c r="AN756" s="70"/>
      <c r="AP756" s="70"/>
      <c r="AQ756" s="70"/>
    </row>
    <row r="757" spans="1:43" ht="12.75" customHeight="1" x14ac:dyDescent="0.2">
      <c r="A757" s="43"/>
      <c r="B757" s="64" t="s">
        <v>1620</v>
      </c>
      <c r="C757" s="65" t="s">
        <v>1619</v>
      </c>
      <c r="D757" s="66">
        <v>0.25</v>
      </c>
      <c r="E757" s="66">
        <v>0.21762999999999999</v>
      </c>
      <c r="F757" s="66">
        <v>0.30302000000000001</v>
      </c>
      <c r="G757" s="66">
        <v>1.85903</v>
      </c>
      <c r="H757" s="66">
        <v>2.5347</v>
      </c>
      <c r="I757" s="74">
        <v>0.27465000000000001</v>
      </c>
      <c r="L757" s="67"/>
      <c r="M757" s="67"/>
      <c r="N757" s="58">
        <f t="shared" si="32"/>
        <v>0.25</v>
      </c>
      <c r="O757" s="67"/>
      <c r="W757" s="77"/>
      <c r="AA757" s="58">
        <f t="shared" si="35"/>
        <v>754</v>
      </c>
      <c r="AB757" s="58" t="s">
        <v>1619</v>
      </c>
      <c r="AC757" s="58" t="s">
        <v>1620</v>
      </c>
      <c r="AE757" s="70"/>
      <c r="AF757" s="71">
        <f t="shared" si="33"/>
        <v>0.27777777777777779</v>
      </c>
      <c r="AG757" s="70">
        <f t="shared" si="34"/>
        <v>0.25</v>
      </c>
      <c r="AH757" s="70">
        <f t="shared" si="44"/>
        <v>0.25</v>
      </c>
      <c r="AI757" s="53"/>
      <c r="AJ757" s="53"/>
      <c r="AK757" s="72"/>
      <c r="AL757" s="70">
        <v>0.25</v>
      </c>
      <c r="AM757" s="70"/>
      <c r="AN757" s="70"/>
      <c r="AP757" s="70"/>
      <c r="AQ757" s="70"/>
    </row>
    <row r="758" spans="1:43" ht="12.75" customHeight="1" x14ac:dyDescent="0.2">
      <c r="A758" s="43"/>
      <c r="B758" s="64" t="s">
        <v>1622</v>
      </c>
      <c r="C758" s="65" t="s">
        <v>1621</v>
      </c>
      <c r="D758" s="66">
        <v>0.2278</v>
      </c>
      <c r="E758" s="66">
        <v>0.19830999999999999</v>
      </c>
      <c r="F758" s="66">
        <v>0.27611999999999998</v>
      </c>
      <c r="G758" s="66">
        <v>1.69394</v>
      </c>
      <c r="H758" s="66">
        <v>2.3096199999999998</v>
      </c>
      <c r="I758" s="74">
        <v>0.25025999999999998</v>
      </c>
      <c r="L758" s="67"/>
      <c r="M758" s="67"/>
      <c r="N758" s="58">
        <f t="shared" si="32"/>
        <v>0.2278</v>
      </c>
      <c r="O758" s="67"/>
      <c r="W758" s="77"/>
      <c r="AA758" s="58">
        <f t="shared" si="35"/>
        <v>755</v>
      </c>
      <c r="AB758" s="58" t="s">
        <v>1621</v>
      </c>
      <c r="AC758" s="58" t="s">
        <v>1622</v>
      </c>
      <c r="AE758" s="70"/>
      <c r="AF758" s="71">
        <f t="shared" si="33"/>
        <v>0.25311111111111112</v>
      </c>
      <c r="AG758" s="70">
        <f t="shared" si="34"/>
        <v>0.2278</v>
      </c>
      <c r="AH758" s="70">
        <f t="shared" si="44"/>
        <v>0.2278</v>
      </c>
      <c r="AI758" s="53"/>
      <c r="AJ758" s="53"/>
      <c r="AK758" s="72"/>
      <c r="AL758" s="70">
        <v>0.2278</v>
      </c>
      <c r="AM758" s="70"/>
      <c r="AN758" s="70"/>
      <c r="AP758" s="70"/>
      <c r="AQ758" s="70"/>
    </row>
    <row r="759" spans="1:43" ht="12.75" customHeight="1" x14ac:dyDescent="0.2">
      <c r="A759" s="43"/>
      <c r="B759" s="64" t="s">
        <v>1624</v>
      </c>
      <c r="C759" s="65" t="s">
        <v>1623</v>
      </c>
      <c r="D759" s="66">
        <v>2.3723299999999998</v>
      </c>
      <c r="E759" s="66">
        <v>2.0651899999999999</v>
      </c>
      <c r="F759" s="66">
        <v>2.8755099999999998</v>
      </c>
      <c r="G759" s="66">
        <v>17.640910000000002</v>
      </c>
      <c r="H759" s="66">
        <v>24.052610000000001</v>
      </c>
      <c r="I759" s="74">
        <v>2.6062500000000002</v>
      </c>
      <c r="L759" s="67"/>
      <c r="M759" s="67"/>
      <c r="N759" s="58">
        <f t="shared" si="32"/>
        <v>2.3723333333333336</v>
      </c>
      <c r="O759" s="67"/>
      <c r="W759" s="77"/>
      <c r="AA759" s="58">
        <f t="shared" si="35"/>
        <v>756</v>
      </c>
      <c r="AB759" s="82" t="s">
        <v>1623</v>
      </c>
      <c r="AC759" s="58" t="s">
        <v>1624</v>
      </c>
      <c r="AE759" s="70"/>
      <c r="AF759" s="71">
        <f t="shared" si="33"/>
        <v>2.635925925925926</v>
      </c>
      <c r="AG759" s="70">
        <f t="shared" si="34"/>
        <v>2.3723333333333336</v>
      </c>
      <c r="AH759" s="70">
        <f t="shared" si="44"/>
        <v>2.3723333333333336</v>
      </c>
      <c r="AI759" s="53"/>
      <c r="AJ759" s="53"/>
      <c r="AK759" s="72"/>
      <c r="AL759" s="70">
        <v>2.3723333333333336</v>
      </c>
      <c r="AM759" s="70"/>
      <c r="AN759" s="70"/>
      <c r="AP759" s="70"/>
      <c r="AQ759" s="70"/>
    </row>
    <row r="760" spans="1:43" ht="12.75" customHeight="1" x14ac:dyDescent="0.2">
      <c r="A760" s="43"/>
      <c r="B760" s="64" t="s">
        <v>1626</v>
      </c>
      <c r="C760" s="65" t="s">
        <v>1625</v>
      </c>
      <c r="D760" s="66">
        <v>0.27500000000000002</v>
      </c>
      <c r="E760" s="66">
        <v>0.2394</v>
      </c>
      <c r="F760" s="66">
        <v>0.33333000000000002</v>
      </c>
      <c r="G760" s="66">
        <v>2.0449299999999999</v>
      </c>
      <c r="H760" s="66">
        <v>2.78817</v>
      </c>
      <c r="I760" s="74">
        <v>0.30212</v>
      </c>
      <c r="L760" s="67"/>
      <c r="M760" s="67"/>
      <c r="N760" s="58">
        <f t="shared" si="32"/>
        <v>0.27500000000000002</v>
      </c>
      <c r="O760" s="67"/>
      <c r="W760" s="77"/>
      <c r="AA760" s="58">
        <f t="shared" si="35"/>
        <v>757</v>
      </c>
      <c r="AB760" s="58" t="s">
        <v>1625</v>
      </c>
      <c r="AC760" s="58" t="s">
        <v>1626</v>
      </c>
      <c r="AE760" s="70"/>
      <c r="AF760" s="71">
        <f t="shared" si="33"/>
        <v>0.30555555555555558</v>
      </c>
      <c r="AG760" s="70">
        <f t="shared" si="34"/>
        <v>0.27500000000000002</v>
      </c>
      <c r="AH760" s="70">
        <f t="shared" si="44"/>
        <v>0.27500000000000002</v>
      </c>
      <c r="AI760" s="53"/>
      <c r="AJ760" s="53"/>
      <c r="AK760" s="72"/>
      <c r="AL760" s="70">
        <v>0.27500000000000002</v>
      </c>
      <c r="AM760" s="70"/>
      <c r="AN760" s="70"/>
      <c r="AP760" s="70"/>
      <c r="AQ760" s="70"/>
    </row>
    <row r="761" spans="1:43" ht="12.75" customHeight="1" x14ac:dyDescent="0.2">
      <c r="A761" s="43"/>
      <c r="B761" s="64" t="s">
        <v>1628</v>
      </c>
      <c r="C761" s="65" t="s">
        <v>1627</v>
      </c>
      <c r="D761" s="66">
        <v>0.18010000000000001</v>
      </c>
      <c r="E761" s="66">
        <v>0.15678</v>
      </c>
      <c r="F761" s="66">
        <v>0.21829999999999999</v>
      </c>
      <c r="G761" s="66">
        <v>1.33924</v>
      </c>
      <c r="H761" s="66">
        <v>1.8260000000000001</v>
      </c>
      <c r="I761" s="74">
        <v>0.19786000000000001</v>
      </c>
      <c r="L761" s="67"/>
      <c r="M761" s="67"/>
      <c r="N761" s="58">
        <f t="shared" si="32"/>
        <v>0.18010000000000001</v>
      </c>
      <c r="O761" s="67"/>
      <c r="W761" s="77"/>
      <c r="AA761" s="58">
        <f t="shared" si="35"/>
        <v>758</v>
      </c>
      <c r="AB761" s="58" t="s">
        <v>1627</v>
      </c>
      <c r="AC761" s="58" t="s">
        <v>1628</v>
      </c>
      <c r="AE761" s="70"/>
      <c r="AF761" s="71">
        <f t="shared" si="33"/>
        <v>0.20011111111111113</v>
      </c>
      <c r="AG761" s="70">
        <f t="shared" si="34"/>
        <v>0.18010000000000001</v>
      </c>
      <c r="AH761" s="70">
        <f t="shared" si="44"/>
        <v>0.18010000000000001</v>
      </c>
      <c r="AI761" s="53"/>
      <c r="AJ761" s="53"/>
      <c r="AK761" s="72"/>
      <c r="AL761" s="70">
        <v>0.18010000000000001</v>
      </c>
      <c r="AM761" s="70"/>
      <c r="AN761" s="70"/>
      <c r="AP761" s="70"/>
      <c r="AQ761" s="70"/>
    </row>
    <row r="762" spans="1:43" ht="12.75" customHeight="1" x14ac:dyDescent="0.2">
      <c r="A762" s="43"/>
      <c r="B762" s="64" t="s">
        <v>1630</v>
      </c>
      <c r="C762" s="65" t="s">
        <v>1629</v>
      </c>
      <c r="D762" s="66">
        <v>0.27500000000000002</v>
      </c>
      <c r="E762" s="66">
        <v>0.2394</v>
      </c>
      <c r="F762" s="66">
        <v>0.33333000000000002</v>
      </c>
      <c r="G762" s="66">
        <v>2.0449299999999999</v>
      </c>
      <c r="H762" s="66">
        <v>2.78817</v>
      </c>
      <c r="I762" s="74">
        <v>0.30212</v>
      </c>
      <c r="L762" s="67"/>
      <c r="M762" s="67"/>
      <c r="N762" s="58">
        <f t="shared" si="32"/>
        <v>0.27500000000000002</v>
      </c>
      <c r="O762" s="67"/>
      <c r="W762" s="77"/>
      <c r="AA762" s="58">
        <f t="shared" si="35"/>
        <v>759</v>
      </c>
      <c r="AB762" s="58" t="s">
        <v>1629</v>
      </c>
      <c r="AC762" s="58" t="s">
        <v>1630</v>
      </c>
      <c r="AE762" s="70"/>
      <c r="AF762" s="71">
        <f t="shared" si="33"/>
        <v>0.30555555555555558</v>
      </c>
      <c r="AG762" s="70">
        <f t="shared" si="34"/>
        <v>0.27500000000000002</v>
      </c>
      <c r="AH762" s="70">
        <f t="shared" si="44"/>
        <v>0.27500000000000002</v>
      </c>
      <c r="AI762" s="53"/>
      <c r="AJ762" s="53"/>
      <c r="AK762" s="72"/>
      <c r="AL762" s="70">
        <v>0.27500000000000002</v>
      </c>
      <c r="AM762" s="70"/>
      <c r="AN762" s="70"/>
      <c r="AP762" s="70"/>
      <c r="AQ762" s="70"/>
    </row>
    <row r="763" spans="1:43" ht="12.75" customHeight="1" x14ac:dyDescent="0.2">
      <c r="A763" s="43"/>
      <c r="B763" s="64" t="s">
        <v>1632</v>
      </c>
      <c r="C763" s="65" t="s">
        <v>1631</v>
      </c>
      <c r="D763" s="66">
        <v>0.17949999999999999</v>
      </c>
      <c r="E763" s="66">
        <v>0.15626000000000001</v>
      </c>
      <c r="F763" s="66">
        <v>0.21757000000000001</v>
      </c>
      <c r="G763" s="66">
        <v>1.3347800000000001</v>
      </c>
      <c r="H763" s="66">
        <v>1.8199099999999999</v>
      </c>
      <c r="I763" s="74">
        <v>0.19719999999999999</v>
      </c>
      <c r="L763" s="67"/>
      <c r="M763" s="67"/>
      <c r="N763" s="58">
        <f t="shared" si="32"/>
        <v>0.17949999999999999</v>
      </c>
      <c r="O763" s="67"/>
      <c r="W763" s="77"/>
      <c r="AA763" s="58">
        <f t="shared" si="35"/>
        <v>760</v>
      </c>
      <c r="AB763" s="58" t="s">
        <v>1631</v>
      </c>
      <c r="AC763" s="58" t="s">
        <v>1632</v>
      </c>
      <c r="AE763" s="70"/>
      <c r="AF763" s="71">
        <f t="shared" si="33"/>
        <v>0.19944444444444442</v>
      </c>
      <c r="AG763" s="70">
        <f t="shared" si="34"/>
        <v>0.17949999999999999</v>
      </c>
      <c r="AH763" s="70">
        <f t="shared" si="44"/>
        <v>0.17949999999999999</v>
      </c>
      <c r="AI763" s="53"/>
      <c r="AJ763" s="53"/>
      <c r="AK763" s="72"/>
      <c r="AL763" s="70">
        <v>0.17949999999999999</v>
      </c>
      <c r="AM763" s="70"/>
      <c r="AN763" s="70"/>
      <c r="AP763" s="70"/>
      <c r="AQ763" s="70"/>
    </row>
    <row r="764" spans="1:43" ht="12.75" customHeight="1" x14ac:dyDescent="0.2">
      <c r="A764" s="43"/>
      <c r="B764" s="64" t="s">
        <v>1634</v>
      </c>
      <c r="C764" s="65" t="s">
        <v>1633</v>
      </c>
      <c r="D764" s="66">
        <v>0.26960000000000001</v>
      </c>
      <c r="E764" s="66">
        <v>0.23469000000000001</v>
      </c>
      <c r="F764" s="66">
        <v>0.32678000000000001</v>
      </c>
      <c r="G764" s="66">
        <v>2.0047700000000002</v>
      </c>
      <c r="H764" s="66">
        <v>2.7334200000000002</v>
      </c>
      <c r="I764" s="74">
        <v>0.29618</v>
      </c>
      <c r="L764" s="67"/>
      <c r="M764" s="67"/>
      <c r="N764" s="58">
        <f t="shared" si="32"/>
        <v>0.26960000000000001</v>
      </c>
      <c r="O764" s="67"/>
      <c r="W764" s="77"/>
      <c r="AA764" s="58">
        <f t="shared" si="35"/>
        <v>761</v>
      </c>
      <c r="AB764" s="58" t="s">
        <v>1633</v>
      </c>
      <c r="AC764" s="58" t="s">
        <v>1634</v>
      </c>
      <c r="AE764" s="70"/>
      <c r="AF764" s="71">
        <f t="shared" si="33"/>
        <v>0.29955555555555557</v>
      </c>
      <c r="AG764" s="70">
        <f t="shared" si="34"/>
        <v>0.26960000000000001</v>
      </c>
      <c r="AH764" s="70">
        <f t="shared" si="44"/>
        <v>0.26960000000000001</v>
      </c>
      <c r="AI764" s="53"/>
      <c r="AJ764" s="53"/>
      <c r="AK764" s="72"/>
      <c r="AL764" s="70">
        <v>0.26960000000000001</v>
      </c>
      <c r="AM764" s="70"/>
      <c r="AN764" s="70"/>
      <c r="AP764" s="70"/>
      <c r="AQ764" s="70"/>
    </row>
    <row r="765" spans="1:43" ht="12.75" customHeight="1" x14ac:dyDescent="0.2">
      <c r="A765" s="43"/>
      <c r="B765" s="64" t="s">
        <v>1636</v>
      </c>
      <c r="C765" s="65" t="s">
        <v>1635</v>
      </c>
      <c r="D765" s="66">
        <v>0.27239999999999998</v>
      </c>
      <c r="E765" s="66">
        <v>0.23713000000000001</v>
      </c>
      <c r="F765" s="66">
        <v>0.33017999999999997</v>
      </c>
      <c r="G765" s="66">
        <v>2.0255899999999998</v>
      </c>
      <c r="H765" s="66">
        <v>2.7618100000000001</v>
      </c>
      <c r="I765" s="74">
        <v>0.29926000000000003</v>
      </c>
      <c r="L765" s="67"/>
      <c r="M765" s="67"/>
      <c r="N765" s="58">
        <f t="shared" si="32"/>
        <v>0.27239999999999998</v>
      </c>
      <c r="O765" s="67"/>
      <c r="W765" s="77"/>
      <c r="AA765" s="58">
        <f t="shared" si="35"/>
        <v>762</v>
      </c>
      <c r="AB765" s="58" t="s">
        <v>1635</v>
      </c>
      <c r="AC765" s="58" t="s">
        <v>1636</v>
      </c>
      <c r="AE765" s="70"/>
      <c r="AF765" s="71">
        <f t="shared" si="33"/>
        <v>0.30266666666666664</v>
      </c>
      <c r="AG765" s="70">
        <f t="shared" si="34"/>
        <v>0.27239999999999998</v>
      </c>
      <c r="AH765" s="70">
        <f t="shared" si="44"/>
        <v>0.27239999999999998</v>
      </c>
      <c r="AI765" s="53"/>
      <c r="AJ765" s="53"/>
      <c r="AK765" s="72"/>
      <c r="AL765" s="70">
        <v>0.27239999999999998</v>
      </c>
      <c r="AM765" s="70"/>
      <c r="AN765" s="70"/>
      <c r="AP765" s="70"/>
      <c r="AQ765" s="70"/>
    </row>
    <row r="766" spans="1:43" ht="12.75" customHeight="1" x14ac:dyDescent="0.2">
      <c r="A766" s="43"/>
      <c r="B766" s="64" t="s">
        <v>1638</v>
      </c>
      <c r="C766" s="65" t="s">
        <v>1637</v>
      </c>
      <c r="D766" s="66">
        <v>0.22539999999999999</v>
      </c>
      <c r="E766" s="66">
        <v>0.19622000000000001</v>
      </c>
      <c r="F766" s="66">
        <v>0.27321000000000001</v>
      </c>
      <c r="G766" s="66">
        <v>1.6760999999999999</v>
      </c>
      <c r="H766" s="66">
        <v>2.2852899999999998</v>
      </c>
      <c r="I766" s="74">
        <v>0.24762000000000001</v>
      </c>
      <c r="L766" s="67"/>
      <c r="M766" s="67"/>
      <c r="N766" s="58">
        <f t="shared" si="32"/>
        <v>0.22539999999999999</v>
      </c>
      <c r="O766" s="67"/>
      <c r="W766" s="77"/>
      <c r="AA766" s="58">
        <f t="shared" si="35"/>
        <v>763</v>
      </c>
      <c r="AB766" s="58" t="s">
        <v>1637</v>
      </c>
      <c r="AC766" s="58" t="s">
        <v>1638</v>
      </c>
      <c r="AE766" s="70"/>
      <c r="AF766" s="71">
        <f t="shared" si="33"/>
        <v>0.25044444444444441</v>
      </c>
      <c r="AG766" s="70">
        <f t="shared" si="34"/>
        <v>0.22539999999999999</v>
      </c>
      <c r="AH766" s="70">
        <f t="shared" si="44"/>
        <v>0.22539999999999999</v>
      </c>
      <c r="AI766" s="53"/>
      <c r="AJ766" s="53"/>
      <c r="AK766" s="72"/>
      <c r="AL766" s="70">
        <v>0.22539999999999999</v>
      </c>
      <c r="AM766" s="70"/>
      <c r="AN766" s="70"/>
      <c r="AP766" s="70"/>
      <c r="AQ766" s="70"/>
    </row>
    <row r="767" spans="1:43" ht="12.75" customHeight="1" x14ac:dyDescent="0.2">
      <c r="A767" s="43"/>
      <c r="B767" s="64" t="s">
        <v>1640</v>
      </c>
      <c r="C767" s="65" t="s">
        <v>1639</v>
      </c>
      <c r="D767" s="66">
        <v>0.27500000000000002</v>
      </c>
      <c r="E767" s="66">
        <v>0.2394</v>
      </c>
      <c r="F767" s="66">
        <v>0.33333000000000002</v>
      </c>
      <c r="G767" s="66">
        <v>2.0449299999999999</v>
      </c>
      <c r="H767" s="66">
        <v>2.78817</v>
      </c>
      <c r="I767" s="74">
        <v>0.30212</v>
      </c>
      <c r="L767" s="67"/>
      <c r="M767" s="67"/>
      <c r="N767" s="58">
        <f t="shared" si="32"/>
        <v>0.27500000000000002</v>
      </c>
      <c r="O767" s="67"/>
      <c r="W767" s="77"/>
      <c r="AA767" s="58">
        <f t="shared" si="35"/>
        <v>764</v>
      </c>
      <c r="AB767" s="58" t="s">
        <v>1639</v>
      </c>
      <c r="AC767" s="58" t="s">
        <v>1640</v>
      </c>
      <c r="AE767" s="70"/>
      <c r="AF767" s="71">
        <f t="shared" si="33"/>
        <v>0.30555555555555558</v>
      </c>
      <c r="AG767" s="70">
        <f t="shared" si="34"/>
        <v>0.27500000000000002</v>
      </c>
      <c r="AH767" s="70">
        <f t="shared" si="44"/>
        <v>0.27500000000000002</v>
      </c>
      <c r="AI767" s="53"/>
      <c r="AJ767" s="53"/>
      <c r="AK767" s="72"/>
      <c r="AL767" s="70">
        <v>0.27500000000000002</v>
      </c>
      <c r="AM767" s="70"/>
      <c r="AN767" s="70"/>
      <c r="AP767" s="70"/>
      <c r="AQ767" s="70"/>
    </row>
    <row r="768" spans="1:43" ht="12.75" customHeight="1" x14ac:dyDescent="0.2">
      <c r="A768" s="43"/>
      <c r="B768" s="64" t="s">
        <v>1642</v>
      </c>
      <c r="C768" s="65" t="s">
        <v>1641</v>
      </c>
      <c r="D768" s="66">
        <v>0.21740000000000001</v>
      </c>
      <c r="E768" s="66">
        <v>0.18925</v>
      </c>
      <c r="F768" s="66">
        <v>0.26351000000000002</v>
      </c>
      <c r="G768" s="66">
        <v>1.6166100000000001</v>
      </c>
      <c r="H768" s="66">
        <v>2.20418</v>
      </c>
      <c r="I768" s="74">
        <v>0.23884</v>
      </c>
      <c r="L768" s="67"/>
      <c r="M768" s="67"/>
      <c r="N768" s="58">
        <f t="shared" si="32"/>
        <v>0.21740000000000001</v>
      </c>
      <c r="O768" s="67"/>
      <c r="W768" s="77"/>
      <c r="AA768" s="58">
        <f t="shared" si="35"/>
        <v>765</v>
      </c>
      <c r="AB768" s="58" t="s">
        <v>1641</v>
      </c>
      <c r="AC768" s="58" t="s">
        <v>1642</v>
      </c>
      <c r="AE768" s="70"/>
      <c r="AF768" s="71">
        <f t="shared" si="33"/>
        <v>0.24155555555555555</v>
      </c>
      <c r="AG768" s="70">
        <f t="shared" si="34"/>
        <v>0.21740000000000001</v>
      </c>
      <c r="AH768" s="70">
        <f t="shared" si="44"/>
        <v>0.21740000000000001</v>
      </c>
      <c r="AI768" s="53"/>
      <c r="AJ768" s="53"/>
      <c r="AK768" s="72"/>
      <c r="AL768" s="70">
        <v>0.21740000000000001</v>
      </c>
      <c r="AM768" s="70"/>
      <c r="AN768" s="70"/>
      <c r="AP768" s="70"/>
      <c r="AQ768" s="70"/>
    </row>
    <row r="769" spans="1:43" ht="12.75" customHeight="1" x14ac:dyDescent="0.2">
      <c r="A769" s="43"/>
      <c r="B769" s="64" t="s">
        <v>1644</v>
      </c>
      <c r="C769" s="65" t="s">
        <v>1643</v>
      </c>
      <c r="D769" s="66">
        <v>0.44180000000000003</v>
      </c>
      <c r="E769" s="66">
        <v>0.3846</v>
      </c>
      <c r="F769" s="66">
        <v>0.53551000000000004</v>
      </c>
      <c r="G769" s="66">
        <v>3.2852700000000001</v>
      </c>
      <c r="H769" s="66">
        <v>4.4793200000000004</v>
      </c>
      <c r="I769" s="74">
        <v>0.48536000000000001</v>
      </c>
      <c r="L769" s="67"/>
      <c r="M769" s="67"/>
      <c r="N769" s="58">
        <f t="shared" ref="N769:N904" si="45">IFERROR(VLOOKUP(C769,$AB$4:$AH$950,$V$11,0),"-")</f>
        <v>0.44180000000000003</v>
      </c>
      <c r="O769" s="67"/>
      <c r="W769" s="77"/>
      <c r="AA769" s="58">
        <f t="shared" si="35"/>
        <v>766</v>
      </c>
      <c r="AB769" s="58" t="s">
        <v>1643</v>
      </c>
      <c r="AC769" s="58" t="s">
        <v>1644</v>
      </c>
      <c r="AE769" s="70"/>
      <c r="AF769" s="71">
        <f t="shared" ref="AF769:AF904" si="46">AG769/0.9</f>
        <v>0.49088888888888893</v>
      </c>
      <c r="AG769" s="70">
        <f t="shared" ref="AG769:AG904" si="47">AL769</f>
        <v>0.44180000000000003</v>
      </c>
      <c r="AH769" s="70">
        <f t="shared" si="44"/>
        <v>0.44180000000000003</v>
      </c>
      <c r="AI769" s="53"/>
      <c r="AJ769" s="53"/>
      <c r="AK769" s="72"/>
      <c r="AL769" s="70">
        <v>0.44180000000000003</v>
      </c>
      <c r="AM769" s="70"/>
      <c r="AN769" s="70"/>
      <c r="AP769" s="70"/>
      <c r="AQ769" s="70"/>
    </row>
    <row r="770" spans="1:43" ht="12.75" customHeight="1" x14ac:dyDescent="0.2">
      <c r="A770" s="43"/>
      <c r="B770" s="64" t="s">
        <v>1646</v>
      </c>
      <c r="C770" s="65" t="s">
        <v>1645</v>
      </c>
      <c r="D770" s="66">
        <v>0.3</v>
      </c>
      <c r="E770" s="66">
        <v>0.26116</v>
      </c>
      <c r="F770" s="66">
        <v>0.36363000000000001</v>
      </c>
      <c r="G770" s="66">
        <v>2.2308300000000001</v>
      </c>
      <c r="H770" s="66">
        <v>3.0416400000000001</v>
      </c>
      <c r="I770" s="74">
        <v>0.32957999999999998</v>
      </c>
      <c r="L770" s="67"/>
      <c r="M770" s="67"/>
      <c r="N770" s="58">
        <f t="shared" si="45"/>
        <v>0.3</v>
      </c>
      <c r="O770" s="67"/>
      <c r="W770" s="77"/>
      <c r="AA770" s="58">
        <f t="shared" ref="AA770:AA904" si="48">AA769+1</f>
        <v>767</v>
      </c>
      <c r="AB770" s="58" t="s">
        <v>1645</v>
      </c>
      <c r="AC770" s="58" t="s">
        <v>1646</v>
      </c>
      <c r="AE770" s="70"/>
      <c r="AF770" s="71">
        <f t="shared" si="46"/>
        <v>0.33333333333333331</v>
      </c>
      <c r="AG770" s="70">
        <f t="shared" si="47"/>
        <v>0.3</v>
      </c>
      <c r="AH770" s="70">
        <f t="shared" si="44"/>
        <v>0.3</v>
      </c>
      <c r="AI770" s="53"/>
      <c r="AJ770" s="53"/>
      <c r="AK770" s="72"/>
      <c r="AL770" s="70">
        <v>0.3</v>
      </c>
      <c r="AM770" s="70"/>
      <c r="AN770" s="70"/>
      <c r="AP770" s="70"/>
      <c r="AQ770" s="70"/>
    </row>
    <row r="771" spans="1:43" ht="12.75" customHeight="1" x14ac:dyDescent="0.2">
      <c r="A771" s="43"/>
      <c r="B771" s="64" t="s">
        <v>1648</v>
      </c>
      <c r="C771" s="65" t="s">
        <v>1647</v>
      </c>
      <c r="D771" s="66">
        <v>0.3</v>
      </c>
      <c r="E771" s="66">
        <v>0.26116</v>
      </c>
      <c r="F771" s="66">
        <v>0.36363000000000001</v>
      </c>
      <c r="G771" s="66">
        <v>2.2308300000000001</v>
      </c>
      <c r="H771" s="66">
        <v>3.0416400000000001</v>
      </c>
      <c r="I771" s="74">
        <v>0.32957999999999998</v>
      </c>
      <c r="L771" s="67"/>
      <c r="M771" s="67"/>
      <c r="N771" s="58">
        <f t="shared" si="45"/>
        <v>0.3</v>
      </c>
      <c r="O771" s="67"/>
      <c r="W771" s="77"/>
      <c r="AA771" s="58">
        <f t="shared" si="48"/>
        <v>768</v>
      </c>
      <c r="AB771" s="58" t="s">
        <v>1647</v>
      </c>
      <c r="AC771" s="58" t="s">
        <v>1648</v>
      </c>
      <c r="AE771" s="70"/>
      <c r="AF771" s="71">
        <f t="shared" si="46"/>
        <v>0.33333333333333331</v>
      </c>
      <c r="AG771" s="70">
        <f t="shared" si="47"/>
        <v>0.3</v>
      </c>
      <c r="AH771" s="70">
        <f t="shared" si="44"/>
        <v>0.3</v>
      </c>
      <c r="AI771" s="53"/>
      <c r="AJ771" s="53"/>
      <c r="AK771" s="72"/>
      <c r="AL771" s="70">
        <v>0.3</v>
      </c>
      <c r="AM771" s="70"/>
      <c r="AN771" s="70"/>
      <c r="AP771" s="70"/>
      <c r="AQ771" s="70"/>
    </row>
    <row r="772" spans="1:43" ht="12.75" customHeight="1" x14ac:dyDescent="0.2">
      <c r="A772" s="43"/>
      <c r="B772" s="64" t="s">
        <v>1650</v>
      </c>
      <c r="C772" s="65" t="s">
        <v>1649</v>
      </c>
      <c r="D772" s="66">
        <v>0.3</v>
      </c>
      <c r="E772" s="66">
        <v>0.26116</v>
      </c>
      <c r="F772" s="66">
        <v>0.36363000000000001</v>
      </c>
      <c r="G772" s="66">
        <v>2.2308300000000001</v>
      </c>
      <c r="H772" s="66">
        <v>3.0416400000000001</v>
      </c>
      <c r="I772" s="74">
        <v>0.32957999999999998</v>
      </c>
      <c r="L772" s="67"/>
      <c r="M772" s="67"/>
      <c r="N772" s="58">
        <f t="shared" si="45"/>
        <v>0.3</v>
      </c>
      <c r="O772" s="67"/>
      <c r="W772" s="77"/>
      <c r="AA772" s="58">
        <f t="shared" si="48"/>
        <v>769</v>
      </c>
      <c r="AB772" s="58" t="s">
        <v>1649</v>
      </c>
      <c r="AC772" s="58" t="s">
        <v>1650</v>
      </c>
      <c r="AE772" s="70"/>
      <c r="AF772" s="71">
        <f t="shared" si="46"/>
        <v>0.33333333333333331</v>
      </c>
      <c r="AG772" s="70">
        <f t="shared" si="47"/>
        <v>0.3</v>
      </c>
      <c r="AH772" s="70">
        <f t="shared" si="44"/>
        <v>0.3</v>
      </c>
      <c r="AI772" s="53"/>
      <c r="AJ772" s="53"/>
      <c r="AK772" s="72"/>
      <c r="AL772" s="70">
        <v>0.3</v>
      </c>
      <c r="AM772" s="70"/>
      <c r="AN772" s="70"/>
      <c r="AP772" s="70"/>
      <c r="AQ772" s="70"/>
    </row>
    <row r="773" spans="1:43" ht="12.75" customHeight="1" x14ac:dyDescent="0.2">
      <c r="A773" s="43"/>
      <c r="B773" s="64" t="s">
        <v>1652</v>
      </c>
      <c r="C773" s="65" t="s">
        <v>1651</v>
      </c>
      <c r="D773" s="66">
        <v>0.13170000000000001</v>
      </c>
      <c r="E773" s="66">
        <v>0.11465</v>
      </c>
      <c r="F773" s="66">
        <v>0.15962999999999999</v>
      </c>
      <c r="G773" s="66">
        <v>0.97933000000000003</v>
      </c>
      <c r="H773" s="66">
        <v>1.33528</v>
      </c>
      <c r="I773" s="74">
        <v>0.14469000000000001</v>
      </c>
      <c r="L773" s="67"/>
      <c r="M773" s="67"/>
      <c r="N773" s="58">
        <f t="shared" si="45"/>
        <v>0.13170000000000001</v>
      </c>
      <c r="O773" s="67"/>
      <c r="W773" s="77"/>
      <c r="AA773" s="58">
        <f t="shared" si="48"/>
        <v>770</v>
      </c>
      <c r="AB773" s="58" t="s">
        <v>1651</v>
      </c>
      <c r="AC773" s="58" t="s">
        <v>1652</v>
      </c>
      <c r="AE773" s="70"/>
      <c r="AF773" s="71">
        <f t="shared" si="46"/>
        <v>0.14633333333333334</v>
      </c>
      <c r="AG773" s="70">
        <f t="shared" si="47"/>
        <v>0.13170000000000001</v>
      </c>
      <c r="AH773" s="70">
        <f t="shared" si="44"/>
        <v>0.13170000000000001</v>
      </c>
      <c r="AI773" s="53"/>
      <c r="AJ773" s="53"/>
      <c r="AK773" s="72"/>
      <c r="AL773" s="70">
        <v>0.13170000000000001</v>
      </c>
      <c r="AM773" s="70"/>
      <c r="AN773" s="70"/>
      <c r="AP773" s="70"/>
      <c r="AQ773" s="70"/>
    </row>
    <row r="774" spans="1:43" ht="12.75" customHeight="1" x14ac:dyDescent="0.2">
      <c r="A774" s="43"/>
      <c r="B774" s="64" t="s">
        <v>1654</v>
      </c>
      <c r="C774" s="65" t="s">
        <v>1653</v>
      </c>
      <c r="D774" s="66">
        <v>0.28648000000000001</v>
      </c>
      <c r="E774" s="66">
        <v>0.24939</v>
      </c>
      <c r="F774" s="66">
        <v>0.34723999999999999</v>
      </c>
      <c r="G774" s="66">
        <v>2.1302599999999998</v>
      </c>
      <c r="H774" s="66">
        <v>2.9045100000000001</v>
      </c>
      <c r="I774" s="74">
        <v>0.31472</v>
      </c>
      <c r="L774" s="67"/>
      <c r="M774" s="67"/>
      <c r="N774" s="58">
        <f t="shared" si="45"/>
        <v>0.28647500000000004</v>
      </c>
      <c r="O774" s="67"/>
      <c r="W774" s="77"/>
      <c r="AA774" s="58">
        <f t="shared" si="48"/>
        <v>771</v>
      </c>
      <c r="AB774" s="58" t="s">
        <v>1653</v>
      </c>
      <c r="AC774" s="58" t="s">
        <v>1654</v>
      </c>
      <c r="AE774" s="70"/>
      <c r="AF774" s="71">
        <f t="shared" si="46"/>
        <v>0.31830555555555556</v>
      </c>
      <c r="AG774" s="70">
        <f t="shared" si="47"/>
        <v>0.28647500000000004</v>
      </c>
      <c r="AH774" s="70">
        <f t="shared" si="44"/>
        <v>0.28647500000000004</v>
      </c>
      <c r="AI774" s="53"/>
      <c r="AJ774" s="53"/>
      <c r="AK774" s="72"/>
      <c r="AL774" s="70">
        <v>0.28647500000000004</v>
      </c>
      <c r="AM774" s="70"/>
      <c r="AN774" s="70"/>
      <c r="AP774" s="70"/>
      <c r="AQ774" s="70"/>
    </row>
    <row r="775" spans="1:43" ht="12.75" customHeight="1" x14ac:dyDescent="0.2">
      <c r="A775" s="43"/>
      <c r="B775" s="64" t="s">
        <v>151</v>
      </c>
      <c r="C775" s="65" t="s">
        <v>27</v>
      </c>
      <c r="D775" s="66">
        <v>1.15E-3</v>
      </c>
      <c r="E775" s="66">
        <v>1E-3</v>
      </c>
      <c r="F775" s="66">
        <v>1.39E-3</v>
      </c>
      <c r="G775" s="66">
        <v>8.5400000000000007E-3</v>
      </c>
      <c r="H775" s="66">
        <v>1.1650000000000001E-2</v>
      </c>
      <c r="I775" s="74">
        <v>1.2600000000000001E-3</v>
      </c>
      <c r="L775" s="67"/>
      <c r="M775" s="67"/>
      <c r="N775" s="58">
        <f t="shared" si="45"/>
        <v>1.1487610786235294E-3</v>
      </c>
      <c r="O775" s="67"/>
      <c r="W775" s="77"/>
      <c r="AA775" s="58">
        <f t="shared" si="48"/>
        <v>772</v>
      </c>
      <c r="AB775" s="58" t="s">
        <v>27</v>
      </c>
      <c r="AC775" s="58" t="s">
        <v>151</v>
      </c>
      <c r="AE775" s="70"/>
      <c r="AF775" s="71">
        <f t="shared" si="46"/>
        <v>2.4109800415555555E-3</v>
      </c>
      <c r="AG775" s="70">
        <f t="shared" si="47"/>
        <v>2.1698820373999999E-3</v>
      </c>
      <c r="AH775" s="70">
        <f t="shared" ref="AH775:AH787" si="49">AJ775</f>
        <v>1.1487610786235294E-3</v>
      </c>
      <c r="AI775" s="53">
        <v>1.1647058823529411E-2</v>
      </c>
      <c r="AJ775" s="53">
        <f t="shared" ref="AJ775:AJ780" si="50">AI775*$V$8</f>
        <v>1.1487610786235294E-3</v>
      </c>
      <c r="AK775" s="72"/>
      <c r="AL775" s="70">
        <f t="shared" ref="AL775:AL787" si="51">AN775</f>
        <v>2.1698820373999999E-3</v>
      </c>
      <c r="AM775" s="70">
        <v>2.1999999999999999E-2</v>
      </c>
      <c r="AN775" s="70">
        <f t="shared" ref="AN775:AN780" si="52">AM775*$V$8</f>
        <v>2.1698820373999999E-3</v>
      </c>
      <c r="AP775" s="70"/>
      <c r="AQ775" s="70"/>
    </row>
    <row r="776" spans="1:43" ht="12.75" customHeight="1" x14ac:dyDescent="0.2">
      <c r="A776" s="43"/>
      <c r="B776" s="64" t="s">
        <v>1656</v>
      </c>
      <c r="C776" s="65" t="s">
        <v>1655</v>
      </c>
      <c r="D776" s="66">
        <v>3.0200000000000001E-3</v>
      </c>
      <c r="E776" s="66">
        <v>2.63E-3</v>
      </c>
      <c r="F776" s="66">
        <v>3.6600000000000001E-3</v>
      </c>
      <c r="G776" s="66">
        <v>2.2429999999999999E-2</v>
      </c>
      <c r="H776" s="66">
        <v>3.0589999999999999E-2</v>
      </c>
      <c r="I776" s="74">
        <v>3.31E-3</v>
      </c>
      <c r="L776" s="67"/>
      <c r="M776" s="67"/>
      <c r="N776" s="58">
        <f t="shared" si="45"/>
        <v>3.0169482872941175E-3</v>
      </c>
      <c r="O776" s="67"/>
      <c r="W776" s="77"/>
      <c r="AA776" s="58">
        <f t="shared" si="48"/>
        <v>773</v>
      </c>
      <c r="AB776" s="58" t="s">
        <v>1655</v>
      </c>
      <c r="AC776" s="58" t="s">
        <v>1656</v>
      </c>
      <c r="AE776" s="70"/>
      <c r="AF776" s="71">
        <f t="shared" si="46"/>
        <v>5.2603200906666666E-3</v>
      </c>
      <c r="AG776" s="70">
        <f t="shared" si="47"/>
        <v>4.7342880815999999E-3</v>
      </c>
      <c r="AH776" s="70">
        <f t="shared" si="49"/>
        <v>3.0169482872941175E-3</v>
      </c>
      <c r="AI776" s="53">
        <v>3.0588235294117645E-2</v>
      </c>
      <c r="AJ776" s="53">
        <f t="shared" si="50"/>
        <v>3.0169482872941175E-3</v>
      </c>
      <c r="AK776" s="72"/>
      <c r="AL776" s="70">
        <f t="shared" si="51"/>
        <v>4.7342880815999999E-3</v>
      </c>
      <c r="AM776" s="70">
        <v>4.8000000000000001E-2</v>
      </c>
      <c r="AN776" s="70">
        <f t="shared" si="52"/>
        <v>4.7342880815999999E-3</v>
      </c>
      <c r="AP776" s="70"/>
      <c r="AQ776" s="70"/>
    </row>
    <row r="777" spans="1:43" ht="12.75" customHeight="1" x14ac:dyDescent="0.2">
      <c r="A777" s="43"/>
      <c r="B777" s="64" t="s">
        <v>1658</v>
      </c>
      <c r="C777" s="65" t="s">
        <v>1657</v>
      </c>
      <c r="D777" s="66">
        <v>3.0200000000000001E-3</v>
      </c>
      <c r="E777" s="66">
        <v>2.63E-3</v>
      </c>
      <c r="F777" s="66">
        <v>3.6600000000000001E-3</v>
      </c>
      <c r="G777" s="66">
        <v>2.2429999999999999E-2</v>
      </c>
      <c r="H777" s="66">
        <v>3.0589999999999999E-2</v>
      </c>
      <c r="I777" s="74">
        <v>3.31E-3</v>
      </c>
      <c r="L777" s="67"/>
      <c r="M777" s="67"/>
      <c r="N777" s="58">
        <f t="shared" si="45"/>
        <v>3.0169482872941175E-3</v>
      </c>
      <c r="O777" s="67"/>
      <c r="W777" s="77"/>
      <c r="AA777" s="58">
        <f t="shared" si="48"/>
        <v>774</v>
      </c>
      <c r="AB777" s="58" t="s">
        <v>1657</v>
      </c>
      <c r="AC777" s="58" t="s">
        <v>1658</v>
      </c>
      <c r="AE777" s="70"/>
      <c r="AF777" s="71">
        <f t="shared" si="46"/>
        <v>5.2603200906666666E-3</v>
      </c>
      <c r="AG777" s="70">
        <f t="shared" si="47"/>
        <v>4.7342880815999999E-3</v>
      </c>
      <c r="AH777" s="70">
        <f t="shared" si="49"/>
        <v>3.0169482872941175E-3</v>
      </c>
      <c r="AI777" s="53">
        <v>3.0588235294117645E-2</v>
      </c>
      <c r="AJ777" s="53">
        <f t="shared" si="50"/>
        <v>3.0169482872941175E-3</v>
      </c>
      <c r="AK777" s="72"/>
      <c r="AL777" s="70">
        <f t="shared" si="51"/>
        <v>4.7342880815999999E-3</v>
      </c>
      <c r="AM777" s="70">
        <v>4.8000000000000001E-2</v>
      </c>
      <c r="AN777" s="70">
        <f t="shared" si="52"/>
        <v>4.7342880815999999E-3</v>
      </c>
      <c r="AP777" s="70"/>
      <c r="AQ777" s="70"/>
    </row>
    <row r="778" spans="1:43" ht="12.75" customHeight="1" x14ac:dyDescent="0.2">
      <c r="A778" s="43"/>
      <c r="B778" s="64" t="s">
        <v>1660</v>
      </c>
      <c r="C778" s="65" t="s">
        <v>1659</v>
      </c>
      <c r="D778" s="66">
        <v>3.2499999999999999E-3</v>
      </c>
      <c r="E778" s="66">
        <v>2.8300000000000001E-3</v>
      </c>
      <c r="F778" s="66">
        <v>3.9399999999999999E-3</v>
      </c>
      <c r="G778" s="66">
        <v>2.4160000000000001E-2</v>
      </c>
      <c r="H778" s="66">
        <v>3.2939999999999997E-2</v>
      </c>
      <c r="I778" s="74">
        <v>3.5699999999999998E-3</v>
      </c>
      <c r="L778" s="67"/>
      <c r="M778" s="67"/>
      <c r="N778" s="58">
        <f t="shared" si="45"/>
        <v>3.2490212324705883E-3</v>
      </c>
      <c r="O778" s="67"/>
      <c r="W778" s="77"/>
      <c r="AA778" s="58">
        <f t="shared" si="48"/>
        <v>775</v>
      </c>
      <c r="AB778" s="58" t="s">
        <v>1659</v>
      </c>
      <c r="AC778" s="58" t="s">
        <v>1660</v>
      </c>
      <c r="AE778" s="70"/>
      <c r="AF778" s="71">
        <f t="shared" si="46"/>
        <v>5.2603200906666666E-3</v>
      </c>
      <c r="AG778" s="70">
        <f t="shared" si="47"/>
        <v>4.7342880815999999E-3</v>
      </c>
      <c r="AH778" s="70">
        <f t="shared" si="49"/>
        <v>3.2490212324705883E-3</v>
      </c>
      <c r="AI778" s="53">
        <v>3.2941176470588238E-2</v>
      </c>
      <c r="AJ778" s="53">
        <f t="shared" si="50"/>
        <v>3.2490212324705883E-3</v>
      </c>
      <c r="AK778" s="72"/>
      <c r="AL778" s="70">
        <f t="shared" si="51"/>
        <v>4.7342880815999999E-3</v>
      </c>
      <c r="AM778" s="70">
        <v>4.8000000000000001E-2</v>
      </c>
      <c r="AN778" s="70">
        <f t="shared" si="52"/>
        <v>4.7342880815999999E-3</v>
      </c>
      <c r="AP778" s="70"/>
      <c r="AQ778" s="70"/>
    </row>
    <row r="779" spans="1:43" ht="12.75" customHeight="1" x14ac:dyDescent="0.2">
      <c r="A779" s="43"/>
      <c r="B779" s="64" t="s">
        <v>1662</v>
      </c>
      <c r="C779" s="65" t="s">
        <v>1661</v>
      </c>
      <c r="D779" s="66">
        <v>3.0200000000000001E-3</v>
      </c>
      <c r="E779" s="66">
        <v>2.63E-3</v>
      </c>
      <c r="F779" s="66">
        <v>3.6600000000000001E-3</v>
      </c>
      <c r="G779" s="66">
        <v>2.2429999999999999E-2</v>
      </c>
      <c r="H779" s="66">
        <v>3.0589999999999999E-2</v>
      </c>
      <c r="I779" s="74">
        <v>3.31E-3</v>
      </c>
      <c r="L779" s="67"/>
      <c r="M779" s="67"/>
      <c r="N779" s="58">
        <f t="shared" si="45"/>
        <v>3.0169482872941175E-3</v>
      </c>
      <c r="O779" s="67"/>
      <c r="W779" s="77"/>
      <c r="AA779" s="58">
        <f t="shared" si="48"/>
        <v>776</v>
      </c>
      <c r="AB779" s="58" t="s">
        <v>1661</v>
      </c>
      <c r="AC779" s="58" t="s">
        <v>1662</v>
      </c>
      <c r="AE779" s="70"/>
      <c r="AF779" s="71">
        <f t="shared" si="46"/>
        <v>5.2603200906666666E-3</v>
      </c>
      <c r="AG779" s="70">
        <f t="shared" si="47"/>
        <v>4.7342880815999999E-3</v>
      </c>
      <c r="AH779" s="70">
        <f t="shared" si="49"/>
        <v>3.0169482872941175E-3</v>
      </c>
      <c r="AI779" s="53">
        <v>3.0588235294117645E-2</v>
      </c>
      <c r="AJ779" s="53">
        <f t="shared" si="50"/>
        <v>3.0169482872941175E-3</v>
      </c>
      <c r="AK779" s="72"/>
      <c r="AL779" s="70">
        <f t="shared" si="51"/>
        <v>4.7342880815999999E-3</v>
      </c>
      <c r="AM779" s="70">
        <v>4.8000000000000001E-2</v>
      </c>
      <c r="AN779" s="70">
        <f t="shared" si="52"/>
        <v>4.7342880815999999E-3</v>
      </c>
      <c r="AP779" s="70"/>
      <c r="AQ779" s="70"/>
    </row>
    <row r="780" spans="1:43" ht="12.75" customHeight="1" x14ac:dyDescent="0.2">
      <c r="A780" s="43"/>
      <c r="B780" s="64" t="s">
        <v>1664</v>
      </c>
      <c r="C780" s="65" t="s">
        <v>1663</v>
      </c>
      <c r="D780" s="66">
        <v>3.2499999999999999E-3</v>
      </c>
      <c r="E780" s="66">
        <v>2.8300000000000001E-3</v>
      </c>
      <c r="F780" s="66">
        <v>3.9399999999999999E-3</v>
      </c>
      <c r="G780" s="66">
        <v>2.4160000000000001E-2</v>
      </c>
      <c r="H780" s="66">
        <v>3.2939999999999997E-2</v>
      </c>
      <c r="I780" s="74">
        <v>3.5699999999999998E-3</v>
      </c>
      <c r="L780" s="67"/>
      <c r="M780" s="67"/>
      <c r="N780" s="58">
        <f t="shared" si="45"/>
        <v>3.2490212324705883E-3</v>
      </c>
      <c r="O780" s="67"/>
      <c r="W780" s="77"/>
      <c r="AA780" s="58">
        <f t="shared" si="48"/>
        <v>777</v>
      </c>
      <c r="AB780" s="58" t="s">
        <v>1663</v>
      </c>
      <c r="AC780" s="58" t="s">
        <v>1664</v>
      </c>
      <c r="AE780" s="70"/>
      <c r="AF780" s="71">
        <f t="shared" si="46"/>
        <v>5.2603200906666666E-3</v>
      </c>
      <c r="AG780" s="70">
        <f t="shared" si="47"/>
        <v>4.7342880815999999E-3</v>
      </c>
      <c r="AH780" s="70">
        <f t="shared" si="49"/>
        <v>3.2490212324705883E-3</v>
      </c>
      <c r="AI780" s="53">
        <v>3.2941176470588238E-2</v>
      </c>
      <c r="AJ780" s="53">
        <f t="shared" si="50"/>
        <v>3.2490212324705883E-3</v>
      </c>
      <c r="AK780" s="72"/>
      <c r="AL780" s="70">
        <f t="shared" si="51"/>
        <v>4.7342880815999999E-3</v>
      </c>
      <c r="AM780" s="70">
        <v>4.8000000000000001E-2</v>
      </c>
      <c r="AN780" s="70">
        <f t="shared" si="52"/>
        <v>4.7342880815999999E-3</v>
      </c>
      <c r="AP780" s="70"/>
      <c r="AQ780" s="70"/>
    </row>
    <row r="781" spans="1:43" ht="12.75" customHeight="1" x14ac:dyDescent="0.2">
      <c r="A781" s="43"/>
      <c r="B781" s="64" t="s">
        <v>1665</v>
      </c>
      <c r="C781" s="65" t="s">
        <v>28</v>
      </c>
      <c r="D781" s="66">
        <v>8.8900000000000003E-3</v>
      </c>
      <c r="E781" s="66">
        <v>7.7400000000000004E-3</v>
      </c>
      <c r="F781" s="66">
        <v>1.077E-2</v>
      </c>
      <c r="G781" s="66">
        <v>6.6089999999999996E-2</v>
      </c>
      <c r="H781" s="66">
        <v>9.0120000000000006E-2</v>
      </c>
      <c r="I781" s="74">
        <v>9.7599999999999996E-3</v>
      </c>
      <c r="L781" s="67"/>
      <c r="M781" s="67"/>
      <c r="N781" s="58">
        <f t="shared" si="45"/>
        <v>8.8883177516352937E-3</v>
      </c>
      <c r="O781" s="67"/>
      <c r="W781" s="77"/>
      <c r="AA781" s="58">
        <f t="shared" si="48"/>
        <v>778</v>
      </c>
      <c r="AB781" s="58" t="s">
        <v>28</v>
      </c>
      <c r="AC781" s="58" t="s">
        <v>1665</v>
      </c>
      <c r="AE781" s="70"/>
      <c r="AF781" s="71">
        <f t="shared" si="46"/>
        <v>1.4058296417077776E-2</v>
      </c>
      <c r="AG781" s="70">
        <f t="shared" si="47"/>
        <v>1.2652466775369998E-2</v>
      </c>
      <c r="AH781" s="70">
        <f t="shared" si="49"/>
        <v>8.8883177516352937E-3</v>
      </c>
      <c r="AI781" s="53">
        <v>9.764705882352941E-3</v>
      </c>
      <c r="AJ781" s="53">
        <f t="shared" ref="AJ781:AJ787" si="53">AI781*$V$7</f>
        <v>8.8883177516352937E-3</v>
      </c>
      <c r="AK781" s="72"/>
      <c r="AL781" s="70">
        <f t="shared" si="51"/>
        <v>1.2652466775369998E-2</v>
      </c>
      <c r="AM781" s="70">
        <v>1.3899999999999999E-2</v>
      </c>
      <c r="AN781" s="70">
        <f t="shared" ref="AN781:AN787" si="54">AM781*$V$7</f>
        <v>1.2652466775369998E-2</v>
      </c>
      <c r="AP781" s="70"/>
      <c r="AQ781" s="70"/>
    </row>
    <row r="782" spans="1:43" ht="12.75" customHeight="1" x14ac:dyDescent="0.2">
      <c r="A782" s="43"/>
      <c r="B782" s="64" t="s">
        <v>1667</v>
      </c>
      <c r="C782" s="65" t="s">
        <v>1666</v>
      </c>
      <c r="D782" s="66">
        <v>3.4799999999999998E-2</v>
      </c>
      <c r="E782" s="66">
        <v>3.0300000000000001E-2</v>
      </c>
      <c r="F782" s="66">
        <v>4.2189999999999998E-2</v>
      </c>
      <c r="G782" s="66">
        <v>0.25879999999999997</v>
      </c>
      <c r="H782" s="66">
        <v>0.35287000000000002</v>
      </c>
      <c r="I782" s="74">
        <v>3.8240000000000003E-2</v>
      </c>
      <c r="L782" s="67"/>
      <c r="M782" s="67"/>
      <c r="N782" s="58">
        <f t="shared" si="45"/>
        <v>3.4803653846764711E-2</v>
      </c>
      <c r="O782" s="67"/>
      <c r="W782" s="77"/>
      <c r="AA782" s="58">
        <f t="shared" si="48"/>
        <v>779</v>
      </c>
      <c r="AB782" s="58" t="s">
        <v>1666</v>
      </c>
      <c r="AC782" s="58" t="s">
        <v>1667</v>
      </c>
      <c r="AE782" s="70"/>
      <c r="AF782" s="71">
        <f t="shared" si="46"/>
        <v>6.1188988002388887E-2</v>
      </c>
      <c r="AG782" s="70">
        <f t="shared" si="47"/>
        <v>5.5070089202150001E-2</v>
      </c>
      <c r="AH782" s="70">
        <f t="shared" si="49"/>
        <v>3.4803653846764711E-2</v>
      </c>
      <c r="AI782" s="53">
        <v>3.8235294117647062E-2</v>
      </c>
      <c r="AJ782" s="53">
        <f t="shared" si="53"/>
        <v>3.4803653846764711E-2</v>
      </c>
      <c r="AK782" s="72"/>
      <c r="AL782" s="70">
        <f t="shared" si="51"/>
        <v>5.5070089202150001E-2</v>
      </c>
      <c r="AM782" s="70">
        <v>6.0499999999999998E-2</v>
      </c>
      <c r="AN782" s="70">
        <f t="shared" si="54"/>
        <v>5.5070089202150001E-2</v>
      </c>
      <c r="AP782" s="70"/>
      <c r="AQ782" s="70"/>
    </row>
    <row r="783" spans="1:43" ht="12.75" customHeight="1" x14ac:dyDescent="0.2">
      <c r="A783" s="43"/>
      <c r="B783" s="64" t="s">
        <v>1669</v>
      </c>
      <c r="C783" s="65" t="s">
        <v>1668</v>
      </c>
      <c r="D783" s="66">
        <v>3.5869999999999999E-2</v>
      </c>
      <c r="E783" s="66">
        <v>3.1230000000000001E-2</v>
      </c>
      <c r="F783" s="66">
        <v>4.3479999999999998E-2</v>
      </c>
      <c r="G783" s="66">
        <v>0.26677000000000001</v>
      </c>
      <c r="H783" s="66">
        <v>0.36371999999999999</v>
      </c>
      <c r="I783" s="74">
        <v>3.9410000000000001E-2</v>
      </c>
      <c r="L783" s="67"/>
      <c r="M783" s="67"/>
      <c r="N783" s="58">
        <f t="shared" si="45"/>
        <v>3.587453550358824E-2</v>
      </c>
      <c r="O783" s="67"/>
      <c r="W783" s="77"/>
      <c r="AA783" s="58">
        <f t="shared" si="48"/>
        <v>780</v>
      </c>
      <c r="AB783" s="58" t="s">
        <v>1668</v>
      </c>
      <c r="AC783" s="58" t="s">
        <v>1669</v>
      </c>
      <c r="AE783" s="70"/>
      <c r="AF783" s="71">
        <f t="shared" si="46"/>
        <v>6.1188988002388887E-2</v>
      </c>
      <c r="AG783" s="70">
        <f t="shared" si="47"/>
        <v>5.5070089202150001E-2</v>
      </c>
      <c r="AH783" s="70">
        <f t="shared" si="49"/>
        <v>3.587453550358824E-2</v>
      </c>
      <c r="AI783" s="53">
        <v>3.9411764705882354E-2</v>
      </c>
      <c r="AJ783" s="53">
        <f t="shared" si="53"/>
        <v>3.587453550358824E-2</v>
      </c>
      <c r="AK783" s="72"/>
      <c r="AL783" s="70">
        <f t="shared" si="51"/>
        <v>5.5070089202150001E-2</v>
      </c>
      <c r="AM783" s="70">
        <v>6.0499999999999998E-2</v>
      </c>
      <c r="AN783" s="70">
        <f t="shared" si="54"/>
        <v>5.5070089202150001E-2</v>
      </c>
      <c r="AP783" s="70"/>
      <c r="AQ783" s="70"/>
    </row>
    <row r="784" spans="1:43" ht="12.75" customHeight="1" x14ac:dyDescent="0.2">
      <c r="A784" s="43"/>
      <c r="B784" s="64" t="s">
        <v>1671</v>
      </c>
      <c r="C784" s="65" t="s">
        <v>1670</v>
      </c>
      <c r="D784" s="66">
        <v>3.5340000000000003E-2</v>
      </c>
      <c r="E784" s="66">
        <v>3.0759999999999999E-2</v>
      </c>
      <c r="F784" s="66">
        <v>4.283E-2</v>
      </c>
      <c r="G784" s="66">
        <v>0.26279000000000002</v>
      </c>
      <c r="H784" s="66">
        <v>0.35830000000000001</v>
      </c>
      <c r="I784" s="74">
        <v>3.882E-2</v>
      </c>
      <c r="L784" s="67"/>
      <c r="M784" s="67"/>
      <c r="N784" s="58">
        <f t="shared" si="45"/>
        <v>3.5339094675176472E-2</v>
      </c>
      <c r="O784" s="67"/>
      <c r="W784" s="77"/>
      <c r="AA784" s="58">
        <f t="shared" si="48"/>
        <v>781</v>
      </c>
      <c r="AB784" s="58" t="s">
        <v>1670</v>
      </c>
      <c r="AC784" s="58" t="s">
        <v>1671</v>
      </c>
      <c r="AE784" s="70"/>
      <c r="AF784" s="71">
        <f t="shared" si="46"/>
        <v>6.1188988002388887E-2</v>
      </c>
      <c r="AG784" s="70">
        <f t="shared" si="47"/>
        <v>5.5070089202150001E-2</v>
      </c>
      <c r="AH784" s="70">
        <f t="shared" si="49"/>
        <v>3.5339094675176472E-2</v>
      </c>
      <c r="AI784" s="53">
        <v>3.8823529411764708E-2</v>
      </c>
      <c r="AJ784" s="53">
        <f t="shared" si="53"/>
        <v>3.5339094675176472E-2</v>
      </c>
      <c r="AK784" s="72"/>
      <c r="AL784" s="70">
        <f t="shared" si="51"/>
        <v>5.5070089202150001E-2</v>
      </c>
      <c r="AM784" s="70">
        <v>6.0499999999999998E-2</v>
      </c>
      <c r="AN784" s="70">
        <f t="shared" si="54"/>
        <v>5.5070089202150001E-2</v>
      </c>
      <c r="AP784" s="70"/>
      <c r="AQ784" s="70"/>
    </row>
    <row r="785" spans="1:43" ht="12.75" customHeight="1" x14ac:dyDescent="0.2">
      <c r="A785" s="43"/>
      <c r="B785" s="64" t="s">
        <v>1673</v>
      </c>
      <c r="C785" s="65" t="s">
        <v>1672</v>
      </c>
      <c r="D785" s="66">
        <v>2.998E-2</v>
      </c>
      <c r="E785" s="66">
        <v>2.6100000000000002E-2</v>
      </c>
      <c r="F785" s="66">
        <v>3.6339999999999997E-2</v>
      </c>
      <c r="G785" s="66">
        <v>0.22297</v>
      </c>
      <c r="H785" s="66">
        <v>0.30401</v>
      </c>
      <c r="I785" s="74">
        <v>3.2939999999999997E-2</v>
      </c>
      <c r="L785" s="67"/>
      <c r="M785" s="67"/>
      <c r="N785" s="58">
        <f t="shared" si="45"/>
        <v>2.9984686391058824E-2</v>
      </c>
      <c r="O785" s="67"/>
      <c r="W785" s="77"/>
      <c r="AA785" s="58">
        <f t="shared" si="48"/>
        <v>782</v>
      </c>
      <c r="AB785" s="58" t="s">
        <v>1672</v>
      </c>
      <c r="AC785" s="58" t="s">
        <v>1673</v>
      </c>
      <c r="AE785" s="70"/>
      <c r="AF785" s="71">
        <f t="shared" si="46"/>
        <v>6.1188988002388887E-2</v>
      </c>
      <c r="AG785" s="70">
        <f t="shared" si="47"/>
        <v>5.5070089202150001E-2</v>
      </c>
      <c r="AH785" s="70">
        <f t="shared" si="49"/>
        <v>2.9984686391058824E-2</v>
      </c>
      <c r="AI785" s="53">
        <v>3.2941176470588238E-2</v>
      </c>
      <c r="AJ785" s="53">
        <f t="shared" si="53"/>
        <v>2.9984686391058824E-2</v>
      </c>
      <c r="AK785" s="72"/>
      <c r="AL785" s="70">
        <f t="shared" si="51"/>
        <v>5.5070089202150001E-2</v>
      </c>
      <c r="AM785" s="70">
        <v>6.0499999999999998E-2</v>
      </c>
      <c r="AN785" s="70">
        <f t="shared" si="54"/>
        <v>5.5070089202150001E-2</v>
      </c>
      <c r="AP785" s="70"/>
      <c r="AQ785" s="70"/>
    </row>
    <row r="786" spans="1:43" ht="12.75" customHeight="1" x14ac:dyDescent="0.2">
      <c r="A786" s="43"/>
      <c r="B786" s="64" t="s">
        <v>1675</v>
      </c>
      <c r="C786" s="65" t="s">
        <v>1674</v>
      </c>
      <c r="D786" s="66">
        <v>3.2660000000000002E-2</v>
      </c>
      <c r="E786" s="66">
        <v>2.843E-2</v>
      </c>
      <c r="F786" s="66">
        <v>3.959E-2</v>
      </c>
      <c r="G786" s="66">
        <v>0.24288000000000001</v>
      </c>
      <c r="H786" s="66">
        <v>0.33115</v>
      </c>
      <c r="I786" s="74">
        <v>3.5880000000000002E-2</v>
      </c>
      <c r="L786" s="67"/>
      <c r="M786" s="67"/>
      <c r="N786" s="58">
        <f t="shared" si="45"/>
        <v>3.2661890533117646E-2</v>
      </c>
      <c r="O786" s="67"/>
      <c r="W786" s="77"/>
      <c r="AA786" s="58">
        <f t="shared" si="48"/>
        <v>783</v>
      </c>
      <c r="AB786" s="58" t="s">
        <v>1674</v>
      </c>
      <c r="AC786" s="58" t="s">
        <v>1675</v>
      </c>
      <c r="AE786" s="70"/>
      <c r="AF786" s="71">
        <f t="shared" si="46"/>
        <v>4.8951190401911107E-2</v>
      </c>
      <c r="AG786" s="70">
        <f t="shared" si="47"/>
        <v>4.4056071361719996E-2</v>
      </c>
      <c r="AH786" s="70">
        <f t="shared" si="49"/>
        <v>3.2661890533117646E-2</v>
      </c>
      <c r="AI786" s="53">
        <v>3.5882352941176469E-2</v>
      </c>
      <c r="AJ786" s="53">
        <f t="shared" si="53"/>
        <v>3.2661890533117646E-2</v>
      </c>
      <c r="AK786" s="72"/>
      <c r="AL786" s="70">
        <f t="shared" si="51"/>
        <v>4.4056071361719996E-2</v>
      </c>
      <c r="AM786" s="70">
        <v>4.8399999999999999E-2</v>
      </c>
      <c r="AN786" s="70">
        <f t="shared" si="54"/>
        <v>4.4056071361719996E-2</v>
      </c>
      <c r="AP786" s="70"/>
      <c r="AQ786" s="70"/>
    </row>
    <row r="787" spans="1:43" ht="12.75" customHeight="1" x14ac:dyDescent="0.2">
      <c r="A787" s="43"/>
      <c r="B787" s="64" t="s">
        <v>1677</v>
      </c>
      <c r="C787" s="65" t="s">
        <v>1676</v>
      </c>
      <c r="D787" s="66">
        <v>4.0160000000000001E-2</v>
      </c>
      <c r="E787" s="66">
        <v>3.4959999999999998E-2</v>
      </c>
      <c r="F787" s="66">
        <v>4.8680000000000001E-2</v>
      </c>
      <c r="G787" s="66">
        <v>0.29862</v>
      </c>
      <c r="H787" s="66">
        <v>0.40715000000000001</v>
      </c>
      <c r="I787" s="74">
        <v>4.4119999999999999E-2</v>
      </c>
      <c r="L787" s="67"/>
      <c r="M787" s="67"/>
      <c r="N787" s="58">
        <f t="shared" si="45"/>
        <v>4.0158062130882355E-2</v>
      </c>
      <c r="O787" s="67"/>
      <c r="W787" s="77"/>
      <c r="AA787" s="58">
        <f t="shared" si="48"/>
        <v>784</v>
      </c>
      <c r="AB787" s="58" t="s">
        <v>1676</v>
      </c>
      <c r="AC787" s="58" t="s">
        <v>1677</v>
      </c>
      <c r="AE787" s="70"/>
      <c r="AF787" s="71">
        <f t="shared" si="46"/>
        <v>6.1188988002388887E-2</v>
      </c>
      <c r="AG787" s="70">
        <f t="shared" si="47"/>
        <v>5.5070089202150001E-2</v>
      </c>
      <c r="AH787" s="70">
        <f t="shared" si="49"/>
        <v>4.0158062130882355E-2</v>
      </c>
      <c r="AI787" s="53">
        <v>4.4117647058823532E-2</v>
      </c>
      <c r="AJ787" s="53">
        <f t="shared" si="53"/>
        <v>4.0158062130882355E-2</v>
      </c>
      <c r="AK787" s="72"/>
      <c r="AL787" s="70">
        <f t="shared" si="51"/>
        <v>5.5070089202150001E-2</v>
      </c>
      <c r="AM787" s="70">
        <v>6.0499999999999998E-2</v>
      </c>
      <c r="AN787" s="70">
        <f t="shared" si="54"/>
        <v>5.5070089202150001E-2</v>
      </c>
      <c r="AP787" s="70"/>
      <c r="AQ787" s="70"/>
    </row>
    <row r="788" spans="1:43" ht="12.75" customHeight="1" x14ac:dyDescent="0.2">
      <c r="A788" s="43"/>
      <c r="B788" s="64" t="s">
        <v>1679</v>
      </c>
      <c r="C788" s="65" t="s">
        <v>1678</v>
      </c>
      <c r="D788" s="66">
        <v>0.33900000000000002</v>
      </c>
      <c r="E788" s="66">
        <v>0.29510999999999998</v>
      </c>
      <c r="F788" s="66">
        <v>0.41089999999999999</v>
      </c>
      <c r="G788" s="66">
        <v>2.5208400000000002</v>
      </c>
      <c r="H788" s="66">
        <v>3.4370500000000002</v>
      </c>
      <c r="I788" s="74">
        <v>0.37242999999999998</v>
      </c>
      <c r="L788" s="67"/>
      <c r="M788" s="67"/>
      <c r="N788" s="58">
        <f t="shared" si="45"/>
        <v>0.33900000000000002</v>
      </c>
      <c r="O788" s="67"/>
      <c r="W788" s="77"/>
      <c r="AA788" s="58">
        <f t="shared" si="48"/>
        <v>785</v>
      </c>
      <c r="AB788" s="58" t="s">
        <v>1678</v>
      </c>
      <c r="AC788" s="58" t="s">
        <v>1679</v>
      </c>
      <c r="AE788" s="70"/>
      <c r="AF788" s="71">
        <f t="shared" si="46"/>
        <v>0.37666666666666671</v>
      </c>
      <c r="AG788" s="70">
        <f t="shared" si="47"/>
        <v>0.33900000000000002</v>
      </c>
      <c r="AH788" s="70">
        <f t="shared" ref="AH788:AH853" si="55">AG788</f>
        <v>0.33900000000000002</v>
      </c>
      <c r="AI788" s="53"/>
      <c r="AJ788" s="53"/>
      <c r="AK788" s="72"/>
      <c r="AL788" s="70">
        <v>0.33900000000000002</v>
      </c>
      <c r="AM788" s="70"/>
      <c r="AP788" s="70"/>
      <c r="AQ788" s="70"/>
    </row>
    <row r="789" spans="1:43" ht="12.75" customHeight="1" x14ac:dyDescent="0.2">
      <c r="A789" s="43"/>
      <c r="B789" s="64" t="s">
        <v>1681</v>
      </c>
      <c r="C789" s="65" t="s">
        <v>1680</v>
      </c>
      <c r="D789" s="66">
        <v>0.42630000000000001</v>
      </c>
      <c r="E789" s="66">
        <v>0.37111</v>
      </c>
      <c r="F789" s="66">
        <v>0.51671999999999996</v>
      </c>
      <c r="G789" s="66">
        <v>3.17001</v>
      </c>
      <c r="H789" s="66">
        <v>4.3221699999999998</v>
      </c>
      <c r="I789" s="74">
        <v>0.46833000000000002</v>
      </c>
      <c r="L789" s="67"/>
      <c r="M789" s="67"/>
      <c r="N789" s="58">
        <f t="shared" si="45"/>
        <v>0.42630000000000001</v>
      </c>
      <c r="O789" s="67"/>
      <c r="W789" s="77"/>
      <c r="AA789" s="58">
        <f t="shared" si="48"/>
        <v>786</v>
      </c>
      <c r="AB789" s="58" t="s">
        <v>1680</v>
      </c>
      <c r="AC789" s="58" t="s">
        <v>1681</v>
      </c>
      <c r="AE789" s="70"/>
      <c r="AF789" s="71">
        <f t="shared" si="46"/>
        <v>0.47366666666666668</v>
      </c>
      <c r="AG789" s="70">
        <f t="shared" si="47"/>
        <v>0.42630000000000001</v>
      </c>
      <c r="AH789" s="70">
        <f t="shared" si="55"/>
        <v>0.42630000000000001</v>
      </c>
      <c r="AI789" s="53"/>
      <c r="AJ789" s="53"/>
      <c r="AK789" s="72"/>
      <c r="AL789" s="70">
        <v>0.42630000000000001</v>
      </c>
      <c r="AM789" s="70"/>
      <c r="AP789" s="70"/>
      <c r="AQ789" s="70"/>
    </row>
    <row r="790" spans="1:43" ht="12.75" customHeight="1" x14ac:dyDescent="0.2">
      <c r="A790" s="43"/>
      <c r="B790" s="64" t="s">
        <v>1683</v>
      </c>
      <c r="C790" s="65" t="s">
        <v>1682</v>
      </c>
      <c r="D790" s="66">
        <v>2.9000000000000001E-2</v>
      </c>
      <c r="E790" s="66">
        <v>2.5250000000000002E-2</v>
      </c>
      <c r="F790" s="66">
        <v>3.5150000000000001E-2</v>
      </c>
      <c r="G790" s="66">
        <v>0.21565000000000001</v>
      </c>
      <c r="H790" s="66">
        <v>0.29403000000000001</v>
      </c>
      <c r="I790" s="74">
        <v>3.1859999999999999E-2</v>
      </c>
      <c r="L790" s="67"/>
      <c r="M790" s="67"/>
      <c r="N790" s="58">
        <f t="shared" si="45"/>
        <v>2.9000000000000001E-2</v>
      </c>
      <c r="O790" s="67"/>
      <c r="W790" s="77"/>
      <c r="AA790" s="58">
        <f t="shared" si="48"/>
        <v>787</v>
      </c>
      <c r="AB790" s="58" t="s">
        <v>1682</v>
      </c>
      <c r="AC790" s="58" t="s">
        <v>1683</v>
      </c>
      <c r="AE790" s="70"/>
      <c r="AF790" s="71">
        <f t="shared" si="46"/>
        <v>3.2222222222222222E-2</v>
      </c>
      <c r="AG790" s="70">
        <f t="shared" si="47"/>
        <v>2.9000000000000001E-2</v>
      </c>
      <c r="AH790" s="70">
        <f t="shared" si="55"/>
        <v>2.9000000000000001E-2</v>
      </c>
      <c r="AI790" s="53"/>
      <c r="AJ790" s="53"/>
      <c r="AK790" s="72"/>
      <c r="AL790" s="70">
        <v>2.9000000000000001E-2</v>
      </c>
      <c r="AM790" s="70"/>
      <c r="AP790" s="70"/>
      <c r="AQ790" s="70"/>
    </row>
    <row r="791" spans="1:43" ht="12.75" customHeight="1" x14ac:dyDescent="0.2">
      <c r="A791" s="43"/>
      <c r="B791" s="64" t="s">
        <v>1685</v>
      </c>
      <c r="C791" s="65" t="s">
        <v>1684</v>
      </c>
      <c r="D791" s="66">
        <v>2.75E-2</v>
      </c>
      <c r="E791" s="66">
        <v>2.3939999999999999E-2</v>
      </c>
      <c r="F791" s="66">
        <v>3.3329999999999999E-2</v>
      </c>
      <c r="G791" s="66">
        <v>0.20449000000000001</v>
      </c>
      <c r="H791" s="66">
        <v>0.27882000000000001</v>
      </c>
      <c r="I791" s="74">
        <v>3.0210000000000001E-2</v>
      </c>
      <c r="L791" s="67"/>
      <c r="M791" s="67"/>
      <c r="N791" s="58">
        <f t="shared" si="45"/>
        <v>2.75E-2</v>
      </c>
      <c r="O791" s="67"/>
      <c r="W791" s="77"/>
      <c r="AA791" s="58">
        <f t="shared" si="48"/>
        <v>788</v>
      </c>
      <c r="AB791" s="58" t="s">
        <v>1684</v>
      </c>
      <c r="AC791" s="58" t="s">
        <v>1685</v>
      </c>
      <c r="AE791" s="70"/>
      <c r="AF791" s="71">
        <f t="shared" si="46"/>
        <v>3.0555555555555555E-2</v>
      </c>
      <c r="AG791" s="70">
        <f t="shared" si="47"/>
        <v>2.75E-2</v>
      </c>
      <c r="AH791" s="70">
        <f t="shared" si="55"/>
        <v>2.75E-2</v>
      </c>
      <c r="AI791" s="53"/>
      <c r="AJ791" s="53"/>
      <c r="AK791" s="72"/>
      <c r="AL791" s="70">
        <v>2.75E-2</v>
      </c>
      <c r="AM791" s="70"/>
      <c r="AP791" s="70"/>
      <c r="AQ791" s="70"/>
    </row>
    <row r="792" spans="1:43" ht="12.75" customHeight="1" x14ac:dyDescent="0.2">
      <c r="A792" s="43"/>
      <c r="B792" s="64" t="s">
        <v>1687</v>
      </c>
      <c r="C792" s="65" t="s">
        <v>1686</v>
      </c>
      <c r="D792" s="66">
        <v>0.15225</v>
      </c>
      <c r="E792" s="66">
        <v>0.13253999999999999</v>
      </c>
      <c r="F792" s="66">
        <v>0.18454000000000001</v>
      </c>
      <c r="G792" s="66">
        <v>1.13215</v>
      </c>
      <c r="H792" s="66">
        <v>1.5436300000000001</v>
      </c>
      <c r="I792" s="74">
        <v>0.16725999999999999</v>
      </c>
      <c r="L792" s="67"/>
      <c r="M792" s="67"/>
      <c r="N792" s="58">
        <f t="shared" si="45"/>
        <v>0.15225</v>
      </c>
      <c r="O792" s="67"/>
      <c r="W792" s="77"/>
      <c r="AA792" s="58">
        <f t="shared" si="48"/>
        <v>789</v>
      </c>
      <c r="AB792" s="58" t="s">
        <v>1686</v>
      </c>
      <c r="AC792" s="58" t="s">
        <v>1687</v>
      </c>
      <c r="AE792" s="70"/>
      <c r="AF792" s="71">
        <f t="shared" si="46"/>
        <v>0.16916666666666666</v>
      </c>
      <c r="AG792" s="70">
        <f t="shared" si="47"/>
        <v>0.15225</v>
      </c>
      <c r="AH792" s="70">
        <f t="shared" si="55"/>
        <v>0.15225</v>
      </c>
      <c r="AI792" s="53"/>
      <c r="AJ792" s="53"/>
      <c r="AK792" s="72"/>
      <c r="AL792" s="70">
        <v>0.15225</v>
      </c>
      <c r="AM792" s="70"/>
      <c r="AP792" s="70"/>
      <c r="AQ792" s="70"/>
    </row>
    <row r="793" spans="1:43" ht="12.75" customHeight="1" x14ac:dyDescent="0.2">
      <c r="A793" s="43"/>
      <c r="B793" s="64" t="s">
        <v>1689</v>
      </c>
      <c r="C793" s="65" t="s">
        <v>1688</v>
      </c>
      <c r="D793" s="66">
        <v>0.22</v>
      </c>
      <c r="E793" s="66">
        <v>0.19152</v>
      </c>
      <c r="F793" s="66">
        <v>0.26666000000000001</v>
      </c>
      <c r="G793" s="66">
        <v>1.6359399999999999</v>
      </c>
      <c r="H793" s="66">
        <v>2.23054</v>
      </c>
      <c r="I793" s="74">
        <v>0.24168999999999999</v>
      </c>
      <c r="L793" s="67"/>
      <c r="M793" s="67"/>
      <c r="N793" s="58">
        <f t="shared" si="45"/>
        <v>0.22</v>
      </c>
      <c r="O793" s="67"/>
      <c r="W793" s="77"/>
      <c r="AA793" s="58">
        <f t="shared" si="48"/>
        <v>790</v>
      </c>
      <c r="AB793" s="58" t="s">
        <v>1688</v>
      </c>
      <c r="AC793" s="58" t="s">
        <v>1689</v>
      </c>
      <c r="AE793" s="70"/>
      <c r="AF793" s="71">
        <f t="shared" si="46"/>
        <v>0.24444444444444444</v>
      </c>
      <c r="AG793" s="70">
        <f t="shared" si="47"/>
        <v>0.22</v>
      </c>
      <c r="AH793" s="70">
        <f t="shared" si="55"/>
        <v>0.22</v>
      </c>
      <c r="AI793" s="53"/>
      <c r="AJ793" s="53"/>
      <c r="AK793" s="72"/>
      <c r="AL793" s="70">
        <v>0.22</v>
      </c>
      <c r="AM793" s="70"/>
      <c r="AP793" s="70"/>
      <c r="AQ793" s="70"/>
    </row>
    <row r="794" spans="1:43" ht="12.75" customHeight="1" x14ac:dyDescent="0.2">
      <c r="A794" s="43"/>
      <c r="B794" s="64" t="s">
        <v>1691</v>
      </c>
      <c r="C794" s="65" t="s">
        <v>1690</v>
      </c>
      <c r="D794" s="66">
        <v>0.25</v>
      </c>
      <c r="E794" s="66">
        <v>0.21762999999999999</v>
      </c>
      <c r="F794" s="66">
        <v>0.30302000000000001</v>
      </c>
      <c r="G794" s="66">
        <v>1.85903</v>
      </c>
      <c r="H794" s="66">
        <v>2.5347</v>
      </c>
      <c r="I794" s="74">
        <v>0.27465000000000001</v>
      </c>
      <c r="L794" s="67"/>
      <c r="M794" s="67"/>
      <c r="N794" s="58">
        <f t="shared" si="45"/>
        <v>0.25</v>
      </c>
      <c r="O794" s="67"/>
      <c r="W794" s="77"/>
      <c r="AA794" s="58">
        <f t="shared" si="48"/>
        <v>791</v>
      </c>
      <c r="AB794" s="58" t="s">
        <v>1690</v>
      </c>
      <c r="AC794" s="58" t="s">
        <v>1691</v>
      </c>
      <c r="AE794" s="70"/>
      <c r="AF794" s="71">
        <f t="shared" si="46"/>
        <v>0.27777777777777779</v>
      </c>
      <c r="AG794" s="70">
        <f t="shared" si="47"/>
        <v>0.25</v>
      </c>
      <c r="AH794" s="70">
        <f t="shared" si="55"/>
        <v>0.25</v>
      </c>
      <c r="AI794" s="53"/>
      <c r="AJ794" s="53"/>
      <c r="AK794" s="72"/>
      <c r="AL794" s="70">
        <v>0.25</v>
      </c>
      <c r="AM794" s="70"/>
      <c r="AN794" s="70"/>
      <c r="AP794" s="70"/>
      <c r="AQ794" s="70"/>
    </row>
    <row r="795" spans="1:43" ht="12.75" customHeight="1" x14ac:dyDescent="0.2">
      <c r="A795" s="43"/>
      <c r="B795" s="64" t="s">
        <v>1693</v>
      </c>
      <c r="C795" s="65" t="s">
        <v>1692</v>
      </c>
      <c r="D795" s="66">
        <v>0.215</v>
      </c>
      <c r="E795" s="66">
        <v>0.18715999999999999</v>
      </c>
      <c r="F795" s="66">
        <v>0.2606</v>
      </c>
      <c r="G795" s="66">
        <v>1.59876</v>
      </c>
      <c r="H795" s="66">
        <v>2.17984</v>
      </c>
      <c r="I795" s="74">
        <v>0.23619999999999999</v>
      </c>
      <c r="L795" s="67"/>
      <c r="M795" s="67"/>
      <c r="N795" s="58">
        <f t="shared" si="45"/>
        <v>0.215</v>
      </c>
      <c r="O795" s="67"/>
      <c r="W795" s="77"/>
      <c r="AA795" s="58">
        <f t="shared" si="48"/>
        <v>792</v>
      </c>
      <c r="AB795" s="58" t="s">
        <v>1692</v>
      </c>
      <c r="AC795" s="58" t="s">
        <v>1693</v>
      </c>
      <c r="AE795" s="70"/>
      <c r="AF795" s="71">
        <f t="shared" si="46"/>
        <v>0.23888888888888887</v>
      </c>
      <c r="AG795" s="70">
        <f t="shared" si="47"/>
        <v>0.215</v>
      </c>
      <c r="AH795" s="70">
        <f t="shared" si="55"/>
        <v>0.215</v>
      </c>
      <c r="AI795" s="53"/>
      <c r="AJ795" s="53"/>
      <c r="AK795" s="72"/>
      <c r="AL795" s="70">
        <v>0.215</v>
      </c>
      <c r="AM795" s="70"/>
      <c r="AN795" s="70"/>
      <c r="AP795" s="70"/>
      <c r="AQ795" s="70"/>
    </row>
    <row r="796" spans="1:43" ht="12.75" customHeight="1" x14ac:dyDescent="0.2">
      <c r="A796" s="43"/>
      <c r="B796" s="64" t="s">
        <v>1695</v>
      </c>
      <c r="C796" s="65" t="s">
        <v>1694</v>
      </c>
      <c r="D796" s="66">
        <v>0.215</v>
      </c>
      <c r="E796" s="66">
        <v>0.18715999999999999</v>
      </c>
      <c r="F796" s="66">
        <v>0.2606</v>
      </c>
      <c r="G796" s="66">
        <v>1.59876</v>
      </c>
      <c r="H796" s="66">
        <v>2.17984</v>
      </c>
      <c r="I796" s="74">
        <v>0.23619999999999999</v>
      </c>
      <c r="L796" s="67"/>
      <c r="M796" s="67"/>
      <c r="N796" s="58">
        <f t="shared" si="45"/>
        <v>0.215</v>
      </c>
      <c r="O796" s="67"/>
      <c r="W796" s="77"/>
      <c r="AA796" s="58">
        <f t="shared" si="48"/>
        <v>793</v>
      </c>
      <c r="AB796" s="58" t="s">
        <v>1694</v>
      </c>
      <c r="AC796" s="58" t="s">
        <v>1695</v>
      </c>
      <c r="AE796" s="70"/>
      <c r="AF796" s="71">
        <f t="shared" si="46"/>
        <v>0.23888888888888887</v>
      </c>
      <c r="AG796" s="70">
        <f t="shared" si="47"/>
        <v>0.215</v>
      </c>
      <c r="AH796" s="70">
        <f t="shared" si="55"/>
        <v>0.215</v>
      </c>
      <c r="AI796" s="53"/>
      <c r="AJ796" s="53"/>
      <c r="AK796" s="72"/>
      <c r="AL796" s="70">
        <v>0.215</v>
      </c>
      <c r="AM796" s="70"/>
      <c r="AN796" s="70"/>
      <c r="AP796" s="70"/>
      <c r="AQ796" s="70"/>
    </row>
    <row r="797" spans="1:43" ht="12.75" customHeight="1" x14ac:dyDescent="0.2">
      <c r="A797" s="43"/>
      <c r="B797" s="64" t="s">
        <v>1697</v>
      </c>
      <c r="C797" s="65" t="s">
        <v>1696</v>
      </c>
      <c r="D797" s="66">
        <v>0.215</v>
      </c>
      <c r="E797" s="66">
        <v>0.18715999999999999</v>
      </c>
      <c r="F797" s="66">
        <v>0.2606</v>
      </c>
      <c r="G797" s="66">
        <v>1.59876</v>
      </c>
      <c r="H797" s="66">
        <v>2.17984</v>
      </c>
      <c r="I797" s="74">
        <v>0.23619999999999999</v>
      </c>
      <c r="L797" s="67"/>
      <c r="M797" s="67"/>
      <c r="N797" s="58">
        <f t="shared" si="45"/>
        <v>0.215</v>
      </c>
      <c r="O797" s="67"/>
      <c r="W797" s="77"/>
      <c r="AA797" s="58">
        <f t="shared" si="48"/>
        <v>794</v>
      </c>
      <c r="AB797" s="58" t="s">
        <v>1696</v>
      </c>
      <c r="AC797" s="58" t="s">
        <v>1697</v>
      </c>
      <c r="AE797" s="70"/>
      <c r="AF797" s="71">
        <f t="shared" si="46"/>
        <v>0.23888888888888887</v>
      </c>
      <c r="AG797" s="70">
        <f t="shared" si="47"/>
        <v>0.215</v>
      </c>
      <c r="AH797" s="70">
        <f t="shared" si="55"/>
        <v>0.215</v>
      </c>
      <c r="AI797" s="53"/>
      <c r="AJ797" s="53"/>
      <c r="AK797" s="72"/>
      <c r="AL797" s="70">
        <v>0.215</v>
      </c>
      <c r="AM797" s="70"/>
      <c r="AN797" s="70"/>
      <c r="AP797" s="70"/>
      <c r="AQ797" s="70"/>
    </row>
    <row r="798" spans="1:43" ht="12.75" customHeight="1" x14ac:dyDescent="0.2">
      <c r="A798" s="43"/>
      <c r="B798" s="64" t="s">
        <v>1699</v>
      </c>
      <c r="C798" s="65" t="s">
        <v>1698</v>
      </c>
      <c r="D798" s="66">
        <v>0.25</v>
      </c>
      <c r="E798" s="66">
        <v>0.21762999999999999</v>
      </c>
      <c r="F798" s="66">
        <v>0.30302000000000001</v>
      </c>
      <c r="G798" s="66">
        <v>1.85903</v>
      </c>
      <c r="H798" s="66">
        <v>2.5347</v>
      </c>
      <c r="I798" s="74">
        <v>0.27465000000000001</v>
      </c>
      <c r="L798" s="67"/>
      <c r="M798" s="67"/>
      <c r="N798" s="58">
        <f t="shared" si="45"/>
        <v>0.25</v>
      </c>
      <c r="O798" s="67"/>
      <c r="W798" s="77"/>
      <c r="AA798" s="58">
        <f t="shared" si="48"/>
        <v>795</v>
      </c>
      <c r="AB798" s="58" t="s">
        <v>1698</v>
      </c>
      <c r="AC798" s="58" t="s">
        <v>1699</v>
      </c>
      <c r="AE798" s="70"/>
      <c r="AF798" s="71">
        <f t="shared" si="46"/>
        <v>0.27777777777777779</v>
      </c>
      <c r="AG798" s="70">
        <f t="shared" si="47"/>
        <v>0.25</v>
      </c>
      <c r="AH798" s="70">
        <f t="shared" si="55"/>
        <v>0.25</v>
      </c>
      <c r="AI798" s="53"/>
      <c r="AJ798" s="53"/>
      <c r="AK798" s="72"/>
      <c r="AL798" s="70">
        <v>0.25</v>
      </c>
      <c r="AM798" s="70"/>
      <c r="AN798" s="70"/>
      <c r="AP798" s="70"/>
      <c r="AQ798" s="70"/>
    </row>
    <row r="799" spans="1:43" ht="12.75" customHeight="1" x14ac:dyDescent="0.2">
      <c r="A799" s="43"/>
      <c r="B799" s="64" t="s">
        <v>1701</v>
      </c>
      <c r="C799" s="65" t="s">
        <v>1700</v>
      </c>
      <c r="D799" s="66">
        <v>0.59899999999999998</v>
      </c>
      <c r="E799" s="66">
        <v>0.52144999999999997</v>
      </c>
      <c r="F799" s="66">
        <v>0.72604999999999997</v>
      </c>
      <c r="G799" s="66">
        <v>4.4542200000000003</v>
      </c>
      <c r="H799" s="66">
        <v>6.0731400000000004</v>
      </c>
      <c r="I799" s="74">
        <v>0.65805999999999998</v>
      </c>
      <c r="L799" s="67"/>
      <c r="M799" s="67"/>
      <c r="N799" s="58">
        <f t="shared" si="45"/>
        <v>0.59899999999999998</v>
      </c>
      <c r="O799" s="67"/>
      <c r="W799" s="77"/>
      <c r="AA799" s="58">
        <f t="shared" si="48"/>
        <v>796</v>
      </c>
      <c r="AB799" s="58" t="s">
        <v>1700</v>
      </c>
      <c r="AC799" s="58" t="s">
        <v>1701</v>
      </c>
      <c r="AE799" s="70"/>
      <c r="AF799" s="71">
        <f t="shared" si="46"/>
        <v>0.66555555555555557</v>
      </c>
      <c r="AG799" s="70">
        <f t="shared" si="47"/>
        <v>0.59899999999999998</v>
      </c>
      <c r="AH799" s="70">
        <f t="shared" si="55"/>
        <v>0.59899999999999998</v>
      </c>
      <c r="AI799" s="53"/>
      <c r="AJ799" s="53"/>
      <c r="AK799" s="72"/>
      <c r="AL799" s="70">
        <v>0.59899999999999998</v>
      </c>
      <c r="AM799" s="70"/>
      <c r="AN799" s="70"/>
      <c r="AP799" s="70"/>
      <c r="AQ799" s="70"/>
    </row>
    <row r="800" spans="1:43" ht="12.75" customHeight="1" x14ac:dyDescent="0.2">
      <c r="A800" s="43"/>
      <c r="B800" s="64" t="s">
        <v>1703</v>
      </c>
      <c r="C800" s="65" t="s">
        <v>1702</v>
      </c>
      <c r="D800" s="66">
        <v>0.59899999999999998</v>
      </c>
      <c r="E800" s="66">
        <v>0.52144999999999997</v>
      </c>
      <c r="F800" s="66">
        <v>0.72604999999999997</v>
      </c>
      <c r="G800" s="66">
        <v>4.4542200000000003</v>
      </c>
      <c r="H800" s="66">
        <v>6.0731400000000004</v>
      </c>
      <c r="I800" s="74">
        <v>0.65805999999999998</v>
      </c>
      <c r="L800" s="67"/>
      <c r="M800" s="67"/>
      <c r="N800" s="58">
        <f t="shared" si="45"/>
        <v>0.59899999999999998</v>
      </c>
      <c r="O800" s="67"/>
      <c r="W800" s="77"/>
      <c r="AA800" s="58">
        <f t="shared" si="48"/>
        <v>797</v>
      </c>
      <c r="AB800" s="58" t="s">
        <v>1702</v>
      </c>
      <c r="AC800" s="58" t="s">
        <v>1703</v>
      </c>
      <c r="AE800" s="70"/>
      <c r="AF800" s="71">
        <f t="shared" si="46"/>
        <v>0.66555555555555557</v>
      </c>
      <c r="AG800" s="70">
        <f t="shared" si="47"/>
        <v>0.59899999999999998</v>
      </c>
      <c r="AH800" s="70">
        <f t="shared" si="55"/>
        <v>0.59899999999999998</v>
      </c>
      <c r="AI800" s="53"/>
      <c r="AJ800" s="53"/>
      <c r="AK800" s="72"/>
      <c r="AL800" s="70">
        <v>0.59899999999999998</v>
      </c>
      <c r="AM800" s="70"/>
      <c r="AN800" s="70"/>
      <c r="AP800" s="70"/>
      <c r="AQ800" s="70"/>
    </row>
    <row r="801" spans="1:43" ht="12.75" customHeight="1" x14ac:dyDescent="0.2">
      <c r="A801" s="43"/>
      <c r="B801" s="64" t="s">
        <v>1705</v>
      </c>
      <c r="C801" s="65" t="s">
        <v>1704</v>
      </c>
      <c r="D801" s="66">
        <v>0.51</v>
      </c>
      <c r="E801" s="66">
        <v>0.44396999999999998</v>
      </c>
      <c r="F801" s="66">
        <v>0.61817</v>
      </c>
      <c r="G801" s="66">
        <v>3.7924099999999998</v>
      </c>
      <c r="H801" s="66">
        <v>5.1707900000000002</v>
      </c>
      <c r="I801" s="74">
        <v>0.56028999999999995</v>
      </c>
      <c r="L801" s="67"/>
      <c r="M801" s="67"/>
      <c r="N801" s="58">
        <f t="shared" si="45"/>
        <v>0.51</v>
      </c>
      <c r="O801" s="67"/>
      <c r="W801" s="77"/>
      <c r="AA801" s="58">
        <f t="shared" si="48"/>
        <v>798</v>
      </c>
      <c r="AB801" s="58" t="s">
        <v>1704</v>
      </c>
      <c r="AC801" s="58" t="s">
        <v>1705</v>
      </c>
      <c r="AE801" s="70"/>
      <c r="AF801" s="71">
        <f t="shared" si="46"/>
        <v>0.56666666666666665</v>
      </c>
      <c r="AG801" s="70">
        <f t="shared" si="47"/>
        <v>0.51</v>
      </c>
      <c r="AH801" s="70">
        <f t="shared" si="55"/>
        <v>0.51</v>
      </c>
      <c r="AI801" s="53"/>
      <c r="AJ801" s="53"/>
      <c r="AK801" s="72"/>
      <c r="AL801" s="70">
        <v>0.51</v>
      </c>
      <c r="AM801" s="70"/>
      <c r="AN801" s="70"/>
      <c r="AP801" s="70"/>
      <c r="AQ801" s="70"/>
    </row>
    <row r="802" spans="1:43" ht="12.75" customHeight="1" x14ac:dyDescent="0.2">
      <c r="A802" s="43"/>
      <c r="B802" s="64" t="s">
        <v>1707</v>
      </c>
      <c r="C802" s="65" t="s">
        <v>1706</v>
      </c>
      <c r="D802" s="66">
        <v>0.51</v>
      </c>
      <c r="E802" s="66">
        <v>0.44396999999999998</v>
      </c>
      <c r="F802" s="66">
        <v>0.61817</v>
      </c>
      <c r="G802" s="66">
        <v>3.7924099999999998</v>
      </c>
      <c r="H802" s="66">
        <v>5.1707900000000002</v>
      </c>
      <c r="I802" s="74">
        <v>0.56028999999999995</v>
      </c>
      <c r="L802" s="67"/>
      <c r="M802" s="67"/>
      <c r="N802" s="58">
        <f t="shared" si="45"/>
        <v>0.51</v>
      </c>
      <c r="O802" s="67"/>
      <c r="W802" s="77"/>
      <c r="AA802" s="58">
        <f t="shared" si="48"/>
        <v>799</v>
      </c>
      <c r="AB802" s="58" t="s">
        <v>1706</v>
      </c>
      <c r="AC802" s="58" t="s">
        <v>1707</v>
      </c>
      <c r="AE802" s="70"/>
      <c r="AF802" s="71">
        <f t="shared" si="46"/>
        <v>0.56666666666666665</v>
      </c>
      <c r="AG802" s="70">
        <f t="shared" si="47"/>
        <v>0.51</v>
      </c>
      <c r="AH802" s="70">
        <f t="shared" si="55"/>
        <v>0.51</v>
      </c>
      <c r="AI802" s="53"/>
      <c r="AJ802" s="53"/>
      <c r="AK802" s="72"/>
      <c r="AL802" s="70">
        <v>0.51</v>
      </c>
      <c r="AM802" s="70"/>
      <c r="AN802" s="70"/>
      <c r="AP802" s="70"/>
      <c r="AQ802" s="70"/>
    </row>
    <row r="803" spans="1:43" ht="12.75" customHeight="1" x14ac:dyDescent="0.2">
      <c r="A803" s="43"/>
      <c r="B803" s="64" t="s">
        <v>1709</v>
      </c>
      <c r="C803" s="65" t="s">
        <v>1708</v>
      </c>
      <c r="D803" s="66">
        <v>0.51</v>
      </c>
      <c r="E803" s="66">
        <v>0.44396999999999998</v>
      </c>
      <c r="F803" s="66">
        <v>0.61817</v>
      </c>
      <c r="G803" s="66">
        <v>3.7924099999999998</v>
      </c>
      <c r="H803" s="66">
        <v>5.1707900000000002</v>
      </c>
      <c r="I803" s="74">
        <v>0.56028999999999995</v>
      </c>
      <c r="L803" s="67"/>
      <c r="M803" s="67"/>
      <c r="N803" s="58">
        <f t="shared" si="45"/>
        <v>0.51</v>
      </c>
      <c r="O803" s="67"/>
      <c r="W803" s="77"/>
      <c r="AA803" s="58">
        <f t="shared" si="48"/>
        <v>800</v>
      </c>
      <c r="AB803" s="58" t="s">
        <v>1708</v>
      </c>
      <c r="AC803" s="58" t="s">
        <v>1709</v>
      </c>
      <c r="AE803" s="70"/>
      <c r="AF803" s="71">
        <f t="shared" si="46"/>
        <v>0.56666666666666665</v>
      </c>
      <c r="AG803" s="70">
        <f t="shared" si="47"/>
        <v>0.51</v>
      </c>
      <c r="AH803" s="70">
        <f t="shared" si="55"/>
        <v>0.51</v>
      </c>
      <c r="AI803" s="53"/>
      <c r="AJ803" s="53"/>
      <c r="AK803" s="72"/>
      <c r="AL803" s="70">
        <v>0.51</v>
      </c>
      <c r="AM803" s="70"/>
      <c r="AN803" s="70"/>
      <c r="AP803" s="70"/>
      <c r="AQ803" s="70"/>
    </row>
    <row r="804" spans="1:43" ht="12.75" customHeight="1" x14ac:dyDescent="0.2">
      <c r="A804" s="43"/>
      <c r="B804" s="64" t="s">
        <v>1711</v>
      </c>
      <c r="C804" s="65" t="s">
        <v>1710</v>
      </c>
      <c r="D804" s="66">
        <v>0.51</v>
      </c>
      <c r="E804" s="66">
        <v>0.44396999999999998</v>
      </c>
      <c r="F804" s="66">
        <v>0.61817</v>
      </c>
      <c r="G804" s="66">
        <v>3.7924099999999998</v>
      </c>
      <c r="H804" s="66">
        <v>5.1707900000000002</v>
      </c>
      <c r="I804" s="74">
        <v>0.56028999999999995</v>
      </c>
      <c r="L804" s="67"/>
      <c r="M804" s="67"/>
      <c r="N804" s="58">
        <f t="shared" si="45"/>
        <v>0.51</v>
      </c>
      <c r="O804" s="67"/>
      <c r="W804" s="77"/>
      <c r="AA804" s="58">
        <f t="shared" si="48"/>
        <v>801</v>
      </c>
      <c r="AB804" s="58" t="s">
        <v>1710</v>
      </c>
      <c r="AC804" s="58" t="s">
        <v>1711</v>
      </c>
      <c r="AE804" s="70"/>
      <c r="AF804" s="71">
        <f t="shared" si="46"/>
        <v>0.56666666666666665</v>
      </c>
      <c r="AG804" s="70">
        <f t="shared" si="47"/>
        <v>0.51</v>
      </c>
      <c r="AH804" s="70">
        <f t="shared" si="55"/>
        <v>0.51</v>
      </c>
      <c r="AI804" s="53"/>
      <c r="AJ804" s="53"/>
      <c r="AK804" s="72"/>
      <c r="AL804" s="70">
        <v>0.51</v>
      </c>
      <c r="AM804" s="70"/>
      <c r="AN804" s="70"/>
      <c r="AP804" s="70"/>
      <c r="AQ804" s="70"/>
    </row>
    <row r="805" spans="1:43" ht="12.75" customHeight="1" x14ac:dyDescent="0.2">
      <c r="A805" s="43"/>
      <c r="B805" s="64" t="s">
        <v>1713</v>
      </c>
      <c r="C805" s="65" t="s">
        <v>1712</v>
      </c>
      <c r="D805" s="66">
        <v>0.51</v>
      </c>
      <c r="E805" s="66">
        <v>0.44396999999999998</v>
      </c>
      <c r="F805" s="66">
        <v>0.61817</v>
      </c>
      <c r="G805" s="66">
        <v>3.7924099999999998</v>
      </c>
      <c r="H805" s="66">
        <v>5.1707900000000002</v>
      </c>
      <c r="I805" s="74">
        <v>0.56028999999999995</v>
      </c>
      <c r="L805" s="67"/>
      <c r="M805" s="67"/>
      <c r="N805" s="58">
        <f t="shared" si="45"/>
        <v>0.51</v>
      </c>
      <c r="O805" s="67"/>
      <c r="W805" s="77"/>
      <c r="AA805" s="58">
        <f t="shared" si="48"/>
        <v>802</v>
      </c>
      <c r="AB805" s="58" t="s">
        <v>1712</v>
      </c>
      <c r="AC805" s="58" t="s">
        <v>1713</v>
      </c>
      <c r="AE805" s="70"/>
      <c r="AF805" s="71">
        <f t="shared" si="46"/>
        <v>0.56666666666666665</v>
      </c>
      <c r="AG805" s="70">
        <f t="shared" si="47"/>
        <v>0.51</v>
      </c>
      <c r="AH805" s="70">
        <f t="shared" si="55"/>
        <v>0.51</v>
      </c>
      <c r="AI805" s="53"/>
      <c r="AJ805" s="53"/>
      <c r="AK805" s="72"/>
      <c r="AL805" s="70">
        <v>0.51</v>
      </c>
      <c r="AM805" s="70"/>
      <c r="AN805" s="70"/>
      <c r="AP805" s="70"/>
      <c r="AQ805" s="70"/>
    </row>
    <row r="806" spans="1:43" ht="12.75" customHeight="1" x14ac:dyDescent="0.2">
      <c r="A806" s="43"/>
      <c r="B806" s="64" t="s">
        <v>1715</v>
      </c>
      <c r="C806" s="65" t="s">
        <v>1714</v>
      </c>
      <c r="D806" s="66">
        <v>4.1700000000000001E-2</v>
      </c>
      <c r="E806" s="66">
        <v>3.6299999999999999E-2</v>
      </c>
      <c r="F806" s="66">
        <v>5.0540000000000002E-2</v>
      </c>
      <c r="G806" s="66">
        <v>0.31008999999999998</v>
      </c>
      <c r="H806" s="66">
        <v>0.42279</v>
      </c>
      <c r="I806" s="74">
        <v>4.5809999999999997E-2</v>
      </c>
      <c r="L806" s="67"/>
      <c r="M806" s="67"/>
      <c r="N806" s="58">
        <f t="shared" si="45"/>
        <v>4.1700000000000001E-2</v>
      </c>
      <c r="O806" s="67"/>
      <c r="W806" s="77"/>
      <c r="AA806" s="58">
        <f t="shared" si="48"/>
        <v>803</v>
      </c>
      <c r="AB806" s="58" t="s">
        <v>1714</v>
      </c>
      <c r="AC806" s="58" t="s">
        <v>1715</v>
      </c>
      <c r="AE806" s="70"/>
      <c r="AF806" s="71">
        <f t="shared" si="46"/>
        <v>4.6333333333333331E-2</v>
      </c>
      <c r="AG806" s="70">
        <f t="shared" si="47"/>
        <v>4.1700000000000001E-2</v>
      </c>
      <c r="AH806" s="70">
        <f t="shared" si="55"/>
        <v>4.1700000000000001E-2</v>
      </c>
      <c r="AI806" s="53"/>
      <c r="AJ806" s="53"/>
      <c r="AK806" s="72"/>
      <c r="AL806" s="70">
        <v>4.1700000000000001E-2</v>
      </c>
      <c r="AM806" s="70"/>
      <c r="AN806" s="70"/>
      <c r="AP806" s="70"/>
      <c r="AQ806" s="70"/>
    </row>
    <row r="807" spans="1:43" ht="12.75" customHeight="1" x14ac:dyDescent="0.2">
      <c r="A807" s="43"/>
      <c r="B807" s="64" t="s">
        <v>1717</v>
      </c>
      <c r="C807" s="65" t="s">
        <v>1716</v>
      </c>
      <c r="D807" s="66">
        <v>4.02E-2</v>
      </c>
      <c r="E807" s="66">
        <v>3.5000000000000003E-2</v>
      </c>
      <c r="F807" s="66">
        <v>4.8730000000000002E-2</v>
      </c>
      <c r="G807" s="66">
        <v>0.29892999999999997</v>
      </c>
      <c r="H807" s="66">
        <v>0.40758</v>
      </c>
      <c r="I807" s="74">
        <v>4.4159999999999998E-2</v>
      </c>
      <c r="L807" s="67"/>
      <c r="M807" s="67"/>
      <c r="N807" s="58">
        <f t="shared" si="45"/>
        <v>4.02E-2</v>
      </c>
      <c r="O807" s="67"/>
      <c r="W807" s="77"/>
      <c r="AA807" s="58">
        <f t="shared" si="48"/>
        <v>804</v>
      </c>
      <c r="AB807" s="58" t="s">
        <v>1716</v>
      </c>
      <c r="AC807" s="58" t="s">
        <v>1717</v>
      </c>
      <c r="AE807" s="70"/>
      <c r="AF807" s="71">
        <f t="shared" si="46"/>
        <v>4.4666666666666667E-2</v>
      </c>
      <c r="AG807" s="70">
        <f t="shared" si="47"/>
        <v>4.02E-2</v>
      </c>
      <c r="AH807" s="70">
        <f t="shared" si="55"/>
        <v>4.02E-2</v>
      </c>
      <c r="AI807" s="53"/>
      <c r="AJ807" s="53"/>
      <c r="AK807" s="72"/>
      <c r="AL807" s="70">
        <v>4.02E-2</v>
      </c>
      <c r="AM807" s="70"/>
      <c r="AN807" s="70"/>
      <c r="AP807" s="70"/>
      <c r="AQ807" s="70"/>
    </row>
    <row r="808" spans="1:43" ht="12.75" customHeight="1" x14ac:dyDescent="0.2">
      <c r="A808" s="43"/>
      <c r="B808" s="64" t="s">
        <v>1719</v>
      </c>
      <c r="C808" s="65" t="s">
        <v>1718</v>
      </c>
      <c r="D808" s="66">
        <v>0.40620000000000001</v>
      </c>
      <c r="E808" s="66">
        <v>0.35360999999999998</v>
      </c>
      <c r="F808" s="66">
        <v>0.49236000000000002</v>
      </c>
      <c r="G808" s="66">
        <v>3.02054</v>
      </c>
      <c r="H808" s="66">
        <v>4.1183800000000002</v>
      </c>
      <c r="I808" s="74">
        <v>0.44624999999999998</v>
      </c>
      <c r="L808" s="67"/>
      <c r="M808" s="67"/>
      <c r="N808" s="58">
        <f t="shared" si="45"/>
        <v>0.40620000000000001</v>
      </c>
      <c r="O808" s="67"/>
      <c r="W808" s="77"/>
      <c r="AA808" s="58">
        <f t="shared" si="48"/>
        <v>805</v>
      </c>
      <c r="AB808" s="58" t="s">
        <v>1718</v>
      </c>
      <c r="AC808" s="58" t="s">
        <v>1719</v>
      </c>
      <c r="AE808" s="70"/>
      <c r="AF808" s="71">
        <f t="shared" si="46"/>
        <v>0.45133333333333331</v>
      </c>
      <c r="AG808" s="70">
        <f t="shared" si="47"/>
        <v>0.40620000000000001</v>
      </c>
      <c r="AH808" s="70">
        <f t="shared" si="55"/>
        <v>0.40620000000000001</v>
      </c>
      <c r="AI808" s="53"/>
      <c r="AJ808" s="53"/>
      <c r="AK808" s="72"/>
      <c r="AL808" s="70">
        <v>0.40620000000000001</v>
      </c>
      <c r="AM808" s="70"/>
      <c r="AN808" s="70"/>
      <c r="AP808" s="70"/>
      <c r="AQ808" s="70"/>
    </row>
    <row r="809" spans="1:43" ht="12.75" customHeight="1" x14ac:dyDescent="0.2">
      <c r="A809" s="43"/>
      <c r="B809" s="64" t="s">
        <v>1721</v>
      </c>
      <c r="C809" s="65" t="s">
        <v>1720</v>
      </c>
      <c r="D809" s="66">
        <v>0.54779999999999995</v>
      </c>
      <c r="E809" s="66">
        <v>0.47688000000000003</v>
      </c>
      <c r="F809" s="66">
        <v>0.66398999999999997</v>
      </c>
      <c r="G809" s="66">
        <v>4.0735000000000001</v>
      </c>
      <c r="H809" s="66">
        <v>5.55403</v>
      </c>
      <c r="I809" s="74">
        <v>0.60180999999999996</v>
      </c>
      <c r="L809" s="67"/>
      <c r="M809" s="67"/>
      <c r="N809" s="58">
        <f t="shared" si="45"/>
        <v>0.54779999999999995</v>
      </c>
      <c r="O809" s="67"/>
      <c r="W809" s="77"/>
      <c r="AA809" s="58">
        <f t="shared" si="48"/>
        <v>806</v>
      </c>
      <c r="AB809" s="58" t="s">
        <v>1720</v>
      </c>
      <c r="AC809" s="58" t="s">
        <v>1721</v>
      </c>
      <c r="AE809" s="70"/>
      <c r="AF809" s="71">
        <f t="shared" si="46"/>
        <v>0.60866666666666658</v>
      </c>
      <c r="AG809" s="70">
        <f t="shared" si="47"/>
        <v>0.54779999999999995</v>
      </c>
      <c r="AH809" s="70">
        <f t="shared" si="55"/>
        <v>0.54779999999999995</v>
      </c>
      <c r="AI809" s="53"/>
      <c r="AJ809" s="53"/>
      <c r="AK809" s="72"/>
      <c r="AL809" s="70">
        <v>0.54779999999999995</v>
      </c>
      <c r="AM809" s="70"/>
      <c r="AN809" s="70"/>
      <c r="AP809" s="70"/>
      <c r="AQ809" s="70"/>
    </row>
    <row r="810" spans="1:43" ht="12.75" customHeight="1" x14ac:dyDescent="0.2">
      <c r="A810" s="43"/>
      <c r="B810" s="64" t="s">
        <v>1723</v>
      </c>
      <c r="C810" s="65" t="s">
        <v>1722</v>
      </c>
      <c r="D810" s="66">
        <v>0.35399999999999998</v>
      </c>
      <c r="E810" s="66">
        <v>0.30817</v>
      </c>
      <c r="F810" s="66">
        <v>0.42908000000000002</v>
      </c>
      <c r="G810" s="66">
        <v>2.6323799999999999</v>
      </c>
      <c r="H810" s="66">
        <v>3.58914</v>
      </c>
      <c r="I810" s="74">
        <v>0.38890000000000002</v>
      </c>
      <c r="L810" s="67"/>
      <c r="M810" s="67"/>
      <c r="N810" s="58">
        <f t="shared" si="45"/>
        <v>0.35399999999999998</v>
      </c>
      <c r="O810" s="67"/>
      <c r="W810" s="77"/>
      <c r="AA810" s="58">
        <f t="shared" si="48"/>
        <v>807</v>
      </c>
      <c r="AB810" s="58" t="s">
        <v>1722</v>
      </c>
      <c r="AC810" s="58" t="s">
        <v>1723</v>
      </c>
      <c r="AE810" s="70"/>
      <c r="AF810" s="71">
        <f t="shared" si="46"/>
        <v>0.39333333333333331</v>
      </c>
      <c r="AG810" s="70">
        <f t="shared" si="47"/>
        <v>0.35399999999999998</v>
      </c>
      <c r="AH810" s="70">
        <f t="shared" si="55"/>
        <v>0.35399999999999998</v>
      </c>
      <c r="AI810" s="53"/>
      <c r="AJ810" s="53"/>
      <c r="AK810" s="72"/>
      <c r="AL810" s="70">
        <v>0.35399999999999998</v>
      </c>
      <c r="AM810" s="70"/>
      <c r="AN810" s="70"/>
      <c r="AP810" s="70"/>
      <c r="AQ810" s="70"/>
    </row>
    <row r="811" spans="1:43" ht="12.75" customHeight="1" x14ac:dyDescent="0.2">
      <c r="A811" s="43"/>
      <c r="B811" s="64" t="s">
        <v>1725</v>
      </c>
      <c r="C811" s="65" t="s">
        <v>1724</v>
      </c>
      <c r="D811" s="66">
        <v>2.2363</v>
      </c>
      <c r="E811" s="66">
        <v>1.9467699999999999</v>
      </c>
      <c r="F811" s="66">
        <v>2.71062</v>
      </c>
      <c r="G811" s="66">
        <v>16.629349999999999</v>
      </c>
      <c r="H811" s="66">
        <v>22.673400000000001</v>
      </c>
      <c r="I811" s="74">
        <v>2.4567999999999999</v>
      </c>
      <c r="L811" s="67"/>
      <c r="M811" s="67"/>
      <c r="N811" s="58">
        <f t="shared" si="45"/>
        <v>2.2363</v>
      </c>
      <c r="O811" s="67"/>
      <c r="W811" s="77"/>
      <c r="AA811" s="58">
        <f t="shared" si="48"/>
        <v>808</v>
      </c>
      <c r="AB811" s="58" t="s">
        <v>1724</v>
      </c>
      <c r="AC811" s="58" t="s">
        <v>1725</v>
      </c>
      <c r="AE811" s="70"/>
      <c r="AF811" s="71">
        <f t="shared" si="46"/>
        <v>2.4847777777777775</v>
      </c>
      <c r="AG811" s="70">
        <f t="shared" si="47"/>
        <v>2.2363</v>
      </c>
      <c r="AH811" s="70">
        <f t="shared" si="55"/>
        <v>2.2363</v>
      </c>
      <c r="AI811" s="53"/>
      <c r="AJ811" s="53"/>
      <c r="AK811" s="72"/>
      <c r="AL811" s="70">
        <v>2.2363</v>
      </c>
      <c r="AM811" s="70"/>
      <c r="AN811" s="70"/>
      <c r="AP811" s="70"/>
      <c r="AQ811" s="70"/>
    </row>
    <row r="812" spans="1:43" ht="12.75" customHeight="1" x14ac:dyDescent="0.2">
      <c r="A812" s="43"/>
      <c r="B812" s="64" t="s">
        <v>1727</v>
      </c>
      <c r="C812" s="65" t="s">
        <v>1726</v>
      </c>
      <c r="D812" s="66">
        <v>1.2416</v>
      </c>
      <c r="E812" s="66">
        <v>1.0808500000000001</v>
      </c>
      <c r="F812" s="66">
        <v>1.5049399999999999</v>
      </c>
      <c r="G812" s="66">
        <v>9.2326599999999992</v>
      </c>
      <c r="H812" s="66">
        <v>12.588329999999999</v>
      </c>
      <c r="I812" s="74">
        <v>1.36402</v>
      </c>
      <c r="L812" s="67"/>
      <c r="M812" s="67"/>
      <c r="N812" s="58">
        <f t="shared" si="45"/>
        <v>1.2416</v>
      </c>
      <c r="O812" s="67"/>
      <c r="W812" s="77"/>
      <c r="AA812" s="58">
        <f t="shared" si="48"/>
        <v>809</v>
      </c>
      <c r="AB812" s="58" t="s">
        <v>1726</v>
      </c>
      <c r="AC812" s="58" t="s">
        <v>1727</v>
      </c>
      <c r="AE812" s="70"/>
      <c r="AF812" s="71">
        <f t="shared" si="46"/>
        <v>1.3795555555555556</v>
      </c>
      <c r="AG812" s="70">
        <f t="shared" si="47"/>
        <v>1.2416</v>
      </c>
      <c r="AH812" s="70">
        <f t="shared" si="55"/>
        <v>1.2416</v>
      </c>
      <c r="AI812" s="53"/>
      <c r="AJ812" s="53"/>
      <c r="AK812" s="72"/>
      <c r="AL812" s="70">
        <v>1.2416</v>
      </c>
      <c r="AM812" s="70"/>
      <c r="AN812" s="70"/>
      <c r="AP812" s="70"/>
      <c r="AQ812" s="70"/>
    </row>
    <row r="813" spans="1:43" ht="12.75" customHeight="1" x14ac:dyDescent="0.2">
      <c r="A813" s="43"/>
      <c r="B813" s="64" t="s">
        <v>1729</v>
      </c>
      <c r="C813" s="65" t="s">
        <v>1728</v>
      </c>
      <c r="D813" s="66">
        <v>0.12</v>
      </c>
      <c r="E813" s="66">
        <v>0.10446</v>
      </c>
      <c r="F813" s="66">
        <v>0.14545</v>
      </c>
      <c r="G813" s="66">
        <v>0.89232999999999996</v>
      </c>
      <c r="H813" s="66">
        <v>1.2166600000000001</v>
      </c>
      <c r="I813" s="74">
        <v>0.13183</v>
      </c>
      <c r="L813" s="67"/>
      <c r="M813" s="67"/>
      <c r="N813" s="58">
        <f t="shared" si="45"/>
        <v>0.12</v>
      </c>
      <c r="O813" s="67"/>
      <c r="W813" s="77"/>
      <c r="AA813" s="58">
        <f t="shared" si="48"/>
        <v>810</v>
      </c>
      <c r="AB813" s="58" t="s">
        <v>1728</v>
      </c>
      <c r="AC813" s="58" t="s">
        <v>1729</v>
      </c>
      <c r="AE813" s="70"/>
      <c r="AF813" s="71">
        <f t="shared" si="46"/>
        <v>0.13333333333333333</v>
      </c>
      <c r="AG813" s="70">
        <f t="shared" si="47"/>
        <v>0.12</v>
      </c>
      <c r="AH813" s="70">
        <f t="shared" si="55"/>
        <v>0.12</v>
      </c>
      <c r="AI813" s="53"/>
      <c r="AJ813" s="53"/>
      <c r="AK813" s="72"/>
      <c r="AL813" s="70">
        <v>0.12</v>
      </c>
      <c r="AM813" s="70"/>
      <c r="AN813" s="70"/>
      <c r="AP813" s="70"/>
      <c r="AQ813" s="70"/>
    </row>
    <row r="814" spans="1:43" ht="12.75" customHeight="1" x14ac:dyDescent="0.2">
      <c r="A814" s="43"/>
      <c r="B814" s="64" t="s">
        <v>1731</v>
      </c>
      <c r="C814" s="65" t="s">
        <v>1730</v>
      </c>
      <c r="D814" s="66">
        <v>0.26250000000000001</v>
      </c>
      <c r="E814" s="66">
        <v>0.22850999999999999</v>
      </c>
      <c r="F814" s="66">
        <v>0.31818000000000002</v>
      </c>
      <c r="G814" s="66">
        <v>1.95198</v>
      </c>
      <c r="H814" s="66">
        <v>2.6614300000000002</v>
      </c>
      <c r="I814" s="74">
        <v>0.28838000000000003</v>
      </c>
      <c r="L814" s="67"/>
      <c r="M814" s="67"/>
      <c r="N814" s="58">
        <f t="shared" si="45"/>
        <v>0.26250000000000001</v>
      </c>
      <c r="O814" s="67"/>
      <c r="W814" s="77"/>
      <c r="AA814" s="58">
        <f t="shared" si="48"/>
        <v>811</v>
      </c>
      <c r="AB814" s="58" t="s">
        <v>1730</v>
      </c>
      <c r="AC814" s="58" t="s">
        <v>1731</v>
      </c>
      <c r="AE814" s="70"/>
      <c r="AF814" s="71">
        <f t="shared" si="46"/>
        <v>0.29166666666666669</v>
      </c>
      <c r="AG814" s="70">
        <f t="shared" si="47"/>
        <v>0.26250000000000001</v>
      </c>
      <c r="AH814" s="70">
        <f t="shared" si="55"/>
        <v>0.26250000000000001</v>
      </c>
      <c r="AI814" s="53"/>
      <c r="AJ814" s="53"/>
      <c r="AK814" s="72"/>
      <c r="AL814" s="70">
        <v>0.26250000000000001</v>
      </c>
      <c r="AM814" s="70"/>
      <c r="AN814" s="70"/>
      <c r="AP814" s="70"/>
      <c r="AQ814" s="70"/>
    </row>
    <row r="815" spans="1:43" ht="12.75" customHeight="1" x14ac:dyDescent="0.2">
      <c r="A815" s="43"/>
      <c r="B815" s="64" t="s">
        <v>1733</v>
      </c>
      <c r="C815" s="65" t="s">
        <v>1732</v>
      </c>
      <c r="D815" s="66">
        <v>0.95499999999999996</v>
      </c>
      <c r="E815" s="66">
        <v>0.83135999999999999</v>
      </c>
      <c r="F815" s="66">
        <v>1.1575599999999999</v>
      </c>
      <c r="G815" s="66">
        <v>7.1014799999999996</v>
      </c>
      <c r="H815" s="66">
        <v>9.6825500000000009</v>
      </c>
      <c r="I815" s="74">
        <v>1.0491600000000001</v>
      </c>
      <c r="L815" s="67"/>
      <c r="M815" s="67"/>
      <c r="N815" s="58">
        <f t="shared" si="45"/>
        <v>0.95499999999999996</v>
      </c>
      <c r="O815" s="67"/>
      <c r="W815" s="77"/>
      <c r="AA815" s="58">
        <f t="shared" si="48"/>
        <v>812</v>
      </c>
      <c r="AB815" s="58" t="s">
        <v>1732</v>
      </c>
      <c r="AC815" s="58" t="s">
        <v>1733</v>
      </c>
      <c r="AE815" s="70"/>
      <c r="AF815" s="71">
        <f t="shared" si="46"/>
        <v>1.0611111111111111</v>
      </c>
      <c r="AG815" s="70">
        <f t="shared" si="47"/>
        <v>0.95499999999999996</v>
      </c>
      <c r="AH815" s="70">
        <f t="shared" si="55"/>
        <v>0.95499999999999996</v>
      </c>
      <c r="AI815" s="53"/>
      <c r="AJ815" s="53"/>
      <c r="AK815" s="72"/>
      <c r="AL815" s="70">
        <v>0.95499999999999996</v>
      </c>
      <c r="AM815" s="70"/>
      <c r="AN815" s="70"/>
      <c r="AP815" s="70"/>
      <c r="AQ815" s="70"/>
    </row>
    <row r="816" spans="1:43" ht="12.75" customHeight="1" x14ac:dyDescent="0.2">
      <c r="A816" s="43"/>
      <c r="B816" s="64" t="s">
        <v>1735</v>
      </c>
      <c r="C816" s="65" t="s">
        <v>1734</v>
      </c>
      <c r="D816" s="66">
        <v>0.95499999999999996</v>
      </c>
      <c r="E816" s="66">
        <v>0.83135999999999999</v>
      </c>
      <c r="F816" s="66">
        <v>1.1575599999999999</v>
      </c>
      <c r="G816" s="66">
        <v>7.1014799999999996</v>
      </c>
      <c r="H816" s="66">
        <v>9.6825500000000009</v>
      </c>
      <c r="I816" s="74">
        <v>1.0491600000000001</v>
      </c>
      <c r="L816" s="67"/>
      <c r="M816" s="67"/>
      <c r="N816" s="58">
        <f t="shared" si="45"/>
        <v>0.95499999999999996</v>
      </c>
      <c r="O816" s="67"/>
      <c r="W816" s="77"/>
      <c r="AA816" s="58">
        <f t="shared" si="48"/>
        <v>813</v>
      </c>
      <c r="AB816" s="58" t="s">
        <v>1734</v>
      </c>
      <c r="AC816" s="58" t="s">
        <v>1735</v>
      </c>
      <c r="AE816" s="70"/>
      <c r="AF816" s="71">
        <f t="shared" si="46"/>
        <v>1.0611111111111111</v>
      </c>
      <c r="AG816" s="70">
        <f t="shared" si="47"/>
        <v>0.95499999999999996</v>
      </c>
      <c r="AH816" s="70">
        <f t="shared" si="55"/>
        <v>0.95499999999999996</v>
      </c>
      <c r="AI816" s="53"/>
      <c r="AJ816" s="53"/>
      <c r="AK816" s="72"/>
      <c r="AL816" s="70">
        <v>0.95499999999999996</v>
      </c>
      <c r="AM816" s="70"/>
      <c r="AN816" s="70"/>
      <c r="AP816" s="70"/>
      <c r="AQ816" s="70"/>
    </row>
    <row r="817" spans="1:43" ht="12.75" customHeight="1" x14ac:dyDescent="0.2">
      <c r="A817" s="43"/>
      <c r="B817" s="64" t="s">
        <v>1737</v>
      </c>
      <c r="C817" s="65" t="s">
        <v>1736</v>
      </c>
      <c r="D817" s="66">
        <v>0.95499999999999996</v>
      </c>
      <c r="E817" s="66">
        <v>0.83135999999999999</v>
      </c>
      <c r="F817" s="66">
        <v>1.1575599999999999</v>
      </c>
      <c r="G817" s="66">
        <v>7.1014799999999996</v>
      </c>
      <c r="H817" s="66">
        <v>9.6825500000000009</v>
      </c>
      <c r="I817" s="74">
        <v>1.0491600000000001</v>
      </c>
      <c r="L817" s="67"/>
      <c r="M817" s="67"/>
      <c r="N817" s="58">
        <f t="shared" si="45"/>
        <v>0.95499999999999996</v>
      </c>
      <c r="O817" s="67"/>
      <c r="W817" s="77"/>
      <c r="AA817" s="58">
        <f t="shared" si="48"/>
        <v>814</v>
      </c>
      <c r="AB817" s="58" t="s">
        <v>1736</v>
      </c>
      <c r="AC817" s="58" t="s">
        <v>1737</v>
      </c>
      <c r="AE817" s="70"/>
      <c r="AF817" s="71">
        <f t="shared" si="46"/>
        <v>1.0611111111111111</v>
      </c>
      <c r="AG817" s="70">
        <f t="shared" si="47"/>
        <v>0.95499999999999996</v>
      </c>
      <c r="AH817" s="70">
        <f t="shared" si="55"/>
        <v>0.95499999999999996</v>
      </c>
      <c r="AI817" s="53"/>
      <c r="AJ817" s="53"/>
      <c r="AK817" s="72"/>
      <c r="AL817" s="70">
        <v>0.95499999999999996</v>
      </c>
      <c r="AM817" s="70"/>
      <c r="AN817" s="70"/>
      <c r="AP817" s="70"/>
      <c r="AQ817" s="70"/>
    </row>
    <row r="818" spans="1:43" ht="12.75" customHeight="1" x14ac:dyDescent="0.2">
      <c r="A818" s="43"/>
      <c r="B818" s="64" t="s">
        <v>1739</v>
      </c>
      <c r="C818" s="65" t="s">
        <v>1738</v>
      </c>
      <c r="D818" s="66">
        <v>0.97499999999999998</v>
      </c>
      <c r="E818" s="66">
        <v>0.84877000000000002</v>
      </c>
      <c r="F818" s="66">
        <v>1.1818</v>
      </c>
      <c r="G818" s="66">
        <v>7.2502000000000004</v>
      </c>
      <c r="H818" s="66">
        <v>9.8853299999999997</v>
      </c>
      <c r="I818" s="74">
        <v>1.07114</v>
      </c>
      <c r="L818" s="67"/>
      <c r="M818" s="67"/>
      <c r="N818" s="58">
        <f t="shared" si="45"/>
        <v>0.97499999999999998</v>
      </c>
      <c r="O818" s="67"/>
      <c r="W818" s="77"/>
      <c r="AA818" s="58">
        <f t="shared" si="48"/>
        <v>815</v>
      </c>
      <c r="AB818" s="58" t="s">
        <v>1738</v>
      </c>
      <c r="AC818" s="58" t="s">
        <v>1739</v>
      </c>
      <c r="AE818" s="70"/>
      <c r="AF818" s="71">
        <f t="shared" si="46"/>
        <v>1.0833333333333333</v>
      </c>
      <c r="AG818" s="70">
        <f t="shared" si="47"/>
        <v>0.97499999999999998</v>
      </c>
      <c r="AH818" s="70">
        <f t="shared" si="55"/>
        <v>0.97499999999999998</v>
      </c>
      <c r="AI818" s="53"/>
      <c r="AJ818" s="53"/>
      <c r="AK818" s="72"/>
      <c r="AL818" s="70">
        <v>0.97499999999999998</v>
      </c>
      <c r="AM818" s="70"/>
      <c r="AN818" s="70"/>
      <c r="AP818" s="70"/>
      <c r="AQ818" s="70"/>
    </row>
    <row r="819" spans="1:43" ht="12.75" customHeight="1" x14ac:dyDescent="0.2">
      <c r="A819" s="43"/>
      <c r="B819" s="64" t="s">
        <v>1741</v>
      </c>
      <c r="C819" s="65" t="s">
        <v>1740</v>
      </c>
      <c r="D819" s="66">
        <v>1.04</v>
      </c>
      <c r="E819" s="66">
        <v>0.90534999999999999</v>
      </c>
      <c r="F819" s="66">
        <v>1.26058</v>
      </c>
      <c r="G819" s="66">
        <v>7.7335399999999996</v>
      </c>
      <c r="H819" s="66">
        <v>10.54435</v>
      </c>
      <c r="I819" s="74">
        <v>1.1425399999999999</v>
      </c>
      <c r="L819" s="67"/>
      <c r="M819" s="67"/>
      <c r="N819" s="58">
        <f t="shared" si="45"/>
        <v>1.04</v>
      </c>
      <c r="O819" s="67"/>
      <c r="W819" s="77"/>
      <c r="AA819" s="58">
        <f t="shared" si="48"/>
        <v>816</v>
      </c>
      <c r="AB819" s="58" t="s">
        <v>1740</v>
      </c>
      <c r="AC819" s="58" t="s">
        <v>1741</v>
      </c>
      <c r="AE819" s="70"/>
      <c r="AF819" s="71">
        <f t="shared" si="46"/>
        <v>1.1555555555555557</v>
      </c>
      <c r="AG819" s="70">
        <f t="shared" si="47"/>
        <v>1.04</v>
      </c>
      <c r="AH819" s="70">
        <f t="shared" si="55"/>
        <v>1.04</v>
      </c>
      <c r="AI819" s="53"/>
      <c r="AJ819" s="53"/>
      <c r="AK819" s="72"/>
      <c r="AL819" s="70">
        <v>1.04</v>
      </c>
      <c r="AM819" s="70"/>
      <c r="AN819" s="70"/>
      <c r="AP819" s="70"/>
      <c r="AQ819" s="70"/>
    </row>
    <row r="820" spans="1:43" ht="12.75" customHeight="1" x14ac:dyDescent="0.2">
      <c r="A820" s="43"/>
      <c r="B820" s="64" t="s">
        <v>1743</v>
      </c>
      <c r="C820" s="65" t="s">
        <v>1742</v>
      </c>
      <c r="D820" s="66">
        <v>3.9E-2</v>
      </c>
      <c r="E820" s="66">
        <v>3.3950000000000001E-2</v>
      </c>
      <c r="F820" s="66">
        <v>4.727E-2</v>
      </c>
      <c r="G820" s="66">
        <v>0.29000999999999999</v>
      </c>
      <c r="H820" s="66">
        <v>0.39540999999999998</v>
      </c>
      <c r="I820" s="74">
        <v>4.2849999999999999E-2</v>
      </c>
      <c r="L820" s="67"/>
      <c r="M820" s="67"/>
      <c r="N820" s="58">
        <f t="shared" si="45"/>
        <v>3.9E-2</v>
      </c>
      <c r="O820" s="67"/>
      <c r="W820" s="77"/>
      <c r="AA820" s="58">
        <f t="shared" si="48"/>
        <v>817</v>
      </c>
      <c r="AB820" s="58" t="s">
        <v>1742</v>
      </c>
      <c r="AC820" s="58" t="s">
        <v>1743</v>
      </c>
      <c r="AE820" s="70"/>
      <c r="AF820" s="71">
        <f t="shared" si="46"/>
        <v>4.3333333333333335E-2</v>
      </c>
      <c r="AG820" s="70">
        <f t="shared" si="47"/>
        <v>3.9E-2</v>
      </c>
      <c r="AH820" s="70">
        <f t="shared" si="55"/>
        <v>3.9E-2</v>
      </c>
      <c r="AI820" s="53"/>
      <c r="AJ820" s="53"/>
      <c r="AK820" s="72"/>
      <c r="AL820" s="70">
        <v>3.9E-2</v>
      </c>
      <c r="AM820" s="70"/>
      <c r="AN820" s="70"/>
      <c r="AP820" s="70"/>
      <c r="AQ820" s="70"/>
    </row>
    <row r="821" spans="1:43" ht="12.75" customHeight="1" x14ac:dyDescent="0.2">
      <c r="A821" s="43"/>
      <c r="B821" s="64" t="s">
        <v>1745</v>
      </c>
      <c r="C821" s="65" t="s">
        <v>1744</v>
      </c>
      <c r="D821" s="66">
        <v>3.9E-2</v>
      </c>
      <c r="E821" s="66">
        <v>3.3950000000000001E-2</v>
      </c>
      <c r="F821" s="66">
        <v>4.727E-2</v>
      </c>
      <c r="G821" s="66">
        <v>0.29000999999999999</v>
      </c>
      <c r="H821" s="66">
        <v>0.39540999999999998</v>
      </c>
      <c r="I821" s="74">
        <v>4.2849999999999999E-2</v>
      </c>
      <c r="L821" s="67"/>
      <c r="M821" s="67"/>
      <c r="N821" s="58">
        <f t="shared" si="45"/>
        <v>3.9E-2</v>
      </c>
      <c r="O821" s="67"/>
      <c r="W821" s="77"/>
      <c r="AA821" s="58">
        <f t="shared" si="48"/>
        <v>818</v>
      </c>
      <c r="AB821" s="58" t="s">
        <v>1744</v>
      </c>
      <c r="AC821" s="58" t="s">
        <v>1745</v>
      </c>
      <c r="AE821" s="70"/>
      <c r="AF821" s="71">
        <f t="shared" si="46"/>
        <v>4.3333333333333335E-2</v>
      </c>
      <c r="AG821" s="70">
        <f t="shared" si="47"/>
        <v>3.9E-2</v>
      </c>
      <c r="AH821" s="70">
        <f t="shared" si="55"/>
        <v>3.9E-2</v>
      </c>
      <c r="AI821" s="53"/>
      <c r="AJ821" s="53"/>
      <c r="AK821" s="72"/>
      <c r="AL821" s="70">
        <v>3.9E-2</v>
      </c>
      <c r="AM821" s="70"/>
      <c r="AN821" s="70"/>
      <c r="AP821" s="70"/>
      <c r="AQ821" s="70"/>
    </row>
    <row r="822" spans="1:43" ht="12.75" customHeight="1" x14ac:dyDescent="0.2">
      <c r="A822" s="43"/>
      <c r="B822" s="64" t="s">
        <v>1747</v>
      </c>
      <c r="C822" s="65" t="s">
        <v>1746</v>
      </c>
      <c r="D822" s="66">
        <v>3.9E-2</v>
      </c>
      <c r="E822" s="66">
        <v>3.3950000000000001E-2</v>
      </c>
      <c r="F822" s="66">
        <v>4.727E-2</v>
      </c>
      <c r="G822" s="66">
        <v>0.29000999999999999</v>
      </c>
      <c r="H822" s="66">
        <v>0.39540999999999998</v>
      </c>
      <c r="I822" s="74">
        <v>4.2849999999999999E-2</v>
      </c>
      <c r="L822" s="67"/>
      <c r="M822" s="67"/>
      <c r="N822" s="58">
        <f t="shared" si="45"/>
        <v>3.9E-2</v>
      </c>
      <c r="O822" s="67"/>
      <c r="W822" s="77"/>
      <c r="AA822" s="58">
        <f t="shared" si="48"/>
        <v>819</v>
      </c>
      <c r="AB822" s="58" t="s">
        <v>1746</v>
      </c>
      <c r="AC822" s="58" t="s">
        <v>1747</v>
      </c>
      <c r="AE822" s="70"/>
      <c r="AF822" s="71">
        <f t="shared" si="46"/>
        <v>4.3333333333333335E-2</v>
      </c>
      <c r="AG822" s="70">
        <f t="shared" si="47"/>
        <v>3.9E-2</v>
      </c>
      <c r="AH822" s="70">
        <f t="shared" si="55"/>
        <v>3.9E-2</v>
      </c>
      <c r="AI822" s="53"/>
      <c r="AJ822" s="53"/>
      <c r="AK822" s="72"/>
      <c r="AL822" s="70">
        <v>3.9E-2</v>
      </c>
      <c r="AM822" s="70"/>
      <c r="AN822" s="70"/>
      <c r="AP822" s="70"/>
      <c r="AQ822" s="70"/>
    </row>
    <row r="823" spans="1:43" ht="12.75" customHeight="1" x14ac:dyDescent="0.2">
      <c r="A823" s="43"/>
      <c r="B823" s="64" t="s">
        <v>1749</v>
      </c>
      <c r="C823" s="65" t="s">
        <v>1748</v>
      </c>
      <c r="D823" s="66">
        <v>3.9E-2</v>
      </c>
      <c r="E823" s="66">
        <v>3.3950000000000001E-2</v>
      </c>
      <c r="F823" s="66">
        <v>4.727E-2</v>
      </c>
      <c r="G823" s="66">
        <v>0.29000999999999999</v>
      </c>
      <c r="H823" s="66">
        <v>0.39540999999999998</v>
      </c>
      <c r="I823" s="74">
        <v>4.2849999999999999E-2</v>
      </c>
      <c r="L823" s="67"/>
      <c r="M823" s="67"/>
      <c r="N823" s="58">
        <f t="shared" si="45"/>
        <v>3.9E-2</v>
      </c>
      <c r="O823" s="67"/>
      <c r="W823" s="77"/>
      <c r="AA823" s="58">
        <f t="shared" si="48"/>
        <v>820</v>
      </c>
      <c r="AB823" s="58" t="s">
        <v>1748</v>
      </c>
      <c r="AC823" s="58" t="s">
        <v>1749</v>
      </c>
      <c r="AE823" s="70"/>
      <c r="AF823" s="71">
        <f t="shared" si="46"/>
        <v>4.3333333333333335E-2</v>
      </c>
      <c r="AG823" s="70">
        <f t="shared" si="47"/>
        <v>3.9E-2</v>
      </c>
      <c r="AH823" s="70">
        <f t="shared" si="55"/>
        <v>3.9E-2</v>
      </c>
      <c r="AI823" s="53"/>
      <c r="AJ823" s="53"/>
      <c r="AK823" s="72"/>
      <c r="AL823" s="70">
        <v>3.9E-2</v>
      </c>
      <c r="AM823" s="70"/>
      <c r="AN823" s="70"/>
      <c r="AP823" s="70"/>
      <c r="AQ823" s="70"/>
    </row>
    <row r="824" spans="1:43" ht="12.75" customHeight="1" x14ac:dyDescent="0.2">
      <c r="A824" s="43"/>
      <c r="B824" s="64" t="s">
        <v>1751</v>
      </c>
      <c r="C824" s="65" t="s">
        <v>1750</v>
      </c>
      <c r="D824" s="66">
        <v>3.9E-2</v>
      </c>
      <c r="E824" s="66">
        <v>3.3950000000000001E-2</v>
      </c>
      <c r="F824" s="66">
        <v>4.727E-2</v>
      </c>
      <c r="G824" s="66">
        <v>0.29000999999999999</v>
      </c>
      <c r="H824" s="66">
        <v>0.39540999999999998</v>
      </c>
      <c r="I824" s="74">
        <v>4.2849999999999999E-2</v>
      </c>
      <c r="L824" s="67"/>
      <c r="M824" s="67"/>
      <c r="N824" s="58">
        <f t="shared" si="45"/>
        <v>3.9E-2</v>
      </c>
      <c r="O824" s="67"/>
      <c r="W824" s="77"/>
      <c r="AA824" s="58">
        <f t="shared" si="48"/>
        <v>821</v>
      </c>
      <c r="AB824" s="58" t="s">
        <v>1750</v>
      </c>
      <c r="AC824" s="58" t="s">
        <v>1751</v>
      </c>
      <c r="AE824" s="70"/>
      <c r="AF824" s="71">
        <f t="shared" si="46"/>
        <v>4.3333333333333335E-2</v>
      </c>
      <c r="AG824" s="70">
        <f t="shared" si="47"/>
        <v>3.9E-2</v>
      </c>
      <c r="AH824" s="70">
        <f t="shared" si="55"/>
        <v>3.9E-2</v>
      </c>
      <c r="AI824" s="53"/>
      <c r="AJ824" s="53"/>
      <c r="AK824" s="72"/>
      <c r="AL824" s="70">
        <v>3.9E-2</v>
      </c>
      <c r="AM824" s="70"/>
      <c r="AN824" s="70"/>
      <c r="AP824" s="70"/>
      <c r="AQ824" s="70"/>
    </row>
    <row r="825" spans="1:43" ht="12.75" customHeight="1" x14ac:dyDescent="0.2">
      <c r="A825" s="43"/>
      <c r="B825" s="64" t="s">
        <v>1753</v>
      </c>
      <c r="C825" s="65" t="s">
        <v>1752</v>
      </c>
      <c r="D825" s="66">
        <v>3.9E-2</v>
      </c>
      <c r="E825" s="66">
        <v>3.3950000000000001E-2</v>
      </c>
      <c r="F825" s="66">
        <v>4.727E-2</v>
      </c>
      <c r="G825" s="66">
        <v>0.29000999999999999</v>
      </c>
      <c r="H825" s="66">
        <v>0.39540999999999998</v>
      </c>
      <c r="I825" s="74">
        <v>4.2849999999999999E-2</v>
      </c>
      <c r="L825" s="67"/>
      <c r="M825" s="67"/>
      <c r="N825" s="58">
        <f t="shared" si="45"/>
        <v>3.9E-2</v>
      </c>
      <c r="O825" s="67"/>
      <c r="W825" s="77"/>
      <c r="AA825" s="58">
        <f t="shared" si="48"/>
        <v>822</v>
      </c>
      <c r="AB825" s="58" t="s">
        <v>1752</v>
      </c>
      <c r="AC825" s="58" t="s">
        <v>1753</v>
      </c>
      <c r="AE825" s="70"/>
      <c r="AF825" s="71">
        <f t="shared" si="46"/>
        <v>4.3333333333333335E-2</v>
      </c>
      <c r="AG825" s="70">
        <f t="shared" si="47"/>
        <v>3.9E-2</v>
      </c>
      <c r="AH825" s="70">
        <f t="shared" si="55"/>
        <v>3.9E-2</v>
      </c>
      <c r="AI825" s="53"/>
      <c r="AJ825" s="53"/>
      <c r="AK825" s="72"/>
      <c r="AL825" s="70">
        <v>3.9E-2</v>
      </c>
      <c r="AM825" s="70"/>
      <c r="AN825" s="70"/>
      <c r="AP825" s="70"/>
      <c r="AQ825" s="70"/>
    </row>
    <row r="826" spans="1:43" ht="12.75" customHeight="1" x14ac:dyDescent="0.2">
      <c r="A826" s="43"/>
      <c r="B826" s="64" t="s">
        <v>1755</v>
      </c>
      <c r="C826" s="65" t="s">
        <v>1754</v>
      </c>
      <c r="D826" s="66">
        <v>3.9E-2</v>
      </c>
      <c r="E826" s="66">
        <v>3.3950000000000001E-2</v>
      </c>
      <c r="F826" s="66">
        <v>4.727E-2</v>
      </c>
      <c r="G826" s="66">
        <v>0.29000999999999999</v>
      </c>
      <c r="H826" s="66">
        <v>0.39540999999999998</v>
      </c>
      <c r="I826" s="74">
        <v>4.2849999999999999E-2</v>
      </c>
      <c r="L826" s="67"/>
      <c r="M826" s="67"/>
      <c r="N826" s="58">
        <f t="shared" si="45"/>
        <v>3.9E-2</v>
      </c>
      <c r="O826" s="67"/>
      <c r="W826" s="77"/>
      <c r="AA826" s="58">
        <f t="shared" si="48"/>
        <v>823</v>
      </c>
      <c r="AB826" s="58" t="s">
        <v>1754</v>
      </c>
      <c r="AC826" s="58" t="s">
        <v>1755</v>
      </c>
      <c r="AE826" s="70"/>
      <c r="AF826" s="71">
        <f t="shared" si="46"/>
        <v>4.3333333333333335E-2</v>
      </c>
      <c r="AG826" s="70">
        <f t="shared" si="47"/>
        <v>3.9E-2</v>
      </c>
      <c r="AH826" s="70">
        <f t="shared" si="55"/>
        <v>3.9E-2</v>
      </c>
      <c r="AI826" s="53"/>
      <c r="AJ826" s="53"/>
      <c r="AK826" s="72"/>
      <c r="AL826" s="70">
        <v>3.9E-2</v>
      </c>
      <c r="AM826" s="70"/>
      <c r="AN826" s="70"/>
      <c r="AP826" s="70"/>
      <c r="AQ826" s="70"/>
    </row>
    <row r="827" spans="1:43" ht="12.75" customHeight="1" x14ac:dyDescent="0.2">
      <c r="A827" s="43"/>
      <c r="B827" s="64" t="s">
        <v>1757</v>
      </c>
      <c r="C827" s="65" t="s">
        <v>1756</v>
      </c>
      <c r="D827" s="66">
        <v>0.04</v>
      </c>
      <c r="E827" s="66">
        <v>3.4819999999999997E-2</v>
      </c>
      <c r="F827" s="66">
        <v>4.8480000000000002E-2</v>
      </c>
      <c r="G827" s="66">
        <v>0.29743999999999998</v>
      </c>
      <c r="H827" s="66">
        <v>0.40555000000000002</v>
      </c>
      <c r="I827" s="74">
        <v>4.394E-2</v>
      </c>
      <c r="L827" s="67"/>
      <c r="M827" s="67"/>
      <c r="N827" s="58">
        <f t="shared" si="45"/>
        <v>0.04</v>
      </c>
      <c r="O827" s="67"/>
      <c r="W827" s="77"/>
      <c r="AA827" s="58">
        <f t="shared" si="48"/>
        <v>824</v>
      </c>
      <c r="AB827" s="58" t="s">
        <v>1756</v>
      </c>
      <c r="AC827" s="58" t="s">
        <v>1757</v>
      </c>
      <c r="AE827" s="70"/>
      <c r="AF827" s="71">
        <f t="shared" si="46"/>
        <v>4.4444444444444446E-2</v>
      </c>
      <c r="AG827" s="70">
        <f t="shared" si="47"/>
        <v>0.04</v>
      </c>
      <c r="AH827" s="70">
        <f t="shared" si="55"/>
        <v>0.04</v>
      </c>
      <c r="AI827" s="53"/>
      <c r="AJ827" s="53"/>
      <c r="AK827" s="72"/>
      <c r="AL827" s="70">
        <v>0.04</v>
      </c>
      <c r="AM827" s="70"/>
      <c r="AN827" s="70"/>
      <c r="AP827" s="70"/>
      <c r="AQ827" s="70"/>
    </row>
    <row r="828" spans="1:43" ht="12.75" customHeight="1" x14ac:dyDescent="0.2">
      <c r="A828" s="43"/>
      <c r="B828" s="64" t="s">
        <v>1759</v>
      </c>
      <c r="C828" s="65" t="s">
        <v>1758</v>
      </c>
      <c r="D828" s="66">
        <v>0.2233</v>
      </c>
      <c r="E828" s="66">
        <v>0.19439000000000001</v>
      </c>
      <c r="F828" s="66">
        <v>0.27066000000000001</v>
      </c>
      <c r="G828" s="66">
        <v>1.66048</v>
      </c>
      <c r="H828" s="66">
        <v>2.2639900000000002</v>
      </c>
      <c r="I828" s="74">
        <v>0.24532000000000001</v>
      </c>
      <c r="L828" s="67"/>
      <c r="M828" s="67"/>
      <c r="N828" s="58">
        <f t="shared" si="45"/>
        <v>0.2233</v>
      </c>
      <c r="O828" s="67"/>
      <c r="W828" s="77"/>
      <c r="AA828" s="58">
        <f t="shared" si="48"/>
        <v>825</v>
      </c>
      <c r="AB828" s="58" t="s">
        <v>1758</v>
      </c>
      <c r="AC828" s="58" t="s">
        <v>1759</v>
      </c>
      <c r="AE828" s="70"/>
      <c r="AF828" s="71">
        <f t="shared" si="46"/>
        <v>0.24811111111111112</v>
      </c>
      <c r="AG828" s="70">
        <f t="shared" si="47"/>
        <v>0.2233</v>
      </c>
      <c r="AH828" s="70">
        <f t="shared" si="55"/>
        <v>0.2233</v>
      </c>
      <c r="AI828" s="53"/>
      <c r="AJ828" s="53"/>
      <c r="AK828" s="72"/>
      <c r="AL828" s="70">
        <v>0.2233</v>
      </c>
      <c r="AM828" s="70"/>
      <c r="AN828" s="70"/>
      <c r="AP828" s="70"/>
      <c r="AQ828" s="70"/>
    </row>
    <row r="829" spans="1:43" ht="12.75" customHeight="1" x14ac:dyDescent="0.2">
      <c r="A829" s="43"/>
      <c r="B829" s="64" t="s">
        <v>1761</v>
      </c>
      <c r="C829" s="65" t="s">
        <v>1760</v>
      </c>
      <c r="D829" s="66">
        <v>0.05</v>
      </c>
      <c r="E829" s="66">
        <v>4.3529999999999999E-2</v>
      </c>
      <c r="F829" s="66">
        <v>6.0600000000000001E-2</v>
      </c>
      <c r="G829" s="66">
        <v>0.37180999999999997</v>
      </c>
      <c r="H829" s="66">
        <v>0.50693999999999995</v>
      </c>
      <c r="I829" s="74">
        <v>5.493E-2</v>
      </c>
      <c r="L829" s="67"/>
      <c r="M829" s="67"/>
      <c r="N829" s="58">
        <f t="shared" si="45"/>
        <v>0.05</v>
      </c>
      <c r="O829" s="67"/>
      <c r="W829" s="77"/>
      <c r="AA829" s="58">
        <f t="shared" si="48"/>
        <v>826</v>
      </c>
      <c r="AB829" s="58" t="s">
        <v>1760</v>
      </c>
      <c r="AC829" s="58" t="s">
        <v>1761</v>
      </c>
      <c r="AE829" s="70"/>
      <c r="AF829" s="71">
        <f t="shared" si="46"/>
        <v>5.5555555555555559E-2</v>
      </c>
      <c r="AG829" s="70">
        <f t="shared" si="47"/>
        <v>0.05</v>
      </c>
      <c r="AH829" s="70">
        <f t="shared" si="55"/>
        <v>0.05</v>
      </c>
      <c r="AI829" s="53"/>
      <c r="AJ829" s="53"/>
      <c r="AK829" s="72"/>
      <c r="AL829" s="70">
        <v>0.05</v>
      </c>
      <c r="AM829" s="70"/>
      <c r="AN829" s="70"/>
      <c r="AP829" s="70"/>
      <c r="AQ829" s="70"/>
    </row>
    <row r="830" spans="1:43" ht="12.75" customHeight="1" x14ac:dyDescent="0.2">
      <c r="A830" s="43"/>
      <c r="B830" s="64" t="s">
        <v>1763</v>
      </c>
      <c r="C830" s="65" t="s">
        <v>1762</v>
      </c>
      <c r="D830" s="66">
        <v>0.25</v>
      </c>
      <c r="E830" s="66">
        <v>0.21762999999999999</v>
      </c>
      <c r="F830" s="66">
        <v>0.30302000000000001</v>
      </c>
      <c r="G830" s="66">
        <v>1.85903</v>
      </c>
      <c r="H830" s="66">
        <v>2.5347</v>
      </c>
      <c r="I830" s="74">
        <v>0.27465000000000001</v>
      </c>
      <c r="L830" s="67"/>
      <c r="M830" s="67"/>
      <c r="N830" s="58">
        <f t="shared" si="45"/>
        <v>0.25</v>
      </c>
      <c r="O830" s="67"/>
      <c r="W830" s="77"/>
      <c r="AA830" s="58">
        <f t="shared" si="48"/>
        <v>827</v>
      </c>
      <c r="AB830" s="58" t="s">
        <v>1762</v>
      </c>
      <c r="AC830" s="58" t="s">
        <v>1763</v>
      </c>
      <c r="AE830" s="70"/>
      <c r="AF830" s="71">
        <f t="shared" si="46"/>
        <v>0.27777777777777779</v>
      </c>
      <c r="AG830" s="70">
        <f t="shared" si="47"/>
        <v>0.25</v>
      </c>
      <c r="AH830" s="70">
        <f t="shared" si="55"/>
        <v>0.25</v>
      </c>
      <c r="AI830" s="53"/>
      <c r="AJ830" s="53"/>
      <c r="AK830" s="72"/>
      <c r="AL830" s="70">
        <v>0.25</v>
      </c>
      <c r="AM830" s="70"/>
      <c r="AN830" s="70"/>
      <c r="AP830" s="70"/>
      <c r="AQ830" s="70"/>
    </row>
    <row r="831" spans="1:43" ht="12.75" customHeight="1" x14ac:dyDescent="0.2">
      <c r="A831" s="43"/>
      <c r="B831" s="64" t="s">
        <v>1765</v>
      </c>
      <c r="C831" s="65" t="s">
        <v>1764</v>
      </c>
      <c r="D831" s="66">
        <v>0.23069999999999999</v>
      </c>
      <c r="E831" s="66">
        <v>0.20083000000000001</v>
      </c>
      <c r="F831" s="66">
        <v>0.27962999999999999</v>
      </c>
      <c r="G831" s="66">
        <v>1.7155100000000001</v>
      </c>
      <c r="H831" s="66">
        <v>2.3390200000000001</v>
      </c>
      <c r="I831" s="74">
        <v>0.25345000000000001</v>
      </c>
      <c r="L831" s="67"/>
      <c r="M831" s="67"/>
      <c r="N831" s="58">
        <f t="shared" si="45"/>
        <v>0.23069999999999999</v>
      </c>
      <c r="O831" s="67"/>
      <c r="W831" s="77"/>
      <c r="AA831" s="58">
        <f t="shared" si="48"/>
        <v>828</v>
      </c>
      <c r="AB831" s="58" t="s">
        <v>1764</v>
      </c>
      <c r="AC831" s="58" t="s">
        <v>1765</v>
      </c>
      <c r="AE831" s="70"/>
      <c r="AF831" s="71">
        <f t="shared" si="46"/>
        <v>0.2563333333333333</v>
      </c>
      <c r="AG831" s="70">
        <f t="shared" si="47"/>
        <v>0.23069999999999999</v>
      </c>
      <c r="AH831" s="70">
        <f t="shared" si="55"/>
        <v>0.23069999999999999</v>
      </c>
      <c r="AI831" s="53"/>
      <c r="AJ831" s="53"/>
      <c r="AK831" s="72"/>
      <c r="AL831" s="70">
        <v>0.23069999999999999</v>
      </c>
      <c r="AM831" s="70"/>
      <c r="AN831" s="70"/>
      <c r="AP831" s="70"/>
      <c r="AQ831" s="70"/>
    </row>
    <row r="832" spans="1:43" ht="12.75" customHeight="1" x14ac:dyDescent="0.2">
      <c r="A832" s="43"/>
      <c r="B832" s="64" t="s">
        <v>1767</v>
      </c>
      <c r="C832" s="65" t="s">
        <v>1766</v>
      </c>
      <c r="D832" s="66">
        <v>0.23069999999999999</v>
      </c>
      <c r="E832" s="66">
        <v>0.20083000000000001</v>
      </c>
      <c r="F832" s="66">
        <v>0.27962999999999999</v>
      </c>
      <c r="G832" s="66">
        <v>1.7155100000000001</v>
      </c>
      <c r="H832" s="66">
        <v>2.3390200000000001</v>
      </c>
      <c r="I832" s="74">
        <v>0.25345000000000001</v>
      </c>
      <c r="L832" s="67"/>
      <c r="M832" s="67"/>
      <c r="N832" s="58">
        <f t="shared" si="45"/>
        <v>0.23069999999999999</v>
      </c>
      <c r="O832" s="67"/>
      <c r="W832" s="77"/>
      <c r="AA832" s="58">
        <f t="shared" si="48"/>
        <v>829</v>
      </c>
      <c r="AB832" s="58" t="s">
        <v>1766</v>
      </c>
      <c r="AC832" s="58" t="s">
        <v>1767</v>
      </c>
      <c r="AE832" s="70"/>
      <c r="AF832" s="71">
        <f t="shared" si="46"/>
        <v>0.2563333333333333</v>
      </c>
      <c r="AG832" s="70">
        <f t="shared" si="47"/>
        <v>0.23069999999999999</v>
      </c>
      <c r="AH832" s="70">
        <f t="shared" si="55"/>
        <v>0.23069999999999999</v>
      </c>
      <c r="AI832" s="53"/>
      <c r="AJ832" s="53"/>
      <c r="AK832" s="72"/>
      <c r="AL832" s="70">
        <v>0.23069999999999999</v>
      </c>
      <c r="AM832" s="70"/>
      <c r="AN832" s="70"/>
      <c r="AP832" s="70"/>
      <c r="AQ832" s="70"/>
    </row>
    <row r="833" spans="1:43" ht="12.75" customHeight="1" x14ac:dyDescent="0.2">
      <c r="A833" s="43"/>
      <c r="B833" s="64" t="s">
        <v>1769</v>
      </c>
      <c r="C833" s="65" t="s">
        <v>1768</v>
      </c>
      <c r="D833" s="66">
        <v>0.215</v>
      </c>
      <c r="E833" s="66">
        <v>0.18715999999999999</v>
      </c>
      <c r="F833" s="66">
        <v>0.2606</v>
      </c>
      <c r="G833" s="66">
        <v>1.59876</v>
      </c>
      <c r="H833" s="66">
        <v>2.17984</v>
      </c>
      <c r="I833" s="74">
        <v>0.23619999999999999</v>
      </c>
      <c r="L833" s="67"/>
      <c r="M833" s="67"/>
      <c r="N833" s="58">
        <f t="shared" si="45"/>
        <v>0.215</v>
      </c>
      <c r="O833" s="67"/>
      <c r="W833" s="77"/>
      <c r="AA833" s="58">
        <f t="shared" si="48"/>
        <v>830</v>
      </c>
      <c r="AB833" s="58" t="s">
        <v>1768</v>
      </c>
      <c r="AC833" s="58" t="s">
        <v>1769</v>
      </c>
      <c r="AE833" s="70"/>
      <c r="AF833" s="71">
        <f t="shared" si="46"/>
        <v>0.23888888888888887</v>
      </c>
      <c r="AG833" s="70">
        <f t="shared" si="47"/>
        <v>0.215</v>
      </c>
      <c r="AH833" s="70">
        <f t="shared" si="55"/>
        <v>0.215</v>
      </c>
      <c r="AI833" s="53"/>
      <c r="AJ833" s="53"/>
      <c r="AK833" s="72"/>
      <c r="AL833" s="70">
        <v>0.215</v>
      </c>
      <c r="AM833" s="70"/>
      <c r="AN833" s="70"/>
      <c r="AP833" s="70"/>
      <c r="AQ833" s="70"/>
    </row>
    <row r="834" spans="1:43" ht="12.75" customHeight="1" x14ac:dyDescent="0.2">
      <c r="A834" s="43"/>
      <c r="B834" s="64" t="s">
        <v>1771</v>
      </c>
      <c r="C834" s="65" t="s">
        <v>1770</v>
      </c>
      <c r="D834" s="66">
        <v>0.05</v>
      </c>
      <c r="E834" s="66">
        <v>4.3529999999999999E-2</v>
      </c>
      <c r="F834" s="66">
        <v>6.0600000000000001E-2</v>
      </c>
      <c r="G834" s="66">
        <v>0.37180999999999997</v>
      </c>
      <c r="H834" s="66">
        <v>0.50693999999999995</v>
      </c>
      <c r="I834" s="74">
        <v>5.493E-2</v>
      </c>
      <c r="L834" s="67"/>
      <c r="M834" s="67"/>
      <c r="N834" s="58">
        <f t="shared" si="45"/>
        <v>0.05</v>
      </c>
      <c r="O834" s="67"/>
      <c r="W834" s="77"/>
      <c r="AA834" s="58">
        <f t="shared" si="48"/>
        <v>831</v>
      </c>
      <c r="AB834" s="58" t="s">
        <v>1770</v>
      </c>
      <c r="AC834" s="58" t="s">
        <v>1771</v>
      </c>
      <c r="AE834" s="70"/>
      <c r="AF834" s="71">
        <f t="shared" si="46"/>
        <v>5.5555555555555559E-2</v>
      </c>
      <c r="AG834" s="70">
        <f t="shared" si="47"/>
        <v>0.05</v>
      </c>
      <c r="AH834" s="70">
        <f t="shared" si="55"/>
        <v>0.05</v>
      </c>
      <c r="AI834" s="53"/>
      <c r="AJ834" s="53"/>
      <c r="AK834" s="72"/>
      <c r="AL834" s="70">
        <v>0.05</v>
      </c>
      <c r="AM834" s="70"/>
      <c r="AN834" s="70"/>
      <c r="AP834" s="70"/>
      <c r="AQ834" s="70"/>
    </row>
    <row r="835" spans="1:43" ht="12.75" customHeight="1" x14ac:dyDescent="0.2">
      <c r="A835" s="43"/>
      <c r="B835" s="64" t="s">
        <v>1773</v>
      </c>
      <c r="C835" s="65" t="s">
        <v>1772</v>
      </c>
      <c r="D835" s="66">
        <v>4.3400000000000001E-2</v>
      </c>
      <c r="E835" s="66">
        <v>3.7780000000000001E-2</v>
      </c>
      <c r="F835" s="66">
        <v>5.2609999999999997E-2</v>
      </c>
      <c r="G835" s="66">
        <v>0.32273000000000002</v>
      </c>
      <c r="H835" s="66">
        <v>0.44002000000000002</v>
      </c>
      <c r="I835" s="74">
        <v>4.768E-2</v>
      </c>
      <c r="L835" s="67"/>
      <c r="M835" s="67"/>
      <c r="N835" s="58">
        <f t="shared" si="45"/>
        <v>4.3400000000000001E-2</v>
      </c>
      <c r="O835" s="67"/>
      <c r="W835" s="77"/>
      <c r="AA835" s="58">
        <f t="shared" si="48"/>
        <v>832</v>
      </c>
      <c r="AB835" s="58" t="s">
        <v>1772</v>
      </c>
      <c r="AC835" s="58" t="s">
        <v>1773</v>
      </c>
      <c r="AE835" s="70"/>
      <c r="AF835" s="71">
        <f t="shared" si="46"/>
        <v>4.8222222222222222E-2</v>
      </c>
      <c r="AG835" s="70">
        <f t="shared" si="47"/>
        <v>4.3400000000000001E-2</v>
      </c>
      <c r="AH835" s="70">
        <f t="shared" si="55"/>
        <v>4.3400000000000001E-2</v>
      </c>
      <c r="AI835" s="53"/>
      <c r="AJ835" s="53"/>
      <c r="AK835" s="72"/>
      <c r="AL835" s="70">
        <v>4.3400000000000001E-2</v>
      </c>
      <c r="AM835" s="70"/>
      <c r="AN835" s="70"/>
      <c r="AP835" s="70"/>
      <c r="AQ835" s="70"/>
    </row>
    <row r="836" spans="1:43" ht="12.75" customHeight="1" x14ac:dyDescent="0.2">
      <c r="A836" s="43"/>
      <c r="B836" s="64" t="s">
        <v>1775</v>
      </c>
      <c r="C836" s="65" t="s">
        <v>1774</v>
      </c>
      <c r="D836" s="66">
        <v>0.15759999999999999</v>
      </c>
      <c r="E836" s="66">
        <v>0.13719999999999999</v>
      </c>
      <c r="F836" s="66">
        <v>0.19103000000000001</v>
      </c>
      <c r="G836" s="66">
        <v>1.1719299999999999</v>
      </c>
      <c r="H836" s="66">
        <v>1.5978699999999999</v>
      </c>
      <c r="I836" s="74">
        <v>0.17313999999999999</v>
      </c>
      <c r="L836" s="67"/>
      <c r="M836" s="67"/>
      <c r="N836" s="58">
        <f t="shared" si="45"/>
        <v>0.15759999999999999</v>
      </c>
      <c r="O836" s="67"/>
      <c r="W836" s="77"/>
      <c r="AA836" s="58">
        <f t="shared" si="48"/>
        <v>833</v>
      </c>
      <c r="AB836" s="58" t="s">
        <v>1774</v>
      </c>
      <c r="AC836" s="58" t="s">
        <v>1775</v>
      </c>
      <c r="AE836" s="70"/>
      <c r="AF836" s="71">
        <f t="shared" si="46"/>
        <v>0.17511111111111111</v>
      </c>
      <c r="AG836" s="70">
        <f t="shared" si="47"/>
        <v>0.15759999999999999</v>
      </c>
      <c r="AH836" s="70">
        <f t="shared" si="55"/>
        <v>0.15759999999999999</v>
      </c>
      <c r="AI836" s="53"/>
      <c r="AJ836" s="53"/>
      <c r="AK836" s="72"/>
      <c r="AL836" s="70">
        <v>0.15759999999999999</v>
      </c>
      <c r="AM836" s="70"/>
      <c r="AN836" s="70"/>
      <c r="AP836" s="70"/>
      <c r="AQ836" s="70"/>
    </row>
    <row r="837" spans="1:43" ht="12.75" customHeight="1" x14ac:dyDescent="0.2">
      <c r="A837" s="43"/>
      <c r="B837" s="64" t="s">
        <v>1777</v>
      </c>
      <c r="C837" s="65" t="s">
        <v>1776</v>
      </c>
      <c r="D837" s="66">
        <v>0.19500000000000001</v>
      </c>
      <c r="E837" s="66">
        <v>0.16975000000000001</v>
      </c>
      <c r="F837" s="66">
        <v>0.23635999999999999</v>
      </c>
      <c r="G837" s="66">
        <v>1.45004</v>
      </c>
      <c r="H837" s="66">
        <v>1.9770700000000001</v>
      </c>
      <c r="I837" s="74">
        <v>0.21423</v>
      </c>
      <c r="L837" s="67"/>
      <c r="M837" s="67"/>
      <c r="N837" s="58">
        <f t="shared" si="45"/>
        <v>0.19500000000000001</v>
      </c>
      <c r="O837" s="67"/>
      <c r="W837" s="77"/>
      <c r="AA837" s="58">
        <f t="shared" si="48"/>
        <v>834</v>
      </c>
      <c r="AB837" s="58" t="s">
        <v>1776</v>
      </c>
      <c r="AC837" s="58" t="s">
        <v>1777</v>
      </c>
      <c r="AE837" s="70"/>
      <c r="AF837" s="71">
        <f t="shared" si="46"/>
        <v>0.21666666666666667</v>
      </c>
      <c r="AG837" s="70">
        <f t="shared" si="47"/>
        <v>0.19500000000000001</v>
      </c>
      <c r="AH837" s="70">
        <f t="shared" si="55"/>
        <v>0.19500000000000001</v>
      </c>
      <c r="AI837" s="53"/>
      <c r="AJ837" s="53"/>
      <c r="AK837" s="72"/>
      <c r="AL837" s="70">
        <v>0.19500000000000001</v>
      </c>
      <c r="AM837" s="70"/>
      <c r="AN837" s="70"/>
      <c r="AP837" s="70"/>
      <c r="AQ837" s="70"/>
    </row>
    <row r="838" spans="1:43" ht="12.75" customHeight="1" x14ac:dyDescent="0.2">
      <c r="A838" s="43"/>
      <c r="B838" s="64" t="s">
        <v>1779</v>
      </c>
      <c r="C838" s="65" t="s">
        <v>1778</v>
      </c>
      <c r="D838" s="66">
        <v>0.2472</v>
      </c>
      <c r="E838" s="66">
        <v>0.2152</v>
      </c>
      <c r="F838" s="66">
        <v>0.29963000000000001</v>
      </c>
      <c r="G838" s="66">
        <v>1.8382000000000001</v>
      </c>
      <c r="H838" s="66">
        <v>2.50631</v>
      </c>
      <c r="I838" s="74">
        <v>0.27156999999999998</v>
      </c>
      <c r="L838" s="67"/>
      <c r="M838" s="67"/>
      <c r="N838" s="58">
        <f t="shared" si="45"/>
        <v>0.2472</v>
      </c>
      <c r="O838" s="67"/>
      <c r="W838" s="77"/>
      <c r="AA838" s="58">
        <f t="shared" si="48"/>
        <v>835</v>
      </c>
      <c r="AB838" s="58" t="s">
        <v>1778</v>
      </c>
      <c r="AC838" s="58" t="s">
        <v>1779</v>
      </c>
      <c r="AE838" s="70"/>
      <c r="AF838" s="71">
        <f t="shared" si="46"/>
        <v>0.27466666666666667</v>
      </c>
      <c r="AG838" s="70">
        <f t="shared" si="47"/>
        <v>0.2472</v>
      </c>
      <c r="AH838" s="70">
        <f t="shared" si="55"/>
        <v>0.2472</v>
      </c>
      <c r="AI838" s="53"/>
      <c r="AJ838" s="53"/>
      <c r="AK838" s="72"/>
      <c r="AL838" s="70">
        <v>0.2472</v>
      </c>
      <c r="AM838" s="70"/>
      <c r="AN838" s="70"/>
      <c r="AP838" s="70"/>
      <c r="AQ838" s="70"/>
    </row>
    <row r="839" spans="1:43" ht="12.75" customHeight="1" x14ac:dyDescent="0.2">
      <c r="A839" s="43"/>
      <c r="B839" s="64" t="s">
        <v>1781</v>
      </c>
      <c r="C839" s="65" t="s">
        <v>1780</v>
      </c>
      <c r="D839" s="66">
        <v>0.35439999999999999</v>
      </c>
      <c r="E839" s="66">
        <v>0.30852000000000002</v>
      </c>
      <c r="F839" s="66">
        <v>0.42957000000000001</v>
      </c>
      <c r="G839" s="66">
        <v>2.6353499999999999</v>
      </c>
      <c r="H839" s="66">
        <v>3.5931899999999999</v>
      </c>
      <c r="I839" s="74">
        <v>0.38934000000000002</v>
      </c>
      <c r="L839" s="67"/>
      <c r="M839" s="67"/>
      <c r="N839" s="58">
        <f t="shared" si="45"/>
        <v>0.35439999999999999</v>
      </c>
      <c r="O839" s="67"/>
      <c r="W839" s="77"/>
      <c r="AA839" s="58">
        <f t="shared" si="48"/>
        <v>836</v>
      </c>
      <c r="AB839" s="58" t="s">
        <v>1780</v>
      </c>
      <c r="AC839" s="58" t="s">
        <v>1781</v>
      </c>
      <c r="AE839" s="70"/>
      <c r="AF839" s="71">
        <f t="shared" si="46"/>
        <v>0.39377777777777778</v>
      </c>
      <c r="AG839" s="70">
        <f t="shared" si="47"/>
        <v>0.35439999999999999</v>
      </c>
      <c r="AH839" s="70">
        <f t="shared" si="55"/>
        <v>0.35439999999999999</v>
      </c>
      <c r="AI839" s="53"/>
      <c r="AJ839" s="53"/>
      <c r="AK839" s="72"/>
      <c r="AL839" s="70">
        <v>0.35439999999999999</v>
      </c>
      <c r="AM839" s="70"/>
      <c r="AN839" s="70"/>
      <c r="AP839" s="70"/>
      <c r="AQ839" s="70"/>
    </row>
    <row r="840" spans="1:43" ht="12.75" customHeight="1" x14ac:dyDescent="0.2">
      <c r="A840" s="43"/>
      <c r="B840" s="64" t="s">
        <v>1783</v>
      </c>
      <c r="C840" s="65" t="s">
        <v>1782</v>
      </c>
      <c r="D840" s="66">
        <v>1.879</v>
      </c>
      <c r="E840" s="66">
        <v>1.6357299999999999</v>
      </c>
      <c r="F840" s="66">
        <v>2.2775400000000001</v>
      </c>
      <c r="G840" s="66">
        <v>13.972429999999999</v>
      </c>
      <c r="H840" s="66">
        <v>19.050809999999998</v>
      </c>
      <c r="I840" s="74">
        <v>2.06427</v>
      </c>
      <c r="L840" s="67"/>
      <c r="M840" s="67"/>
      <c r="N840" s="58">
        <f t="shared" si="45"/>
        <v>1.879</v>
      </c>
      <c r="O840" s="67"/>
      <c r="W840" s="77"/>
      <c r="AA840" s="58">
        <f t="shared" si="48"/>
        <v>837</v>
      </c>
      <c r="AB840" s="58" t="s">
        <v>1782</v>
      </c>
      <c r="AC840" s="58" t="s">
        <v>1783</v>
      </c>
      <c r="AE840" s="70"/>
      <c r="AF840" s="71">
        <f t="shared" si="46"/>
        <v>2.0877777777777777</v>
      </c>
      <c r="AG840" s="70">
        <f t="shared" si="47"/>
        <v>1.879</v>
      </c>
      <c r="AH840" s="70">
        <f t="shared" si="55"/>
        <v>1.879</v>
      </c>
      <c r="AI840" s="53"/>
      <c r="AJ840" s="53"/>
      <c r="AK840" s="72"/>
      <c r="AL840" s="70">
        <v>1.879</v>
      </c>
      <c r="AM840" s="70"/>
      <c r="AN840" s="70"/>
      <c r="AP840" s="70"/>
      <c r="AQ840" s="70"/>
    </row>
    <row r="841" spans="1:43" ht="12.75" customHeight="1" x14ac:dyDescent="0.2">
      <c r="A841" s="43"/>
      <c r="B841" s="64" t="s">
        <v>1785</v>
      </c>
      <c r="C841" s="65" t="s">
        <v>1784</v>
      </c>
      <c r="D841" s="66">
        <v>0.54366999999999999</v>
      </c>
      <c r="E841" s="66">
        <v>0.47327999999999998</v>
      </c>
      <c r="F841" s="66">
        <v>0.65898000000000001</v>
      </c>
      <c r="G841" s="66">
        <v>4.0427600000000004</v>
      </c>
      <c r="H841" s="66">
        <v>5.51213</v>
      </c>
      <c r="I841" s="74">
        <v>0.59726999999999997</v>
      </c>
      <c r="L841" s="67"/>
      <c r="M841" s="67"/>
      <c r="N841" s="58">
        <f t="shared" si="45"/>
        <v>0.54366666666666663</v>
      </c>
      <c r="O841" s="67"/>
      <c r="W841" s="77"/>
      <c r="AA841" s="58">
        <f t="shared" si="48"/>
        <v>838</v>
      </c>
      <c r="AB841" s="58" t="s">
        <v>1784</v>
      </c>
      <c r="AC841" s="58" t="s">
        <v>1785</v>
      </c>
      <c r="AE841" s="70"/>
      <c r="AF841" s="71">
        <f t="shared" si="46"/>
        <v>0.60407407407407399</v>
      </c>
      <c r="AG841" s="70">
        <f t="shared" si="47"/>
        <v>0.54366666666666663</v>
      </c>
      <c r="AH841" s="70">
        <f t="shared" si="55"/>
        <v>0.54366666666666663</v>
      </c>
      <c r="AI841" s="53"/>
      <c r="AJ841" s="53"/>
      <c r="AK841" s="72"/>
      <c r="AL841" s="70">
        <v>0.54366666666666663</v>
      </c>
      <c r="AM841" s="70"/>
      <c r="AN841" s="70"/>
      <c r="AP841" s="70"/>
      <c r="AQ841" s="70"/>
    </row>
    <row r="842" spans="1:43" ht="12.75" customHeight="1" x14ac:dyDescent="0.2">
      <c r="A842" s="43"/>
      <c r="B842" s="64" t="s">
        <v>1787</v>
      </c>
      <c r="C842" s="65" t="s">
        <v>1786</v>
      </c>
      <c r="D842" s="66">
        <v>0.55000000000000004</v>
      </c>
      <c r="E842" s="66">
        <v>0.47878999999999999</v>
      </c>
      <c r="F842" s="66">
        <v>0.66664999999999996</v>
      </c>
      <c r="G842" s="66">
        <v>4.0898599999999998</v>
      </c>
      <c r="H842" s="66">
        <v>5.5763400000000001</v>
      </c>
      <c r="I842" s="74">
        <v>0.60423000000000004</v>
      </c>
      <c r="L842" s="67"/>
      <c r="M842" s="67"/>
      <c r="N842" s="58">
        <f t="shared" si="45"/>
        <v>0.55000000000000004</v>
      </c>
      <c r="O842" s="67"/>
      <c r="W842" s="77"/>
      <c r="AA842" s="58">
        <f t="shared" si="48"/>
        <v>839</v>
      </c>
      <c r="AB842" s="58" t="s">
        <v>1786</v>
      </c>
      <c r="AC842" s="58" t="s">
        <v>1787</v>
      </c>
      <c r="AE842" s="70"/>
      <c r="AF842" s="71">
        <f t="shared" si="46"/>
        <v>0.61111111111111116</v>
      </c>
      <c r="AG842" s="70">
        <f t="shared" si="47"/>
        <v>0.55000000000000004</v>
      </c>
      <c r="AH842" s="70">
        <f t="shared" si="55"/>
        <v>0.55000000000000004</v>
      </c>
      <c r="AI842" s="53"/>
      <c r="AJ842" s="53"/>
      <c r="AK842" s="72"/>
      <c r="AL842" s="70">
        <v>0.55000000000000004</v>
      </c>
      <c r="AM842" s="70"/>
      <c r="AN842" s="70"/>
      <c r="AP842" s="70"/>
      <c r="AQ842" s="70"/>
    </row>
    <row r="843" spans="1:43" ht="12.75" customHeight="1" x14ac:dyDescent="0.2">
      <c r="A843" s="43"/>
      <c r="B843" s="64" t="s">
        <v>1789</v>
      </c>
      <c r="C843" s="65" t="s">
        <v>1788</v>
      </c>
      <c r="D843" s="66">
        <v>0.53739999999999999</v>
      </c>
      <c r="E843" s="66">
        <v>0.46782000000000001</v>
      </c>
      <c r="F843" s="66">
        <v>0.65137999999999996</v>
      </c>
      <c r="G843" s="66">
        <v>3.9961600000000002</v>
      </c>
      <c r="H843" s="66">
        <v>5.4485900000000003</v>
      </c>
      <c r="I843" s="74">
        <v>0.59038999999999997</v>
      </c>
      <c r="L843" s="67"/>
      <c r="M843" s="67"/>
      <c r="N843" s="58">
        <f t="shared" si="45"/>
        <v>0.53739999999999999</v>
      </c>
      <c r="O843" s="67"/>
      <c r="W843" s="77"/>
      <c r="AA843" s="58">
        <f t="shared" si="48"/>
        <v>840</v>
      </c>
      <c r="AB843" s="58" t="s">
        <v>1788</v>
      </c>
      <c r="AC843" s="58" t="s">
        <v>1789</v>
      </c>
      <c r="AE843" s="70"/>
      <c r="AF843" s="71">
        <f t="shared" si="46"/>
        <v>0.59711111111111104</v>
      </c>
      <c r="AG843" s="70">
        <f t="shared" si="47"/>
        <v>0.53739999999999999</v>
      </c>
      <c r="AH843" s="70">
        <f t="shared" si="55"/>
        <v>0.53739999999999999</v>
      </c>
      <c r="AI843" s="53"/>
      <c r="AJ843" s="53"/>
      <c r="AK843" s="72"/>
      <c r="AL843" s="70">
        <v>0.53739999999999999</v>
      </c>
      <c r="AM843" s="70"/>
      <c r="AN843" s="70"/>
      <c r="AP843" s="70"/>
      <c r="AQ843" s="70"/>
    </row>
    <row r="844" spans="1:43" ht="12.75" customHeight="1" x14ac:dyDescent="0.2">
      <c r="A844" s="43"/>
      <c r="B844" s="64" t="s">
        <v>1791</v>
      </c>
      <c r="C844" s="65" t="s">
        <v>1790</v>
      </c>
      <c r="D844" s="66">
        <v>0.55000000000000004</v>
      </c>
      <c r="E844" s="66">
        <v>0.47878999999999999</v>
      </c>
      <c r="F844" s="66">
        <v>0.66664999999999996</v>
      </c>
      <c r="G844" s="66">
        <v>4.0898599999999998</v>
      </c>
      <c r="H844" s="66">
        <v>5.5763400000000001</v>
      </c>
      <c r="I844" s="74">
        <v>0.60423000000000004</v>
      </c>
      <c r="L844" s="67"/>
      <c r="M844" s="67"/>
      <c r="N844" s="58">
        <f t="shared" si="45"/>
        <v>0.55000000000000004</v>
      </c>
      <c r="O844" s="67"/>
      <c r="W844" s="77"/>
      <c r="AA844" s="58">
        <f t="shared" si="48"/>
        <v>841</v>
      </c>
      <c r="AB844" s="58" t="s">
        <v>1790</v>
      </c>
      <c r="AC844" s="58" t="s">
        <v>1791</v>
      </c>
      <c r="AE844" s="70"/>
      <c r="AF844" s="71">
        <f t="shared" si="46"/>
        <v>0.61111111111111116</v>
      </c>
      <c r="AG844" s="70">
        <f t="shared" si="47"/>
        <v>0.55000000000000004</v>
      </c>
      <c r="AH844" s="70">
        <f t="shared" si="55"/>
        <v>0.55000000000000004</v>
      </c>
      <c r="AI844" s="53"/>
      <c r="AJ844" s="53"/>
      <c r="AK844" s="72"/>
      <c r="AL844" s="70">
        <v>0.55000000000000004</v>
      </c>
      <c r="AM844" s="70"/>
      <c r="AN844" s="70"/>
      <c r="AP844" s="70"/>
      <c r="AQ844" s="70"/>
    </row>
    <row r="845" spans="1:43" ht="12.75" customHeight="1" x14ac:dyDescent="0.2">
      <c r="A845" s="43"/>
      <c r="B845" s="64" t="s">
        <v>1793</v>
      </c>
      <c r="C845" s="65" t="s">
        <v>1792</v>
      </c>
      <c r="D845" s="66">
        <v>0.55000000000000004</v>
      </c>
      <c r="E845" s="66">
        <v>0.47878999999999999</v>
      </c>
      <c r="F845" s="66">
        <v>0.66664999999999996</v>
      </c>
      <c r="G845" s="66">
        <v>4.0898599999999998</v>
      </c>
      <c r="H845" s="66">
        <v>5.5763400000000001</v>
      </c>
      <c r="I845" s="74">
        <v>0.60423000000000004</v>
      </c>
      <c r="L845" s="67"/>
      <c r="M845" s="67"/>
      <c r="N845" s="58">
        <f t="shared" si="45"/>
        <v>0.55000000000000004</v>
      </c>
      <c r="O845" s="67"/>
      <c r="W845" s="77"/>
      <c r="AA845" s="58">
        <f t="shared" si="48"/>
        <v>842</v>
      </c>
      <c r="AB845" s="58" t="s">
        <v>1792</v>
      </c>
      <c r="AC845" s="58" t="s">
        <v>1793</v>
      </c>
      <c r="AE845" s="70"/>
      <c r="AF845" s="71">
        <f t="shared" si="46"/>
        <v>0.61111111111111116</v>
      </c>
      <c r="AG845" s="70">
        <f t="shared" si="47"/>
        <v>0.55000000000000004</v>
      </c>
      <c r="AH845" s="70">
        <f t="shared" si="55"/>
        <v>0.55000000000000004</v>
      </c>
      <c r="AI845" s="53"/>
      <c r="AJ845" s="53"/>
      <c r="AK845" s="72"/>
      <c r="AL845" s="70">
        <v>0.55000000000000004</v>
      </c>
      <c r="AM845" s="70"/>
      <c r="AN845" s="70"/>
      <c r="AP845" s="70"/>
      <c r="AQ845" s="70"/>
    </row>
    <row r="846" spans="1:43" ht="12.75" customHeight="1" x14ac:dyDescent="0.2">
      <c r="A846" s="43"/>
      <c r="B846" s="64" t="s">
        <v>1795</v>
      </c>
      <c r="C846" s="65" t="s">
        <v>1794</v>
      </c>
      <c r="D846" s="66">
        <v>0.185</v>
      </c>
      <c r="E846" s="66">
        <v>0.16105</v>
      </c>
      <c r="F846" s="66">
        <v>0.22423999999999999</v>
      </c>
      <c r="G846" s="66">
        <v>1.37568</v>
      </c>
      <c r="H846" s="66">
        <v>1.87568</v>
      </c>
      <c r="I846" s="74">
        <v>0.20324</v>
      </c>
      <c r="L846" s="67"/>
      <c r="M846" s="67"/>
      <c r="N846" s="58">
        <f t="shared" si="45"/>
        <v>0.185</v>
      </c>
      <c r="O846" s="67"/>
      <c r="W846" s="77"/>
      <c r="AA846" s="58">
        <f t="shared" si="48"/>
        <v>843</v>
      </c>
      <c r="AB846" s="58" t="s">
        <v>1794</v>
      </c>
      <c r="AC846" s="58" t="s">
        <v>1795</v>
      </c>
      <c r="AE846" s="70"/>
      <c r="AF846" s="71">
        <f t="shared" si="46"/>
        <v>0.20555555555555555</v>
      </c>
      <c r="AG846" s="70">
        <f t="shared" si="47"/>
        <v>0.185</v>
      </c>
      <c r="AH846" s="70">
        <f t="shared" si="55"/>
        <v>0.185</v>
      </c>
      <c r="AI846" s="53"/>
      <c r="AJ846" s="53"/>
      <c r="AK846" s="72"/>
      <c r="AL846" s="70">
        <v>0.185</v>
      </c>
      <c r="AM846" s="70"/>
      <c r="AN846" s="70"/>
      <c r="AP846" s="70"/>
      <c r="AQ846" s="70"/>
    </row>
    <row r="847" spans="1:43" ht="12.75" customHeight="1" x14ac:dyDescent="0.2">
      <c r="A847" s="43"/>
      <c r="B847" s="64" t="s">
        <v>1797</v>
      </c>
      <c r="C847" s="65" t="s">
        <v>1796</v>
      </c>
      <c r="D847" s="66">
        <v>0.3</v>
      </c>
      <c r="E847" s="66">
        <v>0.26116</v>
      </c>
      <c r="F847" s="66">
        <v>0.36363000000000001</v>
      </c>
      <c r="G847" s="66">
        <v>2.2308300000000001</v>
      </c>
      <c r="H847" s="66">
        <v>3.0416400000000001</v>
      </c>
      <c r="I847" s="74">
        <v>0.32957999999999998</v>
      </c>
      <c r="L847" s="67"/>
      <c r="M847" s="67"/>
      <c r="N847" s="58">
        <f t="shared" si="45"/>
        <v>0.3</v>
      </c>
      <c r="O847" s="67"/>
      <c r="W847" s="77"/>
      <c r="AA847" s="58">
        <f t="shared" si="48"/>
        <v>844</v>
      </c>
      <c r="AB847" s="58" t="s">
        <v>1796</v>
      </c>
      <c r="AC847" s="58" t="s">
        <v>1797</v>
      </c>
      <c r="AE847" s="70"/>
      <c r="AF847" s="71">
        <f t="shared" si="46"/>
        <v>0.33333333333333331</v>
      </c>
      <c r="AG847" s="70">
        <f t="shared" si="47"/>
        <v>0.3</v>
      </c>
      <c r="AH847" s="70">
        <f t="shared" si="55"/>
        <v>0.3</v>
      </c>
      <c r="AI847" s="53"/>
      <c r="AJ847" s="53"/>
      <c r="AK847" s="72"/>
      <c r="AL847" s="70">
        <v>0.3</v>
      </c>
      <c r="AM847" s="70"/>
      <c r="AN847" s="70"/>
      <c r="AP847" s="70"/>
      <c r="AQ847" s="70"/>
    </row>
    <row r="848" spans="1:43" ht="12.75" customHeight="1" x14ac:dyDescent="0.2">
      <c r="A848" s="43"/>
      <c r="B848" s="64" t="s">
        <v>1799</v>
      </c>
      <c r="C848" s="65" t="s">
        <v>1798</v>
      </c>
      <c r="D848" s="66">
        <v>0.35</v>
      </c>
      <c r="E848" s="66">
        <v>0.30469000000000002</v>
      </c>
      <c r="F848" s="66">
        <v>0.42423</v>
      </c>
      <c r="G848" s="66">
        <v>2.6026400000000001</v>
      </c>
      <c r="H848" s="66">
        <v>3.5485799999999998</v>
      </c>
      <c r="I848" s="74">
        <v>0.38451000000000002</v>
      </c>
      <c r="L848" s="67"/>
      <c r="M848" s="67"/>
      <c r="N848" s="58">
        <f t="shared" si="45"/>
        <v>0.35</v>
      </c>
      <c r="O848" s="67"/>
      <c r="W848" s="77"/>
      <c r="AA848" s="58">
        <f t="shared" si="48"/>
        <v>845</v>
      </c>
      <c r="AB848" s="58" t="s">
        <v>1798</v>
      </c>
      <c r="AC848" s="58" t="s">
        <v>1799</v>
      </c>
      <c r="AE848" s="70"/>
      <c r="AF848" s="71">
        <f t="shared" si="46"/>
        <v>0.38888888888888884</v>
      </c>
      <c r="AG848" s="70">
        <f t="shared" si="47"/>
        <v>0.35</v>
      </c>
      <c r="AH848" s="70">
        <f t="shared" si="55"/>
        <v>0.35</v>
      </c>
      <c r="AI848" s="53"/>
      <c r="AJ848" s="53"/>
      <c r="AK848" s="72"/>
      <c r="AL848" s="70">
        <v>0.35</v>
      </c>
      <c r="AM848" s="70"/>
      <c r="AN848" s="70"/>
      <c r="AP848" s="70"/>
      <c r="AQ848" s="70"/>
    </row>
    <row r="849" spans="1:43" ht="12.75" customHeight="1" x14ac:dyDescent="0.2">
      <c r="A849" s="43"/>
      <c r="B849" s="64" t="s">
        <v>1801</v>
      </c>
      <c r="C849" s="65" t="s">
        <v>1800</v>
      </c>
      <c r="D849" s="66">
        <v>0.32240000000000002</v>
      </c>
      <c r="E849" s="66">
        <v>0.28066000000000002</v>
      </c>
      <c r="F849" s="66">
        <v>0.39078000000000002</v>
      </c>
      <c r="G849" s="66">
        <v>2.3974000000000002</v>
      </c>
      <c r="H849" s="66">
        <v>3.2687499999999998</v>
      </c>
      <c r="I849" s="74">
        <v>0.35419</v>
      </c>
      <c r="L849" s="67"/>
      <c r="M849" s="67"/>
      <c r="N849" s="58">
        <f t="shared" si="45"/>
        <v>0.32240000000000002</v>
      </c>
      <c r="O849" s="67"/>
      <c r="W849" s="77"/>
      <c r="AA849" s="58">
        <f t="shared" si="48"/>
        <v>846</v>
      </c>
      <c r="AB849" s="58" t="s">
        <v>1800</v>
      </c>
      <c r="AC849" s="58" t="s">
        <v>1801</v>
      </c>
      <c r="AE849" s="70"/>
      <c r="AF849" s="71">
        <f t="shared" si="46"/>
        <v>0.35822222222222222</v>
      </c>
      <c r="AG849" s="70">
        <f t="shared" si="47"/>
        <v>0.32240000000000002</v>
      </c>
      <c r="AH849" s="70">
        <f t="shared" si="55"/>
        <v>0.32240000000000002</v>
      </c>
      <c r="AI849" s="53"/>
      <c r="AJ849" s="53"/>
      <c r="AK849" s="72"/>
      <c r="AL849" s="70">
        <v>0.32240000000000002</v>
      </c>
      <c r="AM849" s="70"/>
      <c r="AN849" s="70"/>
      <c r="AP849" s="70"/>
      <c r="AQ849" s="70"/>
    </row>
    <row r="850" spans="1:43" ht="12.75" customHeight="1" x14ac:dyDescent="0.2">
      <c r="A850" s="43"/>
      <c r="B850" s="64" t="s">
        <v>1803</v>
      </c>
      <c r="C850" s="65" t="s">
        <v>1802</v>
      </c>
      <c r="D850" s="66">
        <v>0.32240000000000002</v>
      </c>
      <c r="E850" s="66">
        <v>0.28066000000000002</v>
      </c>
      <c r="F850" s="66">
        <v>0.39078000000000002</v>
      </c>
      <c r="G850" s="66">
        <v>2.3974000000000002</v>
      </c>
      <c r="H850" s="66">
        <v>3.2687499999999998</v>
      </c>
      <c r="I850" s="74">
        <v>0.35419</v>
      </c>
      <c r="L850" s="67"/>
      <c r="M850" s="67"/>
      <c r="N850" s="58">
        <f t="shared" si="45"/>
        <v>0.32240000000000002</v>
      </c>
      <c r="O850" s="67"/>
      <c r="W850" s="77"/>
      <c r="AA850" s="58">
        <f t="shared" si="48"/>
        <v>847</v>
      </c>
      <c r="AB850" s="58" t="s">
        <v>1802</v>
      </c>
      <c r="AC850" s="58" t="s">
        <v>1803</v>
      </c>
      <c r="AE850" s="70"/>
      <c r="AF850" s="71">
        <f t="shared" si="46"/>
        <v>0.35822222222222222</v>
      </c>
      <c r="AG850" s="70">
        <f t="shared" si="47"/>
        <v>0.32240000000000002</v>
      </c>
      <c r="AH850" s="70">
        <f t="shared" si="55"/>
        <v>0.32240000000000002</v>
      </c>
      <c r="AI850" s="53"/>
      <c r="AJ850" s="53"/>
      <c r="AK850" s="72"/>
      <c r="AL850" s="70">
        <v>0.32240000000000002</v>
      </c>
      <c r="AM850" s="70"/>
      <c r="AN850" s="70"/>
      <c r="AP850" s="70"/>
      <c r="AQ850" s="70"/>
    </row>
    <row r="851" spans="1:43" ht="12.75" customHeight="1" x14ac:dyDescent="0.2">
      <c r="A851" s="43"/>
      <c r="B851" s="64" t="s">
        <v>1805</v>
      </c>
      <c r="C851" s="65" t="s">
        <v>1804</v>
      </c>
      <c r="D851" s="66">
        <v>0.22500000000000001</v>
      </c>
      <c r="E851" s="66">
        <v>0.19586999999999999</v>
      </c>
      <c r="F851" s="66">
        <v>0.27272000000000002</v>
      </c>
      <c r="G851" s="66">
        <v>1.6731199999999999</v>
      </c>
      <c r="H851" s="66">
        <v>2.2812299999999999</v>
      </c>
      <c r="I851" s="74">
        <v>0.24718999999999999</v>
      </c>
      <c r="L851" s="67"/>
      <c r="M851" s="67"/>
      <c r="N851" s="58">
        <f t="shared" si="45"/>
        <v>0.22500000000000001</v>
      </c>
      <c r="O851" s="67"/>
      <c r="W851" s="77"/>
      <c r="AA851" s="58">
        <f t="shared" si="48"/>
        <v>848</v>
      </c>
      <c r="AB851" s="58" t="s">
        <v>1804</v>
      </c>
      <c r="AC851" s="58" t="s">
        <v>1805</v>
      </c>
      <c r="AE851" s="70"/>
      <c r="AF851" s="71">
        <f t="shared" si="46"/>
        <v>0.25</v>
      </c>
      <c r="AG851" s="70">
        <f t="shared" si="47"/>
        <v>0.22500000000000001</v>
      </c>
      <c r="AH851" s="70">
        <f t="shared" si="55"/>
        <v>0.22500000000000001</v>
      </c>
      <c r="AI851" s="53"/>
      <c r="AJ851" s="53"/>
      <c r="AK851" s="72"/>
      <c r="AL851" s="70">
        <v>0.22500000000000001</v>
      </c>
      <c r="AM851" s="70"/>
      <c r="AN851" s="70"/>
      <c r="AP851" s="70"/>
      <c r="AQ851" s="70"/>
    </row>
    <row r="852" spans="1:43" ht="12.75" customHeight="1" x14ac:dyDescent="0.2">
      <c r="A852" s="43"/>
      <c r="B852" s="64" t="s">
        <v>1807</v>
      </c>
      <c r="C852" s="65" t="s">
        <v>1806</v>
      </c>
      <c r="D852" s="66">
        <v>0.22500000000000001</v>
      </c>
      <c r="E852" s="66">
        <v>0.19586999999999999</v>
      </c>
      <c r="F852" s="66">
        <v>0.27272000000000002</v>
      </c>
      <c r="G852" s="66">
        <v>1.6731199999999999</v>
      </c>
      <c r="H852" s="66">
        <v>2.2812299999999999</v>
      </c>
      <c r="I852" s="74">
        <v>0.24718999999999999</v>
      </c>
      <c r="L852" s="67"/>
      <c r="M852" s="67"/>
      <c r="N852" s="58">
        <f t="shared" si="45"/>
        <v>0.22500000000000001</v>
      </c>
      <c r="O852" s="67"/>
      <c r="W852" s="77"/>
      <c r="AA852" s="58">
        <f t="shared" si="48"/>
        <v>849</v>
      </c>
      <c r="AB852" s="58" t="s">
        <v>1806</v>
      </c>
      <c r="AC852" s="58" t="s">
        <v>1807</v>
      </c>
      <c r="AE852" s="70"/>
      <c r="AF852" s="71">
        <f t="shared" si="46"/>
        <v>0.25</v>
      </c>
      <c r="AG852" s="70">
        <f t="shared" si="47"/>
        <v>0.22500000000000001</v>
      </c>
      <c r="AH852" s="70">
        <f t="shared" si="55"/>
        <v>0.22500000000000001</v>
      </c>
      <c r="AI852" s="53"/>
      <c r="AJ852" s="53"/>
      <c r="AK852" s="72"/>
      <c r="AL852" s="70">
        <v>0.22500000000000001</v>
      </c>
      <c r="AM852" s="70"/>
      <c r="AN852" s="70"/>
      <c r="AP852" s="70"/>
      <c r="AQ852" s="70"/>
    </row>
    <row r="853" spans="1:43" ht="12.75" customHeight="1" x14ac:dyDescent="0.2">
      <c r="A853" s="43"/>
      <c r="B853" s="64" t="s">
        <v>1809</v>
      </c>
      <c r="C853" s="65" t="s">
        <v>1808</v>
      </c>
      <c r="D853" s="66">
        <v>0.22500000000000001</v>
      </c>
      <c r="E853" s="66">
        <v>0.19586999999999999</v>
      </c>
      <c r="F853" s="66">
        <v>0.27272000000000002</v>
      </c>
      <c r="G853" s="66">
        <v>1.6731199999999999</v>
      </c>
      <c r="H853" s="66">
        <v>2.2812299999999999</v>
      </c>
      <c r="I853" s="74">
        <v>0.24718999999999999</v>
      </c>
      <c r="L853" s="67"/>
      <c r="M853" s="67"/>
      <c r="N853" s="58">
        <f t="shared" si="45"/>
        <v>0.22500000000000001</v>
      </c>
      <c r="O853" s="67"/>
      <c r="W853" s="77"/>
      <c r="AA853" s="58">
        <f t="shared" si="48"/>
        <v>850</v>
      </c>
      <c r="AB853" s="58" t="s">
        <v>1808</v>
      </c>
      <c r="AC853" s="58" t="s">
        <v>1809</v>
      </c>
      <c r="AE853" s="70"/>
      <c r="AF853" s="71">
        <f t="shared" si="46"/>
        <v>0.25</v>
      </c>
      <c r="AG853" s="70">
        <f t="shared" si="47"/>
        <v>0.22500000000000001</v>
      </c>
      <c r="AH853" s="70">
        <f t="shared" si="55"/>
        <v>0.22500000000000001</v>
      </c>
      <c r="AI853" s="53"/>
      <c r="AJ853" s="53"/>
      <c r="AK853" s="72"/>
      <c r="AL853" s="70">
        <v>0.22500000000000001</v>
      </c>
      <c r="AM853" s="70"/>
      <c r="AN853" s="70"/>
      <c r="AP853" s="70"/>
      <c r="AQ853" s="70"/>
    </row>
    <row r="854" spans="1:43" ht="12.75" customHeight="1" x14ac:dyDescent="0.2">
      <c r="A854" s="43"/>
      <c r="B854" s="64" t="s">
        <v>1811</v>
      </c>
      <c r="C854" s="65" t="s">
        <v>1810</v>
      </c>
      <c r="D854" s="66">
        <v>9.3000000000000005E-4</v>
      </c>
      <c r="E854" s="66">
        <v>8.0999999999999996E-4</v>
      </c>
      <c r="F854" s="66">
        <v>1.1299999999999999E-3</v>
      </c>
      <c r="G854" s="66">
        <v>6.9300000000000004E-3</v>
      </c>
      <c r="H854" s="66">
        <v>9.4500000000000001E-3</v>
      </c>
      <c r="I854" s="74">
        <v>1.0200000000000001E-3</v>
      </c>
      <c r="L854" s="67"/>
      <c r="M854" s="67"/>
      <c r="N854" s="58">
        <f t="shared" si="45"/>
        <v>9.3249480879882345E-4</v>
      </c>
      <c r="O854" s="67"/>
      <c r="W854" s="77"/>
      <c r="AA854" s="58">
        <f t="shared" si="48"/>
        <v>851</v>
      </c>
      <c r="AB854" s="58" t="s">
        <v>1810</v>
      </c>
      <c r="AC854" s="58" t="s">
        <v>1811</v>
      </c>
      <c r="AE854" s="70"/>
      <c r="AF854" s="71">
        <f t="shared" si="46"/>
        <v>1.5316339854666665E-3</v>
      </c>
      <c r="AG854" s="70">
        <f t="shared" si="47"/>
        <v>1.3784705869199999E-3</v>
      </c>
      <c r="AH854" s="70">
        <f t="shared" ref="AH854:AH866" si="56">AJ854</f>
        <v>9.3249480879882345E-4</v>
      </c>
      <c r="AI854" s="53">
        <v>8.1176470588235287E-4</v>
      </c>
      <c r="AJ854" s="53">
        <f t="shared" ref="AJ854:AJ866" si="57">AI854*$V$5</f>
        <v>9.3249480879882345E-4</v>
      </c>
      <c r="AK854" s="72"/>
      <c r="AL854" s="70">
        <f t="shared" ref="AL854:AL865" si="58">AN854</f>
        <v>1.3784705869199999E-3</v>
      </c>
      <c r="AM854" s="70">
        <v>1.1999999999999999E-3</v>
      </c>
      <c r="AN854" s="70">
        <f t="shared" ref="AN854:AN865" si="59">AM854*$V$5</f>
        <v>1.3784705869199999E-3</v>
      </c>
      <c r="AP854" s="70"/>
      <c r="AQ854" s="70"/>
    </row>
    <row r="855" spans="1:43" ht="12.75" customHeight="1" x14ac:dyDescent="0.2">
      <c r="A855" s="43"/>
      <c r="B855" s="64" t="s">
        <v>1813</v>
      </c>
      <c r="C855" s="65" t="s">
        <v>1812</v>
      </c>
      <c r="D855" s="66">
        <v>2.6360000000000001E-2</v>
      </c>
      <c r="E855" s="66">
        <v>2.2950000000000002E-2</v>
      </c>
      <c r="F855" s="66">
        <v>3.1949999999999999E-2</v>
      </c>
      <c r="G855" s="66">
        <v>0.19603999999999999</v>
      </c>
      <c r="H855" s="66">
        <v>0.26729000000000003</v>
      </c>
      <c r="I855" s="74">
        <v>2.896E-2</v>
      </c>
      <c r="L855" s="67"/>
      <c r="M855" s="67"/>
      <c r="N855" s="58">
        <f t="shared" si="45"/>
        <v>2.6363249974845002E-2</v>
      </c>
      <c r="O855" s="67"/>
      <c r="W855" s="77"/>
      <c r="AA855" s="58">
        <f t="shared" si="48"/>
        <v>852</v>
      </c>
      <c r="AB855" s="58" t="s">
        <v>1812</v>
      </c>
      <c r="AC855" s="58" t="s">
        <v>1813</v>
      </c>
      <c r="AE855" s="70"/>
      <c r="AF855" s="71">
        <f t="shared" si="46"/>
        <v>4.0205392118500001E-2</v>
      </c>
      <c r="AG855" s="70">
        <f t="shared" si="47"/>
        <v>3.6184852906650002E-2</v>
      </c>
      <c r="AH855" s="70">
        <f t="shared" si="56"/>
        <v>2.6363249974845002E-2</v>
      </c>
      <c r="AI855" s="53">
        <v>2.2950000000000002E-2</v>
      </c>
      <c r="AJ855" s="53">
        <f t="shared" si="57"/>
        <v>2.6363249974845002E-2</v>
      </c>
      <c r="AK855" s="72"/>
      <c r="AL855" s="70">
        <f t="shared" si="58"/>
        <v>3.6184852906650002E-2</v>
      </c>
      <c r="AM855" s="70">
        <v>3.15E-2</v>
      </c>
      <c r="AN855" s="70">
        <f t="shared" si="59"/>
        <v>3.6184852906650002E-2</v>
      </c>
      <c r="AP855" s="70"/>
      <c r="AQ855" s="70"/>
    </row>
    <row r="856" spans="1:43" ht="12.75" customHeight="1" x14ac:dyDescent="0.2">
      <c r="A856" s="43"/>
      <c r="B856" s="64" t="s">
        <v>1815</v>
      </c>
      <c r="C856" s="65" t="s">
        <v>1814</v>
      </c>
      <c r="D856" s="66">
        <v>2.5510000000000001E-2</v>
      </c>
      <c r="E856" s="66">
        <v>2.2210000000000001E-2</v>
      </c>
      <c r="F856" s="66">
        <v>3.092E-2</v>
      </c>
      <c r="G856" s="66">
        <v>0.18972</v>
      </c>
      <c r="H856" s="66">
        <v>0.25867000000000001</v>
      </c>
      <c r="I856" s="74">
        <v>2.8029999999999999E-2</v>
      </c>
      <c r="L856" s="67"/>
      <c r="M856" s="67"/>
      <c r="N856" s="58">
        <f t="shared" si="45"/>
        <v>2.5513193112911003E-2</v>
      </c>
      <c r="O856" s="67"/>
      <c r="W856" s="77"/>
      <c r="AA856" s="58">
        <f t="shared" si="48"/>
        <v>853</v>
      </c>
      <c r="AB856" s="58" t="s">
        <v>1814</v>
      </c>
      <c r="AC856" s="58" t="s">
        <v>1815</v>
      </c>
      <c r="AE856" s="70"/>
      <c r="AF856" s="71">
        <f t="shared" si="46"/>
        <v>4.0205392118500001E-2</v>
      </c>
      <c r="AG856" s="70">
        <f t="shared" si="47"/>
        <v>3.6184852906650002E-2</v>
      </c>
      <c r="AH856" s="70">
        <f t="shared" si="56"/>
        <v>2.5513193112911003E-2</v>
      </c>
      <c r="AI856" s="53">
        <v>2.2210000000000001E-2</v>
      </c>
      <c r="AJ856" s="53">
        <f t="shared" si="57"/>
        <v>2.5513193112911003E-2</v>
      </c>
      <c r="AK856" s="72"/>
      <c r="AL856" s="70">
        <f t="shared" si="58"/>
        <v>3.6184852906650002E-2</v>
      </c>
      <c r="AM856" s="70">
        <v>3.15E-2</v>
      </c>
      <c r="AN856" s="70">
        <f t="shared" si="59"/>
        <v>3.6184852906650002E-2</v>
      </c>
      <c r="AP856" s="70"/>
      <c r="AQ856" s="70"/>
    </row>
    <row r="857" spans="1:43" ht="12.75" customHeight="1" x14ac:dyDescent="0.2">
      <c r="A857" s="43"/>
      <c r="B857" s="64" t="s">
        <v>1817</v>
      </c>
      <c r="C857" s="65" t="s">
        <v>1816</v>
      </c>
      <c r="D857" s="66">
        <v>5.1200000000000004E-3</v>
      </c>
      <c r="E857" s="66">
        <v>4.4600000000000004E-3</v>
      </c>
      <c r="F857" s="66">
        <v>6.2100000000000002E-3</v>
      </c>
      <c r="G857" s="66">
        <v>3.8089999999999999E-2</v>
      </c>
      <c r="H857" s="66">
        <v>5.1929999999999997E-2</v>
      </c>
      <c r="I857" s="74">
        <v>5.6299999999999996E-3</v>
      </c>
      <c r="L857" s="67"/>
      <c r="M857" s="67"/>
      <c r="N857" s="58">
        <f t="shared" si="45"/>
        <v>5.1219642396341187E-3</v>
      </c>
      <c r="O857" s="67"/>
      <c r="W857" s="77"/>
      <c r="AA857" s="58">
        <f t="shared" si="48"/>
        <v>854</v>
      </c>
      <c r="AB857" s="58" t="s">
        <v>1816</v>
      </c>
      <c r="AC857" s="58" t="s">
        <v>1817</v>
      </c>
      <c r="AE857" s="70"/>
      <c r="AF857" s="71">
        <f t="shared" si="46"/>
        <v>8.2708235215199991E-3</v>
      </c>
      <c r="AG857" s="70">
        <f t="shared" si="47"/>
        <v>7.4437411693679999E-3</v>
      </c>
      <c r="AH857" s="70">
        <f t="shared" si="56"/>
        <v>5.1219642396341187E-3</v>
      </c>
      <c r="AI857" s="53">
        <v>4.4588235294117651E-3</v>
      </c>
      <c r="AJ857" s="53">
        <f t="shared" si="57"/>
        <v>5.1219642396341187E-3</v>
      </c>
      <c r="AK857" s="72"/>
      <c r="AL857" s="70">
        <f t="shared" si="58"/>
        <v>7.4437411693679999E-3</v>
      </c>
      <c r="AM857" s="70">
        <v>6.4799999999999996E-3</v>
      </c>
      <c r="AN857" s="70">
        <f t="shared" si="59"/>
        <v>7.4437411693679999E-3</v>
      </c>
      <c r="AP857" s="70"/>
      <c r="AQ857" s="70"/>
    </row>
    <row r="858" spans="1:43" ht="12.75" customHeight="1" x14ac:dyDescent="0.2">
      <c r="A858" s="43"/>
      <c r="B858" s="64" t="s">
        <v>1819</v>
      </c>
      <c r="C858" s="65" t="s">
        <v>1818</v>
      </c>
      <c r="D858" s="66">
        <v>5.1200000000000004E-3</v>
      </c>
      <c r="E858" s="66">
        <v>4.4600000000000004E-3</v>
      </c>
      <c r="F858" s="66">
        <v>6.2100000000000002E-3</v>
      </c>
      <c r="G858" s="66">
        <v>3.8089999999999999E-2</v>
      </c>
      <c r="H858" s="66">
        <v>5.1929999999999997E-2</v>
      </c>
      <c r="I858" s="74">
        <v>5.6299999999999996E-3</v>
      </c>
      <c r="L858" s="67"/>
      <c r="M858" s="67"/>
      <c r="N858" s="58">
        <f t="shared" si="45"/>
        <v>5.1219642396341187E-3</v>
      </c>
      <c r="O858" s="67"/>
      <c r="W858" s="77"/>
      <c r="AA858" s="58">
        <f t="shared" si="48"/>
        <v>855</v>
      </c>
      <c r="AB858" s="58" t="s">
        <v>1818</v>
      </c>
      <c r="AC858" s="58" t="s">
        <v>1819</v>
      </c>
      <c r="AE858" s="70"/>
      <c r="AF858" s="71">
        <f t="shared" si="46"/>
        <v>8.2708235215199991E-3</v>
      </c>
      <c r="AG858" s="70">
        <f t="shared" si="47"/>
        <v>7.4437411693679999E-3</v>
      </c>
      <c r="AH858" s="70">
        <f t="shared" si="56"/>
        <v>5.1219642396341187E-3</v>
      </c>
      <c r="AI858" s="53">
        <v>4.4588235294117651E-3</v>
      </c>
      <c r="AJ858" s="53">
        <f t="shared" si="57"/>
        <v>5.1219642396341187E-3</v>
      </c>
      <c r="AK858" s="72"/>
      <c r="AL858" s="70">
        <f t="shared" si="58"/>
        <v>7.4437411693679999E-3</v>
      </c>
      <c r="AM858" s="70">
        <v>6.4799999999999996E-3</v>
      </c>
      <c r="AN858" s="70">
        <f t="shared" si="59"/>
        <v>7.4437411693679999E-3</v>
      </c>
      <c r="AP858" s="70"/>
      <c r="AQ858" s="70"/>
    </row>
    <row r="859" spans="1:43" ht="12.75" customHeight="1" x14ac:dyDescent="0.2">
      <c r="A859" s="43"/>
      <c r="B859" s="64" t="s">
        <v>1821</v>
      </c>
      <c r="C859" s="65" t="s">
        <v>1820</v>
      </c>
      <c r="D859" s="66">
        <v>0.20272000000000001</v>
      </c>
      <c r="E859" s="66">
        <v>0.17646999999999999</v>
      </c>
      <c r="F859" s="66">
        <v>0.24571000000000001</v>
      </c>
      <c r="G859" s="66">
        <v>1.50742</v>
      </c>
      <c r="H859" s="66">
        <v>2.0552999999999999</v>
      </c>
      <c r="I859" s="74">
        <v>0.22270000000000001</v>
      </c>
      <c r="L859" s="67"/>
      <c r="M859" s="67"/>
      <c r="N859" s="58">
        <f t="shared" si="45"/>
        <v>0.20271626278235297</v>
      </c>
      <c r="O859" s="67"/>
      <c r="W859" s="77"/>
      <c r="AA859" s="58">
        <f t="shared" si="48"/>
        <v>856</v>
      </c>
      <c r="AB859" s="58" t="s">
        <v>1820</v>
      </c>
      <c r="AC859" s="58" t="s">
        <v>1821</v>
      </c>
      <c r="AE859" s="70"/>
      <c r="AF859" s="71">
        <f t="shared" si="46"/>
        <v>0.27480066422581112</v>
      </c>
      <c r="AG859" s="70">
        <f t="shared" si="47"/>
        <v>0.24732059780323001</v>
      </c>
      <c r="AH859" s="70">
        <f t="shared" si="56"/>
        <v>0.20271626278235297</v>
      </c>
      <c r="AI859" s="53">
        <v>0.17647058823529413</v>
      </c>
      <c r="AJ859" s="53">
        <f t="shared" si="57"/>
        <v>0.20271626278235297</v>
      </c>
      <c r="AK859" s="72"/>
      <c r="AL859" s="70">
        <f t="shared" si="58"/>
        <v>0.24732059780323001</v>
      </c>
      <c r="AM859" s="70">
        <v>0.21529999999999999</v>
      </c>
      <c r="AN859" s="70">
        <f t="shared" si="59"/>
        <v>0.24732059780323001</v>
      </c>
      <c r="AP859" s="70"/>
      <c r="AQ859" s="70"/>
    </row>
    <row r="860" spans="1:43" ht="12.75" customHeight="1" x14ac:dyDescent="0.2">
      <c r="A860" s="43"/>
      <c r="B860" s="64" t="s">
        <v>1823</v>
      </c>
      <c r="C860" s="65" t="s">
        <v>1822</v>
      </c>
      <c r="D860" s="66">
        <v>5.1200000000000004E-3</v>
      </c>
      <c r="E860" s="66">
        <v>4.4600000000000004E-3</v>
      </c>
      <c r="F860" s="66">
        <v>6.2100000000000002E-3</v>
      </c>
      <c r="G860" s="66">
        <v>3.8089999999999999E-2</v>
      </c>
      <c r="H860" s="66">
        <v>5.1929999999999997E-2</v>
      </c>
      <c r="I860" s="74">
        <v>5.6299999999999996E-3</v>
      </c>
      <c r="L860" s="67"/>
      <c r="M860" s="67"/>
      <c r="N860" s="58">
        <f t="shared" si="45"/>
        <v>5.1219642396341187E-3</v>
      </c>
      <c r="O860" s="67"/>
      <c r="W860" s="77"/>
      <c r="AA860" s="58">
        <f t="shared" si="48"/>
        <v>857</v>
      </c>
      <c r="AB860" s="58" t="s">
        <v>1822</v>
      </c>
      <c r="AC860" s="58" t="s">
        <v>1823</v>
      </c>
      <c r="AE860" s="70"/>
      <c r="AF860" s="71">
        <f t="shared" si="46"/>
        <v>8.2708235215199991E-3</v>
      </c>
      <c r="AG860" s="70">
        <f t="shared" si="47"/>
        <v>7.4437411693679999E-3</v>
      </c>
      <c r="AH860" s="70">
        <f t="shared" si="56"/>
        <v>5.1219642396341187E-3</v>
      </c>
      <c r="AI860" s="53">
        <v>4.4588235294117651E-3</v>
      </c>
      <c r="AJ860" s="53">
        <f t="shared" si="57"/>
        <v>5.1219642396341187E-3</v>
      </c>
      <c r="AK860" s="72"/>
      <c r="AL860" s="70">
        <f t="shared" si="58"/>
        <v>7.4437411693679999E-3</v>
      </c>
      <c r="AM860" s="70">
        <v>6.4799999999999996E-3</v>
      </c>
      <c r="AN860" s="70">
        <f t="shared" si="59"/>
        <v>7.4437411693679999E-3</v>
      </c>
      <c r="AP860" s="70"/>
      <c r="AQ860" s="70"/>
    </row>
    <row r="861" spans="1:43" ht="12.75" customHeight="1" x14ac:dyDescent="0.2">
      <c r="A861" s="43"/>
      <c r="B861" s="64" t="s">
        <v>1825</v>
      </c>
      <c r="C861" s="65" t="s">
        <v>1824</v>
      </c>
      <c r="D861" s="66">
        <v>5.1200000000000004E-3</v>
      </c>
      <c r="E861" s="66">
        <v>4.4600000000000004E-3</v>
      </c>
      <c r="F861" s="66">
        <v>6.2100000000000002E-3</v>
      </c>
      <c r="G861" s="66">
        <v>3.8089999999999999E-2</v>
      </c>
      <c r="H861" s="66">
        <v>5.1929999999999997E-2</v>
      </c>
      <c r="I861" s="74">
        <v>5.6299999999999996E-3</v>
      </c>
      <c r="L861" s="67"/>
      <c r="M861" s="67"/>
      <c r="N861" s="58">
        <f t="shared" si="45"/>
        <v>5.1219642396341187E-3</v>
      </c>
      <c r="O861" s="67"/>
      <c r="W861" s="77"/>
      <c r="AA861" s="58">
        <f t="shared" si="48"/>
        <v>858</v>
      </c>
      <c r="AB861" s="58" t="s">
        <v>1824</v>
      </c>
      <c r="AC861" s="58" t="s">
        <v>1825</v>
      </c>
      <c r="AE861" s="70"/>
      <c r="AF861" s="71">
        <f t="shared" si="46"/>
        <v>8.2708235215199991E-3</v>
      </c>
      <c r="AG861" s="70">
        <f t="shared" si="47"/>
        <v>7.4437411693679999E-3</v>
      </c>
      <c r="AH861" s="70">
        <f t="shared" si="56"/>
        <v>5.1219642396341187E-3</v>
      </c>
      <c r="AI861" s="53">
        <v>4.4588235294117651E-3</v>
      </c>
      <c r="AJ861" s="53">
        <f t="shared" si="57"/>
        <v>5.1219642396341187E-3</v>
      </c>
      <c r="AK861" s="72"/>
      <c r="AL861" s="70">
        <f t="shared" si="58"/>
        <v>7.4437411693679999E-3</v>
      </c>
      <c r="AM861" s="70">
        <v>6.4799999999999996E-3</v>
      </c>
      <c r="AN861" s="70">
        <f t="shared" si="59"/>
        <v>7.4437411693679999E-3</v>
      </c>
      <c r="AP861" s="70"/>
      <c r="AQ861" s="70"/>
    </row>
    <row r="862" spans="1:43" ht="12.75" customHeight="1" x14ac:dyDescent="0.2">
      <c r="A862" s="43"/>
      <c r="B862" s="64" t="s">
        <v>1827</v>
      </c>
      <c r="C862" s="65" t="s">
        <v>1826</v>
      </c>
      <c r="D862" s="66">
        <v>5.1200000000000004E-3</v>
      </c>
      <c r="E862" s="66">
        <v>4.4600000000000004E-3</v>
      </c>
      <c r="F862" s="66">
        <v>6.2100000000000002E-3</v>
      </c>
      <c r="G862" s="66">
        <v>3.8089999999999999E-2</v>
      </c>
      <c r="H862" s="66">
        <v>5.1929999999999997E-2</v>
      </c>
      <c r="I862" s="74">
        <v>5.6299999999999996E-3</v>
      </c>
      <c r="L862" s="67"/>
      <c r="M862" s="67"/>
      <c r="N862" s="58">
        <f t="shared" si="45"/>
        <v>5.1219642396341187E-3</v>
      </c>
      <c r="O862" s="67"/>
      <c r="W862" s="77"/>
      <c r="AA862" s="58">
        <f t="shared" si="48"/>
        <v>859</v>
      </c>
      <c r="AB862" s="58" t="s">
        <v>1826</v>
      </c>
      <c r="AC862" s="58" t="s">
        <v>1827</v>
      </c>
      <c r="AE862" s="70"/>
      <c r="AF862" s="71">
        <f t="shared" si="46"/>
        <v>8.2708235215199991E-3</v>
      </c>
      <c r="AG862" s="70">
        <f t="shared" si="47"/>
        <v>7.4437411693679999E-3</v>
      </c>
      <c r="AH862" s="70">
        <f t="shared" si="56"/>
        <v>5.1219642396341187E-3</v>
      </c>
      <c r="AI862" s="53">
        <v>4.4588235294117651E-3</v>
      </c>
      <c r="AJ862" s="53">
        <f t="shared" si="57"/>
        <v>5.1219642396341187E-3</v>
      </c>
      <c r="AK862" s="72"/>
      <c r="AL862" s="70">
        <f t="shared" si="58"/>
        <v>7.4437411693679999E-3</v>
      </c>
      <c r="AM862" s="70">
        <v>6.4799999999999996E-3</v>
      </c>
      <c r="AN862" s="70">
        <f t="shared" si="59"/>
        <v>7.4437411693679999E-3</v>
      </c>
      <c r="AP862" s="70"/>
      <c r="AQ862" s="70"/>
    </row>
    <row r="863" spans="1:43" ht="12.75" customHeight="1" x14ac:dyDescent="0.2">
      <c r="A863" s="43"/>
      <c r="B863" s="64" t="s">
        <v>1829</v>
      </c>
      <c r="C863" s="65" t="s">
        <v>1828</v>
      </c>
      <c r="D863" s="66">
        <v>5.1200000000000004E-3</v>
      </c>
      <c r="E863" s="66">
        <v>4.4600000000000004E-3</v>
      </c>
      <c r="F863" s="66">
        <v>6.2100000000000002E-3</v>
      </c>
      <c r="G863" s="66">
        <v>3.8089999999999999E-2</v>
      </c>
      <c r="H863" s="66">
        <v>5.1929999999999997E-2</v>
      </c>
      <c r="I863" s="74">
        <v>5.6299999999999996E-3</v>
      </c>
      <c r="L863" s="67"/>
      <c r="M863" s="67"/>
      <c r="N863" s="58">
        <f t="shared" si="45"/>
        <v>5.1219642396341187E-3</v>
      </c>
      <c r="O863" s="67"/>
      <c r="W863" s="77"/>
      <c r="AA863" s="58">
        <f t="shared" si="48"/>
        <v>860</v>
      </c>
      <c r="AB863" s="58" t="s">
        <v>1828</v>
      </c>
      <c r="AC863" s="58" t="s">
        <v>1829</v>
      </c>
      <c r="AE863" s="70"/>
      <c r="AF863" s="71">
        <f t="shared" si="46"/>
        <v>8.2708235215199991E-3</v>
      </c>
      <c r="AG863" s="70">
        <f t="shared" si="47"/>
        <v>7.4437411693679999E-3</v>
      </c>
      <c r="AH863" s="70">
        <f t="shared" si="56"/>
        <v>5.1219642396341187E-3</v>
      </c>
      <c r="AI863" s="53">
        <v>4.4588235294117651E-3</v>
      </c>
      <c r="AJ863" s="53">
        <f t="shared" si="57"/>
        <v>5.1219642396341187E-3</v>
      </c>
      <c r="AK863" s="72"/>
      <c r="AL863" s="70">
        <f t="shared" si="58"/>
        <v>7.4437411693679999E-3</v>
      </c>
      <c r="AM863" s="70">
        <v>6.4799999999999996E-3</v>
      </c>
      <c r="AN863" s="70">
        <f t="shared" si="59"/>
        <v>7.4437411693679999E-3</v>
      </c>
      <c r="AP863" s="70"/>
      <c r="AQ863" s="70"/>
    </row>
    <row r="864" spans="1:43" ht="12.75" customHeight="1" x14ac:dyDescent="0.2">
      <c r="A864" s="43"/>
      <c r="B864" s="64" t="s">
        <v>1831</v>
      </c>
      <c r="C864" s="65" t="s">
        <v>1830</v>
      </c>
      <c r="D864" s="66">
        <v>5.1200000000000004E-3</v>
      </c>
      <c r="E864" s="66">
        <v>4.4600000000000004E-3</v>
      </c>
      <c r="F864" s="66">
        <v>6.2100000000000002E-3</v>
      </c>
      <c r="G864" s="66">
        <v>3.8089999999999999E-2</v>
      </c>
      <c r="H864" s="66">
        <v>5.1929999999999997E-2</v>
      </c>
      <c r="I864" s="74">
        <v>5.6299999999999996E-3</v>
      </c>
      <c r="L864" s="67"/>
      <c r="M864" s="67"/>
      <c r="N864" s="58">
        <f t="shared" si="45"/>
        <v>5.1219642396341187E-3</v>
      </c>
      <c r="O864" s="67"/>
      <c r="W864" s="77"/>
      <c r="AA864" s="58">
        <f t="shared" si="48"/>
        <v>861</v>
      </c>
      <c r="AB864" s="58" t="s">
        <v>1830</v>
      </c>
      <c r="AC864" s="58" t="s">
        <v>1831</v>
      </c>
      <c r="AE864" s="70"/>
      <c r="AF864" s="71">
        <f t="shared" si="46"/>
        <v>8.2708235215199991E-3</v>
      </c>
      <c r="AG864" s="70">
        <f t="shared" si="47"/>
        <v>7.4437411693679999E-3</v>
      </c>
      <c r="AH864" s="70">
        <f t="shared" si="56"/>
        <v>5.1219642396341187E-3</v>
      </c>
      <c r="AI864" s="53">
        <v>4.4588235294117651E-3</v>
      </c>
      <c r="AJ864" s="53">
        <f t="shared" si="57"/>
        <v>5.1219642396341187E-3</v>
      </c>
      <c r="AK864" s="72"/>
      <c r="AL864" s="70">
        <f t="shared" si="58"/>
        <v>7.4437411693679999E-3</v>
      </c>
      <c r="AM864" s="70">
        <v>6.4799999999999996E-3</v>
      </c>
      <c r="AN864" s="70">
        <f t="shared" si="59"/>
        <v>7.4437411693679999E-3</v>
      </c>
      <c r="AP864" s="70"/>
      <c r="AQ864" s="70"/>
    </row>
    <row r="865" spans="1:43" ht="12.75" customHeight="1" x14ac:dyDescent="0.2">
      <c r="A865" s="43"/>
      <c r="B865" s="64" t="s">
        <v>1833</v>
      </c>
      <c r="C865" s="65" t="s">
        <v>1832</v>
      </c>
      <c r="D865" s="66">
        <v>0.20272000000000001</v>
      </c>
      <c r="E865" s="66">
        <v>0.17646999999999999</v>
      </c>
      <c r="F865" s="66">
        <v>0.24571000000000001</v>
      </c>
      <c r="G865" s="66">
        <v>1.50742</v>
      </c>
      <c r="H865" s="66">
        <v>2.0552999999999999</v>
      </c>
      <c r="I865" s="74">
        <v>0.22270000000000001</v>
      </c>
      <c r="L865" s="67"/>
      <c r="M865" s="67"/>
      <c r="N865" s="58">
        <f t="shared" si="45"/>
        <v>0.20271626278235297</v>
      </c>
      <c r="O865" s="67"/>
      <c r="W865" s="77"/>
      <c r="AA865" s="58">
        <f t="shared" si="48"/>
        <v>862</v>
      </c>
      <c r="AB865" s="58" t="s">
        <v>1832</v>
      </c>
      <c r="AC865" s="58" t="s">
        <v>1833</v>
      </c>
      <c r="AE865" s="70"/>
      <c r="AF865" s="71">
        <f t="shared" si="46"/>
        <v>0.27480066422581112</v>
      </c>
      <c r="AG865" s="70">
        <f t="shared" si="47"/>
        <v>0.24732059780323001</v>
      </c>
      <c r="AH865" s="70">
        <f t="shared" si="56"/>
        <v>0.20271626278235297</v>
      </c>
      <c r="AI865" s="53">
        <v>0.17647058823529413</v>
      </c>
      <c r="AJ865" s="53">
        <f t="shared" si="57"/>
        <v>0.20271626278235297</v>
      </c>
      <c r="AK865" s="72"/>
      <c r="AL865" s="70">
        <f t="shared" si="58"/>
        <v>0.24732059780323001</v>
      </c>
      <c r="AM865" s="70">
        <v>0.21529999999999999</v>
      </c>
      <c r="AN865" s="70">
        <f t="shared" si="59"/>
        <v>0.24732059780323001</v>
      </c>
      <c r="AP865" s="70"/>
      <c r="AQ865" s="70"/>
    </row>
    <row r="866" spans="1:43" ht="12.75" customHeight="1" x14ac:dyDescent="0.2">
      <c r="A866" s="43"/>
      <c r="B866" s="64" t="s">
        <v>1835</v>
      </c>
      <c r="C866" s="65" t="s">
        <v>1834</v>
      </c>
      <c r="D866" s="66">
        <v>9.9000000000000008E-3</v>
      </c>
      <c r="E866" s="66">
        <v>8.6199999999999992E-3</v>
      </c>
      <c r="F866" s="66">
        <v>1.2E-2</v>
      </c>
      <c r="G866" s="66">
        <v>7.3630000000000001E-2</v>
      </c>
      <c r="H866" s="66">
        <v>0.10038999999999999</v>
      </c>
      <c r="I866" s="74">
        <v>1.0880000000000001E-2</v>
      </c>
      <c r="L866" s="67"/>
      <c r="M866" s="67"/>
      <c r="N866" s="58">
        <f t="shared" si="45"/>
        <v>9.9020137160419994E-3</v>
      </c>
      <c r="O866" s="67"/>
      <c r="W866" s="77"/>
      <c r="AA866" s="58">
        <f t="shared" si="48"/>
        <v>863</v>
      </c>
      <c r="AB866" s="58" t="s">
        <v>1834</v>
      </c>
      <c r="AC866" s="58" t="s">
        <v>1835</v>
      </c>
      <c r="AE866" s="70"/>
      <c r="AF866" s="71">
        <f t="shared" si="46"/>
        <v>1.911111111111111E-2</v>
      </c>
      <c r="AG866" s="70">
        <f t="shared" si="47"/>
        <v>1.72E-2</v>
      </c>
      <c r="AH866" s="70">
        <f t="shared" si="56"/>
        <v>9.9020137160419994E-3</v>
      </c>
      <c r="AI866" s="53">
        <v>8.6199999999999992E-3</v>
      </c>
      <c r="AJ866" s="53">
        <f t="shared" si="57"/>
        <v>9.9020137160419994E-3</v>
      </c>
      <c r="AK866" s="72"/>
      <c r="AL866" s="70">
        <v>1.72E-2</v>
      </c>
      <c r="AM866" s="70"/>
      <c r="AN866" s="70"/>
      <c r="AP866" s="70"/>
      <c r="AQ866" s="70"/>
    </row>
    <row r="867" spans="1:43" ht="12.75" customHeight="1" x14ac:dyDescent="0.2">
      <c r="A867" s="43"/>
      <c r="B867" s="64" t="s">
        <v>1837</v>
      </c>
      <c r="C867" s="65" t="s">
        <v>1836</v>
      </c>
      <c r="D867" s="66">
        <v>2.8999999999999998E-3</v>
      </c>
      <c r="E867" s="66">
        <v>2.5200000000000001E-3</v>
      </c>
      <c r="F867" s="66">
        <v>3.5200000000000001E-3</v>
      </c>
      <c r="G867" s="66">
        <v>2.1559999999999999E-2</v>
      </c>
      <c r="H867" s="66">
        <v>2.9399999999999999E-2</v>
      </c>
      <c r="I867" s="74">
        <v>3.1900000000000001E-3</v>
      </c>
      <c r="L867" s="67"/>
      <c r="M867" s="67"/>
      <c r="N867" s="58">
        <f t="shared" si="45"/>
        <v>2.8999999999999998E-3</v>
      </c>
      <c r="O867" s="67"/>
      <c r="W867" s="77"/>
      <c r="AA867" s="58">
        <f t="shared" si="48"/>
        <v>864</v>
      </c>
      <c r="AB867" s="58" t="s">
        <v>1836</v>
      </c>
      <c r="AC867" s="58" t="s">
        <v>1837</v>
      </c>
      <c r="AE867" s="70"/>
      <c r="AF867" s="71">
        <f t="shared" si="46"/>
        <v>3.2222222222222218E-3</v>
      </c>
      <c r="AG867" s="70">
        <f t="shared" si="47"/>
        <v>2.8999999999999998E-3</v>
      </c>
      <c r="AH867" s="70">
        <f t="shared" ref="AH867:AH904" si="60">AG867</f>
        <v>2.8999999999999998E-3</v>
      </c>
      <c r="AI867" s="53"/>
      <c r="AJ867" s="53"/>
      <c r="AK867" s="72"/>
      <c r="AL867" s="70">
        <v>2.8999999999999998E-3</v>
      </c>
      <c r="AM867" s="70"/>
      <c r="AN867" s="70"/>
      <c r="AP867" s="70"/>
      <c r="AQ867" s="70"/>
    </row>
    <row r="868" spans="1:43" ht="12.75" customHeight="1" x14ac:dyDescent="0.2">
      <c r="A868" s="43"/>
      <c r="B868" s="64" t="s">
        <v>1839</v>
      </c>
      <c r="C868" s="65" t="s">
        <v>1838</v>
      </c>
      <c r="D868" s="66">
        <v>0.69</v>
      </c>
      <c r="E868" s="66">
        <v>0.60067000000000004</v>
      </c>
      <c r="F868" s="66">
        <v>0.83635000000000004</v>
      </c>
      <c r="G868" s="66">
        <v>5.1309100000000001</v>
      </c>
      <c r="H868" s="66">
        <v>6.9957700000000003</v>
      </c>
      <c r="I868" s="74">
        <v>0.75802999999999998</v>
      </c>
      <c r="L868" s="67"/>
      <c r="M868" s="67"/>
      <c r="N868" s="58">
        <f t="shared" si="45"/>
        <v>0.69</v>
      </c>
      <c r="O868" s="67"/>
      <c r="W868" s="77"/>
      <c r="AA868" s="58">
        <f t="shared" si="48"/>
        <v>865</v>
      </c>
      <c r="AB868" s="58" t="s">
        <v>1838</v>
      </c>
      <c r="AC868" s="58" t="s">
        <v>1839</v>
      </c>
      <c r="AE868" s="70"/>
      <c r="AF868" s="71">
        <f t="shared" si="46"/>
        <v>0.76666666666666661</v>
      </c>
      <c r="AG868" s="70">
        <f t="shared" si="47"/>
        <v>0.69</v>
      </c>
      <c r="AH868" s="70">
        <f t="shared" si="60"/>
        <v>0.69</v>
      </c>
      <c r="AI868" s="53"/>
      <c r="AJ868" s="53"/>
      <c r="AK868" s="72"/>
      <c r="AL868" s="70">
        <v>0.69</v>
      </c>
      <c r="AM868" s="70"/>
      <c r="AN868" s="70"/>
      <c r="AP868" s="70"/>
      <c r="AQ868" s="70"/>
    </row>
    <row r="869" spans="1:43" ht="12.75" customHeight="1" x14ac:dyDescent="0.2">
      <c r="A869" s="43"/>
      <c r="B869" s="64" t="s">
        <v>1841</v>
      </c>
      <c r="C869" s="65" t="s">
        <v>1840</v>
      </c>
      <c r="D869" s="66">
        <v>7.0400000000000004E-2</v>
      </c>
      <c r="E869" s="66">
        <v>6.1289999999999997E-2</v>
      </c>
      <c r="F869" s="66">
        <v>8.5330000000000003E-2</v>
      </c>
      <c r="G869" s="66">
        <v>0.52349999999999997</v>
      </c>
      <c r="H869" s="66">
        <v>0.71377000000000002</v>
      </c>
      <c r="I869" s="74">
        <v>7.7340000000000006E-2</v>
      </c>
      <c r="L869" s="67"/>
      <c r="M869" s="67"/>
      <c r="N869" s="58">
        <f t="shared" si="45"/>
        <v>7.0400000000000004E-2</v>
      </c>
      <c r="O869" s="67"/>
      <c r="W869" s="77"/>
      <c r="AA869" s="58">
        <f t="shared" si="48"/>
        <v>866</v>
      </c>
      <c r="AB869" s="58" t="s">
        <v>1840</v>
      </c>
      <c r="AC869" s="58" t="s">
        <v>1841</v>
      </c>
      <c r="AE869" s="70"/>
      <c r="AF869" s="71">
        <f t="shared" si="46"/>
        <v>7.8222222222222221E-2</v>
      </c>
      <c r="AG869" s="70">
        <f t="shared" si="47"/>
        <v>7.0400000000000004E-2</v>
      </c>
      <c r="AH869" s="70">
        <f t="shared" si="60"/>
        <v>7.0400000000000004E-2</v>
      </c>
      <c r="AI869" s="53"/>
      <c r="AJ869" s="53"/>
      <c r="AK869" s="72"/>
      <c r="AL869" s="70">
        <v>7.0400000000000004E-2</v>
      </c>
      <c r="AM869" s="70"/>
      <c r="AN869" s="70"/>
      <c r="AP869" s="70"/>
      <c r="AQ869" s="70"/>
    </row>
    <row r="870" spans="1:43" ht="12.75" customHeight="1" x14ac:dyDescent="0.2">
      <c r="A870" s="43"/>
      <c r="B870" s="64" t="s">
        <v>1843</v>
      </c>
      <c r="C870" s="65" t="s">
        <v>1842</v>
      </c>
      <c r="D870" s="66">
        <v>4.8000000000000001E-2</v>
      </c>
      <c r="E870" s="66">
        <v>4.1790000000000001E-2</v>
      </c>
      <c r="F870" s="66">
        <v>5.8180000000000003E-2</v>
      </c>
      <c r="G870" s="66">
        <v>0.35693000000000003</v>
      </c>
      <c r="H870" s="66">
        <v>0.48665999999999998</v>
      </c>
      <c r="I870" s="74">
        <v>5.2729999999999999E-2</v>
      </c>
      <c r="L870" s="67"/>
      <c r="M870" s="67"/>
      <c r="N870" s="58">
        <f t="shared" si="45"/>
        <v>4.8000000000000001E-2</v>
      </c>
      <c r="O870" s="67"/>
      <c r="W870" s="77"/>
      <c r="AA870" s="58">
        <f t="shared" si="48"/>
        <v>867</v>
      </c>
      <c r="AB870" s="58" t="s">
        <v>1842</v>
      </c>
      <c r="AC870" s="58" t="s">
        <v>1843</v>
      </c>
      <c r="AE870" s="70"/>
      <c r="AF870" s="71">
        <f t="shared" si="46"/>
        <v>5.333333333333333E-2</v>
      </c>
      <c r="AG870" s="70">
        <f t="shared" si="47"/>
        <v>4.8000000000000001E-2</v>
      </c>
      <c r="AH870" s="70">
        <f t="shared" si="60"/>
        <v>4.8000000000000001E-2</v>
      </c>
      <c r="AI870" s="53"/>
      <c r="AJ870" s="53"/>
      <c r="AK870" s="72"/>
      <c r="AL870" s="70">
        <v>4.8000000000000001E-2</v>
      </c>
      <c r="AM870" s="70"/>
      <c r="AN870" s="70"/>
      <c r="AP870" s="70"/>
      <c r="AQ870" s="70"/>
    </row>
    <row r="871" spans="1:43" ht="12.75" customHeight="1" x14ac:dyDescent="0.2">
      <c r="A871" s="43"/>
      <c r="B871" s="64" t="s">
        <v>1845</v>
      </c>
      <c r="C871" s="65" t="s">
        <v>1844</v>
      </c>
      <c r="D871" s="66">
        <v>0.1</v>
      </c>
      <c r="E871" s="66">
        <v>8.7050000000000002E-2</v>
      </c>
      <c r="F871" s="66">
        <v>0.12121</v>
      </c>
      <c r="G871" s="66">
        <v>0.74360999999999999</v>
      </c>
      <c r="H871" s="66">
        <v>1.0138799999999999</v>
      </c>
      <c r="I871" s="74">
        <v>0.10986</v>
      </c>
      <c r="L871" s="67"/>
      <c r="M871" s="67"/>
      <c r="N871" s="58">
        <f t="shared" si="45"/>
        <v>0.1</v>
      </c>
      <c r="O871" s="67"/>
      <c r="W871" s="77"/>
      <c r="AA871" s="58">
        <f t="shared" si="48"/>
        <v>868</v>
      </c>
      <c r="AB871" s="58" t="s">
        <v>1844</v>
      </c>
      <c r="AC871" s="58" t="s">
        <v>1845</v>
      </c>
      <c r="AE871" s="70"/>
      <c r="AF871" s="71">
        <f t="shared" si="46"/>
        <v>0.11111111111111112</v>
      </c>
      <c r="AG871" s="70">
        <f t="shared" si="47"/>
        <v>0.1</v>
      </c>
      <c r="AH871" s="70">
        <f t="shared" si="60"/>
        <v>0.1</v>
      </c>
      <c r="AI871" s="53"/>
      <c r="AJ871" s="53"/>
      <c r="AK871" s="72"/>
      <c r="AL871" s="70">
        <v>0.1</v>
      </c>
      <c r="AM871" s="70"/>
      <c r="AN871" s="70"/>
      <c r="AP871" s="70"/>
      <c r="AQ871" s="70"/>
    </row>
    <row r="872" spans="1:43" ht="12.75" customHeight="1" x14ac:dyDescent="0.2">
      <c r="A872" s="43"/>
      <c r="B872" s="64" t="s">
        <v>1847</v>
      </c>
      <c r="C872" s="65" t="s">
        <v>1846</v>
      </c>
      <c r="D872" s="66">
        <v>6.0000000000000001E-3</v>
      </c>
      <c r="E872" s="66">
        <v>5.2199999999999998E-3</v>
      </c>
      <c r="F872" s="66">
        <v>7.2700000000000004E-3</v>
      </c>
      <c r="G872" s="66">
        <v>4.462E-2</v>
      </c>
      <c r="H872" s="66">
        <v>6.0830000000000002E-2</v>
      </c>
      <c r="I872" s="74">
        <v>6.5900000000000004E-3</v>
      </c>
      <c r="L872" s="67"/>
      <c r="M872" s="67"/>
      <c r="N872" s="58">
        <f t="shared" si="45"/>
        <v>6.0000000000000001E-3</v>
      </c>
      <c r="O872" s="67"/>
      <c r="W872" s="77"/>
      <c r="AA872" s="58">
        <f t="shared" si="48"/>
        <v>869</v>
      </c>
      <c r="AB872" s="58" t="s">
        <v>1846</v>
      </c>
      <c r="AC872" s="58" t="s">
        <v>1847</v>
      </c>
      <c r="AE872" s="70"/>
      <c r="AF872" s="71">
        <f t="shared" si="46"/>
        <v>6.6666666666666662E-3</v>
      </c>
      <c r="AG872" s="70">
        <f t="shared" si="47"/>
        <v>6.0000000000000001E-3</v>
      </c>
      <c r="AH872" s="70">
        <f t="shared" si="60"/>
        <v>6.0000000000000001E-3</v>
      </c>
      <c r="AI872" s="53"/>
      <c r="AJ872" s="53"/>
      <c r="AK872" s="72"/>
      <c r="AL872" s="70">
        <v>6.0000000000000001E-3</v>
      </c>
      <c r="AM872" s="70"/>
      <c r="AN872" s="70"/>
      <c r="AP872" s="70"/>
      <c r="AQ872" s="70"/>
    </row>
    <row r="873" spans="1:43" ht="12.75" customHeight="1" x14ac:dyDescent="0.2">
      <c r="A873" s="43"/>
      <c r="B873" s="64" t="s">
        <v>1849</v>
      </c>
      <c r="C873" s="65" t="s">
        <v>1848</v>
      </c>
      <c r="D873" s="66">
        <v>5.7000000000000002E-2</v>
      </c>
      <c r="E873" s="66">
        <v>4.9619999999999997E-2</v>
      </c>
      <c r="F873" s="66">
        <v>6.9089999999999999E-2</v>
      </c>
      <c r="G873" s="66">
        <v>0.42386000000000001</v>
      </c>
      <c r="H873" s="66">
        <v>0.57791000000000003</v>
      </c>
      <c r="I873" s="74">
        <v>6.2619999999999995E-2</v>
      </c>
      <c r="L873" s="67"/>
      <c r="M873" s="67"/>
      <c r="N873" s="58">
        <f t="shared" si="45"/>
        <v>5.7000000000000002E-2</v>
      </c>
      <c r="O873" s="67"/>
      <c r="W873" s="77"/>
      <c r="AA873" s="58">
        <f t="shared" si="48"/>
        <v>870</v>
      </c>
      <c r="AB873" s="58" t="s">
        <v>1848</v>
      </c>
      <c r="AC873" s="58" t="s">
        <v>1849</v>
      </c>
      <c r="AE873" s="70"/>
      <c r="AF873" s="71">
        <f t="shared" si="46"/>
        <v>6.3333333333333339E-2</v>
      </c>
      <c r="AG873" s="70">
        <f t="shared" si="47"/>
        <v>5.7000000000000002E-2</v>
      </c>
      <c r="AH873" s="70">
        <f t="shared" si="60"/>
        <v>5.7000000000000002E-2</v>
      </c>
      <c r="AI873" s="53"/>
      <c r="AJ873" s="53"/>
      <c r="AK873" s="72"/>
      <c r="AL873" s="70">
        <v>5.7000000000000002E-2</v>
      </c>
      <c r="AM873" s="70"/>
      <c r="AN873" s="70"/>
      <c r="AP873" s="70"/>
      <c r="AQ873" s="70"/>
    </row>
    <row r="874" spans="1:43" ht="12.75" customHeight="1" x14ac:dyDescent="0.2">
      <c r="A874" s="43"/>
      <c r="B874" s="64" t="s">
        <v>1851</v>
      </c>
      <c r="C874" s="65" t="s">
        <v>1850</v>
      </c>
      <c r="D874" s="66">
        <v>0.01</v>
      </c>
      <c r="E874" s="66">
        <v>8.7100000000000007E-3</v>
      </c>
      <c r="F874" s="66">
        <v>1.2120000000000001E-2</v>
      </c>
      <c r="G874" s="66">
        <v>7.4359999999999996E-2</v>
      </c>
      <c r="H874" s="66">
        <v>0.10138999999999999</v>
      </c>
      <c r="I874" s="74">
        <v>1.099E-2</v>
      </c>
      <c r="L874" s="67"/>
      <c r="M874" s="67"/>
      <c r="N874" s="58">
        <f t="shared" si="45"/>
        <v>0.01</v>
      </c>
      <c r="O874" s="67"/>
      <c r="W874" s="77"/>
      <c r="AA874" s="58">
        <f t="shared" si="48"/>
        <v>871</v>
      </c>
      <c r="AB874" s="58" t="s">
        <v>1850</v>
      </c>
      <c r="AC874" s="58" t="s">
        <v>1851</v>
      </c>
      <c r="AE874" s="70"/>
      <c r="AF874" s="71">
        <f t="shared" si="46"/>
        <v>1.1111111111111112E-2</v>
      </c>
      <c r="AG874" s="70">
        <f t="shared" si="47"/>
        <v>0.01</v>
      </c>
      <c r="AH874" s="70">
        <f t="shared" si="60"/>
        <v>0.01</v>
      </c>
      <c r="AI874" s="53"/>
      <c r="AJ874" s="53"/>
      <c r="AK874" s="72"/>
      <c r="AL874" s="70">
        <v>0.01</v>
      </c>
      <c r="AM874" s="70"/>
      <c r="AN874" s="70"/>
      <c r="AP874" s="70"/>
      <c r="AQ874" s="70"/>
    </row>
    <row r="875" spans="1:43" ht="12.75" customHeight="1" x14ac:dyDescent="0.2">
      <c r="A875" s="43"/>
      <c r="B875" s="64" t="s">
        <v>1853</v>
      </c>
      <c r="C875" s="65" t="s">
        <v>1852</v>
      </c>
      <c r="D875" s="66">
        <v>4.0000000000000001E-3</v>
      </c>
      <c r="E875" s="66">
        <v>3.48E-3</v>
      </c>
      <c r="F875" s="66">
        <v>4.8500000000000001E-3</v>
      </c>
      <c r="G875" s="66">
        <v>2.9739999999999999E-2</v>
      </c>
      <c r="H875" s="66">
        <v>4.0559999999999999E-2</v>
      </c>
      <c r="I875" s="74">
        <v>4.3899999999999998E-3</v>
      </c>
      <c r="L875" s="67"/>
      <c r="M875" s="67"/>
      <c r="N875" s="58">
        <f t="shared" si="45"/>
        <v>4.0000000000000001E-3</v>
      </c>
      <c r="O875" s="67"/>
      <c r="W875" s="77"/>
      <c r="AA875" s="58">
        <f t="shared" si="48"/>
        <v>872</v>
      </c>
      <c r="AB875" s="58" t="s">
        <v>1852</v>
      </c>
      <c r="AC875" s="58" t="s">
        <v>1853</v>
      </c>
      <c r="AE875" s="70"/>
      <c r="AF875" s="71">
        <f t="shared" si="46"/>
        <v>4.4444444444444444E-3</v>
      </c>
      <c r="AG875" s="70">
        <f t="shared" si="47"/>
        <v>4.0000000000000001E-3</v>
      </c>
      <c r="AH875" s="70">
        <f t="shared" si="60"/>
        <v>4.0000000000000001E-3</v>
      </c>
      <c r="AI875" s="53"/>
      <c r="AJ875" s="53"/>
      <c r="AK875" s="72"/>
      <c r="AL875" s="70">
        <v>4.0000000000000001E-3</v>
      </c>
      <c r="AM875" s="70"/>
      <c r="AN875" s="70"/>
      <c r="AP875" s="70"/>
      <c r="AQ875" s="70"/>
    </row>
    <row r="876" spans="1:43" ht="12.75" customHeight="1" x14ac:dyDescent="0.2">
      <c r="A876" s="43"/>
      <c r="B876" s="64" t="s">
        <v>1855</v>
      </c>
      <c r="C876" s="65" t="s">
        <v>1854</v>
      </c>
      <c r="D876" s="66">
        <v>0.1215</v>
      </c>
      <c r="E876" s="66">
        <v>0.10577</v>
      </c>
      <c r="F876" s="66">
        <v>0.14727000000000001</v>
      </c>
      <c r="G876" s="66">
        <v>0.90349000000000002</v>
      </c>
      <c r="H876" s="66">
        <v>1.23186</v>
      </c>
      <c r="I876" s="74">
        <v>0.13347999999999999</v>
      </c>
      <c r="L876" s="67"/>
      <c r="M876" s="67"/>
      <c r="N876" s="58">
        <f t="shared" si="45"/>
        <v>0.1215</v>
      </c>
      <c r="O876" s="67"/>
      <c r="W876" s="77"/>
      <c r="AA876" s="58">
        <f t="shared" si="48"/>
        <v>873</v>
      </c>
      <c r="AB876" s="58" t="s">
        <v>1854</v>
      </c>
      <c r="AC876" s="58" t="s">
        <v>1855</v>
      </c>
      <c r="AE876" s="70"/>
      <c r="AF876" s="71">
        <f t="shared" si="46"/>
        <v>0.13499999999999998</v>
      </c>
      <c r="AG876" s="70">
        <f t="shared" si="47"/>
        <v>0.1215</v>
      </c>
      <c r="AH876" s="70">
        <f t="shared" si="60"/>
        <v>0.1215</v>
      </c>
      <c r="AI876" s="53"/>
      <c r="AJ876" s="53"/>
      <c r="AK876" s="72"/>
      <c r="AL876" s="70">
        <v>0.1215</v>
      </c>
      <c r="AM876" s="70"/>
      <c r="AN876" s="70"/>
      <c r="AP876" s="70"/>
      <c r="AQ876" s="70"/>
    </row>
    <row r="877" spans="1:43" ht="12.75" customHeight="1" x14ac:dyDescent="0.2">
      <c r="A877" s="43"/>
      <c r="B877" s="64" t="s">
        <v>1857</v>
      </c>
      <c r="C877" s="65" t="s">
        <v>1856</v>
      </c>
      <c r="D877" s="66">
        <v>0.1215</v>
      </c>
      <c r="E877" s="66">
        <v>0.10577</v>
      </c>
      <c r="F877" s="66">
        <v>0.14727000000000001</v>
      </c>
      <c r="G877" s="66">
        <v>0.90349000000000002</v>
      </c>
      <c r="H877" s="66">
        <v>1.23186</v>
      </c>
      <c r="I877" s="74">
        <v>0.13347999999999999</v>
      </c>
      <c r="L877" s="67"/>
      <c r="M877" s="67"/>
      <c r="N877" s="58">
        <f t="shared" si="45"/>
        <v>0.1215</v>
      </c>
      <c r="O877" s="67"/>
      <c r="W877" s="77"/>
      <c r="AA877" s="58">
        <f t="shared" si="48"/>
        <v>874</v>
      </c>
      <c r="AB877" s="58" t="s">
        <v>1856</v>
      </c>
      <c r="AC877" s="58" t="s">
        <v>1857</v>
      </c>
      <c r="AE877" s="70"/>
      <c r="AF877" s="71">
        <f t="shared" si="46"/>
        <v>0.13499999999999998</v>
      </c>
      <c r="AG877" s="70">
        <f t="shared" si="47"/>
        <v>0.1215</v>
      </c>
      <c r="AH877" s="70">
        <f t="shared" si="60"/>
        <v>0.1215</v>
      </c>
      <c r="AI877" s="53"/>
      <c r="AJ877" s="53"/>
      <c r="AK877" s="72"/>
      <c r="AL877" s="70">
        <v>0.1215</v>
      </c>
      <c r="AM877" s="70"/>
      <c r="AN877" s="70"/>
      <c r="AP877" s="70"/>
      <c r="AQ877" s="70"/>
    </row>
    <row r="878" spans="1:43" ht="12.75" customHeight="1" x14ac:dyDescent="0.2">
      <c r="A878" s="43"/>
      <c r="B878" s="64" t="s">
        <v>1859</v>
      </c>
      <c r="C878" s="65" t="s">
        <v>1858</v>
      </c>
      <c r="D878" s="66">
        <v>0.1215</v>
      </c>
      <c r="E878" s="66">
        <v>0.10577</v>
      </c>
      <c r="F878" s="66">
        <v>0.14727000000000001</v>
      </c>
      <c r="G878" s="66">
        <v>0.90349000000000002</v>
      </c>
      <c r="H878" s="66">
        <v>1.23186</v>
      </c>
      <c r="I878" s="74">
        <v>0.13347999999999999</v>
      </c>
      <c r="L878" s="67"/>
      <c r="M878" s="67"/>
      <c r="N878" s="58">
        <f t="shared" si="45"/>
        <v>0.1215</v>
      </c>
      <c r="O878" s="67"/>
      <c r="W878" s="77"/>
      <c r="AA878" s="58">
        <f t="shared" si="48"/>
        <v>875</v>
      </c>
      <c r="AB878" s="58" t="s">
        <v>1858</v>
      </c>
      <c r="AC878" s="58" t="s">
        <v>1859</v>
      </c>
      <c r="AE878" s="70"/>
      <c r="AF878" s="71">
        <f t="shared" si="46"/>
        <v>0.13499999999999998</v>
      </c>
      <c r="AG878" s="70">
        <f t="shared" si="47"/>
        <v>0.1215</v>
      </c>
      <c r="AH878" s="70">
        <f t="shared" si="60"/>
        <v>0.1215</v>
      </c>
      <c r="AI878" s="53"/>
      <c r="AJ878" s="53"/>
      <c r="AK878" s="72"/>
      <c r="AL878" s="70">
        <v>0.1215</v>
      </c>
      <c r="AM878" s="70"/>
      <c r="AN878" s="70"/>
      <c r="AP878" s="70"/>
      <c r="AQ878" s="70"/>
    </row>
    <row r="879" spans="1:43" ht="12.75" customHeight="1" x14ac:dyDescent="0.2">
      <c r="A879" s="43"/>
      <c r="B879" s="64" t="s">
        <v>1861</v>
      </c>
      <c r="C879" s="65" t="s">
        <v>1860</v>
      </c>
      <c r="D879" s="66">
        <v>1.2141999999999999</v>
      </c>
      <c r="E879" s="66">
        <v>1.0569999999999999</v>
      </c>
      <c r="F879" s="66">
        <v>1.47173</v>
      </c>
      <c r="G879" s="66">
        <v>9.0289099999999998</v>
      </c>
      <c r="H879" s="66">
        <v>12.31053</v>
      </c>
      <c r="I879" s="74">
        <v>1.33392</v>
      </c>
      <c r="L879" s="67"/>
      <c r="M879" s="67"/>
      <c r="N879" s="58">
        <f t="shared" si="45"/>
        <v>1.2141999999999999</v>
      </c>
      <c r="O879" s="67"/>
      <c r="W879" s="77"/>
      <c r="AA879" s="58">
        <f t="shared" si="48"/>
        <v>876</v>
      </c>
      <c r="AB879" s="58" t="s">
        <v>1860</v>
      </c>
      <c r="AC879" s="58" t="s">
        <v>1861</v>
      </c>
      <c r="AE879" s="70"/>
      <c r="AF879" s="71">
        <f t="shared" si="46"/>
        <v>1.3491111111111109</v>
      </c>
      <c r="AG879" s="70">
        <f t="shared" si="47"/>
        <v>1.2141999999999999</v>
      </c>
      <c r="AH879" s="70">
        <f t="shared" si="60"/>
        <v>1.2141999999999999</v>
      </c>
      <c r="AI879" s="53"/>
      <c r="AJ879" s="53"/>
      <c r="AK879" s="72"/>
      <c r="AL879" s="70">
        <v>1.2141999999999999</v>
      </c>
      <c r="AM879" s="70"/>
      <c r="AN879" s="70"/>
      <c r="AP879" s="70"/>
      <c r="AQ879" s="70"/>
    </row>
    <row r="880" spans="1:43" ht="12.75" customHeight="1" x14ac:dyDescent="0.2">
      <c r="A880" s="43"/>
      <c r="B880" s="64" t="s">
        <v>1863</v>
      </c>
      <c r="C880" s="65" t="s">
        <v>1862</v>
      </c>
      <c r="D880" s="66">
        <v>0.01</v>
      </c>
      <c r="E880" s="66">
        <v>8.7100000000000007E-3</v>
      </c>
      <c r="F880" s="66">
        <v>1.2120000000000001E-2</v>
      </c>
      <c r="G880" s="66">
        <v>7.4359999999999996E-2</v>
      </c>
      <c r="H880" s="66">
        <v>0.10138999999999999</v>
      </c>
      <c r="I880" s="74">
        <v>1.099E-2</v>
      </c>
      <c r="L880" s="67"/>
      <c r="M880" s="67"/>
      <c r="N880" s="58">
        <f t="shared" si="45"/>
        <v>0.01</v>
      </c>
      <c r="O880" s="67"/>
      <c r="W880" s="77"/>
      <c r="AA880" s="58">
        <f t="shared" si="48"/>
        <v>877</v>
      </c>
      <c r="AB880" s="58" t="s">
        <v>1862</v>
      </c>
      <c r="AC880" s="58" t="s">
        <v>1863</v>
      </c>
      <c r="AE880" s="70"/>
      <c r="AF880" s="71">
        <f t="shared" si="46"/>
        <v>1.1111111111111112E-2</v>
      </c>
      <c r="AG880" s="70">
        <f t="shared" si="47"/>
        <v>0.01</v>
      </c>
      <c r="AH880" s="70">
        <f t="shared" si="60"/>
        <v>0.01</v>
      </c>
      <c r="AI880" s="53"/>
      <c r="AJ880" s="53"/>
      <c r="AK880" s="72"/>
      <c r="AL880" s="70">
        <v>0.01</v>
      </c>
      <c r="AM880" s="70"/>
      <c r="AN880" s="70"/>
      <c r="AP880" s="70"/>
      <c r="AQ880" s="70"/>
    </row>
    <row r="881" spans="1:43" ht="12.75" customHeight="1" x14ac:dyDescent="0.2">
      <c r="A881" s="43"/>
      <c r="B881" s="64" t="s">
        <v>1865</v>
      </c>
      <c r="C881" s="65" t="s">
        <v>1864</v>
      </c>
      <c r="D881" s="66">
        <v>7.9000000000000008E-3</v>
      </c>
      <c r="E881" s="66">
        <v>6.8799999999999998E-3</v>
      </c>
      <c r="F881" s="66">
        <v>9.58E-3</v>
      </c>
      <c r="G881" s="66">
        <v>5.8749999999999997E-2</v>
      </c>
      <c r="H881" s="66">
        <v>8.0100000000000005E-2</v>
      </c>
      <c r="I881" s="74">
        <v>8.6800000000000002E-3</v>
      </c>
      <c r="L881" s="67"/>
      <c r="M881" s="67"/>
      <c r="N881" s="58">
        <f t="shared" si="45"/>
        <v>7.9000000000000008E-3</v>
      </c>
      <c r="O881" s="67"/>
      <c r="W881" s="77"/>
      <c r="AA881" s="58">
        <f t="shared" si="48"/>
        <v>878</v>
      </c>
      <c r="AB881" s="58" t="s">
        <v>1864</v>
      </c>
      <c r="AC881" s="58" t="s">
        <v>1865</v>
      </c>
      <c r="AE881" s="70"/>
      <c r="AF881" s="71">
        <f t="shared" si="46"/>
        <v>8.7777777777777784E-3</v>
      </c>
      <c r="AG881" s="70">
        <f t="shared" si="47"/>
        <v>7.9000000000000008E-3</v>
      </c>
      <c r="AH881" s="70">
        <f t="shared" si="60"/>
        <v>7.9000000000000008E-3</v>
      </c>
      <c r="AI881" s="53"/>
      <c r="AJ881" s="53"/>
      <c r="AK881" s="72"/>
      <c r="AL881" s="70">
        <v>7.9000000000000008E-3</v>
      </c>
      <c r="AM881" s="70"/>
      <c r="AN881" s="70"/>
      <c r="AP881" s="70"/>
      <c r="AQ881" s="70"/>
    </row>
    <row r="882" spans="1:43" ht="12.75" customHeight="1" x14ac:dyDescent="0.2">
      <c r="A882" s="43"/>
      <c r="B882" s="64" t="s">
        <v>1867</v>
      </c>
      <c r="C882" s="65" t="s">
        <v>1866</v>
      </c>
      <c r="D882" s="66">
        <v>0.11020000000000001</v>
      </c>
      <c r="E882" s="66">
        <v>9.5930000000000001E-2</v>
      </c>
      <c r="F882" s="66">
        <v>0.13356999999999999</v>
      </c>
      <c r="G882" s="66">
        <v>0.81945999999999997</v>
      </c>
      <c r="H882" s="66">
        <v>1.1173</v>
      </c>
      <c r="I882" s="74">
        <v>0.12107</v>
      </c>
      <c r="L882" s="67"/>
      <c r="M882" s="67"/>
      <c r="N882" s="58">
        <f t="shared" si="45"/>
        <v>0.11020000000000001</v>
      </c>
      <c r="O882" s="67"/>
      <c r="W882" s="77"/>
      <c r="AA882" s="58">
        <f t="shared" si="48"/>
        <v>879</v>
      </c>
      <c r="AB882" s="58" t="s">
        <v>1866</v>
      </c>
      <c r="AC882" s="58" t="s">
        <v>1867</v>
      </c>
      <c r="AE882" s="70"/>
      <c r="AF882" s="71">
        <f t="shared" si="46"/>
        <v>0.12244444444444445</v>
      </c>
      <c r="AG882" s="70">
        <f t="shared" si="47"/>
        <v>0.11020000000000001</v>
      </c>
      <c r="AH882" s="70">
        <f t="shared" si="60"/>
        <v>0.11020000000000001</v>
      </c>
      <c r="AI882" s="53"/>
      <c r="AJ882" s="53"/>
      <c r="AK882" s="72"/>
      <c r="AL882" s="70">
        <v>0.11020000000000001</v>
      </c>
      <c r="AM882" s="70"/>
      <c r="AN882" s="70"/>
      <c r="AP882" s="70"/>
      <c r="AQ882" s="70"/>
    </row>
    <row r="883" spans="1:43" ht="12.75" customHeight="1" x14ac:dyDescent="0.2">
      <c r="A883" s="43"/>
      <c r="B883" s="64" t="s">
        <v>1869</v>
      </c>
      <c r="C883" s="65" t="s">
        <v>1868</v>
      </c>
      <c r="D883" s="66">
        <v>3.9E-2</v>
      </c>
      <c r="E883" s="66">
        <v>3.3950000000000001E-2</v>
      </c>
      <c r="F883" s="66">
        <v>4.727E-2</v>
      </c>
      <c r="G883" s="66">
        <v>0.29000999999999999</v>
      </c>
      <c r="H883" s="66">
        <v>0.39540999999999998</v>
      </c>
      <c r="I883" s="74">
        <v>4.2849999999999999E-2</v>
      </c>
      <c r="L883" s="67"/>
      <c r="M883" s="67"/>
      <c r="N883" s="58">
        <f t="shared" si="45"/>
        <v>3.9E-2</v>
      </c>
      <c r="O883" s="67"/>
      <c r="W883" s="77"/>
      <c r="AA883" s="58">
        <f t="shared" si="48"/>
        <v>880</v>
      </c>
      <c r="AB883" s="58" t="s">
        <v>1868</v>
      </c>
      <c r="AC883" s="58" t="s">
        <v>1869</v>
      </c>
      <c r="AE883" s="70"/>
      <c r="AF883" s="71">
        <f t="shared" si="46"/>
        <v>4.3333333333333335E-2</v>
      </c>
      <c r="AG883" s="70">
        <f t="shared" si="47"/>
        <v>3.9E-2</v>
      </c>
      <c r="AH883" s="70">
        <f t="shared" si="60"/>
        <v>3.9E-2</v>
      </c>
      <c r="AI883" s="53"/>
      <c r="AJ883" s="53"/>
      <c r="AK883" s="72"/>
      <c r="AL883" s="70">
        <v>3.9E-2</v>
      </c>
      <c r="AM883" s="70"/>
      <c r="AN883" s="70"/>
      <c r="AP883" s="70"/>
      <c r="AQ883" s="70"/>
    </row>
    <row r="884" spans="1:43" ht="12.75" customHeight="1" x14ac:dyDescent="0.2">
      <c r="A884" s="43"/>
      <c r="B884" s="64" t="s">
        <v>1871</v>
      </c>
      <c r="C884" s="65" t="s">
        <v>1870</v>
      </c>
      <c r="D884" s="66">
        <v>0.1192</v>
      </c>
      <c r="E884" s="66">
        <v>0.10377</v>
      </c>
      <c r="F884" s="66">
        <v>0.14448</v>
      </c>
      <c r="G884" s="66">
        <v>0.88637999999999995</v>
      </c>
      <c r="H884" s="66">
        <v>1.2085399999999999</v>
      </c>
      <c r="I884" s="74">
        <v>0.13095000000000001</v>
      </c>
      <c r="L884" s="67"/>
      <c r="M884" s="67"/>
      <c r="N884" s="58">
        <f t="shared" si="45"/>
        <v>0.1192</v>
      </c>
      <c r="O884" s="67"/>
      <c r="W884" s="77"/>
      <c r="AA884" s="58">
        <f t="shared" si="48"/>
        <v>881</v>
      </c>
      <c r="AB884" s="58" t="s">
        <v>1870</v>
      </c>
      <c r="AC884" s="58" t="s">
        <v>1871</v>
      </c>
      <c r="AE884" s="70"/>
      <c r="AF884" s="71">
        <f t="shared" si="46"/>
        <v>0.13244444444444445</v>
      </c>
      <c r="AG884" s="70">
        <f t="shared" si="47"/>
        <v>0.1192</v>
      </c>
      <c r="AH884" s="70">
        <f t="shared" si="60"/>
        <v>0.1192</v>
      </c>
      <c r="AI884" s="53"/>
      <c r="AJ884" s="53"/>
      <c r="AK884" s="72"/>
      <c r="AL884" s="70">
        <v>0.1192</v>
      </c>
      <c r="AM884" s="70"/>
      <c r="AN884" s="70"/>
      <c r="AP884" s="70"/>
      <c r="AQ884" s="70"/>
    </row>
    <row r="885" spans="1:43" ht="12.75" customHeight="1" x14ac:dyDescent="0.2">
      <c r="A885" s="43"/>
      <c r="B885" s="64" t="s">
        <v>1873</v>
      </c>
      <c r="C885" s="65" t="s">
        <v>1872</v>
      </c>
      <c r="D885" s="66">
        <v>0.13919999999999999</v>
      </c>
      <c r="E885" s="66">
        <v>0.12118</v>
      </c>
      <c r="F885" s="66">
        <v>0.16872000000000001</v>
      </c>
      <c r="G885" s="66">
        <v>1.03511</v>
      </c>
      <c r="H885" s="66">
        <v>1.4113199999999999</v>
      </c>
      <c r="I885" s="74">
        <v>0.15293000000000001</v>
      </c>
      <c r="L885" s="67"/>
      <c r="M885" s="67"/>
      <c r="N885" s="58">
        <f t="shared" si="45"/>
        <v>0.13919999999999999</v>
      </c>
      <c r="O885" s="67"/>
      <c r="W885" s="77"/>
      <c r="AA885" s="58">
        <f t="shared" si="48"/>
        <v>882</v>
      </c>
      <c r="AB885" s="58" t="s">
        <v>1872</v>
      </c>
      <c r="AC885" s="58" t="s">
        <v>1873</v>
      </c>
      <c r="AE885" s="70"/>
      <c r="AF885" s="71">
        <f t="shared" si="46"/>
        <v>0.15466666666666665</v>
      </c>
      <c r="AG885" s="70">
        <f t="shared" si="47"/>
        <v>0.13919999999999999</v>
      </c>
      <c r="AH885" s="70">
        <f t="shared" si="60"/>
        <v>0.13919999999999999</v>
      </c>
      <c r="AI885" s="53"/>
      <c r="AJ885" s="53"/>
      <c r="AK885" s="72"/>
      <c r="AL885" s="70">
        <v>0.13919999999999999</v>
      </c>
      <c r="AM885" s="70"/>
      <c r="AN885" s="70"/>
      <c r="AP885" s="70"/>
      <c r="AQ885" s="70"/>
    </row>
    <row r="886" spans="1:43" ht="12.75" customHeight="1" x14ac:dyDescent="0.2">
      <c r="A886" s="43"/>
      <c r="B886" s="64" t="s">
        <v>1875</v>
      </c>
      <c r="C886" s="65" t="s">
        <v>1874</v>
      </c>
      <c r="D886" s="66">
        <v>8.2199999999999995E-2</v>
      </c>
      <c r="E886" s="66">
        <v>7.1559999999999999E-2</v>
      </c>
      <c r="F886" s="66">
        <v>9.9629999999999996E-2</v>
      </c>
      <c r="G886" s="66">
        <v>0.61124999999999996</v>
      </c>
      <c r="H886" s="66">
        <v>0.83340999999999998</v>
      </c>
      <c r="I886" s="74">
        <v>9.0300000000000005E-2</v>
      </c>
      <c r="L886" s="67"/>
      <c r="M886" s="67"/>
      <c r="N886" s="58">
        <f t="shared" si="45"/>
        <v>8.2199999999999995E-2</v>
      </c>
      <c r="O886" s="67"/>
      <c r="W886" s="77"/>
      <c r="AA886" s="58">
        <f t="shared" si="48"/>
        <v>883</v>
      </c>
      <c r="AB886" s="58" t="s">
        <v>1874</v>
      </c>
      <c r="AC886" s="58" t="s">
        <v>1875</v>
      </c>
      <c r="AE886" s="70"/>
      <c r="AF886" s="71">
        <f t="shared" si="46"/>
        <v>9.1333333333333322E-2</v>
      </c>
      <c r="AG886" s="70">
        <f t="shared" si="47"/>
        <v>8.2199999999999995E-2</v>
      </c>
      <c r="AH886" s="70">
        <f t="shared" si="60"/>
        <v>8.2199999999999995E-2</v>
      </c>
      <c r="AI886" s="53"/>
      <c r="AJ886" s="53"/>
      <c r="AK886" s="72"/>
      <c r="AL886" s="70">
        <v>8.2199999999999995E-2</v>
      </c>
      <c r="AM886" s="70"/>
      <c r="AN886" s="70"/>
      <c r="AP886" s="70"/>
      <c r="AQ886" s="70"/>
    </row>
    <row r="887" spans="1:43" ht="12.75" customHeight="1" x14ac:dyDescent="0.2">
      <c r="A887" s="43"/>
      <c r="B887" s="64" t="s">
        <v>1877</v>
      </c>
      <c r="C887" s="65" t="s">
        <v>1876</v>
      </c>
      <c r="D887" s="66">
        <v>0.1046</v>
      </c>
      <c r="E887" s="66">
        <v>9.1060000000000002E-2</v>
      </c>
      <c r="F887" s="66">
        <v>0.12679000000000001</v>
      </c>
      <c r="G887" s="66">
        <v>0.77781999999999996</v>
      </c>
      <c r="H887" s="66">
        <v>1.0605199999999999</v>
      </c>
      <c r="I887" s="74">
        <v>0.11491</v>
      </c>
      <c r="L887" s="67"/>
      <c r="M887" s="67"/>
      <c r="N887" s="58">
        <f t="shared" si="45"/>
        <v>0.1046</v>
      </c>
      <c r="O887" s="67"/>
      <c r="W887" s="77"/>
      <c r="AA887" s="58">
        <f t="shared" si="48"/>
        <v>884</v>
      </c>
      <c r="AB887" s="58" t="s">
        <v>1876</v>
      </c>
      <c r="AC887" s="58" t="s">
        <v>1877</v>
      </c>
      <c r="AE887" s="70"/>
      <c r="AF887" s="71">
        <f t="shared" si="46"/>
        <v>0.11622222222222221</v>
      </c>
      <c r="AG887" s="70">
        <f t="shared" si="47"/>
        <v>0.1046</v>
      </c>
      <c r="AH887" s="70">
        <f t="shared" si="60"/>
        <v>0.1046</v>
      </c>
      <c r="AI887" s="53"/>
      <c r="AJ887" s="53"/>
      <c r="AK887" s="72"/>
      <c r="AL887" s="70">
        <v>0.1046</v>
      </c>
      <c r="AM887" s="70"/>
      <c r="AN887" s="70"/>
      <c r="AP887" s="70"/>
      <c r="AQ887" s="70"/>
    </row>
    <row r="888" spans="1:43" ht="12.75" customHeight="1" x14ac:dyDescent="0.2">
      <c r="A888" s="43"/>
      <c r="B888" s="64" t="s">
        <v>1879</v>
      </c>
      <c r="C888" s="65" t="s">
        <v>1878</v>
      </c>
      <c r="D888" s="66">
        <v>0.315</v>
      </c>
      <c r="E888" s="66">
        <v>0.27422000000000002</v>
      </c>
      <c r="F888" s="66">
        <v>0.38180999999999998</v>
      </c>
      <c r="G888" s="66">
        <v>2.3423699999999998</v>
      </c>
      <c r="H888" s="66">
        <v>3.1937199999999999</v>
      </c>
      <c r="I888" s="74">
        <v>0.34605999999999998</v>
      </c>
      <c r="L888" s="67"/>
      <c r="M888" s="67"/>
      <c r="N888" s="58">
        <f t="shared" si="45"/>
        <v>0.315</v>
      </c>
      <c r="O888" s="67"/>
      <c r="W888" s="77"/>
      <c r="AA888" s="58">
        <f t="shared" si="48"/>
        <v>885</v>
      </c>
      <c r="AB888" s="58" t="s">
        <v>1878</v>
      </c>
      <c r="AC888" s="58" t="s">
        <v>1879</v>
      </c>
      <c r="AE888" s="70"/>
      <c r="AF888" s="71">
        <f t="shared" si="46"/>
        <v>0.35</v>
      </c>
      <c r="AG888" s="70">
        <f t="shared" si="47"/>
        <v>0.315</v>
      </c>
      <c r="AH888" s="70">
        <f t="shared" si="60"/>
        <v>0.315</v>
      </c>
      <c r="AI888" s="53"/>
      <c r="AJ888" s="53"/>
      <c r="AK888" s="72"/>
      <c r="AL888" s="70">
        <v>0.315</v>
      </c>
      <c r="AM888" s="70"/>
      <c r="AN888" s="70"/>
      <c r="AP888" s="70"/>
      <c r="AQ888" s="70"/>
    </row>
    <row r="889" spans="1:43" ht="12.75" customHeight="1" x14ac:dyDescent="0.2">
      <c r="A889" s="43"/>
      <c r="B889" s="64" t="s">
        <v>1881</v>
      </c>
      <c r="C889" s="65" t="s">
        <v>1880</v>
      </c>
      <c r="D889" s="66">
        <v>4.0669999999999998E-2</v>
      </c>
      <c r="E889" s="66">
        <v>3.5400000000000001E-2</v>
      </c>
      <c r="F889" s="66">
        <v>4.929E-2</v>
      </c>
      <c r="G889" s="66">
        <v>0.3024</v>
      </c>
      <c r="H889" s="66">
        <v>0.41231000000000001</v>
      </c>
      <c r="I889" s="74">
        <v>4.4679999999999997E-2</v>
      </c>
      <c r="L889" s="67"/>
      <c r="M889" s="67"/>
      <c r="N889" s="58">
        <f t="shared" si="45"/>
        <v>4.066666666666667E-2</v>
      </c>
      <c r="O889" s="67"/>
      <c r="W889" s="77"/>
      <c r="AA889" s="58">
        <f t="shared" si="48"/>
        <v>886</v>
      </c>
      <c r="AB889" s="58" t="s">
        <v>1880</v>
      </c>
      <c r="AC889" s="58" t="s">
        <v>1881</v>
      </c>
      <c r="AE889" s="70"/>
      <c r="AF889" s="71">
        <f t="shared" si="46"/>
        <v>4.5185185185185189E-2</v>
      </c>
      <c r="AG889" s="70">
        <f t="shared" si="47"/>
        <v>4.066666666666667E-2</v>
      </c>
      <c r="AH889" s="70">
        <f t="shared" si="60"/>
        <v>4.066666666666667E-2</v>
      </c>
      <c r="AI889" s="53"/>
      <c r="AJ889" s="53"/>
      <c r="AK889" s="72"/>
      <c r="AL889" s="70">
        <v>4.066666666666667E-2</v>
      </c>
      <c r="AM889" s="70"/>
      <c r="AN889" s="70"/>
      <c r="AP889" s="70"/>
      <c r="AQ889" s="70"/>
    </row>
    <row r="890" spans="1:43" ht="12.75" customHeight="1" x14ac:dyDescent="0.2">
      <c r="A890" s="43"/>
      <c r="B890" s="64" t="s">
        <v>1883</v>
      </c>
      <c r="C890" s="65" t="s">
        <v>1882</v>
      </c>
      <c r="D890" s="66">
        <v>0.39</v>
      </c>
      <c r="E890" s="66">
        <v>0.33950999999999998</v>
      </c>
      <c r="F890" s="66">
        <v>0.47271999999999997</v>
      </c>
      <c r="G890" s="66">
        <v>2.90008</v>
      </c>
      <c r="H890" s="66">
        <v>3.9541300000000001</v>
      </c>
      <c r="I890" s="74">
        <v>0.42845</v>
      </c>
      <c r="L890" s="67"/>
      <c r="M890" s="67"/>
      <c r="N890" s="58">
        <f t="shared" si="45"/>
        <v>0.39</v>
      </c>
      <c r="O890" s="67"/>
      <c r="W890" s="77"/>
      <c r="AA890" s="58">
        <f t="shared" si="48"/>
        <v>887</v>
      </c>
      <c r="AB890" s="58" t="s">
        <v>1882</v>
      </c>
      <c r="AC890" s="58" t="s">
        <v>1883</v>
      </c>
      <c r="AE890" s="70"/>
      <c r="AF890" s="71">
        <f t="shared" si="46"/>
        <v>0.43333333333333335</v>
      </c>
      <c r="AG890" s="70">
        <f t="shared" si="47"/>
        <v>0.39</v>
      </c>
      <c r="AH890" s="70">
        <f t="shared" si="60"/>
        <v>0.39</v>
      </c>
      <c r="AI890" s="53"/>
      <c r="AJ890" s="53"/>
      <c r="AK890" s="72"/>
      <c r="AL890" s="70">
        <v>0.39</v>
      </c>
      <c r="AM890" s="70"/>
      <c r="AN890" s="70"/>
      <c r="AP890" s="70"/>
      <c r="AQ890" s="70"/>
    </row>
    <row r="891" spans="1:43" ht="12.75" customHeight="1" x14ac:dyDescent="0.2">
      <c r="A891" s="43"/>
      <c r="B891" s="64" t="s">
        <v>1885</v>
      </c>
      <c r="C891" s="65" t="s">
        <v>1884</v>
      </c>
      <c r="D891" s="66">
        <v>0.215</v>
      </c>
      <c r="E891" s="66">
        <v>0.18715999999999999</v>
      </c>
      <c r="F891" s="66">
        <v>0.2606</v>
      </c>
      <c r="G891" s="66">
        <v>1.59876</v>
      </c>
      <c r="H891" s="66">
        <v>2.17984</v>
      </c>
      <c r="I891" s="74">
        <v>0.23619999999999999</v>
      </c>
      <c r="L891" s="67"/>
      <c r="M891" s="67"/>
      <c r="N891" s="58">
        <f t="shared" si="45"/>
        <v>0.215</v>
      </c>
      <c r="O891" s="67"/>
      <c r="W891" s="77"/>
      <c r="AA891" s="58">
        <f t="shared" si="48"/>
        <v>888</v>
      </c>
      <c r="AB891" s="58" t="s">
        <v>1884</v>
      </c>
      <c r="AC891" s="58" t="s">
        <v>1885</v>
      </c>
      <c r="AE891" s="70"/>
      <c r="AF891" s="71">
        <f t="shared" si="46"/>
        <v>0.23888888888888887</v>
      </c>
      <c r="AG891" s="70">
        <f t="shared" si="47"/>
        <v>0.215</v>
      </c>
      <c r="AH891" s="70">
        <f t="shared" si="60"/>
        <v>0.215</v>
      </c>
      <c r="AI891" s="53"/>
      <c r="AJ891" s="53"/>
      <c r="AK891" s="72"/>
      <c r="AL891" s="70">
        <v>0.215</v>
      </c>
      <c r="AM891" s="70"/>
      <c r="AN891" s="70"/>
      <c r="AP891" s="70"/>
      <c r="AQ891" s="70"/>
    </row>
    <row r="892" spans="1:43" ht="12.75" customHeight="1" x14ac:dyDescent="0.2">
      <c r="A892" s="43"/>
      <c r="B892" s="64" t="s">
        <v>1887</v>
      </c>
      <c r="C892" s="65" t="s">
        <v>1886</v>
      </c>
      <c r="D892" s="66">
        <v>0.215</v>
      </c>
      <c r="E892" s="66">
        <v>0.18715999999999999</v>
      </c>
      <c r="F892" s="66">
        <v>0.2606</v>
      </c>
      <c r="G892" s="66">
        <v>1.59876</v>
      </c>
      <c r="H892" s="66">
        <v>2.17984</v>
      </c>
      <c r="I892" s="74">
        <v>0.23619999999999999</v>
      </c>
      <c r="L892" s="67"/>
      <c r="M892" s="67"/>
      <c r="N892" s="58">
        <f t="shared" si="45"/>
        <v>0.215</v>
      </c>
      <c r="O892" s="67"/>
      <c r="W892" s="77"/>
      <c r="AA892" s="58">
        <f t="shared" si="48"/>
        <v>889</v>
      </c>
      <c r="AB892" s="58" t="s">
        <v>1886</v>
      </c>
      <c r="AC892" s="58" t="s">
        <v>1887</v>
      </c>
      <c r="AE892" s="70"/>
      <c r="AF892" s="71">
        <f t="shared" si="46"/>
        <v>0.23888888888888887</v>
      </c>
      <c r="AG892" s="70">
        <f t="shared" si="47"/>
        <v>0.215</v>
      </c>
      <c r="AH892" s="70">
        <f t="shared" si="60"/>
        <v>0.215</v>
      </c>
      <c r="AI892" s="53"/>
      <c r="AJ892" s="53"/>
      <c r="AK892" s="72"/>
      <c r="AL892" s="70">
        <v>0.215</v>
      </c>
      <c r="AM892" s="70"/>
      <c r="AN892" s="70"/>
      <c r="AP892" s="70"/>
      <c r="AQ892" s="70"/>
    </row>
    <row r="893" spans="1:43" ht="12.75" customHeight="1" x14ac:dyDescent="0.2">
      <c r="A893" s="43"/>
      <c r="B893" s="64" t="s">
        <v>1889</v>
      </c>
      <c r="C893" s="65" t="s">
        <v>1888</v>
      </c>
      <c r="D893" s="66">
        <v>0.215</v>
      </c>
      <c r="E893" s="66">
        <v>0.18715999999999999</v>
      </c>
      <c r="F893" s="66">
        <v>0.2606</v>
      </c>
      <c r="G893" s="66">
        <v>1.59876</v>
      </c>
      <c r="H893" s="66">
        <v>2.17984</v>
      </c>
      <c r="I893" s="74">
        <v>0.23619999999999999</v>
      </c>
      <c r="L893" s="67"/>
      <c r="M893" s="67"/>
      <c r="N893" s="58">
        <f t="shared" si="45"/>
        <v>0.215</v>
      </c>
      <c r="O893" s="67"/>
      <c r="W893" s="77"/>
      <c r="AA893" s="58">
        <f t="shared" si="48"/>
        <v>890</v>
      </c>
      <c r="AB893" s="58" t="s">
        <v>1888</v>
      </c>
      <c r="AC893" s="58" t="s">
        <v>1889</v>
      </c>
      <c r="AE893" s="70"/>
      <c r="AF893" s="71">
        <f t="shared" si="46"/>
        <v>0.23888888888888887</v>
      </c>
      <c r="AG893" s="70">
        <f t="shared" si="47"/>
        <v>0.215</v>
      </c>
      <c r="AH893" s="70">
        <f t="shared" si="60"/>
        <v>0.215</v>
      </c>
      <c r="AI893" s="53"/>
      <c r="AJ893" s="53"/>
      <c r="AK893" s="72"/>
      <c r="AL893" s="70">
        <v>0.215</v>
      </c>
      <c r="AM893" s="70"/>
      <c r="AN893" s="70"/>
      <c r="AP893" s="70"/>
      <c r="AQ893" s="70"/>
    </row>
    <row r="894" spans="1:43" ht="12.75" customHeight="1" x14ac:dyDescent="0.2">
      <c r="A894" s="43"/>
      <c r="B894" s="64" t="s">
        <v>1891</v>
      </c>
      <c r="C894" s="65" t="s">
        <v>1890</v>
      </c>
      <c r="D894" s="66">
        <v>0.215</v>
      </c>
      <c r="E894" s="66">
        <v>0.18715999999999999</v>
      </c>
      <c r="F894" s="66">
        <v>0.2606</v>
      </c>
      <c r="G894" s="66">
        <v>1.59876</v>
      </c>
      <c r="H894" s="66">
        <v>2.17984</v>
      </c>
      <c r="I894" s="74">
        <v>0.23619999999999999</v>
      </c>
      <c r="L894" s="67"/>
      <c r="M894" s="67"/>
      <c r="N894" s="58">
        <f t="shared" si="45"/>
        <v>0.215</v>
      </c>
      <c r="O894" s="67"/>
      <c r="W894" s="77"/>
      <c r="AA894" s="58">
        <f t="shared" si="48"/>
        <v>891</v>
      </c>
      <c r="AB894" s="58" t="s">
        <v>1890</v>
      </c>
      <c r="AC894" s="58" t="s">
        <v>1891</v>
      </c>
      <c r="AE894" s="70"/>
      <c r="AF894" s="71">
        <f t="shared" si="46"/>
        <v>0.23888888888888887</v>
      </c>
      <c r="AG894" s="70">
        <f t="shared" si="47"/>
        <v>0.215</v>
      </c>
      <c r="AH894" s="70">
        <f t="shared" si="60"/>
        <v>0.215</v>
      </c>
      <c r="AI894" s="53"/>
      <c r="AJ894" s="53"/>
      <c r="AK894" s="72"/>
      <c r="AL894" s="70">
        <v>0.215</v>
      </c>
      <c r="AM894" s="70"/>
      <c r="AN894" s="70"/>
      <c r="AP894" s="70"/>
      <c r="AQ894" s="70"/>
    </row>
    <row r="895" spans="1:43" ht="12.75" customHeight="1" x14ac:dyDescent="0.2">
      <c r="A895" s="43"/>
      <c r="B895" s="64" t="s">
        <v>1893</v>
      </c>
      <c r="C895" s="65" t="s">
        <v>1892</v>
      </c>
      <c r="D895" s="66">
        <v>0.215</v>
      </c>
      <c r="E895" s="66">
        <v>0.18715999999999999</v>
      </c>
      <c r="F895" s="66">
        <v>0.2606</v>
      </c>
      <c r="G895" s="66">
        <v>1.59876</v>
      </c>
      <c r="H895" s="66">
        <v>2.17984</v>
      </c>
      <c r="I895" s="74">
        <v>0.23619999999999999</v>
      </c>
      <c r="L895" s="67"/>
      <c r="M895" s="67"/>
      <c r="N895" s="58">
        <f t="shared" si="45"/>
        <v>0.215</v>
      </c>
      <c r="O895" s="67"/>
      <c r="W895" s="77"/>
      <c r="AA895" s="58">
        <f t="shared" si="48"/>
        <v>892</v>
      </c>
      <c r="AB895" s="58" t="s">
        <v>1892</v>
      </c>
      <c r="AC895" s="58" t="s">
        <v>1893</v>
      </c>
      <c r="AE895" s="70"/>
      <c r="AF895" s="71">
        <f t="shared" si="46"/>
        <v>0.23888888888888887</v>
      </c>
      <c r="AG895" s="70">
        <f t="shared" si="47"/>
        <v>0.215</v>
      </c>
      <c r="AH895" s="70">
        <f t="shared" si="60"/>
        <v>0.215</v>
      </c>
      <c r="AI895" s="53"/>
      <c r="AJ895" s="53"/>
      <c r="AK895" s="72"/>
      <c r="AL895" s="70">
        <v>0.215</v>
      </c>
      <c r="AM895" s="70"/>
      <c r="AN895" s="70"/>
      <c r="AP895" s="70"/>
      <c r="AQ895" s="70"/>
    </row>
    <row r="896" spans="1:43" ht="12.75" customHeight="1" x14ac:dyDescent="0.2">
      <c r="A896" s="43"/>
      <c r="B896" s="64" t="s">
        <v>1895</v>
      </c>
      <c r="C896" s="65" t="s">
        <v>1894</v>
      </c>
      <c r="D896" s="66">
        <v>0.59499999999999997</v>
      </c>
      <c r="E896" s="66">
        <v>0.51797000000000004</v>
      </c>
      <c r="F896" s="66">
        <v>0.72119999999999995</v>
      </c>
      <c r="G896" s="66">
        <v>4.42448</v>
      </c>
      <c r="H896" s="66">
        <v>6.0325899999999999</v>
      </c>
      <c r="I896" s="74">
        <v>0.65366999999999997</v>
      </c>
      <c r="L896" s="67"/>
      <c r="M896" s="67"/>
      <c r="N896" s="58">
        <f t="shared" si="45"/>
        <v>0.59499999999999997</v>
      </c>
      <c r="O896" s="67"/>
      <c r="W896" s="77"/>
      <c r="AA896" s="58">
        <f t="shared" si="48"/>
        <v>893</v>
      </c>
      <c r="AB896" s="58" t="s">
        <v>1894</v>
      </c>
      <c r="AC896" s="58" t="s">
        <v>1895</v>
      </c>
      <c r="AE896" s="70"/>
      <c r="AF896" s="71">
        <f t="shared" si="46"/>
        <v>0.66111111111111109</v>
      </c>
      <c r="AG896" s="70">
        <f t="shared" si="47"/>
        <v>0.59499999999999997</v>
      </c>
      <c r="AH896" s="70">
        <f t="shared" si="60"/>
        <v>0.59499999999999997</v>
      </c>
      <c r="AI896" s="53"/>
      <c r="AJ896" s="53"/>
      <c r="AK896" s="72"/>
      <c r="AL896" s="70">
        <v>0.59499999999999997</v>
      </c>
      <c r="AM896" s="70"/>
      <c r="AN896" s="70"/>
      <c r="AP896" s="70"/>
      <c r="AQ896" s="70"/>
    </row>
    <row r="897" spans="1:43" ht="12.75" customHeight="1" x14ac:dyDescent="0.2">
      <c r="A897" s="43"/>
      <c r="B897" s="64" t="s">
        <v>1897</v>
      </c>
      <c r="C897" s="65" t="s">
        <v>1896</v>
      </c>
      <c r="D897" s="66">
        <v>0.59499999999999997</v>
      </c>
      <c r="E897" s="66">
        <v>0.51797000000000004</v>
      </c>
      <c r="F897" s="66">
        <v>0.72119999999999995</v>
      </c>
      <c r="G897" s="66">
        <v>4.42448</v>
      </c>
      <c r="H897" s="66">
        <v>6.0325899999999999</v>
      </c>
      <c r="I897" s="74">
        <v>0.65366999999999997</v>
      </c>
      <c r="L897" s="67"/>
      <c r="M897" s="67"/>
      <c r="N897" s="58">
        <f t="shared" si="45"/>
        <v>0.59499999999999997</v>
      </c>
      <c r="O897" s="67"/>
      <c r="W897" s="77"/>
      <c r="AA897" s="58">
        <f t="shared" si="48"/>
        <v>894</v>
      </c>
      <c r="AB897" s="58" t="s">
        <v>1896</v>
      </c>
      <c r="AC897" s="58" t="s">
        <v>1897</v>
      </c>
      <c r="AE897" s="70"/>
      <c r="AF897" s="71">
        <f t="shared" si="46"/>
        <v>0.66111111111111109</v>
      </c>
      <c r="AG897" s="70">
        <f t="shared" si="47"/>
        <v>0.59499999999999997</v>
      </c>
      <c r="AH897" s="70">
        <f t="shared" si="60"/>
        <v>0.59499999999999997</v>
      </c>
      <c r="AI897" s="53"/>
      <c r="AJ897" s="53"/>
      <c r="AK897" s="72"/>
      <c r="AL897" s="70">
        <v>0.59499999999999997</v>
      </c>
      <c r="AM897" s="70"/>
      <c r="AN897" s="70"/>
      <c r="AP897" s="70"/>
      <c r="AQ897" s="70"/>
    </row>
    <row r="898" spans="1:43" ht="12.75" customHeight="1" x14ac:dyDescent="0.2">
      <c r="A898" s="43"/>
      <c r="B898" s="64" t="s">
        <v>1899</v>
      </c>
      <c r="C898" s="65" t="s">
        <v>1898</v>
      </c>
      <c r="D898" s="66">
        <v>0.59499999999999997</v>
      </c>
      <c r="E898" s="66">
        <v>0.51797000000000004</v>
      </c>
      <c r="F898" s="66">
        <v>0.72119999999999995</v>
      </c>
      <c r="G898" s="66">
        <v>4.42448</v>
      </c>
      <c r="H898" s="66">
        <v>6.0325899999999999</v>
      </c>
      <c r="I898" s="74">
        <v>0.65366999999999997</v>
      </c>
      <c r="L898" s="67"/>
      <c r="M898" s="67"/>
      <c r="N898" s="58">
        <f t="shared" si="45"/>
        <v>0.59499999999999997</v>
      </c>
      <c r="O898" s="67"/>
      <c r="W898" s="77"/>
      <c r="AA898" s="58">
        <f t="shared" si="48"/>
        <v>895</v>
      </c>
      <c r="AB898" s="58" t="s">
        <v>1898</v>
      </c>
      <c r="AC898" s="58" t="s">
        <v>1899</v>
      </c>
      <c r="AE898" s="70"/>
      <c r="AF898" s="71">
        <f t="shared" si="46"/>
        <v>0.66111111111111109</v>
      </c>
      <c r="AG898" s="70">
        <f t="shared" si="47"/>
        <v>0.59499999999999997</v>
      </c>
      <c r="AH898" s="70">
        <f t="shared" si="60"/>
        <v>0.59499999999999997</v>
      </c>
      <c r="AI898" s="53"/>
      <c r="AJ898" s="53"/>
      <c r="AK898" s="72"/>
      <c r="AL898" s="70">
        <v>0.59499999999999997</v>
      </c>
      <c r="AM898" s="70"/>
      <c r="AN898" s="70"/>
      <c r="AP898" s="70"/>
      <c r="AQ898" s="70"/>
    </row>
    <row r="899" spans="1:43" ht="12.75" customHeight="1" x14ac:dyDescent="0.2">
      <c r="A899" s="43"/>
      <c r="B899" s="64" t="s">
        <v>1901</v>
      </c>
      <c r="C899" s="65" t="s">
        <v>1900</v>
      </c>
      <c r="D899" s="66">
        <v>0.49</v>
      </c>
      <c r="E899" s="66">
        <v>0.42655999999999999</v>
      </c>
      <c r="F899" s="66">
        <v>0.59392999999999996</v>
      </c>
      <c r="G899" s="66">
        <v>3.6436899999999999</v>
      </c>
      <c r="H899" s="66">
        <v>4.9680099999999996</v>
      </c>
      <c r="I899" s="74">
        <v>0.53830999999999996</v>
      </c>
      <c r="L899" s="67"/>
      <c r="M899" s="67"/>
      <c r="N899" s="58">
        <f t="shared" si="45"/>
        <v>0.49</v>
      </c>
      <c r="O899" s="67"/>
      <c r="W899" s="77"/>
      <c r="AA899" s="58">
        <f t="shared" si="48"/>
        <v>896</v>
      </c>
      <c r="AB899" s="58" t="s">
        <v>1900</v>
      </c>
      <c r="AC899" s="58" t="s">
        <v>1901</v>
      </c>
      <c r="AE899" s="70"/>
      <c r="AF899" s="71">
        <f t="shared" si="46"/>
        <v>0.5444444444444444</v>
      </c>
      <c r="AG899" s="70">
        <f t="shared" si="47"/>
        <v>0.49</v>
      </c>
      <c r="AH899" s="70">
        <f t="shared" si="60"/>
        <v>0.49</v>
      </c>
      <c r="AI899" s="53"/>
      <c r="AJ899" s="53"/>
      <c r="AK899" s="72"/>
      <c r="AL899" s="70">
        <v>0.49</v>
      </c>
      <c r="AM899" s="70"/>
      <c r="AN899" s="70"/>
      <c r="AP899" s="70"/>
      <c r="AQ899" s="70"/>
    </row>
    <row r="900" spans="1:43" ht="12.75" customHeight="1" x14ac:dyDescent="0.2">
      <c r="A900" s="43"/>
      <c r="B900" s="64" t="s">
        <v>1903</v>
      </c>
      <c r="C900" s="65" t="s">
        <v>1902</v>
      </c>
      <c r="D900" s="66">
        <v>0.49</v>
      </c>
      <c r="E900" s="66">
        <v>0.42655999999999999</v>
      </c>
      <c r="F900" s="66">
        <v>0.59392999999999996</v>
      </c>
      <c r="G900" s="66">
        <v>3.6436899999999999</v>
      </c>
      <c r="H900" s="66">
        <v>4.9680099999999996</v>
      </c>
      <c r="I900" s="74">
        <v>0.53830999999999996</v>
      </c>
      <c r="L900" s="67"/>
      <c r="M900" s="67"/>
      <c r="N900" s="58">
        <f t="shared" si="45"/>
        <v>0.49</v>
      </c>
      <c r="O900" s="67"/>
      <c r="W900" s="77"/>
      <c r="AA900" s="58">
        <f t="shared" si="48"/>
        <v>897</v>
      </c>
      <c r="AB900" s="58" t="s">
        <v>1902</v>
      </c>
      <c r="AC900" s="58" t="s">
        <v>1903</v>
      </c>
      <c r="AE900" s="70"/>
      <c r="AF900" s="71">
        <f t="shared" si="46"/>
        <v>0.5444444444444444</v>
      </c>
      <c r="AG900" s="70">
        <f t="shared" si="47"/>
        <v>0.49</v>
      </c>
      <c r="AH900" s="70">
        <f t="shared" si="60"/>
        <v>0.49</v>
      </c>
      <c r="AI900" s="53"/>
      <c r="AJ900" s="53"/>
      <c r="AK900" s="72"/>
      <c r="AL900" s="70">
        <v>0.49</v>
      </c>
      <c r="AM900" s="70"/>
      <c r="AN900" s="70"/>
      <c r="AP900" s="70"/>
      <c r="AQ900" s="70"/>
    </row>
    <row r="901" spans="1:43" ht="12.75" customHeight="1" x14ac:dyDescent="0.2">
      <c r="A901" s="43"/>
      <c r="B901" s="64" t="s">
        <v>1905</v>
      </c>
      <c r="C901" s="65" t="s">
        <v>1904</v>
      </c>
      <c r="D901" s="66">
        <v>0.26</v>
      </c>
      <c r="E901" s="66">
        <v>0.22634000000000001</v>
      </c>
      <c r="F901" s="66">
        <v>0.31514999999999999</v>
      </c>
      <c r="G901" s="66">
        <v>1.9333899999999999</v>
      </c>
      <c r="H901" s="66">
        <v>2.6360899999999998</v>
      </c>
      <c r="I901" s="74">
        <v>0.28564000000000001</v>
      </c>
      <c r="L901" s="67"/>
      <c r="M901" s="67"/>
      <c r="N901" s="58">
        <f t="shared" si="45"/>
        <v>0.26</v>
      </c>
      <c r="O901" s="67"/>
      <c r="W901" s="77"/>
      <c r="AA901" s="58">
        <f t="shared" si="48"/>
        <v>898</v>
      </c>
      <c r="AB901" s="58" t="s">
        <v>1904</v>
      </c>
      <c r="AC901" s="58" t="s">
        <v>1905</v>
      </c>
      <c r="AE901" s="70"/>
      <c r="AF901" s="71">
        <f t="shared" si="46"/>
        <v>0.28888888888888892</v>
      </c>
      <c r="AG901" s="70">
        <f t="shared" si="47"/>
        <v>0.26</v>
      </c>
      <c r="AH901" s="70">
        <f t="shared" si="60"/>
        <v>0.26</v>
      </c>
      <c r="AI901" s="53"/>
      <c r="AJ901" s="53"/>
      <c r="AK901" s="72"/>
      <c r="AL901" s="70">
        <v>0.26</v>
      </c>
      <c r="AM901" s="70"/>
      <c r="AN901" s="70"/>
      <c r="AP901" s="70"/>
      <c r="AQ901" s="70"/>
    </row>
    <row r="902" spans="1:43" ht="12.75" customHeight="1" x14ac:dyDescent="0.2">
      <c r="A902" s="43"/>
      <c r="B902" s="64" t="s">
        <v>1907</v>
      </c>
      <c r="C902" s="65" t="s">
        <v>1906</v>
      </c>
      <c r="D902" s="66">
        <v>0.59499999999999997</v>
      </c>
      <c r="E902" s="66">
        <v>0.51797000000000004</v>
      </c>
      <c r="F902" s="66">
        <v>0.72119999999999995</v>
      </c>
      <c r="G902" s="66">
        <v>4.42448</v>
      </c>
      <c r="H902" s="66">
        <v>6.0325899999999999</v>
      </c>
      <c r="I902" s="74">
        <v>0.65366999999999997</v>
      </c>
      <c r="L902" s="67"/>
      <c r="M902" s="67"/>
      <c r="N902" s="58">
        <f t="shared" si="45"/>
        <v>0.59499999999999997</v>
      </c>
      <c r="O902" s="67"/>
      <c r="W902" s="77"/>
      <c r="AA902" s="58">
        <f t="shared" si="48"/>
        <v>899</v>
      </c>
      <c r="AB902" s="58" t="s">
        <v>1906</v>
      </c>
      <c r="AC902" s="58" t="s">
        <v>1907</v>
      </c>
      <c r="AE902" s="70"/>
      <c r="AF902" s="71">
        <f t="shared" si="46"/>
        <v>0.66111111111111109</v>
      </c>
      <c r="AG902" s="70">
        <f t="shared" si="47"/>
        <v>0.59499999999999997</v>
      </c>
      <c r="AH902" s="70">
        <f t="shared" si="60"/>
        <v>0.59499999999999997</v>
      </c>
      <c r="AI902" s="53"/>
      <c r="AJ902" s="53"/>
      <c r="AK902" s="72"/>
      <c r="AL902" s="70">
        <v>0.59499999999999997</v>
      </c>
      <c r="AM902" s="70"/>
      <c r="AN902" s="70"/>
      <c r="AP902" s="70"/>
      <c r="AQ902" s="70"/>
    </row>
    <row r="903" spans="1:43" ht="12.75" customHeight="1" x14ac:dyDescent="0.2">
      <c r="A903" s="43"/>
      <c r="B903" s="64" t="s">
        <v>1909</v>
      </c>
      <c r="C903" s="65" t="s">
        <v>1908</v>
      </c>
      <c r="D903" s="66">
        <v>0.59499999999999997</v>
      </c>
      <c r="E903" s="66">
        <v>0.51797000000000004</v>
      </c>
      <c r="F903" s="66">
        <v>0.72119999999999995</v>
      </c>
      <c r="G903" s="66">
        <v>4.42448</v>
      </c>
      <c r="H903" s="66">
        <v>6.0325899999999999</v>
      </c>
      <c r="I903" s="74">
        <v>0.65366999999999997</v>
      </c>
      <c r="L903" s="67"/>
      <c r="M903" s="67"/>
      <c r="N903" s="58">
        <f t="shared" si="45"/>
        <v>0.59499999999999997</v>
      </c>
      <c r="O903" s="67"/>
      <c r="W903" s="77"/>
      <c r="AA903" s="58">
        <f t="shared" si="48"/>
        <v>900</v>
      </c>
      <c r="AB903" s="58" t="s">
        <v>1908</v>
      </c>
      <c r="AC903" s="58" t="s">
        <v>1909</v>
      </c>
      <c r="AE903" s="70"/>
      <c r="AF903" s="71">
        <f t="shared" si="46"/>
        <v>0.66111111111111109</v>
      </c>
      <c r="AG903" s="70">
        <f t="shared" si="47"/>
        <v>0.59499999999999997</v>
      </c>
      <c r="AH903" s="70">
        <f t="shared" si="60"/>
        <v>0.59499999999999997</v>
      </c>
      <c r="AI903" s="53"/>
      <c r="AJ903" s="53"/>
      <c r="AK903" s="72"/>
      <c r="AL903" s="70">
        <v>0.59499999999999997</v>
      </c>
      <c r="AM903" s="70"/>
      <c r="AN903" s="70"/>
      <c r="AP903" s="70"/>
      <c r="AQ903" s="70"/>
    </row>
    <row r="904" spans="1:43" ht="12.75" customHeight="1" x14ac:dyDescent="0.2">
      <c r="A904" s="43"/>
      <c r="B904" s="64" t="s">
        <v>1911</v>
      </c>
      <c r="C904" s="65" t="s">
        <v>1910</v>
      </c>
      <c r="D904" s="66">
        <v>0.54320000000000002</v>
      </c>
      <c r="E904" s="66">
        <v>0.47287000000000001</v>
      </c>
      <c r="F904" s="66">
        <v>0.65841000000000005</v>
      </c>
      <c r="G904" s="66">
        <v>4.0392900000000003</v>
      </c>
      <c r="H904" s="66">
        <v>5.5073999999999996</v>
      </c>
      <c r="I904" s="74">
        <v>0.59675999999999996</v>
      </c>
      <c r="L904" s="67"/>
      <c r="M904" s="67"/>
      <c r="N904" s="58">
        <f t="shared" si="45"/>
        <v>0.54320000000000002</v>
      </c>
      <c r="O904" s="67"/>
      <c r="W904" s="77"/>
      <c r="AA904" s="58">
        <f t="shared" si="48"/>
        <v>901</v>
      </c>
      <c r="AB904" s="58" t="s">
        <v>1910</v>
      </c>
      <c r="AC904" s="58" t="s">
        <v>1911</v>
      </c>
      <c r="AE904" s="70"/>
      <c r="AF904" s="71">
        <f t="shared" si="46"/>
        <v>0.60355555555555551</v>
      </c>
      <c r="AG904" s="70">
        <f t="shared" si="47"/>
        <v>0.54320000000000002</v>
      </c>
      <c r="AH904" s="70">
        <f t="shared" si="60"/>
        <v>0.54320000000000002</v>
      </c>
      <c r="AI904" s="53"/>
      <c r="AJ904" s="53"/>
      <c r="AK904" s="72"/>
      <c r="AL904" s="70">
        <v>0.54320000000000002</v>
      </c>
      <c r="AM904" s="70"/>
      <c r="AN904" s="70"/>
      <c r="AP904" s="70"/>
      <c r="AQ904" s="70"/>
    </row>
    <row r="905" spans="1:43" ht="12.75" customHeight="1" x14ac:dyDescent="0.2">
      <c r="A905" s="43"/>
      <c r="L905" s="67"/>
      <c r="M905" s="67"/>
      <c r="N905" s="83"/>
      <c r="O905" s="67"/>
      <c r="W905" s="77"/>
      <c r="AE905" s="70"/>
      <c r="AF905" s="71"/>
      <c r="AG905" s="70"/>
      <c r="AH905" s="70"/>
      <c r="AI905" s="53"/>
      <c r="AJ905" s="53"/>
      <c r="AK905" s="72"/>
      <c r="AL905" s="70"/>
      <c r="AN905" s="70"/>
      <c r="AO905" s="70"/>
      <c r="AP905" s="70"/>
      <c r="AQ905" s="70"/>
    </row>
    <row r="906" spans="1:43" ht="12.75" hidden="1" customHeight="1" x14ac:dyDescent="0.2">
      <c r="A906" s="43"/>
      <c r="L906" s="67"/>
      <c r="M906" s="67"/>
      <c r="N906" s="83"/>
      <c r="O906" s="67"/>
      <c r="W906" s="77"/>
      <c r="AE906" s="70"/>
      <c r="AF906" s="71"/>
      <c r="AG906" s="70"/>
      <c r="AH906" s="70"/>
      <c r="AI906" s="53"/>
      <c r="AJ906" s="53"/>
      <c r="AK906" s="72"/>
      <c r="AL906" s="70"/>
      <c r="AN906" s="70"/>
      <c r="AO906" s="70"/>
      <c r="AP906" s="70"/>
      <c r="AQ906" s="70"/>
    </row>
    <row r="907" spans="1:43" ht="12.75" hidden="1" customHeight="1" x14ac:dyDescent="0.2">
      <c r="A907" s="43"/>
      <c r="L907" s="67"/>
      <c r="M907" s="67"/>
      <c r="N907" s="83"/>
      <c r="O907" s="67"/>
      <c r="W907" s="77"/>
      <c r="AE907" s="70"/>
      <c r="AF907" s="71"/>
      <c r="AG907" s="70"/>
      <c r="AH907" s="70"/>
      <c r="AI907" s="53"/>
      <c r="AJ907" s="53"/>
      <c r="AK907" s="72"/>
      <c r="AL907" s="70"/>
      <c r="AN907" s="70"/>
      <c r="AO907" s="70"/>
      <c r="AP907" s="70"/>
      <c r="AQ907" s="70"/>
    </row>
    <row r="908" spans="1:43" ht="12.75" hidden="1" customHeight="1" x14ac:dyDescent="0.2">
      <c r="A908" s="43"/>
      <c r="L908" s="67"/>
      <c r="M908" s="67"/>
      <c r="N908" s="83"/>
      <c r="O908" s="67"/>
      <c r="W908" s="77"/>
      <c r="AE908" s="70"/>
      <c r="AF908" s="71"/>
      <c r="AG908" s="70"/>
      <c r="AH908" s="70"/>
      <c r="AI908" s="53"/>
      <c r="AJ908" s="53"/>
      <c r="AK908" s="72"/>
      <c r="AL908" s="70"/>
      <c r="AN908" s="70"/>
      <c r="AO908" s="70"/>
      <c r="AP908" s="70"/>
      <c r="AQ908" s="70"/>
    </row>
    <row r="909" spans="1:43" ht="12.75" hidden="1" customHeight="1" x14ac:dyDescent="0.2">
      <c r="A909" s="43"/>
      <c r="L909" s="67"/>
      <c r="M909" s="67"/>
      <c r="N909" s="83"/>
      <c r="O909" s="67"/>
      <c r="W909" s="77"/>
      <c r="AE909" s="70"/>
      <c r="AF909" s="71"/>
      <c r="AG909" s="70"/>
      <c r="AH909" s="70"/>
      <c r="AI909" s="53"/>
      <c r="AJ909" s="53"/>
      <c r="AK909" s="72"/>
      <c r="AL909" s="70"/>
      <c r="AN909" s="70"/>
      <c r="AO909" s="70"/>
      <c r="AP909" s="70"/>
      <c r="AQ909" s="70"/>
    </row>
    <row r="910" spans="1:43" ht="15" hidden="1" customHeight="1" x14ac:dyDescent="0.2">
      <c r="A910" s="43"/>
      <c r="L910" s="67"/>
      <c r="M910" s="67"/>
      <c r="N910" s="83"/>
      <c r="O910" s="67"/>
      <c r="W910" s="77"/>
      <c r="AE910" s="70"/>
      <c r="AF910" s="71"/>
      <c r="AG910" s="70"/>
      <c r="AH910" s="70"/>
      <c r="AI910" s="53"/>
      <c r="AJ910" s="53"/>
      <c r="AK910" s="72"/>
      <c r="AL910" s="70"/>
      <c r="AN910" s="70"/>
      <c r="AO910" s="70"/>
      <c r="AP910" s="70"/>
      <c r="AQ910" s="70"/>
    </row>
    <row r="911" spans="1:43" ht="15" hidden="1" customHeight="1" x14ac:dyDescent="0.2">
      <c r="A911" s="43"/>
      <c r="L911" s="67"/>
      <c r="M911" s="67"/>
      <c r="N911" s="83"/>
      <c r="O911" s="67"/>
      <c r="W911" s="77"/>
      <c r="AE911" s="70"/>
      <c r="AF911" s="71"/>
      <c r="AG911" s="70"/>
      <c r="AH911" s="70"/>
      <c r="AI911" s="53"/>
      <c r="AJ911" s="53"/>
      <c r="AK911" s="72"/>
      <c r="AL911" s="70"/>
      <c r="AN911" s="70"/>
      <c r="AO911" s="70"/>
      <c r="AP911" s="70"/>
      <c r="AQ911" s="70"/>
    </row>
    <row r="912" spans="1:43" ht="15" hidden="1" customHeight="1" x14ac:dyDescent="0.2">
      <c r="A912" s="43"/>
      <c r="L912" s="67"/>
      <c r="M912" s="67"/>
      <c r="N912" s="83"/>
      <c r="O912" s="67"/>
      <c r="W912" s="77"/>
      <c r="AE912" s="70"/>
      <c r="AF912" s="71"/>
      <c r="AG912" s="70"/>
      <c r="AH912" s="70"/>
      <c r="AI912" s="53"/>
      <c r="AJ912" s="53"/>
      <c r="AK912" s="72"/>
      <c r="AL912" s="70"/>
      <c r="AN912" s="70"/>
      <c r="AO912" s="70"/>
      <c r="AP912" s="70"/>
      <c r="AQ912" s="70"/>
    </row>
    <row r="913" spans="1:43" ht="15" hidden="1" customHeight="1" x14ac:dyDescent="0.2">
      <c r="A913" s="43"/>
      <c r="L913" s="67"/>
      <c r="M913" s="67"/>
      <c r="N913" s="83"/>
      <c r="O913" s="67"/>
      <c r="W913" s="77"/>
      <c r="AE913" s="70"/>
      <c r="AF913" s="71"/>
      <c r="AG913" s="70"/>
      <c r="AH913" s="70"/>
      <c r="AI913" s="53"/>
      <c r="AJ913" s="53"/>
      <c r="AK913" s="72"/>
      <c r="AL913" s="70"/>
      <c r="AN913" s="70"/>
      <c r="AO913" s="70"/>
      <c r="AP913" s="70"/>
      <c r="AQ913" s="70"/>
    </row>
    <row r="914" spans="1:43" ht="15" hidden="1" customHeight="1" x14ac:dyDescent="0.2">
      <c r="A914" s="43"/>
      <c r="L914" s="67"/>
      <c r="M914" s="67"/>
      <c r="N914" s="83"/>
      <c r="O914" s="67"/>
      <c r="W914" s="77"/>
      <c r="AE914" s="70"/>
      <c r="AF914" s="71"/>
      <c r="AG914" s="70"/>
      <c r="AH914" s="70"/>
      <c r="AI914" s="53"/>
      <c r="AJ914" s="53"/>
      <c r="AK914" s="72"/>
      <c r="AL914" s="70"/>
      <c r="AN914" s="70"/>
      <c r="AO914" s="70"/>
      <c r="AP914" s="70"/>
      <c r="AQ914" s="70"/>
    </row>
    <row r="915" spans="1:43" ht="15" hidden="1" customHeight="1" x14ac:dyDescent="0.2">
      <c r="A915" s="43"/>
      <c r="W915" s="77"/>
      <c r="AF915" s="84"/>
      <c r="AG915" s="85"/>
      <c r="AI915" s="53"/>
      <c r="AJ915" s="53"/>
      <c r="AK915" s="54"/>
      <c r="AO915" s="70"/>
      <c r="AP915" s="70"/>
      <c r="AQ915" s="70"/>
    </row>
    <row r="916" spans="1:43" ht="15" hidden="1" customHeight="1" x14ac:dyDescent="0.2">
      <c r="A916" s="43"/>
      <c r="W916" s="77"/>
      <c r="AF916" s="84"/>
      <c r="AG916" s="85"/>
      <c r="AI916" s="53"/>
      <c r="AJ916" s="53"/>
      <c r="AK916" s="54"/>
      <c r="AO916" s="70"/>
      <c r="AP916" s="70"/>
      <c r="AQ916" s="70"/>
    </row>
    <row r="917" spans="1:43" ht="15" hidden="1" customHeight="1" x14ac:dyDescent="0.2">
      <c r="A917" s="43"/>
      <c r="W917" s="77"/>
      <c r="AI917" s="53"/>
      <c r="AJ917" s="53"/>
      <c r="AK917" s="54"/>
      <c r="AO917" s="70"/>
      <c r="AP917" s="70"/>
      <c r="AQ917" s="70"/>
    </row>
    <row r="918" spans="1:43" ht="15" hidden="1" customHeight="1" x14ac:dyDescent="0.2">
      <c r="AI918" s="53"/>
      <c r="AJ918" s="53"/>
      <c r="AK918" s="54"/>
      <c r="AO918" s="70"/>
      <c r="AP918" s="70"/>
      <c r="AQ918" s="70"/>
    </row>
    <row r="919" spans="1:43" ht="15" hidden="1" customHeight="1" x14ac:dyDescent="0.2">
      <c r="AI919" s="53"/>
      <c r="AJ919" s="53"/>
      <c r="AK919" s="54"/>
      <c r="AO919" s="70"/>
      <c r="AP919" s="70"/>
      <c r="AQ919" s="70"/>
    </row>
    <row r="920" spans="1:43" ht="15" hidden="1" customHeight="1" x14ac:dyDescent="0.2">
      <c r="AI920" s="53"/>
      <c r="AJ920" s="53"/>
      <c r="AK920" s="54"/>
      <c r="AO920" s="70"/>
    </row>
    <row r="921" spans="1:43" ht="15" hidden="1" customHeight="1" x14ac:dyDescent="0.2">
      <c r="AI921" s="53"/>
      <c r="AJ921" s="53"/>
      <c r="AK921" s="54"/>
    </row>
    <row r="922" spans="1:43" ht="15" hidden="1" customHeight="1" x14ac:dyDescent="0.2">
      <c r="AI922" s="53"/>
      <c r="AJ922" s="53"/>
      <c r="AK922" s="54"/>
    </row>
    <row r="923" spans="1:43" ht="15" hidden="1" customHeight="1" x14ac:dyDescent="0.2">
      <c r="AI923" s="53"/>
      <c r="AJ923" s="53"/>
      <c r="AK923" s="54"/>
    </row>
  </sheetData>
  <mergeCells count="2">
    <mergeCell ref="B1:I1"/>
    <mergeCell ref="A8:A9"/>
  </mergeCells>
  <conditionalFormatting sqref="B4:I861 B863:I904 D862:I862">
    <cfRule type="expression" dxfId="25" priority="1">
      <formula>MOD(ROW(),2)=0</formula>
    </cfRule>
  </conditionalFormatting>
  <conditionalFormatting sqref="B862">
    <cfRule type="expression" dxfId="24" priority="2">
      <formula>MOD(ROW(),2)=0</formula>
    </cfRule>
  </conditionalFormatting>
  <conditionalFormatting sqref="C862">
    <cfRule type="expression" dxfId="23" priority="3">
      <formula>MOD(ROW(),2)=0</formula>
    </cfRule>
  </conditionalFormatting>
  <pageMargins left="0.31496062992125984" right="0.31496062992125984" top="0.74803149606299213" bottom="0.74803149606299213" header="0" footer="0"/>
  <pageSetup orientation="portrait"/>
  <rowBreaks count="2" manualBreakCount="2">
    <brk id="917" man="1"/>
    <brk id="831"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K1000"/>
  <sheetViews>
    <sheetView showGridLines="0" workbookViewId="0"/>
  </sheetViews>
  <sheetFormatPr baseColWidth="10" defaultColWidth="14.5" defaultRowHeight="15" customHeight="1" x14ac:dyDescent="0.2"/>
  <cols>
    <col min="1" max="1" width="1.5" customWidth="1"/>
    <col min="2" max="2" width="22.5" customWidth="1"/>
    <col min="3" max="3" width="22" customWidth="1"/>
    <col min="4" max="4" width="24" customWidth="1"/>
    <col min="5" max="10" width="9.1640625" customWidth="1"/>
    <col min="11" max="11" width="2.83203125" customWidth="1"/>
    <col min="12" max="63" width="8.6640625" hidden="1" customWidth="1"/>
  </cols>
  <sheetData>
    <row r="1" spans="1:63" x14ac:dyDescent="0.2">
      <c r="A1" s="43"/>
      <c r="B1" s="214" t="s">
        <v>1914</v>
      </c>
      <c r="C1" s="215"/>
      <c r="D1" s="215"/>
      <c r="E1" s="215"/>
      <c r="F1" s="215"/>
      <c r="G1" s="215"/>
      <c r="H1" s="215"/>
      <c r="I1" s="215"/>
      <c r="J1" s="216"/>
      <c r="AR1" s="58">
        <f>IF([1]Input!C11="Basic",2,IF([1]Input!C11="Deal 1",9,IF([1]Input!C11="Deal 2",16,2)))</f>
        <v>2</v>
      </c>
      <c r="AS1" s="58">
        <f t="shared" ref="AS1:AW1" si="0">AR1+1</f>
        <v>3</v>
      </c>
      <c r="AT1" s="58">
        <f t="shared" si="0"/>
        <v>4</v>
      </c>
      <c r="AU1" s="58">
        <f t="shared" si="0"/>
        <v>5</v>
      </c>
      <c r="AV1" s="58">
        <f t="shared" si="0"/>
        <v>6</v>
      </c>
      <c r="AW1" s="58">
        <f t="shared" si="0"/>
        <v>7</v>
      </c>
    </row>
    <row r="2" spans="1:63" x14ac:dyDescent="0.2">
      <c r="A2" s="43"/>
      <c r="B2" s="86"/>
      <c r="C2" s="86"/>
      <c r="D2" s="86"/>
      <c r="E2" s="86"/>
      <c r="F2" s="86"/>
      <c r="G2" s="86"/>
      <c r="H2" s="86"/>
      <c r="I2" s="86"/>
      <c r="J2" s="86"/>
    </row>
    <row r="3" spans="1:63" x14ac:dyDescent="0.2">
      <c r="A3" s="43"/>
      <c r="B3" s="217" t="s">
        <v>1915</v>
      </c>
      <c r="C3" s="206"/>
      <c r="D3" s="206"/>
      <c r="E3" s="206"/>
      <c r="F3" s="206"/>
      <c r="G3" s="206"/>
      <c r="H3" s="206"/>
      <c r="I3" s="206"/>
      <c r="J3" s="207"/>
      <c r="K3" s="87"/>
      <c r="T3" s="58">
        <v>1</v>
      </c>
      <c r="U3" s="58">
        <v>0.88573000000000002</v>
      </c>
      <c r="V3" s="58">
        <v>1.0889</v>
      </c>
      <c r="W3" s="58">
        <v>7.4661999999999997</v>
      </c>
      <c r="X3" s="58">
        <v>10.6958</v>
      </c>
      <c r="Y3" s="58">
        <v>1.0847</v>
      </c>
      <c r="AR3" s="58" t="s">
        <v>1916</v>
      </c>
      <c r="AY3" s="58" t="s">
        <v>1917</v>
      </c>
      <c r="BF3" s="58" t="s">
        <v>1918</v>
      </c>
    </row>
    <row r="4" spans="1:63" x14ac:dyDescent="0.2">
      <c r="A4" s="43"/>
      <c r="B4" s="88" t="s">
        <v>1919</v>
      </c>
      <c r="C4" s="89" t="s">
        <v>1920</v>
      </c>
      <c r="D4" s="90" t="s">
        <v>1921</v>
      </c>
      <c r="E4" s="91" t="s">
        <v>129</v>
      </c>
      <c r="F4" s="91" t="s">
        <v>113</v>
      </c>
      <c r="G4" s="91" t="s">
        <v>16</v>
      </c>
      <c r="H4" s="91" t="s">
        <v>123</v>
      </c>
      <c r="I4" s="91" t="s">
        <v>119</v>
      </c>
      <c r="J4" s="92" t="s">
        <v>116</v>
      </c>
      <c r="T4" s="58">
        <v>500</v>
      </c>
      <c r="U4" s="58">
        <v>443</v>
      </c>
      <c r="V4" s="58">
        <v>544</v>
      </c>
      <c r="W4" s="58">
        <v>3733</v>
      </c>
      <c r="X4" s="58">
        <v>5348</v>
      </c>
      <c r="Y4" s="58">
        <v>542</v>
      </c>
      <c r="AR4" s="58" t="s">
        <v>129</v>
      </c>
      <c r="AS4" s="58" t="s">
        <v>113</v>
      </c>
      <c r="AT4" s="58" t="s">
        <v>16</v>
      </c>
      <c r="AU4" s="58" t="s">
        <v>123</v>
      </c>
      <c r="AV4" s="58" t="s">
        <v>119</v>
      </c>
      <c r="AW4" s="58" t="s">
        <v>116</v>
      </c>
      <c r="AY4" s="58" t="s">
        <v>129</v>
      </c>
      <c r="AZ4" s="58" t="s">
        <v>113</v>
      </c>
      <c r="BA4" s="58" t="s">
        <v>16</v>
      </c>
      <c r="BB4" s="58" t="s">
        <v>123</v>
      </c>
      <c r="BC4" s="58" t="s">
        <v>119</v>
      </c>
      <c r="BD4" s="58" t="s">
        <v>116</v>
      </c>
      <c r="BF4" s="58" t="s">
        <v>129</v>
      </c>
      <c r="BG4" s="58" t="s">
        <v>113</v>
      </c>
      <c r="BH4" s="58" t="s">
        <v>16</v>
      </c>
      <c r="BI4" s="58" t="s">
        <v>123</v>
      </c>
      <c r="BJ4" s="58" t="s">
        <v>119</v>
      </c>
      <c r="BK4" s="58" t="s">
        <v>116</v>
      </c>
    </row>
    <row r="5" spans="1:63" x14ac:dyDescent="0.2">
      <c r="A5" s="43"/>
      <c r="B5" s="218" t="s">
        <v>40</v>
      </c>
      <c r="C5" s="93" t="s">
        <v>1922</v>
      </c>
      <c r="D5" s="94" t="s">
        <v>1923</v>
      </c>
      <c r="E5" s="95">
        <f t="shared" ref="E5:J5" si="1">VLOOKUP($AQ5,$AQ:$BR,AR$1,FALSE)</f>
        <v>1</v>
      </c>
      <c r="F5" s="95">
        <f t="shared" si="1"/>
        <v>1</v>
      </c>
      <c r="G5" s="95">
        <f t="shared" si="1"/>
        <v>1.0900000000000001</v>
      </c>
      <c r="H5" s="95">
        <f t="shared" si="1"/>
        <v>7.47</v>
      </c>
      <c r="I5" s="95">
        <f t="shared" si="1"/>
        <v>10.7</v>
      </c>
      <c r="J5" s="96">
        <f t="shared" si="1"/>
        <v>1.08</v>
      </c>
      <c r="AQ5" s="58" t="s">
        <v>1924</v>
      </c>
      <c r="AR5" s="58">
        <v>1</v>
      </c>
      <c r="AS5" s="58">
        <v>1</v>
      </c>
      <c r="AT5" s="58">
        <v>1.0900000000000001</v>
      </c>
      <c r="AU5" s="58">
        <v>7.47</v>
      </c>
      <c r="AV5" s="58">
        <v>10.7</v>
      </c>
      <c r="AW5" s="58">
        <v>1.08</v>
      </c>
      <c r="AY5" s="58">
        <v>1</v>
      </c>
      <c r="AZ5" s="58">
        <v>1</v>
      </c>
      <c r="BA5" s="58">
        <v>1.0900000000000001</v>
      </c>
      <c r="BB5" s="58">
        <v>7.47</v>
      </c>
      <c r="BC5" s="58">
        <v>10.7</v>
      </c>
      <c r="BD5" s="58">
        <v>1.08</v>
      </c>
      <c r="BF5" s="58">
        <v>1</v>
      </c>
      <c r="BG5" s="58">
        <v>1</v>
      </c>
      <c r="BH5" s="58">
        <v>1.0900000000000001</v>
      </c>
      <c r="BI5" s="58">
        <v>7.47</v>
      </c>
      <c r="BJ5" s="58">
        <v>10.7</v>
      </c>
      <c r="BK5" s="58">
        <v>1.08</v>
      </c>
    </row>
    <row r="6" spans="1:63" x14ac:dyDescent="0.2">
      <c r="A6" s="43"/>
      <c r="B6" s="219"/>
      <c r="C6" s="37" t="s">
        <v>1925</v>
      </c>
      <c r="D6" s="37" t="s">
        <v>1923</v>
      </c>
      <c r="E6" s="97">
        <f t="shared" ref="E6:J6" si="2">VLOOKUP($AQ6,$AQ:$BR,AR$1,FALSE)</f>
        <v>0</v>
      </c>
      <c r="F6" s="97">
        <f t="shared" si="2"/>
        <v>0</v>
      </c>
      <c r="G6" s="97">
        <f t="shared" si="2"/>
        <v>0</v>
      </c>
      <c r="H6" s="97">
        <f t="shared" si="2"/>
        <v>0</v>
      </c>
      <c r="I6" s="97">
        <f t="shared" si="2"/>
        <v>0</v>
      </c>
      <c r="J6" s="98">
        <f t="shared" si="2"/>
        <v>0</v>
      </c>
      <c r="AQ6" s="58" t="s">
        <v>1926</v>
      </c>
      <c r="AR6" s="58">
        <v>0</v>
      </c>
      <c r="AS6" s="58">
        <v>0</v>
      </c>
      <c r="AT6" s="58">
        <v>0</v>
      </c>
      <c r="AU6" s="58">
        <v>0</v>
      </c>
      <c r="AV6" s="58">
        <v>0</v>
      </c>
      <c r="AW6" s="58">
        <v>0</v>
      </c>
      <c r="AY6" s="58">
        <v>0</v>
      </c>
      <c r="AZ6" s="58">
        <v>0</v>
      </c>
      <c r="BA6" s="58">
        <v>0</v>
      </c>
      <c r="BB6" s="58">
        <v>0</v>
      </c>
      <c r="BC6" s="58">
        <v>0</v>
      </c>
      <c r="BD6" s="58">
        <v>0</v>
      </c>
      <c r="BF6" s="58">
        <v>0</v>
      </c>
      <c r="BG6" s="58">
        <v>0</v>
      </c>
      <c r="BH6" s="58">
        <v>0</v>
      </c>
      <c r="BI6" s="58">
        <v>0</v>
      </c>
      <c r="BJ6" s="58">
        <v>0</v>
      </c>
      <c r="BK6" s="58">
        <v>0</v>
      </c>
    </row>
    <row r="7" spans="1:63" x14ac:dyDescent="0.2">
      <c r="A7" s="43"/>
      <c r="B7" s="219"/>
      <c r="C7" s="37" t="s">
        <v>1927</v>
      </c>
      <c r="D7" s="37" t="s">
        <v>1923</v>
      </c>
      <c r="E7" s="97">
        <f t="shared" ref="E7:J7" si="3">VLOOKUP($AQ7,$AQ:$BR,AR$1,FALSE)</f>
        <v>1</v>
      </c>
      <c r="F7" s="97">
        <f t="shared" si="3"/>
        <v>1</v>
      </c>
      <c r="G7" s="97">
        <f t="shared" si="3"/>
        <v>1.0900000000000001</v>
      </c>
      <c r="H7" s="97">
        <f t="shared" si="3"/>
        <v>7.47</v>
      </c>
      <c r="I7" s="97">
        <f t="shared" si="3"/>
        <v>10.7</v>
      </c>
      <c r="J7" s="98">
        <f t="shared" si="3"/>
        <v>1.08</v>
      </c>
      <c r="AQ7" s="58" t="s">
        <v>1928</v>
      </c>
      <c r="AR7" s="58">
        <v>1</v>
      </c>
      <c r="AS7" s="58">
        <v>1</v>
      </c>
      <c r="AT7" s="58">
        <v>1.0900000000000001</v>
      </c>
      <c r="AU7" s="58">
        <v>7.47</v>
      </c>
      <c r="AV7" s="58">
        <v>10.7</v>
      </c>
      <c r="AW7" s="58">
        <v>1.08</v>
      </c>
      <c r="AY7" s="58">
        <v>1</v>
      </c>
      <c r="AZ7" s="58">
        <v>1</v>
      </c>
      <c r="BA7" s="58">
        <v>1.0900000000000001</v>
      </c>
      <c r="BB7" s="58">
        <v>7.47</v>
      </c>
      <c r="BC7" s="58">
        <v>10.7</v>
      </c>
      <c r="BD7" s="58">
        <v>1.08</v>
      </c>
      <c r="BF7" s="58">
        <v>0</v>
      </c>
      <c r="BG7" s="58">
        <v>0</v>
      </c>
      <c r="BH7" s="58">
        <v>0</v>
      </c>
      <c r="BI7" s="58">
        <v>0</v>
      </c>
      <c r="BJ7" s="58">
        <v>0</v>
      </c>
      <c r="BK7" s="58">
        <v>0</v>
      </c>
    </row>
    <row r="8" spans="1:63" x14ac:dyDescent="0.2">
      <c r="A8" s="43"/>
      <c r="B8" s="220"/>
      <c r="C8" s="99" t="s">
        <v>1929</v>
      </c>
      <c r="D8" s="99" t="s">
        <v>1923</v>
      </c>
      <c r="E8" s="100">
        <f t="shared" ref="E8:J8" si="4">VLOOKUP($AQ8,$AQ:$BR,AR$1,FALSE)</f>
        <v>1</v>
      </c>
      <c r="F8" s="100">
        <f t="shared" si="4"/>
        <v>1</v>
      </c>
      <c r="G8" s="100">
        <f t="shared" si="4"/>
        <v>1.0900000000000001</v>
      </c>
      <c r="H8" s="100">
        <f t="shared" si="4"/>
        <v>7.47</v>
      </c>
      <c r="I8" s="100">
        <f t="shared" si="4"/>
        <v>10.7</v>
      </c>
      <c r="J8" s="101">
        <f t="shared" si="4"/>
        <v>1.08</v>
      </c>
      <c r="AQ8" s="58" t="s">
        <v>1930</v>
      </c>
      <c r="AR8" s="58">
        <v>1</v>
      </c>
      <c r="AS8" s="58">
        <v>1</v>
      </c>
      <c r="AT8" s="58">
        <v>1.0900000000000001</v>
      </c>
      <c r="AU8" s="58">
        <v>7.47</v>
      </c>
      <c r="AV8" s="58">
        <v>10.7</v>
      </c>
      <c r="AW8" s="58">
        <v>1.08</v>
      </c>
      <c r="AY8" s="58">
        <v>1</v>
      </c>
      <c r="AZ8" s="58">
        <v>1</v>
      </c>
      <c r="BA8" s="58">
        <v>1.0900000000000001</v>
      </c>
      <c r="BB8" s="58">
        <v>7.47</v>
      </c>
      <c r="BC8" s="58">
        <v>10.7</v>
      </c>
      <c r="BD8" s="58">
        <v>1.08</v>
      </c>
      <c r="BF8" s="58">
        <v>0</v>
      </c>
      <c r="BG8" s="58">
        <v>0</v>
      </c>
      <c r="BH8" s="58">
        <v>0</v>
      </c>
      <c r="BI8" s="58">
        <v>0</v>
      </c>
      <c r="BJ8" s="58">
        <v>0</v>
      </c>
      <c r="BK8" s="58">
        <v>0</v>
      </c>
    </row>
    <row r="9" spans="1:63" x14ac:dyDescent="0.2">
      <c r="A9" s="43"/>
      <c r="B9" s="102"/>
      <c r="C9" s="103"/>
      <c r="D9" s="37"/>
      <c r="E9" s="104"/>
      <c r="F9" s="104"/>
      <c r="G9" s="104"/>
      <c r="H9" s="104"/>
      <c r="I9" s="104"/>
      <c r="J9" s="104"/>
    </row>
    <row r="10" spans="1:63" x14ac:dyDescent="0.2">
      <c r="A10" s="43"/>
      <c r="B10" s="221" t="s">
        <v>1931</v>
      </c>
      <c r="C10" s="215"/>
      <c r="D10" s="215"/>
      <c r="E10" s="215"/>
      <c r="F10" s="215"/>
      <c r="G10" s="215"/>
      <c r="H10" s="215"/>
      <c r="I10" s="215"/>
      <c r="J10" s="216"/>
    </row>
    <row r="11" spans="1:63" x14ac:dyDescent="0.2">
      <c r="A11" s="43"/>
      <c r="B11" s="88" t="s">
        <v>1919</v>
      </c>
      <c r="C11" s="89" t="s">
        <v>1920</v>
      </c>
      <c r="D11" s="90" t="s">
        <v>1921</v>
      </c>
      <c r="E11" s="91" t="s">
        <v>129</v>
      </c>
      <c r="F11" s="91" t="s">
        <v>113</v>
      </c>
      <c r="G11" s="91" t="s">
        <v>16</v>
      </c>
      <c r="H11" s="91" t="s">
        <v>123</v>
      </c>
      <c r="I11" s="91" t="s">
        <v>119</v>
      </c>
      <c r="J11" s="92" t="s">
        <v>116</v>
      </c>
    </row>
    <row r="12" spans="1:63" x14ac:dyDescent="0.2">
      <c r="A12" s="43"/>
      <c r="B12" s="218" t="s">
        <v>40</v>
      </c>
      <c r="C12" s="93" t="s">
        <v>1932</v>
      </c>
      <c r="D12" s="94" t="s">
        <v>1923</v>
      </c>
      <c r="E12" s="95">
        <f t="shared" ref="E12:J12" si="5">VLOOKUP($AQ12,$AQ:$BR,AR$1,FALSE)</f>
        <v>0</v>
      </c>
      <c r="F12" s="95">
        <f t="shared" si="5"/>
        <v>0</v>
      </c>
      <c r="G12" s="95">
        <f t="shared" si="5"/>
        <v>0</v>
      </c>
      <c r="H12" s="95">
        <f t="shared" si="5"/>
        <v>0</v>
      </c>
      <c r="I12" s="95">
        <f t="shared" si="5"/>
        <v>0</v>
      </c>
      <c r="J12" s="96">
        <f t="shared" si="5"/>
        <v>0</v>
      </c>
      <c r="AQ12" s="58" t="s">
        <v>1933</v>
      </c>
      <c r="AR12" s="58">
        <v>0</v>
      </c>
      <c r="AS12" s="58">
        <v>0</v>
      </c>
      <c r="AT12" s="58">
        <v>0</v>
      </c>
      <c r="AU12" s="58">
        <v>0</v>
      </c>
      <c r="AV12" s="58">
        <v>0</v>
      </c>
      <c r="AW12" s="58">
        <v>0</v>
      </c>
      <c r="AY12" s="58">
        <v>0</v>
      </c>
      <c r="AZ12" s="58">
        <v>0</v>
      </c>
      <c r="BA12" s="58">
        <v>0</v>
      </c>
      <c r="BB12" s="58">
        <v>0</v>
      </c>
      <c r="BC12" s="58">
        <v>0</v>
      </c>
      <c r="BD12" s="58">
        <v>0</v>
      </c>
      <c r="BF12" s="58">
        <v>0</v>
      </c>
      <c r="BG12" s="58">
        <v>0</v>
      </c>
      <c r="BH12" s="58">
        <v>0</v>
      </c>
      <c r="BI12" s="58">
        <v>0</v>
      </c>
      <c r="BJ12" s="58">
        <v>0</v>
      </c>
      <c r="BK12" s="58">
        <v>0</v>
      </c>
    </row>
    <row r="13" spans="1:63" x14ac:dyDescent="0.2">
      <c r="A13" s="43"/>
      <c r="B13" s="219"/>
      <c r="C13" s="37" t="s">
        <v>1925</v>
      </c>
      <c r="D13" s="37" t="s">
        <v>1923</v>
      </c>
      <c r="E13" s="97">
        <f t="shared" ref="E13:J13" si="6">VLOOKUP($AQ13,$AQ:$BR,AR$1,FALSE)</f>
        <v>0.2</v>
      </c>
      <c r="F13" s="97">
        <f t="shared" si="6"/>
        <v>0.2</v>
      </c>
      <c r="G13" s="97">
        <f t="shared" si="6"/>
        <v>0.22</v>
      </c>
      <c r="H13" s="97">
        <f t="shared" si="6"/>
        <v>1.49</v>
      </c>
      <c r="I13" s="97">
        <f t="shared" si="6"/>
        <v>2.14</v>
      </c>
      <c r="J13" s="98">
        <f t="shared" si="6"/>
        <v>0.22</v>
      </c>
      <c r="AQ13" s="58" t="s">
        <v>1934</v>
      </c>
      <c r="AR13" s="58">
        <v>0.2</v>
      </c>
      <c r="AS13" s="58">
        <v>0.2</v>
      </c>
      <c r="AT13" s="58">
        <v>0.22</v>
      </c>
      <c r="AU13" s="58">
        <v>1.49</v>
      </c>
      <c r="AV13" s="58">
        <v>2.14</v>
      </c>
      <c r="AW13" s="58">
        <v>0.22</v>
      </c>
      <c r="AY13" s="58">
        <v>0.1</v>
      </c>
      <c r="AZ13" s="58">
        <v>0.1</v>
      </c>
      <c r="BA13" s="58">
        <v>0.11</v>
      </c>
      <c r="BB13" s="58">
        <v>0.75</v>
      </c>
      <c r="BC13" s="58">
        <v>1.07</v>
      </c>
      <c r="BD13" s="58">
        <v>0.11</v>
      </c>
      <c r="BF13" s="58">
        <v>0.1</v>
      </c>
      <c r="BG13" s="58">
        <v>0.1</v>
      </c>
      <c r="BH13" s="58">
        <v>0.11</v>
      </c>
      <c r="BI13" s="58">
        <v>0.75</v>
      </c>
      <c r="BJ13" s="58">
        <v>1.07</v>
      </c>
      <c r="BK13" s="58">
        <v>0.11</v>
      </c>
    </row>
    <row r="14" spans="1:63" x14ac:dyDescent="0.2">
      <c r="A14" s="43"/>
      <c r="B14" s="219"/>
      <c r="C14" s="37" t="s">
        <v>1927</v>
      </c>
      <c r="D14" s="37" t="s">
        <v>1923</v>
      </c>
      <c r="E14" s="97">
        <f t="shared" ref="E14:J14" si="7">VLOOKUP($AQ14,$AQ:$BR,AR$1,FALSE)</f>
        <v>0.2</v>
      </c>
      <c r="F14" s="97">
        <f t="shared" si="7"/>
        <v>0.2</v>
      </c>
      <c r="G14" s="97">
        <f t="shared" si="7"/>
        <v>0.22</v>
      </c>
      <c r="H14" s="97">
        <f t="shared" si="7"/>
        <v>1.49</v>
      </c>
      <c r="I14" s="97">
        <f t="shared" si="7"/>
        <v>2.14</v>
      </c>
      <c r="J14" s="98">
        <f t="shared" si="7"/>
        <v>0.22</v>
      </c>
      <c r="AQ14" s="58" t="s">
        <v>1935</v>
      </c>
      <c r="AR14" s="58">
        <v>0.2</v>
      </c>
      <c r="AS14" s="58">
        <v>0.2</v>
      </c>
      <c r="AT14" s="58">
        <v>0.22</v>
      </c>
      <c r="AU14" s="58">
        <v>1.49</v>
      </c>
      <c r="AV14" s="58">
        <v>2.14</v>
      </c>
      <c r="AW14" s="58">
        <v>0.22</v>
      </c>
      <c r="AY14" s="58">
        <v>0.1</v>
      </c>
      <c r="AZ14" s="58">
        <v>0.1</v>
      </c>
      <c r="BA14" s="58">
        <v>0.11</v>
      </c>
      <c r="BB14" s="58">
        <v>0.75</v>
      </c>
      <c r="BC14" s="58">
        <v>1.07</v>
      </c>
      <c r="BD14" s="58">
        <v>0.11</v>
      </c>
      <c r="BF14" s="58">
        <v>0</v>
      </c>
      <c r="BG14" s="58">
        <v>0</v>
      </c>
      <c r="BH14" s="58">
        <v>0</v>
      </c>
      <c r="BI14" s="58">
        <v>0</v>
      </c>
      <c r="BJ14" s="58">
        <v>0</v>
      </c>
      <c r="BK14" s="58">
        <v>0</v>
      </c>
    </row>
    <row r="15" spans="1:63" x14ac:dyDescent="0.2">
      <c r="A15" s="43"/>
      <c r="B15" s="220"/>
      <c r="C15" s="105" t="s">
        <v>1929</v>
      </c>
      <c r="D15" s="99" t="s">
        <v>1923</v>
      </c>
      <c r="E15" s="100">
        <f t="shared" ref="E15:J15" si="8">VLOOKUP($AQ15,$AQ:$BR,AR$1,FALSE)</f>
        <v>0</v>
      </c>
      <c r="F15" s="100">
        <f t="shared" si="8"/>
        <v>0</v>
      </c>
      <c r="G15" s="100">
        <f t="shared" si="8"/>
        <v>0</v>
      </c>
      <c r="H15" s="100">
        <f t="shared" si="8"/>
        <v>0</v>
      </c>
      <c r="I15" s="100">
        <f t="shared" si="8"/>
        <v>0</v>
      </c>
      <c r="J15" s="101">
        <f t="shared" si="8"/>
        <v>0</v>
      </c>
      <c r="AQ15" s="58" t="s">
        <v>1936</v>
      </c>
      <c r="AR15" s="58">
        <v>0</v>
      </c>
      <c r="AS15" s="58">
        <v>0</v>
      </c>
      <c r="AT15" s="58">
        <v>0</v>
      </c>
      <c r="AU15" s="58">
        <v>0</v>
      </c>
      <c r="AV15" s="58">
        <v>0</v>
      </c>
      <c r="AW15" s="58">
        <v>0</v>
      </c>
      <c r="AY15" s="58">
        <v>0</v>
      </c>
      <c r="AZ15" s="58">
        <v>0</v>
      </c>
      <c r="BA15" s="58">
        <v>0</v>
      </c>
      <c r="BB15" s="58">
        <v>0</v>
      </c>
      <c r="BC15" s="58">
        <v>0</v>
      </c>
      <c r="BD15" s="58">
        <v>0</v>
      </c>
      <c r="BF15" s="58">
        <v>0</v>
      </c>
      <c r="BG15" s="58">
        <v>0</v>
      </c>
      <c r="BH15" s="58">
        <v>0</v>
      </c>
      <c r="BI15" s="58">
        <v>0</v>
      </c>
      <c r="BJ15" s="58">
        <v>0</v>
      </c>
      <c r="BK15" s="58">
        <v>0</v>
      </c>
    </row>
    <row r="17" spans="2:2" x14ac:dyDescent="0.2">
      <c r="B17" s="58" t="s">
        <v>1937</v>
      </c>
    </row>
    <row r="21" spans="2:2" ht="15.75" customHeight="1" x14ac:dyDescent="0.2"/>
    <row r="22" spans="2:2" ht="15.75" customHeight="1" x14ac:dyDescent="0.2"/>
    <row r="23" spans="2:2" ht="15.75" customHeight="1" x14ac:dyDescent="0.2"/>
    <row r="24" spans="2:2" ht="15.75" customHeight="1" x14ac:dyDescent="0.2"/>
    <row r="25" spans="2:2" ht="15.75" customHeight="1" x14ac:dyDescent="0.2"/>
    <row r="26" spans="2:2" ht="15.75" customHeight="1" x14ac:dyDescent="0.2"/>
    <row r="27" spans="2:2" ht="15.75" customHeight="1" x14ac:dyDescent="0.2"/>
    <row r="28" spans="2:2" ht="15.75" customHeight="1" x14ac:dyDescent="0.2"/>
    <row r="29" spans="2:2" ht="15.75" customHeight="1" x14ac:dyDescent="0.2"/>
    <row r="30" spans="2:2" ht="15.75" customHeight="1" x14ac:dyDescent="0.2"/>
    <row r="31" spans="2:2" ht="15.75" customHeight="1" x14ac:dyDescent="0.2"/>
    <row r="32" spans="2:2" ht="15.75" customHeight="1" x14ac:dyDescent="0.2"/>
    <row r="33" ht="15.75" customHeight="1" x14ac:dyDescent="0.2"/>
    <row r="34" ht="15.75" customHeight="1" x14ac:dyDescent="0.2"/>
    <row r="35" ht="15.75" customHeight="1" x14ac:dyDescent="0.2"/>
    <row r="36" ht="15.75" customHeight="1" x14ac:dyDescent="0.2"/>
    <row r="37" ht="15.75" customHeight="1" x14ac:dyDescent="0.2"/>
    <row r="38" ht="15.75" customHeight="1" x14ac:dyDescent="0.2"/>
    <row r="39" ht="15.75" customHeight="1" x14ac:dyDescent="0.2"/>
    <row r="40" ht="15.75" customHeight="1" x14ac:dyDescent="0.2"/>
    <row r="41" ht="15.75" customHeight="1" x14ac:dyDescent="0.2"/>
    <row r="42" ht="15.75" customHeight="1" x14ac:dyDescent="0.2"/>
    <row r="43" ht="15.75" customHeight="1" x14ac:dyDescent="0.2"/>
    <row r="44" ht="15.75" customHeight="1" x14ac:dyDescent="0.2"/>
    <row r="45" ht="15.75" customHeight="1" x14ac:dyDescent="0.2"/>
    <row r="46" ht="15.75" customHeight="1" x14ac:dyDescent="0.2"/>
    <row r="47" ht="15.75" customHeight="1" x14ac:dyDescent="0.2"/>
    <row r="48" ht="15.75" customHeight="1" x14ac:dyDescent="0.2"/>
    <row r="49" ht="15.75" customHeight="1" x14ac:dyDescent="0.2"/>
    <row r="50" ht="15.75" customHeight="1" x14ac:dyDescent="0.2"/>
    <row r="51" ht="15.75" customHeight="1" x14ac:dyDescent="0.2"/>
    <row r="52" ht="15.75" customHeight="1" x14ac:dyDescent="0.2"/>
    <row r="53" ht="15.75" customHeight="1" x14ac:dyDescent="0.2"/>
    <row r="54" ht="15.75" customHeight="1" x14ac:dyDescent="0.2"/>
    <row r="55" ht="15.75" customHeight="1" x14ac:dyDescent="0.2"/>
    <row r="56" ht="15.75" customHeight="1" x14ac:dyDescent="0.2"/>
    <row r="57" ht="15.75" customHeight="1" x14ac:dyDescent="0.2"/>
    <row r="58" ht="15.75" customHeight="1" x14ac:dyDescent="0.2"/>
    <row r="59" ht="15.75" customHeight="1" x14ac:dyDescent="0.2"/>
    <row r="60" ht="15.75" customHeight="1" x14ac:dyDescent="0.2"/>
    <row r="61" ht="15.75" customHeight="1" x14ac:dyDescent="0.2"/>
    <row r="62" ht="15.75" customHeight="1" x14ac:dyDescent="0.2"/>
    <row r="63" ht="15.75" customHeight="1" x14ac:dyDescent="0.2"/>
    <row r="64" ht="15.75" customHeight="1" x14ac:dyDescent="0.2"/>
    <row r="65" ht="15.75" customHeight="1" x14ac:dyDescent="0.2"/>
    <row r="66" ht="15.75" customHeight="1" x14ac:dyDescent="0.2"/>
    <row r="67" ht="15.75" customHeight="1" x14ac:dyDescent="0.2"/>
    <row r="68" ht="15.75" customHeight="1" x14ac:dyDescent="0.2"/>
    <row r="69" ht="15.75" customHeight="1" x14ac:dyDescent="0.2"/>
    <row r="70" ht="15.75" customHeight="1" x14ac:dyDescent="0.2"/>
    <row r="71" ht="15.75" customHeight="1" x14ac:dyDescent="0.2"/>
    <row r="72" ht="15.75" customHeight="1" x14ac:dyDescent="0.2"/>
    <row r="73" ht="15.75" customHeight="1" x14ac:dyDescent="0.2"/>
    <row r="74" ht="15.75" customHeight="1" x14ac:dyDescent="0.2"/>
    <row r="75" ht="15.75" customHeight="1" x14ac:dyDescent="0.2"/>
    <row r="76" ht="15.75" customHeight="1" x14ac:dyDescent="0.2"/>
    <row r="77" ht="15.75" customHeight="1" x14ac:dyDescent="0.2"/>
    <row r="78" ht="15.75" customHeight="1" x14ac:dyDescent="0.2"/>
    <row r="79" ht="15.75" customHeight="1" x14ac:dyDescent="0.2"/>
    <row r="80" ht="15.75" customHeight="1" x14ac:dyDescent="0.2"/>
    <row r="81" ht="15.75" customHeight="1" x14ac:dyDescent="0.2"/>
    <row r="82" ht="15.75" customHeight="1" x14ac:dyDescent="0.2"/>
    <row r="83" ht="15.75" customHeight="1" x14ac:dyDescent="0.2"/>
    <row r="84" ht="15.75" customHeight="1" x14ac:dyDescent="0.2"/>
    <row r="85" ht="15.75" customHeight="1" x14ac:dyDescent="0.2"/>
    <row r="86" ht="15.75" customHeight="1" x14ac:dyDescent="0.2"/>
    <row r="87" ht="15.75" customHeight="1" x14ac:dyDescent="0.2"/>
    <row r="88" ht="15.75" customHeight="1" x14ac:dyDescent="0.2"/>
    <row r="89" ht="15.75" customHeight="1" x14ac:dyDescent="0.2"/>
    <row r="90" ht="15.75" customHeight="1" x14ac:dyDescent="0.2"/>
    <row r="91" ht="15.75" customHeight="1" x14ac:dyDescent="0.2"/>
    <row r="92" ht="15.75" customHeight="1" x14ac:dyDescent="0.2"/>
    <row r="93" ht="15.75" customHeight="1" x14ac:dyDescent="0.2"/>
    <row r="94" ht="15.75" customHeight="1" x14ac:dyDescent="0.2"/>
    <row r="95" ht="15.75" customHeight="1" x14ac:dyDescent="0.2"/>
    <row r="96" ht="15.75" customHeight="1" x14ac:dyDescent="0.2"/>
    <row r="97" ht="15.75" customHeight="1" x14ac:dyDescent="0.2"/>
    <row r="98" ht="15.75" customHeight="1" x14ac:dyDescent="0.2"/>
    <row r="99" ht="15.75" customHeight="1" x14ac:dyDescent="0.2"/>
    <row r="100" ht="15.75" customHeight="1" x14ac:dyDescent="0.2"/>
    <row r="101" ht="15.75" customHeight="1" x14ac:dyDescent="0.2"/>
    <row r="102" ht="15.75" customHeight="1" x14ac:dyDescent="0.2"/>
    <row r="103" ht="15.75" customHeight="1" x14ac:dyDescent="0.2"/>
    <row r="104" ht="15.75" customHeight="1" x14ac:dyDescent="0.2"/>
    <row r="105" ht="15.75" customHeight="1" x14ac:dyDescent="0.2"/>
    <row r="106" ht="15.75" customHeight="1" x14ac:dyDescent="0.2"/>
    <row r="107" ht="15.75" customHeight="1" x14ac:dyDescent="0.2"/>
    <row r="108" ht="15.75" customHeight="1" x14ac:dyDescent="0.2"/>
    <row r="109" ht="15.75" customHeight="1" x14ac:dyDescent="0.2"/>
    <row r="110" ht="15.75" customHeight="1" x14ac:dyDescent="0.2"/>
    <row r="111" ht="15.75" customHeight="1" x14ac:dyDescent="0.2"/>
    <row r="112"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5.75" customHeight="1" x14ac:dyDescent="0.2"/>
    <row r="121" ht="15.75" customHeight="1" x14ac:dyDescent="0.2"/>
    <row r="122" ht="15.75" customHeight="1" x14ac:dyDescent="0.2"/>
    <row r="123" ht="15.75" customHeight="1" x14ac:dyDescent="0.2"/>
    <row r="124" ht="15.75" customHeight="1" x14ac:dyDescent="0.2"/>
    <row r="125" ht="15.75" customHeight="1" x14ac:dyDescent="0.2"/>
    <row r="126" ht="15.75" customHeight="1" x14ac:dyDescent="0.2"/>
    <row r="127" ht="15.75" customHeight="1" x14ac:dyDescent="0.2"/>
    <row r="128" ht="15.75" customHeight="1" x14ac:dyDescent="0.2"/>
    <row r="129" ht="15.75" customHeight="1" x14ac:dyDescent="0.2"/>
    <row r="130" ht="15.75" customHeight="1" x14ac:dyDescent="0.2"/>
    <row r="131" ht="15.75" customHeight="1" x14ac:dyDescent="0.2"/>
    <row r="132" ht="15.75" customHeight="1" x14ac:dyDescent="0.2"/>
    <row r="133" ht="15.75" customHeight="1" x14ac:dyDescent="0.2"/>
    <row r="134" ht="15.75" customHeight="1" x14ac:dyDescent="0.2"/>
    <row r="135" ht="15.75" customHeight="1" x14ac:dyDescent="0.2"/>
    <row r="136" ht="15.75" customHeight="1" x14ac:dyDescent="0.2"/>
    <row r="137" ht="15.75" customHeight="1" x14ac:dyDescent="0.2"/>
    <row r="138" ht="15.75" customHeight="1" x14ac:dyDescent="0.2"/>
    <row r="139" ht="15.75" customHeight="1" x14ac:dyDescent="0.2"/>
    <row r="140" ht="15.75" customHeight="1" x14ac:dyDescent="0.2"/>
    <row r="141" ht="15.75" customHeight="1" x14ac:dyDescent="0.2"/>
    <row r="142" ht="15.75" customHeight="1" x14ac:dyDescent="0.2"/>
    <row r="143" ht="15.75" customHeight="1" x14ac:dyDescent="0.2"/>
    <row r="144" ht="15.75" customHeight="1" x14ac:dyDescent="0.2"/>
    <row r="145" ht="15.75" customHeight="1" x14ac:dyDescent="0.2"/>
    <row r="146" ht="15.75" customHeight="1" x14ac:dyDescent="0.2"/>
    <row r="147" ht="15.75" customHeight="1" x14ac:dyDescent="0.2"/>
    <row r="148" ht="15.75" customHeight="1" x14ac:dyDescent="0.2"/>
    <row r="149" ht="15.75" customHeight="1" x14ac:dyDescent="0.2"/>
    <row r="150" ht="15.75" customHeight="1" x14ac:dyDescent="0.2"/>
    <row r="151" ht="15.75" customHeight="1" x14ac:dyDescent="0.2"/>
    <row r="152" ht="15.75" customHeight="1" x14ac:dyDescent="0.2"/>
    <row r="153" ht="15.75" customHeight="1" x14ac:dyDescent="0.2"/>
    <row r="154" ht="15.75" customHeight="1" x14ac:dyDescent="0.2"/>
    <row r="155" ht="15.75" customHeight="1" x14ac:dyDescent="0.2"/>
    <row r="156" ht="15.75" customHeight="1" x14ac:dyDescent="0.2"/>
    <row r="157" ht="15.75" customHeight="1" x14ac:dyDescent="0.2"/>
    <row r="158" ht="15.75" customHeight="1" x14ac:dyDescent="0.2"/>
    <row r="159" ht="15.75" customHeight="1" x14ac:dyDescent="0.2"/>
    <row r="160"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5">
    <mergeCell ref="B1:J1"/>
    <mergeCell ref="B3:J3"/>
    <mergeCell ref="B5:B8"/>
    <mergeCell ref="B10:J10"/>
    <mergeCell ref="B12:B15"/>
  </mergeCells>
  <conditionalFormatting sqref="C5:J8 C9:E9">
    <cfRule type="expression" dxfId="22" priority="1">
      <formula>MOD(ROW(),2)=0</formula>
    </cfRule>
  </conditionalFormatting>
  <conditionalFormatting sqref="C12:D14">
    <cfRule type="expression" dxfId="21" priority="2">
      <formula>MOD(ROW(),2)=0</formula>
    </cfRule>
  </conditionalFormatting>
  <conditionalFormatting sqref="E12:J14">
    <cfRule type="expression" dxfId="20" priority="3">
      <formula>MOD(ROW(),2)=0</formula>
    </cfRule>
  </conditionalFormatting>
  <conditionalFormatting sqref="C15:J15">
    <cfRule type="expression" dxfId="19" priority="4">
      <formula>MOD(ROW(),2)=0</formula>
    </cfRule>
  </conditionalFormatting>
  <pageMargins left="0.7" right="0.7" top="0.75" bottom="0.75" header="0" footer="0"/>
  <pageSetup orientation="portrait"/>
  <colBreaks count="1" manualBreakCount="1">
    <brk id="11"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197344-E40A-ED47-8E1C-D13172274207}">
  <dimension ref="A1:T1000"/>
  <sheetViews>
    <sheetView showGridLines="0" topLeftCell="A173" workbookViewId="0">
      <selection activeCell="H198" sqref="H198"/>
    </sheetView>
  </sheetViews>
  <sheetFormatPr baseColWidth="10" defaultColWidth="14.5" defaultRowHeight="15" customHeight="1" x14ac:dyDescent="0.2"/>
  <cols>
    <col min="1" max="1" width="1.5" style="181" customWidth="1"/>
    <col min="2" max="2" width="17" style="181" customWidth="1"/>
    <col min="3" max="3" width="27.5" style="181" customWidth="1"/>
    <col min="4" max="4" width="12.5" style="181" customWidth="1"/>
    <col min="5" max="5" width="17.33203125" style="181" customWidth="1"/>
    <col min="6" max="6" width="10.5" style="181" customWidth="1"/>
    <col min="7" max="7" width="12.1640625" style="181" customWidth="1"/>
    <col min="8" max="8" width="12.1640625" style="182" customWidth="1"/>
    <col min="9" max="9" width="11.5" style="181" customWidth="1"/>
    <col min="10" max="10" width="13.6640625" style="181" customWidth="1"/>
    <col min="11" max="11" width="10.6640625" style="181" customWidth="1"/>
    <col min="12" max="13" width="15.5" style="181" customWidth="1"/>
    <col min="14" max="14" width="15.33203125" style="181" customWidth="1"/>
    <col min="15" max="15" width="16.1640625" style="181" customWidth="1"/>
    <col min="16" max="16" width="16.83203125" style="181" customWidth="1"/>
    <col min="17" max="17" width="12.5" style="181" customWidth="1"/>
    <col min="18" max="26" width="9.1640625" style="181" customWidth="1"/>
    <col min="27" max="16384" width="14.5" style="181"/>
  </cols>
  <sheetData>
    <row r="1" spans="1:20" ht="14.25" customHeight="1" x14ac:dyDescent="0.2">
      <c r="A1" s="186"/>
      <c r="E1" s="185"/>
      <c r="J1" s="201"/>
    </row>
    <row r="2" spans="1:20" ht="14.25" customHeight="1" x14ac:dyDescent="0.2">
      <c r="A2" s="186"/>
      <c r="E2" s="185"/>
      <c r="J2" s="222" t="s">
        <v>2464</v>
      </c>
      <c r="K2" s="223"/>
    </row>
    <row r="3" spans="1:20" ht="14.25" customHeight="1" x14ac:dyDescent="0.2">
      <c r="A3" s="186"/>
      <c r="E3" s="185"/>
    </row>
    <row r="4" spans="1:20" ht="21" customHeight="1" x14ac:dyDescent="0.2">
      <c r="A4" s="186"/>
      <c r="B4" s="224" t="s">
        <v>2463</v>
      </c>
      <c r="C4" s="225"/>
      <c r="D4" s="225"/>
      <c r="E4" s="225"/>
      <c r="F4" s="225"/>
      <c r="G4" s="225"/>
      <c r="H4" s="225"/>
      <c r="I4" s="225"/>
      <c r="J4" s="225"/>
      <c r="K4" s="200"/>
      <c r="L4" s="199"/>
      <c r="M4" s="199"/>
      <c r="N4" s="199"/>
      <c r="O4" s="199"/>
      <c r="P4" s="199"/>
      <c r="Q4" s="199"/>
      <c r="R4" s="199"/>
      <c r="S4" s="199"/>
      <c r="T4" s="199"/>
    </row>
    <row r="5" spans="1:20" ht="14.25" customHeight="1" x14ac:dyDescent="0.2">
      <c r="A5" s="186"/>
      <c r="E5" s="185"/>
    </row>
    <row r="6" spans="1:20" ht="14.25" customHeight="1" x14ac:dyDescent="0.2">
      <c r="A6" s="186"/>
      <c r="B6" s="186" t="s">
        <v>2462</v>
      </c>
      <c r="C6" s="197"/>
      <c r="D6" s="197"/>
      <c r="E6" s="198"/>
      <c r="F6" s="197"/>
      <c r="G6" s="197"/>
      <c r="H6" s="196"/>
    </row>
    <row r="7" spans="1:20" ht="14.25" customHeight="1" x14ac:dyDescent="0.2">
      <c r="A7" s="186"/>
      <c r="B7" s="186" t="s">
        <v>2461</v>
      </c>
      <c r="C7" s="197"/>
      <c r="D7" s="197"/>
      <c r="E7" s="198"/>
      <c r="F7" s="197"/>
      <c r="G7" s="197"/>
      <c r="H7" s="196"/>
    </row>
    <row r="8" spans="1:20" ht="14.25" customHeight="1" x14ac:dyDescent="0.2">
      <c r="A8" s="186"/>
      <c r="B8" s="186" t="s">
        <v>2460</v>
      </c>
      <c r="C8" s="197"/>
      <c r="D8" s="197"/>
      <c r="E8" s="198"/>
      <c r="F8" s="197"/>
      <c r="G8" s="197"/>
      <c r="H8" s="196"/>
    </row>
    <row r="9" spans="1:20" ht="14.25" customHeight="1" x14ac:dyDescent="0.2">
      <c r="A9" s="186"/>
      <c r="B9" s="186" t="s">
        <v>2459</v>
      </c>
      <c r="E9" s="185"/>
      <c r="F9" s="194"/>
      <c r="G9" s="194"/>
      <c r="H9" s="195"/>
      <c r="I9" s="194"/>
      <c r="J9" s="194"/>
    </row>
    <row r="10" spans="1:20" ht="14.25" customHeight="1" x14ac:dyDescent="0.2">
      <c r="A10" s="186"/>
      <c r="B10" s="186"/>
      <c r="E10" s="185"/>
      <c r="F10" s="194"/>
      <c r="G10" s="194"/>
      <c r="H10" s="195"/>
      <c r="I10" s="194"/>
      <c r="J10" s="194"/>
    </row>
    <row r="11" spans="1:20" ht="25.5" customHeight="1" x14ac:dyDescent="0.2">
      <c r="A11" s="186"/>
      <c r="B11" s="191" t="s">
        <v>2458</v>
      </c>
      <c r="C11" s="191" t="s">
        <v>98</v>
      </c>
      <c r="D11" s="191" t="s">
        <v>2457</v>
      </c>
      <c r="E11" s="193" t="s">
        <v>2456</v>
      </c>
      <c r="F11" s="191" t="s">
        <v>2455</v>
      </c>
      <c r="G11" s="191" t="s">
        <v>2454</v>
      </c>
      <c r="H11" s="192" t="s">
        <v>2453</v>
      </c>
      <c r="I11" s="191" t="s">
        <v>2452</v>
      </c>
      <c r="J11" s="191" t="s">
        <v>2451</v>
      </c>
      <c r="K11" s="191" t="s">
        <v>2450</v>
      </c>
      <c r="L11" s="191" t="s">
        <v>2449</v>
      </c>
      <c r="M11" s="191" t="s">
        <v>2448</v>
      </c>
      <c r="N11" s="191" t="s">
        <v>2447</v>
      </c>
      <c r="O11" s="191" t="s">
        <v>2446</v>
      </c>
      <c r="P11" s="191" t="s">
        <v>2445</v>
      </c>
      <c r="Q11" s="191" t="s">
        <v>2444</v>
      </c>
    </row>
    <row r="12" spans="1:20" ht="14.25" customHeight="1" x14ac:dyDescent="0.2">
      <c r="A12" s="186"/>
      <c r="B12" s="189" t="s">
        <v>213</v>
      </c>
      <c r="C12" s="189" t="s">
        <v>14</v>
      </c>
      <c r="D12" s="190" t="s">
        <v>1938</v>
      </c>
      <c r="E12" s="189" t="s">
        <v>1939</v>
      </c>
      <c r="F12" s="187" t="s">
        <v>1940</v>
      </c>
      <c r="G12" s="187" t="s">
        <v>1940</v>
      </c>
      <c r="H12" s="188" t="s">
        <v>1940</v>
      </c>
      <c r="I12" s="187" t="s">
        <v>1940</v>
      </c>
      <c r="J12" s="187" t="s">
        <v>1940</v>
      </c>
      <c r="K12" s="187" t="s">
        <v>1940</v>
      </c>
      <c r="L12" s="187" t="s">
        <v>1940</v>
      </c>
      <c r="M12" s="187" t="s">
        <v>1940</v>
      </c>
      <c r="N12" s="187" t="s">
        <v>1940</v>
      </c>
      <c r="O12" s="187" t="s">
        <v>1940</v>
      </c>
      <c r="P12" s="187" t="s">
        <v>1940</v>
      </c>
      <c r="Q12" s="187" t="s">
        <v>1940</v>
      </c>
    </row>
    <row r="13" spans="1:20" ht="14.25" customHeight="1" x14ac:dyDescent="0.2">
      <c r="A13" s="186"/>
      <c r="B13" s="189" t="s">
        <v>213</v>
      </c>
      <c r="C13" s="189" t="s">
        <v>14</v>
      </c>
      <c r="D13" s="190" t="s">
        <v>1941</v>
      </c>
      <c r="E13" s="189" t="s">
        <v>1942</v>
      </c>
      <c r="F13" s="187">
        <v>8.199999999999999E-3</v>
      </c>
      <c r="G13" s="187">
        <v>6.8000000000000005E-3</v>
      </c>
      <c r="H13" s="188">
        <v>9.0999999999999987E-3</v>
      </c>
      <c r="I13" s="187">
        <v>6.0400000000000002E-2</v>
      </c>
      <c r="J13" s="187">
        <v>8.6099999999999996E-2</v>
      </c>
      <c r="K13" s="187">
        <v>8.3999999999999995E-3</v>
      </c>
      <c r="L13" s="189" t="s">
        <v>2398</v>
      </c>
      <c r="M13" s="189" t="s">
        <v>2398</v>
      </c>
      <c r="N13" s="189" t="s">
        <v>2398</v>
      </c>
      <c r="O13" s="189" t="s">
        <v>2398</v>
      </c>
      <c r="P13" s="189" t="s">
        <v>2400</v>
      </c>
      <c r="Q13" s="189" t="s">
        <v>2399</v>
      </c>
    </row>
    <row r="14" spans="1:20" ht="14.25" customHeight="1" x14ac:dyDescent="0.2">
      <c r="A14" s="186"/>
      <c r="B14" s="189" t="s">
        <v>213</v>
      </c>
      <c r="C14" s="189" t="s">
        <v>14</v>
      </c>
      <c r="D14" s="190" t="s">
        <v>1943</v>
      </c>
      <c r="E14" s="189" t="s">
        <v>1944</v>
      </c>
      <c r="F14" s="187">
        <v>1.5900000000000001E-2</v>
      </c>
      <c r="G14" s="187">
        <v>1.3299999999999999E-2</v>
      </c>
      <c r="H14" s="188">
        <v>1.78E-2</v>
      </c>
      <c r="I14" s="187">
        <v>0.1183</v>
      </c>
      <c r="J14" s="187">
        <v>0.1686</v>
      </c>
      <c r="K14" s="187">
        <v>1.6500000000000001E-2</v>
      </c>
      <c r="L14" s="189" t="s">
        <v>2398</v>
      </c>
      <c r="M14" s="189" t="s">
        <v>2398</v>
      </c>
      <c r="N14" s="189" t="s">
        <v>2398</v>
      </c>
      <c r="O14" s="189" t="s">
        <v>2398</v>
      </c>
      <c r="P14" s="189" t="s">
        <v>2400</v>
      </c>
      <c r="Q14" s="189" t="s">
        <v>2399</v>
      </c>
    </row>
    <row r="15" spans="1:20" ht="14.25" customHeight="1" x14ac:dyDescent="0.2">
      <c r="A15" s="186"/>
      <c r="B15" s="189" t="s">
        <v>213</v>
      </c>
      <c r="C15" s="189" t="s">
        <v>14</v>
      </c>
      <c r="D15" s="190" t="s">
        <v>1945</v>
      </c>
      <c r="E15" s="189" t="s">
        <v>1946</v>
      </c>
      <c r="F15" s="187">
        <v>8.8200000000000001E-2</v>
      </c>
      <c r="G15" s="187">
        <v>7.3700000000000002E-2</v>
      </c>
      <c r="H15" s="188">
        <v>9.8699999999999996E-2</v>
      </c>
      <c r="I15" s="187">
        <v>0.65559999999999996</v>
      </c>
      <c r="J15" s="187">
        <v>0.9345</v>
      </c>
      <c r="K15" s="187">
        <v>9.11E-2</v>
      </c>
      <c r="L15" s="189" t="s">
        <v>2398</v>
      </c>
      <c r="M15" s="189" t="s">
        <v>2400</v>
      </c>
      <c r="N15" s="189" t="s">
        <v>2400</v>
      </c>
      <c r="O15" s="189" t="s">
        <v>2399</v>
      </c>
      <c r="P15" s="189" t="s">
        <v>2400</v>
      </c>
      <c r="Q15" s="189" t="s">
        <v>2399</v>
      </c>
    </row>
    <row r="16" spans="1:20" ht="14.25" customHeight="1" x14ac:dyDescent="0.2">
      <c r="A16" s="186"/>
      <c r="B16" s="189" t="s">
        <v>215</v>
      </c>
      <c r="C16" s="189" t="s">
        <v>214</v>
      </c>
      <c r="D16" s="190" t="s">
        <v>1938</v>
      </c>
      <c r="E16" s="189" t="s">
        <v>1947</v>
      </c>
      <c r="F16" s="187" t="s">
        <v>1940</v>
      </c>
      <c r="G16" s="187" t="s">
        <v>1940</v>
      </c>
      <c r="H16" s="188" t="s">
        <v>1940</v>
      </c>
      <c r="I16" s="187" t="s">
        <v>1940</v>
      </c>
      <c r="J16" s="187" t="s">
        <v>1940</v>
      </c>
      <c r="K16" s="187" t="s">
        <v>1940</v>
      </c>
      <c r="L16" s="189" t="s">
        <v>1940</v>
      </c>
      <c r="M16" s="189" t="s">
        <v>1940</v>
      </c>
      <c r="N16" s="189" t="s">
        <v>1940</v>
      </c>
      <c r="O16" s="189" t="s">
        <v>1940</v>
      </c>
      <c r="P16" s="189" t="s">
        <v>1940</v>
      </c>
      <c r="Q16" s="189" t="s">
        <v>1940</v>
      </c>
    </row>
    <row r="17" spans="1:17" ht="14.25" customHeight="1" x14ac:dyDescent="0.2">
      <c r="A17" s="186"/>
      <c r="B17" s="189" t="s">
        <v>215</v>
      </c>
      <c r="C17" s="189" t="s">
        <v>214</v>
      </c>
      <c r="D17" s="190" t="s">
        <v>1941</v>
      </c>
      <c r="E17" s="189" t="s">
        <v>1948</v>
      </c>
      <c r="F17" s="187">
        <v>3.8400000000000004E-2</v>
      </c>
      <c r="G17" s="187">
        <v>3.2100000000000004E-2</v>
      </c>
      <c r="H17" s="188">
        <v>4.3000000000000003E-2</v>
      </c>
      <c r="I17" s="187">
        <v>0.2853</v>
      </c>
      <c r="J17" s="187">
        <v>0.40659999999999996</v>
      </c>
      <c r="K17" s="187">
        <v>3.9700000000000006E-2</v>
      </c>
      <c r="L17" s="189" t="s">
        <v>2398</v>
      </c>
      <c r="M17" s="189" t="s">
        <v>2400</v>
      </c>
      <c r="N17" s="189" t="s">
        <v>2400</v>
      </c>
      <c r="O17" s="189" t="s">
        <v>2398</v>
      </c>
      <c r="P17" s="189" t="s">
        <v>2400</v>
      </c>
      <c r="Q17" s="189" t="s">
        <v>2399</v>
      </c>
    </row>
    <row r="18" spans="1:17" ht="14.25" customHeight="1" x14ac:dyDescent="0.2">
      <c r="A18" s="186"/>
      <c r="B18" s="189" t="s">
        <v>215</v>
      </c>
      <c r="C18" s="189" t="s">
        <v>214</v>
      </c>
      <c r="D18" s="190" t="s">
        <v>1943</v>
      </c>
      <c r="E18" s="189" t="s">
        <v>1949</v>
      </c>
      <c r="F18" s="187">
        <v>7.8200000000000006E-2</v>
      </c>
      <c r="G18" s="187">
        <v>6.54E-2</v>
      </c>
      <c r="H18" s="188">
        <v>8.7599999999999997E-2</v>
      </c>
      <c r="I18" s="187">
        <v>0.58179999999999998</v>
      </c>
      <c r="J18" s="187">
        <v>0.82930000000000004</v>
      </c>
      <c r="K18" s="187">
        <v>8.09E-2</v>
      </c>
      <c r="L18" s="189" t="s">
        <v>2398</v>
      </c>
      <c r="M18" s="189" t="s">
        <v>2400</v>
      </c>
      <c r="N18" s="189" t="s">
        <v>2400</v>
      </c>
      <c r="O18" s="189" t="s">
        <v>2399</v>
      </c>
      <c r="P18" s="189" t="s">
        <v>2400</v>
      </c>
      <c r="Q18" s="189" t="s">
        <v>2399</v>
      </c>
    </row>
    <row r="19" spans="1:17" ht="14.25" customHeight="1" x14ac:dyDescent="0.2">
      <c r="A19" s="186"/>
      <c r="B19" s="189" t="s">
        <v>215</v>
      </c>
      <c r="C19" s="189" t="s">
        <v>214</v>
      </c>
      <c r="D19" s="190" t="s">
        <v>1945</v>
      </c>
      <c r="E19" s="189" t="s">
        <v>1950</v>
      </c>
      <c r="F19" s="187">
        <v>0.19209999999999999</v>
      </c>
      <c r="G19" s="187">
        <v>0.16049999999999998</v>
      </c>
      <c r="H19" s="188">
        <v>0.2152</v>
      </c>
      <c r="I19" s="187">
        <v>1.4292</v>
      </c>
      <c r="J19" s="187">
        <v>2.0372000000000003</v>
      </c>
      <c r="K19" s="187">
        <v>0.1986</v>
      </c>
      <c r="L19" s="189" t="s">
        <v>2398</v>
      </c>
      <c r="M19" s="189" t="s">
        <v>2400</v>
      </c>
      <c r="N19" s="189" t="s">
        <v>2400</v>
      </c>
      <c r="O19" s="189" t="s">
        <v>2399</v>
      </c>
      <c r="P19" s="189" t="s">
        <v>2400</v>
      </c>
      <c r="Q19" s="189" t="s">
        <v>2399</v>
      </c>
    </row>
    <row r="20" spans="1:17" ht="14.25" customHeight="1" x14ac:dyDescent="0.2">
      <c r="A20" s="186"/>
      <c r="B20" s="189" t="s">
        <v>217</v>
      </c>
      <c r="C20" s="189" t="s">
        <v>216</v>
      </c>
      <c r="D20" s="190" t="s">
        <v>1938</v>
      </c>
      <c r="E20" s="189" t="s">
        <v>1951</v>
      </c>
      <c r="F20" s="187" t="s">
        <v>1940</v>
      </c>
      <c r="G20" s="187" t="s">
        <v>1940</v>
      </c>
      <c r="H20" s="188" t="s">
        <v>1940</v>
      </c>
      <c r="I20" s="187" t="s">
        <v>1940</v>
      </c>
      <c r="J20" s="187" t="s">
        <v>1940</v>
      </c>
      <c r="K20" s="187" t="s">
        <v>1940</v>
      </c>
      <c r="L20" s="189" t="s">
        <v>1940</v>
      </c>
      <c r="M20" s="189" t="s">
        <v>1940</v>
      </c>
      <c r="N20" s="189" t="s">
        <v>1940</v>
      </c>
      <c r="O20" s="189" t="s">
        <v>1940</v>
      </c>
      <c r="P20" s="189" t="s">
        <v>1940</v>
      </c>
      <c r="Q20" s="189" t="s">
        <v>1940</v>
      </c>
    </row>
    <row r="21" spans="1:17" ht="14.25" customHeight="1" x14ac:dyDescent="0.2">
      <c r="A21" s="186"/>
      <c r="B21" s="189" t="s">
        <v>217</v>
      </c>
      <c r="C21" s="189" t="s">
        <v>216</v>
      </c>
      <c r="D21" s="190" t="s">
        <v>1941</v>
      </c>
      <c r="E21" s="189" t="s">
        <v>1952</v>
      </c>
      <c r="F21" s="187">
        <v>3.8400000000000004E-2</v>
      </c>
      <c r="G21" s="187">
        <v>3.2100000000000004E-2</v>
      </c>
      <c r="H21" s="188">
        <v>4.3000000000000003E-2</v>
      </c>
      <c r="I21" s="187">
        <v>0.2853</v>
      </c>
      <c r="J21" s="187">
        <v>0.40659999999999996</v>
      </c>
      <c r="K21" s="187">
        <v>3.9700000000000006E-2</v>
      </c>
      <c r="L21" s="189" t="s">
        <v>2398</v>
      </c>
      <c r="M21" s="189" t="s">
        <v>2400</v>
      </c>
      <c r="N21" s="189" t="s">
        <v>2400</v>
      </c>
      <c r="O21" s="189" t="s">
        <v>2398</v>
      </c>
      <c r="P21" s="189" t="s">
        <v>2400</v>
      </c>
      <c r="Q21" s="189" t="s">
        <v>2399</v>
      </c>
    </row>
    <row r="22" spans="1:17" ht="14.25" customHeight="1" x14ac:dyDescent="0.2">
      <c r="A22" s="186"/>
      <c r="B22" s="189" t="s">
        <v>217</v>
      </c>
      <c r="C22" s="189" t="s">
        <v>216</v>
      </c>
      <c r="D22" s="190" t="s">
        <v>1943</v>
      </c>
      <c r="E22" s="189" t="s">
        <v>1953</v>
      </c>
      <c r="F22" s="187">
        <v>7.8200000000000006E-2</v>
      </c>
      <c r="G22" s="187">
        <v>6.54E-2</v>
      </c>
      <c r="H22" s="188">
        <v>8.7599999999999997E-2</v>
      </c>
      <c r="I22" s="187">
        <v>0.58179999999999998</v>
      </c>
      <c r="J22" s="187">
        <v>0.82930000000000004</v>
      </c>
      <c r="K22" s="187">
        <v>8.09E-2</v>
      </c>
      <c r="L22" s="189" t="s">
        <v>2400</v>
      </c>
      <c r="M22" s="189" t="s">
        <v>2400</v>
      </c>
      <c r="N22" s="189" t="s">
        <v>2400</v>
      </c>
      <c r="O22" s="189" t="s">
        <v>2400</v>
      </c>
      <c r="P22" s="189" t="s">
        <v>2400</v>
      </c>
      <c r="Q22" s="189" t="s">
        <v>2400</v>
      </c>
    </row>
    <row r="23" spans="1:17" ht="14.25" customHeight="1" x14ac:dyDescent="0.2">
      <c r="A23" s="186"/>
      <c r="B23" s="189" t="s">
        <v>217</v>
      </c>
      <c r="C23" s="189" t="s">
        <v>216</v>
      </c>
      <c r="D23" s="190" t="s">
        <v>1945</v>
      </c>
      <c r="E23" s="189" t="s">
        <v>1954</v>
      </c>
      <c r="F23" s="187">
        <v>0.19209999999999999</v>
      </c>
      <c r="G23" s="187">
        <v>0.16049999999999998</v>
      </c>
      <c r="H23" s="188">
        <v>0.2152</v>
      </c>
      <c r="I23" s="187">
        <v>1.4292</v>
      </c>
      <c r="J23" s="187">
        <v>2.0372000000000003</v>
      </c>
      <c r="K23" s="187">
        <v>0.1986</v>
      </c>
      <c r="L23" s="189" t="s">
        <v>2398</v>
      </c>
      <c r="M23" s="189" t="s">
        <v>2400</v>
      </c>
      <c r="N23" s="189" t="s">
        <v>2400</v>
      </c>
      <c r="O23" s="189" t="s">
        <v>2399</v>
      </c>
      <c r="P23" s="189" t="s">
        <v>2400</v>
      </c>
      <c r="Q23" s="189" t="s">
        <v>2399</v>
      </c>
    </row>
    <row r="24" spans="1:17" ht="14.25" customHeight="1" x14ac:dyDescent="0.2">
      <c r="A24" s="186"/>
      <c r="B24" s="189" t="s">
        <v>219</v>
      </c>
      <c r="C24" s="189" t="s">
        <v>218</v>
      </c>
      <c r="D24" s="190" t="s">
        <v>1938</v>
      </c>
      <c r="E24" s="189" t="s">
        <v>1955</v>
      </c>
      <c r="F24" s="187" t="s">
        <v>1940</v>
      </c>
      <c r="G24" s="187" t="s">
        <v>1940</v>
      </c>
      <c r="H24" s="188" t="s">
        <v>1940</v>
      </c>
      <c r="I24" s="187" t="s">
        <v>1940</v>
      </c>
      <c r="J24" s="187" t="s">
        <v>1940</v>
      </c>
      <c r="K24" s="187" t="s">
        <v>1940</v>
      </c>
      <c r="L24" s="189" t="s">
        <v>1940</v>
      </c>
      <c r="M24" s="189" t="s">
        <v>1940</v>
      </c>
      <c r="N24" s="189" t="s">
        <v>1940</v>
      </c>
      <c r="O24" s="189" t="s">
        <v>1940</v>
      </c>
      <c r="P24" s="189" t="s">
        <v>1940</v>
      </c>
      <c r="Q24" s="189" t="s">
        <v>1940</v>
      </c>
    </row>
    <row r="25" spans="1:17" ht="14.25" customHeight="1" x14ac:dyDescent="0.2">
      <c r="A25" s="186"/>
      <c r="B25" s="189" t="s">
        <v>219</v>
      </c>
      <c r="C25" s="189" t="s">
        <v>218</v>
      </c>
      <c r="D25" s="190" t="s">
        <v>1941</v>
      </c>
      <c r="E25" s="189" t="s">
        <v>1956</v>
      </c>
      <c r="F25" s="187">
        <v>4.1800000000000004E-2</v>
      </c>
      <c r="G25" s="187">
        <v>3.49E-2</v>
      </c>
      <c r="H25" s="188">
        <v>4.6800000000000001E-2</v>
      </c>
      <c r="I25" s="187">
        <v>0.31069999999999998</v>
      </c>
      <c r="J25" s="187">
        <v>0.44279999999999997</v>
      </c>
      <c r="K25" s="187">
        <v>4.3200000000000002E-2</v>
      </c>
      <c r="L25" s="189" t="s">
        <v>2398</v>
      </c>
      <c r="M25" s="189" t="s">
        <v>2400</v>
      </c>
      <c r="N25" s="189" t="s">
        <v>2400</v>
      </c>
      <c r="O25" s="189" t="s">
        <v>2398</v>
      </c>
      <c r="P25" s="189" t="s">
        <v>2400</v>
      </c>
      <c r="Q25" s="189" t="s">
        <v>2399</v>
      </c>
    </row>
    <row r="26" spans="1:17" ht="14.25" customHeight="1" x14ac:dyDescent="0.2">
      <c r="A26" s="186"/>
      <c r="B26" s="189" t="s">
        <v>219</v>
      </c>
      <c r="C26" s="189" t="s">
        <v>218</v>
      </c>
      <c r="D26" s="190" t="s">
        <v>1943</v>
      </c>
      <c r="E26" s="189" t="s">
        <v>1957</v>
      </c>
      <c r="F26" s="187">
        <v>7.8200000000000006E-2</v>
      </c>
      <c r="G26" s="187">
        <v>6.54E-2</v>
      </c>
      <c r="H26" s="188">
        <v>8.7599999999999997E-2</v>
      </c>
      <c r="I26" s="187">
        <v>0.58179999999999998</v>
      </c>
      <c r="J26" s="187">
        <v>0.82930000000000004</v>
      </c>
      <c r="K26" s="187">
        <v>8.09E-2</v>
      </c>
      <c r="L26" s="189" t="s">
        <v>2398</v>
      </c>
      <c r="M26" s="189" t="s">
        <v>2400</v>
      </c>
      <c r="N26" s="189" t="s">
        <v>2400</v>
      </c>
      <c r="O26" s="189" t="s">
        <v>2399</v>
      </c>
      <c r="P26" s="189" t="s">
        <v>2400</v>
      </c>
      <c r="Q26" s="189" t="s">
        <v>2399</v>
      </c>
    </row>
    <row r="27" spans="1:17" ht="14.25" customHeight="1" x14ac:dyDescent="0.2">
      <c r="A27" s="186"/>
      <c r="B27" s="189" t="s">
        <v>219</v>
      </c>
      <c r="C27" s="189" t="s">
        <v>218</v>
      </c>
      <c r="D27" s="190" t="s">
        <v>1945</v>
      </c>
      <c r="E27" s="189" t="s">
        <v>1958</v>
      </c>
      <c r="F27" s="187">
        <v>0.19209999999999999</v>
      </c>
      <c r="G27" s="187">
        <v>0.16049999999999998</v>
      </c>
      <c r="H27" s="188">
        <v>0.2152</v>
      </c>
      <c r="I27" s="187">
        <v>1.4292</v>
      </c>
      <c r="J27" s="187">
        <v>2.0372000000000003</v>
      </c>
      <c r="K27" s="187">
        <v>0.1986</v>
      </c>
      <c r="L27" s="189" t="s">
        <v>2398</v>
      </c>
      <c r="M27" s="189" t="s">
        <v>2400</v>
      </c>
      <c r="N27" s="189" t="s">
        <v>2400</v>
      </c>
      <c r="O27" s="189" t="s">
        <v>2399</v>
      </c>
      <c r="P27" s="189" t="s">
        <v>2400</v>
      </c>
      <c r="Q27" s="189" t="s">
        <v>2399</v>
      </c>
    </row>
    <row r="28" spans="1:17" ht="14.25" customHeight="1" x14ac:dyDescent="0.2">
      <c r="A28" s="186"/>
      <c r="B28" s="189" t="s">
        <v>221</v>
      </c>
      <c r="C28" s="189" t="s">
        <v>220</v>
      </c>
      <c r="D28" s="190" t="s">
        <v>1938</v>
      </c>
      <c r="E28" s="189" t="s">
        <v>1959</v>
      </c>
      <c r="F28" s="187" t="s">
        <v>1940</v>
      </c>
      <c r="G28" s="187" t="s">
        <v>1940</v>
      </c>
      <c r="H28" s="188" t="s">
        <v>1940</v>
      </c>
      <c r="I28" s="187" t="s">
        <v>1940</v>
      </c>
      <c r="J28" s="187" t="s">
        <v>1940</v>
      </c>
      <c r="K28" s="187" t="s">
        <v>1940</v>
      </c>
      <c r="L28" s="189" t="s">
        <v>1940</v>
      </c>
      <c r="M28" s="189" t="s">
        <v>1940</v>
      </c>
      <c r="N28" s="189" t="s">
        <v>1940</v>
      </c>
      <c r="O28" s="189" t="s">
        <v>1940</v>
      </c>
      <c r="P28" s="189" t="s">
        <v>1940</v>
      </c>
      <c r="Q28" s="189" t="s">
        <v>1940</v>
      </c>
    </row>
    <row r="29" spans="1:17" ht="14.25" customHeight="1" x14ac:dyDescent="0.2">
      <c r="A29" s="186"/>
      <c r="B29" s="189" t="s">
        <v>221</v>
      </c>
      <c r="C29" s="189" t="s">
        <v>220</v>
      </c>
      <c r="D29" s="190" t="s">
        <v>1941</v>
      </c>
      <c r="E29" s="189" t="s">
        <v>1960</v>
      </c>
      <c r="F29" s="187">
        <v>3.7900000000000003E-2</v>
      </c>
      <c r="G29" s="187">
        <v>3.1700000000000006E-2</v>
      </c>
      <c r="H29" s="188">
        <v>4.2500000000000003E-2</v>
      </c>
      <c r="I29" s="187">
        <v>0.28179999999999999</v>
      </c>
      <c r="J29" s="187">
        <v>0.40160000000000001</v>
      </c>
      <c r="K29" s="187">
        <v>3.9200000000000006E-2</v>
      </c>
      <c r="L29" s="189" t="s">
        <v>2399</v>
      </c>
      <c r="M29" s="189" t="s">
        <v>2399</v>
      </c>
      <c r="N29" s="189" t="s">
        <v>2399</v>
      </c>
      <c r="O29" s="189" t="s">
        <v>2399</v>
      </c>
      <c r="P29" s="189" t="s">
        <v>2399</v>
      </c>
      <c r="Q29" s="189" t="s">
        <v>2399</v>
      </c>
    </row>
    <row r="30" spans="1:17" ht="14.25" customHeight="1" x14ac:dyDescent="0.2">
      <c r="A30" s="186"/>
      <c r="B30" s="189" t="s">
        <v>221</v>
      </c>
      <c r="C30" s="189" t="s">
        <v>220</v>
      </c>
      <c r="D30" s="190" t="s">
        <v>1943</v>
      </c>
      <c r="E30" s="189" t="s">
        <v>1961</v>
      </c>
      <c r="F30" s="187">
        <v>7.4400000000000008E-2</v>
      </c>
      <c r="G30" s="187">
        <v>6.2100000000000002E-2</v>
      </c>
      <c r="H30" s="188">
        <v>8.3299999999999999E-2</v>
      </c>
      <c r="I30" s="187">
        <v>0.55289999999999995</v>
      </c>
      <c r="J30" s="187">
        <v>0.78810000000000002</v>
      </c>
      <c r="K30" s="187">
        <v>7.6899999999999996E-2</v>
      </c>
      <c r="L30" s="189" t="s">
        <v>2398</v>
      </c>
      <c r="M30" s="189" t="s">
        <v>2400</v>
      </c>
      <c r="N30" s="189" t="s">
        <v>2400</v>
      </c>
      <c r="O30" s="189" t="s">
        <v>2399</v>
      </c>
      <c r="P30" s="189" t="s">
        <v>2400</v>
      </c>
      <c r="Q30" s="189" t="s">
        <v>2399</v>
      </c>
    </row>
    <row r="31" spans="1:17" ht="14.25" customHeight="1" x14ac:dyDescent="0.2">
      <c r="A31" s="186"/>
      <c r="B31" s="189" t="s">
        <v>221</v>
      </c>
      <c r="C31" s="189" t="s">
        <v>220</v>
      </c>
      <c r="D31" s="190" t="s">
        <v>1945</v>
      </c>
      <c r="E31" s="189" t="s">
        <v>1962</v>
      </c>
      <c r="F31" s="187">
        <v>0.18819999999999998</v>
      </c>
      <c r="G31" s="187">
        <v>0.1573</v>
      </c>
      <c r="H31" s="188">
        <v>0.21079999999999999</v>
      </c>
      <c r="I31" s="187">
        <v>1.4002999999999999</v>
      </c>
      <c r="J31" s="187">
        <v>1.9959</v>
      </c>
      <c r="K31" s="187">
        <v>0.1946</v>
      </c>
      <c r="L31" s="189" t="s">
        <v>2398</v>
      </c>
      <c r="M31" s="189" t="s">
        <v>2400</v>
      </c>
      <c r="N31" s="189" t="s">
        <v>2400</v>
      </c>
      <c r="O31" s="189" t="s">
        <v>2399</v>
      </c>
      <c r="P31" s="189" t="s">
        <v>2400</v>
      </c>
      <c r="Q31" s="189" t="s">
        <v>2399</v>
      </c>
    </row>
    <row r="32" spans="1:17" ht="14.25" customHeight="1" x14ac:dyDescent="0.2">
      <c r="A32" s="186"/>
      <c r="B32" s="189" t="s">
        <v>256</v>
      </c>
      <c r="C32" s="189" t="s">
        <v>18</v>
      </c>
      <c r="D32" s="190" t="s">
        <v>1938</v>
      </c>
      <c r="E32" s="189" t="s">
        <v>1963</v>
      </c>
      <c r="F32" s="187" t="s">
        <v>1940</v>
      </c>
      <c r="G32" s="187" t="s">
        <v>1940</v>
      </c>
      <c r="H32" s="188" t="s">
        <v>1940</v>
      </c>
      <c r="I32" s="187" t="s">
        <v>1940</v>
      </c>
      <c r="J32" s="187" t="s">
        <v>1940</v>
      </c>
      <c r="K32" s="187" t="s">
        <v>1940</v>
      </c>
      <c r="L32" s="189" t="s">
        <v>1940</v>
      </c>
      <c r="M32" s="189" t="s">
        <v>1940</v>
      </c>
      <c r="N32" s="189" t="s">
        <v>1940</v>
      </c>
      <c r="O32" s="189" t="s">
        <v>1940</v>
      </c>
      <c r="P32" s="189" t="s">
        <v>1940</v>
      </c>
      <c r="Q32" s="189" t="s">
        <v>1940</v>
      </c>
    </row>
    <row r="33" spans="1:17" ht="14.25" customHeight="1" x14ac:dyDescent="0.2">
      <c r="A33" s="186"/>
      <c r="B33" s="189" t="s">
        <v>256</v>
      </c>
      <c r="C33" s="189" t="s">
        <v>18</v>
      </c>
      <c r="D33" s="190" t="s">
        <v>1941</v>
      </c>
      <c r="E33" s="189" t="s">
        <v>1964</v>
      </c>
      <c r="F33" s="187">
        <v>6.9999999999999999E-4</v>
      </c>
      <c r="G33" s="187">
        <v>6.0000000000000006E-4</v>
      </c>
      <c r="H33" s="188">
        <v>8.0000000000000004E-4</v>
      </c>
      <c r="I33" s="187">
        <v>5.0000000000000001E-3</v>
      </c>
      <c r="J33" s="187">
        <v>7.1000000000000004E-3</v>
      </c>
      <c r="K33" s="187">
        <v>6.9999999999999999E-4</v>
      </c>
      <c r="L33" s="189" t="s">
        <v>2398</v>
      </c>
      <c r="M33" s="189" t="s">
        <v>2398</v>
      </c>
      <c r="N33" s="189" t="s">
        <v>2398</v>
      </c>
      <c r="O33" s="189" t="s">
        <v>2398</v>
      </c>
      <c r="P33" s="189" t="s">
        <v>2400</v>
      </c>
      <c r="Q33" s="189" t="s">
        <v>2398</v>
      </c>
    </row>
    <row r="34" spans="1:17" ht="14.25" customHeight="1" x14ac:dyDescent="0.2">
      <c r="A34" s="186"/>
      <c r="B34" s="189" t="s">
        <v>256</v>
      </c>
      <c r="C34" s="189" t="s">
        <v>18</v>
      </c>
      <c r="D34" s="190" t="s">
        <v>1943</v>
      </c>
      <c r="E34" s="189" t="s">
        <v>1965</v>
      </c>
      <c r="F34" s="187">
        <v>2.0199999999999999E-2</v>
      </c>
      <c r="G34" s="187">
        <v>1.6899999999999998E-2</v>
      </c>
      <c r="H34" s="188">
        <v>2.2599999999999999E-2</v>
      </c>
      <c r="I34" s="187">
        <v>0.1497</v>
      </c>
      <c r="J34" s="187">
        <v>0.21329999999999999</v>
      </c>
      <c r="K34" s="187">
        <v>2.0799999999999999E-2</v>
      </c>
      <c r="L34" s="189" t="s">
        <v>2398</v>
      </c>
      <c r="M34" s="189" t="s">
        <v>2400</v>
      </c>
      <c r="N34" s="189" t="s">
        <v>2400</v>
      </c>
      <c r="O34" s="189" t="s">
        <v>2398</v>
      </c>
      <c r="P34" s="189" t="s">
        <v>2400</v>
      </c>
      <c r="Q34" s="189" t="s">
        <v>2399</v>
      </c>
    </row>
    <row r="35" spans="1:17" ht="14.25" customHeight="1" x14ac:dyDescent="0.2">
      <c r="A35" s="186"/>
      <c r="B35" s="189" t="s">
        <v>256</v>
      </c>
      <c r="C35" s="189" t="s">
        <v>18</v>
      </c>
      <c r="D35" s="190" t="s">
        <v>1945</v>
      </c>
      <c r="E35" s="189" t="s">
        <v>1966</v>
      </c>
      <c r="F35" s="187">
        <v>6.4600000000000005E-2</v>
      </c>
      <c r="G35" s="187">
        <v>5.4000000000000006E-2</v>
      </c>
      <c r="H35" s="188">
        <v>7.2300000000000003E-2</v>
      </c>
      <c r="I35" s="187">
        <v>0.48039999999999999</v>
      </c>
      <c r="J35" s="187">
        <v>0.68469999999999998</v>
      </c>
      <c r="K35" s="187">
        <v>6.6799999999999998E-2</v>
      </c>
      <c r="L35" s="189" t="s">
        <v>2398</v>
      </c>
      <c r="M35" s="189" t="s">
        <v>2400</v>
      </c>
      <c r="N35" s="189" t="s">
        <v>2400</v>
      </c>
      <c r="O35" s="189" t="s">
        <v>2399</v>
      </c>
      <c r="P35" s="189" t="s">
        <v>2400</v>
      </c>
      <c r="Q35" s="189" t="s">
        <v>2399</v>
      </c>
    </row>
    <row r="36" spans="1:17" ht="14.25" customHeight="1" x14ac:dyDescent="0.2">
      <c r="A36" s="186"/>
      <c r="B36" s="189" t="s">
        <v>258</v>
      </c>
      <c r="C36" s="189" t="s">
        <v>257</v>
      </c>
      <c r="D36" s="190" t="s">
        <v>1938</v>
      </c>
      <c r="E36" s="189" t="s">
        <v>1967</v>
      </c>
      <c r="F36" s="187" t="s">
        <v>1940</v>
      </c>
      <c r="G36" s="187" t="s">
        <v>1940</v>
      </c>
      <c r="H36" s="188" t="s">
        <v>1940</v>
      </c>
      <c r="I36" s="187" t="s">
        <v>1940</v>
      </c>
      <c r="J36" s="187" t="s">
        <v>1940</v>
      </c>
      <c r="K36" s="187" t="s">
        <v>1940</v>
      </c>
      <c r="L36" s="189" t="s">
        <v>1940</v>
      </c>
      <c r="M36" s="189" t="s">
        <v>1940</v>
      </c>
      <c r="N36" s="189" t="s">
        <v>1940</v>
      </c>
      <c r="O36" s="189" t="s">
        <v>1940</v>
      </c>
      <c r="P36" s="189" t="s">
        <v>1940</v>
      </c>
      <c r="Q36" s="189" t="s">
        <v>1940</v>
      </c>
    </row>
    <row r="37" spans="1:17" ht="14.25" customHeight="1" x14ac:dyDescent="0.2">
      <c r="A37" s="186"/>
      <c r="B37" s="189" t="s">
        <v>258</v>
      </c>
      <c r="C37" s="189" t="s">
        <v>257</v>
      </c>
      <c r="D37" s="190" t="s">
        <v>1941</v>
      </c>
      <c r="E37" s="189" t="s">
        <v>1968</v>
      </c>
      <c r="F37" s="187">
        <v>9.3800000000000008E-2</v>
      </c>
      <c r="G37" s="187">
        <v>7.8399999999999997E-2</v>
      </c>
      <c r="H37" s="188">
        <v>0.1051</v>
      </c>
      <c r="I37" s="187">
        <v>0.69779999999999998</v>
      </c>
      <c r="J37" s="187">
        <v>0.99460000000000004</v>
      </c>
      <c r="K37" s="187">
        <v>9.7000000000000003E-2</v>
      </c>
      <c r="L37" s="189" t="s">
        <v>2398</v>
      </c>
      <c r="M37" s="189" t="s">
        <v>2400</v>
      </c>
      <c r="N37" s="189" t="s">
        <v>2400</v>
      </c>
      <c r="O37" s="189" t="s">
        <v>2399</v>
      </c>
      <c r="P37" s="189" t="s">
        <v>2400</v>
      </c>
      <c r="Q37" s="189" t="s">
        <v>2399</v>
      </c>
    </row>
    <row r="38" spans="1:17" ht="14.25" customHeight="1" x14ac:dyDescent="0.2">
      <c r="A38" s="186"/>
      <c r="B38" s="189" t="s">
        <v>258</v>
      </c>
      <c r="C38" s="189" t="s">
        <v>257</v>
      </c>
      <c r="D38" s="190" t="s">
        <v>1943</v>
      </c>
      <c r="E38" s="189" t="s">
        <v>1969</v>
      </c>
      <c r="F38" s="187">
        <v>0.31619999999999998</v>
      </c>
      <c r="G38" s="187">
        <v>0.26419999999999999</v>
      </c>
      <c r="H38" s="188">
        <v>0.35409999999999997</v>
      </c>
      <c r="I38" s="187">
        <v>2.3520000000000003</v>
      </c>
      <c r="J38" s="187">
        <v>3.3526000000000002</v>
      </c>
      <c r="K38" s="187">
        <v>0.32679999999999998</v>
      </c>
      <c r="L38" s="189" t="s">
        <v>2398</v>
      </c>
      <c r="M38" s="189" t="s">
        <v>2400</v>
      </c>
      <c r="N38" s="189" t="s">
        <v>2400</v>
      </c>
      <c r="O38" s="189" t="s">
        <v>2399</v>
      </c>
      <c r="P38" s="189" t="s">
        <v>2400</v>
      </c>
      <c r="Q38" s="189" t="s">
        <v>2399</v>
      </c>
    </row>
    <row r="39" spans="1:17" ht="14.25" customHeight="1" x14ac:dyDescent="0.2">
      <c r="A39" s="186"/>
      <c r="B39" s="189" t="s">
        <v>258</v>
      </c>
      <c r="C39" s="189" t="s">
        <v>257</v>
      </c>
      <c r="D39" s="190" t="s">
        <v>1945</v>
      </c>
      <c r="E39" s="189" t="s">
        <v>1970</v>
      </c>
      <c r="F39" s="187">
        <v>0.3458</v>
      </c>
      <c r="G39" s="187">
        <v>0.28899999999999998</v>
      </c>
      <c r="H39" s="188">
        <v>0.38729999999999998</v>
      </c>
      <c r="I39" s="187">
        <v>2.5729000000000002</v>
      </c>
      <c r="J39" s="187">
        <v>3.6673</v>
      </c>
      <c r="K39" s="187">
        <v>0.35749999999999998</v>
      </c>
      <c r="L39" s="189" t="s">
        <v>2398</v>
      </c>
      <c r="M39" s="189" t="s">
        <v>2400</v>
      </c>
      <c r="N39" s="189" t="s">
        <v>2400</v>
      </c>
      <c r="O39" s="189" t="s">
        <v>2399</v>
      </c>
      <c r="P39" s="189" t="s">
        <v>2400</v>
      </c>
      <c r="Q39" s="189" t="s">
        <v>2399</v>
      </c>
    </row>
    <row r="40" spans="1:17" ht="14.25" customHeight="1" x14ac:dyDescent="0.2">
      <c r="A40" s="186"/>
      <c r="B40" s="189" t="s">
        <v>260</v>
      </c>
      <c r="C40" s="189" t="s">
        <v>259</v>
      </c>
      <c r="D40" s="190" t="s">
        <v>1938</v>
      </c>
      <c r="E40" s="189" t="s">
        <v>1971</v>
      </c>
      <c r="F40" s="187" t="s">
        <v>1940</v>
      </c>
      <c r="G40" s="187" t="s">
        <v>1940</v>
      </c>
      <c r="H40" s="188" t="s">
        <v>1940</v>
      </c>
      <c r="I40" s="187" t="s">
        <v>1940</v>
      </c>
      <c r="J40" s="187" t="s">
        <v>1940</v>
      </c>
      <c r="K40" s="187" t="s">
        <v>1940</v>
      </c>
      <c r="L40" s="189" t="s">
        <v>1940</v>
      </c>
      <c r="M40" s="189" t="s">
        <v>1940</v>
      </c>
      <c r="N40" s="189" t="s">
        <v>1940</v>
      </c>
      <c r="O40" s="189" t="s">
        <v>1940</v>
      </c>
      <c r="P40" s="189" t="s">
        <v>1940</v>
      </c>
      <c r="Q40" s="189" t="s">
        <v>1940</v>
      </c>
    </row>
    <row r="41" spans="1:17" ht="14.25" customHeight="1" x14ac:dyDescent="0.2">
      <c r="A41" s="186"/>
      <c r="B41" s="189" t="s">
        <v>260</v>
      </c>
      <c r="C41" s="189" t="s">
        <v>259</v>
      </c>
      <c r="D41" s="190" t="s">
        <v>1941</v>
      </c>
      <c r="E41" s="189" t="s">
        <v>1972</v>
      </c>
      <c r="F41" s="187">
        <v>1.06E-2</v>
      </c>
      <c r="G41" s="187">
        <v>8.8999999999999999E-3</v>
      </c>
      <c r="H41" s="188">
        <v>1.1899999999999999E-2</v>
      </c>
      <c r="I41" s="187">
        <v>7.8600000000000003E-2</v>
      </c>
      <c r="J41" s="187">
        <v>0.112</v>
      </c>
      <c r="K41" s="187">
        <v>1.0999999999999999E-2</v>
      </c>
      <c r="L41" s="189" t="s">
        <v>2398</v>
      </c>
      <c r="M41" s="189" t="s">
        <v>2400</v>
      </c>
      <c r="N41" s="189" t="s">
        <v>2400</v>
      </c>
      <c r="O41" s="189" t="s">
        <v>2398</v>
      </c>
      <c r="P41" s="189" t="s">
        <v>2400</v>
      </c>
      <c r="Q41" s="189" t="s">
        <v>2398</v>
      </c>
    </row>
    <row r="42" spans="1:17" ht="14.25" customHeight="1" x14ac:dyDescent="0.2">
      <c r="A42" s="186"/>
      <c r="B42" s="189" t="s">
        <v>260</v>
      </c>
      <c r="C42" s="189" t="s">
        <v>259</v>
      </c>
      <c r="D42" s="190" t="s">
        <v>1943</v>
      </c>
      <c r="E42" s="189" t="s">
        <v>1973</v>
      </c>
      <c r="F42" s="187">
        <v>0.16059999999999999</v>
      </c>
      <c r="G42" s="187">
        <v>0.13419999999999999</v>
      </c>
      <c r="H42" s="188">
        <v>0.17989999999999998</v>
      </c>
      <c r="I42" s="187">
        <v>1.1945999999999999</v>
      </c>
      <c r="J42" s="187">
        <v>1.7028000000000001</v>
      </c>
      <c r="K42" s="187">
        <v>0.16599999999999998</v>
      </c>
      <c r="L42" s="189" t="s">
        <v>2398</v>
      </c>
      <c r="M42" s="189" t="s">
        <v>2400</v>
      </c>
      <c r="N42" s="189" t="s">
        <v>2400</v>
      </c>
      <c r="O42" s="189" t="s">
        <v>2399</v>
      </c>
      <c r="P42" s="189" t="s">
        <v>2400</v>
      </c>
      <c r="Q42" s="189" t="s">
        <v>2399</v>
      </c>
    </row>
    <row r="43" spans="1:17" ht="14.25" customHeight="1" x14ac:dyDescent="0.2">
      <c r="A43" s="186"/>
      <c r="B43" s="189" t="s">
        <v>260</v>
      </c>
      <c r="C43" s="189" t="s">
        <v>259</v>
      </c>
      <c r="D43" s="190" t="s">
        <v>1945</v>
      </c>
      <c r="E43" s="189" t="s">
        <v>1974</v>
      </c>
      <c r="F43" s="187">
        <v>0.3498</v>
      </c>
      <c r="G43" s="187">
        <v>0.2923</v>
      </c>
      <c r="H43" s="188">
        <v>0.39179999999999998</v>
      </c>
      <c r="I43" s="187">
        <v>2.6026000000000002</v>
      </c>
      <c r="J43" s="187">
        <v>3.7098000000000004</v>
      </c>
      <c r="K43" s="187">
        <v>0.36159999999999998</v>
      </c>
      <c r="L43" s="189" t="s">
        <v>2398</v>
      </c>
      <c r="M43" s="189" t="s">
        <v>2400</v>
      </c>
      <c r="N43" s="189" t="s">
        <v>2400</v>
      </c>
      <c r="O43" s="189" t="s">
        <v>2399</v>
      </c>
      <c r="P43" s="189" t="s">
        <v>2400</v>
      </c>
      <c r="Q43" s="189" t="s">
        <v>2399</v>
      </c>
    </row>
    <row r="44" spans="1:17" ht="14.25" customHeight="1" x14ac:dyDescent="0.2">
      <c r="A44" s="186"/>
      <c r="B44" s="189" t="s">
        <v>262</v>
      </c>
      <c r="C44" s="189" t="s">
        <v>261</v>
      </c>
      <c r="D44" s="190" t="s">
        <v>1938</v>
      </c>
      <c r="E44" s="189" t="s">
        <v>1975</v>
      </c>
      <c r="F44" s="187" t="s">
        <v>1940</v>
      </c>
      <c r="G44" s="187" t="s">
        <v>1940</v>
      </c>
      <c r="H44" s="188" t="s">
        <v>1940</v>
      </c>
      <c r="I44" s="187" t="s">
        <v>1940</v>
      </c>
      <c r="J44" s="187" t="s">
        <v>1940</v>
      </c>
      <c r="K44" s="187" t="s">
        <v>1940</v>
      </c>
      <c r="L44" s="189" t="s">
        <v>1940</v>
      </c>
      <c r="M44" s="189" t="s">
        <v>1940</v>
      </c>
      <c r="N44" s="189" t="s">
        <v>1940</v>
      </c>
      <c r="O44" s="189" t="s">
        <v>1940</v>
      </c>
      <c r="P44" s="189" t="s">
        <v>1940</v>
      </c>
      <c r="Q44" s="189" t="s">
        <v>1940</v>
      </c>
    </row>
    <row r="45" spans="1:17" ht="14.25" customHeight="1" x14ac:dyDescent="0.2">
      <c r="A45" s="186"/>
      <c r="B45" s="189" t="s">
        <v>262</v>
      </c>
      <c r="C45" s="189" t="s">
        <v>261</v>
      </c>
      <c r="D45" s="190" t="s">
        <v>1941</v>
      </c>
      <c r="E45" s="189" t="s">
        <v>1976</v>
      </c>
      <c r="F45" s="187">
        <v>5.0000000000000001E-3</v>
      </c>
      <c r="G45" s="187">
        <v>4.2000000000000006E-3</v>
      </c>
      <c r="H45" s="188">
        <v>5.5999999999999999E-3</v>
      </c>
      <c r="I45" s="187">
        <v>3.73E-2</v>
      </c>
      <c r="J45" s="187">
        <v>5.3100000000000001E-2</v>
      </c>
      <c r="K45" s="187">
        <v>5.2000000000000006E-3</v>
      </c>
      <c r="L45" s="189" t="s">
        <v>2398</v>
      </c>
      <c r="M45" s="189" t="s">
        <v>2398</v>
      </c>
      <c r="N45" s="189" t="s">
        <v>2398</v>
      </c>
      <c r="O45" s="189" t="s">
        <v>2398</v>
      </c>
      <c r="P45" s="189" t="s">
        <v>2400</v>
      </c>
      <c r="Q45" s="189" t="s">
        <v>2399</v>
      </c>
    </row>
    <row r="46" spans="1:17" ht="14.25" customHeight="1" x14ac:dyDescent="0.2">
      <c r="A46" s="186"/>
      <c r="B46" s="189" t="s">
        <v>262</v>
      </c>
      <c r="C46" s="189" t="s">
        <v>261</v>
      </c>
      <c r="D46" s="190" t="s">
        <v>1943</v>
      </c>
      <c r="E46" s="189" t="s">
        <v>1977</v>
      </c>
      <c r="F46" s="187">
        <v>2.7299999999999998E-2</v>
      </c>
      <c r="G46" s="187">
        <v>2.2800000000000001E-2</v>
      </c>
      <c r="H46" s="188">
        <v>3.0499999999999999E-2</v>
      </c>
      <c r="I46" s="187">
        <v>0.2026</v>
      </c>
      <c r="J46" s="187">
        <v>0.2888</v>
      </c>
      <c r="K46" s="187">
        <v>2.8199999999999999E-2</v>
      </c>
      <c r="L46" s="189" t="s">
        <v>2398</v>
      </c>
      <c r="M46" s="189" t="s">
        <v>2400</v>
      </c>
      <c r="N46" s="189" t="s">
        <v>2400</v>
      </c>
      <c r="O46" s="189" t="s">
        <v>2398</v>
      </c>
      <c r="P46" s="189" t="s">
        <v>2400</v>
      </c>
      <c r="Q46" s="189" t="s">
        <v>2399</v>
      </c>
    </row>
    <row r="47" spans="1:17" ht="14.25" customHeight="1" x14ac:dyDescent="0.2">
      <c r="A47" s="186"/>
      <c r="B47" s="189" t="s">
        <v>262</v>
      </c>
      <c r="C47" s="189" t="s">
        <v>261</v>
      </c>
      <c r="D47" s="190" t="s">
        <v>1945</v>
      </c>
      <c r="E47" s="189" t="s">
        <v>1978</v>
      </c>
      <c r="F47" s="187">
        <v>0.3498</v>
      </c>
      <c r="G47" s="187">
        <v>0.2923</v>
      </c>
      <c r="H47" s="188">
        <v>0.39179999999999998</v>
      </c>
      <c r="I47" s="187">
        <v>2.6026000000000002</v>
      </c>
      <c r="J47" s="187">
        <v>3.7098000000000004</v>
      </c>
      <c r="K47" s="187">
        <v>0.36159999999999998</v>
      </c>
      <c r="L47" s="189" t="s">
        <v>2398</v>
      </c>
      <c r="M47" s="189" t="s">
        <v>2400</v>
      </c>
      <c r="N47" s="189" t="s">
        <v>2400</v>
      </c>
      <c r="O47" s="189" t="s">
        <v>2399</v>
      </c>
      <c r="P47" s="189" t="s">
        <v>2400</v>
      </c>
      <c r="Q47" s="189" t="s">
        <v>2399</v>
      </c>
    </row>
    <row r="48" spans="1:17" ht="14.25" customHeight="1" x14ac:dyDescent="0.2">
      <c r="A48" s="186"/>
      <c r="B48" s="189" t="s">
        <v>264</v>
      </c>
      <c r="C48" s="189" t="s">
        <v>263</v>
      </c>
      <c r="D48" s="190" t="s">
        <v>1938</v>
      </c>
      <c r="E48" s="189" t="s">
        <v>1979</v>
      </c>
      <c r="F48" s="187" t="s">
        <v>1940</v>
      </c>
      <c r="G48" s="187" t="s">
        <v>1940</v>
      </c>
      <c r="H48" s="188" t="s">
        <v>1940</v>
      </c>
      <c r="I48" s="187" t="s">
        <v>1940</v>
      </c>
      <c r="J48" s="187" t="s">
        <v>1940</v>
      </c>
      <c r="K48" s="187" t="s">
        <v>1940</v>
      </c>
      <c r="L48" s="189" t="s">
        <v>1940</v>
      </c>
      <c r="M48" s="189" t="s">
        <v>1940</v>
      </c>
      <c r="N48" s="189" t="s">
        <v>1940</v>
      </c>
      <c r="O48" s="189" t="s">
        <v>1940</v>
      </c>
      <c r="P48" s="189" t="s">
        <v>1940</v>
      </c>
      <c r="Q48" s="189" t="s">
        <v>1940</v>
      </c>
    </row>
    <row r="49" spans="1:17" ht="14.25" customHeight="1" x14ac:dyDescent="0.2">
      <c r="A49" s="186"/>
      <c r="B49" s="189" t="s">
        <v>264</v>
      </c>
      <c r="C49" s="189" t="s">
        <v>263</v>
      </c>
      <c r="D49" s="190" t="s">
        <v>1941</v>
      </c>
      <c r="E49" s="189" t="s">
        <v>1980</v>
      </c>
      <c r="F49" s="187">
        <v>0.105</v>
      </c>
      <c r="G49" s="187">
        <v>8.7800000000000003E-2</v>
      </c>
      <c r="H49" s="188">
        <v>0.1176</v>
      </c>
      <c r="I49" s="187">
        <v>0.78129999999999999</v>
      </c>
      <c r="J49" s="187">
        <v>1.1135999999999999</v>
      </c>
      <c r="K49" s="187">
        <v>0.1086</v>
      </c>
      <c r="L49" s="189" t="s">
        <v>2398</v>
      </c>
      <c r="M49" s="189" t="s">
        <v>2400</v>
      </c>
      <c r="N49" s="189" t="s">
        <v>2400</v>
      </c>
      <c r="O49" s="189" t="s">
        <v>2399</v>
      </c>
      <c r="P49" s="189" t="s">
        <v>2400</v>
      </c>
      <c r="Q49" s="189" t="s">
        <v>2399</v>
      </c>
    </row>
    <row r="50" spans="1:17" ht="14.25" customHeight="1" x14ac:dyDescent="0.2">
      <c r="A50" s="186"/>
      <c r="B50" s="189" t="s">
        <v>264</v>
      </c>
      <c r="C50" s="189" t="s">
        <v>263</v>
      </c>
      <c r="D50" s="190" t="s">
        <v>1943</v>
      </c>
      <c r="E50" s="189" t="s">
        <v>1981</v>
      </c>
      <c r="F50" s="187">
        <v>0.21619999999999998</v>
      </c>
      <c r="G50" s="187">
        <v>0.18059999999999998</v>
      </c>
      <c r="H50" s="188">
        <v>0.24209999999999998</v>
      </c>
      <c r="I50" s="187">
        <v>1.6080000000000001</v>
      </c>
      <c r="J50" s="187">
        <v>2.2920000000000003</v>
      </c>
      <c r="K50" s="187">
        <v>0.22339999999999999</v>
      </c>
      <c r="L50" s="189" t="s">
        <v>2398</v>
      </c>
      <c r="M50" s="189" t="s">
        <v>2400</v>
      </c>
      <c r="N50" s="189" t="s">
        <v>2400</v>
      </c>
      <c r="O50" s="189" t="s">
        <v>2399</v>
      </c>
      <c r="P50" s="189" t="s">
        <v>2400</v>
      </c>
      <c r="Q50" s="189" t="s">
        <v>2399</v>
      </c>
    </row>
    <row r="51" spans="1:17" ht="14.25" customHeight="1" x14ac:dyDescent="0.2">
      <c r="A51" s="186"/>
      <c r="B51" s="189" t="s">
        <v>264</v>
      </c>
      <c r="C51" s="189" t="s">
        <v>263</v>
      </c>
      <c r="D51" s="190" t="s">
        <v>1945</v>
      </c>
      <c r="E51" s="189" t="s">
        <v>1982</v>
      </c>
      <c r="F51" s="187">
        <v>0.3498</v>
      </c>
      <c r="G51" s="187">
        <v>0.2923</v>
      </c>
      <c r="H51" s="188">
        <v>0.39179999999999998</v>
      </c>
      <c r="I51" s="187">
        <v>2.6026000000000002</v>
      </c>
      <c r="J51" s="187">
        <v>3.7098000000000004</v>
      </c>
      <c r="K51" s="187">
        <v>0.36159999999999998</v>
      </c>
      <c r="L51" s="189" t="s">
        <v>2398</v>
      </c>
      <c r="M51" s="189" t="s">
        <v>2400</v>
      </c>
      <c r="N51" s="189" t="s">
        <v>2400</v>
      </c>
      <c r="O51" s="189" t="s">
        <v>2399</v>
      </c>
      <c r="P51" s="189" t="s">
        <v>2400</v>
      </c>
      <c r="Q51" s="189" t="s">
        <v>2399</v>
      </c>
    </row>
    <row r="52" spans="1:17" ht="14.25" customHeight="1" x14ac:dyDescent="0.2">
      <c r="A52" s="186"/>
      <c r="B52" s="189" t="s">
        <v>266</v>
      </c>
      <c r="C52" s="189" t="s">
        <v>265</v>
      </c>
      <c r="D52" s="190" t="s">
        <v>1938</v>
      </c>
      <c r="E52" s="189" t="s">
        <v>2443</v>
      </c>
      <c r="F52" s="187" t="s">
        <v>1940</v>
      </c>
      <c r="G52" s="187" t="s">
        <v>1940</v>
      </c>
      <c r="H52" s="188" t="s">
        <v>1940</v>
      </c>
      <c r="I52" s="187" t="s">
        <v>1940</v>
      </c>
      <c r="J52" s="187" t="s">
        <v>1940</v>
      </c>
      <c r="K52" s="187" t="s">
        <v>1940</v>
      </c>
      <c r="L52" s="189" t="s">
        <v>1940</v>
      </c>
      <c r="M52" s="189" t="s">
        <v>1940</v>
      </c>
      <c r="N52" s="189" t="s">
        <v>1940</v>
      </c>
      <c r="O52" s="189" t="s">
        <v>1940</v>
      </c>
      <c r="P52" s="189" t="s">
        <v>1940</v>
      </c>
      <c r="Q52" s="189" t="s">
        <v>1940</v>
      </c>
    </row>
    <row r="53" spans="1:17" ht="14.25" customHeight="1" x14ac:dyDescent="0.2">
      <c r="A53" s="186"/>
      <c r="B53" s="189" t="s">
        <v>266</v>
      </c>
      <c r="C53" s="189" t="s">
        <v>265</v>
      </c>
      <c r="D53" s="190" t="s">
        <v>1941</v>
      </c>
      <c r="E53" s="189" t="s">
        <v>2442</v>
      </c>
      <c r="F53" s="187">
        <v>1E-3</v>
      </c>
      <c r="G53" s="187">
        <v>9.0000000000000008E-4</v>
      </c>
      <c r="H53" s="188">
        <v>1.2000000000000001E-3</v>
      </c>
      <c r="I53" s="187">
        <v>7.5000000000000006E-3</v>
      </c>
      <c r="J53" s="187">
        <v>1.0699999999999999E-2</v>
      </c>
      <c r="K53" s="187">
        <v>1.1000000000000001E-3</v>
      </c>
      <c r="L53" s="189" t="s">
        <v>2400</v>
      </c>
      <c r="M53" s="189" t="s">
        <v>2400</v>
      </c>
      <c r="N53" s="189" t="s">
        <v>2400</v>
      </c>
      <c r="O53" s="189" t="s">
        <v>2400</v>
      </c>
      <c r="P53" s="189" t="s">
        <v>2400</v>
      </c>
      <c r="Q53" s="189" t="s">
        <v>2400</v>
      </c>
    </row>
    <row r="54" spans="1:17" ht="14.25" customHeight="1" x14ac:dyDescent="0.2">
      <c r="A54" s="186"/>
      <c r="B54" s="189" t="s">
        <v>266</v>
      </c>
      <c r="C54" s="189" t="s">
        <v>265</v>
      </c>
      <c r="D54" s="190" t="s">
        <v>1943</v>
      </c>
      <c r="E54" s="189" t="s">
        <v>2441</v>
      </c>
      <c r="F54" s="187">
        <v>2.3299999999999998E-2</v>
      </c>
      <c r="G54" s="187">
        <v>1.95E-2</v>
      </c>
      <c r="H54" s="188">
        <v>2.6099999999999998E-2</v>
      </c>
      <c r="I54" s="187">
        <v>0.17279999999999998</v>
      </c>
      <c r="J54" s="187">
        <v>0.24629999999999999</v>
      </c>
      <c r="K54" s="187">
        <v>2.41E-2</v>
      </c>
      <c r="L54" s="189" t="s">
        <v>2400</v>
      </c>
      <c r="M54" s="189" t="s">
        <v>2400</v>
      </c>
      <c r="N54" s="189" t="s">
        <v>2400</v>
      </c>
      <c r="O54" s="189" t="s">
        <v>2400</v>
      </c>
      <c r="P54" s="189" t="s">
        <v>2400</v>
      </c>
      <c r="Q54" s="189" t="s">
        <v>2400</v>
      </c>
    </row>
    <row r="55" spans="1:17" ht="14.25" customHeight="1" x14ac:dyDescent="0.2">
      <c r="A55" s="186"/>
      <c r="B55" s="189" t="s">
        <v>266</v>
      </c>
      <c r="C55" s="189" t="s">
        <v>265</v>
      </c>
      <c r="D55" s="190" t="s">
        <v>1945</v>
      </c>
      <c r="E55" s="189" t="s">
        <v>2440</v>
      </c>
      <c r="F55" s="187">
        <v>0.3458</v>
      </c>
      <c r="G55" s="187">
        <v>0.28899999999999998</v>
      </c>
      <c r="H55" s="188">
        <v>0.38729999999999998</v>
      </c>
      <c r="I55" s="187">
        <v>2.5729000000000002</v>
      </c>
      <c r="J55" s="187">
        <v>3.6673</v>
      </c>
      <c r="K55" s="187">
        <v>0.35749999999999998</v>
      </c>
      <c r="L55" s="189" t="s">
        <v>2400</v>
      </c>
      <c r="M55" s="189" t="s">
        <v>2400</v>
      </c>
      <c r="N55" s="189" t="s">
        <v>2400</v>
      </c>
      <c r="O55" s="189" t="s">
        <v>2400</v>
      </c>
      <c r="P55" s="189" t="s">
        <v>2400</v>
      </c>
      <c r="Q55" s="189" t="s">
        <v>2400</v>
      </c>
    </row>
    <row r="56" spans="1:17" ht="14.25" customHeight="1" x14ac:dyDescent="0.2">
      <c r="A56" s="186"/>
      <c r="B56" s="189" t="s">
        <v>344</v>
      </c>
      <c r="C56" s="189" t="s">
        <v>343</v>
      </c>
      <c r="D56" s="190" t="s">
        <v>1938</v>
      </c>
      <c r="E56" s="189" t="s">
        <v>1983</v>
      </c>
      <c r="F56" s="187" t="s">
        <v>1940</v>
      </c>
      <c r="G56" s="187" t="s">
        <v>1940</v>
      </c>
      <c r="H56" s="188" t="s">
        <v>1940</v>
      </c>
      <c r="I56" s="187" t="s">
        <v>1940</v>
      </c>
      <c r="J56" s="187" t="s">
        <v>1940</v>
      </c>
      <c r="K56" s="187" t="s">
        <v>1940</v>
      </c>
      <c r="L56" s="189" t="s">
        <v>1940</v>
      </c>
      <c r="M56" s="189" t="s">
        <v>1940</v>
      </c>
      <c r="N56" s="189" t="s">
        <v>1940</v>
      </c>
      <c r="O56" s="189" t="s">
        <v>1940</v>
      </c>
      <c r="P56" s="189" t="s">
        <v>1940</v>
      </c>
      <c r="Q56" s="189" t="s">
        <v>1940</v>
      </c>
    </row>
    <row r="57" spans="1:17" ht="14.25" customHeight="1" x14ac:dyDescent="0.2">
      <c r="A57" s="186"/>
      <c r="B57" s="189" t="s">
        <v>344</v>
      </c>
      <c r="C57" s="189" t="s">
        <v>343</v>
      </c>
      <c r="D57" s="190" t="s">
        <v>1941</v>
      </c>
      <c r="E57" s="189" t="s">
        <v>1984</v>
      </c>
      <c r="F57" s="187">
        <v>1.5399999999999999E-2</v>
      </c>
      <c r="G57" s="187">
        <v>1.29E-2</v>
      </c>
      <c r="H57" s="188">
        <v>1.7299999999999999E-2</v>
      </c>
      <c r="I57" s="187">
        <v>0.1145</v>
      </c>
      <c r="J57" s="187">
        <v>0.16309999999999999</v>
      </c>
      <c r="K57" s="187">
        <v>1.5900000000000001E-2</v>
      </c>
      <c r="L57" s="189" t="s">
        <v>2398</v>
      </c>
      <c r="M57" s="189" t="s">
        <v>2400</v>
      </c>
      <c r="N57" s="189" t="s">
        <v>2400</v>
      </c>
      <c r="O57" s="189" t="s">
        <v>2398</v>
      </c>
      <c r="P57" s="189" t="s">
        <v>2400</v>
      </c>
      <c r="Q57" s="189" t="s">
        <v>2399</v>
      </c>
    </row>
    <row r="58" spans="1:17" ht="14.25" customHeight="1" x14ac:dyDescent="0.2">
      <c r="A58" s="186"/>
      <c r="B58" s="189" t="s">
        <v>344</v>
      </c>
      <c r="C58" s="189" t="s">
        <v>343</v>
      </c>
      <c r="D58" s="190" t="s">
        <v>1943</v>
      </c>
      <c r="E58" s="189" t="s">
        <v>1985</v>
      </c>
      <c r="F58" s="187">
        <v>5.9700000000000003E-2</v>
      </c>
      <c r="G58" s="187">
        <v>4.99E-2</v>
      </c>
      <c r="H58" s="188">
        <v>6.6900000000000001E-2</v>
      </c>
      <c r="I58" s="187">
        <v>0.44409999999999999</v>
      </c>
      <c r="J58" s="187">
        <v>0.63300000000000001</v>
      </c>
      <c r="K58" s="187">
        <v>6.1700000000000005E-2</v>
      </c>
      <c r="L58" s="189" t="s">
        <v>2398</v>
      </c>
      <c r="M58" s="189" t="s">
        <v>2400</v>
      </c>
      <c r="N58" s="189" t="s">
        <v>2400</v>
      </c>
      <c r="O58" s="189" t="s">
        <v>2399</v>
      </c>
      <c r="P58" s="189" t="s">
        <v>2400</v>
      </c>
      <c r="Q58" s="189" t="s">
        <v>2399</v>
      </c>
    </row>
    <row r="59" spans="1:17" ht="14.25" customHeight="1" x14ac:dyDescent="0.2">
      <c r="A59" s="186"/>
      <c r="B59" s="189" t="s">
        <v>344</v>
      </c>
      <c r="C59" s="189" t="s">
        <v>343</v>
      </c>
      <c r="D59" s="190" t="s">
        <v>1945</v>
      </c>
      <c r="E59" s="189" t="s">
        <v>1986</v>
      </c>
      <c r="F59" s="187">
        <v>5.7300000000000004E-2</v>
      </c>
      <c r="G59" s="187">
        <v>4.7900000000000005E-2</v>
      </c>
      <c r="H59" s="188">
        <v>6.4200000000000007E-2</v>
      </c>
      <c r="I59" s="187">
        <v>0.42630000000000001</v>
      </c>
      <c r="J59" s="187">
        <v>0.60760000000000003</v>
      </c>
      <c r="K59" s="187">
        <v>5.9300000000000005E-2</v>
      </c>
      <c r="L59" s="189" t="s">
        <v>2398</v>
      </c>
      <c r="M59" s="189" t="s">
        <v>2400</v>
      </c>
      <c r="N59" s="189" t="s">
        <v>2400</v>
      </c>
      <c r="O59" s="189" t="s">
        <v>2399</v>
      </c>
      <c r="P59" s="189" t="s">
        <v>2400</v>
      </c>
      <c r="Q59" s="189" t="s">
        <v>2399</v>
      </c>
    </row>
    <row r="60" spans="1:17" ht="14.25" customHeight="1" x14ac:dyDescent="0.2">
      <c r="A60" s="186"/>
      <c r="B60" s="189" t="s">
        <v>346</v>
      </c>
      <c r="C60" s="189" t="s">
        <v>345</v>
      </c>
      <c r="D60" s="190" t="s">
        <v>1938</v>
      </c>
      <c r="E60" s="189" t="s">
        <v>1987</v>
      </c>
      <c r="F60" s="187" t="s">
        <v>1940</v>
      </c>
      <c r="G60" s="187" t="s">
        <v>1940</v>
      </c>
      <c r="H60" s="188" t="s">
        <v>1940</v>
      </c>
      <c r="I60" s="187" t="s">
        <v>1940</v>
      </c>
      <c r="J60" s="187" t="s">
        <v>1940</v>
      </c>
      <c r="K60" s="187" t="s">
        <v>1940</v>
      </c>
      <c r="L60" s="189" t="s">
        <v>1940</v>
      </c>
      <c r="M60" s="189" t="s">
        <v>1940</v>
      </c>
      <c r="N60" s="189" t="s">
        <v>1940</v>
      </c>
      <c r="O60" s="189" t="s">
        <v>1940</v>
      </c>
      <c r="P60" s="189" t="s">
        <v>1940</v>
      </c>
      <c r="Q60" s="189" t="s">
        <v>1940</v>
      </c>
    </row>
    <row r="61" spans="1:17" ht="14.25" customHeight="1" x14ac:dyDescent="0.2">
      <c r="A61" s="186"/>
      <c r="B61" s="189" t="s">
        <v>346</v>
      </c>
      <c r="C61" s="189" t="s">
        <v>345</v>
      </c>
      <c r="D61" s="190" t="s">
        <v>1941</v>
      </c>
      <c r="E61" s="189" t="s">
        <v>1988</v>
      </c>
      <c r="F61" s="187">
        <v>0</v>
      </c>
      <c r="G61" s="187">
        <v>0</v>
      </c>
      <c r="H61" s="188">
        <v>0</v>
      </c>
      <c r="I61" s="187">
        <v>0</v>
      </c>
      <c r="J61" s="187">
        <v>0</v>
      </c>
      <c r="K61" s="187">
        <v>0</v>
      </c>
      <c r="L61" s="189" t="s">
        <v>2398</v>
      </c>
      <c r="M61" s="189" t="s">
        <v>2398</v>
      </c>
      <c r="N61" s="189" t="s">
        <v>2398</v>
      </c>
      <c r="O61" s="189" t="s">
        <v>2398</v>
      </c>
      <c r="P61" s="189" t="s">
        <v>2398</v>
      </c>
      <c r="Q61" s="189" t="s">
        <v>2398</v>
      </c>
    </row>
    <row r="62" spans="1:17" ht="14.25" customHeight="1" x14ac:dyDescent="0.2">
      <c r="A62" s="186"/>
      <c r="B62" s="189" t="s">
        <v>346</v>
      </c>
      <c r="C62" s="189" t="s">
        <v>345</v>
      </c>
      <c r="D62" s="190" t="s">
        <v>1943</v>
      </c>
      <c r="E62" s="189" t="s">
        <v>1989</v>
      </c>
      <c r="F62" s="187">
        <v>0.1532</v>
      </c>
      <c r="G62" s="187">
        <v>0.128</v>
      </c>
      <c r="H62" s="188">
        <v>0.1716</v>
      </c>
      <c r="I62" s="187">
        <v>1.1397999999999999</v>
      </c>
      <c r="J62" s="187">
        <v>1.6246</v>
      </c>
      <c r="K62" s="187">
        <v>0.15839999999999999</v>
      </c>
      <c r="L62" s="189" t="s">
        <v>2398</v>
      </c>
      <c r="M62" s="189" t="s">
        <v>2400</v>
      </c>
      <c r="N62" s="189" t="s">
        <v>2400</v>
      </c>
      <c r="O62" s="189" t="s">
        <v>2399</v>
      </c>
      <c r="P62" s="189" t="s">
        <v>2400</v>
      </c>
      <c r="Q62" s="189" t="s">
        <v>2399</v>
      </c>
    </row>
    <row r="63" spans="1:17" ht="14.25" customHeight="1" x14ac:dyDescent="0.2">
      <c r="A63" s="186"/>
      <c r="B63" s="189" t="s">
        <v>346</v>
      </c>
      <c r="C63" s="189" t="s">
        <v>345</v>
      </c>
      <c r="D63" s="190" t="s">
        <v>1945</v>
      </c>
      <c r="E63" s="189" t="s">
        <v>1990</v>
      </c>
      <c r="F63" s="187">
        <v>0.2757</v>
      </c>
      <c r="G63" s="187">
        <v>0.23029999999999998</v>
      </c>
      <c r="H63" s="188">
        <v>0.30869999999999997</v>
      </c>
      <c r="I63" s="187">
        <v>2.0507000000000004</v>
      </c>
      <c r="J63" s="187">
        <v>2.923</v>
      </c>
      <c r="K63" s="187">
        <v>0.28489999999999999</v>
      </c>
      <c r="L63" s="189" t="s">
        <v>2398</v>
      </c>
      <c r="M63" s="189" t="s">
        <v>2400</v>
      </c>
      <c r="N63" s="189" t="s">
        <v>2400</v>
      </c>
      <c r="O63" s="189" t="s">
        <v>2399</v>
      </c>
      <c r="P63" s="189" t="s">
        <v>2400</v>
      </c>
      <c r="Q63" s="189" t="s">
        <v>2399</v>
      </c>
    </row>
    <row r="64" spans="1:17" ht="14.25" customHeight="1" x14ac:dyDescent="0.2">
      <c r="A64" s="186"/>
      <c r="B64" s="189" t="s">
        <v>348</v>
      </c>
      <c r="C64" s="189" t="s">
        <v>347</v>
      </c>
      <c r="D64" s="190" t="s">
        <v>1938</v>
      </c>
      <c r="E64" s="189" t="s">
        <v>1991</v>
      </c>
      <c r="F64" s="187" t="s">
        <v>1940</v>
      </c>
      <c r="G64" s="187" t="s">
        <v>1940</v>
      </c>
      <c r="H64" s="188" t="s">
        <v>1940</v>
      </c>
      <c r="I64" s="187" t="s">
        <v>1940</v>
      </c>
      <c r="J64" s="187" t="s">
        <v>1940</v>
      </c>
      <c r="K64" s="187" t="s">
        <v>1940</v>
      </c>
      <c r="L64" s="189" t="s">
        <v>1940</v>
      </c>
      <c r="M64" s="189" t="s">
        <v>1940</v>
      </c>
      <c r="N64" s="189" t="s">
        <v>1940</v>
      </c>
      <c r="O64" s="189" t="s">
        <v>1940</v>
      </c>
      <c r="P64" s="189" t="s">
        <v>1940</v>
      </c>
      <c r="Q64" s="189" t="s">
        <v>1940</v>
      </c>
    </row>
    <row r="65" spans="1:17" ht="14.25" customHeight="1" x14ac:dyDescent="0.2">
      <c r="A65" s="186"/>
      <c r="B65" s="189" t="s">
        <v>348</v>
      </c>
      <c r="C65" s="189" t="s">
        <v>347</v>
      </c>
      <c r="D65" s="190" t="s">
        <v>1941</v>
      </c>
      <c r="E65" s="189" t="s">
        <v>1992</v>
      </c>
      <c r="F65" s="187">
        <v>8.0000000000000002E-3</v>
      </c>
      <c r="G65" s="187">
        <v>6.7000000000000002E-3</v>
      </c>
      <c r="H65" s="188">
        <v>8.9999999999999993E-3</v>
      </c>
      <c r="I65" s="187">
        <v>5.9400000000000001E-2</v>
      </c>
      <c r="J65" s="187">
        <v>8.4600000000000009E-2</v>
      </c>
      <c r="K65" s="187">
        <v>8.3000000000000001E-3</v>
      </c>
      <c r="L65" s="189" t="s">
        <v>2398</v>
      </c>
      <c r="M65" s="189" t="s">
        <v>2398</v>
      </c>
      <c r="N65" s="189" t="s">
        <v>2400</v>
      </c>
      <c r="O65" s="189" t="s">
        <v>2398</v>
      </c>
      <c r="P65" s="189" t="s">
        <v>2400</v>
      </c>
      <c r="Q65" s="189" t="s">
        <v>2398</v>
      </c>
    </row>
    <row r="66" spans="1:17" ht="14.25" customHeight="1" x14ac:dyDescent="0.2">
      <c r="A66" s="186"/>
      <c r="B66" s="189" t="s">
        <v>348</v>
      </c>
      <c r="C66" s="189" t="s">
        <v>347</v>
      </c>
      <c r="D66" s="190" t="s">
        <v>1943</v>
      </c>
      <c r="E66" s="189" t="s">
        <v>1993</v>
      </c>
      <c r="F66" s="187">
        <v>0.18679999999999999</v>
      </c>
      <c r="G66" s="187">
        <v>0.15609999999999999</v>
      </c>
      <c r="H66" s="188">
        <v>0.2092</v>
      </c>
      <c r="I66" s="187">
        <v>1.3897999999999999</v>
      </c>
      <c r="J66" s="187">
        <v>1.9808999999999999</v>
      </c>
      <c r="K66" s="187">
        <v>0.19309999999999999</v>
      </c>
      <c r="L66" s="189" t="s">
        <v>2398</v>
      </c>
      <c r="M66" s="189" t="s">
        <v>2400</v>
      </c>
      <c r="N66" s="189" t="s">
        <v>2400</v>
      </c>
      <c r="O66" s="189" t="s">
        <v>2399</v>
      </c>
      <c r="P66" s="189" t="s">
        <v>2400</v>
      </c>
      <c r="Q66" s="189" t="s">
        <v>2399</v>
      </c>
    </row>
    <row r="67" spans="1:17" ht="14.25" customHeight="1" x14ac:dyDescent="0.2">
      <c r="A67" s="186"/>
      <c r="B67" s="189" t="s">
        <v>348</v>
      </c>
      <c r="C67" s="189" t="s">
        <v>347</v>
      </c>
      <c r="D67" s="190" t="s">
        <v>1945</v>
      </c>
      <c r="E67" s="189" t="s">
        <v>1994</v>
      </c>
      <c r="F67" s="187">
        <v>0.28359999999999996</v>
      </c>
      <c r="G67" s="187">
        <v>0.23699999999999999</v>
      </c>
      <c r="H67" s="188">
        <v>0.31759999999999999</v>
      </c>
      <c r="I67" s="187">
        <v>2.1100000000000003</v>
      </c>
      <c r="J67" s="187">
        <v>3.0076000000000001</v>
      </c>
      <c r="K67" s="187">
        <v>0.29320000000000002</v>
      </c>
      <c r="L67" s="189" t="s">
        <v>2398</v>
      </c>
      <c r="M67" s="189" t="s">
        <v>2400</v>
      </c>
      <c r="N67" s="189" t="s">
        <v>2400</v>
      </c>
      <c r="O67" s="189" t="s">
        <v>2399</v>
      </c>
      <c r="P67" s="189" t="s">
        <v>2400</v>
      </c>
      <c r="Q67" s="189" t="s">
        <v>2399</v>
      </c>
    </row>
    <row r="68" spans="1:17" ht="14.25" customHeight="1" x14ac:dyDescent="0.2">
      <c r="A68" s="186"/>
      <c r="B68" s="189" t="s">
        <v>350</v>
      </c>
      <c r="C68" s="189" t="s">
        <v>349</v>
      </c>
      <c r="D68" s="190" t="s">
        <v>1938</v>
      </c>
      <c r="E68" s="189" t="s">
        <v>1995</v>
      </c>
      <c r="F68" s="187" t="s">
        <v>1940</v>
      </c>
      <c r="G68" s="187" t="s">
        <v>1940</v>
      </c>
      <c r="H68" s="188" t="s">
        <v>1940</v>
      </c>
      <c r="I68" s="187" t="s">
        <v>1940</v>
      </c>
      <c r="J68" s="187" t="s">
        <v>1940</v>
      </c>
      <c r="K68" s="187" t="s">
        <v>1940</v>
      </c>
      <c r="L68" s="189" t="s">
        <v>1940</v>
      </c>
      <c r="M68" s="189" t="s">
        <v>1940</v>
      </c>
      <c r="N68" s="189" t="s">
        <v>1940</v>
      </c>
      <c r="O68" s="189" t="s">
        <v>1940</v>
      </c>
      <c r="P68" s="189" t="s">
        <v>1940</v>
      </c>
      <c r="Q68" s="189" t="s">
        <v>1940</v>
      </c>
    </row>
    <row r="69" spans="1:17" ht="14.25" customHeight="1" x14ac:dyDescent="0.2">
      <c r="A69" s="186"/>
      <c r="B69" s="189" t="s">
        <v>350</v>
      </c>
      <c r="C69" s="189" t="s">
        <v>349</v>
      </c>
      <c r="D69" s="190" t="s">
        <v>1941</v>
      </c>
      <c r="E69" s="189" t="s">
        <v>1996</v>
      </c>
      <c r="F69" s="187">
        <v>6.8999999999999999E-3</v>
      </c>
      <c r="G69" s="187">
        <v>5.8000000000000005E-3</v>
      </c>
      <c r="H69" s="188">
        <v>7.7000000000000002E-3</v>
      </c>
      <c r="I69" s="187">
        <v>5.0900000000000001E-2</v>
      </c>
      <c r="J69" s="187">
        <v>7.2500000000000009E-2</v>
      </c>
      <c r="K69" s="187">
        <v>7.1000000000000004E-3</v>
      </c>
      <c r="L69" s="189" t="s">
        <v>2398</v>
      </c>
      <c r="M69" s="189" t="s">
        <v>2400</v>
      </c>
      <c r="N69" s="189" t="s">
        <v>2398</v>
      </c>
      <c r="O69" s="189" t="s">
        <v>2398</v>
      </c>
      <c r="P69" s="189" t="s">
        <v>2400</v>
      </c>
      <c r="Q69" s="189" t="s">
        <v>2399</v>
      </c>
    </row>
    <row r="70" spans="1:17" ht="14.25" customHeight="1" x14ac:dyDescent="0.2">
      <c r="A70" s="186"/>
      <c r="B70" s="189" t="s">
        <v>350</v>
      </c>
      <c r="C70" s="189" t="s">
        <v>349</v>
      </c>
      <c r="D70" s="190" t="s">
        <v>1943</v>
      </c>
      <c r="E70" s="189" t="s">
        <v>1997</v>
      </c>
      <c r="F70" s="187">
        <v>0.18569999999999998</v>
      </c>
      <c r="G70" s="187">
        <v>0.15519999999999998</v>
      </c>
      <c r="H70" s="188">
        <v>0.2079</v>
      </c>
      <c r="I70" s="187">
        <v>1.3813</v>
      </c>
      <c r="J70" s="187">
        <v>1.9687999999999999</v>
      </c>
      <c r="K70" s="187">
        <v>0.19189999999999999</v>
      </c>
      <c r="L70" s="189" t="s">
        <v>2398</v>
      </c>
      <c r="M70" s="189" t="s">
        <v>2400</v>
      </c>
      <c r="N70" s="189" t="s">
        <v>2400</v>
      </c>
      <c r="O70" s="189" t="s">
        <v>2399</v>
      </c>
      <c r="P70" s="189" t="s">
        <v>2400</v>
      </c>
      <c r="Q70" s="189" t="s">
        <v>2399</v>
      </c>
    </row>
    <row r="71" spans="1:17" ht="14.25" customHeight="1" x14ac:dyDescent="0.2">
      <c r="A71" s="186"/>
      <c r="B71" s="189" t="s">
        <v>350</v>
      </c>
      <c r="C71" s="189" t="s">
        <v>349</v>
      </c>
      <c r="D71" s="190" t="s">
        <v>1945</v>
      </c>
      <c r="E71" s="189" t="s">
        <v>1998</v>
      </c>
      <c r="F71" s="187">
        <v>0.28249999999999997</v>
      </c>
      <c r="G71" s="187">
        <v>0.23599999999999999</v>
      </c>
      <c r="H71" s="188">
        <v>0.31640000000000001</v>
      </c>
      <c r="I71" s="187">
        <v>2.1015000000000001</v>
      </c>
      <c r="J71" s="187">
        <v>2.9955000000000003</v>
      </c>
      <c r="K71" s="187">
        <v>0.29199999999999998</v>
      </c>
      <c r="L71" s="189" t="s">
        <v>2398</v>
      </c>
      <c r="M71" s="189" t="s">
        <v>2400</v>
      </c>
      <c r="N71" s="189" t="s">
        <v>2400</v>
      </c>
      <c r="O71" s="189" t="s">
        <v>2399</v>
      </c>
      <c r="P71" s="189" t="s">
        <v>2400</v>
      </c>
      <c r="Q71" s="189" t="s">
        <v>2399</v>
      </c>
    </row>
    <row r="72" spans="1:17" ht="14.25" customHeight="1" x14ac:dyDescent="0.2">
      <c r="A72" s="186"/>
      <c r="B72" s="189" t="s">
        <v>352</v>
      </c>
      <c r="C72" s="189" t="s">
        <v>351</v>
      </c>
      <c r="D72" s="190" t="s">
        <v>1938</v>
      </c>
      <c r="E72" s="189" t="s">
        <v>1999</v>
      </c>
      <c r="F72" s="187" t="s">
        <v>1940</v>
      </c>
      <c r="G72" s="187" t="s">
        <v>1940</v>
      </c>
      <c r="H72" s="188" t="s">
        <v>1940</v>
      </c>
      <c r="I72" s="187" t="s">
        <v>1940</v>
      </c>
      <c r="J72" s="187" t="s">
        <v>1940</v>
      </c>
      <c r="K72" s="187" t="s">
        <v>1940</v>
      </c>
      <c r="L72" s="189" t="s">
        <v>1940</v>
      </c>
      <c r="M72" s="189" t="s">
        <v>1940</v>
      </c>
      <c r="N72" s="189" t="s">
        <v>1940</v>
      </c>
      <c r="O72" s="189" t="s">
        <v>1940</v>
      </c>
      <c r="P72" s="189" t="s">
        <v>1940</v>
      </c>
      <c r="Q72" s="189" t="s">
        <v>1940</v>
      </c>
    </row>
    <row r="73" spans="1:17" ht="14.25" customHeight="1" x14ac:dyDescent="0.2">
      <c r="A73" s="186"/>
      <c r="B73" s="189" t="s">
        <v>352</v>
      </c>
      <c r="C73" s="189" t="s">
        <v>351</v>
      </c>
      <c r="D73" s="190" t="s">
        <v>1941</v>
      </c>
      <c r="E73" s="189" t="s">
        <v>2000</v>
      </c>
      <c r="F73" s="187">
        <v>6.8999999999999999E-3</v>
      </c>
      <c r="G73" s="187">
        <v>5.8000000000000005E-3</v>
      </c>
      <c r="H73" s="188">
        <v>7.7000000000000002E-3</v>
      </c>
      <c r="I73" s="187">
        <v>5.0900000000000001E-2</v>
      </c>
      <c r="J73" s="187">
        <v>7.2500000000000009E-2</v>
      </c>
      <c r="K73" s="187">
        <v>7.1000000000000004E-3</v>
      </c>
      <c r="L73" s="189" t="s">
        <v>2398</v>
      </c>
      <c r="M73" s="189" t="s">
        <v>2400</v>
      </c>
      <c r="N73" s="189" t="s">
        <v>2398</v>
      </c>
      <c r="O73" s="189" t="s">
        <v>2398</v>
      </c>
      <c r="P73" s="189" t="s">
        <v>2400</v>
      </c>
      <c r="Q73" s="189" t="s">
        <v>2399</v>
      </c>
    </row>
    <row r="74" spans="1:17" ht="14.25" customHeight="1" x14ac:dyDescent="0.2">
      <c r="A74" s="186"/>
      <c r="B74" s="189" t="s">
        <v>352</v>
      </c>
      <c r="C74" s="189" t="s">
        <v>351</v>
      </c>
      <c r="D74" s="190" t="s">
        <v>1943</v>
      </c>
      <c r="E74" s="189" t="s">
        <v>2001</v>
      </c>
      <c r="F74" s="187">
        <v>0.18569999999999998</v>
      </c>
      <c r="G74" s="187">
        <v>0.15519999999999998</v>
      </c>
      <c r="H74" s="188">
        <v>0.2079</v>
      </c>
      <c r="I74" s="187">
        <v>1.3813</v>
      </c>
      <c r="J74" s="187">
        <v>1.9687999999999999</v>
      </c>
      <c r="K74" s="187">
        <v>0.19189999999999999</v>
      </c>
      <c r="L74" s="189" t="s">
        <v>2398</v>
      </c>
      <c r="M74" s="189" t="s">
        <v>2400</v>
      </c>
      <c r="N74" s="189" t="s">
        <v>2400</v>
      </c>
      <c r="O74" s="189" t="s">
        <v>2399</v>
      </c>
      <c r="P74" s="189" t="s">
        <v>2400</v>
      </c>
      <c r="Q74" s="189" t="s">
        <v>2399</v>
      </c>
    </row>
    <row r="75" spans="1:17" ht="14.25" customHeight="1" x14ac:dyDescent="0.2">
      <c r="A75" s="186"/>
      <c r="B75" s="189" t="s">
        <v>352</v>
      </c>
      <c r="C75" s="189" t="s">
        <v>351</v>
      </c>
      <c r="D75" s="190" t="s">
        <v>1945</v>
      </c>
      <c r="E75" s="189" t="s">
        <v>2002</v>
      </c>
      <c r="F75" s="187">
        <v>0.28249999999999997</v>
      </c>
      <c r="G75" s="187">
        <v>0.23599999999999999</v>
      </c>
      <c r="H75" s="188">
        <v>0.31640000000000001</v>
      </c>
      <c r="I75" s="187">
        <v>2.1015000000000001</v>
      </c>
      <c r="J75" s="187">
        <v>2.9955000000000003</v>
      </c>
      <c r="K75" s="187">
        <v>0.29199999999999998</v>
      </c>
      <c r="L75" s="189" t="s">
        <v>2398</v>
      </c>
      <c r="M75" s="189" t="s">
        <v>2400</v>
      </c>
      <c r="N75" s="189" t="s">
        <v>2400</v>
      </c>
      <c r="O75" s="189" t="s">
        <v>2399</v>
      </c>
      <c r="P75" s="189" t="s">
        <v>2400</v>
      </c>
      <c r="Q75" s="189" t="s">
        <v>2399</v>
      </c>
    </row>
    <row r="76" spans="1:17" ht="14.25" customHeight="1" x14ac:dyDescent="0.2">
      <c r="A76" s="186"/>
      <c r="B76" s="189" t="s">
        <v>486</v>
      </c>
      <c r="C76" s="189" t="s">
        <v>485</v>
      </c>
      <c r="D76" s="190" t="s">
        <v>1938</v>
      </c>
      <c r="E76" s="189" t="s">
        <v>2003</v>
      </c>
      <c r="F76" s="187" t="s">
        <v>1940</v>
      </c>
      <c r="G76" s="187" t="s">
        <v>1940</v>
      </c>
      <c r="H76" s="188" t="s">
        <v>1940</v>
      </c>
      <c r="I76" s="187" t="s">
        <v>1940</v>
      </c>
      <c r="J76" s="187" t="s">
        <v>1940</v>
      </c>
      <c r="K76" s="187" t="s">
        <v>1940</v>
      </c>
      <c r="L76" s="189" t="s">
        <v>1940</v>
      </c>
      <c r="M76" s="189" t="s">
        <v>1940</v>
      </c>
      <c r="N76" s="189" t="s">
        <v>1940</v>
      </c>
      <c r="O76" s="189" t="s">
        <v>1940</v>
      </c>
      <c r="P76" s="189" t="s">
        <v>1940</v>
      </c>
      <c r="Q76" s="189" t="s">
        <v>1940</v>
      </c>
    </row>
    <row r="77" spans="1:17" ht="14.25" customHeight="1" x14ac:dyDescent="0.2">
      <c r="A77" s="186"/>
      <c r="B77" s="189" t="s">
        <v>486</v>
      </c>
      <c r="C77" s="189" t="s">
        <v>485</v>
      </c>
      <c r="D77" s="190" t="s">
        <v>1945</v>
      </c>
      <c r="E77" s="189" t="s">
        <v>2004</v>
      </c>
      <c r="F77" s="187">
        <v>0.12430000000000001</v>
      </c>
      <c r="G77" s="187">
        <v>0.10390000000000001</v>
      </c>
      <c r="H77" s="188">
        <v>0.13919999999999999</v>
      </c>
      <c r="I77" s="187">
        <v>0.92449999999999999</v>
      </c>
      <c r="J77" s="187">
        <v>1.3178000000000001</v>
      </c>
      <c r="K77" s="187">
        <v>0.12849999999999998</v>
      </c>
      <c r="L77" s="189" t="s">
        <v>2398</v>
      </c>
      <c r="M77" s="189" t="s">
        <v>2400</v>
      </c>
      <c r="N77" s="189" t="s">
        <v>2400</v>
      </c>
      <c r="O77" s="189" t="s">
        <v>2399</v>
      </c>
      <c r="P77" s="189" t="s">
        <v>2400</v>
      </c>
      <c r="Q77" s="189" t="s">
        <v>2399</v>
      </c>
    </row>
    <row r="78" spans="1:17" ht="14.25" customHeight="1" x14ac:dyDescent="0.2">
      <c r="A78" s="186"/>
      <c r="B78" s="189" t="s">
        <v>488</v>
      </c>
      <c r="C78" s="189" t="s">
        <v>487</v>
      </c>
      <c r="D78" s="190" t="s">
        <v>1938</v>
      </c>
      <c r="E78" s="189" t="s">
        <v>2005</v>
      </c>
      <c r="F78" s="187" t="s">
        <v>1940</v>
      </c>
      <c r="G78" s="187" t="s">
        <v>1940</v>
      </c>
      <c r="H78" s="188" t="s">
        <v>1940</v>
      </c>
      <c r="I78" s="187" t="s">
        <v>1940</v>
      </c>
      <c r="J78" s="187" t="s">
        <v>1940</v>
      </c>
      <c r="K78" s="187" t="s">
        <v>1940</v>
      </c>
      <c r="L78" s="189" t="s">
        <v>1940</v>
      </c>
      <c r="M78" s="189" t="s">
        <v>1940</v>
      </c>
      <c r="N78" s="189" t="s">
        <v>1940</v>
      </c>
      <c r="O78" s="189" t="s">
        <v>1940</v>
      </c>
      <c r="P78" s="189" t="s">
        <v>1940</v>
      </c>
      <c r="Q78" s="189" t="s">
        <v>1940</v>
      </c>
    </row>
    <row r="79" spans="1:17" ht="14.25" customHeight="1" x14ac:dyDescent="0.2">
      <c r="A79" s="186"/>
      <c r="B79" s="189" t="s">
        <v>488</v>
      </c>
      <c r="C79" s="189" t="s">
        <v>487</v>
      </c>
      <c r="D79" s="190" t="s">
        <v>1945</v>
      </c>
      <c r="E79" s="189" t="s">
        <v>2006</v>
      </c>
      <c r="F79" s="187">
        <v>0.3342</v>
      </c>
      <c r="G79" s="187">
        <v>0.2792</v>
      </c>
      <c r="H79" s="188">
        <v>0.37429999999999997</v>
      </c>
      <c r="I79" s="187">
        <v>2.4863000000000004</v>
      </c>
      <c r="J79" s="187">
        <v>3.5439000000000003</v>
      </c>
      <c r="K79" s="187">
        <v>0.34539999999999998</v>
      </c>
      <c r="L79" s="189" t="s">
        <v>2398</v>
      </c>
      <c r="M79" s="189" t="s">
        <v>2400</v>
      </c>
      <c r="N79" s="189" t="s">
        <v>2400</v>
      </c>
      <c r="O79" s="189" t="s">
        <v>2399</v>
      </c>
      <c r="P79" s="189" t="s">
        <v>2400</v>
      </c>
      <c r="Q79" s="189" t="s">
        <v>2399</v>
      </c>
    </row>
    <row r="80" spans="1:17" ht="14.25" customHeight="1" x14ac:dyDescent="0.2">
      <c r="A80" s="186"/>
      <c r="B80" s="189" t="s">
        <v>490</v>
      </c>
      <c r="C80" s="189" t="s">
        <v>489</v>
      </c>
      <c r="D80" s="190" t="s">
        <v>1938</v>
      </c>
      <c r="E80" s="189" t="s">
        <v>2007</v>
      </c>
      <c r="F80" s="187" t="s">
        <v>1940</v>
      </c>
      <c r="G80" s="187" t="s">
        <v>1940</v>
      </c>
      <c r="H80" s="188" t="s">
        <v>1940</v>
      </c>
      <c r="I80" s="187" t="s">
        <v>1940</v>
      </c>
      <c r="J80" s="187" t="s">
        <v>1940</v>
      </c>
      <c r="K80" s="187" t="s">
        <v>1940</v>
      </c>
      <c r="L80" s="189" t="s">
        <v>1940</v>
      </c>
      <c r="M80" s="189" t="s">
        <v>1940</v>
      </c>
      <c r="N80" s="189" t="s">
        <v>1940</v>
      </c>
      <c r="O80" s="189" t="s">
        <v>1940</v>
      </c>
      <c r="P80" s="189" t="s">
        <v>1940</v>
      </c>
      <c r="Q80" s="189" t="s">
        <v>1940</v>
      </c>
    </row>
    <row r="81" spans="1:17" ht="14.25" customHeight="1" x14ac:dyDescent="0.2">
      <c r="A81" s="186"/>
      <c r="B81" s="189" t="s">
        <v>490</v>
      </c>
      <c r="C81" s="189" t="s">
        <v>489</v>
      </c>
      <c r="D81" s="190" t="s">
        <v>1945</v>
      </c>
      <c r="E81" s="189" t="s">
        <v>2008</v>
      </c>
      <c r="F81" s="187">
        <v>0.3342</v>
      </c>
      <c r="G81" s="187">
        <v>0.2792</v>
      </c>
      <c r="H81" s="188">
        <v>0.37429999999999997</v>
      </c>
      <c r="I81" s="187">
        <v>2.4863000000000004</v>
      </c>
      <c r="J81" s="187">
        <v>3.5439000000000003</v>
      </c>
      <c r="K81" s="187">
        <v>0.34539999999999998</v>
      </c>
      <c r="L81" s="189" t="s">
        <v>2398</v>
      </c>
      <c r="M81" s="189" t="s">
        <v>2400</v>
      </c>
      <c r="N81" s="189" t="s">
        <v>2400</v>
      </c>
      <c r="O81" s="189" t="s">
        <v>2399</v>
      </c>
      <c r="P81" s="189" t="s">
        <v>2400</v>
      </c>
      <c r="Q81" s="189" t="s">
        <v>2399</v>
      </c>
    </row>
    <row r="82" spans="1:17" ht="14.25" customHeight="1" x14ac:dyDescent="0.2">
      <c r="A82" s="186"/>
      <c r="B82" s="189" t="s">
        <v>492</v>
      </c>
      <c r="C82" s="189" t="s">
        <v>491</v>
      </c>
      <c r="D82" s="190" t="s">
        <v>1938</v>
      </c>
      <c r="E82" s="189" t="s">
        <v>2009</v>
      </c>
      <c r="F82" s="187" t="s">
        <v>1940</v>
      </c>
      <c r="G82" s="187" t="s">
        <v>1940</v>
      </c>
      <c r="H82" s="188" t="s">
        <v>1940</v>
      </c>
      <c r="I82" s="187" t="s">
        <v>1940</v>
      </c>
      <c r="J82" s="187" t="s">
        <v>1940</v>
      </c>
      <c r="K82" s="187" t="s">
        <v>1940</v>
      </c>
      <c r="L82" s="189" t="s">
        <v>1940</v>
      </c>
      <c r="M82" s="189" t="s">
        <v>1940</v>
      </c>
      <c r="N82" s="189" t="s">
        <v>1940</v>
      </c>
      <c r="O82" s="189" t="s">
        <v>1940</v>
      </c>
      <c r="P82" s="189" t="s">
        <v>1940</v>
      </c>
      <c r="Q82" s="189" t="s">
        <v>1940</v>
      </c>
    </row>
    <row r="83" spans="1:17" ht="14.25" customHeight="1" x14ac:dyDescent="0.2">
      <c r="A83" s="186"/>
      <c r="B83" s="189" t="s">
        <v>492</v>
      </c>
      <c r="C83" s="189" t="s">
        <v>491</v>
      </c>
      <c r="D83" s="190" t="s">
        <v>1945</v>
      </c>
      <c r="E83" s="189" t="s">
        <v>2010</v>
      </c>
      <c r="F83" s="187">
        <v>0.3342</v>
      </c>
      <c r="G83" s="187">
        <v>0.2792</v>
      </c>
      <c r="H83" s="188">
        <v>0.37429999999999997</v>
      </c>
      <c r="I83" s="187">
        <v>2.4863000000000004</v>
      </c>
      <c r="J83" s="187">
        <v>3.5439000000000003</v>
      </c>
      <c r="K83" s="187">
        <v>0.34539999999999998</v>
      </c>
      <c r="L83" s="189" t="s">
        <v>2398</v>
      </c>
      <c r="M83" s="189" t="s">
        <v>2400</v>
      </c>
      <c r="N83" s="189" t="s">
        <v>2400</v>
      </c>
      <c r="O83" s="189" t="s">
        <v>2399</v>
      </c>
      <c r="P83" s="189" t="s">
        <v>2400</v>
      </c>
      <c r="Q83" s="189" t="s">
        <v>2399</v>
      </c>
    </row>
    <row r="84" spans="1:17" ht="14.25" customHeight="1" x14ac:dyDescent="0.2">
      <c r="A84" s="186"/>
      <c r="B84" s="189" t="s">
        <v>500</v>
      </c>
      <c r="C84" s="189" t="s">
        <v>499</v>
      </c>
      <c r="D84" s="190" t="s">
        <v>1938</v>
      </c>
      <c r="E84" s="189" t="s">
        <v>2011</v>
      </c>
      <c r="F84" s="187" t="s">
        <v>1940</v>
      </c>
      <c r="G84" s="187" t="s">
        <v>1940</v>
      </c>
      <c r="H84" s="188" t="s">
        <v>1940</v>
      </c>
      <c r="I84" s="187" t="s">
        <v>1940</v>
      </c>
      <c r="J84" s="187" t="s">
        <v>1940</v>
      </c>
      <c r="K84" s="187" t="s">
        <v>1940</v>
      </c>
      <c r="L84" s="189" t="s">
        <v>1940</v>
      </c>
      <c r="M84" s="189" t="s">
        <v>1940</v>
      </c>
      <c r="N84" s="189" t="s">
        <v>1940</v>
      </c>
      <c r="O84" s="189" t="s">
        <v>1940</v>
      </c>
      <c r="P84" s="189" t="s">
        <v>1940</v>
      </c>
      <c r="Q84" s="189" t="s">
        <v>1940</v>
      </c>
    </row>
    <row r="85" spans="1:17" ht="14.25" customHeight="1" x14ac:dyDescent="0.2">
      <c r="A85" s="186"/>
      <c r="B85" s="189" t="s">
        <v>500</v>
      </c>
      <c r="C85" s="189" t="s">
        <v>499</v>
      </c>
      <c r="D85" s="190" t="s">
        <v>1945</v>
      </c>
      <c r="E85" s="189" t="s">
        <v>2012</v>
      </c>
      <c r="F85" s="187">
        <v>3.4200000000000001E-2</v>
      </c>
      <c r="G85" s="187">
        <v>2.86E-2</v>
      </c>
      <c r="H85" s="188">
        <v>3.8300000000000001E-2</v>
      </c>
      <c r="I85" s="187">
        <v>0.25429999999999997</v>
      </c>
      <c r="J85" s="187">
        <v>0.3624</v>
      </c>
      <c r="K85" s="187">
        <v>3.5400000000000001E-2</v>
      </c>
      <c r="L85" s="189" t="s">
        <v>2398</v>
      </c>
      <c r="M85" s="189" t="s">
        <v>2400</v>
      </c>
      <c r="N85" s="189" t="s">
        <v>2400</v>
      </c>
      <c r="O85" s="189" t="s">
        <v>2398</v>
      </c>
      <c r="P85" s="189" t="s">
        <v>2400</v>
      </c>
      <c r="Q85" s="189" t="s">
        <v>2399</v>
      </c>
    </row>
    <row r="86" spans="1:17" ht="14.25" customHeight="1" x14ac:dyDescent="0.2">
      <c r="A86" s="186"/>
      <c r="B86" s="189" t="s">
        <v>502</v>
      </c>
      <c r="C86" s="189" t="s">
        <v>501</v>
      </c>
      <c r="D86" s="190" t="s">
        <v>1938</v>
      </c>
      <c r="E86" s="189" t="s">
        <v>2013</v>
      </c>
      <c r="F86" s="187" t="s">
        <v>1940</v>
      </c>
      <c r="G86" s="187" t="s">
        <v>1940</v>
      </c>
      <c r="H86" s="188" t="s">
        <v>1940</v>
      </c>
      <c r="I86" s="187" t="s">
        <v>1940</v>
      </c>
      <c r="J86" s="187" t="s">
        <v>1940</v>
      </c>
      <c r="K86" s="187" t="s">
        <v>1940</v>
      </c>
      <c r="L86" s="189" t="s">
        <v>1940</v>
      </c>
      <c r="M86" s="189" t="s">
        <v>1940</v>
      </c>
      <c r="N86" s="189" t="s">
        <v>1940</v>
      </c>
      <c r="O86" s="189" t="s">
        <v>1940</v>
      </c>
      <c r="P86" s="189" t="s">
        <v>1940</v>
      </c>
      <c r="Q86" s="189" t="s">
        <v>1940</v>
      </c>
    </row>
    <row r="87" spans="1:17" ht="14.25" customHeight="1" x14ac:dyDescent="0.2">
      <c r="A87" s="186"/>
      <c r="B87" s="189" t="s">
        <v>502</v>
      </c>
      <c r="C87" s="189" t="s">
        <v>501</v>
      </c>
      <c r="D87" s="190" t="s">
        <v>1945</v>
      </c>
      <c r="E87" s="189" t="s">
        <v>2014</v>
      </c>
      <c r="F87" s="187">
        <v>6.0400000000000002E-2</v>
      </c>
      <c r="G87" s="187">
        <v>5.0500000000000003E-2</v>
      </c>
      <c r="H87" s="188">
        <v>6.7600000000000007E-2</v>
      </c>
      <c r="I87" s="187">
        <v>0.44919999999999999</v>
      </c>
      <c r="J87" s="187">
        <v>0.64019999999999999</v>
      </c>
      <c r="K87" s="187">
        <v>6.2400000000000004E-2</v>
      </c>
      <c r="L87" s="189" t="s">
        <v>2398</v>
      </c>
      <c r="M87" s="189" t="s">
        <v>2400</v>
      </c>
      <c r="N87" s="189" t="s">
        <v>2400</v>
      </c>
      <c r="O87" s="189" t="s">
        <v>2399</v>
      </c>
      <c r="P87" s="189" t="s">
        <v>2400</v>
      </c>
      <c r="Q87" s="189" t="s">
        <v>2399</v>
      </c>
    </row>
    <row r="88" spans="1:17" ht="14.25" customHeight="1" x14ac:dyDescent="0.2">
      <c r="A88" s="186"/>
      <c r="B88" s="189" t="s">
        <v>504</v>
      </c>
      <c r="C88" s="189" t="s">
        <v>503</v>
      </c>
      <c r="D88" s="190" t="s">
        <v>1938</v>
      </c>
      <c r="E88" s="189" t="s">
        <v>2015</v>
      </c>
      <c r="F88" s="187" t="s">
        <v>1940</v>
      </c>
      <c r="G88" s="187" t="s">
        <v>1940</v>
      </c>
      <c r="H88" s="188" t="s">
        <v>1940</v>
      </c>
      <c r="I88" s="187" t="s">
        <v>1940</v>
      </c>
      <c r="J88" s="187" t="s">
        <v>1940</v>
      </c>
      <c r="K88" s="187" t="s">
        <v>1940</v>
      </c>
      <c r="L88" s="189" t="s">
        <v>1940</v>
      </c>
      <c r="M88" s="189" t="s">
        <v>1940</v>
      </c>
      <c r="N88" s="189" t="s">
        <v>1940</v>
      </c>
      <c r="O88" s="189" t="s">
        <v>1940</v>
      </c>
      <c r="P88" s="189" t="s">
        <v>1940</v>
      </c>
      <c r="Q88" s="189" t="s">
        <v>1940</v>
      </c>
    </row>
    <row r="89" spans="1:17" ht="14.25" customHeight="1" x14ac:dyDescent="0.2">
      <c r="A89" s="186"/>
      <c r="B89" s="189" t="s">
        <v>504</v>
      </c>
      <c r="C89" s="189" t="s">
        <v>503</v>
      </c>
      <c r="D89" s="190" t="s">
        <v>1945</v>
      </c>
      <c r="E89" s="189" t="s">
        <v>2016</v>
      </c>
      <c r="F89" s="187">
        <v>1.7100000000000001E-2</v>
      </c>
      <c r="G89" s="187">
        <v>1.43E-2</v>
      </c>
      <c r="H89" s="188">
        <v>1.9199999999999998E-2</v>
      </c>
      <c r="I89" s="187">
        <v>0.12719999999999998</v>
      </c>
      <c r="J89" s="187">
        <v>0.1812</v>
      </c>
      <c r="K89" s="187">
        <v>1.77E-2</v>
      </c>
      <c r="L89" s="189" t="s">
        <v>2398</v>
      </c>
      <c r="M89" s="189" t="s">
        <v>2398</v>
      </c>
      <c r="N89" s="189" t="s">
        <v>2400</v>
      </c>
      <c r="O89" s="189" t="s">
        <v>2398</v>
      </c>
      <c r="P89" s="189" t="s">
        <v>2400</v>
      </c>
      <c r="Q89" s="189" t="s">
        <v>2399</v>
      </c>
    </row>
    <row r="90" spans="1:17" ht="14.25" customHeight="1" x14ac:dyDescent="0.2">
      <c r="A90" s="186"/>
      <c r="B90" s="189" t="s">
        <v>506</v>
      </c>
      <c r="C90" s="189" t="s">
        <v>505</v>
      </c>
      <c r="D90" s="190" t="s">
        <v>1938</v>
      </c>
      <c r="E90" s="189" t="s">
        <v>2017</v>
      </c>
      <c r="F90" s="187" t="s">
        <v>1940</v>
      </c>
      <c r="G90" s="187" t="s">
        <v>1940</v>
      </c>
      <c r="H90" s="188" t="s">
        <v>1940</v>
      </c>
      <c r="I90" s="187" t="s">
        <v>1940</v>
      </c>
      <c r="J90" s="187" t="s">
        <v>1940</v>
      </c>
      <c r="K90" s="187" t="s">
        <v>1940</v>
      </c>
      <c r="L90" s="189" t="s">
        <v>1940</v>
      </c>
      <c r="M90" s="189" t="s">
        <v>1940</v>
      </c>
      <c r="N90" s="189" t="s">
        <v>1940</v>
      </c>
      <c r="O90" s="189" t="s">
        <v>1940</v>
      </c>
      <c r="P90" s="189" t="s">
        <v>1940</v>
      </c>
      <c r="Q90" s="189" t="s">
        <v>1940</v>
      </c>
    </row>
    <row r="91" spans="1:17" ht="14.25" customHeight="1" x14ac:dyDescent="0.2">
      <c r="A91" s="186"/>
      <c r="B91" s="189" t="s">
        <v>506</v>
      </c>
      <c r="C91" s="189" t="s">
        <v>505</v>
      </c>
      <c r="D91" s="190" t="s">
        <v>1945</v>
      </c>
      <c r="E91" s="189" t="s">
        <v>2018</v>
      </c>
      <c r="F91" s="187">
        <v>5.1800000000000006E-2</v>
      </c>
      <c r="G91" s="187">
        <v>4.3200000000000002E-2</v>
      </c>
      <c r="H91" s="188">
        <v>5.8000000000000003E-2</v>
      </c>
      <c r="I91" s="187">
        <v>0.38479999999999998</v>
      </c>
      <c r="J91" s="187">
        <v>0.5484</v>
      </c>
      <c r="K91" s="187">
        <v>5.3500000000000006E-2</v>
      </c>
      <c r="L91" s="189" t="s">
        <v>2398</v>
      </c>
      <c r="M91" s="189" t="s">
        <v>2400</v>
      </c>
      <c r="N91" s="189" t="s">
        <v>2400</v>
      </c>
      <c r="O91" s="189" t="s">
        <v>2398</v>
      </c>
      <c r="P91" s="189" t="s">
        <v>2400</v>
      </c>
      <c r="Q91" s="189" t="s">
        <v>2399</v>
      </c>
    </row>
    <row r="92" spans="1:17" ht="14.25" customHeight="1" x14ac:dyDescent="0.2">
      <c r="A92" s="186"/>
      <c r="B92" s="189" t="s">
        <v>508</v>
      </c>
      <c r="C92" s="189" t="s">
        <v>507</v>
      </c>
      <c r="D92" s="190" t="s">
        <v>1938</v>
      </c>
      <c r="E92" s="189" t="s">
        <v>2019</v>
      </c>
      <c r="F92" s="187" t="s">
        <v>1940</v>
      </c>
      <c r="G92" s="187" t="s">
        <v>1940</v>
      </c>
      <c r="H92" s="188" t="s">
        <v>1940</v>
      </c>
      <c r="I92" s="187" t="s">
        <v>1940</v>
      </c>
      <c r="J92" s="187" t="s">
        <v>1940</v>
      </c>
      <c r="K92" s="187" t="s">
        <v>1940</v>
      </c>
      <c r="L92" s="189" t="s">
        <v>1940</v>
      </c>
      <c r="M92" s="189" t="s">
        <v>1940</v>
      </c>
      <c r="N92" s="189" t="s">
        <v>1940</v>
      </c>
      <c r="O92" s="189" t="s">
        <v>1940</v>
      </c>
      <c r="P92" s="189" t="s">
        <v>1940</v>
      </c>
      <c r="Q92" s="189" t="s">
        <v>1940</v>
      </c>
    </row>
    <row r="93" spans="1:17" ht="14.25" customHeight="1" x14ac:dyDescent="0.2">
      <c r="A93" s="186"/>
      <c r="B93" s="189" t="s">
        <v>508</v>
      </c>
      <c r="C93" s="189" t="s">
        <v>507</v>
      </c>
      <c r="D93" s="190" t="s">
        <v>1945</v>
      </c>
      <c r="E93" s="189" t="s">
        <v>2020</v>
      </c>
      <c r="F93" s="187">
        <v>5.2900000000000003E-2</v>
      </c>
      <c r="G93" s="187">
        <v>4.4200000000000003E-2</v>
      </c>
      <c r="H93" s="188">
        <v>5.9200000000000003E-2</v>
      </c>
      <c r="I93" s="187">
        <v>0.39319999999999999</v>
      </c>
      <c r="J93" s="187">
        <v>0.5605</v>
      </c>
      <c r="K93" s="187">
        <v>5.4700000000000006E-2</v>
      </c>
      <c r="L93" s="189" t="s">
        <v>2398</v>
      </c>
      <c r="M93" s="189" t="s">
        <v>2400</v>
      </c>
      <c r="N93" s="189" t="s">
        <v>2400</v>
      </c>
      <c r="O93" s="189" t="s">
        <v>2399</v>
      </c>
      <c r="P93" s="189" t="s">
        <v>2400</v>
      </c>
      <c r="Q93" s="189" t="s">
        <v>2399</v>
      </c>
    </row>
    <row r="94" spans="1:17" ht="14.25" customHeight="1" x14ac:dyDescent="0.2">
      <c r="A94" s="186"/>
      <c r="B94" s="189" t="s">
        <v>510</v>
      </c>
      <c r="C94" s="189" t="s">
        <v>509</v>
      </c>
      <c r="D94" s="190" t="s">
        <v>1938</v>
      </c>
      <c r="E94" s="189" t="s">
        <v>2021</v>
      </c>
      <c r="F94" s="187" t="s">
        <v>1940</v>
      </c>
      <c r="G94" s="187" t="s">
        <v>1940</v>
      </c>
      <c r="H94" s="188" t="s">
        <v>1940</v>
      </c>
      <c r="I94" s="187" t="s">
        <v>1940</v>
      </c>
      <c r="J94" s="187" t="s">
        <v>1940</v>
      </c>
      <c r="K94" s="187" t="s">
        <v>1940</v>
      </c>
      <c r="L94" s="189" t="s">
        <v>1940</v>
      </c>
      <c r="M94" s="189" t="s">
        <v>1940</v>
      </c>
      <c r="N94" s="189" t="s">
        <v>1940</v>
      </c>
      <c r="O94" s="189" t="s">
        <v>1940</v>
      </c>
      <c r="P94" s="189" t="s">
        <v>1940</v>
      </c>
      <c r="Q94" s="189" t="s">
        <v>1940</v>
      </c>
    </row>
    <row r="95" spans="1:17" ht="14.25" customHeight="1" x14ac:dyDescent="0.2">
      <c r="A95" s="186"/>
      <c r="B95" s="189" t="s">
        <v>510</v>
      </c>
      <c r="C95" s="189" t="s">
        <v>509</v>
      </c>
      <c r="D95" s="190" t="s">
        <v>1945</v>
      </c>
      <c r="E95" s="189" t="s">
        <v>2022</v>
      </c>
      <c r="F95" s="187">
        <v>5.1800000000000006E-2</v>
      </c>
      <c r="G95" s="187">
        <v>4.3200000000000002E-2</v>
      </c>
      <c r="H95" s="188">
        <v>5.8000000000000003E-2</v>
      </c>
      <c r="I95" s="187">
        <v>0.38479999999999998</v>
      </c>
      <c r="J95" s="187">
        <v>0.5484</v>
      </c>
      <c r="K95" s="187">
        <v>5.3500000000000006E-2</v>
      </c>
      <c r="L95" s="189" t="s">
        <v>2398</v>
      </c>
      <c r="M95" s="189" t="s">
        <v>2400</v>
      </c>
      <c r="N95" s="189" t="s">
        <v>2400</v>
      </c>
      <c r="O95" s="189" t="s">
        <v>2398</v>
      </c>
      <c r="P95" s="189" t="s">
        <v>2400</v>
      </c>
      <c r="Q95" s="189" t="s">
        <v>2399</v>
      </c>
    </row>
    <row r="96" spans="1:17" ht="14.25" customHeight="1" x14ac:dyDescent="0.2">
      <c r="A96" s="186"/>
      <c r="B96" s="189" t="s">
        <v>512</v>
      </c>
      <c r="C96" s="189" t="s">
        <v>511</v>
      </c>
      <c r="D96" s="190" t="s">
        <v>1938</v>
      </c>
      <c r="E96" s="189" t="s">
        <v>2023</v>
      </c>
      <c r="F96" s="187" t="s">
        <v>1940</v>
      </c>
      <c r="G96" s="187" t="s">
        <v>1940</v>
      </c>
      <c r="H96" s="188" t="s">
        <v>1940</v>
      </c>
      <c r="I96" s="187" t="s">
        <v>1940</v>
      </c>
      <c r="J96" s="187" t="s">
        <v>1940</v>
      </c>
      <c r="K96" s="187" t="s">
        <v>1940</v>
      </c>
      <c r="L96" s="189" t="s">
        <v>1940</v>
      </c>
      <c r="M96" s="189" t="s">
        <v>1940</v>
      </c>
      <c r="N96" s="189" t="s">
        <v>1940</v>
      </c>
      <c r="O96" s="189" t="s">
        <v>1940</v>
      </c>
      <c r="P96" s="189" t="s">
        <v>1940</v>
      </c>
      <c r="Q96" s="189" t="s">
        <v>1940</v>
      </c>
    </row>
    <row r="97" spans="1:17" ht="14.25" customHeight="1" x14ac:dyDescent="0.2">
      <c r="A97" s="186"/>
      <c r="B97" s="189" t="s">
        <v>512</v>
      </c>
      <c r="C97" s="189" t="s">
        <v>511</v>
      </c>
      <c r="D97" s="190" t="s">
        <v>1945</v>
      </c>
      <c r="E97" s="189" t="s">
        <v>2024</v>
      </c>
      <c r="F97" s="187">
        <v>5.1800000000000006E-2</v>
      </c>
      <c r="G97" s="187">
        <v>4.3200000000000002E-2</v>
      </c>
      <c r="H97" s="188">
        <v>5.8000000000000003E-2</v>
      </c>
      <c r="I97" s="187">
        <v>0.38479999999999998</v>
      </c>
      <c r="J97" s="187">
        <v>0.5484</v>
      </c>
      <c r="K97" s="187">
        <v>5.3500000000000006E-2</v>
      </c>
      <c r="L97" s="189" t="s">
        <v>2398</v>
      </c>
      <c r="M97" s="189" t="s">
        <v>2400</v>
      </c>
      <c r="N97" s="189" t="s">
        <v>2400</v>
      </c>
      <c r="O97" s="189" t="s">
        <v>2398</v>
      </c>
      <c r="P97" s="189" t="s">
        <v>2400</v>
      </c>
      <c r="Q97" s="189" t="s">
        <v>2399</v>
      </c>
    </row>
    <row r="98" spans="1:17" ht="14.25" customHeight="1" x14ac:dyDescent="0.2">
      <c r="A98" s="186"/>
      <c r="B98" s="189" t="s">
        <v>514</v>
      </c>
      <c r="C98" s="189" t="s">
        <v>513</v>
      </c>
      <c r="D98" s="190" t="s">
        <v>1938</v>
      </c>
      <c r="E98" s="189" t="s">
        <v>2025</v>
      </c>
      <c r="F98" s="187" t="s">
        <v>1940</v>
      </c>
      <c r="G98" s="187" t="s">
        <v>1940</v>
      </c>
      <c r="H98" s="188" t="s">
        <v>1940</v>
      </c>
      <c r="I98" s="187" t="s">
        <v>1940</v>
      </c>
      <c r="J98" s="187" t="s">
        <v>1940</v>
      </c>
      <c r="K98" s="187" t="s">
        <v>1940</v>
      </c>
      <c r="L98" s="189" t="s">
        <v>1940</v>
      </c>
      <c r="M98" s="189" t="s">
        <v>1940</v>
      </c>
      <c r="N98" s="189" t="s">
        <v>1940</v>
      </c>
      <c r="O98" s="189" t="s">
        <v>1940</v>
      </c>
      <c r="P98" s="189" t="s">
        <v>1940</v>
      </c>
      <c r="Q98" s="189" t="s">
        <v>1940</v>
      </c>
    </row>
    <row r="99" spans="1:17" ht="14.25" customHeight="1" x14ac:dyDescent="0.2">
      <c r="A99" s="186"/>
      <c r="B99" s="189" t="s">
        <v>514</v>
      </c>
      <c r="C99" s="189" t="s">
        <v>513</v>
      </c>
      <c r="D99" s="190" t="s">
        <v>1945</v>
      </c>
      <c r="E99" s="189" t="s">
        <v>2026</v>
      </c>
      <c r="F99" s="187">
        <v>0</v>
      </c>
      <c r="G99" s="187">
        <v>0</v>
      </c>
      <c r="H99" s="188">
        <v>0</v>
      </c>
      <c r="I99" s="187">
        <v>0</v>
      </c>
      <c r="J99" s="187">
        <v>0</v>
      </c>
      <c r="K99" s="187">
        <v>0</v>
      </c>
      <c r="L99" s="189" t="s">
        <v>2398</v>
      </c>
      <c r="M99" s="189" t="s">
        <v>2398</v>
      </c>
      <c r="N99" s="189" t="s">
        <v>2398</v>
      </c>
      <c r="O99" s="189" t="s">
        <v>2398</v>
      </c>
      <c r="P99" s="189" t="s">
        <v>2398</v>
      </c>
      <c r="Q99" s="189" t="s">
        <v>2398</v>
      </c>
    </row>
    <row r="100" spans="1:17" ht="14.25" customHeight="1" x14ac:dyDescent="0.2">
      <c r="A100" s="186"/>
      <c r="B100" s="189" t="s">
        <v>517</v>
      </c>
      <c r="C100" s="189" t="s">
        <v>516</v>
      </c>
      <c r="D100" s="190" t="s">
        <v>1938</v>
      </c>
      <c r="E100" s="189" t="s">
        <v>2027</v>
      </c>
      <c r="F100" s="187" t="s">
        <v>1940</v>
      </c>
      <c r="G100" s="187" t="s">
        <v>1940</v>
      </c>
      <c r="H100" s="188" t="s">
        <v>1940</v>
      </c>
      <c r="I100" s="187" t="s">
        <v>1940</v>
      </c>
      <c r="J100" s="187" t="s">
        <v>1940</v>
      </c>
      <c r="K100" s="187" t="s">
        <v>1940</v>
      </c>
      <c r="L100" s="189" t="s">
        <v>1940</v>
      </c>
      <c r="M100" s="189" t="s">
        <v>1940</v>
      </c>
      <c r="N100" s="189" t="s">
        <v>1940</v>
      </c>
      <c r="O100" s="189" t="s">
        <v>1940</v>
      </c>
      <c r="P100" s="189" t="s">
        <v>1940</v>
      </c>
      <c r="Q100" s="189" t="s">
        <v>1940</v>
      </c>
    </row>
    <row r="101" spans="1:17" ht="14.25" customHeight="1" x14ac:dyDescent="0.2">
      <c r="A101" s="186"/>
      <c r="B101" s="189" t="s">
        <v>517</v>
      </c>
      <c r="C101" s="189" t="s">
        <v>516</v>
      </c>
      <c r="D101" s="190" t="s">
        <v>1945</v>
      </c>
      <c r="E101" s="189" t="s">
        <v>2028</v>
      </c>
      <c r="F101" s="187">
        <v>0.29159999999999997</v>
      </c>
      <c r="G101" s="187">
        <v>0.24359999999999998</v>
      </c>
      <c r="H101" s="188">
        <v>0.32650000000000001</v>
      </c>
      <c r="I101" s="187">
        <v>2.169</v>
      </c>
      <c r="J101" s="187">
        <v>3.0916000000000001</v>
      </c>
      <c r="K101" s="187">
        <v>0.3014</v>
      </c>
      <c r="L101" s="189" t="s">
        <v>2398</v>
      </c>
      <c r="M101" s="189" t="s">
        <v>2400</v>
      </c>
      <c r="N101" s="189" t="s">
        <v>2400</v>
      </c>
      <c r="O101" s="189" t="s">
        <v>2399</v>
      </c>
      <c r="P101" s="189" t="s">
        <v>2400</v>
      </c>
      <c r="Q101" s="189" t="s">
        <v>2399</v>
      </c>
    </row>
    <row r="102" spans="1:17" ht="14.25" customHeight="1" x14ac:dyDescent="0.2">
      <c r="A102" s="186"/>
      <c r="B102" s="189" t="s">
        <v>519</v>
      </c>
      <c r="C102" s="189" t="s">
        <v>518</v>
      </c>
      <c r="D102" s="190" t="s">
        <v>1938</v>
      </c>
      <c r="E102" s="189" t="s">
        <v>2029</v>
      </c>
      <c r="F102" s="187" t="s">
        <v>1940</v>
      </c>
      <c r="G102" s="187" t="s">
        <v>1940</v>
      </c>
      <c r="H102" s="188" t="s">
        <v>1940</v>
      </c>
      <c r="I102" s="187" t="s">
        <v>1940</v>
      </c>
      <c r="J102" s="187" t="s">
        <v>1940</v>
      </c>
      <c r="K102" s="187" t="s">
        <v>1940</v>
      </c>
      <c r="L102" s="189" t="s">
        <v>1940</v>
      </c>
      <c r="M102" s="189" t="s">
        <v>1940</v>
      </c>
      <c r="N102" s="189" t="s">
        <v>1940</v>
      </c>
      <c r="O102" s="189" t="s">
        <v>1940</v>
      </c>
      <c r="P102" s="189" t="s">
        <v>1940</v>
      </c>
      <c r="Q102" s="189" t="s">
        <v>1940</v>
      </c>
    </row>
    <row r="103" spans="1:17" ht="14.25" customHeight="1" x14ac:dyDescent="0.2">
      <c r="A103" s="186"/>
      <c r="B103" s="189" t="s">
        <v>519</v>
      </c>
      <c r="C103" s="189" t="s">
        <v>518</v>
      </c>
      <c r="D103" s="190" t="s">
        <v>1945</v>
      </c>
      <c r="E103" s="189" t="s">
        <v>2030</v>
      </c>
      <c r="F103" s="187">
        <v>0.29159999999999997</v>
      </c>
      <c r="G103" s="187">
        <v>0.24359999999999998</v>
      </c>
      <c r="H103" s="188">
        <v>0.32650000000000001</v>
      </c>
      <c r="I103" s="187">
        <v>2.169</v>
      </c>
      <c r="J103" s="187">
        <v>3.0916000000000001</v>
      </c>
      <c r="K103" s="187">
        <v>0.3014</v>
      </c>
      <c r="L103" s="189" t="s">
        <v>2398</v>
      </c>
      <c r="M103" s="189" t="s">
        <v>2400</v>
      </c>
      <c r="N103" s="189" t="s">
        <v>2400</v>
      </c>
      <c r="O103" s="189" t="s">
        <v>2399</v>
      </c>
      <c r="P103" s="189" t="s">
        <v>2400</v>
      </c>
      <c r="Q103" s="189" t="s">
        <v>2399</v>
      </c>
    </row>
    <row r="104" spans="1:17" ht="14.25" customHeight="1" x14ac:dyDescent="0.2">
      <c r="A104" s="186"/>
      <c r="B104" s="189" t="s">
        <v>521</v>
      </c>
      <c r="C104" s="189" t="s">
        <v>520</v>
      </c>
      <c r="D104" s="190" t="s">
        <v>1938</v>
      </c>
      <c r="E104" s="189" t="s">
        <v>2031</v>
      </c>
      <c r="F104" s="187" t="s">
        <v>1940</v>
      </c>
      <c r="G104" s="187" t="s">
        <v>1940</v>
      </c>
      <c r="H104" s="188" t="s">
        <v>1940</v>
      </c>
      <c r="I104" s="187" t="s">
        <v>1940</v>
      </c>
      <c r="J104" s="187" t="s">
        <v>1940</v>
      </c>
      <c r="K104" s="187" t="s">
        <v>1940</v>
      </c>
      <c r="L104" s="189" t="s">
        <v>1940</v>
      </c>
      <c r="M104" s="189" t="s">
        <v>1940</v>
      </c>
      <c r="N104" s="189" t="s">
        <v>1940</v>
      </c>
      <c r="O104" s="189" t="s">
        <v>1940</v>
      </c>
      <c r="P104" s="189" t="s">
        <v>1940</v>
      </c>
      <c r="Q104" s="189" t="s">
        <v>1940</v>
      </c>
    </row>
    <row r="105" spans="1:17" ht="14.25" customHeight="1" x14ac:dyDescent="0.2">
      <c r="A105" s="186"/>
      <c r="B105" s="189" t="s">
        <v>521</v>
      </c>
      <c r="C105" s="189" t="s">
        <v>520</v>
      </c>
      <c r="D105" s="190" t="s">
        <v>1945</v>
      </c>
      <c r="E105" s="189" t="s">
        <v>2032</v>
      </c>
      <c r="F105" s="187">
        <v>0.29159999999999997</v>
      </c>
      <c r="G105" s="187">
        <v>0.24359999999999998</v>
      </c>
      <c r="H105" s="188">
        <v>0.32650000000000001</v>
      </c>
      <c r="I105" s="187">
        <v>2.169</v>
      </c>
      <c r="J105" s="187">
        <v>3.0916000000000001</v>
      </c>
      <c r="K105" s="187">
        <v>0.3014</v>
      </c>
      <c r="L105" s="189" t="s">
        <v>2400</v>
      </c>
      <c r="M105" s="189" t="s">
        <v>2400</v>
      </c>
      <c r="N105" s="189" t="s">
        <v>2400</v>
      </c>
      <c r="O105" s="189" t="s">
        <v>2400</v>
      </c>
      <c r="P105" s="189" t="s">
        <v>2400</v>
      </c>
      <c r="Q105" s="189" t="s">
        <v>2400</v>
      </c>
    </row>
    <row r="106" spans="1:17" ht="14.25" customHeight="1" x14ac:dyDescent="0.2">
      <c r="A106" s="186"/>
      <c r="B106" s="189" t="s">
        <v>523</v>
      </c>
      <c r="C106" s="189" t="s">
        <v>522</v>
      </c>
      <c r="D106" s="190" t="s">
        <v>1938</v>
      </c>
      <c r="E106" s="189" t="s">
        <v>2033</v>
      </c>
      <c r="F106" s="187" t="s">
        <v>1940</v>
      </c>
      <c r="G106" s="187" t="s">
        <v>1940</v>
      </c>
      <c r="H106" s="188" t="s">
        <v>1940</v>
      </c>
      <c r="I106" s="187" t="s">
        <v>1940</v>
      </c>
      <c r="J106" s="187" t="s">
        <v>1940</v>
      </c>
      <c r="K106" s="187" t="s">
        <v>1940</v>
      </c>
      <c r="L106" s="189" t="s">
        <v>1940</v>
      </c>
      <c r="M106" s="189" t="s">
        <v>1940</v>
      </c>
      <c r="N106" s="189" t="s">
        <v>1940</v>
      </c>
      <c r="O106" s="189" t="s">
        <v>1940</v>
      </c>
      <c r="P106" s="189" t="s">
        <v>1940</v>
      </c>
      <c r="Q106" s="189" t="s">
        <v>1940</v>
      </c>
    </row>
    <row r="107" spans="1:17" ht="14.25" customHeight="1" x14ac:dyDescent="0.2">
      <c r="A107" s="186"/>
      <c r="B107" s="189" t="s">
        <v>523</v>
      </c>
      <c r="C107" s="189" t="s">
        <v>522</v>
      </c>
      <c r="D107" s="190" t="s">
        <v>1945</v>
      </c>
      <c r="E107" s="189" t="s">
        <v>2034</v>
      </c>
      <c r="F107" s="187">
        <v>0.29159999999999997</v>
      </c>
      <c r="G107" s="187">
        <v>0.24359999999999998</v>
      </c>
      <c r="H107" s="188">
        <v>0.32650000000000001</v>
      </c>
      <c r="I107" s="187">
        <v>2.169</v>
      </c>
      <c r="J107" s="187">
        <v>3.0916000000000001</v>
      </c>
      <c r="K107" s="187">
        <v>0.3014</v>
      </c>
      <c r="L107" s="189" t="s">
        <v>2400</v>
      </c>
      <c r="M107" s="189" t="s">
        <v>2400</v>
      </c>
      <c r="N107" s="189" t="s">
        <v>2400</v>
      </c>
      <c r="O107" s="189" t="s">
        <v>2400</v>
      </c>
      <c r="P107" s="189" t="s">
        <v>2400</v>
      </c>
      <c r="Q107" s="189" t="s">
        <v>2400</v>
      </c>
    </row>
    <row r="108" spans="1:17" ht="14.25" customHeight="1" x14ac:dyDescent="0.2">
      <c r="A108" s="186"/>
      <c r="B108" s="189" t="s">
        <v>589</v>
      </c>
      <c r="C108" s="189" t="s">
        <v>588</v>
      </c>
      <c r="D108" s="190" t="s">
        <v>1938</v>
      </c>
      <c r="E108" s="189" t="s">
        <v>2035</v>
      </c>
      <c r="F108" s="187" t="s">
        <v>1940</v>
      </c>
      <c r="G108" s="187" t="s">
        <v>1940</v>
      </c>
      <c r="H108" s="188" t="s">
        <v>1940</v>
      </c>
      <c r="I108" s="187" t="s">
        <v>1940</v>
      </c>
      <c r="J108" s="187" t="s">
        <v>1940</v>
      </c>
      <c r="K108" s="187" t="s">
        <v>1940</v>
      </c>
      <c r="L108" s="189" t="s">
        <v>1940</v>
      </c>
      <c r="M108" s="189" t="s">
        <v>1940</v>
      </c>
      <c r="N108" s="189" t="s">
        <v>1940</v>
      </c>
      <c r="O108" s="189" t="s">
        <v>1940</v>
      </c>
      <c r="P108" s="189" t="s">
        <v>1940</v>
      </c>
      <c r="Q108" s="189" t="s">
        <v>1940</v>
      </c>
    </row>
    <row r="109" spans="1:17" ht="14.25" customHeight="1" x14ac:dyDescent="0.2">
      <c r="A109" s="186"/>
      <c r="B109" s="189" t="s">
        <v>589</v>
      </c>
      <c r="C109" s="189" t="s">
        <v>588</v>
      </c>
      <c r="D109" s="190" t="s">
        <v>1945</v>
      </c>
      <c r="E109" s="189" t="s">
        <v>2036</v>
      </c>
      <c r="F109" s="187">
        <v>0</v>
      </c>
      <c r="G109" s="187">
        <v>0</v>
      </c>
      <c r="H109" s="188">
        <v>0</v>
      </c>
      <c r="I109" s="187">
        <v>0</v>
      </c>
      <c r="J109" s="187">
        <v>0</v>
      </c>
      <c r="K109" s="187">
        <v>0</v>
      </c>
      <c r="L109" s="189" t="s">
        <v>2398</v>
      </c>
      <c r="M109" s="189" t="s">
        <v>2398</v>
      </c>
      <c r="N109" s="189" t="s">
        <v>2398</v>
      </c>
      <c r="O109" s="189" t="s">
        <v>2398</v>
      </c>
      <c r="P109" s="189" t="s">
        <v>2398</v>
      </c>
      <c r="Q109" s="189" t="s">
        <v>2398</v>
      </c>
    </row>
    <row r="110" spans="1:17" ht="14.25" customHeight="1" x14ac:dyDescent="0.2">
      <c r="A110" s="186"/>
      <c r="B110" s="189" t="s">
        <v>591</v>
      </c>
      <c r="C110" s="189" t="s">
        <v>590</v>
      </c>
      <c r="D110" s="190" t="s">
        <v>1938</v>
      </c>
      <c r="E110" s="189" t="s">
        <v>2037</v>
      </c>
      <c r="F110" s="187" t="s">
        <v>1940</v>
      </c>
      <c r="G110" s="187" t="s">
        <v>1940</v>
      </c>
      <c r="H110" s="188" t="s">
        <v>1940</v>
      </c>
      <c r="I110" s="187" t="s">
        <v>1940</v>
      </c>
      <c r="J110" s="187" t="s">
        <v>1940</v>
      </c>
      <c r="K110" s="187" t="s">
        <v>1940</v>
      </c>
      <c r="L110" s="189" t="s">
        <v>1940</v>
      </c>
      <c r="M110" s="189" t="s">
        <v>1940</v>
      </c>
      <c r="N110" s="189" t="s">
        <v>1940</v>
      </c>
      <c r="O110" s="189" t="s">
        <v>1940</v>
      </c>
      <c r="P110" s="189" t="s">
        <v>1940</v>
      </c>
      <c r="Q110" s="189" t="s">
        <v>1940</v>
      </c>
    </row>
    <row r="111" spans="1:17" ht="14.25" customHeight="1" x14ac:dyDescent="0.2">
      <c r="A111" s="186"/>
      <c r="B111" s="189" t="s">
        <v>591</v>
      </c>
      <c r="C111" s="189" t="s">
        <v>590</v>
      </c>
      <c r="D111" s="190" t="s">
        <v>1945</v>
      </c>
      <c r="E111" s="189" t="s">
        <v>2038</v>
      </c>
      <c r="F111" s="187">
        <v>0.2757</v>
      </c>
      <c r="G111" s="187">
        <v>0.23029999999999998</v>
      </c>
      <c r="H111" s="188">
        <v>0.30869999999999997</v>
      </c>
      <c r="I111" s="187">
        <v>2.0507000000000004</v>
      </c>
      <c r="J111" s="187">
        <v>2.923</v>
      </c>
      <c r="K111" s="187">
        <v>0.28489999999999999</v>
      </c>
      <c r="L111" s="189" t="s">
        <v>2398</v>
      </c>
      <c r="M111" s="189" t="s">
        <v>2400</v>
      </c>
      <c r="N111" s="189" t="s">
        <v>2400</v>
      </c>
      <c r="O111" s="189" t="s">
        <v>2399</v>
      </c>
      <c r="P111" s="189" t="s">
        <v>2400</v>
      </c>
      <c r="Q111" s="189" t="s">
        <v>2399</v>
      </c>
    </row>
    <row r="112" spans="1:17" ht="14.25" customHeight="1" x14ac:dyDescent="0.2">
      <c r="A112" s="186"/>
      <c r="B112" s="189" t="s">
        <v>593</v>
      </c>
      <c r="C112" s="189" t="s">
        <v>592</v>
      </c>
      <c r="D112" s="190" t="s">
        <v>1938</v>
      </c>
      <c r="E112" s="189" t="s">
        <v>2039</v>
      </c>
      <c r="F112" s="187" t="s">
        <v>1940</v>
      </c>
      <c r="G112" s="187" t="s">
        <v>1940</v>
      </c>
      <c r="H112" s="188" t="s">
        <v>1940</v>
      </c>
      <c r="I112" s="187" t="s">
        <v>1940</v>
      </c>
      <c r="J112" s="187" t="s">
        <v>1940</v>
      </c>
      <c r="K112" s="187" t="s">
        <v>1940</v>
      </c>
      <c r="L112" s="189" t="s">
        <v>1940</v>
      </c>
      <c r="M112" s="189" t="s">
        <v>1940</v>
      </c>
      <c r="N112" s="189" t="s">
        <v>1940</v>
      </c>
      <c r="O112" s="189" t="s">
        <v>1940</v>
      </c>
      <c r="P112" s="189" t="s">
        <v>1940</v>
      </c>
      <c r="Q112" s="189" t="s">
        <v>1940</v>
      </c>
    </row>
    <row r="113" spans="1:17" ht="14.25" customHeight="1" x14ac:dyDescent="0.2">
      <c r="A113" s="186"/>
      <c r="B113" s="189" t="s">
        <v>593</v>
      </c>
      <c r="C113" s="189" t="s">
        <v>592</v>
      </c>
      <c r="D113" s="190" t="s">
        <v>1945</v>
      </c>
      <c r="E113" s="189" t="s">
        <v>2040</v>
      </c>
      <c r="F113" s="187">
        <v>0.2757</v>
      </c>
      <c r="G113" s="187">
        <v>0.23029999999999998</v>
      </c>
      <c r="H113" s="188">
        <v>0.30869999999999997</v>
      </c>
      <c r="I113" s="187">
        <v>2.0507000000000004</v>
      </c>
      <c r="J113" s="187">
        <v>2.923</v>
      </c>
      <c r="K113" s="187">
        <v>0.28489999999999999</v>
      </c>
      <c r="L113" s="189" t="s">
        <v>2398</v>
      </c>
      <c r="M113" s="189" t="s">
        <v>2400</v>
      </c>
      <c r="N113" s="189" t="s">
        <v>2400</v>
      </c>
      <c r="O113" s="189" t="s">
        <v>2399</v>
      </c>
      <c r="P113" s="189" t="s">
        <v>2400</v>
      </c>
      <c r="Q113" s="189" t="s">
        <v>2399</v>
      </c>
    </row>
    <row r="114" spans="1:17" ht="14.25" customHeight="1" x14ac:dyDescent="0.2">
      <c r="A114" s="186"/>
      <c r="B114" s="189" t="s">
        <v>595</v>
      </c>
      <c r="C114" s="189" t="s">
        <v>594</v>
      </c>
      <c r="D114" s="190" t="s">
        <v>1938</v>
      </c>
      <c r="E114" s="189" t="s">
        <v>2041</v>
      </c>
      <c r="F114" s="187" t="s">
        <v>1940</v>
      </c>
      <c r="G114" s="187" t="s">
        <v>1940</v>
      </c>
      <c r="H114" s="188" t="s">
        <v>1940</v>
      </c>
      <c r="I114" s="187" t="s">
        <v>1940</v>
      </c>
      <c r="J114" s="187" t="s">
        <v>1940</v>
      </c>
      <c r="K114" s="187" t="s">
        <v>1940</v>
      </c>
      <c r="L114" s="189" t="s">
        <v>1940</v>
      </c>
      <c r="M114" s="189" t="s">
        <v>1940</v>
      </c>
      <c r="N114" s="189" t="s">
        <v>1940</v>
      </c>
      <c r="O114" s="189" t="s">
        <v>1940</v>
      </c>
      <c r="P114" s="189" t="s">
        <v>1940</v>
      </c>
      <c r="Q114" s="189" t="s">
        <v>1940</v>
      </c>
    </row>
    <row r="115" spans="1:17" ht="14.25" customHeight="1" x14ac:dyDescent="0.2">
      <c r="A115" s="186"/>
      <c r="B115" s="189" t="s">
        <v>595</v>
      </c>
      <c r="C115" s="189" t="s">
        <v>594</v>
      </c>
      <c r="D115" s="190" t="s">
        <v>1945</v>
      </c>
      <c r="E115" s="189" t="s">
        <v>2042</v>
      </c>
      <c r="F115" s="187">
        <v>0.2757</v>
      </c>
      <c r="G115" s="187">
        <v>0.23029999999999998</v>
      </c>
      <c r="H115" s="188">
        <v>0.30869999999999997</v>
      </c>
      <c r="I115" s="187">
        <v>2.0507000000000004</v>
      </c>
      <c r="J115" s="187">
        <v>2.923</v>
      </c>
      <c r="K115" s="187">
        <v>0.28489999999999999</v>
      </c>
      <c r="L115" s="189" t="s">
        <v>2398</v>
      </c>
      <c r="M115" s="189" t="s">
        <v>2400</v>
      </c>
      <c r="N115" s="189" t="s">
        <v>2400</v>
      </c>
      <c r="O115" s="189" t="s">
        <v>2399</v>
      </c>
      <c r="P115" s="189" t="s">
        <v>2400</v>
      </c>
      <c r="Q115" s="189" t="s">
        <v>2399</v>
      </c>
    </row>
    <row r="116" spans="1:17" ht="14.25" customHeight="1" x14ac:dyDescent="0.2">
      <c r="A116" s="186"/>
      <c r="B116" s="189" t="s">
        <v>597</v>
      </c>
      <c r="C116" s="189" t="s">
        <v>596</v>
      </c>
      <c r="D116" s="190" t="s">
        <v>1938</v>
      </c>
      <c r="E116" s="189" t="s">
        <v>2043</v>
      </c>
      <c r="F116" s="187" t="s">
        <v>1940</v>
      </c>
      <c r="G116" s="187" t="s">
        <v>1940</v>
      </c>
      <c r="H116" s="188" t="s">
        <v>1940</v>
      </c>
      <c r="I116" s="187" t="s">
        <v>1940</v>
      </c>
      <c r="J116" s="187" t="s">
        <v>1940</v>
      </c>
      <c r="K116" s="187" t="s">
        <v>1940</v>
      </c>
      <c r="L116" s="189" t="s">
        <v>1940</v>
      </c>
      <c r="M116" s="189" t="s">
        <v>1940</v>
      </c>
      <c r="N116" s="189" t="s">
        <v>1940</v>
      </c>
      <c r="O116" s="189" t="s">
        <v>1940</v>
      </c>
      <c r="P116" s="189" t="s">
        <v>1940</v>
      </c>
      <c r="Q116" s="189" t="s">
        <v>1940</v>
      </c>
    </row>
    <row r="117" spans="1:17" ht="14.25" customHeight="1" x14ac:dyDescent="0.2">
      <c r="A117" s="186"/>
      <c r="B117" s="189" t="s">
        <v>597</v>
      </c>
      <c r="C117" s="189" t="s">
        <v>596</v>
      </c>
      <c r="D117" s="190" t="s">
        <v>1945</v>
      </c>
      <c r="E117" s="189" t="s">
        <v>2044</v>
      </c>
      <c r="F117" s="187">
        <v>5.2400000000000002E-2</v>
      </c>
      <c r="G117" s="187">
        <v>4.3800000000000006E-2</v>
      </c>
      <c r="H117" s="188">
        <v>5.8700000000000002E-2</v>
      </c>
      <c r="I117" s="187">
        <v>0.38979999999999998</v>
      </c>
      <c r="J117" s="187">
        <v>0.55569999999999997</v>
      </c>
      <c r="K117" s="187">
        <v>5.4200000000000005E-2</v>
      </c>
      <c r="L117" s="189" t="s">
        <v>2398</v>
      </c>
      <c r="M117" s="189" t="s">
        <v>2400</v>
      </c>
      <c r="N117" s="189" t="s">
        <v>2400</v>
      </c>
      <c r="O117" s="189" t="s">
        <v>2399</v>
      </c>
      <c r="P117" s="189" t="s">
        <v>2400</v>
      </c>
      <c r="Q117" s="189" t="s">
        <v>2399</v>
      </c>
    </row>
    <row r="118" spans="1:17" ht="14.25" customHeight="1" x14ac:dyDescent="0.2">
      <c r="A118" s="186"/>
      <c r="B118" s="189" t="s">
        <v>613</v>
      </c>
      <c r="C118" s="189" t="s">
        <v>612</v>
      </c>
      <c r="D118" s="190" t="s">
        <v>1938</v>
      </c>
      <c r="E118" s="189" t="s">
        <v>2045</v>
      </c>
      <c r="F118" s="187" t="s">
        <v>1940</v>
      </c>
      <c r="G118" s="187" t="s">
        <v>1940</v>
      </c>
      <c r="H118" s="188" t="s">
        <v>1940</v>
      </c>
      <c r="I118" s="187" t="s">
        <v>1940</v>
      </c>
      <c r="J118" s="187" t="s">
        <v>1940</v>
      </c>
      <c r="K118" s="187" t="s">
        <v>1940</v>
      </c>
      <c r="L118" s="189" t="s">
        <v>1940</v>
      </c>
      <c r="M118" s="189" t="s">
        <v>1940</v>
      </c>
      <c r="N118" s="189" t="s">
        <v>1940</v>
      </c>
      <c r="O118" s="189" t="s">
        <v>1940</v>
      </c>
      <c r="P118" s="189" t="s">
        <v>1940</v>
      </c>
      <c r="Q118" s="189" t="s">
        <v>1940</v>
      </c>
    </row>
    <row r="119" spans="1:17" ht="14.25" customHeight="1" x14ac:dyDescent="0.2">
      <c r="A119" s="186"/>
      <c r="B119" s="189" t="s">
        <v>613</v>
      </c>
      <c r="C119" s="189" t="s">
        <v>612</v>
      </c>
      <c r="D119" s="190" t="s">
        <v>1945</v>
      </c>
      <c r="E119" s="189" t="s">
        <v>2046</v>
      </c>
      <c r="F119" s="187">
        <v>0.28189999999999998</v>
      </c>
      <c r="G119" s="187">
        <v>0.23559999999999998</v>
      </c>
      <c r="H119" s="188">
        <v>0.31569999999999998</v>
      </c>
      <c r="I119" s="187">
        <v>2.0973000000000002</v>
      </c>
      <c r="J119" s="187">
        <v>2.9895</v>
      </c>
      <c r="K119" s="187">
        <v>0.29139999999999999</v>
      </c>
      <c r="L119" s="189" t="s">
        <v>2398</v>
      </c>
      <c r="M119" s="189" t="s">
        <v>2400</v>
      </c>
      <c r="N119" s="189" t="s">
        <v>2400</v>
      </c>
      <c r="O119" s="189" t="s">
        <v>2399</v>
      </c>
      <c r="P119" s="189" t="s">
        <v>2400</v>
      </c>
      <c r="Q119" s="189" t="s">
        <v>2399</v>
      </c>
    </row>
    <row r="120" spans="1:17" ht="14.25" customHeight="1" x14ac:dyDescent="0.2">
      <c r="A120" s="186"/>
      <c r="B120" s="189" t="s">
        <v>615</v>
      </c>
      <c r="C120" s="189" t="s">
        <v>614</v>
      </c>
      <c r="D120" s="190" t="s">
        <v>1938</v>
      </c>
      <c r="E120" s="189" t="s">
        <v>2047</v>
      </c>
      <c r="F120" s="187" t="s">
        <v>1940</v>
      </c>
      <c r="G120" s="187" t="s">
        <v>1940</v>
      </c>
      <c r="H120" s="188" t="s">
        <v>1940</v>
      </c>
      <c r="I120" s="187" t="s">
        <v>1940</v>
      </c>
      <c r="J120" s="187" t="s">
        <v>1940</v>
      </c>
      <c r="K120" s="187" t="s">
        <v>1940</v>
      </c>
      <c r="L120" s="189" t="s">
        <v>1940</v>
      </c>
      <c r="M120" s="189" t="s">
        <v>1940</v>
      </c>
      <c r="N120" s="189" t="s">
        <v>1940</v>
      </c>
      <c r="O120" s="189" t="s">
        <v>1940</v>
      </c>
      <c r="P120" s="189" t="s">
        <v>1940</v>
      </c>
      <c r="Q120" s="189" t="s">
        <v>1940</v>
      </c>
    </row>
    <row r="121" spans="1:17" ht="14.25" customHeight="1" x14ac:dyDescent="0.2">
      <c r="A121" s="186"/>
      <c r="B121" s="189" t="s">
        <v>615</v>
      </c>
      <c r="C121" s="189" t="s">
        <v>614</v>
      </c>
      <c r="D121" s="190" t="s">
        <v>1945</v>
      </c>
      <c r="E121" s="189" t="s">
        <v>2048</v>
      </c>
      <c r="F121" s="187">
        <v>0.27679999999999999</v>
      </c>
      <c r="G121" s="187">
        <v>0.23129999999999998</v>
      </c>
      <c r="H121" s="188">
        <v>0.31</v>
      </c>
      <c r="I121" s="187">
        <v>2.0592000000000001</v>
      </c>
      <c r="J121" s="187">
        <v>2.9351000000000003</v>
      </c>
      <c r="K121" s="187">
        <v>0.28609999999999997</v>
      </c>
      <c r="L121" s="189" t="s">
        <v>2398</v>
      </c>
      <c r="M121" s="189" t="s">
        <v>2400</v>
      </c>
      <c r="N121" s="189" t="s">
        <v>2400</v>
      </c>
      <c r="O121" s="189" t="s">
        <v>2399</v>
      </c>
      <c r="P121" s="189" t="s">
        <v>2400</v>
      </c>
      <c r="Q121" s="189" t="s">
        <v>2399</v>
      </c>
    </row>
    <row r="122" spans="1:17" ht="14.25" customHeight="1" x14ac:dyDescent="0.2">
      <c r="A122" s="186"/>
      <c r="B122" s="189" t="s">
        <v>617</v>
      </c>
      <c r="C122" s="189" t="s">
        <v>616</v>
      </c>
      <c r="D122" s="190" t="s">
        <v>1938</v>
      </c>
      <c r="E122" s="189" t="s">
        <v>2049</v>
      </c>
      <c r="F122" s="187" t="s">
        <v>1940</v>
      </c>
      <c r="G122" s="187" t="s">
        <v>1940</v>
      </c>
      <c r="H122" s="188" t="s">
        <v>1940</v>
      </c>
      <c r="I122" s="187" t="s">
        <v>1940</v>
      </c>
      <c r="J122" s="187" t="s">
        <v>1940</v>
      </c>
      <c r="K122" s="187" t="s">
        <v>1940</v>
      </c>
      <c r="L122" s="189" t="s">
        <v>1940</v>
      </c>
      <c r="M122" s="189" t="s">
        <v>1940</v>
      </c>
      <c r="N122" s="189" t="s">
        <v>1940</v>
      </c>
      <c r="O122" s="189" t="s">
        <v>1940</v>
      </c>
      <c r="P122" s="189" t="s">
        <v>1940</v>
      </c>
      <c r="Q122" s="189" t="s">
        <v>1940</v>
      </c>
    </row>
    <row r="123" spans="1:17" ht="14.25" customHeight="1" x14ac:dyDescent="0.2">
      <c r="A123" s="186"/>
      <c r="B123" s="189" t="s">
        <v>617</v>
      </c>
      <c r="C123" s="189" t="s">
        <v>616</v>
      </c>
      <c r="D123" s="190" t="s">
        <v>1945</v>
      </c>
      <c r="E123" s="189" t="s">
        <v>2050</v>
      </c>
      <c r="F123" s="187">
        <v>0.27679999999999999</v>
      </c>
      <c r="G123" s="187">
        <v>0.23129999999999998</v>
      </c>
      <c r="H123" s="188">
        <v>0.31</v>
      </c>
      <c r="I123" s="187">
        <v>2.0592000000000001</v>
      </c>
      <c r="J123" s="187">
        <v>2.9351000000000003</v>
      </c>
      <c r="K123" s="187">
        <v>0.28609999999999997</v>
      </c>
      <c r="L123" s="189" t="s">
        <v>2398</v>
      </c>
      <c r="M123" s="189" t="s">
        <v>2400</v>
      </c>
      <c r="N123" s="189" t="s">
        <v>2400</v>
      </c>
      <c r="O123" s="189" t="s">
        <v>2399</v>
      </c>
      <c r="P123" s="189" t="s">
        <v>2400</v>
      </c>
      <c r="Q123" s="189" t="s">
        <v>2399</v>
      </c>
    </row>
    <row r="124" spans="1:17" ht="14.25" customHeight="1" x14ac:dyDescent="0.2">
      <c r="A124" s="186"/>
      <c r="B124" s="189" t="s">
        <v>619</v>
      </c>
      <c r="C124" s="189" t="s">
        <v>618</v>
      </c>
      <c r="D124" s="190" t="s">
        <v>1938</v>
      </c>
      <c r="E124" s="189" t="s">
        <v>2051</v>
      </c>
      <c r="F124" s="187" t="s">
        <v>1940</v>
      </c>
      <c r="G124" s="187" t="s">
        <v>1940</v>
      </c>
      <c r="H124" s="188" t="s">
        <v>1940</v>
      </c>
      <c r="I124" s="187" t="s">
        <v>1940</v>
      </c>
      <c r="J124" s="187" t="s">
        <v>1940</v>
      </c>
      <c r="K124" s="187" t="s">
        <v>1940</v>
      </c>
      <c r="L124" s="189" t="s">
        <v>1940</v>
      </c>
      <c r="M124" s="189" t="s">
        <v>1940</v>
      </c>
      <c r="N124" s="189" t="s">
        <v>1940</v>
      </c>
      <c r="O124" s="189" t="s">
        <v>1940</v>
      </c>
      <c r="P124" s="189" t="s">
        <v>1940</v>
      </c>
      <c r="Q124" s="189" t="s">
        <v>1940</v>
      </c>
    </row>
    <row r="125" spans="1:17" ht="14.25" customHeight="1" x14ac:dyDescent="0.2">
      <c r="A125" s="186"/>
      <c r="B125" s="189" t="s">
        <v>619</v>
      </c>
      <c r="C125" s="189" t="s">
        <v>618</v>
      </c>
      <c r="D125" s="190" t="s">
        <v>1945</v>
      </c>
      <c r="E125" s="189" t="s">
        <v>2052</v>
      </c>
      <c r="F125" s="187">
        <v>0.27679999999999999</v>
      </c>
      <c r="G125" s="187">
        <v>0.23129999999999998</v>
      </c>
      <c r="H125" s="188">
        <v>0.31</v>
      </c>
      <c r="I125" s="187">
        <v>2.0592000000000001</v>
      </c>
      <c r="J125" s="187">
        <v>2.9351000000000003</v>
      </c>
      <c r="K125" s="187">
        <v>0.28609999999999997</v>
      </c>
      <c r="L125" s="189" t="s">
        <v>2398</v>
      </c>
      <c r="M125" s="189" t="s">
        <v>2400</v>
      </c>
      <c r="N125" s="189" t="s">
        <v>2400</v>
      </c>
      <c r="O125" s="189" t="s">
        <v>2399</v>
      </c>
      <c r="P125" s="189" t="s">
        <v>2400</v>
      </c>
      <c r="Q125" s="189" t="s">
        <v>2399</v>
      </c>
    </row>
    <row r="126" spans="1:17" ht="14.25" customHeight="1" x14ac:dyDescent="0.2">
      <c r="A126" s="186"/>
      <c r="B126" s="189" t="s">
        <v>621</v>
      </c>
      <c r="C126" s="189" t="s">
        <v>620</v>
      </c>
      <c r="D126" s="190" t="s">
        <v>1938</v>
      </c>
      <c r="E126" s="189" t="s">
        <v>2053</v>
      </c>
      <c r="F126" s="187" t="s">
        <v>1940</v>
      </c>
      <c r="G126" s="187" t="s">
        <v>1940</v>
      </c>
      <c r="H126" s="188" t="s">
        <v>1940</v>
      </c>
      <c r="I126" s="187" t="s">
        <v>1940</v>
      </c>
      <c r="J126" s="187" t="s">
        <v>1940</v>
      </c>
      <c r="K126" s="187" t="s">
        <v>1940</v>
      </c>
      <c r="L126" s="189" t="s">
        <v>1940</v>
      </c>
      <c r="M126" s="189" t="s">
        <v>1940</v>
      </c>
      <c r="N126" s="189" t="s">
        <v>1940</v>
      </c>
      <c r="O126" s="189" t="s">
        <v>1940</v>
      </c>
      <c r="P126" s="189" t="s">
        <v>1940</v>
      </c>
      <c r="Q126" s="189" t="s">
        <v>1940</v>
      </c>
    </row>
    <row r="127" spans="1:17" ht="14.25" customHeight="1" x14ac:dyDescent="0.2">
      <c r="A127" s="186"/>
      <c r="B127" s="189" t="s">
        <v>621</v>
      </c>
      <c r="C127" s="189" t="s">
        <v>620</v>
      </c>
      <c r="D127" s="190" t="s">
        <v>1945</v>
      </c>
      <c r="E127" s="189" t="s">
        <v>2054</v>
      </c>
      <c r="F127" s="187">
        <v>0.28189999999999998</v>
      </c>
      <c r="G127" s="187">
        <v>0.23559999999999998</v>
      </c>
      <c r="H127" s="188">
        <v>0.31569999999999998</v>
      </c>
      <c r="I127" s="187">
        <v>2.0973000000000002</v>
      </c>
      <c r="J127" s="187">
        <v>2.9895</v>
      </c>
      <c r="K127" s="187">
        <v>0.29139999999999999</v>
      </c>
      <c r="L127" s="189" t="s">
        <v>2398</v>
      </c>
      <c r="M127" s="189" t="s">
        <v>2400</v>
      </c>
      <c r="N127" s="189" t="s">
        <v>2400</v>
      </c>
      <c r="O127" s="189" t="s">
        <v>2399</v>
      </c>
      <c r="P127" s="189" t="s">
        <v>2400</v>
      </c>
      <c r="Q127" s="189" t="s">
        <v>2399</v>
      </c>
    </row>
    <row r="128" spans="1:17" ht="14.25" customHeight="1" x14ac:dyDescent="0.2">
      <c r="A128" s="186"/>
      <c r="B128" s="189" t="s">
        <v>622</v>
      </c>
      <c r="C128" s="189" t="s">
        <v>20</v>
      </c>
      <c r="D128" s="190" t="s">
        <v>1938</v>
      </c>
      <c r="E128" s="189" t="s">
        <v>2055</v>
      </c>
      <c r="F128" s="187" t="s">
        <v>1940</v>
      </c>
      <c r="G128" s="187" t="s">
        <v>1940</v>
      </c>
      <c r="H128" s="188" t="s">
        <v>1940</v>
      </c>
      <c r="I128" s="187" t="s">
        <v>1940</v>
      </c>
      <c r="J128" s="187" t="s">
        <v>1940</v>
      </c>
      <c r="K128" s="187" t="s">
        <v>1940</v>
      </c>
      <c r="L128" s="189" t="s">
        <v>1940</v>
      </c>
      <c r="M128" s="189" t="s">
        <v>1940</v>
      </c>
      <c r="N128" s="189" t="s">
        <v>1940</v>
      </c>
      <c r="O128" s="189" t="s">
        <v>1940</v>
      </c>
      <c r="P128" s="189" t="s">
        <v>1940</v>
      </c>
      <c r="Q128" s="189" t="s">
        <v>1940</v>
      </c>
    </row>
    <row r="129" spans="1:17" ht="14.25" customHeight="1" x14ac:dyDescent="0.2">
      <c r="A129" s="186"/>
      <c r="B129" s="189" t="s">
        <v>622</v>
      </c>
      <c r="C129" s="189" t="s">
        <v>20</v>
      </c>
      <c r="D129" s="190" t="s">
        <v>1941</v>
      </c>
      <c r="E129" s="189" t="s">
        <v>2056</v>
      </c>
      <c r="F129" s="187">
        <v>2.3E-3</v>
      </c>
      <c r="G129" s="187">
        <v>1.9E-3</v>
      </c>
      <c r="H129" s="188">
        <v>2.4999999999999996E-3</v>
      </c>
      <c r="I129" s="187">
        <v>1.66E-2</v>
      </c>
      <c r="J129" s="187">
        <v>2.3599999999999999E-2</v>
      </c>
      <c r="K129" s="187">
        <v>2.3E-3</v>
      </c>
      <c r="L129" s="189" t="s">
        <v>2398</v>
      </c>
      <c r="M129" s="189" t="s">
        <v>2398</v>
      </c>
      <c r="N129" s="189" t="s">
        <v>2398</v>
      </c>
      <c r="O129" s="189" t="s">
        <v>2398</v>
      </c>
      <c r="P129" s="189" t="s">
        <v>2400</v>
      </c>
      <c r="Q129" s="189" t="s">
        <v>2399</v>
      </c>
    </row>
    <row r="130" spans="1:17" ht="14.25" customHeight="1" x14ac:dyDescent="0.2">
      <c r="A130" s="186"/>
      <c r="B130" s="189" t="s">
        <v>622</v>
      </c>
      <c r="C130" s="189" t="s">
        <v>20</v>
      </c>
      <c r="D130" s="190" t="s">
        <v>1945</v>
      </c>
      <c r="E130" s="189" t="s">
        <v>2057</v>
      </c>
      <c r="F130" s="187">
        <v>3.3E-3</v>
      </c>
      <c r="G130" s="187">
        <v>2.6999999999999997E-3</v>
      </c>
      <c r="H130" s="188">
        <v>3.6999999999999997E-3</v>
      </c>
      <c r="I130" s="187">
        <v>2.4E-2</v>
      </c>
      <c r="J130" s="187">
        <v>3.4200000000000001E-2</v>
      </c>
      <c r="K130" s="187">
        <v>3.3999999999999998E-3</v>
      </c>
      <c r="L130" s="189" t="s">
        <v>2398</v>
      </c>
      <c r="M130" s="189" t="s">
        <v>2398</v>
      </c>
      <c r="N130" s="189" t="s">
        <v>2400</v>
      </c>
      <c r="O130" s="189" t="s">
        <v>2398</v>
      </c>
      <c r="P130" s="189" t="s">
        <v>2400</v>
      </c>
      <c r="Q130" s="189" t="s">
        <v>2398</v>
      </c>
    </row>
    <row r="131" spans="1:17" ht="14.25" customHeight="1" x14ac:dyDescent="0.2">
      <c r="A131" s="186"/>
      <c r="B131" s="189" t="s">
        <v>624</v>
      </c>
      <c r="C131" s="189" t="s">
        <v>623</v>
      </c>
      <c r="D131" s="190" t="s">
        <v>1938</v>
      </c>
      <c r="E131" s="189" t="s">
        <v>2058</v>
      </c>
      <c r="F131" s="187" t="s">
        <v>1940</v>
      </c>
      <c r="G131" s="187" t="s">
        <v>1940</v>
      </c>
      <c r="H131" s="188" t="s">
        <v>1940</v>
      </c>
      <c r="I131" s="187" t="s">
        <v>1940</v>
      </c>
      <c r="J131" s="187" t="s">
        <v>1940</v>
      </c>
      <c r="K131" s="187" t="s">
        <v>1940</v>
      </c>
      <c r="L131" s="189" t="s">
        <v>1940</v>
      </c>
      <c r="M131" s="189" t="s">
        <v>1940</v>
      </c>
      <c r="N131" s="189" t="s">
        <v>1940</v>
      </c>
      <c r="O131" s="189" t="s">
        <v>1940</v>
      </c>
      <c r="P131" s="189" t="s">
        <v>1940</v>
      </c>
      <c r="Q131" s="189" t="s">
        <v>1940</v>
      </c>
    </row>
    <row r="132" spans="1:17" ht="14.25" customHeight="1" x14ac:dyDescent="0.2">
      <c r="A132" s="186"/>
      <c r="B132" s="189" t="s">
        <v>624</v>
      </c>
      <c r="C132" s="189" t="s">
        <v>623</v>
      </c>
      <c r="D132" s="190" t="s">
        <v>1941</v>
      </c>
      <c r="E132" s="189" t="s">
        <v>2059</v>
      </c>
      <c r="F132" s="187">
        <v>0</v>
      </c>
      <c r="G132" s="187">
        <v>0</v>
      </c>
      <c r="H132" s="188">
        <v>0</v>
      </c>
      <c r="I132" s="187">
        <v>0</v>
      </c>
      <c r="J132" s="187">
        <v>0</v>
      </c>
      <c r="K132" s="187">
        <v>0</v>
      </c>
      <c r="L132" s="189" t="s">
        <v>2398</v>
      </c>
      <c r="M132" s="189" t="s">
        <v>2398</v>
      </c>
      <c r="N132" s="189" t="s">
        <v>2398</v>
      </c>
      <c r="O132" s="189" t="s">
        <v>2398</v>
      </c>
      <c r="P132" s="189" t="s">
        <v>2398</v>
      </c>
      <c r="Q132" s="189" t="s">
        <v>2398</v>
      </c>
    </row>
    <row r="133" spans="1:17" ht="14.25" customHeight="1" x14ac:dyDescent="0.2">
      <c r="A133" s="186"/>
      <c r="B133" s="189" t="s">
        <v>624</v>
      </c>
      <c r="C133" s="189" t="s">
        <v>623</v>
      </c>
      <c r="D133" s="190" t="s">
        <v>1943</v>
      </c>
      <c r="E133" s="189" t="s">
        <v>2060</v>
      </c>
      <c r="F133" s="187">
        <v>1.5900000000000001E-2</v>
      </c>
      <c r="G133" s="187">
        <v>1.3299999999999999E-2</v>
      </c>
      <c r="H133" s="188">
        <v>1.78E-2</v>
      </c>
      <c r="I133" s="187">
        <v>0.1183</v>
      </c>
      <c r="J133" s="187">
        <v>0.1686</v>
      </c>
      <c r="K133" s="187">
        <v>1.6500000000000001E-2</v>
      </c>
      <c r="L133" s="189" t="s">
        <v>2398</v>
      </c>
      <c r="M133" s="189" t="s">
        <v>2398</v>
      </c>
      <c r="N133" s="189" t="s">
        <v>2398</v>
      </c>
      <c r="O133" s="189" t="s">
        <v>2398</v>
      </c>
      <c r="P133" s="189" t="s">
        <v>2400</v>
      </c>
      <c r="Q133" s="189" t="s">
        <v>2399</v>
      </c>
    </row>
    <row r="134" spans="1:17" ht="14.25" customHeight="1" x14ac:dyDescent="0.2">
      <c r="A134" s="186"/>
      <c r="B134" s="189" t="s">
        <v>624</v>
      </c>
      <c r="C134" s="189" t="s">
        <v>623</v>
      </c>
      <c r="D134" s="190" t="s">
        <v>1945</v>
      </c>
      <c r="E134" s="189" t="s">
        <v>2061</v>
      </c>
      <c r="F134" s="187">
        <v>4.3700000000000003E-2</v>
      </c>
      <c r="G134" s="187">
        <v>3.6500000000000005E-2</v>
      </c>
      <c r="H134" s="188">
        <v>4.9000000000000002E-2</v>
      </c>
      <c r="I134" s="187">
        <v>0.32489999999999997</v>
      </c>
      <c r="J134" s="187">
        <v>0.4632</v>
      </c>
      <c r="K134" s="187">
        <v>4.5200000000000004E-2</v>
      </c>
      <c r="L134" s="189" t="s">
        <v>2398</v>
      </c>
      <c r="M134" s="189" t="s">
        <v>2400</v>
      </c>
      <c r="N134" s="189" t="s">
        <v>2400</v>
      </c>
      <c r="O134" s="189" t="s">
        <v>2399</v>
      </c>
      <c r="P134" s="189" t="s">
        <v>2400</v>
      </c>
      <c r="Q134" s="189" t="s">
        <v>2399</v>
      </c>
    </row>
    <row r="135" spans="1:17" ht="14.25" customHeight="1" x14ac:dyDescent="0.2">
      <c r="A135" s="186"/>
      <c r="B135" s="189" t="s">
        <v>626</v>
      </c>
      <c r="C135" s="189" t="s">
        <v>625</v>
      </c>
      <c r="D135" s="190" t="s">
        <v>1938</v>
      </c>
      <c r="E135" s="189" t="s">
        <v>2062</v>
      </c>
      <c r="F135" s="187" t="s">
        <v>1940</v>
      </c>
      <c r="G135" s="187" t="s">
        <v>1940</v>
      </c>
      <c r="H135" s="188" t="s">
        <v>1940</v>
      </c>
      <c r="I135" s="187" t="s">
        <v>1940</v>
      </c>
      <c r="J135" s="187" t="s">
        <v>1940</v>
      </c>
      <c r="K135" s="187" t="s">
        <v>1940</v>
      </c>
      <c r="L135" s="189" t="s">
        <v>1940</v>
      </c>
      <c r="M135" s="189" t="s">
        <v>1940</v>
      </c>
      <c r="N135" s="189" t="s">
        <v>1940</v>
      </c>
      <c r="O135" s="189" t="s">
        <v>1940</v>
      </c>
      <c r="P135" s="189" t="s">
        <v>1940</v>
      </c>
      <c r="Q135" s="189" t="s">
        <v>1940</v>
      </c>
    </row>
    <row r="136" spans="1:17" ht="14.25" customHeight="1" x14ac:dyDescent="0.2">
      <c r="A136" s="186"/>
      <c r="B136" s="189" t="s">
        <v>626</v>
      </c>
      <c r="C136" s="189" t="s">
        <v>625</v>
      </c>
      <c r="D136" s="190" t="s">
        <v>1941</v>
      </c>
      <c r="E136" s="189" t="s">
        <v>2063</v>
      </c>
      <c r="F136" s="187">
        <v>5.0000000000000001E-3</v>
      </c>
      <c r="G136" s="187">
        <v>4.2000000000000006E-3</v>
      </c>
      <c r="H136" s="188">
        <v>5.5999999999999999E-3</v>
      </c>
      <c r="I136" s="187">
        <v>3.73E-2</v>
      </c>
      <c r="J136" s="187">
        <v>5.3100000000000001E-2</v>
      </c>
      <c r="K136" s="187">
        <v>5.2000000000000006E-3</v>
      </c>
      <c r="L136" s="189" t="s">
        <v>2398</v>
      </c>
      <c r="M136" s="189" t="s">
        <v>2398</v>
      </c>
      <c r="N136" s="189" t="s">
        <v>2398</v>
      </c>
      <c r="O136" s="189" t="s">
        <v>2398</v>
      </c>
      <c r="P136" s="189" t="s">
        <v>2400</v>
      </c>
      <c r="Q136" s="189" t="s">
        <v>2399</v>
      </c>
    </row>
    <row r="137" spans="1:17" ht="14.25" customHeight="1" x14ac:dyDescent="0.2">
      <c r="A137" s="186"/>
      <c r="B137" s="189" t="s">
        <v>626</v>
      </c>
      <c r="C137" s="189" t="s">
        <v>625</v>
      </c>
      <c r="D137" s="190" t="s">
        <v>1943</v>
      </c>
      <c r="E137" s="189" t="s">
        <v>2064</v>
      </c>
      <c r="F137" s="187">
        <v>1.49E-2</v>
      </c>
      <c r="G137" s="187">
        <v>1.2499999999999999E-2</v>
      </c>
      <c r="H137" s="188">
        <v>1.67E-2</v>
      </c>
      <c r="I137" s="187">
        <v>0.11080000000000001</v>
      </c>
      <c r="J137" s="187">
        <v>0.158</v>
      </c>
      <c r="K137" s="187">
        <v>1.5399999999999999E-2</v>
      </c>
      <c r="L137" s="189" t="s">
        <v>2398</v>
      </c>
      <c r="M137" s="189" t="s">
        <v>2400</v>
      </c>
      <c r="N137" s="189" t="s">
        <v>2398</v>
      </c>
      <c r="O137" s="189" t="s">
        <v>2399</v>
      </c>
      <c r="P137" s="189" t="s">
        <v>2400</v>
      </c>
      <c r="Q137" s="189" t="s">
        <v>2399</v>
      </c>
    </row>
    <row r="138" spans="1:17" ht="14.25" customHeight="1" x14ac:dyDescent="0.2">
      <c r="A138" s="186"/>
      <c r="B138" s="189" t="s">
        <v>626</v>
      </c>
      <c r="C138" s="189" t="s">
        <v>625</v>
      </c>
      <c r="D138" s="190" t="s">
        <v>1945</v>
      </c>
      <c r="E138" s="189" t="s">
        <v>2065</v>
      </c>
      <c r="F138" s="187">
        <v>4.2700000000000002E-2</v>
      </c>
      <c r="G138" s="187">
        <v>3.5700000000000003E-2</v>
      </c>
      <c r="H138" s="188">
        <v>4.7800000000000002E-2</v>
      </c>
      <c r="I138" s="187">
        <v>0.3175</v>
      </c>
      <c r="J138" s="187">
        <v>0.4526</v>
      </c>
      <c r="K138" s="187">
        <v>4.4200000000000003E-2</v>
      </c>
      <c r="L138" s="189" t="s">
        <v>2398</v>
      </c>
      <c r="M138" s="189" t="s">
        <v>2400</v>
      </c>
      <c r="N138" s="189" t="s">
        <v>2400</v>
      </c>
      <c r="O138" s="189" t="s">
        <v>2399</v>
      </c>
      <c r="P138" s="189" t="s">
        <v>2400</v>
      </c>
      <c r="Q138" s="189" t="s">
        <v>2399</v>
      </c>
    </row>
    <row r="139" spans="1:17" ht="14.25" customHeight="1" x14ac:dyDescent="0.2">
      <c r="A139" s="186"/>
      <c r="B139" s="189" t="s">
        <v>626</v>
      </c>
      <c r="C139" s="189" t="s">
        <v>625</v>
      </c>
      <c r="D139" s="190" t="s">
        <v>2066</v>
      </c>
      <c r="E139" s="189" t="s">
        <v>2067</v>
      </c>
      <c r="F139" s="187">
        <v>0.10160000000000001</v>
      </c>
      <c r="G139" s="187">
        <v>8.4900000000000003E-2</v>
      </c>
      <c r="H139" s="188">
        <v>0.1138</v>
      </c>
      <c r="I139" s="187">
        <v>0.75570000000000004</v>
      </c>
      <c r="J139" s="187">
        <v>1.0770999999999999</v>
      </c>
      <c r="K139" s="187">
        <v>0.105</v>
      </c>
      <c r="L139" s="189" t="s">
        <v>2398</v>
      </c>
      <c r="M139" s="189" t="s">
        <v>2400</v>
      </c>
      <c r="N139" s="189" t="s">
        <v>2400</v>
      </c>
      <c r="O139" s="189" t="s">
        <v>2399</v>
      </c>
      <c r="P139" s="189" t="s">
        <v>2400</v>
      </c>
      <c r="Q139" s="189" t="s">
        <v>2399</v>
      </c>
    </row>
    <row r="140" spans="1:17" ht="14.25" customHeight="1" x14ac:dyDescent="0.2">
      <c r="A140" s="186"/>
      <c r="B140" s="189" t="s">
        <v>628</v>
      </c>
      <c r="C140" s="189" t="s">
        <v>627</v>
      </c>
      <c r="D140" s="190" t="s">
        <v>1938</v>
      </c>
      <c r="E140" s="189" t="s">
        <v>2068</v>
      </c>
      <c r="F140" s="187" t="s">
        <v>1940</v>
      </c>
      <c r="G140" s="187" t="s">
        <v>1940</v>
      </c>
      <c r="H140" s="188" t="s">
        <v>1940</v>
      </c>
      <c r="I140" s="187" t="s">
        <v>1940</v>
      </c>
      <c r="J140" s="187" t="s">
        <v>1940</v>
      </c>
      <c r="K140" s="187" t="s">
        <v>1940</v>
      </c>
      <c r="L140" s="189" t="s">
        <v>1940</v>
      </c>
      <c r="M140" s="189" t="s">
        <v>1940</v>
      </c>
      <c r="N140" s="189" t="s">
        <v>1940</v>
      </c>
      <c r="O140" s="189" t="s">
        <v>1940</v>
      </c>
      <c r="P140" s="189" t="s">
        <v>1940</v>
      </c>
      <c r="Q140" s="189" t="s">
        <v>1940</v>
      </c>
    </row>
    <row r="141" spans="1:17" ht="14.25" customHeight="1" x14ac:dyDescent="0.2">
      <c r="A141" s="186"/>
      <c r="B141" s="189" t="s">
        <v>628</v>
      </c>
      <c r="C141" s="189" t="s">
        <v>627</v>
      </c>
      <c r="D141" s="190" t="s">
        <v>1941</v>
      </c>
      <c r="E141" s="189" t="s">
        <v>2069</v>
      </c>
      <c r="F141" s="187">
        <v>0</v>
      </c>
      <c r="G141" s="187">
        <v>0</v>
      </c>
      <c r="H141" s="188">
        <v>0</v>
      </c>
      <c r="I141" s="187">
        <v>0</v>
      </c>
      <c r="J141" s="187">
        <v>0</v>
      </c>
      <c r="K141" s="187">
        <v>0</v>
      </c>
      <c r="L141" s="189" t="s">
        <v>2398</v>
      </c>
      <c r="M141" s="189" t="s">
        <v>2398</v>
      </c>
      <c r="N141" s="189" t="s">
        <v>2398</v>
      </c>
      <c r="O141" s="189" t="s">
        <v>2398</v>
      </c>
      <c r="P141" s="189" t="s">
        <v>2398</v>
      </c>
      <c r="Q141" s="189" t="s">
        <v>2398</v>
      </c>
    </row>
    <row r="142" spans="1:17" ht="14.25" customHeight="1" x14ac:dyDescent="0.2">
      <c r="A142" s="186"/>
      <c r="B142" s="189" t="s">
        <v>628</v>
      </c>
      <c r="C142" s="189" t="s">
        <v>627</v>
      </c>
      <c r="D142" s="190" t="s">
        <v>1943</v>
      </c>
      <c r="E142" s="189" t="s">
        <v>2070</v>
      </c>
      <c r="F142" s="187">
        <v>1.6399999999999998E-2</v>
      </c>
      <c r="G142" s="187">
        <v>1.3699999999999999E-2</v>
      </c>
      <c r="H142" s="188">
        <v>1.83E-2</v>
      </c>
      <c r="I142" s="187">
        <v>0.1216</v>
      </c>
      <c r="J142" s="187">
        <v>0.17329999999999998</v>
      </c>
      <c r="K142" s="187">
        <v>1.6899999999999998E-2</v>
      </c>
      <c r="L142" s="189" t="s">
        <v>2398</v>
      </c>
      <c r="M142" s="189" t="s">
        <v>2400</v>
      </c>
      <c r="N142" s="189" t="s">
        <v>2398</v>
      </c>
      <c r="O142" s="189" t="s">
        <v>2398</v>
      </c>
      <c r="P142" s="189" t="s">
        <v>2400</v>
      </c>
      <c r="Q142" s="189" t="s">
        <v>2399</v>
      </c>
    </row>
    <row r="143" spans="1:17" ht="14.25" customHeight="1" x14ac:dyDescent="0.2">
      <c r="A143" s="186"/>
      <c r="B143" s="189" t="s">
        <v>628</v>
      </c>
      <c r="C143" s="189" t="s">
        <v>627</v>
      </c>
      <c r="D143" s="190" t="s">
        <v>1945</v>
      </c>
      <c r="E143" s="189" t="s">
        <v>2071</v>
      </c>
      <c r="F143" s="187">
        <v>4.58E-2</v>
      </c>
      <c r="G143" s="187">
        <v>3.8300000000000001E-2</v>
      </c>
      <c r="H143" s="188">
        <v>5.1300000000000005E-2</v>
      </c>
      <c r="I143" s="187">
        <v>0.3407</v>
      </c>
      <c r="J143" s="187">
        <v>0.48549999999999999</v>
      </c>
      <c r="K143" s="187">
        <v>4.7400000000000005E-2</v>
      </c>
      <c r="L143" s="189" t="s">
        <v>2398</v>
      </c>
      <c r="M143" s="189" t="s">
        <v>2400</v>
      </c>
      <c r="N143" s="189" t="s">
        <v>2400</v>
      </c>
      <c r="O143" s="189" t="s">
        <v>2398</v>
      </c>
      <c r="P143" s="189" t="s">
        <v>2400</v>
      </c>
      <c r="Q143" s="189" t="s">
        <v>2399</v>
      </c>
    </row>
    <row r="144" spans="1:17" ht="14.25" customHeight="1" x14ac:dyDescent="0.2">
      <c r="A144" s="186"/>
      <c r="B144" s="189" t="s">
        <v>630</v>
      </c>
      <c r="C144" s="189" t="s">
        <v>629</v>
      </c>
      <c r="D144" s="190" t="s">
        <v>1938</v>
      </c>
      <c r="E144" s="189" t="s">
        <v>2072</v>
      </c>
      <c r="F144" s="187" t="s">
        <v>1940</v>
      </c>
      <c r="G144" s="187" t="s">
        <v>1940</v>
      </c>
      <c r="H144" s="188" t="s">
        <v>1940</v>
      </c>
      <c r="I144" s="187" t="s">
        <v>1940</v>
      </c>
      <c r="J144" s="187" t="s">
        <v>1940</v>
      </c>
      <c r="K144" s="187" t="s">
        <v>1940</v>
      </c>
      <c r="L144" s="189" t="s">
        <v>1940</v>
      </c>
      <c r="M144" s="189" t="s">
        <v>1940</v>
      </c>
      <c r="N144" s="189" t="s">
        <v>1940</v>
      </c>
      <c r="O144" s="189" t="s">
        <v>1940</v>
      </c>
      <c r="P144" s="189" t="s">
        <v>1940</v>
      </c>
      <c r="Q144" s="189" t="s">
        <v>1940</v>
      </c>
    </row>
    <row r="145" spans="1:17" ht="14.25" customHeight="1" x14ac:dyDescent="0.2">
      <c r="A145" s="186"/>
      <c r="B145" s="189" t="s">
        <v>630</v>
      </c>
      <c r="C145" s="189" t="s">
        <v>629</v>
      </c>
      <c r="D145" s="190" t="s">
        <v>1941</v>
      </c>
      <c r="E145" s="189" t="s">
        <v>2073</v>
      </c>
      <c r="F145" s="187">
        <v>0</v>
      </c>
      <c r="G145" s="187">
        <v>0</v>
      </c>
      <c r="H145" s="188">
        <v>0</v>
      </c>
      <c r="I145" s="187">
        <v>0</v>
      </c>
      <c r="J145" s="187">
        <v>0</v>
      </c>
      <c r="K145" s="187">
        <v>0</v>
      </c>
      <c r="L145" s="189" t="s">
        <v>2398</v>
      </c>
      <c r="M145" s="189" t="s">
        <v>2398</v>
      </c>
      <c r="N145" s="189" t="s">
        <v>2398</v>
      </c>
      <c r="O145" s="189" t="s">
        <v>2398</v>
      </c>
      <c r="P145" s="189" t="s">
        <v>2398</v>
      </c>
      <c r="Q145" s="189" t="s">
        <v>2398</v>
      </c>
    </row>
    <row r="146" spans="1:17" ht="14.25" customHeight="1" x14ac:dyDescent="0.2">
      <c r="A146" s="186"/>
      <c r="B146" s="189" t="s">
        <v>630</v>
      </c>
      <c r="C146" s="189" t="s">
        <v>629</v>
      </c>
      <c r="D146" s="190" t="s">
        <v>1943</v>
      </c>
      <c r="E146" s="189" t="s">
        <v>2074</v>
      </c>
      <c r="F146" s="187">
        <v>2.47E-2</v>
      </c>
      <c r="G146" s="187">
        <v>2.07E-2</v>
      </c>
      <c r="H146" s="188">
        <v>2.7699999999999999E-2</v>
      </c>
      <c r="I146" s="187">
        <v>0.18359999999999999</v>
      </c>
      <c r="J146" s="187">
        <v>0.26169999999999999</v>
      </c>
      <c r="K146" s="187">
        <v>2.5499999999999998E-2</v>
      </c>
      <c r="L146" s="189" t="s">
        <v>2398</v>
      </c>
      <c r="M146" s="189" t="s">
        <v>2400</v>
      </c>
      <c r="N146" s="189" t="s">
        <v>2400</v>
      </c>
      <c r="O146" s="189" t="s">
        <v>2398</v>
      </c>
      <c r="P146" s="189" t="s">
        <v>2400</v>
      </c>
      <c r="Q146" s="189" t="s">
        <v>2399</v>
      </c>
    </row>
    <row r="147" spans="1:17" ht="14.25" customHeight="1" x14ac:dyDescent="0.2">
      <c r="A147" s="186"/>
      <c r="B147" s="189" t="s">
        <v>630</v>
      </c>
      <c r="C147" s="189" t="s">
        <v>629</v>
      </c>
      <c r="D147" s="190" t="s">
        <v>1945</v>
      </c>
      <c r="E147" s="189" t="s">
        <v>2075</v>
      </c>
      <c r="F147" s="187">
        <v>4.4700000000000004E-2</v>
      </c>
      <c r="G147" s="187">
        <v>3.7400000000000003E-2</v>
      </c>
      <c r="H147" s="188">
        <v>5.0100000000000006E-2</v>
      </c>
      <c r="I147" s="187">
        <v>0.33239999999999997</v>
      </c>
      <c r="J147" s="187">
        <v>0.4738</v>
      </c>
      <c r="K147" s="187">
        <v>4.6200000000000005E-2</v>
      </c>
      <c r="L147" s="189" t="s">
        <v>2398</v>
      </c>
      <c r="M147" s="189" t="s">
        <v>2400</v>
      </c>
      <c r="N147" s="189" t="s">
        <v>2400</v>
      </c>
      <c r="O147" s="189" t="s">
        <v>2399</v>
      </c>
      <c r="P147" s="189" t="s">
        <v>2400</v>
      </c>
      <c r="Q147" s="189" t="s">
        <v>2399</v>
      </c>
    </row>
    <row r="148" spans="1:17" ht="14.25" customHeight="1" x14ac:dyDescent="0.2">
      <c r="A148" s="186"/>
      <c r="B148" s="189" t="s">
        <v>632</v>
      </c>
      <c r="C148" s="189" t="s">
        <v>631</v>
      </c>
      <c r="D148" s="190" t="s">
        <v>1938</v>
      </c>
      <c r="E148" s="189" t="s">
        <v>2076</v>
      </c>
      <c r="F148" s="187" t="s">
        <v>1940</v>
      </c>
      <c r="G148" s="187" t="s">
        <v>1940</v>
      </c>
      <c r="H148" s="188" t="s">
        <v>1940</v>
      </c>
      <c r="I148" s="187" t="s">
        <v>1940</v>
      </c>
      <c r="J148" s="187" t="s">
        <v>1940</v>
      </c>
      <c r="K148" s="187" t="s">
        <v>1940</v>
      </c>
      <c r="L148" s="189" t="s">
        <v>1940</v>
      </c>
      <c r="M148" s="189" t="s">
        <v>1940</v>
      </c>
      <c r="N148" s="189" t="s">
        <v>1940</v>
      </c>
      <c r="O148" s="189" t="s">
        <v>1940</v>
      </c>
      <c r="P148" s="189" t="s">
        <v>1940</v>
      </c>
      <c r="Q148" s="189" t="s">
        <v>1940</v>
      </c>
    </row>
    <row r="149" spans="1:17" ht="14.25" customHeight="1" x14ac:dyDescent="0.2">
      <c r="A149" s="186"/>
      <c r="B149" s="189" t="s">
        <v>632</v>
      </c>
      <c r="C149" s="189" t="s">
        <v>631</v>
      </c>
      <c r="D149" s="190" t="s">
        <v>1945</v>
      </c>
      <c r="E149" s="189" t="s">
        <v>2077</v>
      </c>
      <c r="F149" s="187">
        <v>4.5600000000000002E-2</v>
      </c>
      <c r="G149" s="187">
        <v>3.8100000000000002E-2</v>
      </c>
      <c r="H149" s="188">
        <v>5.11E-2</v>
      </c>
      <c r="I149" s="187">
        <v>0.33899999999999997</v>
      </c>
      <c r="J149" s="187">
        <v>0.48319999999999996</v>
      </c>
      <c r="K149" s="187">
        <v>4.7100000000000003E-2</v>
      </c>
      <c r="L149" s="189" t="s">
        <v>2398</v>
      </c>
      <c r="M149" s="189" t="s">
        <v>2400</v>
      </c>
      <c r="N149" s="189" t="s">
        <v>2400</v>
      </c>
      <c r="O149" s="189" t="s">
        <v>2399</v>
      </c>
      <c r="P149" s="189" t="s">
        <v>2400</v>
      </c>
      <c r="Q149" s="189" t="s">
        <v>2399</v>
      </c>
    </row>
    <row r="150" spans="1:17" ht="14.25" customHeight="1" x14ac:dyDescent="0.2">
      <c r="A150" s="186"/>
      <c r="B150" s="189" t="s">
        <v>135</v>
      </c>
      <c r="C150" s="189" t="s">
        <v>21</v>
      </c>
      <c r="D150" s="190" t="s">
        <v>1938</v>
      </c>
      <c r="E150" s="189" t="s">
        <v>2078</v>
      </c>
      <c r="F150" s="187" t="s">
        <v>1940</v>
      </c>
      <c r="G150" s="187" t="s">
        <v>1940</v>
      </c>
      <c r="H150" s="188" t="s">
        <v>1940</v>
      </c>
      <c r="I150" s="187" t="s">
        <v>1940</v>
      </c>
      <c r="J150" s="187" t="s">
        <v>1940</v>
      </c>
      <c r="K150" s="187" t="s">
        <v>1940</v>
      </c>
      <c r="L150" s="189" t="s">
        <v>1940</v>
      </c>
      <c r="M150" s="189" t="s">
        <v>1940</v>
      </c>
      <c r="N150" s="189" t="s">
        <v>1940</v>
      </c>
      <c r="O150" s="189" t="s">
        <v>1940</v>
      </c>
      <c r="P150" s="189" t="s">
        <v>1940</v>
      </c>
      <c r="Q150" s="189" t="s">
        <v>1940</v>
      </c>
    </row>
    <row r="151" spans="1:17" ht="14.25" customHeight="1" x14ac:dyDescent="0.2">
      <c r="A151" s="186"/>
      <c r="B151" s="189" t="s">
        <v>135</v>
      </c>
      <c r="C151" s="189" t="s">
        <v>21</v>
      </c>
      <c r="D151" s="190" t="s">
        <v>1941</v>
      </c>
      <c r="E151" s="189" t="s">
        <v>2079</v>
      </c>
      <c r="F151" s="187">
        <v>0</v>
      </c>
      <c r="G151" s="187">
        <v>0</v>
      </c>
      <c r="H151" s="188">
        <v>0</v>
      </c>
      <c r="I151" s="187">
        <v>0</v>
      </c>
      <c r="J151" s="187">
        <v>0</v>
      </c>
      <c r="K151" s="187">
        <v>0</v>
      </c>
      <c r="L151" s="189" t="s">
        <v>2398</v>
      </c>
      <c r="M151" s="189" t="s">
        <v>2398</v>
      </c>
      <c r="N151" s="189" t="s">
        <v>2398</v>
      </c>
      <c r="O151" s="189" t="s">
        <v>2398</v>
      </c>
      <c r="P151" s="189" t="s">
        <v>2398</v>
      </c>
      <c r="Q151" s="189" t="s">
        <v>2398</v>
      </c>
    </row>
    <row r="152" spans="1:17" ht="14.25" customHeight="1" x14ac:dyDescent="0.2">
      <c r="A152" s="186"/>
      <c r="B152" s="189" t="s">
        <v>135</v>
      </c>
      <c r="C152" s="189" t="s">
        <v>21</v>
      </c>
      <c r="D152" s="190" t="s">
        <v>1943</v>
      </c>
      <c r="E152" s="189" t="s">
        <v>2080</v>
      </c>
      <c r="F152" s="187">
        <v>0</v>
      </c>
      <c r="G152" s="187">
        <v>0</v>
      </c>
      <c r="H152" s="188">
        <v>0</v>
      </c>
      <c r="I152" s="187">
        <v>0</v>
      </c>
      <c r="J152" s="187">
        <v>0</v>
      </c>
      <c r="K152" s="187">
        <v>0</v>
      </c>
      <c r="L152" s="189" t="s">
        <v>2398</v>
      </c>
      <c r="M152" s="189" t="s">
        <v>2398</v>
      </c>
      <c r="N152" s="189" t="s">
        <v>2398</v>
      </c>
      <c r="O152" s="189" t="s">
        <v>2398</v>
      </c>
      <c r="P152" s="189" t="s">
        <v>2398</v>
      </c>
      <c r="Q152" s="189" t="s">
        <v>2398</v>
      </c>
    </row>
    <row r="153" spans="1:17" ht="14.25" customHeight="1" x14ac:dyDescent="0.2">
      <c r="A153" s="186"/>
      <c r="B153" s="189" t="s">
        <v>135</v>
      </c>
      <c r="C153" s="189" t="s">
        <v>21</v>
      </c>
      <c r="D153" s="190" t="s">
        <v>1945</v>
      </c>
      <c r="E153" s="189" t="s">
        <v>2081</v>
      </c>
      <c r="F153" s="187">
        <v>0</v>
      </c>
      <c r="G153" s="187">
        <v>0</v>
      </c>
      <c r="H153" s="188">
        <v>0</v>
      </c>
      <c r="I153" s="187">
        <v>0</v>
      </c>
      <c r="J153" s="187">
        <v>0</v>
      </c>
      <c r="K153" s="187">
        <v>0</v>
      </c>
      <c r="L153" s="189" t="s">
        <v>2398</v>
      </c>
      <c r="M153" s="189" t="s">
        <v>2398</v>
      </c>
      <c r="N153" s="189" t="s">
        <v>2398</v>
      </c>
      <c r="O153" s="189" t="s">
        <v>2398</v>
      </c>
      <c r="P153" s="189" t="s">
        <v>2398</v>
      </c>
      <c r="Q153" s="189" t="s">
        <v>2398</v>
      </c>
    </row>
    <row r="154" spans="1:17" ht="14.25" customHeight="1" x14ac:dyDescent="0.2">
      <c r="A154" s="186"/>
      <c r="B154" s="189" t="s">
        <v>135</v>
      </c>
      <c r="C154" s="189" t="s">
        <v>21</v>
      </c>
      <c r="D154" s="190" t="s">
        <v>2066</v>
      </c>
      <c r="E154" s="189" t="s">
        <v>2082</v>
      </c>
      <c r="F154" s="187">
        <v>0</v>
      </c>
      <c r="G154" s="187">
        <v>0</v>
      </c>
      <c r="H154" s="188">
        <v>0</v>
      </c>
      <c r="I154" s="187">
        <v>0</v>
      </c>
      <c r="J154" s="187">
        <v>0</v>
      </c>
      <c r="K154" s="187">
        <v>0</v>
      </c>
      <c r="L154" s="189" t="s">
        <v>2398</v>
      </c>
      <c r="M154" s="189" t="s">
        <v>2398</v>
      </c>
      <c r="N154" s="189" t="s">
        <v>2398</v>
      </c>
      <c r="O154" s="189" t="s">
        <v>2398</v>
      </c>
      <c r="P154" s="189" t="s">
        <v>2398</v>
      </c>
      <c r="Q154" s="189" t="s">
        <v>2398</v>
      </c>
    </row>
    <row r="155" spans="1:17" ht="14.25" customHeight="1" x14ac:dyDescent="0.2">
      <c r="A155" s="186"/>
      <c r="B155" s="189" t="s">
        <v>676</v>
      </c>
      <c r="C155" s="189" t="s">
        <v>675</v>
      </c>
      <c r="D155" s="190" t="s">
        <v>1938</v>
      </c>
      <c r="E155" s="189" t="s">
        <v>2083</v>
      </c>
      <c r="F155" s="187" t="s">
        <v>1940</v>
      </c>
      <c r="G155" s="187" t="s">
        <v>1940</v>
      </c>
      <c r="H155" s="188" t="s">
        <v>1940</v>
      </c>
      <c r="I155" s="187" t="s">
        <v>1940</v>
      </c>
      <c r="J155" s="187" t="s">
        <v>1940</v>
      </c>
      <c r="K155" s="187" t="s">
        <v>1940</v>
      </c>
      <c r="L155" s="189" t="s">
        <v>1940</v>
      </c>
      <c r="M155" s="189" t="s">
        <v>1940</v>
      </c>
      <c r="N155" s="189" t="s">
        <v>1940</v>
      </c>
      <c r="O155" s="189" t="s">
        <v>1940</v>
      </c>
      <c r="P155" s="189" t="s">
        <v>1940</v>
      </c>
      <c r="Q155" s="189" t="s">
        <v>1940</v>
      </c>
    </row>
    <row r="156" spans="1:17" ht="14.25" customHeight="1" x14ac:dyDescent="0.2">
      <c r="A156" s="186"/>
      <c r="B156" s="189" t="s">
        <v>676</v>
      </c>
      <c r="C156" s="189" t="s">
        <v>675</v>
      </c>
      <c r="D156" s="190" t="s">
        <v>1941</v>
      </c>
      <c r="E156" s="189" t="s">
        <v>2084</v>
      </c>
      <c r="F156" s="187">
        <v>1.43E-2</v>
      </c>
      <c r="G156" s="187">
        <v>1.1899999999999999E-2</v>
      </c>
      <c r="H156" s="188">
        <v>1.6E-2</v>
      </c>
      <c r="I156" s="187">
        <v>0.10580000000000001</v>
      </c>
      <c r="J156" s="187">
        <v>0.15079999999999999</v>
      </c>
      <c r="K156" s="187">
        <v>1.47E-2</v>
      </c>
      <c r="L156" s="189" t="s">
        <v>2398</v>
      </c>
      <c r="M156" s="189" t="s">
        <v>2398</v>
      </c>
      <c r="N156" s="189" t="s">
        <v>2400</v>
      </c>
      <c r="O156" s="189" t="s">
        <v>2398</v>
      </c>
      <c r="P156" s="189" t="s">
        <v>2400</v>
      </c>
      <c r="Q156" s="189" t="s">
        <v>2399</v>
      </c>
    </row>
    <row r="157" spans="1:17" ht="14.25" customHeight="1" x14ac:dyDescent="0.2">
      <c r="A157" s="186"/>
      <c r="B157" s="189" t="s">
        <v>676</v>
      </c>
      <c r="C157" s="189" t="s">
        <v>675</v>
      </c>
      <c r="D157" s="190" t="s">
        <v>1943</v>
      </c>
      <c r="E157" s="189" t="s">
        <v>2085</v>
      </c>
      <c r="F157" s="187">
        <v>5.0700000000000002E-2</v>
      </c>
      <c r="G157" s="187">
        <v>4.24E-2</v>
      </c>
      <c r="H157" s="188">
        <v>5.6800000000000003E-2</v>
      </c>
      <c r="I157" s="187">
        <v>0.377</v>
      </c>
      <c r="J157" s="187">
        <v>0.5373</v>
      </c>
      <c r="K157" s="187">
        <v>5.2400000000000002E-2</v>
      </c>
      <c r="L157" s="189" t="s">
        <v>2398</v>
      </c>
      <c r="M157" s="189" t="s">
        <v>2400</v>
      </c>
      <c r="N157" s="189" t="s">
        <v>2400</v>
      </c>
      <c r="O157" s="189" t="s">
        <v>2399</v>
      </c>
      <c r="P157" s="189" t="s">
        <v>2400</v>
      </c>
      <c r="Q157" s="189" t="s">
        <v>2399</v>
      </c>
    </row>
    <row r="158" spans="1:17" ht="14.25" customHeight="1" x14ac:dyDescent="0.2">
      <c r="A158" s="186"/>
      <c r="B158" s="189" t="s">
        <v>676</v>
      </c>
      <c r="C158" s="189" t="s">
        <v>675</v>
      </c>
      <c r="D158" s="190" t="s">
        <v>1945</v>
      </c>
      <c r="E158" s="189" t="s">
        <v>2086</v>
      </c>
      <c r="F158" s="187">
        <v>0.27849999999999997</v>
      </c>
      <c r="G158" s="187">
        <v>0.23269999999999999</v>
      </c>
      <c r="H158" s="188">
        <v>0.31190000000000001</v>
      </c>
      <c r="I158" s="187">
        <v>2.0717000000000003</v>
      </c>
      <c r="J158" s="187">
        <v>2.9530000000000003</v>
      </c>
      <c r="K158" s="187">
        <v>0.2878</v>
      </c>
      <c r="L158" s="189" t="s">
        <v>2398</v>
      </c>
      <c r="M158" s="189" t="s">
        <v>2400</v>
      </c>
      <c r="N158" s="189" t="s">
        <v>2400</v>
      </c>
      <c r="O158" s="189" t="s">
        <v>2399</v>
      </c>
      <c r="P158" s="189" t="s">
        <v>2400</v>
      </c>
      <c r="Q158" s="189" t="s">
        <v>2399</v>
      </c>
    </row>
    <row r="159" spans="1:17" ht="14.25" customHeight="1" x14ac:dyDescent="0.2">
      <c r="A159" s="186"/>
      <c r="B159" s="189" t="s">
        <v>680</v>
      </c>
      <c r="C159" s="189" t="s">
        <v>679</v>
      </c>
      <c r="D159" s="190" t="s">
        <v>1938</v>
      </c>
      <c r="E159" s="189" t="s">
        <v>2087</v>
      </c>
      <c r="F159" s="187" t="s">
        <v>1940</v>
      </c>
      <c r="G159" s="187" t="s">
        <v>1940</v>
      </c>
      <c r="H159" s="188" t="s">
        <v>1940</v>
      </c>
      <c r="I159" s="187" t="s">
        <v>1940</v>
      </c>
      <c r="J159" s="187" t="s">
        <v>1940</v>
      </c>
      <c r="K159" s="187" t="s">
        <v>1940</v>
      </c>
      <c r="L159" s="189" t="s">
        <v>1940</v>
      </c>
      <c r="M159" s="189" t="s">
        <v>1940</v>
      </c>
      <c r="N159" s="189" t="s">
        <v>1940</v>
      </c>
      <c r="O159" s="189" t="s">
        <v>1940</v>
      </c>
      <c r="P159" s="189" t="s">
        <v>1940</v>
      </c>
      <c r="Q159" s="189" t="s">
        <v>1940</v>
      </c>
    </row>
    <row r="160" spans="1:17" ht="14.25" customHeight="1" x14ac:dyDescent="0.2">
      <c r="A160" s="186"/>
      <c r="B160" s="189" t="s">
        <v>680</v>
      </c>
      <c r="C160" s="189" t="s">
        <v>679</v>
      </c>
      <c r="D160" s="190" t="s">
        <v>1941</v>
      </c>
      <c r="E160" s="189" t="s">
        <v>2088</v>
      </c>
      <c r="F160" s="187">
        <v>1.43E-2</v>
      </c>
      <c r="G160" s="187">
        <v>1.1899999999999999E-2</v>
      </c>
      <c r="H160" s="188">
        <v>1.6E-2</v>
      </c>
      <c r="I160" s="187">
        <v>0.10580000000000001</v>
      </c>
      <c r="J160" s="187">
        <v>0.15079999999999999</v>
      </c>
      <c r="K160" s="187">
        <v>1.47E-2</v>
      </c>
      <c r="L160" s="189" t="s">
        <v>2398</v>
      </c>
      <c r="M160" s="189" t="s">
        <v>2398</v>
      </c>
      <c r="N160" s="189" t="s">
        <v>2400</v>
      </c>
      <c r="O160" s="189" t="s">
        <v>2398</v>
      </c>
      <c r="P160" s="189" t="s">
        <v>2400</v>
      </c>
      <c r="Q160" s="189" t="s">
        <v>2399</v>
      </c>
    </row>
    <row r="161" spans="1:17" ht="14.25" customHeight="1" x14ac:dyDescent="0.2">
      <c r="A161" s="186"/>
      <c r="B161" s="189" t="s">
        <v>680</v>
      </c>
      <c r="C161" s="189" t="s">
        <v>679</v>
      </c>
      <c r="D161" s="190" t="s">
        <v>1943</v>
      </c>
      <c r="E161" s="189" t="s">
        <v>2089</v>
      </c>
      <c r="F161" s="187">
        <v>9.6299999999999997E-2</v>
      </c>
      <c r="G161" s="187">
        <v>8.0399999999999999E-2</v>
      </c>
      <c r="H161" s="188">
        <v>0.10780000000000001</v>
      </c>
      <c r="I161" s="187">
        <v>0.71589999999999998</v>
      </c>
      <c r="J161" s="187">
        <v>1.0205</v>
      </c>
      <c r="K161" s="187">
        <v>9.9500000000000005E-2</v>
      </c>
      <c r="L161" s="189" t="s">
        <v>2398</v>
      </c>
      <c r="M161" s="189" t="s">
        <v>2400</v>
      </c>
      <c r="N161" s="189" t="s">
        <v>2400</v>
      </c>
      <c r="O161" s="189" t="s">
        <v>2399</v>
      </c>
      <c r="P161" s="189" t="s">
        <v>2400</v>
      </c>
      <c r="Q161" s="189" t="s">
        <v>2399</v>
      </c>
    </row>
    <row r="162" spans="1:17" ht="14.25" customHeight="1" x14ac:dyDescent="0.2">
      <c r="A162" s="186"/>
      <c r="B162" s="189" t="s">
        <v>680</v>
      </c>
      <c r="C162" s="189" t="s">
        <v>679</v>
      </c>
      <c r="D162" s="190" t="s">
        <v>1945</v>
      </c>
      <c r="E162" s="189" t="s">
        <v>2090</v>
      </c>
      <c r="F162" s="187">
        <v>0.27849999999999997</v>
      </c>
      <c r="G162" s="187">
        <v>0.23269999999999999</v>
      </c>
      <c r="H162" s="188">
        <v>0.31190000000000001</v>
      </c>
      <c r="I162" s="187">
        <v>2.0717000000000003</v>
      </c>
      <c r="J162" s="187">
        <v>2.9530000000000003</v>
      </c>
      <c r="K162" s="187">
        <v>0.2878</v>
      </c>
      <c r="L162" s="189" t="s">
        <v>2398</v>
      </c>
      <c r="M162" s="189" t="s">
        <v>2400</v>
      </c>
      <c r="N162" s="189" t="s">
        <v>2400</v>
      </c>
      <c r="O162" s="189" t="s">
        <v>2399</v>
      </c>
      <c r="P162" s="189" t="s">
        <v>2400</v>
      </c>
      <c r="Q162" s="189" t="s">
        <v>2399</v>
      </c>
    </row>
    <row r="163" spans="1:17" ht="14.25" customHeight="1" x14ac:dyDescent="0.2">
      <c r="A163" s="186"/>
      <c r="B163" s="189" t="s">
        <v>684</v>
      </c>
      <c r="C163" s="189" t="s">
        <v>683</v>
      </c>
      <c r="D163" s="190" t="s">
        <v>1938</v>
      </c>
      <c r="E163" s="189" t="s">
        <v>2091</v>
      </c>
      <c r="F163" s="187" t="s">
        <v>1940</v>
      </c>
      <c r="G163" s="187" t="s">
        <v>1940</v>
      </c>
      <c r="H163" s="188" t="s">
        <v>1940</v>
      </c>
      <c r="I163" s="187" t="s">
        <v>1940</v>
      </c>
      <c r="J163" s="187" t="s">
        <v>1940</v>
      </c>
      <c r="K163" s="187" t="s">
        <v>1940</v>
      </c>
      <c r="L163" s="189" t="s">
        <v>1940</v>
      </c>
      <c r="M163" s="189" t="s">
        <v>1940</v>
      </c>
      <c r="N163" s="189" t="s">
        <v>1940</v>
      </c>
      <c r="O163" s="189" t="s">
        <v>1940</v>
      </c>
      <c r="P163" s="189" t="s">
        <v>1940</v>
      </c>
      <c r="Q163" s="189" t="s">
        <v>1940</v>
      </c>
    </row>
    <row r="164" spans="1:17" ht="14.25" customHeight="1" x14ac:dyDescent="0.2">
      <c r="A164" s="186"/>
      <c r="B164" s="189" t="s">
        <v>684</v>
      </c>
      <c r="C164" s="189" t="s">
        <v>683</v>
      </c>
      <c r="D164" s="190" t="s">
        <v>1941</v>
      </c>
      <c r="E164" s="189" t="s">
        <v>2092</v>
      </c>
      <c r="F164" s="187">
        <v>1.43E-2</v>
      </c>
      <c r="G164" s="187">
        <v>1.1899999999999999E-2</v>
      </c>
      <c r="H164" s="188">
        <v>1.6E-2</v>
      </c>
      <c r="I164" s="187">
        <v>0.10590000000000001</v>
      </c>
      <c r="J164" s="187">
        <v>0.151</v>
      </c>
      <c r="K164" s="187">
        <v>1.4799999999999999E-2</v>
      </c>
      <c r="L164" s="189" t="s">
        <v>2398</v>
      </c>
      <c r="M164" s="189" t="s">
        <v>2398</v>
      </c>
      <c r="N164" s="189" t="s">
        <v>2400</v>
      </c>
      <c r="O164" s="189" t="s">
        <v>2399</v>
      </c>
      <c r="P164" s="189" t="s">
        <v>2400</v>
      </c>
      <c r="Q164" s="189" t="s">
        <v>2399</v>
      </c>
    </row>
    <row r="165" spans="1:17" ht="14.25" customHeight="1" x14ac:dyDescent="0.2">
      <c r="A165" s="186"/>
      <c r="B165" s="189" t="s">
        <v>684</v>
      </c>
      <c r="C165" s="189" t="s">
        <v>683</v>
      </c>
      <c r="D165" s="190" t="s">
        <v>1943</v>
      </c>
      <c r="E165" s="189" t="s">
        <v>2093</v>
      </c>
      <c r="F165" s="187">
        <v>0.1134</v>
      </c>
      <c r="G165" s="187">
        <v>9.4700000000000006E-2</v>
      </c>
      <c r="H165" s="188">
        <v>0.127</v>
      </c>
      <c r="I165" s="187">
        <v>0.84319999999999995</v>
      </c>
      <c r="J165" s="187">
        <v>1.2018</v>
      </c>
      <c r="K165" s="187">
        <v>0.1172</v>
      </c>
      <c r="L165" s="189" t="s">
        <v>2398</v>
      </c>
      <c r="M165" s="189" t="s">
        <v>2400</v>
      </c>
      <c r="N165" s="189" t="s">
        <v>2400</v>
      </c>
      <c r="O165" s="189" t="s">
        <v>2399</v>
      </c>
      <c r="P165" s="189" t="s">
        <v>2400</v>
      </c>
      <c r="Q165" s="189" t="s">
        <v>2399</v>
      </c>
    </row>
    <row r="166" spans="1:17" ht="14.25" customHeight="1" x14ac:dyDescent="0.2">
      <c r="A166" s="186"/>
      <c r="B166" s="189" t="s">
        <v>684</v>
      </c>
      <c r="C166" s="189" t="s">
        <v>683</v>
      </c>
      <c r="D166" s="190" t="s">
        <v>1945</v>
      </c>
      <c r="E166" s="189" t="s">
        <v>2094</v>
      </c>
      <c r="F166" s="187">
        <v>0.27849999999999997</v>
      </c>
      <c r="G166" s="187">
        <v>0.23269999999999999</v>
      </c>
      <c r="H166" s="188">
        <v>0.31190000000000001</v>
      </c>
      <c r="I166" s="187">
        <v>2.0719000000000003</v>
      </c>
      <c r="J166" s="187">
        <v>2.9532000000000003</v>
      </c>
      <c r="K166" s="187">
        <v>0.28789999999999999</v>
      </c>
      <c r="L166" s="189" t="s">
        <v>2398</v>
      </c>
      <c r="M166" s="189" t="s">
        <v>2400</v>
      </c>
      <c r="N166" s="189" t="s">
        <v>2400</v>
      </c>
      <c r="O166" s="189" t="s">
        <v>2399</v>
      </c>
      <c r="P166" s="189" t="s">
        <v>2400</v>
      </c>
      <c r="Q166" s="189" t="s">
        <v>2399</v>
      </c>
    </row>
    <row r="167" spans="1:17" ht="14.25" customHeight="1" x14ac:dyDescent="0.2">
      <c r="A167" s="186"/>
      <c r="B167" s="189" t="s">
        <v>686</v>
      </c>
      <c r="C167" s="189" t="s">
        <v>685</v>
      </c>
      <c r="D167" s="190" t="s">
        <v>1938</v>
      </c>
      <c r="E167" s="189" t="s">
        <v>2439</v>
      </c>
      <c r="F167" s="187" t="s">
        <v>1940</v>
      </c>
      <c r="G167" s="187" t="s">
        <v>1940</v>
      </c>
      <c r="H167" s="188" t="s">
        <v>1940</v>
      </c>
      <c r="I167" s="187" t="s">
        <v>1940</v>
      </c>
      <c r="J167" s="187" t="s">
        <v>1940</v>
      </c>
      <c r="K167" s="187" t="s">
        <v>1940</v>
      </c>
      <c r="L167" s="189" t="s">
        <v>1940</v>
      </c>
      <c r="M167" s="189" t="s">
        <v>1940</v>
      </c>
      <c r="N167" s="189" t="s">
        <v>1940</v>
      </c>
      <c r="O167" s="189" t="s">
        <v>1940</v>
      </c>
      <c r="P167" s="189" t="s">
        <v>1940</v>
      </c>
      <c r="Q167" s="189" t="s">
        <v>1940</v>
      </c>
    </row>
    <row r="168" spans="1:17" ht="14.25" customHeight="1" x14ac:dyDescent="0.2">
      <c r="A168" s="186"/>
      <c r="B168" s="189" t="s">
        <v>686</v>
      </c>
      <c r="C168" s="189" t="s">
        <v>685</v>
      </c>
      <c r="D168" s="190" t="s">
        <v>1945</v>
      </c>
      <c r="E168" s="189" t="s">
        <v>2438</v>
      </c>
      <c r="F168" s="187">
        <v>0.30549999999999999</v>
      </c>
      <c r="G168" s="187">
        <v>0.25519999999999998</v>
      </c>
      <c r="H168" s="188">
        <v>0.34210000000000002</v>
      </c>
      <c r="I168" s="187">
        <v>2.2727000000000004</v>
      </c>
      <c r="J168" s="187">
        <v>3.2394000000000003</v>
      </c>
      <c r="K168" s="187">
        <v>0.31579999999999997</v>
      </c>
      <c r="L168" s="189" t="s">
        <v>2407</v>
      </c>
      <c r="M168" s="189" t="s">
        <v>2407</v>
      </c>
      <c r="N168" s="189" t="s">
        <v>2407</v>
      </c>
      <c r="O168" s="189" t="s">
        <v>2407</v>
      </c>
      <c r="P168" s="189" t="s">
        <v>2407</v>
      </c>
      <c r="Q168" s="189" t="s">
        <v>2407</v>
      </c>
    </row>
    <row r="169" spans="1:17" ht="14.25" customHeight="1" x14ac:dyDescent="0.2">
      <c r="A169" s="186"/>
      <c r="B169" s="189" t="s">
        <v>708</v>
      </c>
      <c r="C169" s="189" t="s">
        <v>707</v>
      </c>
      <c r="D169" s="190" t="s">
        <v>1938</v>
      </c>
      <c r="E169" s="189" t="s">
        <v>2095</v>
      </c>
      <c r="F169" s="187" t="s">
        <v>1940</v>
      </c>
      <c r="G169" s="187" t="s">
        <v>1940</v>
      </c>
      <c r="H169" s="188" t="s">
        <v>1940</v>
      </c>
      <c r="I169" s="187" t="s">
        <v>1940</v>
      </c>
      <c r="J169" s="187" t="s">
        <v>1940</v>
      </c>
      <c r="K169" s="187" t="s">
        <v>1940</v>
      </c>
      <c r="L169" s="189" t="s">
        <v>1940</v>
      </c>
      <c r="M169" s="189" t="s">
        <v>1940</v>
      </c>
      <c r="N169" s="189" t="s">
        <v>1940</v>
      </c>
      <c r="O169" s="189" t="s">
        <v>1940</v>
      </c>
      <c r="P169" s="189" t="s">
        <v>1940</v>
      </c>
      <c r="Q169" s="189" t="s">
        <v>1940</v>
      </c>
    </row>
    <row r="170" spans="1:17" ht="14.25" customHeight="1" x14ac:dyDescent="0.2">
      <c r="A170" s="186"/>
      <c r="B170" s="189" t="s">
        <v>708</v>
      </c>
      <c r="C170" s="189" t="s">
        <v>707</v>
      </c>
      <c r="D170" s="190" t="s">
        <v>1945</v>
      </c>
      <c r="E170" s="189" t="s">
        <v>2096</v>
      </c>
      <c r="F170" s="187">
        <v>3.8400000000000004E-2</v>
      </c>
      <c r="G170" s="187">
        <v>3.2100000000000004E-2</v>
      </c>
      <c r="H170" s="188">
        <v>4.3000000000000003E-2</v>
      </c>
      <c r="I170" s="187">
        <v>0.28559999999999997</v>
      </c>
      <c r="J170" s="187">
        <v>0.40709999999999996</v>
      </c>
      <c r="K170" s="187">
        <v>3.9700000000000006E-2</v>
      </c>
      <c r="L170" s="189" t="s">
        <v>2398</v>
      </c>
      <c r="M170" s="189" t="s">
        <v>2400</v>
      </c>
      <c r="N170" s="189" t="s">
        <v>2400</v>
      </c>
      <c r="O170" s="189" t="s">
        <v>2399</v>
      </c>
      <c r="P170" s="189" t="s">
        <v>2400</v>
      </c>
      <c r="Q170" s="189" t="s">
        <v>2399</v>
      </c>
    </row>
    <row r="171" spans="1:17" ht="14.25" customHeight="1" x14ac:dyDescent="0.2">
      <c r="A171" s="186"/>
      <c r="B171" s="189" t="s">
        <v>710</v>
      </c>
      <c r="C171" s="189" t="s">
        <v>709</v>
      </c>
      <c r="D171" s="190" t="s">
        <v>1938</v>
      </c>
      <c r="E171" s="189" t="s">
        <v>2097</v>
      </c>
      <c r="F171" s="187" t="s">
        <v>1940</v>
      </c>
      <c r="G171" s="187" t="s">
        <v>1940</v>
      </c>
      <c r="H171" s="188" t="s">
        <v>1940</v>
      </c>
      <c r="I171" s="187" t="s">
        <v>1940</v>
      </c>
      <c r="J171" s="187" t="s">
        <v>1940</v>
      </c>
      <c r="K171" s="187" t="s">
        <v>1940</v>
      </c>
      <c r="L171" s="189" t="s">
        <v>1940</v>
      </c>
      <c r="M171" s="189" t="s">
        <v>1940</v>
      </c>
      <c r="N171" s="189" t="s">
        <v>1940</v>
      </c>
      <c r="O171" s="189" t="s">
        <v>1940</v>
      </c>
      <c r="P171" s="189" t="s">
        <v>1940</v>
      </c>
      <c r="Q171" s="189" t="s">
        <v>1940</v>
      </c>
    </row>
    <row r="172" spans="1:17" ht="14.25" customHeight="1" x14ac:dyDescent="0.2">
      <c r="A172" s="186"/>
      <c r="B172" s="189" t="s">
        <v>710</v>
      </c>
      <c r="C172" s="189" t="s">
        <v>709</v>
      </c>
      <c r="D172" s="190" t="s">
        <v>1945</v>
      </c>
      <c r="E172" s="189" t="s">
        <v>2098</v>
      </c>
      <c r="F172" s="187">
        <v>5.8900000000000001E-2</v>
      </c>
      <c r="G172" s="187">
        <v>4.9200000000000001E-2</v>
      </c>
      <c r="H172" s="188">
        <v>6.6000000000000003E-2</v>
      </c>
      <c r="I172" s="187">
        <v>0.43809999999999999</v>
      </c>
      <c r="J172" s="187">
        <v>0.62449999999999994</v>
      </c>
      <c r="K172" s="187">
        <v>6.0900000000000003E-2</v>
      </c>
      <c r="L172" s="189" t="s">
        <v>2398</v>
      </c>
      <c r="M172" s="189" t="s">
        <v>2400</v>
      </c>
      <c r="N172" s="189" t="s">
        <v>2400</v>
      </c>
      <c r="O172" s="189" t="s">
        <v>2399</v>
      </c>
      <c r="P172" s="189" t="s">
        <v>2400</v>
      </c>
      <c r="Q172" s="189" t="s">
        <v>2399</v>
      </c>
    </row>
    <row r="173" spans="1:17" ht="14.25" customHeight="1" x14ac:dyDescent="0.2">
      <c r="A173" s="186"/>
      <c r="B173" s="189" t="s">
        <v>712</v>
      </c>
      <c r="C173" s="189" t="s">
        <v>711</v>
      </c>
      <c r="D173" s="190" t="s">
        <v>1938</v>
      </c>
      <c r="E173" s="189" t="s">
        <v>2099</v>
      </c>
      <c r="F173" s="187" t="s">
        <v>1940</v>
      </c>
      <c r="G173" s="187" t="s">
        <v>1940</v>
      </c>
      <c r="H173" s="188" t="s">
        <v>1940</v>
      </c>
      <c r="I173" s="187" t="s">
        <v>1940</v>
      </c>
      <c r="J173" s="187" t="s">
        <v>1940</v>
      </c>
      <c r="K173" s="187" t="s">
        <v>1940</v>
      </c>
      <c r="L173" s="189" t="s">
        <v>1940</v>
      </c>
      <c r="M173" s="189" t="s">
        <v>1940</v>
      </c>
      <c r="N173" s="189" t="s">
        <v>1940</v>
      </c>
      <c r="O173" s="189" t="s">
        <v>1940</v>
      </c>
      <c r="P173" s="189" t="s">
        <v>1940</v>
      </c>
      <c r="Q173" s="189" t="s">
        <v>1940</v>
      </c>
    </row>
    <row r="174" spans="1:17" ht="14.25" customHeight="1" x14ac:dyDescent="0.2">
      <c r="A174" s="186"/>
      <c r="B174" s="189" t="s">
        <v>712</v>
      </c>
      <c r="C174" s="189" t="s">
        <v>711</v>
      </c>
      <c r="D174" s="190" t="s">
        <v>1945</v>
      </c>
      <c r="E174" s="189" t="s">
        <v>2100</v>
      </c>
      <c r="F174" s="187">
        <v>5.8900000000000001E-2</v>
      </c>
      <c r="G174" s="187">
        <v>4.9200000000000001E-2</v>
      </c>
      <c r="H174" s="188">
        <v>6.6000000000000003E-2</v>
      </c>
      <c r="I174" s="187">
        <v>0.43809999999999999</v>
      </c>
      <c r="J174" s="187">
        <v>0.62449999999999994</v>
      </c>
      <c r="K174" s="187">
        <v>6.0900000000000003E-2</v>
      </c>
      <c r="L174" s="189" t="s">
        <v>2398</v>
      </c>
      <c r="M174" s="189" t="s">
        <v>2400</v>
      </c>
      <c r="N174" s="189" t="s">
        <v>2400</v>
      </c>
      <c r="O174" s="189" t="s">
        <v>2399</v>
      </c>
      <c r="P174" s="189" t="s">
        <v>2400</v>
      </c>
      <c r="Q174" s="189" t="s">
        <v>2399</v>
      </c>
    </row>
    <row r="175" spans="1:17" ht="14.25" customHeight="1" x14ac:dyDescent="0.2">
      <c r="A175" s="186"/>
      <c r="B175" s="189" t="s">
        <v>714</v>
      </c>
      <c r="C175" s="189" t="s">
        <v>713</v>
      </c>
      <c r="D175" s="190" t="s">
        <v>1938</v>
      </c>
      <c r="E175" s="189" t="s">
        <v>2101</v>
      </c>
      <c r="F175" s="187" t="s">
        <v>1940</v>
      </c>
      <c r="G175" s="187" t="s">
        <v>1940</v>
      </c>
      <c r="H175" s="188" t="s">
        <v>1940</v>
      </c>
      <c r="I175" s="187" t="s">
        <v>1940</v>
      </c>
      <c r="J175" s="187" t="s">
        <v>1940</v>
      </c>
      <c r="K175" s="187" t="s">
        <v>1940</v>
      </c>
      <c r="L175" s="189" t="s">
        <v>1940</v>
      </c>
      <c r="M175" s="189" t="s">
        <v>1940</v>
      </c>
      <c r="N175" s="189" t="s">
        <v>1940</v>
      </c>
      <c r="O175" s="189" t="s">
        <v>1940</v>
      </c>
      <c r="P175" s="189" t="s">
        <v>1940</v>
      </c>
      <c r="Q175" s="189" t="s">
        <v>1940</v>
      </c>
    </row>
    <row r="176" spans="1:17" ht="14.25" customHeight="1" x14ac:dyDescent="0.2">
      <c r="A176" s="186"/>
      <c r="B176" s="189" t="s">
        <v>714</v>
      </c>
      <c r="C176" s="189" t="s">
        <v>713</v>
      </c>
      <c r="D176" s="190" t="s">
        <v>1945</v>
      </c>
      <c r="E176" s="189" t="s">
        <v>2102</v>
      </c>
      <c r="F176" s="187">
        <v>5.8900000000000001E-2</v>
      </c>
      <c r="G176" s="187">
        <v>4.9200000000000001E-2</v>
      </c>
      <c r="H176" s="188">
        <v>6.6000000000000003E-2</v>
      </c>
      <c r="I176" s="187">
        <v>0.43809999999999999</v>
      </c>
      <c r="J176" s="187">
        <v>0.62449999999999994</v>
      </c>
      <c r="K176" s="187">
        <v>6.0900000000000003E-2</v>
      </c>
      <c r="L176" s="189" t="s">
        <v>2398</v>
      </c>
      <c r="M176" s="189" t="s">
        <v>2400</v>
      </c>
      <c r="N176" s="189" t="s">
        <v>2400</v>
      </c>
      <c r="O176" s="189" t="s">
        <v>2399</v>
      </c>
      <c r="P176" s="189" t="s">
        <v>2400</v>
      </c>
      <c r="Q176" s="189" t="s">
        <v>2399</v>
      </c>
    </row>
    <row r="177" spans="1:17" ht="14.25" customHeight="1" x14ac:dyDescent="0.2">
      <c r="A177" s="186"/>
      <c r="B177" s="189" t="s">
        <v>716</v>
      </c>
      <c r="C177" s="189" t="s">
        <v>715</v>
      </c>
      <c r="D177" s="190" t="s">
        <v>1938</v>
      </c>
      <c r="E177" s="189" t="s">
        <v>2103</v>
      </c>
      <c r="F177" s="187" t="s">
        <v>1940</v>
      </c>
      <c r="G177" s="187" t="s">
        <v>1940</v>
      </c>
      <c r="H177" s="188" t="s">
        <v>1940</v>
      </c>
      <c r="I177" s="187" t="s">
        <v>1940</v>
      </c>
      <c r="J177" s="187" t="s">
        <v>1940</v>
      </c>
      <c r="K177" s="187" t="s">
        <v>1940</v>
      </c>
      <c r="L177" s="189" t="s">
        <v>1940</v>
      </c>
      <c r="M177" s="189" t="s">
        <v>1940</v>
      </c>
      <c r="N177" s="189" t="s">
        <v>1940</v>
      </c>
      <c r="O177" s="189" t="s">
        <v>1940</v>
      </c>
      <c r="P177" s="189" t="s">
        <v>1940</v>
      </c>
      <c r="Q177" s="189" t="s">
        <v>1940</v>
      </c>
    </row>
    <row r="178" spans="1:17" ht="14.25" customHeight="1" x14ac:dyDescent="0.2">
      <c r="A178" s="186"/>
      <c r="B178" s="189" t="s">
        <v>716</v>
      </c>
      <c r="C178" s="189" t="s">
        <v>715</v>
      </c>
      <c r="D178" s="190" t="s">
        <v>1945</v>
      </c>
      <c r="E178" s="189" t="s">
        <v>2104</v>
      </c>
      <c r="F178" s="187">
        <v>5.8900000000000001E-2</v>
      </c>
      <c r="G178" s="187">
        <v>4.9200000000000001E-2</v>
      </c>
      <c r="H178" s="188">
        <v>6.6000000000000003E-2</v>
      </c>
      <c r="I178" s="187">
        <v>0.43809999999999999</v>
      </c>
      <c r="J178" s="187">
        <v>0.62449999999999994</v>
      </c>
      <c r="K178" s="187">
        <v>6.0900000000000003E-2</v>
      </c>
      <c r="L178" s="189" t="s">
        <v>2398</v>
      </c>
      <c r="M178" s="189" t="s">
        <v>2400</v>
      </c>
      <c r="N178" s="189" t="s">
        <v>2400</v>
      </c>
      <c r="O178" s="189" t="s">
        <v>2399</v>
      </c>
      <c r="P178" s="189" t="s">
        <v>2400</v>
      </c>
      <c r="Q178" s="189" t="s">
        <v>2399</v>
      </c>
    </row>
    <row r="179" spans="1:17" ht="14.25" customHeight="1" x14ac:dyDescent="0.2">
      <c r="A179" s="186"/>
      <c r="B179" s="189" t="s">
        <v>812</v>
      </c>
      <c r="C179" s="189" t="s">
        <v>811</v>
      </c>
      <c r="D179" s="190" t="s">
        <v>1938</v>
      </c>
      <c r="E179" s="189" t="s">
        <v>2105</v>
      </c>
      <c r="F179" s="187" t="s">
        <v>1940</v>
      </c>
      <c r="G179" s="187" t="s">
        <v>1940</v>
      </c>
      <c r="H179" s="188" t="s">
        <v>1940</v>
      </c>
      <c r="I179" s="187" t="s">
        <v>1940</v>
      </c>
      <c r="J179" s="187" t="s">
        <v>1940</v>
      </c>
      <c r="K179" s="187" t="s">
        <v>1940</v>
      </c>
      <c r="L179" s="189" t="s">
        <v>1940</v>
      </c>
      <c r="M179" s="189" t="s">
        <v>1940</v>
      </c>
      <c r="N179" s="189" t="s">
        <v>1940</v>
      </c>
      <c r="O179" s="189" t="s">
        <v>1940</v>
      </c>
      <c r="P179" s="189" t="s">
        <v>1940</v>
      </c>
      <c r="Q179" s="189" t="s">
        <v>1940</v>
      </c>
    </row>
    <row r="180" spans="1:17" ht="14.25" customHeight="1" x14ac:dyDescent="0.2">
      <c r="A180" s="186"/>
      <c r="B180" s="189" t="s">
        <v>812</v>
      </c>
      <c r="C180" s="189" t="s">
        <v>811</v>
      </c>
      <c r="D180" s="190" t="s">
        <v>1945</v>
      </c>
      <c r="E180" s="189" t="s">
        <v>2106</v>
      </c>
      <c r="F180" s="187">
        <v>3.7200000000000004E-2</v>
      </c>
      <c r="G180" s="187">
        <v>3.1099999999999999E-2</v>
      </c>
      <c r="H180" s="188">
        <v>4.1600000000000005E-2</v>
      </c>
      <c r="I180" s="187">
        <v>0.27629999999999999</v>
      </c>
      <c r="J180" s="187">
        <v>0.39379999999999998</v>
      </c>
      <c r="K180" s="187">
        <v>3.8400000000000004E-2</v>
      </c>
      <c r="L180" s="189" t="s">
        <v>2398</v>
      </c>
      <c r="M180" s="189" t="s">
        <v>2400</v>
      </c>
      <c r="N180" s="189" t="s">
        <v>2400</v>
      </c>
      <c r="O180" s="189" t="s">
        <v>2399</v>
      </c>
      <c r="P180" s="189" t="s">
        <v>2400</v>
      </c>
      <c r="Q180" s="189" t="s">
        <v>2399</v>
      </c>
    </row>
    <row r="181" spans="1:17" ht="14.25" customHeight="1" x14ac:dyDescent="0.2">
      <c r="A181" s="186"/>
      <c r="B181" s="189" t="s">
        <v>814</v>
      </c>
      <c r="C181" s="189" t="s">
        <v>1912</v>
      </c>
      <c r="D181" s="190" t="s">
        <v>1938</v>
      </c>
      <c r="E181" s="189" t="s">
        <v>2107</v>
      </c>
      <c r="F181" s="187" t="s">
        <v>1940</v>
      </c>
      <c r="G181" s="187" t="s">
        <v>1940</v>
      </c>
      <c r="H181" s="188" t="s">
        <v>1940</v>
      </c>
      <c r="I181" s="187" t="s">
        <v>1940</v>
      </c>
      <c r="J181" s="187" t="s">
        <v>1940</v>
      </c>
      <c r="K181" s="187" t="s">
        <v>1940</v>
      </c>
      <c r="L181" s="189" t="s">
        <v>1940</v>
      </c>
      <c r="M181" s="189" t="s">
        <v>1940</v>
      </c>
      <c r="N181" s="189" t="s">
        <v>1940</v>
      </c>
      <c r="O181" s="189" t="s">
        <v>1940</v>
      </c>
      <c r="P181" s="189" t="s">
        <v>1940</v>
      </c>
      <c r="Q181" s="189" t="s">
        <v>1940</v>
      </c>
    </row>
    <row r="182" spans="1:17" ht="14.25" customHeight="1" x14ac:dyDescent="0.2">
      <c r="A182" s="186"/>
      <c r="B182" s="189" t="s">
        <v>814</v>
      </c>
      <c r="C182" s="189" t="s">
        <v>1912</v>
      </c>
      <c r="D182" s="190" t="s">
        <v>1945</v>
      </c>
      <c r="E182" s="189" t="s">
        <v>2108</v>
      </c>
      <c r="F182" s="187">
        <v>3.2800000000000003E-2</v>
      </c>
      <c r="G182" s="187">
        <v>2.75E-2</v>
      </c>
      <c r="H182" s="188">
        <v>3.6800000000000006E-2</v>
      </c>
      <c r="I182" s="187">
        <v>0.24409999999999998</v>
      </c>
      <c r="J182" s="187">
        <v>0.34789999999999999</v>
      </c>
      <c r="K182" s="187">
        <v>3.4000000000000002E-2</v>
      </c>
      <c r="L182" s="189" t="s">
        <v>2398</v>
      </c>
      <c r="M182" s="189" t="s">
        <v>2400</v>
      </c>
      <c r="N182" s="189" t="s">
        <v>2400</v>
      </c>
      <c r="O182" s="189" t="s">
        <v>2398</v>
      </c>
      <c r="P182" s="189" t="s">
        <v>2400</v>
      </c>
      <c r="Q182" s="189" t="s">
        <v>2399</v>
      </c>
    </row>
    <row r="183" spans="1:17" ht="14.25" customHeight="1" x14ac:dyDescent="0.2">
      <c r="A183" s="186"/>
      <c r="B183" s="189" t="s">
        <v>816</v>
      </c>
      <c r="C183" s="189" t="s">
        <v>815</v>
      </c>
      <c r="D183" s="190" t="s">
        <v>1938</v>
      </c>
      <c r="E183" s="189" t="s">
        <v>2109</v>
      </c>
      <c r="F183" s="187" t="s">
        <v>1940</v>
      </c>
      <c r="G183" s="187" t="s">
        <v>1940</v>
      </c>
      <c r="H183" s="188" t="s">
        <v>1940</v>
      </c>
      <c r="I183" s="187" t="s">
        <v>1940</v>
      </c>
      <c r="J183" s="187" t="s">
        <v>1940</v>
      </c>
      <c r="K183" s="187" t="s">
        <v>1940</v>
      </c>
      <c r="L183" s="189" t="s">
        <v>1940</v>
      </c>
      <c r="M183" s="189" t="s">
        <v>1940</v>
      </c>
      <c r="N183" s="189" t="s">
        <v>1940</v>
      </c>
      <c r="O183" s="189" t="s">
        <v>1940</v>
      </c>
      <c r="P183" s="189" t="s">
        <v>1940</v>
      </c>
      <c r="Q183" s="189" t="s">
        <v>1940</v>
      </c>
    </row>
    <row r="184" spans="1:17" ht="14.25" customHeight="1" x14ac:dyDescent="0.2">
      <c r="A184" s="186"/>
      <c r="B184" s="189" t="s">
        <v>816</v>
      </c>
      <c r="C184" s="189" t="s">
        <v>815</v>
      </c>
      <c r="D184" s="190" t="s">
        <v>1945</v>
      </c>
      <c r="E184" s="189" t="s">
        <v>2110</v>
      </c>
      <c r="F184" s="187">
        <v>4.2600000000000006E-2</v>
      </c>
      <c r="G184" s="187">
        <v>3.56E-2</v>
      </c>
      <c r="H184" s="188">
        <v>4.7800000000000002E-2</v>
      </c>
      <c r="I184" s="187">
        <v>0.317</v>
      </c>
      <c r="J184" s="187">
        <v>0.45179999999999998</v>
      </c>
      <c r="K184" s="187">
        <v>4.41E-2</v>
      </c>
      <c r="L184" s="189" t="s">
        <v>2398</v>
      </c>
      <c r="M184" s="189" t="s">
        <v>2400</v>
      </c>
      <c r="N184" s="189" t="s">
        <v>2400</v>
      </c>
      <c r="O184" s="189" t="s">
        <v>2398</v>
      </c>
      <c r="P184" s="189" t="s">
        <v>2400</v>
      </c>
      <c r="Q184" s="189" t="s">
        <v>2399</v>
      </c>
    </row>
    <row r="185" spans="1:17" ht="14.25" customHeight="1" x14ac:dyDescent="0.2">
      <c r="A185" s="186"/>
      <c r="B185" s="189" t="s">
        <v>820</v>
      </c>
      <c r="C185" s="189" t="s">
        <v>1913</v>
      </c>
      <c r="D185" s="190" t="s">
        <v>1938</v>
      </c>
      <c r="E185" s="189" t="s">
        <v>2111</v>
      </c>
      <c r="F185" s="187" t="s">
        <v>1940</v>
      </c>
      <c r="G185" s="187" t="s">
        <v>1940</v>
      </c>
      <c r="H185" s="188" t="s">
        <v>1940</v>
      </c>
      <c r="I185" s="187" t="s">
        <v>1940</v>
      </c>
      <c r="J185" s="187" t="s">
        <v>1940</v>
      </c>
      <c r="K185" s="187" t="s">
        <v>1940</v>
      </c>
      <c r="L185" s="189" t="s">
        <v>1940</v>
      </c>
      <c r="M185" s="189" t="s">
        <v>1940</v>
      </c>
      <c r="N185" s="189" t="s">
        <v>1940</v>
      </c>
      <c r="O185" s="189" t="s">
        <v>1940</v>
      </c>
      <c r="P185" s="189" t="s">
        <v>1940</v>
      </c>
      <c r="Q185" s="189" t="s">
        <v>1940</v>
      </c>
    </row>
    <row r="186" spans="1:17" ht="14.25" customHeight="1" x14ac:dyDescent="0.2">
      <c r="A186" s="186"/>
      <c r="B186" s="189" t="s">
        <v>820</v>
      </c>
      <c r="C186" s="189" t="s">
        <v>1913</v>
      </c>
      <c r="D186" s="190" t="s">
        <v>1945</v>
      </c>
      <c r="E186" s="189" t="s">
        <v>2112</v>
      </c>
      <c r="F186" s="187">
        <v>2.81E-2</v>
      </c>
      <c r="G186" s="187">
        <v>2.35E-2</v>
      </c>
      <c r="H186" s="188">
        <v>3.1400000000000004E-2</v>
      </c>
      <c r="I186" s="187">
        <v>0.20849999999999999</v>
      </c>
      <c r="J186" s="187">
        <v>0.29719999999999996</v>
      </c>
      <c r="K186" s="187">
        <v>2.8999999999999998E-2</v>
      </c>
      <c r="L186" s="189" t="s">
        <v>2398</v>
      </c>
      <c r="M186" s="189" t="s">
        <v>2400</v>
      </c>
      <c r="N186" s="189" t="s">
        <v>2400</v>
      </c>
      <c r="O186" s="189" t="s">
        <v>2398</v>
      </c>
      <c r="P186" s="189" t="s">
        <v>2400</v>
      </c>
      <c r="Q186" s="189" t="s">
        <v>2399</v>
      </c>
    </row>
    <row r="187" spans="1:17" ht="14.25" customHeight="1" x14ac:dyDescent="0.2">
      <c r="A187" s="186"/>
      <c r="B187" s="189" t="s">
        <v>818</v>
      </c>
      <c r="C187" s="189" t="s">
        <v>817</v>
      </c>
      <c r="D187" s="190" t="s">
        <v>1938</v>
      </c>
      <c r="E187" s="189" t="s">
        <v>2113</v>
      </c>
      <c r="F187" s="187" t="s">
        <v>1940</v>
      </c>
      <c r="G187" s="187" t="s">
        <v>1940</v>
      </c>
      <c r="H187" s="188" t="s">
        <v>1940</v>
      </c>
      <c r="I187" s="187" t="s">
        <v>1940</v>
      </c>
      <c r="J187" s="187" t="s">
        <v>1940</v>
      </c>
      <c r="K187" s="187" t="s">
        <v>1940</v>
      </c>
      <c r="L187" s="189" t="s">
        <v>1940</v>
      </c>
      <c r="M187" s="189" t="s">
        <v>1940</v>
      </c>
      <c r="N187" s="189" t="s">
        <v>1940</v>
      </c>
      <c r="O187" s="189" t="s">
        <v>1940</v>
      </c>
      <c r="P187" s="189" t="s">
        <v>1940</v>
      </c>
      <c r="Q187" s="189" t="s">
        <v>1940</v>
      </c>
    </row>
    <row r="188" spans="1:17" ht="14.25" customHeight="1" x14ac:dyDescent="0.2">
      <c r="A188" s="186"/>
      <c r="B188" s="189" t="s">
        <v>818</v>
      </c>
      <c r="C188" s="189" t="s">
        <v>817</v>
      </c>
      <c r="D188" s="190" t="s">
        <v>1945</v>
      </c>
      <c r="E188" s="189" t="s">
        <v>2114</v>
      </c>
      <c r="F188" s="187">
        <v>4.2600000000000006E-2</v>
      </c>
      <c r="G188" s="187">
        <v>3.56E-2</v>
      </c>
      <c r="H188" s="188">
        <v>4.7800000000000002E-2</v>
      </c>
      <c r="I188" s="187">
        <v>0.317</v>
      </c>
      <c r="J188" s="187">
        <v>0.45179999999999998</v>
      </c>
      <c r="K188" s="187">
        <v>4.41E-2</v>
      </c>
      <c r="L188" s="189" t="s">
        <v>2398</v>
      </c>
      <c r="M188" s="189" t="s">
        <v>2400</v>
      </c>
      <c r="N188" s="189" t="s">
        <v>2400</v>
      </c>
      <c r="O188" s="189" t="s">
        <v>2398</v>
      </c>
      <c r="P188" s="189" t="s">
        <v>2400</v>
      </c>
      <c r="Q188" s="189" t="s">
        <v>2399</v>
      </c>
    </row>
    <row r="189" spans="1:17" ht="14.25" customHeight="1" x14ac:dyDescent="0.2">
      <c r="A189" s="186"/>
      <c r="B189" s="189" t="s">
        <v>907</v>
      </c>
      <c r="C189" s="189" t="s">
        <v>23</v>
      </c>
      <c r="D189" s="190" t="s">
        <v>1938</v>
      </c>
      <c r="E189" s="189" t="s">
        <v>2437</v>
      </c>
      <c r="F189" s="187" t="s">
        <v>1940</v>
      </c>
      <c r="G189" s="187" t="s">
        <v>1940</v>
      </c>
      <c r="H189" s="188" t="s">
        <v>1940</v>
      </c>
      <c r="I189" s="187" t="s">
        <v>1940</v>
      </c>
      <c r="J189" s="187" t="s">
        <v>1940</v>
      </c>
      <c r="K189" s="187" t="s">
        <v>1940</v>
      </c>
      <c r="L189" s="189" t="s">
        <v>1940</v>
      </c>
      <c r="M189" s="189" t="s">
        <v>1940</v>
      </c>
      <c r="N189" s="189" t="s">
        <v>1940</v>
      </c>
      <c r="O189" s="189" t="s">
        <v>1940</v>
      </c>
      <c r="P189" s="189" t="s">
        <v>1940</v>
      </c>
      <c r="Q189" s="189" t="s">
        <v>1940</v>
      </c>
    </row>
    <row r="190" spans="1:17" ht="14.25" customHeight="1" x14ac:dyDescent="0.2">
      <c r="A190" s="186"/>
      <c r="B190" s="189" t="s">
        <v>907</v>
      </c>
      <c r="C190" s="189" t="s">
        <v>23</v>
      </c>
      <c r="D190" s="190" t="s">
        <v>1945</v>
      </c>
      <c r="E190" s="189" t="s">
        <v>2436</v>
      </c>
      <c r="F190" s="187">
        <v>0</v>
      </c>
      <c r="G190" s="187">
        <v>0</v>
      </c>
      <c r="H190" s="188">
        <v>0</v>
      </c>
      <c r="I190" s="187">
        <v>0</v>
      </c>
      <c r="J190" s="187">
        <v>0</v>
      </c>
      <c r="K190" s="187">
        <v>0</v>
      </c>
      <c r="L190" s="189" t="s">
        <v>2407</v>
      </c>
      <c r="M190" s="189" t="s">
        <v>2407</v>
      </c>
      <c r="N190" s="189" t="s">
        <v>2407</v>
      </c>
      <c r="O190" s="189" t="s">
        <v>2407</v>
      </c>
      <c r="P190" s="189" t="s">
        <v>2407</v>
      </c>
      <c r="Q190" s="189" t="s">
        <v>2407</v>
      </c>
    </row>
    <row r="191" spans="1:17" ht="14.25" customHeight="1" x14ac:dyDescent="0.2">
      <c r="A191" s="186"/>
      <c r="B191" s="189" t="s">
        <v>909</v>
      </c>
      <c r="C191" s="189" t="s">
        <v>908</v>
      </c>
      <c r="D191" s="190" t="s">
        <v>1938</v>
      </c>
      <c r="E191" s="189" t="s">
        <v>2435</v>
      </c>
      <c r="F191" s="187" t="s">
        <v>1940</v>
      </c>
      <c r="G191" s="187" t="s">
        <v>1940</v>
      </c>
      <c r="H191" s="188" t="s">
        <v>1940</v>
      </c>
      <c r="I191" s="187" t="s">
        <v>1940</v>
      </c>
      <c r="J191" s="187" t="s">
        <v>1940</v>
      </c>
      <c r="K191" s="187" t="s">
        <v>1940</v>
      </c>
      <c r="L191" s="189" t="s">
        <v>1940</v>
      </c>
      <c r="M191" s="189" t="s">
        <v>1940</v>
      </c>
      <c r="N191" s="189" t="s">
        <v>1940</v>
      </c>
      <c r="O191" s="189" t="s">
        <v>1940</v>
      </c>
      <c r="P191" s="189" t="s">
        <v>1940</v>
      </c>
      <c r="Q191" s="189" t="s">
        <v>1940</v>
      </c>
    </row>
    <row r="192" spans="1:17" ht="14.25" customHeight="1" x14ac:dyDescent="0.2">
      <c r="A192" s="186"/>
      <c r="B192" s="189" t="s">
        <v>909</v>
      </c>
      <c r="C192" s="189" t="s">
        <v>908</v>
      </c>
      <c r="D192" s="190" t="s">
        <v>1945</v>
      </c>
      <c r="E192" s="189" t="s">
        <v>2434</v>
      </c>
      <c r="F192" s="187">
        <v>0</v>
      </c>
      <c r="G192" s="187">
        <v>0</v>
      </c>
      <c r="H192" s="188">
        <v>0</v>
      </c>
      <c r="I192" s="187">
        <v>0</v>
      </c>
      <c r="J192" s="187">
        <v>0</v>
      </c>
      <c r="K192" s="187">
        <v>0</v>
      </c>
      <c r="L192" s="189" t="s">
        <v>2407</v>
      </c>
      <c r="M192" s="189" t="s">
        <v>2407</v>
      </c>
      <c r="N192" s="189" t="s">
        <v>2407</v>
      </c>
      <c r="O192" s="189" t="s">
        <v>2407</v>
      </c>
      <c r="P192" s="189" t="s">
        <v>2407</v>
      </c>
      <c r="Q192" s="189" t="s">
        <v>2407</v>
      </c>
    </row>
    <row r="193" spans="1:17" ht="14.25" customHeight="1" x14ac:dyDescent="0.2">
      <c r="A193" s="186"/>
      <c r="B193" s="189" t="s">
        <v>911</v>
      </c>
      <c r="C193" s="189" t="s">
        <v>910</v>
      </c>
      <c r="D193" s="190" t="s">
        <v>1938</v>
      </c>
      <c r="E193" s="189" t="s">
        <v>2433</v>
      </c>
      <c r="F193" s="187" t="s">
        <v>1940</v>
      </c>
      <c r="G193" s="187" t="s">
        <v>1940</v>
      </c>
      <c r="H193" s="188" t="s">
        <v>1940</v>
      </c>
      <c r="I193" s="187" t="s">
        <v>1940</v>
      </c>
      <c r="J193" s="187" t="s">
        <v>1940</v>
      </c>
      <c r="K193" s="187" t="s">
        <v>1940</v>
      </c>
      <c r="L193" s="189" t="s">
        <v>1940</v>
      </c>
      <c r="M193" s="189" t="s">
        <v>1940</v>
      </c>
      <c r="N193" s="189" t="s">
        <v>1940</v>
      </c>
      <c r="O193" s="189" t="s">
        <v>1940</v>
      </c>
      <c r="P193" s="189" t="s">
        <v>1940</v>
      </c>
      <c r="Q193" s="189" t="s">
        <v>1940</v>
      </c>
    </row>
    <row r="194" spans="1:17" ht="14.25" customHeight="1" x14ac:dyDescent="0.2">
      <c r="A194" s="186"/>
      <c r="B194" s="189" t="s">
        <v>911</v>
      </c>
      <c r="C194" s="189" t="s">
        <v>910</v>
      </c>
      <c r="D194" s="190" t="s">
        <v>1945</v>
      </c>
      <c r="E194" s="189" t="s">
        <v>2432</v>
      </c>
      <c r="F194" s="187">
        <v>0</v>
      </c>
      <c r="G194" s="187">
        <v>0</v>
      </c>
      <c r="H194" s="188">
        <v>0</v>
      </c>
      <c r="I194" s="187">
        <v>0</v>
      </c>
      <c r="J194" s="187">
        <v>0</v>
      </c>
      <c r="K194" s="187">
        <v>0</v>
      </c>
      <c r="L194" s="189" t="s">
        <v>2407</v>
      </c>
      <c r="M194" s="189" t="s">
        <v>2407</v>
      </c>
      <c r="N194" s="189" t="s">
        <v>2407</v>
      </c>
      <c r="O194" s="189" t="s">
        <v>2407</v>
      </c>
      <c r="P194" s="189" t="s">
        <v>2407</v>
      </c>
      <c r="Q194" s="189" t="s">
        <v>2407</v>
      </c>
    </row>
    <row r="195" spans="1:17" ht="14.25" customHeight="1" x14ac:dyDescent="0.2">
      <c r="A195" s="186"/>
      <c r="B195" s="189" t="s">
        <v>913</v>
      </c>
      <c r="C195" s="189" t="s">
        <v>912</v>
      </c>
      <c r="D195" s="190" t="s">
        <v>1938</v>
      </c>
      <c r="E195" s="189" t="s">
        <v>2431</v>
      </c>
      <c r="F195" s="187" t="s">
        <v>1940</v>
      </c>
      <c r="G195" s="187" t="s">
        <v>1940</v>
      </c>
      <c r="H195" s="188" t="s">
        <v>1940</v>
      </c>
      <c r="I195" s="187" t="s">
        <v>1940</v>
      </c>
      <c r="J195" s="187" t="s">
        <v>1940</v>
      </c>
      <c r="K195" s="187" t="s">
        <v>1940</v>
      </c>
      <c r="L195" s="189" t="s">
        <v>1940</v>
      </c>
      <c r="M195" s="189" t="s">
        <v>1940</v>
      </c>
      <c r="N195" s="189" t="s">
        <v>1940</v>
      </c>
      <c r="O195" s="189" t="s">
        <v>1940</v>
      </c>
      <c r="P195" s="189" t="s">
        <v>1940</v>
      </c>
      <c r="Q195" s="189" t="s">
        <v>1940</v>
      </c>
    </row>
    <row r="196" spans="1:17" ht="14.25" customHeight="1" x14ac:dyDescent="0.2">
      <c r="A196" s="186"/>
      <c r="B196" s="189" t="s">
        <v>913</v>
      </c>
      <c r="C196" s="189" t="s">
        <v>912</v>
      </c>
      <c r="D196" s="190" t="s">
        <v>1945</v>
      </c>
      <c r="E196" s="189" t="s">
        <v>2430</v>
      </c>
      <c r="F196" s="187">
        <v>0</v>
      </c>
      <c r="G196" s="187">
        <v>0</v>
      </c>
      <c r="H196" s="188">
        <v>0</v>
      </c>
      <c r="I196" s="187">
        <v>0</v>
      </c>
      <c r="J196" s="187">
        <v>0</v>
      </c>
      <c r="K196" s="187">
        <v>0</v>
      </c>
      <c r="L196" s="189" t="s">
        <v>2407</v>
      </c>
      <c r="M196" s="189" t="s">
        <v>2407</v>
      </c>
      <c r="N196" s="189" t="s">
        <v>2407</v>
      </c>
      <c r="O196" s="189" t="s">
        <v>2407</v>
      </c>
      <c r="P196" s="189" t="s">
        <v>2407</v>
      </c>
      <c r="Q196" s="189" t="s">
        <v>2407</v>
      </c>
    </row>
    <row r="197" spans="1:17" ht="14.25" customHeight="1" x14ac:dyDescent="0.2">
      <c r="A197" s="186"/>
      <c r="B197" s="189" t="s">
        <v>915</v>
      </c>
      <c r="C197" s="189" t="s">
        <v>914</v>
      </c>
      <c r="D197" s="190" t="s">
        <v>1938</v>
      </c>
      <c r="E197" s="189" t="s">
        <v>2429</v>
      </c>
      <c r="F197" s="187" t="s">
        <v>1940</v>
      </c>
      <c r="G197" s="187" t="s">
        <v>1940</v>
      </c>
      <c r="H197" s="188" t="s">
        <v>1940</v>
      </c>
      <c r="I197" s="187" t="s">
        <v>1940</v>
      </c>
      <c r="J197" s="187" t="s">
        <v>1940</v>
      </c>
      <c r="K197" s="187" t="s">
        <v>1940</v>
      </c>
      <c r="L197" s="189" t="s">
        <v>1940</v>
      </c>
      <c r="M197" s="189" t="s">
        <v>1940</v>
      </c>
      <c r="N197" s="189" t="s">
        <v>1940</v>
      </c>
      <c r="O197" s="189" t="s">
        <v>1940</v>
      </c>
      <c r="P197" s="189" t="s">
        <v>1940</v>
      </c>
      <c r="Q197" s="189" t="s">
        <v>1940</v>
      </c>
    </row>
    <row r="198" spans="1:17" ht="14.25" customHeight="1" x14ac:dyDescent="0.2">
      <c r="A198" s="186"/>
      <c r="B198" s="189" t="s">
        <v>915</v>
      </c>
      <c r="C198" s="189" t="s">
        <v>914</v>
      </c>
      <c r="D198" s="190" t="s">
        <v>1945</v>
      </c>
      <c r="E198" s="189" t="s">
        <v>2428</v>
      </c>
      <c r="F198" s="187">
        <v>0</v>
      </c>
      <c r="G198" s="187">
        <v>0</v>
      </c>
      <c r="H198" s="188">
        <v>0</v>
      </c>
      <c r="I198" s="187">
        <v>0</v>
      </c>
      <c r="J198" s="187">
        <v>0</v>
      </c>
      <c r="K198" s="187">
        <v>0</v>
      </c>
      <c r="L198" s="189" t="s">
        <v>2407</v>
      </c>
      <c r="M198" s="189" t="s">
        <v>2407</v>
      </c>
      <c r="N198" s="189" t="s">
        <v>2407</v>
      </c>
      <c r="O198" s="189" t="s">
        <v>2407</v>
      </c>
      <c r="P198" s="189" t="s">
        <v>2407</v>
      </c>
      <c r="Q198" s="189" t="s">
        <v>2407</v>
      </c>
    </row>
    <row r="199" spans="1:17" ht="14.25" customHeight="1" x14ac:dyDescent="0.2">
      <c r="A199" s="186"/>
      <c r="B199" s="189" t="s">
        <v>917</v>
      </c>
      <c r="C199" s="189" t="s">
        <v>916</v>
      </c>
      <c r="D199" s="190" t="s">
        <v>1938</v>
      </c>
      <c r="E199" s="189" t="s">
        <v>2427</v>
      </c>
      <c r="F199" s="187" t="s">
        <v>1940</v>
      </c>
      <c r="G199" s="187" t="s">
        <v>1940</v>
      </c>
      <c r="H199" s="188" t="s">
        <v>1940</v>
      </c>
      <c r="I199" s="187" t="s">
        <v>1940</v>
      </c>
      <c r="J199" s="187" t="s">
        <v>1940</v>
      </c>
      <c r="K199" s="187" t="s">
        <v>1940</v>
      </c>
      <c r="L199" s="189" t="s">
        <v>1940</v>
      </c>
      <c r="M199" s="189" t="s">
        <v>1940</v>
      </c>
      <c r="N199" s="189" t="s">
        <v>1940</v>
      </c>
      <c r="O199" s="189" t="s">
        <v>1940</v>
      </c>
      <c r="P199" s="189" t="s">
        <v>1940</v>
      </c>
      <c r="Q199" s="189" t="s">
        <v>1940</v>
      </c>
    </row>
    <row r="200" spans="1:17" ht="14.25" customHeight="1" x14ac:dyDescent="0.2">
      <c r="A200" s="186"/>
      <c r="B200" s="189" t="s">
        <v>917</v>
      </c>
      <c r="C200" s="189" t="s">
        <v>916</v>
      </c>
      <c r="D200" s="190" t="s">
        <v>1945</v>
      </c>
      <c r="E200" s="189" t="s">
        <v>2426</v>
      </c>
      <c r="F200" s="187">
        <v>0</v>
      </c>
      <c r="G200" s="187">
        <v>0</v>
      </c>
      <c r="H200" s="188">
        <v>0</v>
      </c>
      <c r="I200" s="187">
        <v>0</v>
      </c>
      <c r="J200" s="187">
        <v>0</v>
      </c>
      <c r="K200" s="187">
        <v>0</v>
      </c>
      <c r="L200" s="189" t="s">
        <v>2407</v>
      </c>
      <c r="M200" s="189" t="s">
        <v>2407</v>
      </c>
      <c r="N200" s="189" t="s">
        <v>2407</v>
      </c>
      <c r="O200" s="189" t="s">
        <v>2407</v>
      </c>
      <c r="P200" s="189" t="s">
        <v>2407</v>
      </c>
      <c r="Q200" s="189" t="s">
        <v>2407</v>
      </c>
    </row>
    <row r="201" spans="1:17" ht="14.25" customHeight="1" x14ac:dyDescent="0.2">
      <c r="A201" s="186"/>
      <c r="B201" s="189" t="s">
        <v>919</v>
      </c>
      <c r="C201" s="189" t="s">
        <v>918</v>
      </c>
      <c r="D201" s="190" t="s">
        <v>1938</v>
      </c>
      <c r="E201" s="189" t="s">
        <v>2425</v>
      </c>
      <c r="F201" s="187" t="s">
        <v>1940</v>
      </c>
      <c r="G201" s="187" t="s">
        <v>1940</v>
      </c>
      <c r="H201" s="188" t="s">
        <v>1940</v>
      </c>
      <c r="I201" s="187" t="s">
        <v>1940</v>
      </c>
      <c r="J201" s="187" t="s">
        <v>1940</v>
      </c>
      <c r="K201" s="187" t="s">
        <v>1940</v>
      </c>
      <c r="L201" s="189" t="s">
        <v>1940</v>
      </c>
      <c r="M201" s="189" t="s">
        <v>1940</v>
      </c>
      <c r="N201" s="189" t="s">
        <v>1940</v>
      </c>
      <c r="O201" s="189" t="s">
        <v>1940</v>
      </c>
      <c r="P201" s="189" t="s">
        <v>1940</v>
      </c>
      <c r="Q201" s="189" t="s">
        <v>1940</v>
      </c>
    </row>
    <row r="202" spans="1:17" ht="14.25" customHeight="1" x14ac:dyDescent="0.2">
      <c r="A202" s="186"/>
      <c r="B202" s="189" t="s">
        <v>919</v>
      </c>
      <c r="C202" s="189" t="s">
        <v>918</v>
      </c>
      <c r="D202" s="190" t="s">
        <v>1945</v>
      </c>
      <c r="E202" s="189" t="s">
        <v>2424</v>
      </c>
      <c r="F202" s="187">
        <v>0</v>
      </c>
      <c r="G202" s="187">
        <v>0</v>
      </c>
      <c r="H202" s="188">
        <v>0</v>
      </c>
      <c r="I202" s="187">
        <v>0</v>
      </c>
      <c r="J202" s="187">
        <v>0</v>
      </c>
      <c r="K202" s="187">
        <v>0</v>
      </c>
      <c r="L202" s="189" t="s">
        <v>2407</v>
      </c>
      <c r="M202" s="189" t="s">
        <v>2407</v>
      </c>
      <c r="N202" s="189" t="s">
        <v>2407</v>
      </c>
      <c r="O202" s="189" t="s">
        <v>2407</v>
      </c>
      <c r="P202" s="189" t="s">
        <v>2407</v>
      </c>
      <c r="Q202" s="189" t="s">
        <v>2407</v>
      </c>
    </row>
    <row r="203" spans="1:17" ht="14.25" customHeight="1" x14ac:dyDescent="0.2">
      <c r="A203" s="186"/>
      <c r="B203" s="189" t="s">
        <v>921</v>
      </c>
      <c r="C203" s="189" t="s">
        <v>920</v>
      </c>
      <c r="D203" s="190" t="s">
        <v>1938</v>
      </c>
      <c r="E203" s="189" t="s">
        <v>2423</v>
      </c>
      <c r="F203" s="187" t="s">
        <v>1940</v>
      </c>
      <c r="G203" s="187" t="s">
        <v>1940</v>
      </c>
      <c r="H203" s="188" t="s">
        <v>1940</v>
      </c>
      <c r="I203" s="187" t="s">
        <v>1940</v>
      </c>
      <c r="J203" s="187" t="s">
        <v>1940</v>
      </c>
      <c r="K203" s="187" t="s">
        <v>1940</v>
      </c>
      <c r="L203" s="189" t="s">
        <v>1940</v>
      </c>
      <c r="M203" s="189" t="s">
        <v>1940</v>
      </c>
      <c r="N203" s="189" t="s">
        <v>1940</v>
      </c>
      <c r="O203" s="189" t="s">
        <v>1940</v>
      </c>
      <c r="P203" s="189" t="s">
        <v>1940</v>
      </c>
      <c r="Q203" s="189" t="s">
        <v>1940</v>
      </c>
    </row>
    <row r="204" spans="1:17" ht="14.25" customHeight="1" x14ac:dyDescent="0.2">
      <c r="A204" s="186"/>
      <c r="B204" s="189" t="s">
        <v>921</v>
      </c>
      <c r="C204" s="189" t="s">
        <v>920</v>
      </c>
      <c r="D204" s="190" t="s">
        <v>1945</v>
      </c>
      <c r="E204" s="189" t="s">
        <v>2422</v>
      </c>
      <c r="F204" s="187">
        <v>0</v>
      </c>
      <c r="G204" s="187">
        <v>0</v>
      </c>
      <c r="H204" s="188">
        <v>0</v>
      </c>
      <c r="I204" s="187">
        <v>0</v>
      </c>
      <c r="J204" s="187">
        <v>0</v>
      </c>
      <c r="K204" s="187">
        <v>0</v>
      </c>
      <c r="L204" s="189" t="s">
        <v>2407</v>
      </c>
      <c r="M204" s="189" t="s">
        <v>2407</v>
      </c>
      <c r="N204" s="189" t="s">
        <v>2407</v>
      </c>
      <c r="O204" s="189" t="s">
        <v>2407</v>
      </c>
      <c r="P204" s="189" t="s">
        <v>2407</v>
      </c>
      <c r="Q204" s="189" t="s">
        <v>2407</v>
      </c>
    </row>
    <row r="205" spans="1:17" ht="14.25" customHeight="1" x14ac:dyDescent="0.2">
      <c r="A205" s="186"/>
      <c r="B205" s="189" t="s">
        <v>937</v>
      </c>
      <c r="C205" s="189" t="s">
        <v>936</v>
      </c>
      <c r="D205" s="190" t="s">
        <v>1938</v>
      </c>
      <c r="E205" s="189" t="s">
        <v>2115</v>
      </c>
      <c r="F205" s="187" t="s">
        <v>1940</v>
      </c>
      <c r="G205" s="187" t="s">
        <v>1940</v>
      </c>
      <c r="H205" s="188" t="s">
        <v>1940</v>
      </c>
      <c r="I205" s="187" t="s">
        <v>1940</v>
      </c>
      <c r="J205" s="187" t="s">
        <v>1940</v>
      </c>
      <c r="K205" s="187" t="s">
        <v>1940</v>
      </c>
      <c r="L205" s="189" t="s">
        <v>1940</v>
      </c>
      <c r="M205" s="189" t="s">
        <v>1940</v>
      </c>
      <c r="N205" s="189" t="s">
        <v>1940</v>
      </c>
      <c r="O205" s="189" t="s">
        <v>1940</v>
      </c>
      <c r="P205" s="189" t="s">
        <v>1940</v>
      </c>
      <c r="Q205" s="189" t="s">
        <v>1940</v>
      </c>
    </row>
    <row r="206" spans="1:17" ht="14.25" customHeight="1" x14ac:dyDescent="0.2">
      <c r="A206" s="186"/>
      <c r="B206" s="189" t="s">
        <v>937</v>
      </c>
      <c r="C206" s="189" t="s">
        <v>936</v>
      </c>
      <c r="D206" s="190" t="s">
        <v>1941</v>
      </c>
      <c r="E206" s="189" t="s">
        <v>2116</v>
      </c>
      <c r="F206" s="187">
        <v>5.8900000000000001E-2</v>
      </c>
      <c r="G206" s="187">
        <v>4.9200000000000001E-2</v>
      </c>
      <c r="H206" s="188">
        <v>6.59E-2</v>
      </c>
      <c r="I206" s="187">
        <v>0.43779999999999997</v>
      </c>
      <c r="J206" s="187">
        <v>0.624</v>
      </c>
      <c r="K206" s="187">
        <v>6.0900000000000003E-2</v>
      </c>
      <c r="L206" s="189" t="s">
        <v>2398</v>
      </c>
      <c r="M206" s="189" t="s">
        <v>2400</v>
      </c>
      <c r="N206" s="189" t="s">
        <v>2400</v>
      </c>
      <c r="O206" s="189" t="s">
        <v>2399</v>
      </c>
      <c r="P206" s="189" t="s">
        <v>2400</v>
      </c>
      <c r="Q206" s="189" t="s">
        <v>2399</v>
      </c>
    </row>
    <row r="207" spans="1:17" ht="14.25" customHeight="1" x14ac:dyDescent="0.2">
      <c r="A207" s="186"/>
      <c r="B207" s="189" t="s">
        <v>937</v>
      </c>
      <c r="C207" s="189" t="s">
        <v>936</v>
      </c>
      <c r="D207" s="190" t="s">
        <v>1945</v>
      </c>
      <c r="E207" s="189" t="s">
        <v>2117</v>
      </c>
      <c r="F207" s="187">
        <v>0.19219999999999998</v>
      </c>
      <c r="G207" s="187">
        <v>0.16059999999999999</v>
      </c>
      <c r="H207" s="188">
        <v>0.21529999999999999</v>
      </c>
      <c r="I207" s="187">
        <v>1.4298</v>
      </c>
      <c r="J207" s="187">
        <v>2.0381</v>
      </c>
      <c r="K207" s="187">
        <v>0.19869999999999999</v>
      </c>
      <c r="L207" s="189" t="s">
        <v>2398</v>
      </c>
      <c r="M207" s="189" t="s">
        <v>2400</v>
      </c>
      <c r="N207" s="189" t="s">
        <v>2400</v>
      </c>
      <c r="O207" s="189" t="s">
        <v>2399</v>
      </c>
      <c r="P207" s="189" t="s">
        <v>2400</v>
      </c>
      <c r="Q207" s="189" t="s">
        <v>2399</v>
      </c>
    </row>
    <row r="208" spans="1:17" ht="14.25" customHeight="1" x14ac:dyDescent="0.2">
      <c r="A208" s="186"/>
      <c r="B208" s="189" t="s">
        <v>939</v>
      </c>
      <c r="C208" s="189" t="s">
        <v>938</v>
      </c>
      <c r="D208" s="190" t="s">
        <v>1938</v>
      </c>
      <c r="E208" s="189" t="s">
        <v>2118</v>
      </c>
      <c r="F208" s="187" t="s">
        <v>1940</v>
      </c>
      <c r="G208" s="187" t="s">
        <v>1940</v>
      </c>
      <c r="H208" s="188" t="s">
        <v>1940</v>
      </c>
      <c r="I208" s="187" t="s">
        <v>1940</v>
      </c>
      <c r="J208" s="187" t="s">
        <v>1940</v>
      </c>
      <c r="K208" s="187" t="s">
        <v>1940</v>
      </c>
      <c r="L208" s="189" t="s">
        <v>1940</v>
      </c>
      <c r="M208" s="189" t="s">
        <v>1940</v>
      </c>
      <c r="N208" s="189" t="s">
        <v>1940</v>
      </c>
      <c r="O208" s="189" t="s">
        <v>1940</v>
      </c>
      <c r="P208" s="189" t="s">
        <v>1940</v>
      </c>
      <c r="Q208" s="189" t="s">
        <v>1940</v>
      </c>
    </row>
    <row r="209" spans="1:17" ht="14.25" customHeight="1" x14ac:dyDescent="0.2">
      <c r="A209" s="186"/>
      <c r="B209" s="189" t="s">
        <v>939</v>
      </c>
      <c r="C209" s="189" t="s">
        <v>938</v>
      </c>
      <c r="D209" s="190" t="s">
        <v>1941</v>
      </c>
      <c r="E209" s="189" t="s">
        <v>2119</v>
      </c>
      <c r="F209" s="187">
        <v>3.3999999999999998E-3</v>
      </c>
      <c r="G209" s="187">
        <v>2.8E-3</v>
      </c>
      <c r="H209" s="188">
        <v>3.8E-3</v>
      </c>
      <c r="I209" s="187">
        <v>2.4899999999999999E-2</v>
      </c>
      <c r="J209" s="187">
        <v>3.5400000000000001E-2</v>
      </c>
      <c r="K209" s="187">
        <v>3.4999999999999996E-3</v>
      </c>
      <c r="L209" s="189" t="s">
        <v>2398</v>
      </c>
      <c r="M209" s="189" t="s">
        <v>2398</v>
      </c>
      <c r="N209" s="189" t="s">
        <v>2398</v>
      </c>
      <c r="O209" s="189" t="s">
        <v>2398</v>
      </c>
      <c r="P209" s="189" t="s">
        <v>2400</v>
      </c>
      <c r="Q209" s="189" t="s">
        <v>2398</v>
      </c>
    </row>
    <row r="210" spans="1:17" ht="14.25" customHeight="1" x14ac:dyDescent="0.2">
      <c r="A210" s="186"/>
      <c r="B210" s="189" t="s">
        <v>939</v>
      </c>
      <c r="C210" s="189" t="s">
        <v>938</v>
      </c>
      <c r="D210" s="190" t="s">
        <v>1943</v>
      </c>
      <c r="E210" s="189" t="s">
        <v>2120</v>
      </c>
      <c r="F210" s="187">
        <v>5.8900000000000001E-2</v>
      </c>
      <c r="G210" s="187">
        <v>4.9300000000000004E-2</v>
      </c>
      <c r="H210" s="188">
        <v>6.6000000000000003E-2</v>
      </c>
      <c r="I210" s="187">
        <v>0.43819999999999998</v>
      </c>
      <c r="J210" s="187">
        <v>0.62460000000000004</v>
      </c>
      <c r="K210" s="187">
        <v>6.0900000000000003E-2</v>
      </c>
      <c r="L210" s="189" t="s">
        <v>2398</v>
      </c>
      <c r="M210" s="189" t="s">
        <v>2400</v>
      </c>
      <c r="N210" s="189" t="s">
        <v>2400</v>
      </c>
      <c r="O210" s="189" t="s">
        <v>2399</v>
      </c>
      <c r="P210" s="189" t="s">
        <v>2400</v>
      </c>
      <c r="Q210" s="189" t="s">
        <v>2399</v>
      </c>
    </row>
    <row r="211" spans="1:17" ht="14.25" customHeight="1" x14ac:dyDescent="0.2">
      <c r="A211" s="186"/>
      <c r="B211" s="189" t="s">
        <v>939</v>
      </c>
      <c r="C211" s="189" t="s">
        <v>938</v>
      </c>
      <c r="D211" s="190" t="s">
        <v>1945</v>
      </c>
      <c r="E211" s="189" t="s">
        <v>2121</v>
      </c>
      <c r="F211" s="187">
        <v>0.1923</v>
      </c>
      <c r="G211" s="187">
        <v>0.16069999999999998</v>
      </c>
      <c r="H211" s="188">
        <v>0.21529999999999999</v>
      </c>
      <c r="I211" s="187">
        <v>1.4302999999999999</v>
      </c>
      <c r="J211" s="187">
        <v>2.0387000000000004</v>
      </c>
      <c r="K211" s="187">
        <v>0.19869999999999999</v>
      </c>
      <c r="L211" s="189" t="s">
        <v>2398</v>
      </c>
      <c r="M211" s="189" t="s">
        <v>2400</v>
      </c>
      <c r="N211" s="189" t="s">
        <v>2400</v>
      </c>
      <c r="O211" s="189" t="s">
        <v>2399</v>
      </c>
      <c r="P211" s="189" t="s">
        <v>2400</v>
      </c>
      <c r="Q211" s="189" t="s">
        <v>2399</v>
      </c>
    </row>
    <row r="212" spans="1:17" ht="14.25" customHeight="1" x14ac:dyDescent="0.2">
      <c r="A212" s="186"/>
      <c r="B212" s="189" t="s">
        <v>941</v>
      </c>
      <c r="C212" s="189" t="s">
        <v>940</v>
      </c>
      <c r="D212" s="190" t="s">
        <v>1938</v>
      </c>
      <c r="E212" s="189" t="s">
        <v>2122</v>
      </c>
      <c r="F212" s="187" t="s">
        <v>1940</v>
      </c>
      <c r="G212" s="187" t="s">
        <v>1940</v>
      </c>
      <c r="H212" s="188" t="s">
        <v>1940</v>
      </c>
      <c r="I212" s="187" t="s">
        <v>1940</v>
      </c>
      <c r="J212" s="187" t="s">
        <v>1940</v>
      </c>
      <c r="K212" s="187" t="s">
        <v>1940</v>
      </c>
      <c r="L212" s="189" t="s">
        <v>1940</v>
      </c>
      <c r="M212" s="189" t="s">
        <v>1940</v>
      </c>
      <c r="N212" s="189" t="s">
        <v>1940</v>
      </c>
      <c r="O212" s="189" t="s">
        <v>1940</v>
      </c>
      <c r="P212" s="189" t="s">
        <v>1940</v>
      </c>
      <c r="Q212" s="189" t="s">
        <v>1940</v>
      </c>
    </row>
    <row r="213" spans="1:17" ht="14.25" customHeight="1" x14ac:dyDescent="0.2">
      <c r="A213" s="186"/>
      <c r="B213" s="189" t="s">
        <v>941</v>
      </c>
      <c r="C213" s="189" t="s">
        <v>940</v>
      </c>
      <c r="D213" s="190" t="s">
        <v>1941</v>
      </c>
      <c r="E213" s="189" t="s">
        <v>2123</v>
      </c>
      <c r="F213" s="187">
        <v>5.8900000000000001E-2</v>
      </c>
      <c r="G213" s="187">
        <v>4.9300000000000004E-2</v>
      </c>
      <c r="H213" s="188">
        <v>6.6000000000000003E-2</v>
      </c>
      <c r="I213" s="187">
        <v>0.43819999999999998</v>
      </c>
      <c r="J213" s="187">
        <v>0.62460000000000004</v>
      </c>
      <c r="K213" s="187">
        <v>6.0900000000000003E-2</v>
      </c>
      <c r="L213" s="189" t="s">
        <v>2398</v>
      </c>
      <c r="M213" s="189" t="s">
        <v>2400</v>
      </c>
      <c r="N213" s="189" t="s">
        <v>2400</v>
      </c>
      <c r="O213" s="189" t="s">
        <v>2399</v>
      </c>
      <c r="P213" s="189" t="s">
        <v>2400</v>
      </c>
      <c r="Q213" s="189" t="s">
        <v>2399</v>
      </c>
    </row>
    <row r="214" spans="1:17" ht="14.25" customHeight="1" x14ac:dyDescent="0.2">
      <c r="A214" s="186"/>
      <c r="B214" s="189" t="s">
        <v>941</v>
      </c>
      <c r="C214" s="189" t="s">
        <v>940</v>
      </c>
      <c r="D214" s="190" t="s">
        <v>1945</v>
      </c>
      <c r="E214" s="189" t="s">
        <v>2124</v>
      </c>
      <c r="F214" s="187">
        <v>0.1812</v>
      </c>
      <c r="G214" s="187">
        <v>0.15139999999999998</v>
      </c>
      <c r="H214" s="188">
        <v>0.2029</v>
      </c>
      <c r="I214" s="187">
        <v>1.3475999999999999</v>
      </c>
      <c r="J214" s="187">
        <v>1.9208000000000001</v>
      </c>
      <c r="K214" s="187">
        <v>0.18719999999999998</v>
      </c>
      <c r="L214" s="189" t="s">
        <v>2398</v>
      </c>
      <c r="M214" s="189" t="s">
        <v>2400</v>
      </c>
      <c r="N214" s="189" t="s">
        <v>2400</v>
      </c>
      <c r="O214" s="189" t="s">
        <v>2399</v>
      </c>
      <c r="P214" s="189" t="s">
        <v>2400</v>
      </c>
      <c r="Q214" s="189" t="s">
        <v>2399</v>
      </c>
    </row>
    <row r="215" spans="1:17" ht="14.25" customHeight="1" x14ac:dyDescent="0.2">
      <c r="A215" s="186"/>
      <c r="B215" s="189" t="s">
        <v>945</v>
      </c>
      <c r="C215" s="189" t="s">
        <v>944</v>
      </c>
      <c r="D215" s="190" t="s">
        <v>1938</v>
      </c>
      <c r="E215" s="189" t="s">
        <v>2125</v>
      </c>
      <c r="F215" s="187" t="s">
        <v>1940</v>
      </c>
      <c r="G215" s="187" t="s">
        <v>1940</v>
      </c>
      <c r="H215" s="188" t="s">
        <v>1940</v>
      </c>
      <c r="I215" s="187" t="s">
        <v>1940</v>
      </c>
      <c r="J215" s="187" t="s">
        <v>1940</v>
      </c>
      <c r="K215" s="187" t="s">
        <v>1940</v>
      </c>
      <c r="L215" s="189" t="s">
        <v>1940</v>
      </c>
      <c r="M215" s="189" t="s">
        <v>1940</v>
      </c>
      <c r="N215" s="189" t="s">
        <v>1940</v>
      </c>
      <c r="O215" s="189" t="s">
        <v>1940</v>
      </c>
      <c r="P215" s="189" t="s">
        <v>1940</v>
      </c>
      <c r="Q215" s="189" t="s">
        <v>1940</v>
      </c>
    </row>
    <row r="216" spans="1:17" ht="14.25" customHeight="1" x14ac:dyDescent="0.2">
      <c r="A216" s="186"/>
      <c r="B216" s="189" t="s">
        <v>945</v>
      </c>
      <c r="C216" s="189" t="s">
        <v>944</v>
      </c>
      <c r="D216" s="190" t="s">
        <v>1941</v>
      </c>
      <c r="E216" s="189" t="s">
        <v>2126</v>
      </c>
      <c r="F216" s="187">
        <v>6.0200000000000004E-2</v>
      </c>
      <c r="G216" s="187">
        <v>5.0300000000000004E-2</v>
      </c>
      <c r="H216" s="188">
        <v>6.7400000000000002E-2</v>
      </c>
      <c r="I216" s="187">
        <v>0.44729999999999998</v>
      </c>
      <c r="J216" s="187">
        <v>0.63759999999999994</v>
      </c>
      <c r="K216" s="187">
        <v>6.2200000000000005E-2</v>
      </c>
      <c r="L216" s="189" t="s">
        <v>2398</v>
      </c>
      <c r="M216" s="189" t="s">
        <v>2400</v>
      </c>
      <c r="N216" s="189" t="s">
        <v>2400</v>
      </c>
      <c r="O216" s="189" t="s">
        <v>2399</v>
      </c>
      <c r="P216" s="189" t="s">
        <v>2400</v>
      </c>
      <c r="Q216" s="189" t="s">
        <v>2399</v>
      </c>
    </row>
    <row r="217" spans="1:17" ht="14.25" customHeight="1" x14ac:dyDescent="0.2">
      <c r="A217" s="186"/>
      <c r="B217" s="189" t="s">
        <v>945</v>
      </c>
      <c r="C217" s="189" t="s">
        <v>944</v>
      </c>
      <c r="D217" s="190" t="s">
        <v>1945</v>
      </c>
      <c r="E217" s="189" t="s">
        <v>2127</v>
      </c>
      <c r="F217" s="187">
        <v>0.18239999999999998</v>
      </c>
      <c r="G217" s="187">
        <v>0.15239999999999998</v>
      </c>
      <c r="H217" s="188">
        <v>0.20419999999999999</v>
      </c>
      <c r="I217" s="187">
        <v>1.3567</v>
      </c>
      <c r="J217" s="187">
        <v>1.9338</v>
      </c>
      <c r="K217" s="187">
        <v>0.1885</v>
      </c>
      <c r="L217" s="189" t="s">
        <v>2398</v>
      </c>
      <c r="M217" s="189" t="s">
        <v>2400</v>
      </c>
      <c r="N217" s="189" t="s">
        <v>2400</v>
      </c>
      <c r="O217" s="189" t="s">
        <v>2399</v>
      </c>
      <c r="P217" s="189" t="s">
        <v>2400</v>
      </c>
      <c r="Q217" s="189" t="s">
        <v>2399</v>
      </c>
    </row>
    <row r="218" spans="1:17" ht="14.25" customHeight="1" x14ac:dyDescent="0.2">
      <c r="A218" s="186"/>
      <c r="B218" s="189" t="s">
        <v>947</v>
      </c>
      <c r="C218" s="189" t="s">
        <v>946</v>
      </c>
      <c r="D218" s="190" t="s">
        <v>1938</v>
      </c>
      <c r="E218" s="189" t="s">
        <v>2128</v>
      </c>
      <c r="F218" s="187" t="s">
        <v>1940</v>
      </c>
      <c r="G218" s="187" t="s">
        <v>1940</v>
      </c>
      <c r="H218" s="188" t="s">
        <v>1940</v>
      </c>
      <c r="I218" s="187" t="s">
        <v>1940</v>
      </c>
      <c r="J218" s="187" t="s">
        <v>1940</v>
      </c>
      <c r="K218" s="187" t="s">
        <v>1940</v>
      </c>
      <c r="L218" s="189" t="s">
        <v>1940</v>
      </c>
      <c r="M218" s="189" t="s">
        <v>1940</v>
      </c>
      <c r="N218" s="189" t="s">
        <v>1940</v>
      </c>
      <c r="O218" s="189" t="s">
        <v>1940</v>
      </c>
      <c r="P218" s="189" t="s">
        <v>1940</v>
      </c>
      <c r="Q218" s="189" t="s">
        <v>1940</v>
      </c>
    </row>
    <row r="219" spans="1:17" ht="14.25" customHeight="1" x14ac:dyDescent="0.2">
      <c r="A219" s="186"/>
      <c r="B219" s="189" t="s">
        <v>947</v>
      </c>
      <c r="C219" s="189" t="s">
        <v>946</v>
      </c>
      <c r="D219" s="190" t="s">
        <v>1941</v>
      </c>
      <c r="E219" s="189" t="s">
        <v>2129</v>
      </c>
      <c r="F219" s="187">
        <v>6.3200000000000006E-2</v>
      </c>
      <c r="G219" s="187">
        <v>5.28E-2</v>
      </c>
      <c r="H219" s="188">
        <v>7.0699999999999999E-2</v>
      </c>
      <c r="I219" s="187">
        <v>0.46959999999999996</v>
      </c>
      <c r="J219" s="187">
        <v>0.6694</v>
      </c>
      <c r="K219" s="187">
        <v>6.5299999999999997E-2</v>
      </c>
      <c r="L219" s="189" t="s">
        <v>2398</v>
      </c>
      <c r="M219" s="189" t="s">
        <v>2400</v>
      </c>
      <c r="N219" s="189" t="s">
        <v>2400</v>
      </c>
      <c r="O219" s="189" t="s">
        <v>2399</v>
      </c>
      <c r="P219" s="189" t="s">
        <v>2400</v>
      </c>
      <c r="Q219" s="189" t="s">
        <v>2399</v>
      </c>
    </row>
    <row r="220" spans="1:17" ht="14.25" customHeight="1" x14ac:dyDescent="0.2">
      <c r="A220" s="186"/>
      <c r="B220" s="189" t="s">
        <v>947</v>
      </c>
      <c r="C220" s="189" t="s">
        <v>946</v>
      </c>
      <c r="D220" s="190" t="s">
        <v>1945</v>
      </c>
      <c r="E220" s="189" t="s">
        <v>2130</v>
      </c>
      <c r="F220" s="187">
        <v>0.19539999999999999</v>
      </c>
      <c r="G220" s="187">
        <v>0.1633</v>
      </c>
      <c r="H220" s="188">
        <v>0.21879999999999999</v>
      </c>
      <c r="I220" s="187">
        <v>1.4534</v>
      </c>
      <c r="J220" s="187">
        <v>2.0717000000000003</v>
      </c>
      <c r="K220" s="187">
        <v>0.2019</v>
      </c>
      <c r="L220" s="189" t="s">
        <v>2398</v>
      </c>
      <c r="M220" s="189" t="s">
        <v>2400</v>
      </c>
      <c r="N220" s="189" t="s">
        <v>2400</v>
      </c>
      <c r="O220" s="189" t="s">
        <v>2399</v>
      </c>
      <c r="P220" s="189" t="s">
        <v>2400</v>
      </c>
      <c r="Q220" s="189" t="s">
        <v>2399</v>
      </c>
    </row>
    <row r="221" spans="1:17" ht="14.25" customHeight="1" x14ac:dyDescent="0.2">
      <c r="A221" s="186"/>
      <c r="B221" s="189" t="s">
        <v>949</v>
      </c>
      <c r="C221" s="189" t="s">
        <v>948</v>
      </c>
      <c r="D221" s="190" t="s">
        <v>1938</v>
      </c>
      <c r="E221" s="189" t="s">
        <v>2131</v>
      </c>
      <c r="F221" s="187" t="s">
        <v>1940</v>
      </c>
      <c r="G221" s="187" t="s">
        <v>1940</v>
      </c>
      <c r="H221" s="188" t="s">
        <v>1940</v>
      </c>
      <c r="I221" s="187" t="s">
        <v>1940</v>
      </c>
      <c r="J221" s="187" t="s">
        <v>1940</v>
      </c>
      <c r="K221" s="187" t="s">
        <v>1940</v>
      </c>
      <c r="L221" s="189" t="s">
        <v>1940</v>
      </c>
      <c r="M221" s="189" t="s">
        <v>1940</v>
      </c>
      <c r="N221" s="189" t="s">
        <v>1940</v>
      </c>
      <c r="O221" s="189" t="s">
        <v>1940</v>
      </c>
      <c r="P221" s="189" t="s">
        <v>1940</v>
      </c>
      <c r="Q221" s="189" t="s">
        <v>1940</v>
      </c>
    </row>
    <row r="222" spans="1:17" ht="14.25" customHeight="1" x14ac:dyDescent="0.2">
      <c r="A222" s="186"/>
      <c r="B222" s="189" t="s">
        <v>949</v>
      </c>
      <c r="C222" s="189" t="s">
        <v>948</v>
      </c>
      <c r="D222" s="190" t="s">
        <v>1941</v>
      </c>
      <c r="E222" s="189" t="s">
        <v>2132</v>
      </c>
      <c r="F222" s="187">
        <v>3.3999999999999998E-3</v>
      </c>
      <c r="G222" s="187">
        <v>2.8E-3</v>
      </c>
      <c r="H222" s="188">
        <v>3.8E-3</v>
      </c>
      <c r="I222" s="187">
        <v>2.4899999999999999E-2</v>
      </c>
      <c r="J222" s="187">
        <v>3.5400000000000001E-2</v>
      </c>
      <c r="K222" s="187">
        <v>3.4999999999999996E-3</v>
      </c>
      <c r="L222" s="189" t="s">
        <v>2398</v>
      </c>
      <c r="M222" s="189" t="s">
        <v>2398</v>
      </c>
      <c r="N222" s="189" t="s">
        <v>2398</v>
      </c>
      <c r="O222" s="189" t="s">
        <v>2398</v>
      </c>
      <c r="P222" s="189" t="s">
        <v>2400</v>
      </c>
      <c r="Q222" s="189" t="s">
        <v>2398</v>
      </c>
    </row>
    <row r="223" spans="1:17" ht="14.25" customHeight="1" x14ac:dyDescent="0.2">
      <c r="A223" s="186"/>
      <c r="B223" s="189" t="s">
        <v>949</v>
      </c>
      <c r="C223" s="189" t="s">
        <v>948</v>
      </c>
      <c r="D223" s="190" t="s">
        <v>1943</v>
      </c>
      <c r="E223" s="189" t="s">
        <v>2133</v>
      </c>
      <c r="F223" s="187">
        <v>5.8900000000000001E-2</v>
      </c>
      <c r="G223" s="187">
        <v>4.9300000000000004E-2</v>
      </c>
      <c r="H223" s="188">
        <v>6.6000000000000003E-2</v>
      </c>
      <c r="I223" s="187">
        <v>0.43819999999999998</v>
      </c>
      <c r="J223" s="187">
        <v>0.62460000000000004</v>
      </c>
      <c r="K223" s="187">
        <v>6.0900000000000003E-2</v>
      </c>
      <c r="L223" s="189" t="s">
        <v>2398</v>
      </c>
      <c r="M223" s="189" t="s">
        <v>2400</v>
      </c>
      <c r="N223" s="189" t="s">
        <v>2400</v>
      </c>
      <c r="O223" s="189" t="s">
        <v>2399</v>
      </c>
      <c r="P223" s="189" t="s">
        <v>2400</v>
      </c>
      <c r="Q223" s="189" t="s">
        <v>2399</v>
      </c>
    </row>
    <row r="224" spans="1:17" ht="14.25" customHeight="1" x14ac:dyDescent="0.2">
      <c r="A224" s="186"/>
      <c r="B224" s="189" t="s">
        <v>949</v>
      </c>
      <c r="C224" s="189" t="s">
        <v>948</v>
      </c>
      <c r="D224" s="190" t="s">
        <v>1945</v>
      </c>
      <c r="E224" s="189" t="s">
        <v>2134</v>
      </c>
      <c r="F224" s="187">
        <v>0.1923</v>
      </c>
      <c r="G224" s="187">
        <v>0.16069999999999998</v>
      </c>
      <c r="H224" s="188">
        <v>0.21529999999999999</v>
      </c>
      <c r="I224" s="187">
        <v>1.4302999999999999</v>
      </c>
      <c r="J224" s="187">
        <v>2.0387000000000004</v>
      </c>
      <c r="K224" s="187">
        <v>0.19869999999999999</v>
      </c>
      <c r="L224" s="189" t="s">
        <v>2398</v>
      </c>
      <c r="M224" s="189" t="s">
        <v>2400</v>
      </c>
      <c r="N224" s="189" t="s">
        <v>2400</v>
      </c>
      <c r="O224" s="189" t="s">
        <v>2399</v>
      </c>
      <c r="P224" s="189" t="s">
        <v>2400</v>
      </c>
      <c r="Q224" s="189" t="s">
        <v>2399</v>
      </c>
    </row>
    <row r="225" spans="1:17" ht="14.25" customHeight="1" x14ac:dyDescent="0.2">
      <c r="A225" s="186"/>
      <c r="B225" s="189" t="s">
        <v>951</v>
      </c>
      <c r="C225" s="189" t="s">
        <v>950</v>
      </c>
      <c r="D225" s="190" t="s">
        <v>1938</v>
      </c>
      <c r="E225" s="189" t="s">
        <v>2135</v>
      </c>
      <c r="F225" s="187" t="s">
        <v>1940</v>
      </c>
      <c r="G225" s="187" t="s">
        <v>1940</v>
      </c>
      <c r="H225" s="188" t="s">
        <v>1940</v>
      </c>
      <c r="I225" s="187" t="s">
        <v>1940</v>
      </c>
      <c r="J225" s="187" t="s">
        <v>1940</v>
      </c>
      <c r="K225" s="187" t="s">
        <v>1940</v>
      </c>
      <c r="L225" s="189" t="s">
        <v>1940</v>
      </c>
      <c r="M225" s="189" t="s">
        <v>1940</v>
      </c>
      <c r="N225" s="189" t="s">
        <v>1940</v>
      </c>
      <c r="O225" s="189" t="s">
        <v>1940</v>
      </c>
      <c r="P225" s="189" t="s">
        <v>1940</v>
      </c>
      <c r="Q225" s="189" t="s">
        <v>1940</v>
      </c>
    </row>
    <row r="226" spans="1:17" ht="14.25" customHeight="1" x14ac:dyDescent="0.2">
      <c r="A226" s="186"/>
      <c r="B226" s="189" t="s">
        <v>951</v>
      </c>
      <c r="C226" s="189" t="s">
        <v>950</v>
      </c>
      <c r="D226" s="190" t="s">
        <v>1945</v>
      </c>
      <c r="E226" s="189" t="s">
        <v>2136</v>
      </c>
      <c r="F226" s="187">
        <v>0.19439999999999999</v>
      </c>
      <c r="G226" s="187">
        <v>0.16249999999999998</v>
      </c>
      <c r="H226" s="188">
        <v>0.21769999999999998</v>
      </c>
      <c r="I226" s="187">
        <v>1.4463999999999999</v>
      </c>
      <c r="J226" s="187">
        <v>2.0616000000000003</v>
      </c>
      <c r="K226" s="187">
        <v>0.20099999999999998</v>
      </c>
      <c r="L226" s="189" t="s">
        <v>2398</v>
      </c>
      <c r="M226" s="189" t="s">
        <v>2400</v>
      </c>
      <c r="N226" s="189" t="s">
        <v>2400</v>
      </c>
      <c r="O226" s="189" t="s">
        <v>2399</v>
      </c>
      <c r="P226" s="189" t="s">
        <v>2400</v>
      </c>
      <c r="Q226" s="189" t="s">
        <v>2399</v>
      </c>
    </row>
    <row r="227" spans="1:17" ht="14.25" customHeight="1" x14ac:dyDescent="0.2">
      <c r="A227" s="186"/>
      <c r="B227" s="189" t="s">
        <v>1023</v>
      </c>
      <c r="C227" s="189" t="s">
        <v>1022</v>
      </c>
      <c r="D227" s="190" t="s">
        <v>1938</v>
      </c>
      <c r="E227" s="189" t="s">
        <v>2137</v>
      </c>
      <c r="F227" s="187" t="s">
        <v>1940</v>
      </c>
      <c r="G227" s="187" t="s">
        <v>1940</v>
      </c>
      <c r="H227" s="188" t="s">
        <v>1940</v>
      </c>
      <c r="I227" s="187" t="s">
        <v>1940</v>
      </c>
      <c r="J227" s="187" t="s">
        <v>1940</v>
      </c>
      <c r="K227" s="187" t="s">
        <v>1940</v>
      </c>
      <c r="L227" s="189" t="s">
        <v>1940</v>
      </c>
      <c r="M227" s="189" t="s">
        <v>1940</v>
      </c>
      <c r="N227" s="189" t="s">
        <v>1940</v>
      </c>
      <c r="O227" s="189" t="s">
        <v>1940</v>
      </c>
      <c r="P227" s="189" t="s">
        <v>1940</v>
      </c>
      <c r="Q227" s="189" t="s">
        <v>1940</v>
      </c>
    </row>
    <row r="228" spans="1:17" ht="14.25" customHeight="1" x14ac:dyDescent="0.2">
      <c r="A228" s="186"/>
      <c r="B228" s="189" t="s">
        <v>1023</v>
      </c>
      <c r="C228" s="189" t="s">
        <v>1022</v>
      </c>
      <c r="D228" s="190" t="s">
        <v>1945</v>
      </c>
      <c r="E228" s="189" t="s">
        <v>2138</v>
      </c>
      <c r="F228" s="187">
        <v>0.14579999999999999</v>
      </c>
      <c r="G228" s="187">
        <v>0.12180000000000001</v>
      </c>
      <c r="H228" s="188">
        <v>0.1633</v>
      </c>
      <c r="I228" s="187">
        <v>1.0847</v>
      </c>
      <c r="J228" s="187">
        <v>1.5461</v>
      </c>
      <c r="K228" s="187">
        <v>0.1507</v>
      </c>
      <c r="L228" s="189" t="s">
        <v>2398</v>
      </c>
      <c r="M228" s="189" t="s">
        <v>2400</v>
      </c>
      <c r="N228" s="189" t="s">
        <v>2400</v>
      </c>
      <c r="O228" s="189" t="s">
        <v>2399</v>
      </c>
      <c r="P228" s="189" t="s">
        <v>2400</v>
      </c>
      <c r="Q228" s="189" t="s">
        <v>2399</v>
      </c>
    </row>
    <row r="229" spans="1:17" ht="14.25" customHeight="1" x14ac:dyDescent="0.2">
      <c r="A229" s="186"/>
      <c r="B229" s="189" t="s">
        <v>1025</v>
      </c>
      <c r="C229" s="189" t="s">
        <v>1024</v>
      </c>
      <c r="D229" s="190" t="s">
        <v>1938</v>
      </c>
      <c r="E229" s="189" t="s">
        <v>2139</v>
      </c>
      <c r="F229" s="187" t="s">
        <v>1940</v>
      </c>
      <c r="G229" s="187" t="s">
        <v>1940</v>
      </c>
      <c r="H229" s="188" t="s">
        <v>1940</v>
      </c>
      <c r="I229" s="187" t="s">
        <v>1940</v>
      </c>
      <c r="J229" s="187" t="s">
        <v>1940</v>
      </c>
      <c r="K229" s="187" t="s">
        <v>1940</v>
      </c>
      <c r="L229" s="189" t="s">
        <v>1940</v>
      </c>
      <c r="M229" s="189" t="s">
        <v>1940</v>
      </c>
      <c r="N229" s="189" t="s">
        <v>1940</v>
      </c>
      <c r="O229" s="189" t="s">
        <v>1940</v>
      </c>
      <c r="P229" s="189" t="s">
        <v>1940</v>
      </c>
      <c r="Q229" s="189" t="s">
        <v>1940</v>
      </c>
    </row>
    <row r="230" spans="1:17" ht="14.25" customHeight="1" x14ac:dyDescent="0.2">
      <c r="A230" s="186"/>
      <c r="B230" s="189" t="s">
        <v>1025</v>
      </c>
      <c r="C230" s="189" t="s">
        <v>1024</v>
      </c>
      <c r="D230" s="190" t="s">
        <v>1945</v>
      </c>
      <c r="E230" s="189" t="s">
        <v>2140</v>
      </c>
      <c r="F230" s="187">
        <v>0.20809999999999998</v>
      </c>
      <c r="G230" s="187">
        <v>0.1739</v>
      </c>
      <c r="H230" s="188">
        <v>0.2331</v>
      </c>
      <c r="I230" s="187">
        <v>1.5482</v>
      </c>
      <c r="J230" s="187">
        <v>2.2068000000000003</v>
      </c>
      <c r="K230" s="187">
        <v>0.21509999999999999</v>
      </c>
      <c r="L230" s="189" t="s">
        <v>2398</v>
      </c>
      <c r="M230" s="189" t="s">
        <v>2400</v>
      </c>
      <c r="N230" s="189" t="s">
        <v>2400</v>
      </c>
      <c r="O230" s="189" t="s">
        <v>2399</v>
      </c>
      <c r="P230" s="189" t="s">
        <v>2400</v>
      </c>
      <c r="Q230" s="189" t="s">
        <v>2399</v>
      </c>
    </row>
    <row r="231" spans="1:17" ht="14.25" customHeight="1" x14ac:dyDescent="0.2">
      <c r="A231" s="186"/>
      <c r="B231" s="189" t="s">
        <v>1027</v>
      </c>
      <c r="C231" s="189" t="s">
        <v>1026</v>
      </c>
      <c r="D231" s="190" t="s">
        <v>1938</v>
      </c>
      <c r="E231" s="189" t="s">
        <v>2141</v>
      </c>
      <c r="F231" s="187" t="s">
        <v>1940</v>
      </c>
      <c r="G231" s="187" t="s">
        <v>1940</v>
      </c>
      <c r="H231" s="188" t="s">
        <v>1940</v>
      </c>
      <c r="I231" s="187" t="s">
        <v>1940</v>
      </c>
      <c r="J231" s="187" t="s">
        <v>1940</v>
      </c>
      <c r="K231" s="187" t="s">
        <v>1940</v>
      </c>
      <c r="L231" s="189" t="s">
        <v>1940</v>
      </c>
      <c r="M231" s="189" t="s">
        <v>1940</v>
      </c>
      <c r="N231" s="189" t="s">
        <v>1940</v>
      </c>
      <c r="O231" s="189" t="s">
        <v>1940</v>
      </c>
      <c r="P231" s="189" t="s">
        <v>1940</v>
      </c>
      <c r="Q231" s="189" t="s">
        <v>1940</v>
      </c>
    </row>
    <row r="232" spans="1:17" ht="14.25" customHeight="1" x14ac:dyDescent="0.2">
      <c r="A232" s="186"/>
      <c r="B232" s="189" t="s">
        <v>1027</v>
      </c>
      <c r="C232" s="189" t="s">
        <v>1026</v>
      </c>
      <c r="D232" s="190" t="s">
        <v>1945</v>
      </c>
      <c r="E232" s="189" t="s">
        <v>2142</v>
      </c>
      <c r="F232" s="187">
        <v>0.21659999999999999</v>
      </c>
      <c r="G232" s="187">
        <v>0.18089999999999998</v>
      </c>
      <c r="H232" s="188">
        <v>0.24249999999999999</v>
      </c>
      <c r="I232" s="187">
        <v>1.6109</v>
      </c>
      <c r="J232" s="187">
        <v>2.2962000000000002</v>
      </c>
      <c r="K232" s="187">
        <v>0.2238</v>
      </c>
      <c r="L232" s="189" t="s">
        <v>2398</v>
      </c>
      <c r="M232" s="189" t="s">
        <v>2400</v>
      </c>
      <c r="N232" s="189" t="s">
        <v>2400</v>
      </c>
      <c r="O232" s="189" t="s">
        <v>2399</v>
      </c>
      <c r="P232" s="189" t="s">
        <v>2400</v>
      </c>
      <c r="Q232" s="189" t="s">
        <v>2399</v>
      </c>
    </row>
    <row r="233" spans="1:17" ht="14.25" customHeight="1" x14ac:dyDescent="0.2">
      <c r="A233" s="186"/>
      <c r="B233" s="189" t="s">
        <v>1029</v>
      </c>
      <c r="C233" s="189" t="s">
        <v>1028</v>
      </c>
      <c r="D233" s="190" t="s">
        <v>1938</v>
      </c>
      <c r="E233" s="189" t="s">
        <v>2143</v>
      </c>
      <c r="F233" s="187" t="s">
        <v>1940</v>
      </c>
      <c r="G233" s="187" t="s">
        <v>1940</v>
      </c>
      <c r="H233" s="188" t="s">
        <v>1940</v>
      </c>
      <c r="I233" s="187" t="s">
        <v>1940</v>
      </c>
      <c r="J233" s="187" t="s">
        <v>1940</v>
      </c>
      <c r="K233" s="187" t="s">
        <v>1940</v>
      </c>
      <c r="L233" s="189" t="s">
        <v>1940</v>
      </c>
      <c r="M233" s="189" t="s">
        <v>1940</v>
      </c>
      <c r="N233" s="189" t="s">
        <v>1940</v>
      </c>
      <c r="O233" s="189" t="s">
        <v>1940</v>
      </c>
      <c r="P233" s="189" t="s">
        <v>1940</v>
      </c>
      <c r="Q233" s="189" t="s">
        <v>1940</v>
      </c>
    </row>
    <row r="234" spans="1:17" ht="14.25" customHeight="1" x14ac:dyDescent="0.2">
      <c r="A234" s="186"/>
      <c r="B234" s="189" t="s">
        <v>1029</v>
      </c>
      <c r="C234" s="189" t="s">
        <v>1028</v>
      </c>
      <c r="D234" s="190" t="s">
        <v>1945</v>
      </c>
      <c r="E234" s="189" t="s">
        <v>2144</v>
      </c>
      <c r="F234" s="187">
        <v>0.25290000000000001</v>
      </c>
      <c r="G234" s="187">
        <v>0.21129999999999999</v>
      </c>
      <c r="H234" s="188">
        <v>0.28320000000000001</v>
      </c>
      <c r="I234" s="187">
        <v>1.8812</v>
      </c>
      <c r="J234" s="187">
        <v>2.6815000000000002</v>
      </c>
      <c r="K234" s="187">
        <v>0.26139999999999997</v>
      </c>
      <c r="L234" s="189" t="s">
        <v>2398</v>
      </c>
      <c r="M234" s="189" t="s">
        <v>2400</v>
      </c>
      <c r="N234" s="189" t="s">
        <v>2400</v>
      </c>
      <c r="O234" s="189" t="s">
        <v>2399</v>
      </c>
      <c r="P234" s="189" t="s">
        <v>2400</v>
      </c>
      <c r="Q234" s="189" t="s">
        <v>2399</v>
      </c>
    </row>
    <row r="235" spans="1:17" ht="14.25" customHeight="1" x14ac:dyDescent="0.2">
      <c r="A235" s="186"/>
      <c r="B235" s="189" t="s">
        <v>1031</v>
      </c>
      <c r="C235" s="189" t="s">
        <v>1030</v>
      </c>
      <c r="D235" s="190" t="s">
        <v>1938</v>
      </c>
      <c r="E235" s="189" t="s">
        <v>2145</v>
      </c>
      <c r="F235" s="187" t="s">
        <v>1940</v>
      </c>
      <c r="G235" s="187" t="s">
        <v>1940</v>
      </c>
      <c r="H235" s="188" t="s">
        <v>1940</v>
      </c>
      <c r="I235" s="187" t="s">
        <v>1940</v>
      </c>
      <c r="J235" s="187" t="s">
        <v>1940</v>
      </c>
      <c r="K235" s="187" t="s">
        <v>1940</v>
      </c>
      <c r="L235" s="189" t="s">
        <v>1940</v>
      </c>
      <c r="M235" s="189" t="s">
        <v>1940</v>
      </c>
      <c r="N235" s="189" t="s">
        <v>1940</v>
      </c>
      <c r="O235" s="189" t="s">
        <v>1940</v>
      </c>
      <c r="P235" s="189" t="s">
        <v>1940</v>
      </c>
      <c r="Q235" s="189" t="s">
        <v>1940</v>
      </c>
    </row>
    <row r="236" spans="1:17" ht="14.25" customHeight="1" x14ac:dyDescent="0.2">
      <c r="A236" s="186"/>
      <c r="B236" s="189" t="s">
        <v>1031</v>
      </c>
      <c r="C236" s="189" t="s">
        <v>1030</v>
      </c>
      <c r="D236" s="190" t="s">
        <v>1945</v>
      </c>
      <c r="E236" s="189" t="s">
        <v>2146</v>
      </c>
      <c r="F236" s="187">
        <v>0</v>
      </c>
      <c r="G236" s="187">
        <v>0</v>
      </c>
      <c r="H236" s="188">
        <v>0</v>
      </c>
      <c r="I236" s="187">
        <v>0</v>
      </c>
      <c r="J236" s="187">
        <v>0</v>
      </c>
      <c r="K236" s="187">
        <v>0</v>
      </c>
      <c r="L236" s="189" t="s">
        <v>2398</v>
      </c>
      <c r="M236" s="189" t="s">
        <v>2398</v>
      </c>
      <c r="N236" s="189" t="s">
        <v>2398</v>
      </c>
      <c r="O236" s="189" t="s">
        <v>2398</v>
      </c>
      <c r="P236" s="189" t="s">
        <v>2398</v>
      </c>
      <c r="Q236" s="189" t="s">
        <v>2398</v>
      </c>
    </row>
    <row r="237" spans="1:17" ht="14.25" customHeight="1" x14ac:dyDescent="0.2">
      <c r="A237" s="186"/>
      <c r="B237" s="189" t="s">
        <v>1055</v>
      </c>
      <c r="C237" s="189" t="s">
        <v>1054</v>
      </c>
      <c r="D237" s="190" t="s">
        <v>1938</v>
      </c>
      <c r="E237" s="189" t="s">
        <v>2147</v>
      </c>
      <c r="F237" s="187" t="s">
        <v>1940</v>
      </c>
      <c r="G237" s="187" t="s">
        <v>1940</v>
      </c>
      <c r="H237" s="188" t="s">
        <v>1940</v>
      </c>
      <c r="I237" s="187" t="s">
        <v>1940</v>
      </c>
      <c r="J237" s="187" t="s">
        <v>1940</v>
      </c>
      <c r="K237" s="187" t="s">
        <v>1940</v>
      </c>
      <c r="L237" s="189" t="s">
        <v>1940</v>
      </c>
      <c r="M237" s="189" t="s">
        <v>1940</v>
      </c>
      <c r="N237" s="189" t="s">
        <v>1940</v>
      </c>
      <c r="O237" s="189" t="s">
        <v>1940</v>
      </c>
      <c r="P237" s="189" t="s">
        <v>1940</v>
      </c>
      <c r="Q237" s="189" t="s">
        <v>1940</v>
      </c>
    </row>
    <row r="238" spans="1:17" ht="14.25" customHeight="1" x14ac:dyDescent="0.2">
      <c r="A238" s="186"/>
      <c r="B238" s="189" t="s">
        <v>1055</v>
      </c>
      <c r="C238" s="189" t="s">
        <v>1054</v>
      </c>
      <c r="D238" s="190" t="s">
        <v>1945</v>
      </c>
      <c r="E238" s="189" t="s">
        <v>2148</v>
      </c>
      <c r="F238" s="187">
        <v>1.61E-2</v>
      </c>
      <c r="G238" s="187">
        <v>1.35E-2</v>
      </c>
      <c r="H238" s="188">
        <v>1.7999999999999999E-2</v>
      </c>
      <c r="I238" s="187">
        <v>0.11950000000000001</v>
      </c>
      <c r="J238" s="187">
        <v>0.1704</v>
      </c>
      <c r="K238" s="187">
        <v>1.66E-2</v>
      </c>
      <c r="L238" s="189" t="s">
        <v>2398</v>
      </c>
      <c r="M238" s="189" t="s">
        <v>2400</v>
      </c>
      <c r="N238" s="189" t="s">
        <v>2398</v>
      </c>
      <c r="O238" s="189" t="s">
        <v>2399</v>
      </c>
      <c r="P238" s="189" t="s">
        <v>2400</v>
      </c>
      <c r="Q238" s="189" t="s">
        <v>2399</v>
      </c>
    </row>
    <row r="239" spans="1:17" ht="14.25" customHeight="1" x14ac:dyDescent="0.2">
      <c r="A239" s="186"/>
      <c r="B239" s="189" t="s">
        <v>1057</v>
      </c>
      <c r="C239" s="189" t="s">
        <v>1056</v>
      </c>
      <c r="D239" s="190" t="s">
        <v>1938</v>
      </c>
      <c r="E239" s="189" t="s">
        <v>2149</v>
      </c>
      <c r="F239" s="187" t="s">
        <v>1940</v>
      </c>
      <c r="G239" s="187" t="s">
        <v>1940</v>
      </c>
      <c r="H239" s="188" t="s">
        <v>1940</v>
      </c>
      <c r="I239" s="187" t="s">
        <v>1940</v>
      </c>
      <c r="J239" s="187" t="s">
        <v>1940</v>
      </c>
      <c r="K239" s="187" t="s">
        <v>1940</v>
      </c>
      <c r="L239" s="189" t="s">
        <v>1940</v>
      </c>
      <c r="M239" s="189" t="s">
        <v>1940</v>
      </c>
      <c r="N239" s="189" t="s">
        <v>1940</v>
      </c>
      <c r="O239" s="189" t="s">
        <v>1940</v>
      </c>
      <c r="P239" s="189" t="s">
        <v>1940</v>
      </c>
      <c r="Q239" s="189" t="s">
        <v>1940</v>
      </c>
    </row>
    <row r="240" spans="1:17" ht="14.25" customHeight="1" x14ac:dyDescent="0.2">
      <c r="A240" s="186"/>
      <c r="B240" s="189" t="s">
        <v>1057</v>
      </c>
      <c r="C240" s="189" t="s">
        <v>1056</v>
      </c>
      <c r="D240" s="190" t="s">
        <v>1945</v>
      </c>
      <c r="E240" s="189" t="s">
        <v>2150</v>
      </c>
      <c r="F240" s="187">
        <v>3.2300000000000002E-2</v>
      </c>
      <c r="G240" s="187">
        <v>2.7E-2</v>
      </c>
      <c r="H240" s="188">
        <v>3.61E-2</v>
      </c>
      <c r="I240" s="187">
        <v>0.2399</v>
      </c>
      <c r="J240" s="187">
        <v>0.34189999999999998</v>
      </c>
      <c r="K240" s="187">
        <v>3.3400000000000006E-2</v>
      </c>
      <c r="L240" s="189" t="s">
        <v>2400</v>
      </c>
      <c r="M240" s="189" t="s">
        <v>2400</v>
      </c>
      <c r="N240" s="189" t="s">
        <v>2400</v>
      </c>
      <c r="O240" s="189" t="s">
        <v>2400</v>
      </c>
      <c r="P240" s="189" t="s">
        <v>2400</v>
      </c>
      <c r="Q240" s="189" t="s">
        <v>2400</v>
      </c>
    </row>
    <row r="241" spans="1:17" ht="14.25" customHeight="1" x14ac:dyDescent="0.2">
      <c r="A241" s="186"/>
      <c r="B241" s="189" t="s">
        <v>1059</v>
      </c>
      <c r="C241" s="189" t="s">
        <v>1058</v>
      </c>
      <c r="D241" s="190" t="s">
        <v>1938</v>
      </c>
      <c r="E241" s="189" t="s">
        <v>2151</v>
      </c>
      <c r="F241" s="187" t="s">
        <v>1940</v>
      </c>
      <c r="G241" s="187" t="s">
        <v>1940</v>
      </c>
      <c r="H241" s="188" t="s">
        <v>1940</v>
      </c>
      <c r="I241" s="187" t="s">
        <v>1940</v>
      </c>
      <c r="J241" s="187" t="s">
        <v>1940</v>
      </c>
      <c r="K241" s="187" t="s">
        <v>1940</v>
      </c>
      <c r="L241" s="189" t="s">
        <v>1940</v>
      </c>
      <c r="M241" s="189" t="s">
        <v>1940</v>
      </c>
      <c r="N241" s="189" t="s">
        <v>1940</v>
      </c>
      <c r="O241" s="189" t="s">
        <v>1940</v>
      </c>
      <c r="P241" s="189" t="s">
        <v>1940</v>
      </c>
      <c r="Q241" s="189" t="s">
        <v>1940</v>
      </c>
    </row>
    <row r="242" spans="1:17" ht="14.25" customHeight="1" x14ac:dyDescent="0.2">
      <c r="A242" s="186"/>
      <c r="B242" s="189" t="s">
        <v>1059</v>
      </c>
      <c r="C242" s="189" t="s">
        <v>1058</v>
      </c>
      <c r="D242" s="190" t="s">
        <v>1945</v>
      </c>
      <c r="E242" s="189" t="s">
        <v>2152</v>
      </c>
      <c r="F242" s="187">
        <v>2.3199999999999998E-2</v>
      </c>
      <c r="G242" s="187">
        <v>1.9400000000000001E-2</v>
      </c>
      <c r="H242" s="188">
        <v>2.5899999999999999E-2</v>
      </c>
      <c r="I242" s="187">
        <v>0.17209999999999998</v>
      </c>
      <c r="J242" s="187">
        <v>0.2452</v>
      </c>
      <c r="K242" s="187">
        <v>2.3900000000000001E-2</v>
      </c>
      <c r="L242" s="189" t="s">
        <v>2398</v>
      </c>
      <c r="M242" s="189" t="s">
        <v>2400</v>
      </c>
      <c r="N242" s="189" t="s">
        <v>2400</v>
      </c>
      <c r="O242" s="189" t="s">
        <v>2398</v>
      </c>
      <c r="P242" s="189" t="s">
        <v>2400</v>
      </c>
      <c r="Q242" s="189" t="s">
        <v>2399</v>
      </c>
    </row>
    <row r="243" spans="1:17" ht="14.25" customHeight="1" x14ac:dyDescent="0.2">
      <c r="A243" s="186"/>
      <c r="B243" s="189" t="s">
        <v>1061</v>
      </c>
      <c r="C243" s="189" t="s">
        <v>1060</v>
      </c>
      <c r="D243" s="190" t="s">
        <v>1938</v>
      </c>
      <c r="E243" s="189" t="s">
        <v>2153</v>
      </c>
      <c r="F243" s="187" t="s">
        <v>1940</v>
      </c>
      <c r="G243" s="187" t="s">
        <v>1940</v>
      </c>
      <c r="H243" s="188" t="s">
        <v>1940</v>
      </c>
      <c r="I243" s="187" t="s">
        <v>1940</v>
      </c>
      <c r="J243" s="187" t="s">
        <v>1940</v>
      </c>
      <c r="K243" s="187" t="s">
        <v>1940</v>
      </c>
      <c r="L243" s="189" t="s">
        <v>1940</v>
      </c>
      <c r="M243" s="189" t="s">
        <v>1940</v>
      </c>
      <c r="N243" s="189" t="s">
        <v>1940</v>
      </c>
      <c r="O243" s="189" t="s">
        <v>1940</v>
      </c>
      <c r="P243" s="189" t="s">
        <v>1940</v>
      </c>
      <c r="Q243" s="189" t="s">
        <v>1940</v>
      </c>
    </row>
    <row r="244" spans="1:17" ht="14.25" customHeight="1" x14ac:dyDescent="0.2">
      <c r="A244" s="186"/>
      <c r="B244" s="189" t="s">
        <v>1061</v>
      </c>
      <c r="C244" s="189" t="s">
        <v>1060</v>
      </c>
      <c r="D244" s="190" t="s">
        <v>1945</v>
      </c>
      <c r="E244" s="189" t="s">
        <v>2154</v>
      </c>
      <c r="F244" s="187">
        <v>2.3199999999999998E-2</v>
      </c>
      <c r="G244" s="187">
        <v>1.9400000000000001E-2</v>
      </c>
      <c r="H244" s="188">
        <v>2.5899999999999999E-2</v>
      </c>
      <c r="I244" s="187">
        <v>0.17209999999999998</v>
      </c>
      <c r="J244" s="187">
        <v>0.2452</v>
      </c>
      <c r="K244" s="187">
        <v>2.3900000000000001E-2</v>
      </c>
      <c r="L244" s="189" t="s">
        <v>2398</v>
      </c>
      <c r="M244" s="189" t="s">
        <v>2400</v>
      </c>
      <c r="N244" s="189" t="s">
        <v>2400</v>
      </c>
      <c r="O244" s="189" t="s">
        <v>2398</v>
      </c>
      <c r="P244" s="189" t="s">
        <v>2400</v>
      </c>
      <c r="Q244" s="189" t="s">
        <v>2399</v>
      </c>
    </row>
    <row r="245" spans="1:17" ht="14.25" customHeight="1" x14ac:dyDescent="0.2">
      <c r="A245" s="186"/>
      <c r="B245" s="189" t="s">
        <v>1063</v>
      </c>
      <c r="C245" s="189" t="s">
        <v>1062</v>
      </c>
      <c r="D245" s="190" t="s">
        <v>1938</v>
      </c>
      <c r="E245" s="189" t="s">
        <v>2155</v>
      </c>
      <c r="F245" s="187" t="s">
        <v>1940</v>
      </c>
      <c r="G245" s="187" t="s">
        <v>1940</v>
      </c>
      <c r="H245" s="188" t="s">
        <v>1940</v>
      </c>
      <c r="I245" s="187" t="s">
        <v>1940</v>
      </c>
      <c r="J245" s="187" t="s">
        <v>1940</v>
      </c>
      <c r="K245" s="187" t="s">
        <v>1940</v>
      </c>
      <c r="L245" s="189" t="s">
        <v>1940</v>
      </c>
      <c r="M245" s="189" t="s">
        <v>1940</v>
      </c>
      <c r="N245" s="189" t="s">
        <v>1940</v>
      </c>
      <c r="O245" s="189" t="s">
        <v>1940</v>
      </c>
      <c r="P245" s="189" t="s">
        <v>1940</v>
      </c>
      <c r="Q245" s="189" t="s">
        <v>1940</v>
      </c>
    </row>
    <row r="246" spans="1:17" ht="14.25" customHeight="1" x14ac:dyDescent="0.2">
      <c r="A246" s="186"/>
      <c r="B246" s="189" t="s">
        <v>1063</v>
      </c>
      <c r="C246" s="189" t="s">
        <v>1062</v>
      </c>
      <c r="D246" s="190" t="s">
        <v>1945</v>
      </c>
      <c r="E246" s="189" t="s">
        <v>2156</v>
      </c>
      <c r="F246" s="187">
        <v>2.3199999999999998E-2</v>
      </c>
      <c r="G246" s="187">
        <v>1.9400000000000001E-2</v>
      </c>
      <c r="H246" s="188">
        <v>2.5899999999999999E-2</v>
      </c>
      <c r="I246" s="187">
        <v>0.17209999999999998</v>
      </c>
      <c r="J246" s="187">
        <v>0.2452</v>
      </c>
      <c r="K246" s="187">
        <v>2.3900000000000001E-2</v>
      </c>
      <c r="L246" s="189" t="s">
        <v>2398</v>
      </c>
      <c r="M246" s="189" t="s">
        <v>2400</v>
      </c>
      <c r="N246" s="189" t="s">
        <v>2400</v>
      </c>
      <c r="O246" s="189" t="s">
        <v>2398</v>
      </c>
      <c r="P246" s="189" t="s">
        <v>2400</v>
      </c>
      <c r="Q246" s="189" t="s">
        <v>2399</v>
      </c>
    </row>
    <row r="247" spans="1:17" ht="14.25" customHeight="1" x14ac:dyDescent="0.2">
      <c r="A247" s="186"/>
      <c r="B247" s="189" t="s">
        <v>1065</v>
      </c>
      <c r="C247" s="189" t="s">
        <v>1064</v>
      </c>
      <c r="D247" s="190" t="s">
        <v>1938</v>
      </c>
      <c r="E247" s="189" t="s">
        <v>2157</v>
      </c>
      <c r="F247" s="187" t="s">
        <v>1940</v>
      </c>
      <c r="G247" s="187" t="s">
        <v>1940</v>
      </c>
      <c r="H247" s="188" t="s">
        <v>1940</v>
      </c>
      <c r="I247" s="187" t="s">
        <v>1940</v>
      </c>
      <c r="J247" s="187" t="s">
        <v>1940</v>
      </c>
      <c r="K247" s="187" t="s">
        <v>1940</v>
      </c>
      <c r="L247" s="189" t="s">
        <v>1940</v>
      </c>
      <c r="M247" s="189" t="s">
        <v>1940</v>
      </c>
      <c r="N247" s="189" t="s">
        <v>1940</v>
      </c>
      <c r="O247" s="189" t="s">
        <v>1940</v>
      </c>
      <c r="P247" s="189" t="s">
        <v>1940</v>
      </c>
      <c r="Q247" s="189" t="s">
        <v>1940</v>
      </c>
    </row>
    <row r="248" spans="1:17" ht="14.25" customHeight="1" x14ac:dyDescent="0.2">
      <c r="A248" s="186"/>
      <c r="B248" s="189" t="s">
        <v>1065</v>
      </c>
      <c r="C248" s="189" t="s">
        <v>1064</v>
      </c>
      <c r="D248" s="190" t="s">
        <v>1945</v>
      </c>
      <c r="E248" s="189" t="s">
        <v>2158</v>
      </c>
      <c r="F248" s="187">
        <v>0.1084</v>
      </c>
      <c r="G248" s="187">
        <v>9.0499999999999997E-2</v>
      </c>
      <c r="H248" s="188">
        <v>0.12130000000000001</v>
      </c>
      <c r="I248" s="187">
        <v>0.80589999999999995</v>
      </c>
      <c r="J248" s="187">
        <v>1.1487000000000001</v>
      </c>
      <c r="K248" s="187">
        <v>0.112</v>
      </c>
      <c r="L248" s="189" t="s">
        <v>2398</v>
      </c>
      <c r="M248" s="189" t="s">
        <v>2400</v>
      </c>
      <c r="N248" s="189" t="s">
        <v>2400</v>
      </c>
      <c r="O248" s="189" t="s">
        <v>2399</v>
      </c>
      <c r="P248" s="189" t="s">
        <v>2400</v>
      </c>
      <c r="Q248" s="189" t="s">
        <v>2399</v>
      </c>
    </row>
    <row r="249" spans="1:17" ht="14.25" customHeight="1" x14ac:dyDescent="0.2">
      <c r="A249" s="186"/>
      <c r="B249" s="189" t="s">
        <v>1069</v>
      </c>
      <c r="C249" s="189" t="s">
        <v>1068</v>
      </c>
      <c r="D249" s="190" t="s">
        <v>1938</v>
      </c>
      <c r="E249" s="189" t="s">
        <v>2159</v>
      </c>
      <c r="F249" s="187" t="s">
        <v>1940</v>
      </c>
      <c r="G249" s="187" t="s">
        <v>1940</v>
      </c>
      <c r="H249" s="188" t="s">
        <v>1940</v>
      </c>
      <c r="I249" s="187" t="s">
        <v>1940</v>
      </c>
      <c r="J249" s="187" t="s">
        <v>1940</v>
      </c>
      <c r="K249" s="187" t="s">
        <v>1940</v>
      </c>
      <c r="L249" s="189" t="s">
        <v>1940</v>
      </c>
      <c r="M249" s="189" t="s">
        <v>1940</v>
      </c>
      <c r="N249" s="189" t="s">
        <v>1940</v>
      </c>
      <c r="O249" s="189" t="s">
        <v>1940</v>
      </c>
      <c r="P249" s="189" t="s">
        <v>1940</v>
      </c>
      <c r="Q249" s="189" t="s">
        <v>1940</v>
      </c>
    </row>
    <row r="250" spans="1:17" ht="14.25" customHeight="1" x14ac:dyDescent="0.2">
      <c r="A250" s="186"/>
      <c r="B250" s="189" t="s">
        <v>1069</v>
      </c>
      <c r="C250" s="189" t="s">
        <v>1068</v>
      </c>
      <c r="D250" s="190" t="s">
        <v>1945</v>
      </c>
      <c r="E250" s="189" t="s">
        <v>2160</v>
      </c>
      <c r="F250" s="187">
        <v>0.28089999999999998</v>
      </c>
      <c r="G250" s="187">
        <v>0.23469999999999999</v>
      </c>
      <c r="H250" s="188">
        <v>0.31459999999999999</v>
      </c>
      <c r="I250" s="187">
        <v>2.0897000000000001</v>
      </c>
      <c r="J250" s="187">
        <v>2.9786000000000001</v>
      </c>
      <c r="K250" s="187">
        <v>0.2903</v>
      </c>
      <c r="L250" s="189" t="s">
        <v>2398</v>
      </c>
      <c r="M250" s="189" t="s">
        <v>2400</v>
      </c>
      <c r="N250" s="189" t="s">
        <v>2400</v>
      </c>
      <c r="O250" s="189" t="s">
        <v>2399</v>
      </c>
      <c r="P250" s="189" t="s">
        <v>2400</v>
      </c>
      <c r="Q250" s="189" t="s">
        <v>2399</v>
      </c>
    </row>
    <row r="251" spans="1:17" ht="14.25" customHeight="1" x14ac:dyDescent="0.2">
      <c r="A251" s="186"/>
      <c r="B251" s="189" t="s">
        <v>1071</v>
      </c>
      <c r="C251" s="189" t="s">
        <v>1070</v>
      </c>
      <c r="D251" s="190" t="s">
        <v>1938</v>
      </c>
      <c r="E251" s="189" t="s">
        <v>2161</v>
      </c>
      <c r="F251" s="187" t="s">
        <v>1940</v>
      </c>
      <c r="G251" s="187" t="s">
        <v>1940</v>
      </c>
      <c r="H251" s="188" t="s">
        <v>1940</v>
      </c>
      <c r="I251" s="187" t="s">
        <v>1940</v>
      </c>
      <c r="J251" s="187" t="s">
        <v>1940</v>
      </c>
      <c r="K251" s="187" t="s">
        <v>1940</v>
      </c>
      <c r="L251" s="189" t="s">
        <v>1940</v>
      </c>
      <c r="M251" s="189" t="s">
        <v>1940</v>
      </c>
      <c r="N251" s="189" t="s">
        <v>1940</v>
      </c>
      <c r="O251" s="189" t="s">
        <v>1940</v>
      </c>
      <c r="P251" s="189" t="s">
        <v>1940</v>
      </c>
      <c r="Q251" s="189" t="s">
        <v>1940</v>
      </c>
    </row>
    <row r="252" spans="1:17" ht="14.25" customHeight="1" x14ac:dyDescent="0.2">
      <c r="A252" s="186"/>
      <c r="B252" s="189" t="s">
        <v>1071</v>
      </c>
      <c r="C252" s="189" t="s">
        <v>1070</v>
      </c>
      <c r="D252" s="190" t="s">
        <v>1945</v>
      </c>
      <c r="E252" s="189" t="s">
        <v>2162</v>
      </c>
      <c r="F252" s="187">
        <v>0.28089999999999998</v>
      </c>
      <c r="G252" s="187">
        <v>0.23469999999999999</v>
      </c>
      <c r="H252" s="188">
        <v>0.31459999999999999</v>
      </c>
      <c r="I252" s="187">
        <v>2.0897000000000001</v>
      </c>
      <c r="J252" s="187">
        <v>2.9786000000000001</v>
      </c>
      <c r="K252" s="187">
        <v>0.2903</v>
      </c>
      <c r="L252" s="189" t="s">
        <v>2398</v>
      </c>
      <c r="M252" s="189" t="s">
        <v>2400</v>
      </c>
      <c r="N252" s="189" t="s">
        <v>2400</v>
      </c>
      <c r="O252" s="189" t="s">
        <v>2399</v>
      </c>
      <c r="P252" s="189" t="s">
        <v>2400</v>
      </c>
      <c r="Q252" s="189" t="s">
        <v>2399</v>
      </c>
    </row>
    <row r="253" spans="1:17" ht="14.25" customHeight="1" x14ac:dyDescent="0.2">
      <c r="A253" s="186"/>
      <c r="B253" s="189" t="s">
        <v>1073</v>
      </c>
      <c r="C253" s="189" t="s">
        <v>1072</v>
      </c>
      <c r="D253" s="190" t="s">
        <v>1938</v>
      </c>
      <c r="E253" s="189" t="s">
        <v>2163</v>
      </c>
      <c r="F253" s="187" t="s">
        <v>1940</v>
      </c>
      <c r="G253" s="187" t="s">
        <v>1940</v>
      </c>
      <c r="H253" s="188" t="s">
        <v>1940</v>
      </c>
      <c r="I253" s="187" t="s">
        <v>1940</v>
      </c>
      <c r="J253" s="187" t="s">
        <v>1940</v>
      </c>
      <c r="K253" s="187" t="s">
        <v>1940</v>
      </c>
      <c r="L253" s="189" t="s">
        <v>1940</v>
      </c>
      <c r="M253" s="189" t="s">
        <v>1940</v>
      </c>
      <c r="N253" s="189" t="s">
        <v>1940</v>
      </c>
      <c r="O253" s="189" t="s">
        <v>1940</v>
      </c>
      <c r="P253" s="189" t="s">
        <v>1940</v>
      </c>
      <c r="Q253" s="189" t="s">
        <v>1940</v>
      </c>
    </row>
    <row r="254" spans="1:17" ht="14.25" customHeight="1" x14ac:dyDescent="0.2">
      <c r="A254" s="186"/>
      <c r="B254" s="189" t="s">
        <v>1073</v>
      </c>
      <c r="C254" s="189" t="s">
        <v>1072</v>
      </c>
      <c r="D254" s="190" t="s">
        <v>1945</v>
      </c>
      <c r="E254" s="189" t="s">
        <v>2164</v>
      </c>
      <c r="F254" s="187">
        <v>0.28089999999999998</v>
      </c>
      <c r="G254" s="187">
        <v>0.23469999999999999</v>
      </c>
      <c r="H254" s="188">
        <v>0.31459999999999999</v>
      </c>
      <c r="I254" s="187">
        <v>2.0897000000000001</v>
      </c>
      <c r="J254" s="187">
        <v>2.9786000000000001</v>
      </c>
      <c r="K254" s="187">
        <v>0.2903</v>
      </c>
      <c r="L254" s="189" t="s">
        <v>2398</v>
      </c>
      <c r="M254" s="189" t="s">
        <v>2400</v>
      </c>
      <c r="N254" s="189" t="s">
        <v>2400</v>
      </c>
      <c r="O254" s="189" t="s">
        <v>2399</v>
      </c>
      <c r="P254" s="189" t="s">
        <v>2400</v>
      </c>
      <c r="Q254" s="189" t="s">
        <v>2399</v>
      </c>
    </row>
    <row r="255" spans="1:17" ht="14.25" customHeight="1" x14ac:dyDescent="0.2">
      <c r="A255" s="186"/>
      <c r="B255" s="189" t="s">
        <v>1075</v>
      </c>
      <c r="C255" s="189" t="s">
        <v>1074</v>
      </c>
      <c r="D255" s="190" t="s">
        <v>1938</v>
      </c>
      <c r="E255" s="189" t="s">
        <v>2165</v>
      </c>
      <c r="F255" s="187" t="s">
        <v>1940</v>
      </c>
      <c r="G255" s="187" t="s">
        <v>1940</v>
      </c>
      <c r="H255" s="188" t="s">
        <v>1940</v>
      </c>
      <c r="I255" s="187" t="s">
        <v>1940</v>
      </c>
      <c r="J255" s="187" t="s">
        <v>1940</v>
      </c>
      <c r="K255" s="187" t="s">
        <v>1940</v>
      </c>
      <c r="L255" s="189" t="s">
        <v>1940</v>
      </c>
      <c r="M255" s="189" t="s">
        <v>1940</v>
      </c>
      <c r="N255" s="189" t="s">
        <v>1940</v>
      </c>
      <c r="O255" s="189" t="s">
        <v>1940</v>
      </c>
      <c r="P255" s="189" t="s">
        <v>1940</v>
      </c>
      <c r="Q255" s="189" t="s">
        <v>1940</v>
      </c>
    </row>
    <row r="256" spans="1:17" ht="14.25" customHeight="1" x14ac:dyDescent="0.2">
      <c r="A256" s="186"/>
      <c r="B256" s="189" t="s">
        <v>1075</v>
      </c>
      <c r="C256" s="189" t="s">
        <v>1074</v>
      </c>
      <c r="D256" s="190" t="s">
        <v>1941</v>
      </c>
      <c r="E256" s="189" t="s">
        <v>2166</v>
      </c>
      <c r="F256" s="187">
        <v>0.1492</v>
      </c>
      <c r="G256" s="187">
        <v>0.12470000000000001</v>
      </c>
      <c r="H256" s="188">
        <v>0.1671</v>
      </c>
      <c r="I256" s="187">
        <v>1.1101000000000001</v>
      </c>
      <c r="J256" s="187">
        <v>1.5823</v>
      </c>
      <c r="K256" s="187">
        <v>0.15429999999999999</v>
      </c>
      <c r="L256" s="189" t="s">
        <v>2398</v>
      </c>
      <c r="M256" s="189" t="s">
        <v>2400</v>
      </c>
      <c r="N256" s="189" t="s">
        <v>2400</v>
      </c>
      <c r="O256" s="189" t="s">
        <v>2399</v>
      </c>
      <c r="P256" s="189" t="s">
        <v>2400</v>
      </c>
      <c r="Q256" s="189" t="s">
        <v>2399</v>
      </c>
    </row>
    <row r="257" spans="1:17" ht="14.25" customHeight="1" x14ac:dyDescent="0.2">
      <c r="A257" s="186"/>
      <c r="B257" s="189" t="s">
        <v>1075</v>
      </c>
      <c r="C257" s="189" t="s">
        <v>1074</v>
      </c>
      <c r="D257" s="190" t="s">
        <v>1945</v>
      </c>
      <c r="E257" s="189" t="s">
        <v>2167</v>
      </c>
      <c r="F257" s="187">
        <v>0.23349999999999999</v>
      </c>
      <c r="G257" s="187">
        <v>0.1951</v>
      </c>
      <c r="H257" s="188">
        <v>0.26150000000000001</v>
      </c>
      <c r="I257" s="187">
        <v>1.7372000000000001</v>
      </c>
      <c r="J257" s="187">
        <v>2.4761000000000002</v>
      </c>
      <c r="K257" s="187">
        <v>0.24139999999999998</v>
      </c>
      <c r="L257" s="189" t="s">
        <v>2398</v>
      </c>
      <c r="M257" s="189" t="s">
        <v>2400</v>
      </c>
      <c r="N257" s="189" t="s">
        <v>2400</v>
      </c>
      <c r="O257" s="189" t="s">
        <v>2399</v>
      </c>
      <c r="P257" s="189" t="s">
        <v>2400</v>
      </c>
      <c r="Q257" s="189" t="s">
        <v>2399</v>
      </c>
    </row>
    <row r="258" spans="1:17" ht="14.25" customHeight="1" x14ac:dyDescent="0.2">
      <c r="A258" s="186"/>
      <c r="B258" s="189" t="s">
        <v>1077</v>
      </c>
      <c r="C258" s="189" t="s">
        <v>1076</v>
      </c>
      <c r="D258" s="190" t="s">
        <v>1938</v>
      </c>
      <c r="E258" s="189" t="s">
        <v>2168</v>
      </c>
      <c r="F258" s="187" t="s">
        <v>1940</v>
      </c>
      <c r="G258" s="187" t="s">
        <v>1940</v>
      </c>
      <c r="H258" s="188" t="s">
        <v>1940</v>
      </c>
      <c r="I258" s="187" t="s">
        <v>1940</v>
      </c>
      <c r="J258" s="187" t="s">
        <v>1940</v>
      </c>
      <c r="K258" s="187" t="s">
        <v>1940</v>
      </c>
      <c r="L258" s="189" t="s">
        <v>1940</v>
      </c>
      <c r="M258" s="189" t="s">
        <v>1940</v>
      </c>
      <c r="N258" s="189" t="s">
        <v>1940</v>
      </c>
      <c r="O258" s="189" t="s">
        <v>1940</v>
      </c>
      <c r="P258" s="189" t="s">
        <v>1940</v>
      </c>
      <c r="Q258" s="189" t="s">
        <v>1940</v>
      </c>
    </row>
    <row r="259" spans="1:17" ht="14.25" customHeight="1" x14ac:dyDescent="0.2">
      <c r="A259" s="186"/>
      <c r="B259" s="189" t="s">
        <v>1077</v>
      </c>
      <c r="C259" s="189" t="s">
        <v>1076</v>
      </c>
      <c r="D259" s="190" t="s">
        <v>1941</v>
      </c>
      <c r="E259" s="189" t="s">
        <v>2169</v>
      </c>
      <c r="F259" s="187">
        <v>5.8100000000000006E-2</v>
      </c>
      <c r="G259" s="187">
        <v>4.8600000000000004E-2</v>
      </c>
      <c r="H259" s="188">
        <v>6.5100000000000005E-2</v>
      </c>
      <c r="I259" s="187">
        <v>0.43219999999999997</v>
      </c>
      <c r="J259" s="187">
        <v>0.61609999999999998</v>
      </c>
      <c r="K259" s="187">
        <v>6.0100000000000001E-2</v>
      </c>
      <c r="L259" s="189" t="s">
        <v>2398</v>
      </c>
      <c r="M259" s="189" t="s">
        <v>2400</v>
      </c>
      <c r="N259" s="189" t="s">
        <v>2400</v>
      </c>
      <c r="O259" s="189" t="s">
        <v>2399</v>
      </c>
      <c r="P259" s="189" t="s">
        <v>2400</v>
      </c>
      <c r="Q259" s="189" t="s">
        <v>2399</v>
      </c>
    </row>
    <row r="260" spans="1:17" ht="14.25" customHeight="1" x14ac:dyDescent="0.2">
      <c r="A260" s="186"/>
      <c r="B260" s="189" t="s">
        <v>1077</v>
      </c>
      <c r="C260" s="189" t="s">
        <v>1076</v>
      </c>
      <c r="D260" s="190" t="s">
        <v>1945</v>
      </c>
      <c r="E260" s="189" t="s">
        <v>2170</v>
      </c>
      <c r="F260" s="187">
        <v>0.13789999999999999</v>
      </c>
      <c r="G260" s="187">
        <v>0.1152</v>
      </c>
      <c r="H260" s="188">
        <v>0.15439999999999998</v>
      </c>
      <c r="I260" s="187">
        <v>1.0254000000000001</v>
      </c>
      <c r="J260" s="187">
        <v>1.4615</v>
      </c>
      <c r="K260" s="187">
        <v>0.14249999999999999</v>
      </c>
      <c r="L260" s="189" t="s">
        <v>2398</v>
      </c>
      <c r="M260" s="189" t="s">
        <v>2400</v>
      </c>
      <c r="N260" s="189" t="s">
        <v>2400</v>
      </c>
      <c r="O260" s="189" t="s">
        <v>2399</v>
      </c>
      <c r="P260" s="189" t="s">
        <v>2400</v>
      </c>
      <c r="Q260" s="189" t="s">
        <v>2399</v>
      </c>
    </row>
    <row r="261" spans="1:17" ht="14.25" customHeight="1" x14ac:dyDescent="0.2">
      <c r="A261" s="186"/>
      <c r="B261" s="189" t="s">
        <v>1079</v>
      </c>
      <c r="C261" s="189" t="s">
        <v>1078</v>
      </c>
      <c r="D261" s="190" t="s">
        <v>1938</v>
      </c>
      <c r="E261" s="189" t="s">
        <v>2171</v>
      </c>
      <c r="F261" s="187" t="s">
        <v>1940</v>
      </c>
      <c r="G261" s="187" t="s">
        <v>1940</v>
      </c>
      <c r="H261" s="188" t="s">
        <v>1940</v>
      </c>
      <c r="I261" s="187" t="s">
        <v>1940</v>
      </c>
      <c r="J261" s="187" t="s">
        <v>1940</v>
      </c>
      <c r="K261" s="187" t="s">
        <v>1940</v>
      </c>
      <c r="L261" s="189" t="s">
        <v>1940</v>
      </c>
      <c r="M261" s="189" t="s">
        <v>1940</v>
      </c>
      <c r="N261" s="189" t="s">
        <v>1940</v>
      </c>
      <c r="O261" s="189" t="s">
        <v>1940</v>
      </c>
      <c r="P261" s="189" t="s">
        <v>1940</v>
      </c>
      <c r="Q261" s="189" t="s">
        <v>1940</v>
      </c>
    </row>
    <row r="262" spans="1:17" ht="14.25" customHeight="1" x14ac:dyDescent="0.2">
      <c r="A262" s="186"/>
      <c r="B262" s="189" t="s">
        <v>1079</v>
      </c>
      <c r="C262" s="189" t="s">
        <v>1078</v>
      </c>
      <c r="D262" s="190" t="s">
        <v>1941</v>
      </c>
      <c r="E262" s="189" t="s">
        <v>2172</v>
      </c>
      <c r="F262" s="187">
        <v>5.7000000000000002E-2</v>
      </c>
      <c r="G262" s="187">
        <v>4.7600000000000003E-2</v>
      </c>
      <c r="H262" s="188">
        <v>6.3800000000000009E-2</v>
      </c>
      <c r="I262" s="187">
        <v>0.42369999999999997</v>
      </c>
      <c r="J262" s="187">
        <v>0.60399999999999998</v>
      </c>
      <c r="K262" s="187">
        <v>5.8900000000000001E-2</v>
      </c>
      <c r="L262" s="189" t="s">
        <v>2398</v>
      </c>
      <c r="M262" s="189" t="s">
        <v>2400</v>
      </c>
      <c r="N262" s="189" t="s">
        <v>2400</v>
      </c>
      <c r="O262" s="189" t="s">
        <v>2399</v>
      </c>
      <c r="P262" s="189" t="s">
        <v>2400</v>
      </c>
      <c r="Q262" s="189" t="s">
        <v>2399</v>
      </c>
    </row>
    <row r="263" spans="1:17" ht="14.25" customHeight="1" x14ac:dyDescent="0.2">
      <c r="A263" s="186"/>
      <c r="B263" s="189" t="s">
        <v>1079</v>
      </c>
      <c r="C263" s="189" t="s">
        <v>1078</v>
      </c>
      <c r="D263" s="190" t="s">
        <v>1945</v>
      </c>
      <c r="E263" s="189" t="s">
        <v>2173</v>
      </c>
      <c r="F263" s="187">
        <v>0.13629999999999998</v>
      </c>
      <c r="G263" s="187">
        <v>0.1139</v>
      </c>
      <c r="H263" s="188">
        <v>0.15259999999999999</v>
      </c>
      <c r="I263" s="187">
        <v>1.0135000000000001</v>
      </c>
      <c r="J263" s="187">
        <v>1.4445999999999999</v>
      </c>
      <c r="K263" s="187">
        <v>0.14079999999999998</v>
      </c>
      <c r="L263" s="189" t="s">
        <v>2399</v>
      </c>
      <c r="M263" s="189" t="s">
        <v>2400</v>
      </c>
      <c r="N263" s="189" t="s">
        <v>2400</v>
      </c>
      <c r="O263" s="189" t="s">
        <v>2399</v>
      </c>
      <c r="P263" s="189" t="s">
        <v>2400</v>
      </c>
      <c r="Q263" s="189" t="s">
        <v>2399</v>
      </c>
    </row>
    <row r="264" spans="1:17" ht="14.25" customHeight="1" x14ac:dyDescent="0.2">
      <c r="A264" s="186"/>
      <c r="B264" s="189" t="s">
        <v>1081</v>
      </c>
      <c r="C264" s="189" t="s">
        <v>1080</v>
      </c>
      <c r="D264" s="190" t="s">
        <v>1938</v>
      </c>
      <c r="E264" s="189" t="s">
        <v>2174</v>
      </c>
      <c r="F264" s="187" t="s">
        <v>1940</v>
      </c>
      <c r="G264" s="187" t="s">
        <v>1940</v>
      </c>
      <c r="H264" s="188" t="s">
        <v>1940</v>
      </c>
      <c r="I264" s="187" t="s">
        <v>1940</v>
      </c>
      <c r="J264" s="187" t="s">
        <v>1940</v>
      </c>
      <c r="K264" s="187" t="s">
        <v>1940</v>
      </c>
      <c r="L264" s="189" t="s">
        <v>1940</v>
      </c>
      <c r="M264" s="189" t="s">
        <v>1940</v>
      </c>
      <c r="N264" s="189" t="s">
        <v>1940</v>
      </c>
      <c r="O264" s="189" t="s">
        <v>1940</v>
      </c>
      <c r="P264" s="189" t="s">
        <v>1940</v>
      </c>
      <c r="Q264" s="189" t="s">
        <v>1940</v>
      </c>
    </row>
    <row r="265" spans="1:17" ht="14.25" customHeight="1" x14ac:dyDescent="0.2">
      <c r="A265" s="186"/>
      <c r="B265" s="189" t="s">
        <v>1081</v>
      </c>
      <c r="C265" s="189" t="s">
        <v>1080</v>
      </c>
      <c r="D265" s="190" t="s">
        <v>1941</v>
      </c>
      <c r="E265" s="189" t="s">
        <v>2175</v>
      </c>
      <c r="F265" s="187">
        <v>5.8100000000000006E-2</v>
      </c>
      <c r="G265" s="187">
        <v>4.8600000000000004E-2</v>
      </c>
      <c r="H265" s="188">
        <v>6.5100000000000005E-2</v>
      </c>
      <c r="I265" s="187">
        <v>0.43219999999999997</v>
      </c>
      <c r="J265" s="187">
        <v>0.61609999999999998</v>
      </c>
      <c r="K265" s="187">
        <v>6.0100000000000001E-2</v>
      </c>
      <c r="L265" s="189" t="s">
        <v>2398</v>
      </c>
      <c r="M265" s="189" t="s">
        <v>2400</v>
      </c>
      <c r="N265" s="189" t="s">
        <v>2400</v>
      </c>
      <c r="O265" s="189" t="s">
        <v>2399</v>
      </c>
      <c r="P265" s="189" t="s">
        <v>2400</v>
      </c>
      <c r="Q265" s="189" t="s">
        <v>2399</v>
      </c>
    </row>
    <row r="266" spans="1:17" ht="14.25" customHeight="1" x14ac:dyDescent="0.2">
      <c r="A266" s="186"/>
      <c r="B266" s="189" t="s">
        <v>1081</v>
      </c>
      <c r="C266" s="189" t="s">
        <v>1080</v>
      </c>
      <c r="D266" s="190" t="s">
        <v>1945</v>
      </c>
      <c r="E266" s="189" t="s">
        <v>2176</v>
      </c>
      <c r="F266" s="187">
        <v>0.13789999999999999</v>
      </c>
      <c r="G266" s="187">
        <v>0.1152</v>
      </c>
      <c r="H266" s="188">
        <v>0.15439999999999998</v>
      </c>
      <c r="I266" s="187">
        <v>1.0254000000000001</v>
      </c>
      <c r="J266" s="187">
        <v>1.4615</v>
      </c>
      <c r="K266" s="187">
        <v>0.14249999999999999</v>
      </c>
      <c r="L266" s="189" t="s">
        <v>2398</v>
      </c>
      <c r="M266" s="189" t="s">
        <v>2400</v>
      </c>
      <c r="N266" s="189" t="s">
        <v>2400</v>
      </c>
      <c r="O266" s="189" t="s">
        <v>2399</v>
      </c>
      <c r="P266" s="189" t="s">
        <v>2400</v>
      </c>
      <c r="Q266" s="189" t="s">
        <v>2399</v>
      </c>
    </row>
    <row r="267" spans="1:17" ht="14.25" customHeight="1" x14ac:dyDescent="0.2">
      <c r="A267" s="186"/>
      <c r="B267" s="189" t="s">
        <v>1129</v>
      </c>
      <c r="C267" s="189" t="s">
        <v>1128</v>
      </c>
      <c r="D267" s="190" t="s">
        <v>1938</v>
      </c>
      <c r="E267" s="189" t="s">
        <v>2177</v>
      </c>
      <c r="F267" s="187" t="s">
        <v>1940</v>
      </c>
      <c r="G267" s="187" t="s">
        <v>1940</v>
      </c>
      <c r="H267" s="188" t="s">
        <v>1940</v>
      </c>
      <c r="I267" s="187" t="s">
        <v>1940</v>
      </c>
      <c r="J267" s="187" t="s">
        <v>1940</v>
      </c>
      <c r="K267" s="187" t="s">
        <v>1940</v>
      </c>
      <c r="L267" s="189" t="s">
        <v>1940</v>
      </c>
      <c r="M267" s="189" t="s">
        <v>1940</v>
      </c>
      <c r="N267" s="189" t="s">
        <v>1940</v>
      </c>
      <c r="O267" s="189" t="s">
        <v>1940</v>
      </c>
      <c r="P267" s="189" t="s">
        <v>1940</v>
      </c>
      <c r="Q267" s="189" t="s">
        <v>1940</v>
      </c>
    </row>
    <row r="268" spans="1:17" ht="14.25" customHeight="1" x14ac:dyDescent="0.2">
      <c r="A268" s="186"/>
      <c r="B268" s="189" t="s">
        <v>1129</v>
      </c>
      <c r="C268" s="189" t="s">
        <v>1128</v>
      </c>
      <c r="D268" s="190" t="s">
        <v>1945</v>
      </c>
      <c r="E268" s="189" t="s">
        <v>2178</v>
      </c>
      <c r="F268" s="187">
        <v>0.10110000000000001</v>
      </c>
      <c r="G268" s="187">
        <v>8.4500000000000006E-2</v>
      </c>
      <c r="H268" s="188">
        <v>0.11320000000000001</v>
      </c>
      <c r="I268" s="187">
        <v>0.75170000000000003</v>
      </c>
      <c r="J268" s="187">
        <v>1.0713999999999999</v>
      </c>
      <c r="K268" s="187">
        <v>0.10450000000000001</v>
      </c>
      <c r="L268" s="189" t="s">
        <v>2398</v>
      </c>
      <c r="M268" s="189" t="s">
        <v>2400</v>
      </c>
      <c r="N268" s="189" t="s">
        <v>2400</v>
      </c>
      <c r="O268" s="189" t="s">
        <v>2399</v>
      </c>
      <c r="P268" s="189" t="s">
        <v>2400</v>
      </c>
      <c r="Q268" s="189" t="s">
        <v>2399</v>
      </c>
    </row>
    <row r="269" spans="1:17" ht="14.25" customHeight="1" x14ac:dyDescent="0.2">
      <c r="A269" s="186"/>
      <c r="B269" s="189" t="s">
        <v>1131</v>
      </c>
      <c r="C269" s="189" t="s">
        <v>1130</v>
      </c>
      <c r="D269" s="190" t="s">
        <v>1938</v>
      </c>
      <c r="E269" s="189" t="s">
        <v>2179</v>
      </c>
      <c r="F269" s="187" t="s">
        <v>1940</v>
      </c>
      <c r="G269" s="187" t="s">
        <v>1940</v>
      </c>
      <c r="H269" s="188" t="s">
        <v>1940</v>
      </c>
      <c r="I269" s="187" t="s">
        <v>1940</v>
      </c>
      <c r="J269" s="187" t="s">
        <v>1940</v>
      </c>
      <c r="K269" s="187" t="s">
        <v>1940</v>
      </c>
      <c r="L269" s="189" t="s">
        <v>1940</v>
      </c>
      <c r="M269" s="189" t="s">
        <v>1940</v>
      </c>
      <c r="N269" s="189" t="s">
        <v>1940</v>
      </c>
      <c r="O269" s="189" t="s">
        <v>1940</v>
      </c>
      <c r="P269" s="189" t="s">
        <v>1940</v>
      </c>
      <c r="Q269" s="189" t="s">
        <v>1940</v>
      </c>
    </row>
    <row r="270" spans="1:17" ht="14.25" customHeight="1" x14ac:dyDescent="0.2">
      <c r="A270" s="186"/>
      <c r="B270" s="189" t="s">
        <v>1131</v>
      </c>
      <c r="C270" s="189" t="s">
        <v>1130</v>
      </c>
      <c r="D270" s="190" t="s">
        <v>1945</v>
      </c>
      <c r="E270" s="189" t="s">
        <v>2180</v>
      </c>
      <c r="F270" s="187">
        <v>0.35849999999999999</v>
      </c>
      <c r="G270" s="187">
        <v>0.29949999999999999</v>
      </c>
      <c r="H270" s="188">
        <v>0.40139999999999998</v>
      </c>
      <c r="I270" s="187">
        <v>2.6667000000000001</v>
      </c>
      <c r="J270" s="187">
        <v>3.8011000000000004</v>
      </c>
      <c r="K270" s="187">
        <v>0.3705</v>
      </c>
      <c r="L270" s="189" t="s">
        <v>2398</v>
      </c>
      <c r="M270" s="189" t="s">
        <v>2400</v>
      </c>
      <c r="N270" s="189" t="s">
        <v>2400</v>
      </c>
      <c r="O270" s="189" t="s">
        <v>2399</v>
      </c>
      <c r="P270" s="189" t="s">
        <v>2400</v>
      </c>
      <c r="Q270" s="189" t="s">
        <v>2399</v>
      </c>
    </row>
    <row r="271" spans="1:17" ht="14.25" customHeight="1" x14ac:dyDescent="0.2">
      <c r="A271" s="186"/>
      <c r="B271" s="189" t="s">
        <v>1191</v>
      </c>
      <c r="C271" s="189" t="s">
        <v>1190</v>
      </c>
      <c r="D271" s="190" t="s">
        <v>1938</v>
      </c>
      <c r="E271" s="189" t="s">
        <v>2181</v>
      </c>
      <c r="F271" s="187" t="s">
        <v>1940</v>
      </c>
      <c r="G271" s="187" t="s">
        <v>1940</v>
      </c>
      <c r="H271" s="188" t="s">
        <v>1940</v>
      </c>
      <c r="I271" s="187" t="s">
        <v>1940</v>
      </c>
      <c r="J271" s="187" t="s">
        <v>1940</v>
      </c>
      <c r="K271" s="187" t="s">
        <v>1940</v>
      </c>
      <c r="L271" s="189" t="s">
        <v>1940</v>
      </c>
      <c r="M271" s="189" t="s">
        <v>1940</v>
      </c>
      <c r="N271" s="189" t="s">
        <v>1940</v>
      </c>
      <c r="O271" s="189" t="s">
        <v>1940</v>
      </c>
      <c r="P271" s="189" t="s">
        <v>1940</v>
      </c>
      <c r="Q271" s="189" t="s">
        <v>1940</v>
      </c>
    </row>
    <row r="272" spans="1:17" ht="14.25" customHeight="1" x14ac:dyDescent="0.2">
      <c r="A272" s="186"/>
      <c r="B272" s="189" t="s">
        <v>1191</v>
      </c>
      <c r="C272" s="189" t="s">
        <v>1190</v>
      </c>
      <c r="D272" s="190" t="s">
        <v>1941</v>
      </c>
      <c r="E272" s="189" t="s">
        <v>2182</v>
      </c>
      <c r="F272" s="187">
        <v>1.2799999999999999E-2</v>
      </c>
      <c r="G272" s="187">
        <v>1.0699999999999999E-2</v>
      </c>
      <c r="H272" s="188">
        <v>1.43E-2</v>
      </c>
      <c r="I272" s="187">
        <v>9.5000000000000001E-2</v>
      </c>
      <c r="J272" s="187">
        <v>0.13529999999999998</v>
      </c>
      <c r="K272" s="187">
        <v>1.32E-2</v>
      </c>
      <c r="L272" s="189" t="s">
        <v>2398</v>
      </c>
      <c r="M272" s="189" t="s">
        <v>2398</v>
      </c>
      <c r="N272" s="189" t="s">
        <v>2398</v>
      </c>
      <c r="O272" s="189" t="s">
        <v>2398</v>
      </c>
      <c r="P272" s="189" t="s">
        <v>2400</v>
      </c>
      <c r="Q272" s="189" t="s">
        <v>2399</v>
      </c>
    </row>
    <row r="273" spans="1:17" ht="14.25" customHeight="1" x14ac:dyDescent="0.2">
      <c r="A273" s="186"/>
      <c r="B273" s="189" t="s">
        <v>1191</v>
      </c>
      <c r="C273" s="189" t="s">
        <v>1190</v>
      </c>
      <c r="D273" s="190" t="s">
        <v>1945</v>
      </c>
      <c r="E273" s="189" t="s">
        <v>2183</v>
      </c>
      <c r="F273" s="187">
        <v>0.15519999999999998</v>
      </c>
      <c r="G273" s="187">
        <v>0.12959999999999999</v>
      </c>
      <c r="H273" s="188">
        <v>0.17379999999999998</v>
      </c>
      <c r="I273" s="187">
        <v>1.1541999999999999</v>
      </c>
      <c r="J273" s="187">
        <v>1.6451</v>
      </c>
      <c r="K273" s="187">
        <v>0.16039999999999999</v>
      </c>
      <c r="L273" s="189" t="s">
        <v>2398</v>
      </c>
      <c r="M273" s="189" t="s">
        <v>2400</v>
      </c>
      <c r="N273" s="189" t="s">
        <v>2400</v>
      </c>
      <c r="O273" s="189" t="s">
        <v>2399</v>
      </c>
      <c r="P273" s="189" t="s">
        <v>2400</v>
      </c>
      <c r="Q273" s="189" t="s">
        <v>2399</v>
      </c>
    </row>
    <row r="274" spans="1:17" ht="14.25" customHeight="1" x14ac:dyDescent="0.2">
      <c r="A274" s="186"/>
      <c r="B274" s="189" t="s">
        <v>1193</v>
      </c>
      <c r="C274" s="189" t="s">
        <v>1192</v>
      </c>
      <c r="D274" s="190" t="s">
        <v>1938</v>
      </c>
      <c r="E274" s="189" t="s">
        <v>2184</v>
      </c>
      <c r="F274" s="187" t="s">
        <v>1940</v>
      </c>
      <c r="G274" s="187" t="s">
        <v>1940</v>
      </c>
      <c r="H274" s="188" t="s">
        <v>1940</v>
      </c>
      <c r="I274" s="187" t="s">
        <v>1940</v>
      </c>
      <c r="J274" s="187" t="s">
        <v>1940</v>
      </c>
      <c r="K274" s="187" t="s">
        <v>1940</v>
      </c>
      <c r="L274" s="189" t="s">
        <v>1940</v>
      </c>
      <c r="M274" s="189" t="s">
        <v>1940</v>
      </c>
      <c r="N274" s="189" t="s">
        <v>1940</v>
      </c>
      <c r="O274" s="189" t="s">
        <v>1940</v>
      </c>
      <c r="P274" s="189" t="s">
        <v>1940</v>
      </c>
      <c r="Q274" s="189" t="s">
        <v>1940</v>
      </c>
    </row>
    <row r="275" spans="1:17" ht="14.25" customHeight="1" x14ac:dyDescent="0.2">
      <c r="A275" s="186"/>
      <c r="B275" s="189" t="s">
        <v>1193</v>
      </c>
      <c r="C275" s="189" t="s">
        <v>1192</v>
      </c>
      <c r="D275" s="190" t="s">
        <v>1941</v>
      </c>
      <c r="E275" s="189" t="s">
        <v>2185</v>
      </c>
      <c r="F275" s="187">
        <v>3.9900000000000005E-2</v>
      </c>
      <c r="G275" s="187">
        <v>3.3400000000000006E-2</v>
      </c>
      <c r="H275" s="188">
        <v>4.4700000000000004E-2</v>
      </c>
      <c r="I275" s="187">
        <v>0.29659999999999997</v>
      </c>
      <c r="J275" s="187">
        <v>0.42280000000000001</v>
      </c>
      <c r="K275" s="187">
        <v>4.1300000000000003E-2</v>
      </c>
      <c r="L275" s="189" t="s">
        <v>2398</v>
      </c>
      <c r="M275" s="189" t="s">
        <v>2400</v>
      </c>
      <c r="N275" s="189" t="s">
        <v>2400</v>
      </c>
      <c r="O275" s="189" t="s">
        <v>2399</v>
      </c>
      <c r="P275" s="189" t="s">
        <v>2400</v>
      </c>
      <c r="Q275" s="189" t="s">
        <v>2399</v>
      </c>
    </row>
    <row r="276" spans="1:17" ht="14.25" customHeight="1" x14ac:dyDescent="0.2">
      <c r="A276" s="186"/>
      <c r="B276" s="189" t="s">
        <v>1193</v>
      </c>
      <c r="C276" s="189" t="s">
        <v>1192</v>
      </c>
      <c r="D276" s="190" t="s">
        <v>1945</v>
      </c>
      <c r="E276" s="189" t="s">
        <v>2186</v>
      </c>
      <c r="F276" s="187">
        <v>0.25059999999999999</v>
      </c>
      <c r="G276" s="187">
        <v>0.2094</v>
      </c>
      <c r="H276" s="188">
        <v>0.28060000000000002</v>
      </c>
      <c r="I276" s="187">
        <v>1.8643000000000001</v>
      </c>
      <c r="J276" s="187">
        <v>2.6573000000000002</v>
      </c>
      <c r="K276" s="187">
        <v>0.25900000000000001</v>
      </c>
      <c r="L276" s="189" t="s">
        <v>2398</v>
      </c>
      <c r="M276" s="189" t="s">
        <v>2400</v>
      </c>
      <c r="N276" s="189" t="s">
        <v>2400</v>
      </c>
      <c r="O276" s="189" t="s">
        <v>2399</v>
      </c>
      <c r="P276" s="189" t="s">
        <v>2400</v>
      </c>
      <c r="Q276" s="189" t="s">
        <v>2399</v>
      </c>
    </row>
    <row r="277" spans="1:17" ht="14.25" customHeight="1" x14ac:dyDescent="0.2">
      <c r="A277" s="186"/>
      <c r="B277" s="189" t="s">
        <v>1240</v>
      </c>
      <c r="C277" s="189" t="s">
        <v>22</v>
      </c>
      <c r="D277" s="190" t="s">
        <v>1938</v>
      </c>
      <c r="E277" s="189" t="s">
        <v>2187</v>
      </c>
      <c r="F277" s="187" t="s">
        <v>1940</v>
      </c>
      <c r="G277" s="187" t="s">
        <v>1940</v>
      </c>
      <c r="H277" s="188" t="s">
        <v>1940</v>
      </c>
      <c r="I277" s="187" t="s">
        <v>1940</v>
      </c>
      <c r="J277" s="187" t="s">
        <v>1940</v>
      </c>
      <c r="K277" s="187" t="s">
        <v>1940</v>
      </c>
      <c r="L277" s="189" t="s">
        <v>1940</v>
      </c>
      <c r="M277" s="189" t="s">
        <v>1940</v>
      </c>
      <c r="N277" s="189" t="s">
        <v>1940</v>
      </c>
      <c r="O277" s="189" t="s">
        <v>1940</v>
      </c>
      <c r="P277" s="189" t="s">
        <v>1940</v>
      </c>
      <c r="Q277" s="189" t="s">
        <v>1940</v>
      </c>
    </row>
    <row r="278" spans="1:17" ht="14.25" customHeight="1" x14ac:dyDescent="0.2">
      <c r="A278" s="186"/>
      <c r="B278" s="189" t="s">
        <v>1240</v>
      </c>
      <c r="C278" s="189" t="s">
        <v>22</v>
      </c>
      <c r="D278" s="190" t="s">
        <v>1945</v>
      </c>
      <c r="E278" s="189" t="s">
        <v>2188</v>
      </c>
      <c r="F278" s="187">
        <v>0.16669999999999999</v>
      </c>
      <c r="G278" s="187">
        <v>0.13929999999999998</v>
      </c>
      <c r="H278" s="188">
        <v>0.18669999999999998</v>
      </c>
      <c r="I278" s="187">
        <v>1.2401</v>
      </c>
      <c r="J278" s="187">
        <v>1.7676000000000001</v>
      </c>
      <c r="K278" s="187">
        <v>0.17229999999999998</v>
      </c>
      <c r="L278" s="189" t="s">
        <v>2398</v>
      </c>
      <c r="M278" s="189" t="s">
        <v>2400</v>
      </c>
      <c r="N278" s="189" t="s">
        <v>2400</v>
      </c>
      <c r="O278" s="189" t="s">
        <v>2399</v>
      </c>
      <c r="P278" s="189" t="s">
        <v>2400</v>
      </c>
      <c r="Q278" s="189" t="s">
        <v>2399</v>
      </c>
    </row>
    <row r="279" spans="1:17" ht="14.25" customHeight="1" x14ac:dyDescent="0.2">
      <c r="A279" s="186"/>
      <c r="B279" s="189" t="s">
        <v>1242</v>
      </c>
      <c r="C279" s="189" t="s">
        <v>1241</v>
      </c>
      <c r="D279" s="190" t="s">
        <v>1938</v>
      </c>
      <c r="E279" s="189" t="s">
        <v>2189</v>
      </c>
      <c r="F279" s="187" t="s">
        <v>1940</v>
      </c>
      <c r="G279" s="187" t="s">
        <v>1940</v>
      </c>
      <c r="H279" s="188" t="s">
        <v>1940</v>
      </c>
      <c r="I279" s="187" t="s">
        <v>1940</v>
      </c>
      <c r="J279" s="187" t="s">
        <v>1940</v>
      </c>
      <c r="K279" s="187" t="s">
        <v>1940</v>
      </c>
      <c r="L279" s="189" t="s">
        <v>1940</v>
      </c>
      <c r="M279" s="189" t="s">
        <v>1940</v>
      </c>
      <c r="N279" s="189" t="s">
        <v>1940</v>
      </c>
      <c r="O279" s="189" t="s">
        <v>1940</v>
      </c>
      <c r="P279" s="189" t="s">
        <v>1940</v>
      </c>
      <c r="Q279" s="189" t="s">
        <v>1940</v>
      </c>
    </row>
    <row r="280" spans="1:17" ht="14.25" customHeight="1" x14ac:dyDescent="0.2">
      <c r="A280" s="186"/>
      <c r="B280" s="189" t="s">
        <v>1242</v>
      </c>
      <c r="C280" s="189" t="s">
        <v>1241</v>
      </c>
      <c r="D280" s="190" t="s">
        <v>1945</v>
      </c>
      <c r="E280" s="189" t="s">
        <v>2190</v>
      </c>
      <c r="F280" s="187">
        <v>0.23129999999999998</v>
      </c>
      <c r="G280" s="187">
        <v>0.19319999999999998</v>
      </c>
      <c r="H280" s="188">
        <v>0.25900000000000001</v>
      </c>
      <c r="I280" s="187">
        <v>1.7204999999999999</v>
      </c>
      <c r="J280" s="187">
        <v>2.4524000000000004</v>
      </c>
      <c r="K280" s="187">
        <v>0.23909999999999998</v>
      </c>
      <c r="L280" s="189" t="s">
        <v>2398</v>
      </c>
      <c r="M280" s="189" t="s">
        <v>2400</v>
      </c>
      <c r="N280" s="189" t="s">
        <v>2400</v>
      </c>
      <c r="O280" s="189" t="s">
        <v>2399</v>
      </c>
      <c r="P280" s="189" t="s">
        <v>2400</v>
      </c>
      <c r="Q280" s="189" t="s">
        <v>2399</v>
      </c>
    </row>
    <row r="281" spans="1:17" ht="14.25" customHeight="1" x14ac:dyDescent="0.2">
      <c r="A281" s="186"/>
      <c r="B281" s="189" t="s">
        <v>1244</v>
      </c>
      <c r="C281" s="189" t="s">
        <v>1243</v>
      </c>
      <c r="D281" s="190" t="s">
        <v>1938</v>
      </c>
      <c r="E281" s="189" t="s">
        <v>2191</v>
      </c>
      <c r="F281" s="187" t="s">
        <v>1940</v>
      </c>
      <c r="G281" s="187" t="s">
        <v>1940</v>
      </c>
      <c r="H281" s="188" t="s">
        <v>1940</v>
      </c>
      <c r="I281" s="187" t="s">
        <v>1940</v>
      </c>
      <c r="J281" s="187" t="s">
        <v>1940</v>
      </c>
      <c r="K281" s="187" t="s">
        <v>1940</v>
      </c>
      <c r="L281" s="189" t="s">
        <v>1940</v>
      </c>
      <c r="M281" s="189" t="s">
        <v>1940</v>
      </c>
      <c r="N281" s="189" t="s">
        <v>1940</v>
      </c>
      <c r="O281" s="189" t="s">
        <v>1940</v>
      </c>
      <c r="P281" s="189" t="s">
        <v>1940</v>
      </c>
      <c r="Q281" s="189" t="s">
        <v>1940</v>
      </c>
    </row>
    <row r="282" spans="1:17" ht="14.25" customHeight="1" x14ac:dyDescent="0.2">
      <c r="A282" s="186"/>
      <c r="B282" s="189" t="s">
        <v>1244</v>
      </c>
      <c r="C282" s="189" t="s">
        <v>1243</v>
      </c>
      <c r="D282" s="190" t="s">
        <v>1945</v>
      </c>
      <c r="E282" s="189" t="s">
        <v>2192</v>
      </c>
      <c r="F282" s="187">
        <v>0.23129999999999998</v>
      </c>
      <c r="G282" s="187">
        <v>0.19319999999999998</v>
      </c>
      <c r="H282" s="188">
        <v>0.25900000000000001</v>
      </c>
      <c r="I282" s="187">
        <v>1.7204999999999999</v>
      </c>
      <c r="J282" s="187">
        <v>2.4524000000000004</v>
      </c>
      <c r="K282" s="187">
        <v>0.23909999999999998</v>
      </c>
      <c r="L282" s="189" t="s">
        <v>2398</v>
      </c>
      <c r="M282" s="189" t="s">
        <v>2400</v>
      </c>
      <c r="N282" s="189" t="s">
        <v>2400</v>
      </c>
      <c r="O282" s="189" t="s">
        <v>2399</v>
      </c>
      <c r="P282" s="189" t="s">
        <v>2400</v>
      </c>
      <c r="Q282" s="189" t="s">
        <v>2399</v>
      </c>
    </row>
    <row r="283" spans="1:17" ht="14.25" customHeight="1" x14ac:dyDescent="0.2">
      <c r="A283" s="186"/>
      <c r="B283" s="189" t="s">
        <v>1246</v>
      </c>
      <c r="C283" s="189" t="s">
        <v>1245</v>
      </c>
      <c r="D283" s="190" t="s">
        <v>1938</v>
      </c>
      <c r="E283" s="189" t="s">
        <v>2193</v>
      </c>
      <c r="F283" s="187" t="s">
        <v>1940</v>
      </c>
      <c r="G283" s="187" t="s">
        <v>1940</v>
      </c>
      <c r="H283" s="188" t="s">
        <v>1940</v>
      </c>
      <c r="I283" s="187" t="s">
        <v>1940</v>
      </c>
      <c r="J283" s="187" t="s">
        <v>1940</v>
      </c>
      <c r="K283" s="187" t="s">
        <v>1940</v>
      </c>
      <c r="L283" s="189" t="s">
        <v>1940</v>
      </c>
      <c r="M283" s="189" t="s">
        <v>1940</v>
      </c>
      <c r="N283" s="189" t="s">
        <v>1940</v>
      </c>
      <c r="O283" s="189" t="s">
        <v>1940</v>
      </c>
      <c r="P283" s="189" t="s">
        <v>1940</v>
      </c>
      <c r="Q283" s="189" t="s">
        <v>1940</v>
      </c>
    </row>
    <row r="284" spans="1:17" ht="14.25" customHeight="1" x14ac:dyDescent="0.2">
      <c r="A284" s="186"/>
      <c r="B284" s="189" t="s">
        <v>1246</v>
      </c>
      <c r="C284" s="189" t="s">
        <v>1245</v>
      </c>
      <c r="D284" s="190" t="s">
        <v>1945</v>
      </c>
      <c r="E284" s="189" t="s">
        <v>2194</v>
      </c>
      <c r="F284" s="187">
        <v>0.23129999999999998</v>
      </c>
      <c r="G284" s="187">
        <v>0.19319999999999998</v>
      </c>
      <c r="H284" s="188">
        <v>0.25900000000000001</v>
      </c>
      <c r="I284" s="187">
        <v>1.7204999999999999</v>
      </c>
      <c r="J284" s="187">
        <v>2.4524000000000004</v>
      </c>
      <c r="K284" s="187">
        <v>0.23909999999999998</v>
      </c>
      <c r="L284" s="189" t="s">
        <v>2398</v>
      </c>
      <c r="M284" s="189" t="s">
        <v>2400</v>
      </c>
      <c r="N284" s="189" t="s">
        <v>2400</v>
      </c>
      <c r="O284" s="189" t="s">
        <v>2399</v>
      </c>
      <c r="P284" s="189" t="s">
        <v>2400</v>
      </c>
      <c r="Q284" s="189" t="s">
        <v>2399</v>
      </c>
    </row>
    <row r="285" spans="1:17" ht="14.25" customHeight="1" x14ac:dyDescent="0.2">
      <c r="A285" s="186"/>
      <c r="B285" s="189" t="s">
        <v>1248</v>
      </c>
      <c r="C285" s="189" t="s">
        <v>1247</v>
      </c>
      <c r="D285" s="190" t="s">
        <v>1938</v>
      </c>
      <c r="E285" s="189" t="s">
        <v>2195</v>
      </c>
      <c r="F285" s="187" t="s">
        <v>1940</v>
      </c>
      <c r="G285" s="187" t="s">
        <v>1940</v>
      </c>
      <c r="H285" s="188" t="s">
        <v>1940</v>
      </c>
      <c r="I285" s="187" t="s">
        <v>1940</v>
      </c>
      <c r="J285" s="187" t="s">
        <v>1940</v>
      </c>
      <c r="K285" s="187" t="s">
        <v>1940</v>
      </c>
      <c r="L285" s="189" t="s">
        <v>1940</v>
      </c>
      <c r="M285" s="189" t="s">
        <v>1940</v>
      </c>
      <c r="N285" s="189" t="s">
        <v>1940</v>
      </c>
      <c r="O285" s="189" t="s">
        <v>1940</v>
      </c>
      <c r="P285" s="189" t="s">
        <v>1940</v>
      </c>
      <c r="Q285" s="189" t="s">
        <v>1940</v>
      </c>
    </row>
    <row r="286" spans="1:17" ht="14.25" customHeight="1" x14ac:dyDescent="0.2">
      <c r="A286" s="186"/>
      <c r="B286" s="189" t="s">
        <v>1248</v>
      </c>
      <c r="C286" s="189" t="s">
        <v>1247</v>
      </c>
      <c r="D286" s="190" t="s">
        <v>1945</v>
      </c>
      <c r="E286" s="189" t="s">
        <v>2196</v>
      </c>
      <c r="F286" s="187">
        <v>0.24979999999999999</v>
      </c>
      <c r="G286" s="187">
        <v>0.2087</v>
      </c>
      <c r="H286" s="188">
        <v>0.27979999999999999</v>
      </c>
      <c r="I286" s="187">
        <v>1.8583000000000001</v>
      </c>
      <c r="J286" s="187">
        <v>2.6488</v>
      </c>
      <c r="K286" s="187">
        <v>0.25819999999999999</v>
      </c>
      <c r="L286" s="189" t="s">
        <v>2398</v>
      </c>
      <c r="M286" s="189" t="s">
        <v>2400</v>
      </c>
      <c r="N286" s="189" t="s">
        <v>2400</v>
      </c>
      <c r="O286" s="189" t="s">
        <v>2399</v>
      </c>
      <c r="P286" s="189" t="s">
        <v>2400</v>
      </c>
      <c r="Q286" s="189" t="s">
        <v>2399</v>
      </c>
    </row>
    <row r="287" spans="1:17" ht="14.25" customHeight="1" x14ac:dyDescent="0.2">
      <c r="A287" s="186"/>
      <c r="B287" s="189" t="s">
        <v>1374</v>
      </c>
      <c r="C287" s="189" t="s">
        <v>1373</v>
      </c>
      <c r="D287" s="190" t="s">
        <v>1938</v>
      </c>
      <c r="E287" s="189" t="s">
        <v>2197</v>
      </c>
      <c r="F287" s="187" t="s">
        <v>1940</v>
      </c>
      <c r="G287" s="187" t="s">
        <v>1940</v>
      </c>
      <c r="H287" s="188" t="s">
        <v>1940</v>
      </c>
      <c r="I287" s="187" t="s">
        <v>1940</v>
      </c>
      <c r="J287" s="187" t="s">
        <v>1940</v>
      </c>
      <c r="K287" s="187" t="s">
        <v>1940</v>
      </c>
      <c r="L287" s="189" t="s">
        <v>1940</v>
      </c>
      <c r="M287" s="189" t="s">
        <v>1940</v>
      </c>
      <c r="N287" s="189" t="s">
        <v>1940</v>
      </c>
      <c r="O287" s="189" t="s">
        <v>1940</v>
      </c>
      <c r="P287" s="189" t="s">
        <v>1940</v>
      </c>
      <c r="Q287" s="189" t="s">
        <v>1940</v>
      </c>
    </row>
    <row r="288" spans="1:17" ht="14.25" customHeight="1" x14ac:dyDescent="0.2">
      <c r="A288" s="186"/>
      <c r="B288" s="189" t="s">
        <v>1374</v>
      </c>
      <c r="C288" s="189" t="s">
        <v>1373</v>
      </c>
      <c r="D288" s="190" t="s">
        <v>1945</v>
      </c>
      <c r="E288" s="189" t="s">
        <v>2198</v>
      </c>
      <c r="F288" s="187">
        <v>5.0200000000000002E-2</v>
      </c>
      <c r="G288" s="187">
        <v>4.19E-2</v>
      </c>
      <c r="H288" s="188">
        <v>5.62E-2</v>
      </c>
      <c r="I288" s="187">
        <v>0.37290000000000001</v>
      </c>
      <c r="J288" s="187">
        <v>0.53149999999999997</v>
      </c>
      <c r="K288" s="187">
        <v>5.1800000000000006E-2</v>
      </c>
      <c r="L288" s="189" t="s">
        <v>2400</v>
      </c>
      <c r="M288" s="189" t="s">
        <v>2400</v>
      </c>
      <c r="N288" s="189" t="s">
        <v>2400</v>
      </c>
      <c r="O288" s="189" t="s">
        <v>2400</v>
      </c>
      <c r="P288" s="189" t="s">
        <v>2400</v>
      </c>
      <c r="Q288" s="189" t="s">
        <v>2399</v>
      </c>
    </row>
    <row r="289" spans="1:17" ht="14.25" customHeight="1" x14ac:dyDescent="0.2">
      <c r="A289" s="186"/>
      <c r="B289" s="189" t="s">
        <v>1376</v>
      </c>
      <c r="C289" s="189" t="s">
        <v>1375</v>
      </c>
      <c r="D289" s="190" t="s">
        <v>1938</v>
      </c>
      <c r="E289" s="189" t="s">
        <v>2199</v>
      </c>
      <c r="F289" s="187" t="s">
        <v>1940</v>
      </c>
      <c r="G289" s="187" t="s">
        <v>1940</v>
      </c>
      <c r="H289" s="188" t="s">
        <v>1940</v>
      </c>
      <c r="I289" s="187" t="s">
        <v>1940</v>
      </c>
      <c r="J289" s="187" t="s">
        <v>1940</v>
      </c>
      <c r="K289" s="187" t="s">
        <v>1940</v>
      </c>
      <c r="L289" s="189" t="s">
        <v>1940</v>
      </c>
      <c r="M289" s="189" t="s">
        <v>1940</v>
      </c>
      <c r="N289" s="189" t="s">
        <v>1940</v>
      </c>
      <c r="O289" s="189" t="s">
        <v>1940</v>
      </c>
      <c r="P289" s="189" t="s">
        <v>1940</v>
      </c>
      <c r="Q289" s="189" t="s">
        <v>1940</v>
      </c>
    </row>
    <row r="290" spans="1:17" ht="14.25" customHeight="1" x14ac:dyDescent="0.2">
      <c r="A290" s="186"/>
      <c r="B290" s="189" t="s">
        <v>1376</v>
      </c>
      <c r="C290" s="189" t="s">
        <v>1375</v>
      </c>
      <c r="D290" s="190" t="s">
        <v>1945</v>
      </c>
      <c r="E290" s="189" t="s">
        <v>2200</v>
      </c>
      <c r="F290" s="187">
        <v>9.1700000000000004E-2</v>
      </c>
      <c r="G290" s="187">
        <v>7.6600000000000001E-2</v>
      </c>
      <c r="H290" s="188">
        <v>0.1027</v>
      </c>
      <c r="I290" s="187">
        <v>0.68220000000000003</v>
      </c>
      <c r="J290" s="187">
        <v>0.97240000000000004</v>
      </c>
      <c r="K290" s="187">
        <v>9.4800000000000009E-2</v>
      </c>
      <c r="L290" s="189" t="s">
        <v>2398</v>
      </c>
      <c r="M290" s="189" t="s">
        <v>2400</v>
      </c>
      <c r="N290" s="189" t="s">
        <v>2400</v>
      </c>
      <c r="O290" s="189" t="s">
        <v>2399</v>
      </c>
      <c r="P290" s="189" t="s">
        <v>2400</v>
      </c>
      <c r="Q290" s="189" t="s">
        <v>2399</v>
      </c>
    </row>
    <row r="291" spans="1:17" ht="14.25" customHeight="1" x14ac:dyDescent="0.2">
      <c r="A291" s="186"/>
      <c r="B291" s="189" t="s">
        <v>1378</v>
      </c>
      <c r="C291" s="189" t="s">
        <v>1377</v>
      </c>
      <c r="D291" s="190" t="s">
        <v>1938</v>
      </c>
      <c r="E291" s="189" t="s">
        <v>2201</v>
      </c>
      <c r="F291" s="187" t="s">
        <v>1940</v>
      </c>
      <c r="G291" s="187" t="s">
        <v>1940</v>
      </c>
      <c r="H291" s="188" t="s">
        <v>1940</v>
      </c>
      <c r="I291" s="187" t="s">
        <v>1940</v>
      </c>
      <c r="J291" s="187" t="s">
        <v>1940</v>
      </c>
      <c r="K291" s="187" t="s">
        <v>1940</v>
      </c>
      <c r="L291" s="189" t="s">
        <v>1940</v>
      </c>
      <c r="M291" s="189" t="s">
        <v>1940</v>
      </c>
      <c r="N291" s="189" t="s">
        <v>1940</v>
      </c>
      <c r="O291" s="189" t="s">
        <v>1940</v>
      </c>
      <c r="P291" s="189" t="s">
        <v>1940</v>
      </c>
      <c r="Q291" s="189" t="s">
        <v>1940</v>
      </c>
    </row>
    <row r="292" spans="1:17" ht="14.25" customHeight="1" x14ac:dyDescent="0.2">
      <c r="A292" s="186"/>
      <c r="B292" s="189" t="s">
        <v>1378</v>
      </c>
      <c r="C292" s="189" t="s">
        <v>1377</v>
      </c>
      <c r="D292" s="190" t="s">
        <v>1945</v>
      </c>
      <c r="E292" s="189" t="s">
        <v>2202</v>
      </c>
      <c r="F292" s="187">
        <v>9.9100000000000008E-2</v>
      </c>
      <c r="G292" s="187">
        <v>8.2799999999999999E-2</v>
      </c>
      <c r="H292" s="188">
        <v>0.111</v>
      </c>
      <c r="I292" s="187">
        <v>0.73729999999999996</v>
      </c>
      <c r="J292" s="187">
        <v>1.0508999999999999</v>
      </c>
      <c r="K292" s="187">
        <v>0.10250000000000001</v>
      </c>
      <c r="L292" s="189" t="s">
        <v>2398</v>
      </c>
      <c r="M292" s="189" t="s">
        <v>2400</v>
      </c>
      <c r="N292" s="189" t="s">
        <v>2400</v>
      </c>
      <c r="O292" s="189" t="s">
        <v>2399</v>
      </c>
      <c r="P292" s="189" t="s">
        <v>2400</v>
      </c>
      <c r="Q292" s="189" t="s">
        <v>2399</v>
      </c>
    </row>
    <row r="293" spans="1:17" ht="14.25" customHeight="1" x14ac:dyDescent="0.2">
      <c r="A293" s="186"/>
      <c r="B293" s="189" t="s">
        <v>1380</v>
      </c>
      <c r="C293" s="189" t="s">
        <v>1379</v>
      </c>
      <c r="D293" s="190" t="s">
        <v>1938</v>
      </c>
      <c r="E293" s="189" t="s">
        <v>2203</v>
      </c>
      <c r="F293" s="187" t="s">
        <v>1940</v>
      </c>
      <c r="G293" s="187" t="s">
        <v>1940</v>
      </c>
      <c r="H293" s="188" t="s">
        <v>1940</v>
      </c>
      <c r="I293" s="187" t="s">
        <v>1940</v>
      </c>
      <c r="J293" s="187" t="s">
        <v>1940</v>
      </c>
      <c r="K293" s="187" t="s">
        <v>1940</v>
      </c>
      <c r="L293" s="189" t="s">
        <v>1940</v>
      </c>
      <c r="M293" s="189" t="s">
        <v>1940</v>
      </c>
      <c r="N293" s="189" t="s">
        <v>1940</v>
      </c>
      <c r="O293" s="189" t="s">
        <v>1940</v>
      </c>
      <c r="P293" s="189" t="s">
        <v>1940</v>
      </c>
      <c r="Q293" s="189" t="s">
        <v>1940</v>
      </c>
    </row>
    <row r="294" spans="1:17" ht="14.25" customHeight="1" x14ac:dyDescent="0.2">
      <c r="A294" s="186"/>
      <c r="B294" s="189" t="s">
        <v>1380</v>
      </c>
      <c r="C294" s="189" t="s">
        <v>1379</v>
      </c>
      <c r="D294" s="190" t="s">
        <v>1945</v>
      </c>
      <c r="E294" s="189" t="s">
        <v>2204</v>
      </c>
      <c r="F294" s="187">
        <v>7.640000000000001E-2</v>
      </c>
      <c r="G294" s="187">
        <v>6.3800000000000009E-2</v>
      </c>
      <c r="H294" s="188">
        <v>8.5500000000000007E-2</v>
      </c>
      <c r="I294" s="187">
        <v>0.56779999999999997</v>
      </c>
      <c r="J294" s="187">
        <v>0.80930000000000002</v>
      </c>
      <c r="K294" s="187">
        <v>7.8899999999999998E-2</v>
      </c>
      <c r="L294" s="189" t="s">
        <v>2398</v>
      </c>
      <c r="M294" s="189" t="s">
        <v>2400</v>
      </c>
      <c r="N294" s="189" t="s">
        <v>2400</v>
      </c>
      <c r="O294" s="189" t="s">
        <v>2399</v>
      </c>
      <c r="P294" s="189" t="s">
        <v>2400</v>
      </c>
      <c r="Q294" s="189" t="s">
        <v>2399</v>
      </c>
    </row>
    <row r="295" spans="1:17" ht="14.25" customHeight="1" x14ac:dyDescent="0.2">
      <c r="A295" s="186"/>
      <c r="B295" s="189" t="s">
        <v>1382</v>
      </c>
      <c r="C295" s="189" t="s">
        <v>1381</v>
      </c>
      <c r="D295" s="190" t="s">
        <v>1938</v>
      </c>
      <c r="E295" s="189" t="s">
        <v>2205</v>
      </c>
      <c r="F295" s="187" t="s">
        <v>1940</v>
      </c>
      <c r="G295" s="187" t="s">
        <v>1940</v>
      </c>
      <c r="H295" s="188" t="s">
        <v>1940</v>
      </c>
      <c r="I295" s="187" t="s">
        <v>1940</v>
      </c>
      <c r="J295" s="187" t="s">
        <v>1940</v>
      </c>
      <c r="K295" s="187" t="s">
        <v>1940</v>
      </c>
      <c r="L295" s="189" t="s">
        <v>1940</v>
      </c>
      <c r="M295" s="189" t="s">
        <v>1940</v>
      </c>
      <c r="N295" s="189" t="s">
        <v>1940</v>
      </c>
      <c r="O295" s="189" t="s">
        <v>1940</v>
      </c>
      <c r="P295" s="189" t="s">
        <v>1940</v>
      </c>
      <c r="Q295" s="189" t="s">
        <v>1940</v>
      </c>
    </row>
    <row r="296" spans="1:17" ht="14.25" customHeight="1" x14ac:dyDescent="0.2">
      <c r="A296" s="186"/>
      <c r="B296" s="189" t="s">
        <v>1382</v>
      </c>
      <c r="C296" s="189" t="s">
        <v>1381</v>
      </c>
      <c r="D296" s="190" t="s">
        <v>1945</v>
      </c>
      <c r="E296" s="189" t="s">
        <v>2206</v>
      </c>
      <c r="F296" s="187">
        <v>9.9100000000000008E-2</v>
      </c>
      <c r="G296" s="187">
        <v>8.2799999999999999E-2</v>
      </c>
      <c r="H296" s="188">
        <v>0.111</v>
      </c>
      <c r="I296" s="187">
        <v>0.73729999999999996</v>
      </c>
      <c r="J296" s="187">
        <v>1.0508999999999999</v>
      </c>
      <c r="K296" s="187">
        <v>0.10250000000000001</v>
      </c>
      <c r="L296" s="189" t="s">
        <v>2398</v>
      </c>
      <c r="M296" s="189" t="s">
        <v>2400</v>
      </c>
      <c r="N296" s="189" t="s">
        <v>2400</v>
      </c>
      <c r="O296" s="189" t="s">
        <v>2399</v>
      </c>
      <c r="P296" s="189" t="s">
        <v>2400</v>
      </c>
      <c r="Q296" s="189" t="s">
        <v>2399</v>
      </c>
    </row>
    <row r="297" spans="1:17" ht="14.25" customHeight="1" x14ac:dyDescent="0.2">
      <c r="A297" s="186"/>
      <c r="B297" s="189" t="s">
        <v>1384</v>
      </c>
      <c r="C297" s="189" t="s">
        <v>1383</v>
      </c>
      <c r="D297" s="190" t="s">
        <v>1938</v>
      </c>
      <c r="E297" s="189" t="s">
        <v>2207</v>
      </c>
      <c r="F297" s="187" t="s">
        <v>1940</v>
      </c>
      <c r="G297" s="187" t="s">
        <v>1940</v>
      </c>
      <c r="H297" s="188" t="s">
        <v>1940</v>
      </c>
      <c r="I297" s="187" t="s">
        <v>1940</v>
      </c>
      <c r="J297" s="187" t="s">
        <v>1940</v>
      </c>
      <c r="K297" s="187" t="s">
        <v>1940</v>
      </c>
      <c r="L297" s="189" t="s">
        <v>1940</v>
      </c>
      <c r="M297" s="189" t="s">
        <v>1940</v>
      </c>
      <c r="N297" s="189" t="s">
        <v>1940</v>
      </c>
      <c r="O297" s="189" t="s">
        <v>1940</v>
      </c>
      <c r="P297" s="189" t="s">
        <v>1940</v>
      </c>
      <c r="Q297" s="189" t="s">
        <v>1940</v>
      </c>
    </row>
    <row r="298" spans="1:17" ht="14.25" customHeight="1" x14ac:dyDescent="0.2">
      <c r="A298" s="186"/>
      <c r="B298" s="189" t="s">
        <v>1384</v>
      </c>
      <c r="C298" s="189" t="s">
        <v>1383</v>
      </c>
      <c r="D298" s="190" t="s">
        <v>1945</v>
      </c>
      <c r="E298" s="189" t="s">
        <v>2208</v>
      </c>
      <c r="F298" s="187">
        <v>9.9100000000000008E-2</v>
      </c>
      <c r="G298" s="187">
        <v>8.2799999999999999E-2</v>
      </c>
      <c r="H298" s="188">
        <v>0.111</v>
      </c>
      <c r="I298" s="187">
        <v>0.73729999999999996</v>
      </c>
      <c r="J298" s="187">
        <v>1.0508999999999999</v>
      </c>
      <c r="K298" s="187">
        <v>0.10250000000000001</v>
      </c>
      <c r="L298" s="189" t="s">
        <v>2398</v>
      </c>
      <c r="M298" s="189" t="s">
        <v>2400</v>
      </c>
      <c r="N298" s="189" t="s">
        <v>2400</v>
      </c>
      <c r="O298" s="189" t="s">
        <v>2399</v>
      </c>
      <c r="P298" s="189" t="s">
        <v>2400</v>
      </c>
      <c r="Q298" s="189" t="s">
        <v>2399</v>
      </c>
    </row>
    <row r="299" spans="1:17" ht="14.25" customHeight="1" x14ac:dyDescent="0.2">
      <c r="A299" s="186"/>
      <c r="B299" s="189" t="s">
        <v>144</v>
      </c>
      <c r="C299" s="189" t="s">
        <v>25</v>
      </c>
      <c r="D299" s="190" t="s">
        <v>1938</v>
      </c>
      <c r="E299" s="189" t="s">
        <v>2209</v>
      </c>
      <c r="F299" s="187" t="s">
        <v>1940</v>
      </c>
      <c r="G299" s="187" t="s">
        <v>1940</v>
      </c>
      <c r="H299" s="188" t="s">
        <v>1940</v>
      </c>
      <c r="I299" s="187" t="s">
        <v>1940</v>
      </c>
      <c r="J299" s="187" t="s">
        <v>1940</v>
      </c>
      <c r="K299" s="187" t="s">
        <v>1940</v>
      </c>
      <c r="L299" s="189" t="s">
        <v>1940</v>
      </c>
      <c r="M299" s="189" t="s">
        <v>1940</v>
      </c>
      <c r="N299" s="189" t="s">
        <v>1940</v>
      </c>
      <c r="O299" s="189" t="s">
        <v>1940</v>
      </c>
      <c r="P299" s="189" t="s">
        <v>1940</v>
      </c>
      <c r="Q299" s="189" t="s">
        <v>1940</v>
      </c>
    </row>
    <row r="300" spans="1:17" ht="14.25" customHeight="1" x14ac:dyDescent="0.2">
      <c r="A300" s="186"/>
      <c r="B300" s="189" t="s">
        <v>144</v>
      </c>
      <c r="C300" s="189" t="s">
        <v>25</v>
      </c>
      <c r="D300" s="190" t="s">
        <v>1945</v>
      </c>
      <c r="E300" s="189" t="s">
        <v>2210</v>
      </c>
      <c r="F300" s="187">
        <v>1.5900000000000001E-2</v>
      </c>
      <c r="G300" s="187">
        <v>1.3299999999999999E-2</v>
      </c>
      <c r="H300" s="188">
        <v>1.78E-2</v>
      </c>
      <c r="I300" s="187">
        <v>0.1182</v>
      </c>
      <c r="J300" s="187">
        <v>0.16849999999999998</v>
      </c>
      <c r="K300" s="187">
        <v>1.6500000000000001E-2</v>
      </c>
      <c r="L300" s="189" t="s">
        <v>2398</v>
      </c>
      <c r="M300" s="189" t="s">
        <v>2398</v>
      </c>
      <c r="N300" s="189" t="s">
        <v>2398</v>
      </c>
      <c r="O300" s="189" t="s">
        <v>2398</v>
      </c>
      <c r="P300" s="189" t="s">
        <v>2400</v>
      </c>
      <c r="Q300" s="189" t="s">
        <v>2399</v>
      </c>
    </row>
    <row r="301" spans="1:17" ht="14.25" customHeight="1" x14ac:dyDescent="0.2">
      <c r="A301" s="186"/>
      <c r="B301" s="189" t="s">
        <v>1386</v>
      </c>
      <c r="C301" s="189" t="s">
        <v>1385</v>
      </c>
      <c r="D301" s="190" t="s">
        <v>1938</v>
      </c>
      <c r="E301" s="189" t="s">
        <v>2211</v>
      </c>
      <c r="F301" s="187" t="s">
        <v>1940</v>
      </c>
      <c r="G301" s="187" t="s">
        <v>1940</v>
      </c>
      <c r="H301" s="188" t="s">
        <v>1940</v>
      </c>
      <c r="I301" s="187" t="s">
        <v>1940</v>
      </c>
      <c r="J301" s="187" t="s">
        <v>1940</v>
      </c>
      <c r="K301" s="187" t="s">
        <v>1940</v>
      </c>
      <c r="L301" s="189" t="s">
        <v>1940</v>
      </c>
      <c r="M301" s="189" t="s">
        <v>1940</v>
      </c>
      <c r="N301" s="189" t="s">
        <v>1940</v>
      </c>
      <c r="O301" s="189" t="s">
        <v>1940</v>
      </c>
      <c r="P301" s="189" t="s">
        <v>1940</v>
      </c>
      <c r="Q301" s="189" t="s">
        <v>1940</v>
      </c>
    </row>
    <row r="302" spans="1:17" ht="14.25" customHeight="1" x14ac:dyDescent="0.2">
      <c r="A302" s="186"/>
      <c r="B302" s="189" t="s">
        <v>1386</v>
      </c>
      <c r="C302" s="189" t="s">
        <v>1385</v>
      </c>
      <c r="D302" s="190" t="s">
        <v>1941</v>
      </c>
      <c r="E302" s="189" t="s">
        <v>2212</v>
      </c>
      <c r="F302" s="187">
        <v>6.7799999999999999E-2</v>
      </c>
      <c r="G302" s="187">
        <v>5.67E-2</v>
      </c>
      <c r="H302" s="188">
        <v>7.5900000000000009E-2</v>
      </c>
      <c r="I302" s="187">
        <v>0.50409999999999999</v>
      </c>
      <c r="J302" s="187">
        <v>0.71860000000000002</v>
      </c>
      <c r="K302" s="187">
        <v>7.010000000000001E-2</v>
      </c>
      <c r="L302" s="189" t="s">
        <v>2398</v>
      </c>
      <c r="M302" s="189" t="s">
        <v>2400</v>
      </c>
      <c r="N302" s="189" t="s">
        <v>2400</v>
      </c>
      <c r="O302" s="189" t="s">
        <v>2399</v>
      </c>
      <c r="P302" s="189" t="s">
        <v>2400</v>
      </c>
      <c r="Q302" s="189" t="s">
        <v>2399</v>
      </c>
    </row>
    <row r="303" spans="1:17" ht="14.25" customHeight="1" x14ac:dyDescent="0.2">
      <c r="A303" s="186"/>
      <c r="B303" s="189" t="s">
        <v>1386</v>
      </c>
      <c r="C303" s="189" t="s">
        <v>1385</v>
      </c>
      <c r="D303" s="190" t="s">
        <v>1945</v>
      </c>
      <c r="E303" s="189" t="s">
        <v>2213</v>
      </c>
      <c r="F303" s="187">
        <v>0.40149999999999997</v>
      </c>
      <c r="G303" s="187">
        <v>0.33549999999999996</v>
      </c>
      <c r="H303" s="188">
        <v>0.4496</v>
      </c>
      <c r="I303" s="187">
        <v>2.9870000000000001</v>
      </c>
      <c r="J303" s="187">
        <v>4.2576000000000001</v>
      </c>
      <c r="K303" s="187">
        <v>0.41499999999999998</v>
      </c>
      <c r="L303" s="189" t="s">
        <v>2398</v>
      </c>
      <c r="M303" s="189" t="s">
        <v>2400</v>
      </c>
      <c r="N303" s="189" t="s">
        <v>2400</v>
      </c>
      <c r="O303" s="189" t="s">
        <v>2399</v>
      </c>
      <c r="P303" s="189" t="s">
        <v>2400</v>
      </c>
      <c r="Q303" s="189" t="s">
        <v>2399</v>
      </c>
    </row>
    <row r="304" spans="1:17" ht="14.25" customHeight="1" x14ac:dyDescent="0.2">
      <c r="A304" s="186"/>
      <c r="B304" s="189" t="s">
        <v>1388</v>
      </c>
      <c r="C304" s="189" t="s">
        <v>1387</v>
      </c>
      <c r="D304" s="190" t="s">
        <v>1938</v>
      </c>
      <c r="E304" s="189" t="s">
        <v>2214</v>
      </c>
      <c r="F304" s="187" t="s">
        <v>1940</v>
      </c>
      <c r="G304" s="187" t="s">
        <v>1940</v>
      </c>
      <c r="H304" s="188" t="s">
        <v>1940</v>
      </c>
      <c r="I304" s="187" t="s">
        <v>1940</v>
      </c>
      <c r="J304" s="187" t="s">
        <v>1940</v>
      </c>
      <c r="K304" s="187" t="s">
        <v>1940</v>
      </c>
      <c r="L304" s="189" t="s">
        <v>1940</v>
      </c>
      <c r="M304" s="189" t="s">
        <v>1940</v>
      </c>
      <c r="N304" s="189" t="s">
        <v>1940</v>
      </c>
      <c r="O304" s="189" t="s">
        <v>1940</v>
      </c>
      <c r="P304" s="189" t="s">
        <v>1940</v>
      </c>
      <c r="Q304" s="189" t="s">
        <v>1940</v>
      </c>
    </row>
    <row r="305" spans="1:17" ht="14.25" customHeight="1" x14ac:dyDescent="0.2">
      <c r="A305" s="186"/>
      <c r="B305" s="189" t="s">
        <v>1388</v>
      </c>
      <c r="C305" s="189" t="s">
        <v>1387</v>
      </c>
      <c r="D305" s="190" t="s">
        <v>1941</v>
      </c>
      <c r="E305" s="189" t="s">
        <v>2215</v>
      </c>
      <c r="F305" s="187">
        <v>6.7799999999999999E-2</v>
      </c>
      <c r="G305" s="187">
        <v>5.67E-2</v>
      </c>
      <c r="H305" s="188">
        <v>7.5900000000000009E-2</v>
      </c>
      <c r="I305" s="187">
        <v>0.50409999999999999</v>
      </c>
      <c r="J305" s="187">
        <v>0.71860000000000002</v>
      </c>
      <c r="K305" s="187">
        <v>7.010000000000001E-2</v>
      </c>
      <c r="L305" s="189" t="s">
        <v>2398</v>
      </c>
      <c r="M305" s="189" t="s">
        <v>2400</v>
      </c>
      <c r="N305" s="189" t="s">
        <v>2400</v>
      </c>
      <c r="O305" s="189" t="s">
        <v>2399</v>
      </c>
      <c r="P305" s="189" t="s">
        <v>2400</v>
      </c>
      <c r="Q305" s="189" t="s">
        <v>2399</v>
      </c>
    </row>
    <row r="306" spans="1:17" ht="14.25" customHeight="1" x14ac:dyDescent="0.2">
      <c r="A306" s="186"/>
      <c r="B306" s="189" t="s">
        <v>1388</v>
      </c>
      <c r="C306" s="189" t="s">
        <v>1387</v>
      </c>
      <c r="D306" s="190" t="s">
        <v>1945</v>
      </c>
      <c r="E306" s="189" t="s">
        <v>2216</v>
      </c>
      <c r="F306" s="187">
        <v>0.40149999999999997</v>
      </c>
      <c r="G306" s="187">
        <v>0.33549999999999996</v>
      </c>
      <c r="H306" s="188">
        <v>0.4496</v>
      </c>
      <c r="I306" s="187">
        <v>2.9870000000000001</v>
      </c>
      <c r="J306" s="187">
        <v>4.2576000000000001</v>
      </c>
      <c r="K306" s="187">
        <v>0.41499999999999998</v>
      </c>
      <c r="L306" s="189" t="s">
        <v>2398</v>
      </c>
      <c r="M306" s="189" t="s">
        <v>2400</v>
      </c>
      <c r="N306" s="189" t="s">
        <v>2400</v>
      </c>
      <c r="O306" s="189" t="s">
        <v>2399</v>
      </c>
      <c r="P306" s="189" t="s">
        <v>2400</v>
      </c>
      <c r="Q306" s="189" t="s">
        <v>2399</v>
      </c>
    </row>
    <row r="307" spans="1:17" ht="14.25" customHeight="1" x14ac:dyDescent="0.2">
      <c r="A307" s="186"/>
      <c r="B307" s="189" t="s">
        <v>1390</v>
      </c>
      <c r="C307" s="189" t="s">
        <v>1389</v>
      </c>
      <c r="D307" s="190" t="s">
        <v>1938</v>
      </c>
      <c r="E307" s="189" t="s">
        <v>2217</v>
      </c>
      <c r="F307" s="187" t="s">
        <v>1940</v>
      </c>
      <c r="G307" s="187" t="s">
        <v>1940</v>
      </c>
      <c r="H307" s="188" t="s">
        <v>1940</v>
      </c>
      <c r="I307" s="187" t="s">
        <v>1940</v>
      </c>
      <c r="J307" s="187" t="s">
        <v>1940</v>
      </c>
      <c r="K307" s="187" t="s">
        <v>1940</v>
      </c>
      <c r="L307" s="189" t="s">
        <v>1940</v>
      </c>
      <c r="M307" s="189" t="s">
        <v>1940</v>
      </c>
      <c r="N307" s="189" t="s">
        <v>1940</v>
      </c>
      <c r="O307" s="189" t="s">
        <v>1940</v>
      </c>
      <c r="P307" s="189" t="s">
        <v>1940</v>
      </c>
      <c r="Q307" s="189" t="s">
        <v>1940</v>
      </c>
    </row>
    <row r="308" spans="1:17" ht="14.25" customHeight="1" x14ac:dyDescent="0.2">
      <c r="A308" s="186"/>
      <c r="B308" s="189" t="s">
        <v>1390</v>
      </c>
      <c r="C308" s="189" t="s">
        <v>1389</v>
      </c>
      <c r="D308" s="190" t="s">
        <v>1941</v>
      </c>
      <c r="E308" s="189" t="s">
        <v>2218</v>
      </c>
      <c r="F308" s="187">
        <v>6.7799999999999999E-2</v>
      </c>
      <c r="G308" s="187">
        <v>5.67E-2</v>
      </c>
      <c r="H308" s="188">
        <v>7.5900000000000009E-2</v>
      </c>
      <c r="I308" s="187">
        <v>0.50409999999999999</v>
      </c>
      <c r="J308" s="187">
        <v>0.71860000000000002</v>
      </c>
      <c r="K308" s="187">
        <v>7.010000000000001E-2</v>
      </c>
      <c r="L308" s="189" t="s">
        <v>2398</v>
      </c>
      <c r="M308" s="189" t="s">
        <v>2400</v>
      </c>
      <c r="N308" s="189" t="s">
        <v>2400</v>
      </c>
      <c r="O308" s="189" t="s">
        <v>2399</v>
      </c>
      <c r="P308" s="189" t="s">
        <v>2400</v>
      </c>
      <c r="Q308" s="189" t="s">
        <v>2399</v>
      </c>
    </row>
    <row r="309" spans="1:17" ht="14.25" customHeight="1" x14ac:dyDescent="0.2">
      <c r="A309" s="186"/>
      <c r="B309" s="189" t="s">
        <v>1390</v>
      </c>
      <c r="C309" s="189" t="s">
        <v>1389</v>
      </c>
      <c r="D309" s="190" t="s">
        <v>1945</v>
      </c>
      <c r="E309" s="189" t="s">
        <v>2219</v>
      </c>
      <c r="F309" s="187">
        <v>0.40149999999999997</v>
      </c>
      <c r="G309" s="187">
        <v>0.33549999999999996</v>
      </c>
      <c r="H309" s="188">
        <v>0.4496</v>
      </c>
      <c r="I309" s="187">
        <v>2.9870000000000001</v>
      </c>
      <c r="J309" s="187">
        <v>4.2576000000000001</v>
      </c>
      <c r="K309" s="187">
        <v>0.41499999999999998</v>
      </c>
      <c r="L309" s="189" t="s">
        <v>2398</v>
      </c>
      <c r="M309" s="189" t="s">
        <v>2400</v>
      </c>
      <c r="N309" s="189" t="s">
        <v>2400</v>
      </c>
      <c r="O309" s="189" t="s">
        <v>2399</v>
      </c>
      <c r="P309" s="189" t="s">
        <v>2400</v>
      </c>
      <c r="Q309" s="189" t="s">
        <v>2399</v>
      </c>
    </row>
    <row r="310" spans="1:17" ht="14.25" customHeight="1" x14ac:dyDescent="0.2">
      <c r="A310" s="186"/>
      <c r="B310" s="189" t="s">
        <v>1392</v>
      </c>
      <c r="C310" s="189" t="s">
        <v>1391</v>
      </c>
      <c r="D310" s="190" t="s">
        <v>1938</v>
      </c>
      <c r="E310" s="189" t="s">
        <v>2220</v>
      </c>
      <c r="F310" s="187" t="s">
        <v>1940</v>
      </c>
      <c r="G310" s="187" t="s">
        <v>1940</v>
      </c>
      <c r="H310" s="188" t="s">
        <v>1940</v>
      </c>
      <c r="I310" s="187" t="s">
        <v>1940</v>
      </c>
      <c r="J310" s="187" t="s">
        <v>1940</v>
      </c>
      <c r="K310" s="187" t="s">
        <v>1940</v>
      </c>
      <c r="L310" s="189" t="s">
        <v>1940</v>
      </c>
      <c r="M310" s="189" t="s">
        <v>1940</v>
      </c>
      <c r="N310" s="189" t="s">
        <v>1940</v>
      </c>
      <c r="O310" s="189" t="s">
        <v>1940</v>
      </c>
      <c r="P310" s="189" t="s">
        <v>1940</v>
      </c>
      <c r="Q310" s="189" t="s">
        <v>1940</v>
      </c>
    </row>
    <row r="311" spans="1:17" ht="14.25" customHeight="1" x14ac:dyDescent="0.2">
      <c r="A311" s="186"/>
      <c r="B311" s="189" t="s">
        <v>1392</v>
      </c>
      <c r="C311" s="189" t="s">
        <v>1391</v>
      </c>
      <c r="D311" s="190" t="s">
        <v>1941</v>
      </c>
      <c r="E311" s="189" t="s">
        <v>2221</v>
      </c>
      <c r="F311" s="187">
        <v>6.720000000000001E-2</v>
      </c>
      <c r="G311" s="187">
        <v>5.6100000000000004E-2</v>
      </c>
      <c r="H311" s="188">
        <v>7.5200000000000003E-2</v>
      </c>
      <c r="I311" s="187">
        <v>0.49940000000000001</v>
      </c>
      <c r="J311" s="187">
        <v>0.71179999999999999</v>
      </c>
      <c r="K311" s="187">
        <v>6.9400000000000003E-2</v>
      </c>
      <c r="L311" s="189" t="s">
        <v>2398</v>
      </c>
      <c r="M311" s="189" t="s">
        <v>2400</v>
      </c>
      <c r="N311" s="189" t="s">
        <v>2400</v>
      </c>
      <c r="O311" s="189" t="s">
        <v>2399</v>
      </c>
      <c r="P311" s="189" t="s">
        <v>2400</v>
      </c>
      <c r="Q311" s="189" t="s">
        <v>2399</v>
      </c>
    </row>
    <row r="312" spans="1:17" ht="14.25" customHeight="1" x14ac:dyDescent="0.2">
      <c r="A312" s="186"/>
      <c r="B312" s="189" t="s">
        <v>1392</v>
      </c>
      <c r="C312" s="189" t="s">
        <v>1391</v>
      </c>
      <c r="D312" s="190" t="s">
        <v>1945</v>
      </c>
      <c r="E312" s="189" t="s">
        <v>2222</v>
      </c>
      <c r="F312" s="187">
        <v>0.40039999999999998</v>
      </c>
      <c r="G312" s="187">
        <v>0.33449999999999996</v>
      </c>
      <c r="H312" s="188">
        <v>0.44839999999999997</v>
      </c>
      <c r="I312" s="187">
        <v>2.9787000000000003</v>
      </c>
      <c r="J312" s="187">
        <v>4.2458</v>
      </c>
      <c r="K312" s="187">
        <v>0.4138</v>
      </c>
      <c r="L312" s="189" t="s">
        <v>2398</v>
      </c>
      <c r="M312" s="189" t="s">
        <v>2400</v>
      </c>
      <c r="N312" s="189" t="s">
        <v>2400</v>
      </c>
      <c r="O312" s="189" t="s">
        <v>2399</v>
      </c>
      <c r="P312" s="189" t="s">
        <v>2400</v>
      </c>
      <c r="Q312" s="189" t="s">
        <v>2399</v>
      </c>
    </row>
    <row r="313" spans="1:17" ht="14.25" customHeight="1" x14ac:dyDescent="0.2">
      <c r="A313" s="186"/>
      <c r="B313" s="189" t="s">
        <v>1412</v>
      </c>
      <c r="C313" s="189" t="s">
        <v>1411</v>
      </c>
      <c r="D313" s="190" t="s">
        <v>1938</v>
      </c>
      <c r="E313" s="189" t="s">
        <v>2421</v>
      </c>
      <c r="F313" s="187" t="s">
        <v>1940</v>
      </c>
      <c r="G313" s="187" t="s">
        <v>1940</v>
      </c>
      <c r="H313" s="188" t="s">
        <v>1940</v>
      </c>
      <c r="I313" s="187" t="s">
        <v>1940</v>
      </c>
      <c r="J313" s="187" t="s">
        <v>1940</v>
      </c>
      <c r="K313" s="187" t="s">
        <v>1940</v>
      </c>
      <c r="L313" s="189" t="s">
        <v>1940</v>
      </c>
      <c r="M313" s="189" t="s">
        <v>1940</v>
      </c>
      <c r="N313" s="189" t="s">
        <v>1940</v>
      </c>
      <c r="O313" s="189" t="s">
        <v>1940</v>
      </c>
      <c r="P313" s="189" t="s">
        <v>1940</v>
      </c>
      <c r="Q313" s="189" t="s">
        <v>1940</v>
      </c>
    </row>
    <row r="314" spans="1:17" ht="14.25" customHeight="1" x14ac:dyDescent="0.2">
      <c r="A314" s="186"/>
      <c r="B314" s="189" t="s">
        <v>1412</v>
      </c>
      <c r="C314" s="189" t="s">
        <v>1411</v>
      </c>
      <c r="D314" s="190" t="s">
        <v>1945</v>
      </c>
      <c r="E314" s="189" t="s">
        <v>2420</v>
      </c>
      <c r="F314" s="187">
        <v>0</v>
      </c>
      <c r="G314" s="187">
        <v>0</v>
      </c>
      <c r="H314" s="188">
        <v>0</v>
      </c>
      <c r="I314" s="187">
        <v>0</v>
      </c>
      <c r="J314" s="187">
        <v>0</v>
      </c>
      <c r="K314" s="187">
        <v>0</v>
      </c>
      <c r="L314" s="189" t="s">
        <v>2407</v>
      </c>
      <c r="M314" s="189" t="s">
        <v>2407</v>
      </c>
      <c r="N314" s="189" t="s">
        <v>2407</v>
      </c>
      <c r="O314" s="189" t="s">
        <v>2407</v>
      </c>
      <c r="P314" s="189" t="s">
        <v>2407</v>
      </c>
      <c r="Q314" s="189" t="s">
        <v>2407</v>
      </c>
    </row>
    <row r="315" spans="1:17" ht="14.25" customHeight="1" x14ac:dyDescent="0.2">
      <c r="A315" s="186"/>
      <c r="B315" s="189" t="s">
        <v>1414</v>
      </c>
      <c r="C315" s="189" t="s">
        <v>1413</v>
      </c>
      <c r="D315" s="190" t="s">
        <v>1938</v>
      </c>
      <c r="E315" s="189" t="s">
        <v>2419</v>
      </c>
      <c r="F315" s="187" t="s">
        <v>1940</v>
      </c>
      <c r="G315" s="187" t="s">
        <v>1940</v>
      </c>
      <c r="H315" s="188" t="s">
        <v>1940</v>
      </c>
      <c r="I315" s="187" t="s">
        <v>1940</v>
      </c>
      <c r="J315" s="187" t="s">
        <v>1940</v>
      </c>
      <c r="K315" s="187" t="s">
        <v>1940</v>
      </c>
      <c r="L315" s="189" t="s">
        <v>1940</v>
      </c>
      <c r="M315" s="189" t="s">
        <v>1940</v>
      </c>
      <c r="N315" s="189" t="s">
        <v>1940</v>
      </c>
      <c r="O315" s="189" t="s">
        <v>1940</v>
      </c>
      <c r="P315" s="189" t="s">
        <v>1940</v>
      </c>
      <c r="Q315" s="189" t="s">
        <v>1940</v>
      </c>
    </row>
    <row r="316" spans="1:17" ht="14.25" customHeight="1" x14ac:dyDescent="0.2">
      <c r="A316" s="186"/>
      <c r="B316" s="189" t="s">
        <v>1414</v>
      </c>
      <c r="C316" s="189" t="s">
        <v>1413</v>
      </c>
      <c r="D316" s="190" t="s">
        <v>1945</v>
      </c>
      <c r="E316" s="189" t="s">
        <v>2418</v>
      </c>
      <c r="F316" s="187">
        <v>0</v>
      </c>
      <c r="G316" s="187">
        <v>0</v>
      </c>
      <c r="H316" s="188">
        <v>0</v>
      </c>
      <c r="I316" s="187">
        <v>0</v>
      </c>
      <c r="J316" s="187">
        <v>0</v>
      </c>
      <c r="K316" s="187">
        <v>0</v>
      </c>
      <c r="L316" s="189" t="s">
        <v>2407</v>
      </c>
      <c r="M316" s="189" t="s">
        <v>2407</v>
      </c>
      <c r="N316" s="189" t="s">
        <v>2407</v>
      </c>
      <c r="O316" s="189" t="s">
        <v>2407</v>
      </c>
      <c r="P316" s="189" t="s">
        <v>2407</v>
      </c>
      <c r="Q316" s="189" t="s">
        <v>2407</v>
      </c>
    </row>
    <row r="317" spans="1:17" ht="14.25" customHeight="1" x14ac:dyDescent="0.2">
      <c r="A317" s="186"/>
      <c r="B317" s="189" t="s">
        <v>1416</v>
      </c>
      <c r="C317" s="189" t="s">
        <v>1415</v>
      </c>
      <c r="D317" s="190" t="s">
        <v>1938</v>
      </c>
      <c r="E317" s="189" t="s">
        <v>2417</v>
      </c>
      <c r="F317" s="187" t="s">
        <v>1940</v>
      </c>
      <c r="G317" s="187" t="s">
        <v>1940</v>
      </c>
      <c r="H317" s="188" t="s">
        <v>1940</v>
      </c>
      <c r="I317" s="187" t="s">
        <v>1940</v>
      </c>
      <c r="J317" s="187" t="s">
        <v>1940</v>
      </c>
      <c r="K317" s="187" t="s">
        <v>1940</v>
      </c>
      <c r="L317" s="189" t="s">
        <v>1940</v>
      </c>
      <c r="M317" s="189" t="s">
        <v>1940</v>
      </c>
      <c r="N317" s="189" t="s">
        <v>1940</v>
      </c>
      <c r="O317" s="189" t="s">
        <v>1940</v>
      </c>
      <c r="P317" s="189" t="s">
        <v>1940</v>
      </c>
      <c r="Q317" s="189" t="s">
        <v>1940</v>
      </c>
    </row>
    <row r="318" spans="1:17" ht="14.25" customHeight="1" x14ac:dyDescent="0.2">
      <c r="A318" s="186"/>
      <c r="B318" s="189" t="s">
        <v>1416</v>
      </c>
      <c r="C318" s="189" t="s">
        <v>1415</v>
      </c>
      <c r="D318" s="190" t="s">
        <v>1945</v>
      </c>
      <c r="E318" s="189" t="s">
        <v>2416</v>
      </c>
      <c r="F318" s="187">
        <v>0</v>
      </c>
      <c r="G318" s="187">
        <v>0</v>
      </c>
      <c r="H318" s="188">
        <v>0</v>
      </c>
      <c r="I318" s="187">
        <v>0</v>
      </c>
      <c r="J318" s="187">
        <v>0</v>
      </c>
      <c r="K318" s="187">
        <v>0</v>
      </c>
      <c r="L318" s="189" t="s">
        <v>2407</v>
      </c>
      <c r="M318" s="189" t="s">
        <v>2407</v>
      </c>
      <c r="N318" s="189" t="s">
        <v>2407</v>
      </c>
      <c r="O318" s="189" t="s">
        <v>2407</v>
      </c>
      <c r="P318" s="189" t="s">
        <v>2407</v>
      </c>
      <c r="Q318" s="189" t="s">
        <v>2407</v>
      </c>
    </row>
    <row r="319" spans="1:17" ht="14.25" customHeight="1" x14ac:dyDescent="0.2">
      <c r="A319" s="186"/>
      <c r="B319" s="189" t="s">
        <v>1418</v>
      </c>
      <c r="C319" s="189" t="s">
        <v>1417</v>
      </c>
      <c r="D319" s="190" t="s">
        <v>1938</v>
      </c>
      <c r="E319" s="189" t="s">
        <v>2415</v>
      </c>
      <c r="F319" s="187" t="s">
        <v>1940</v>
      </c>
      <c r="G319" s="187" t="s">
        <v>1940</v>
      </c>
      <c r="H319" s="188" t="s">
        <v>1940</v>
      </c>
      <c r="I319" s="187" t="s">
        <v>1940</v>
      </c>
      <c r="J319" s="187" t="s">
        <v>1940</v>
      </c>
      <c r="K319" s="187" t="s">
        <v>1940</v>
      </c>
      <c r="L319" s="189" t="s">
        <v>1940</v>
      </c>
      <c r="M319" s="189" t="s">
        <v>1940</v>
      </c>
      <c r="N319" s="189" t="s">
        <v>1940</v>
      </c>
      <c r="O319" s="189" t="s">
        <v>1940</v>
      </c>
      <c r="P319" s="189" t="s">
        <v>1940</v>
      </c>
      <c r="Q319" s="189" t="s">
        <v>1940</v>
      </c>
    </row>
    <row r="320" spans="1:17" ht="14.25" customHeight="1" x14ac:dyDescent="0.2">
      <c r="A320" s="186"/>
      <c r="B320" s="189" t="s">
        <v>1418</v>
      </c>
      <c r="C320" s="189" t="s">
        <v>1417</v>
      </c>
      <c r="D320" s="190" t="s">
        <v>1945</v>
      </c>
      <c r="E320" s="189" t="s">
        <v>2414</v>
      </c>
      <c r="F320" s="187">
        <v>0</v>
      </c>
      <c r="G320" s="187">
        <v>0</v>
      </c>
      <c r="H320" s="188">
        <v>0</v>
      </c>
      <c r="I320" s="187">
        <v>0</v>
      </c>
      <c r="J320" s="187">
        <v>0</v>
      </c>
      <c r="K320" s="187">
        <v>0</v>
      </c>
      <c r="L320" s="189" t="s">
        <v>2407</v>
      </c>
      <c r="M320" s="189" t="s">
        <v>2407</v>
      </c>
      <c r="N320" s="189" t="s">
        <v>2407</v>
      </c>
      <c r="O320" s="189" t="s">
        <v>2407</v>
      </c>
      <c r="P320" s="189" t="s">
        <v>2407</v>
      </c>
      <c r="Q320" s="189" t="s">
        <v>2407</v>
      </c>
    </row>
    <row r="321" spans="1:17" ht="14.25" customHeight="1" x14ac:dyDescent="0.2">
      <c r="A321" s="186"/>
      <c r="B321" s="189" t="s">
        <v>1420</v>
      </c>
      <c r="C321" s="189" t="s">
        <v>1419</v>
      </c>
      <c r="D321" s="190" t="s">
        <v>1938</v>
      </c>
      <c r="E321" s="189" t="s">
        <v>2413</v>
      </c>
      <c r="F321" s="187" t="s">
        <v>1940</v>
      </c>
      <c r="G321" s="187" t="s">
        <v>1940</v>
      </c>
      <c r="H321" s="188" t="s">
        <v>1940</v>
      </c>
      <c r="I321" s="187" t="s">
        <v>1940</v>
      </c>
      <c r="J321" s="187" t="s">
        <v>1940</v>
      </c>
      <c r="K321" s="187" t="s">
        <v>1940</v>
      </c>
      <c r="L321" s="189" t="s">
        <v>1940</v>
      </c>
      <c r="M321" s="189" t="s">
        <v>1940</v>
      </c>
      <c r="N321" s="189" t="s">
        <v>1940</v>
      </c>
      <c r="O321" s="189" t="s">
        <v>1940</v>
      </c>
      <c r="P321" s="189" t="s">
        <v>1940</v>
      </c>
      <c r="Q321" s="189" t="s">
        <v>1940</v>
      </c>
    </row>
    <row r="322" spans="1:17" ht="14.25" customHeight="1" x14ac:dyDescent="0.2">
      <c r="A322" s="186"/>
      <c r="B322" s="189" t="s">
        <v>1420</v>
      </c>
      <c r="C322" s="189" t="s">
        <v>1419</v>
      </c>
      <c r="D322" s="190" t="s">
        <v>1945</v>
      </c>
      <c r="E322" s="189" t="s">
        <v>2412</v>
      </c>
      <c r="F322" s="187">
        <v>0</v>
      </c>
      <c r="G322" s="187">
        <v>0</v>
      </c>
      <c r="H322" s="188">
        <v>0</v>
      </c>
      <c r="I322" s="187">
        <v>0</v>
      </c>
      <c r="J322" s="187">
        <v>0</v>
      </c>
      <c r="K322" s="187">
        <v>0</v>
      </c>
      <c r="L322" s="189" t="s">
        <v>2407</v>
      </c>
      <c r="M322" s="189" t="s">
        <v>2407</v>
      </c>
      <c r="N322" s="189" t="s">
        <v>2407</v>
      </c>
      <c r="O322" s="189" t="s">
        <v>2407</v>
      </c>
      <c r="P322" s="189" t="s">
        <v>2407</v>
      </c>
      <c r="Q322" s="189" t="s">
        <v>2407</v>
      </c>
    </row>
    <row r="323" spans="1:17" ht="14.25" customHeight="1" x14ac:dyDescent="0.2">
      <c r="A323" s="186"/>
      <c r="B323" s="189" t="s">
        <v>1422</v>
      </c>
      <c r="C323" s="189" t="s">
        <v>1421</v>
      </c>
      <c r="D323" s="190" t="s">
        <v>1938</v>
      </c>
      <c r="E323" s="189" t="s">
        <v>2411</v>
      </c>
      <c r="F323" s="187" t="s">
        <v>1940</v>
      </c>
      <c r="G323" s="187" t="s">
        <v>1940</v>
      </c>
      <c r="H323" s="188" t="s">
        <v>1940</v>
      </c>
      <c r="I323" s="187" t="s">
        <v>1940</v>
      </c>
      <c r="J323" s="187" t="s">
        <v>1940</v>
      </c>
      <c r="K323" s="187" t="s">
        <v>1940</v>
      </c>
      <c r="L323" s="189" t="s">
        <v>1940</v>
      </c>
      <c r="M323" s="189" t="s">
        <v>1940</v>
      </c>
      <c r="N323" s="189" t="s">
        <v>1940</v>
      </c>
      <c r="O323" s="189" t="s">
        <v>1940</v>
      </c>
      <c r="P323" s="189" t="s">
        <v>1940</v>
      </c>
      <c r="Q323" s="189" t="s">
        <v>1940</v>
      </c>
    </row>
    <row r="324" spans="1:17" ht="14.25" customHeight="1" x14ac:dyDescent="0.2">
      <c r="A324" s="186"/>
      <c r="B324" s="189" t="s">
        <v>1422</v>
      </c>
      <c r="C324" s="189" t="s">
        <v>1421</v>
      </c>
      <c r="D324" s="190" t="s">
        <v>1945</v>
      </c>
      <c r="E324" s="189" t="s">
        <v>2410</v>
      </c>
      <c r="F324" s="187">
        <v>0</v>
      </c>
      <c r="G324" s="187">
        <v>0</v>
      </c>
      <c r="H324" s="188">
        <v>0</v>
      </c>
      <c r="I324" s="187">
        <v>0</v>
      </c>
      <c r="J324" s="187">
        <v>0</v>
      </c>
      <c r="K324" s="187">
        <v>0</v>
      </c>
      <c r="L324" s="189" t="s">
        <v>2407</v>
      </c>
      <c r="M324" s="189" t="s">
        <v>2407</v>
      </c>
      <c r="N324" s="189" t="s">
        <v>2407</v>
      </c>
      <c r="O324" s="189" t="s">
        <v>2407</v>
      </c>
      <c r="P324" s="189" t="s">
        <v>2407</v>
      </c>
      <c r="Q324" s="189" t="s">
        <v>2407</v>
      </c>
    </row>
    <row r="325" spans="1:17" ht="14.25" customHeight="1" x14ac:dyDescent="0.2">
      <c r="A325" s="186"/>
      <c r="B325" s="189" t="s">
        <v>1424</v>
      </c>
      <c r="C325" s="189" t="s">
        <v>1423</v>
      </c>
      <c r="D325" s="190" t="s">
        <v>1938</v>
      </c>
      <c r="E325" s="189" t="s">
        <v>2409</v>
      </c>
      <c r="F325" s="187" t="s">
        <v>1940</v>
      </c>
      <c r="G325" s="187" t="s">
        <v>1940</v>
      </c>
      <c r="H325" s="188" t="s">
        <v>1940</v>
      </c>
      <c r="I325" s="187" t="s">
        <v>1940</v>
      </c>
      <c r="J325" s="187" t="s">
        <v>1940</v>
      </c>
      <c r="K325" s="187" t="s">
        <v>1940</v>
      </c>
      <c r="L325" s="189" t="s">
        <v>1940</v>
      </c>
      <c r="M325" s="189" t="s">
        <v>1940</v>
      </c>
      <c r="N325" s="189" t="s">
        <v>1940</v>
      </c>
      <c r="O325" s="189" t="s">
        <v>1940</v>
      </c>
      <c r="P325" s="189" t="s">
        <v>1940</v>
      </c>
      <c r="Q325" s="189" t="s">
        <v>1940</v>
      </c>
    </row>
    <row r="326" spans="1:17" ht="14.25" customHeight="1" x14ac:dyDescent="0.2">
      <c r="A326" s="186"/>
      <c r="B326" s="189" t="s">
        <v>1424</v>
      </c>
      <c r="C326" s="189" t="s">
        <v>1423</v>
      </c>
      <c r="D326" s="190" t="s">
        <v>1945</v>
      </c>
      <c r="E326" s="189" t="s">
        <v>2408</v>
      </c>
      <c r="F326" s="187">
        <v>0</v>
      </c>
      <c r="G326" s="187">
        <v>0</v>
      </c>
      <c r="H326" s="188">
        <v>0</v>
      </c>
      <c r="I326" s="187">
        <v>0</v>
      </c>
      <c r="J326" s="187">
        <v>0</v>
      </c>
      <c r="K326" s="187">
        <v>0</v>
      </c>
      <c r="L326" s="189" t="s">
        <v>2407</v>
      </c>
      <c r="M326" s="189" t="s">
        <v>2407</v>
      </c>
      <c r="N326" s="189" t="s">
        <v>2407</v>
      </c>
      <c r="O326" s="189" t="s">
        <v>2407</v>
      </c>
      <c r="P326" s="189" t="s">
        <v>2407</v>
      </c>
      <c r="Q326" s="189" t="s">
        <v>2407</v>
      </c>
    </row>
    <row r="327" spans="1:17" ht="14.25" customHeight="1" x14ac:dyDescent="0.2">
      <c r="A327" s="186"/>
      <c r="B327" s="189" t="s">
        <v>1476</v>
      </c>
      <c r="C327" s="189" t="s">
        <v>1475</v>
      </c>
      <c r="D327" s="190" t="s">
        <v>1938</v>
      </c>
      <c r="E327" s="189" t="s">
        <v>2223</v>
      </c>
      <c r="F327" s="187" t="s">
        <v>1940</v>
      </c>
      <c r="G327" s="187" t="s">
        <v>1940</v>
      </c>
      <c r="H327" s="188" t="s">
        <v>1940</v>
      </c>
      <c r="I327" s="187" t="s">
        <v>1940</v>
      </c>
      <c r="J327" s="187" t="s">
        <v>1940</v>
      </c>
      <c r="K327" s="187" t="s">
        <v>1940</v>
      </c>
      <c r="L327" s="189" t="s">
        <v>1940</v>
      </c>
      <c r="M327" s="189" t="s">
        <v>1940</v>
      </c>
      <c r="N327" s="189" t="s">
        <v>1940</v>
      </c>
      <c r="O327" s="189" t="s">
        <v>1940</v>
      </c>
      <c r="P327" s="189" t="s">
        <v>1940</v>
      </c>
      <c r="Q327" s="189" t="s">
        <v>1940</v>
      </c>
    </row>
    <row r="328" spans="1:17" ht="14.25" customHeight="1" x14ac:dyDescent="0.2">
      <c r="A328" s="186"/>
      <c r="B328" s="189" t="s">
        <v>1476</v>
      </c>
      <c r="C328" s="189" t="s">
        <v>1475</v>
      </c>
      <c r="D328" s="190" t="s">
        <v>1945</v>
      </c>
      <c r="E328" s="189" t="s">
        <v>2224</v>
      </c>
      <c r="F328" s="187">
        <v>0</v>
      </c>
      <c r="G328" s="187">
        <v>0</v>
      </c>
      <c r="H328" s="188">
        <v>0</v>
      </c>
      <c r="I328" s="187">
        <v>0</v>
      </c>
      <c r="J328" s="187">
        <v>0</v>
      </c>
      <c r="K328" s="187">
        <v>0</v>
      </c>
      <c r="L328" s="189" t="s">
        <v>2398</v>
      </c>
      <c r="M328" s="189" t="s">
        <v>2398</v>
      </c>
      <c r="N328" s="189" t="s">
        <v>2398</v>
      </c>
      <c r="O328" s="189" t="s">
        <v>2398</v>
      </c>
      <c r="P328" s="189" t="s">
        <v>2398</v>
      </c>
      <c r="Q328" s="189" t="s">
        <v>2398</v>
      </c>
    </row>
    <row r="329" spans="1:17" ht="14.25" customHeight="1" x14ac:dyDescent="0.2">
      <c r="A329" s="186"/>
      <c r="B329" s="189" t="s">
        <v>1480</v>
      </c>
      <c r="C329" s="189" t="s">
        <v>1479</v>
      </c>
      <c r="D329" s="190" t="s">
        <v>1938</v>
      </c>
      <c r="E329" s="189" t="s">
        <v>2225</v>
      </c>
      <c r="F329" s="187" t="s">
        <v>1940</v>
      </c>
      <c r="G329" s="187" t="s">
        <v>1940</v>
      </c>
      <c r="H329" s="188" t="s">
        <v>1940</v>
      </c>
      <c r="I329" s="187" t="s">
        <v>1940</v>
      </c>
      <c r="J329" s="187" t="s">
        <v>1940</v>
      </c>
      <c r="K329" s="187" t="s">
        <v>1940</v>
      </c>
      <c r="L329" s="189" t="s">
        <v>1940</v>
      </c>
      <c r="M329" s="189" t="s">
        <v>1940</v>
      </c>
      <c r="N329" s="189" t="s">
        <v>1940</v>
      </c>
      <c r="O329" s="189" t="s">
        <v>1940</v>
      </c>
      <c r="P329" s="189" t="s">
        <v>1940</v>
      </c>
      <c r="Q329" s="189" t="s">
        <v>1940</v>
      </c>
    </row>
    <row r="330" spans="1:17" ht="14.25" customHeight="1" x14ac:dyDescent="0.2">
      <c r="A330" s="186"/>
      <c r="B330" s="189" t="s">
        <v>1480</v>
      </c>
      <c r="C330" s="189" t="s">
        <v>1479</v>
      </c>
      <c r="D330" s="190" t="s">
        <v>1945</v>
      </c>
      <c r="E330" s="189" t="s">
        <v>2226</v>
      </c>
      <c r="F330" s="187">
        <v>0</v>
      </c>
      <c r="G330" s="187">
        <v>0</v>
      </c>
      <c r="H330" s="188">
        <v>0</v>
      </c>
      <c r="I330" s="187">
        <v>0</v>
      </c>
      <c r="J330" s="187">
        <v>0</v>
      </c>
      <c r="K330" s="187">
        <v>0</v>
      </c>
      <c r="L330" s="189" t="s">
        <v>2398</v>
      </c>
      <c r="M330" s="189" t="s">
        <v>2398</v>
      </c>
      <c r="N330" s="189" t="s">
        <v>2398</v>
      </c>
      <c r="O330" s="189" t="s">
        <v>2398</v>
      </c>
      <c r="P330" s="189" t="s">
        <v>2398</v>
      </c>
      <c r="Q330" s="189" t="s">
        <v>2398</v>
      </c>
    </row>
    <row r="331" spans="1:17" ht="14.25" customHeight="1" x14ac:dyDescent="0.2">
      <c r="A331" s="186"/>
      <c r="B331" s="189" t="s">
        <v>1540</v>
      </c>
      <c r="C331" s="189" t="s">
        <v>1539</v>
      </c>
      <c r="D331" s="190" t="s">
        <v>1938</v>
      </c>
      <c r="E331" s="189" t="s">
        <v>2227</v>
      </c>
      <c r="F331" s="187" t="s">
        <v>1940</v>
      </c>
      <c r="G331" s="187" t="s">
        <v>1940</v>
      </c>
      <c r="H331" s="188" t="s">
        <v>1940</v>
      </c>
      <c r="I331" s="187" t="s">
        <v>1940</v>
      </c>
      <c r="J331" s="187" t="s">
        <v>1940</v>
      </c>
      <c r="K331" s="187" t="s">
        <v>1940</v>
      </c>
      <c r="L331" s="189" t="s">
        <v>1940</v>
      </c>
      <c r="M331" s="189" t="s">
        <v>1940</v>
      </c>
      <c r="N331" s="189" t="s">
        <v>1940</v>
      </c>
      <c r="O331" s="189" t="s">
        <v>1940</v>
      </c>
      <c r="P331" s="189" t="s">
        <v>1940</v>
      </c>
      <c r="Q331" s="189" t="s">
        <v>1940</v>
      </c>
    </row>
    <row r="332" spans="1:17" ht="14.25" customHeight="1" x14ac:dyDescent="0.2">
      <c r="A332" s="186"/>
      <c r="B332" s="189" t="s">
        <v>1540</v>
      </c>
      <c r="C332" s="189" t="s">
        <v>1539</v>
      </c>
      <c r="D332" s="190" t="s">
        <v>1945</v>
      </c>
      <c r="E332" s="189" t="s">
        <v>2228</v>
      </c>
      <c r="F332" s="187">
        <v>9.4E-2</v>
      </c>
      <c r="G332" s="187">
        <v>7.8600000000000003E-2</v>
      </c>
      <c r="H332" s="188">
        <v>0.1053</v>
      </c>
      <c r="I332" s="187">
        <v>0.69909999999999994</v>
      </c>
      <c r="J332" s="187">
        <v>0.99649999999999994</v>
      </c>
      <c r="K332" s="187">
        <v>9.7200000000000009E-2</v>
      </c>
      <c r="L332" s="189" t="s">
        <v>2398</v>
      </c>
      <c r="M332" s="189" t="s">
        <v>2400</v>
      </c>
      <c r="N332" s="189" t="s">
        <v>2400</v>
      </c>
      <c r="O332" s="189" t="s">
        <v>2399</v>
      </c>
      <c r="P332" s="189" t="s">
        <v>2400</v>
      </c>
      <c r="Q332" s="189" t="s">
        <v>2399</v>
      </c>
    </row>
    <row r="333" spans="1:17" ht="14.25" customHeight="1" x14ac:dyDescent="0.2">
      <c r="A333" s="186"/>
      <c r="B333" s="189" t="s">
        <v>1542</v>
      </c>
      <c r="C333" s="189" t="s">
        <v>1541</v>
      </c>
      <c r="D333" s="190" t="s">
        <v>1938</v>
      </c>
      <c r="E333" s="189" t="s">
        <v>2229</v>
      </c>
      <c r="F333" s="187" t="s">
        <v>1940</v>
      </c>
      <c r="G333" s="187" t="s">
        <v>1940</v>
      </c>
      <c r="H333" s="188" t="s">
        <v>1940</v>
      </c>
      <c r="I333" s="187" t="s">
        <v>1940</v>
      </c>
      <c r="J333" s="187" t="s">
        <v>1940</v>
      </c>
      <c r="K333" s="187" t="s">
        <v>1940</v>
      </c>
      <c r="L333" s="189" t="s">
        <v>1940</v>
      </c>
      <c r="M333" s="189" t="s">
        <v>1940</v>
      </c>
      <c r="N333" s="189" t="s">
        <v>1940</v>
      </c>
      <c r="O333" s="189" t="s">
        <v>1940</v>
      </c>
      <c r="P333" s="189" t="s">
        <v>1940</v>
      </c>
      <c r="Q333" s="189" t="s">
        <v>1940</v>
      </c>
    </row>
    <row r="334" spans="1:17" ht="14.25" customHeight="1" x14ac:dyDescent="0.2">
      <c r="A334" s="186"/>
      <c r="B334" s="189" t="s">
        <v>1542</v>
      </c>
      <c r="C334" s="189" t="s">
        <v>1541</v>
      </c>
      <c r="D334" s="190" t="s">
        <v>1945</v>
      </c>
      <c r="E334" s="189" t="s">
        <v>2230</v>
      </c>
      <c r="F334" s="187">
        <v>9.5700000000000007E-2</v>
      </c>
      <c r="G334" s="187">
        <v>0.08</v>
      </c>
      <c r="H334" s="188">
        <v>0.1072</v>
      </c>
      <c r="I334" s="187">
        <v>0.71179999999999999</v>
      </c>
      <c r="J334" s="187">
        <v>1.0145999999999999</v>
      </c>
      <c r="K334" s="187">
        <v>9.8900000000000002E-2</v>
      </c>
      <c r="L334" s="189" t="s">
        <v>2398</v>
      </c>
      <c r="M334" s="189" t="s">
        <v>2400</v>
      </c>
      <c r="N334" s="189" t="s">
        <v>2400</v>
      </c>
      <c r="O334" s="189" t="s">
        <v>2399</v>
      </c>
      <c r="P334" s="189" t="s">
        <v>2400</v>
      </c>
      <c r="Q334" s="189" t="s">
        <v>2399</v>
      </c>
    </row>
    <row r="335" spans="1:17" ht="14.25" customHeight="1" x14ac:dyDescent="0.2">
      <c r="A335" s="186"/>
      <c r="B335" s="189" t="s">
        <v>1544</v>
      </c>
      <c r="C335" s="189" t="s">
        <v>1543</v>
      </c>
      <c r="D335" s="190" t="s">
        <v>1938</v>
      </c>
      <c r="E335" s="189" t="s">
        <v>2231</v>
      </c>
      <c r="F335" s="187" t="s">
        <v>1940</v>
      </c>
      <c r="G335" s="187" t="s">
        <v>1940</v>
      </c>
      <c r="H335" s="188" t="s">
        <v>1940</v>
      </c>
      <c r="I335" s="187" t="s">
        <v>1940</v>
      </c>
      <c r="J335" s="187" t="s">
        <v>1940</v>
      </c>
      <c r="K335" s="187" t="s">
        <v>1940</v>
      </c>
      <c r="L335" s="189" t="s">
        <v>1940</v>
      </c>
      <c r="M335" s="189" t="s">
        <v>1940</v>
      </c>
      <c r="N335" s="189" t="s">
        <v>1940</v>
      </c>
      <c r="O335" s="189" t="s">
        <v>1940</v>
      </c>
      <c r="P335" s="189" t="s">
        <v>1940</v>
      </c>
      <c r="Q335" s="189" t="s">
        <v>1940</v>
      </c>
    </row>
    <row r="336" spans="1:17" ht="14.25" customHeight="1" x14ac:dyDescent="0.2">
      <c r="A336" s="186"/>
      <c r="B336" s="189" t="s">
        <v>1544</v>
      </c>
      <c r="C336" s="189" t="s">
        <v>1543</v>
      </c>
      <c r="D336" s="190" t="s">
        <v>1945</v>
      </c>
      <c r="E336" s="189" t="s">
        <v>2232</v>
      </c>
      <c r="F336" s="187">
        <v>9.5700000000000007E-2</v>
      </c>
      <c r="G336" s="187">
        <v>0.08</v>
      </c>
      <c r="H336" s="188">
        <v>0.1072</v>
      </c>
      <c r="I336" s="187">
        <v>0.71179999999999999</v>
      </c>
      <c r="J336" s="187">
        <v>1.0145999999999999</v>
      </c>
      <c r="K336" s="187">
        <v>9.8900000000000002E-2</v>
      </c>
      <c r="L336" s="189" t="s">
        <v>2398</v>
      </c>
      <c r="M336" s="189" t="s">
        <v>2400</v>
      </c>
      <c r="N336" s="189" t="s">
        <v>2400</v>
      </c>
      <c r="O336" s="189" t="s">
        <v>2399</v>
      </c>
      <c r="P336" s="189" t="s">
        <v>2400</v>
      </c>
      <c r="Q336" s="189" t="s">
        <v>2399</v>
      </c>
    </row>
    <row r="337" spans="1:17" ht="14.25" customHeight="1" x14ac:dyDescent="0.2">
      <c r="A337" s="186"/>
      <c r="B337" s="189" t="s">
        <v>1546</v>
      </c>
      <c r="C337" s="189" t="s">
        <v>1545</v>
      </c>
      <c r="D337" s="190" t="s">
        <v>1938</v>
      </c>
      <c r="E337" s="189" t="s">
        <v>2233</v>
      </c>
      <c r="F337" s="187" t="s">
        <v>1940</v>
      </c>
      <c r="G337" s="187" t="s">
        <v>1940</v>
      </c>
      <c r="H337" s="188" t="s">
        <v>1940</v>
      </c>
      <c r="I337" s="187" t="s">
        <v>1940</v>
      </c>
      <c r="J337" s="187" t="s">
        <v>1940</v>
      </c>
      <c r="K337" s="187" t="s">
        <v>1940</v>
      </c>
      <c r="L337" s="189" t="s">
        <v>1940</v>
      </c>
      <c r="M337" s="189" t="s">
        <v>1940</v>
      </c>
      <c r="N337" s="189" t="s">
        <v>1940</v>
      </c>
      <c r="O337" s="189" t="s">
        <v>1940</v>
      </c>
      <c r="P337" s="189" t="s">
        <v>1940</v>
      </c>
      <c r="Q337" s="189" t="s">
        <v>1940</v>
      </c>
    </row>
    <row r="338" spans="1:17" ht="14.25" customHeight="1" x14ac:dyDescent="0.2">
      <c r="A338" s="186"/>
      <c r="B338" s="189" t="s">
        <v>1546</v>
      </c>
      <c r="C338" s="189" t="s">
        <v>1545</v>
      </c>
      <c r="D338" s="190" t="s">
        <v>1945</v>
      </c>
      <c r="E338" s="189" t="s">
        <v>2234</v>
      </c>
      <c r="F338" s="187">
        <v>9.5700000000000007E-2</v>
      </c>
      <c r="G338" s="187">
        <v>0.08</v>
      </c>
      <c r="H338" s="188">
        <v>0.1072</v>
      </c>
      <c r="I338" s="187">
        <v>0.71179999999999999</v>
      </c>
      <c r="J338" s="187">
        <v>1.0145999999999999</v>
      </c>
      <c r="K338" s="187">
        <v>9.8900000000000002E-2</v>
      </c>
      <c r="L338" s="189" t="s">
        <v>2398</v>
      </c>
      <c r="M338" s="189" t="s">
        <v>2400</v>
      </c>
      <c r="N338" s="189" t="s">
        <v>2400</v>
      </c>
      <c r="O338" s="189" t="s">
        <v>2399</v>
      </c>
      <c r="P338" s="189" t="s">
        <v>2400</v>
      </c>
      <c r="Q338" s="189" t="s">
        <v>2399</v>
      </c>
    </row>
    <row r="339" spans="1:17" ht="14.25" customHeight="1" x14ac:dyDescent="0.2">
      <c r="A339" s="186"/>
      <c r="B339" s="189" t="s">
        <v>1548</v>
      </c>
      <c r="C339" s="189" t="s">
        <v>1547</v>
      </c>
      <c r="D339" s="190" t="s">
        <v>1938</v>
      </c>
      <c r="E339" s="189" t="s">
        <v>2235</v>
      </c>
      <c r="F339" s="187" t="s">
        <v>1940</v>
      </c>
      <c r="G339" s="187" t="s">
        <v>1940</v>
      </c>
      <c r="H339" s="188" t="s">
        <v>1940</v>
      </c>
      <c r="I339" s="187" t="s">
        <v>1940</v>
      </c>
      <c r="J339" s="187" t="s">
        <v>1940</v>
      </c>
      <c r="K339" s="187" t="s">
        <v>1940</v>
      </c>
      <c r="L339" s="189" t="s">
        <v>1940</v>
      </c>
      <c r="M339" s="189" t="s">
        <v>1940</v>
      </c>
      <c r="N339" s="189" t="s">
        <v>1940</v>
      </c>
      <c r="O339" s="189" t="s">
        <v>1940</v>
      </c>
      <c r="P339" s="189" t="s">
        <v>1940</v>
      </c>
      <c r="Q339" s="189" t="s">
        <v>1940</v>
      </c>
    </row>
    <row r="340" spans="1:17" ht="14.25" customHeight="1" x14ac:dyDescent="0.2">
      <c r="A340" s="186"/>
      <c r="B340" s="189" t="s">
        <v>1548</v>
      </c>
      <c r="C340" s="189" t="s">
        <v>1547</v>
      </c>
      <c r="D340" s="190" t="s">
        <v>1945</v>
      </c>
      <c r="E340" s="189" t="s">
        <v>2236</v>
      </c>
      <c r="F340" s="187">
        <v>0.13049999999999998</v>
      </c>
      <c r="G340" s="187">
        <v>0.109</v>
      </c>
      <c r="H340" s="188">
        <v>0.14609999999999998</v>
      </c>
      <c r="I340" s="187">
        <v>0.97029999999999994</v>
      </c>
      <c r="J340" s="187">
        <v>1.383</v>
      </c>
      <c r="K340" s="187">
        <v>0.13479999999999998</v>
      </c>
      <c r="L340" s="189" t="s">
        <v>2398</v>
      </c>
      <c r="M340" s="189" t="s">
        <v>2400</v>
      </c>
      <c r="N340" s="189" t="s">
        <v>2400</v>
      </c>
      <c r="O340" s="189" t="s">
        <v>2399</v>
      </c>
      <c r="P340" s="189" t="s">
        <v>2400</v>
      </c>
      <c r="Q340" s="189" t="s">
        <v>2399</v>
      </c>
    </row>
    <row r="341" spans="1:17" ht="14.25" customHeight="1" x14ac:dyDescent="0.2">
      <c r="A341" s="186"/>
      <c r="B341" s="189" t="s">
        <v>1550</v>
      </c>
      <c r="C341" s="189" t="s">
        <v>1549</v>
      </c>
      <c r="D341" s="190" t="s">
        <v>1938</v>
      </c>
      <c r="E341" s="189" t="s">
        <v>2237</v>
      </c>
      <c r="F341" s="187" t="s">
        <v>1940</v>
      </c>
      <c r="G341" s="187" t="s">
        <v>1940</v>
      </c>
      <c r="H341" s="188" t="s">
        <v>1940</v>
      </c>
      <c r="I341" s="187" t="s">
        <v>1940</v>
      </c>
      <c r="J341" s="187" t="s">
        <v>1940</v>
      </c>
      <c r="K341" s="187" t="s">
        <v>1940</v>
      </c>
      <c r="L341" s="189" t="s">
        <v>1940</v>
      </c>
      <c r="M341" s="189" t="s">
        <v>1940</v>
      </c>
      <c r="N341" s="189" t="s">
        <v>1940</v>
      </c>
      <c r="O341" s="189" t="s">
        <v>1940</v>
      </c>
      <c r="P341" s="189" t="s">
        <v>1940</v>
      </c>
      <c r="Q341" s="189" t="s">
        <v>1940</v>
      </c>
    </row>
    <row r="342" spans="1:17" ht="14.25" customHeight="1" x14ac:dyDescent="0.2">
      <c r="A342" s="186"/>
      <c r="B342" s="189" t="s">
        <v>1550</v>
      </c>
      <c r="C342" s="189" t="s">
        <v>1549</v>
      </c>
      <c r="D342" s="190" t="s">
        <v>1945</v>
      </c>
      <c r="E342" s="189" t="s">
        <v>2238</v>
      </c>
      <c r="F342" s="187">
        <v>0.32789999999999997</v>
      </c>
      <c r="G342" s="187">
        <v>0.27399999999999997</v>
      </c>
      <c r="H342" s="188">
        <v>0.36730000000000002</v>
      </c>
      <c r="I342" s="187">
        <v>2.4397000000000002</v>
      </c>
      <c r="J342" s="187">
        <v>3.4775</v>
      </c>
      <c r="K342" s="187">
        <v>0.33899999999999997</v>
      </c>
      <c r="L342" s="189" t="s">
        <v>2398</v>
      </c>
      <c r="M342" s="189" t="s">
        <v>2400</v>
      </c>
      <c r="N342" s="189" t="s">
        <v>2400</v>
      </c>
      <c r="O342" s="189" t="s">
        <v>2399</v>
      </c>
      <c r="P342" s="189" t="s">
        <v>2400</v>
      </c>
      <c r="Q342" s="189" t="s">
        <v>2399</v>
      </c>
    </row>
    <row r="343" spans="1:17" ht="14.25" customHeight="1" x14ac:dyDescent="0.2">
      <c r="A343" s="186"/>
      <c r="B343" s="189" t="s">
        <v>1552</v>
      </c>
      <c r="C343" s="189" t="s">
        <v>1551</v>
      </c>
      <c r="D343" s="190" t="s">
        <v>1938</v>
      </c>
      <c r="E343" s="189" t="s">
        <v>2239</v>
      </c>
      <c r="F343" s="187" t="s">
        <v>1940</v>
      </c>
      <c r="G343" s="187" t="s">
        <v>1940</v>
      </c>
      <c r="H343" s="188" t="s">
        <v>1940</v>
      </c>
      <c r="I343" s="187" t="s">
        <v>1940</v>
      </c>
      <c r="J343" s="187" t="s">
        <v>1940</v>
      </c>
      <c r="K343" s="187" t="s">
        <v>1940</v>
      </c>
      <c r="L343" s="189" t="s">
        <v>1940</v>
      </c>
      <c r="M343" s="189" t="s">
        <v>1940</v>
      </c>
      <c r="N343" s="189" t="s">
        <v>1940</v>
      </c>
      <c r="O343" s="189" t="s">
        <v>1940</v>
      </c>
      <c r="P343" s="189" t="s">
        <v>1940</v>
      </c>
      <c r="Q343" s="189" t="s">
        <v>1940</v>
      </c>
    </row>
    <row r="344" spans="1:17" ht="14.25" customHeight="1" x14ac:dyDescent="0.2">
      <c r="A344" s="186"/>
      <c r="B344" s="189" t="s">
        <v>1552</v>
      </c>
      <c r="C344" s="189" t="s">
        <v>1551</v>
      </c>
      <c r="D344" s="190" t="s">
        <v>1945</v>
      </c>
      <c r="E344" s="189" t="s">
        <v>2240</v>
      </c>
      <c r="F344" s="187">
        <v>0.32789999999999997</v>
      </c>
      <c r="G344" s="187">
        <v>0.27399999999999997</v>
      </c>
      <c r="H344" s="188">
        <v>0.36730000000000002</v>
      </c>
      <c r="I344" s="187">
        <v>2.4397000000000002</v>
      </c>
      <c r="J344" s="187">
        <v>3.4775</v>
      </c>
      <c r="K344" s="187">
        <v>0.33899999999999997</v>
      </c>
      <c r="L344" s="189" t="s">
        <v>2398</v>
      </c>
      <c r="M344" s="189" t="s">
        <v>2400</v>
      </c>
      <c r="N344" s="189" t="s">
        <v>2400</v>
      </c>
      <c r="O344" s="189" t="s">
        <v>2399</v>
      </c>
      <c r="P344" s="189" t="s">
        <v>2400</v>
      </c>
      <c r="Q344" s="189" t="s">
        <v>2399</v>
      </c>
    </row>
    <row r="345" spans="1:17" ht="14.25" customHeight="1" x14ac:dyDescent="0.2">
      <c r="A345" s="186"/>
      <c r="B345" s="189" t="s">
        <v>1554</v>
      </c>
      <c r="C345" s="189" t="s">
        <v>1553</v>
      </c>
      <c r="D345" s="190" t="s">
        <v>1938</v>
      </c>
      <c r="E345" s="189" t="s">
        <v>2241</v>
      </c>
      <c r="F345" s="187" t="s">
        <v>1940</v>
      </c>
      <c r="G345" s="187" t="s">
        <v>1940</v>
      </c>
      <c r="H345" s="188" t="s">
        <v>1940</v>
      </c>
      <c r="I345" s="187" t="s">
        <v>1940</v>
      </c>
      <c r="J345" s="187" t="s">
        <v>1940</v>
      </c>
      <c r="K345" s="187" t="s">
        <v>1940</v>
      </c>
      <c r="L345" s="189" t="s">
        <v>1940</v>
      </c>
      <c r="M345" s="189" t="s">
        <v>1940</v>
      </c>
      <c r="N345" s="189" t="s">
        <v>1940</v>
      </c>
      <c r="O345" s="189" t="s">
        <v>1940</v>
      </c>
      <c r="P345" s="189" t="s">
        <v>1940</v>
      </c>
      <c r="Q345" s="189" t="s">
        <v>1940</v>
      </c>
    </row>
    <row r="346" spans="1:17" ht="14.25" customHeight="1" x14ac:dyDescent="0.2">
      <c r="A346" s="186"/>
      <c r="B346" s="189" t="s">
        <v>1554</v>
      </c>
      <c r="C346" s="189" t="s">
        <v>1553</v>
      </c>
      <c r="D346" s="190" t="s">
        <v>1945</v>
      </c>
      <c r="E346" s="189" t="s">
        <v>2242</v>
      </c>
      <c r="F346" s="187">
        <v>0.2142</v>
      </c>
      <c r="G346" s="187">
        <v>0.17889999999999998</v>
      </c>
      <c r="H346" s="188">
        <v>0.23979999999999999</v>
      </c>
      <c r="I346" s="187">
        <v>1.5931</v>
      </c>
      <c r="J346" s="187">
        <v>2.2708000000000004</v>
      </c>
      <c r="K346" s="187">
        <v>0.22139999999999999</v>
      </c>
      <c r="L346" s="189" t="s">
        <v>2398</v>
      </c>
      <c r="M346" s="189" t="s">
        <v>2400</v>
      </c>
      <c r="N346" s="189" t="s">
        <v>2400</v>
      </c>
      <c r="O346" s="189" t="s">
        <v>2399</v>
      </c>
      <c r="P346" s="189" t="s">
        <v>2400</v>
      </c>
      <c r="Q346" s="189" t="s">
        <v>2399</v>
      </c>
    </row>
    <row r="347" spans="1:17" ht="14.25" customHeight="1" x14ac:dyDescent="0.2">
      <c r="A347" s="186"/>
      <c r="B347" s="189" t="s">
        <v>1556</v>
      </c>
      <c r="C347" s="189" t="s">
        <v>1555</v>
      </c>
      <c r="D347" s="190" t="s">
        <v>1938</v>
      </c>
      <c r="E347" s="189" t="s">
        <v>2243</v>
      </c>
      <c r="F347" s="187" t="s">
        <v>1940</v>
      </c>
      <c r="G347" s="187" t="s">
        <v>1940</v>
      </c>
      <c r="H347" s="188" t="s">
        <v>1940</v>
      </c>
      <c r="I347" s="187" t="s">
        <v>1940</v>
      </c>
      <c r="J347" s="187" t="s">
        <v>1940</v>
      </c>
      <c r="K347" s="187" t="s">
        <v>1940</v>
      </c>
      <c r="L347" s="189" t="s">
        <v>1940</v>
      </c>
      <c r="M347" s="189" t="s">
        <v>1940</v>
      </c>
      <c r="N347" s="189" t="s">
        <v>1940</v>
      </c>
      <c r="O347" s="189" t="s">
        <v>1940</v>
      </c>
      <c r="P347" s="189" t="s">
        <v>1940</v>
      </c>
      <c r="Q347" s="189" t="s">
        <v>1940</v>
      </c>
    </row>
    <row r="348" spans="1:17" ht="14.25" customHeight="1" x14ac:dyDescent="0.2">
      <c r="A348" s="186"/>
      <c r="B348" s="189" t="s">
        <v>1556</v>
      </c>
      <c r="C348" s="189" t="s">
        <v>1555</v>
      </c>
      <c r="D348" s="190" t="s">
        <v>1945</v>
      </c>
      <c r="E348" s="189" t="s">
        <v>2244</v>
      </c>
      <c r="F348" s="187">
        <v>0.32789999999999997</v>
      </c>
      <c r="G348" s="187">
        <v>0.27399999999999997</v>
      </c>
      <c r="H348" s="188">
        <v>0.36730000000000002</v>
      </c>
      <c r="I348" s="187">
        <v>2.4397000000000002</v>
      </c>
      <c r="J348" s="187">
        <v>3.4775</v>
      </c>
      <c r="K348" s="187">
        <v>0.33899999999999997</v>
      </c>
      <c r="L348" s="189" t="s">
        <v>2398</v>
      </c>
      <c r="M348" s="189" t="s">
        <v>2400</v>
      </c>
      <c r="N348" s="189" t="s">
        <v>2400</v>
      </c>
      <c r="O348" s="189" t="s">
        <v>2399</v>
      </c>
      <c r="P348" s="189" t="s">
        <v>2400</v>
      </c>
      <c r="Q348" s="189" t="s">
        <v>2399</v>
      </c>
    </row>
    <row r="349" spans="1:17" ht="14.25" customHeight="1" x14ac:dyDescent="0.2">
      <c r="A349" s="186"/>
      <c r="B349" s="189" t="s">
        <v>148</v>
      </c>
      <c r="C349" s="189" t="s">
        <v>26</v>
      </c>
      <c r="D349" s="190" t="s">
        <v>1938</v>
      </c>
      <c r="E349" s="189" t="s">
        <v>2245</v>
      </c>
      <c r="F349" s="187" t="s">
        <v>1940</v>
      </c>
      <c r="G349" s="187" t="s">
        <v>1940</v>
      </c>
      <c r="H349" s="188" t="s">
        <v>1940</v>
      </c>
      <c r="I349" s="187" t="s">
        <v>1940</v>
      </c>
      <c r="J349" s="187" t="s">
        <v>1940</v>
      </c>
      <c r="K349" s="187" t="s">
        <v>1940</v>
      </c>
      <c r="L349" s="189" t="s">
        <v>1940</v>
      </c>
      <c r="M349" s="189" t="s">
        <v>1940</v>
      </c>
      <c r="N349" s="189" t="s">
        <v>1940</v>
      </c>
      <c r="O349" s="189" t="s">
        <v>1940</v>
      </c>
      <c r="P349" s="189" t="s">
        <v>1940</v>
      </c>
      <c r="Q349" s="189" t="s">
        <v>1940</v>
      </c>
    </row>
    <row r="350" spans="1:17" ht="14.25" customHeight="1" x14ac:dyDescent="0.2">
      <c r="A350" s="186"/>
      <c r="B350" s="189" t="s">
        <v>148</v>
      </c>
      <c r="C350" s="189" t="s">
        <v>26</v>
      </c>
      <c r="D350" s="190" t="s">
        <v>1941</v>
      </c>
      <c r="E350" s="189" t="s">
        <v>2246</v>
      </c>
      <c r="F350" s="187">
        <v>0</v>
      </c>
      <c r="G350" s="187">
        <v>0</v>
      </c>
      <c r="H350" s="188">
        <v>0</v>
      </c>
      <c r="I350" s="187">
        <v>0</v>
      </c>
      <c r="J350" s="187">
        <v>0</v>
      </c>
      <c r="K350" s="187">
        <v>0</v>
      </c>
      <c r="L350" s="189" t="s">
        <v>2398</v>
      </c>
      <c r="M350" s="189" t="s">
        <v>2398</v>
      </c>
      <c r="N350" s="189" t="s">
        <v>2398</v>
      </c>
      <c r="O350" s="189" t="s">
        <v>2398</v>
      </c>
      <c r="P350" s="189" t="s">
        <v>2398</v>
      </c>
      <c r="Q350" s="189" t="s">
        <v>2398</v>
      </c>
    </row>
    <row r="351" spans="1:17" ht="14.25" customHeight="1" x14ac:dyDescent="0.2">
      <c r="A351" s="186"/>
      <c r="B351" s="189" t="s">
        <v>148</v>
      </c>
      <c r="C351" s="189" t="s">
        <v>26</v>
      </c>
      <c r="D351" s="190" t="s">
        <v>1945</v>
      </c>
      <c r="E351" s="189" t="s">
        <v>2247</v>
      </c>
      <c r="F351" s="187">
        <v>0.13339999999999999</v>
      </c>
      <c r="G351" s="187">
        <v>0.1114</v>
      </c>
      <c r="H351" s="188">
        <v>0.14939999999999998</v>
      </c>
      <c r="I351" s="187">
        <v>0.99209999999999998</v>
      </c>
      <c r="J351" s="187">
        <v>1.4140999999999999</v>
      </c>
      <c r="K351" s="187">
        <v>0.13789999999999999</v>
      </c>
      <c r="L351" s="189" t="s">
        <v>2398</v>
      </c>
      <c r="M351" s="189" t="s">
        <v>2400</v>
      </c>
      <c r="N351" s="189" t="s">
        <v>2400</v>
      </c>
      <c r="O351" s="189" t="s">
        <v>2399</v>
      </c>
      <c r="P351" s="189" t="s">
        <v>2400</v>
      </c>
      <c r="Q351" s="189" t="s">
        <v>2399</v>
      </c>
    </row>
    <row r="352" spans="1:17" ht="14.25" customHeight="1" x14ac:dyDescent="0.2">
      <c r="A352" s="186"/>
      <c r="B352" s="189" t="s">
        <v>148</v>
      </c>
      <c r="C352" s="189" t="s">
        <v>26</v>
      </c>
      <c r="D352" s="190" t="s">
        <v>2066</v>
      </c>
      <c r="E352" s="189" t="s">
        <v>2248</v>
      </c>
      <c r="F352" s="187">
        <v>0</v>
      </c>
      <c r="G352" s="187">
        <v>0</v>
      </c>
      <c r="H352" s="188">
        <v>0</v>
      </c>
      <c r="I352" s="187">
        <v>0</v>
      </c>
      <c r="J352" s="187">
        <v>0</v>
      </c>
      <c r="K352" s="187">
        <v>0</v>
      </c>
      <c r="L352" s="189" t="s">
        <v>2398</v>
      </c>
      <c r="M352" s="189" t="s">
        <v>2398</v>
      </c>
      <c r="N352" s="189" t="s">
        <v>2398</v>
      </c>
      <c r="O352" s="189" t="s">
        <v>2398</v>
      </c>
      <c r="P352" s="189" t="s">
        <v>2398</v>
      </c>
      <c r="Q352" s="189" t="s">
        <v>2398</v>
      </c>
    </row>
    <row r="353" spans="1:17" ht="14.25" customHeight="1" x14ac:dyDescent="0.2">
      <c r="A353" s="186"/>
      <c r="B353" s="189" t="s">
        <v>1598</v>
      </c>
      <c r="C353" s="189" t="s">
        <v>1597</v>
      </c>
      <c r="D353" s="190" t="s">
        <v>1938</v>
      </c>
      <c r="E353" s="189" t="s">
        <v>2249</v>
      </c>
      <c r="F353" s="187" t="s">
        <v>1940</v>
      </c>
      <c r="G353" s="187" t="s">
        <v>1940</v>
      </c>
      <c r="H353" s="188" t="s">
        <v>1940</v>
      </c>
      <c r="I353" s="187" t="s">
        <v>1940</v>
      </c>
      <c r="J353" s="187" t="s">
        <v>1940</v>
      </c>
      <c r="K353" s="187" t="s">
        <v>1940</v>
      </c>
      <c r="L353" s="189" t="s">
        <v>1940</v>
      </c>
      <c r="M353" s="189" t="s">
        <v>1940</v>
      </c>
      <c r="N353" s="189" t="s">
        <v>1940</v>
      </c>
      <c r="O353" s="189" t="s">
        <v>1940</v>
      </c>
      <c r="P353" s="189" t="s">
        <v>1940</v>
      </c>
      <c r="Q353" s="189" t="s">
        <v>1940</v>
      </c>
    </row>
    <row r="354" spans="1:17" ht="14.25" customHeight="1" x14ac:dyDescent="0.2">
      <c r="A354" s="186"/>
      <c r="B354" s="189" t="s">
        <v>1598</v>
      </c>
      <c r="C354" s="189" t="s">
        <v>1597</v>
      </c>
      <c r="D354" s="190" t="s">
        <v>1941</v>
      </c>
      <c r="E354" s="189" t="s">
        <v>2250</v>
      </c>
      <c r="F354" s="187">
        <v>2.7099999999999999E-2</v>
      </c>
      <c r="G354" s="187">
        <v>2.2699999999999998E-2</v>
      </c>
      <c r="H354" s="188">
        <v>3.0300000000000001E-2</v>
      </c>
      <c r="I354" s="187">
        <v>0.2014</v>
      </c>
      <c r="J354" s="187">
        <v>0.28699999999999998</v>
      </c>
      <c r="K354" s="187">
        <v>2.8000000000000001E-2</v>
      </c>
      <c r="L354" s="189" t="s">
        <v>2400</v>
      </c>
      <c r="M354" s="189" t="s">
        <v>2400</v>
      </c>
      <c r="N354" s="189" t="s">
        <v>2400</v>
      </c>
      <c r="O354" s="189" t="s">
        <v>2400</v>
      </c>
      <c r="P354" s="189" t="s">
        <v>2400</v>
      </c>
      <c r="Q354" s="189" t="s">
        <v>2400</v>
      </c>
    </row>
    <row r="355" spans="1:17" ht="14.25" customHeight="1" x14ac:dyDescent="0.2">
      <c r="A355" s="186"/>
      <c r="B355" s="189" t="s">
        <v>1598</v>
      </c>
      <c r="C355" s="189" t="s">
        <v>1597</v>
      </c>
      <c r="D355" s="190" t="s">
        <v>1943</v>
      </c>
      <c r="E355" s="189" t="s">
        <v>2251</v>
      </c>
      <c r="F355" s="187">
        <v>8.4000000000000005E-2</v>
      </c>
      <c r="G355" s="187">
        <v>7.0199999999999999E-2</v>
      </c>
      <c r="H355" s="188">
        <v>9.4100000000000003E-2</v>
      </c>
      <c r="I355" s="187">
        <v>0.625</v>
      </c>
      <c r="J355" s="187">
        <v>0.89090000000000003</v>
      </c>
      <c r="K355" s="187">
        <v>8.6900000000000005E-2</v>
      </c>
      <c r="L355" s="189" t="s">
        <v>2400</v>
      </c>
      <c r="M355" s="189" t="s">
        <v>2400</v>
      </c>
      <c r="N355" s="189" t="s">
        <v>2400</v>
      </c>
      <c r="O355" s="189" t="s">
        <v>2400</v>
      </c>
      <c r="P355" s="189" t="s">
        <v>2400</v>
      </c>
      <c r="Q355" s="189" t="s">
        <v>2400</v>
      </c>
    </row>
    <row r="356" spans="1:17" ht="14.25" customHeight="1" x14ac:dyDescent="0.2">
      <c r="A356" s="186"/>
      <c r="B356" s="189" t="s">
        <v>1598</v>
      </c>
      <c r="C356" s="189" t="s">
        <v>1597</v>
      </c>
      <c r="D356" s="190" t="s">
        <v>1945</v>
      </c>
      <c r="E356" s="189" t="s">
        <v>2252</v>
      </c>
      <c r="F356" s="187">
        <v>0.40289999999999998</v>
      </c>
      <c r="G356" s="187">
        <v>0.3367</v>
      </c>
      <c r="H356" s="188">
        <v>0.45119999999999999</v>
      </c>
      <c r="I356" s="187">
        <v>2.9977</v>
      </c>
      <c r="J356" s="187">
        <v>4.2728999999999999</v>
      </c>
      <c r="K356" s="187">
        <v>0.41649999999999998</v>
      </c>
      <c r="L356" s="189" t="s">
        <v>2398</v>
      </c>
      <c r="M356" s="189" t="s">
        <v>2400</v>
      </c>
      <c r="N356" s="189" t="s">
        <v>2400</v>
      </c>
      <c r="O356" s="189" t="s">
        <v>2399</v>
      </c>
      <c r="P356" s="189" t="s">
        <v>2400</v>
      </c>
      <c r="Q356" s="189" t="s">
        <v>2399</v>
      </c>
    </row>
    <row r="357" spans="1:17" ht="14.25" customHeight="1" x14ac:dyDescent="0.2">
      <c r="A357" s="186"/>
      <c r="B357" s="189" t="s">
        <v>1600</v>
      </c>
      <c r="C357" s="189" t="s">
        <v>1599</v>
      </c>
      <c r="D357" s="190" t="s">
        <v>1938</v>
      </c>
      <c r="E357" s="189" t="s">
        <v>2253</v>
      </c>
      <c r="F357" s="187" t="s">
        <v>1940</v>
      </c>
      <c r="G357" s="187" t="s">
        <v>1940</v>
      </c>
      <c r="H357" s="188" t="s">
        <v>1940</v>
      </c>
      <c r="I357" s="187" t="s">
        <v>1940</v>
      </c>
      <c r="J357" s="187" t="s">
        <v>1940</v>
      </c>
      <c r="K357" s="187" t="s">
        <v>1940</v>
      </c>
      <c r="L357" s="189" t="s">
        <v>1940</v>
      </c>
      <c r="M357" s="189" t="s">
        <v>1940</v>
      </c>
      <c r="N357" s="189" t="s">
        <v>1940</v>
      </c>
      <c r="O357" s="189" t="s">
        <v>1940</v>
      </c>
      <c r="P357" s="189" t="s">
        <v>1940</v>
      </c>
      <c r="Q357" s="189" t="s">
        <v>1940</v>
      </c>
    </row>
    <row r="358" spans="1:17" ht="14.25" customHeight="1" x14ac:dyDescent="0.2">
      <c r="A358" s="186"/>
      <c r="B358" s="189" t="s">
        <v>1600</v>
      </c>
      <c r="C358" s="189" t="s">
        <v>1599</v>
      </c>
      <c r="D358" s="190" t="s">
        <v>1941</v>
      </c>
      <c r="E358" s="189" t="s">
        <v>2254</v>
      </c>
      <c r="F358" s="187">
        <v>2.81E-2</v>
      </c>
      <c r="G358" s="187">
        <v>2.35E-2</v>
      </c>
      <c r="H358" s="188">
        <v>3.15E-2</v>
      </c>
      <c r="I358" s="187">
        <v>0.20879999999999999</v>
      </c>
      <c r="J358" s="187">
        <v>0.29759999999999998</v>
      </c>
      <c r="K358" s="187">
        <v>2.8999999999999998E-2</v>
      </c>
      <c r="L358" s="189" t="s">
        <v>2398</v>
      </c>
      <c r="M358" s="189" t="s">
        <v>2400</v>
      </c>
      <c r="N358" s="189" t="s">
        <v>2400</v>
      </c>
      <c r="O358" s="189" t="s">
        <v>2398</v>
      </c>
      <c r="P358" s="189" t="s">
        <v>2400</v>
      </c>
      <c r="Q358" s="189" t="s">
        <v>2399</v>
      </c>
    </row>
    <row r="359" spans="1:17" ht="14.25" customHeight="1" x14ac:dyDescent="0.2">
      <c r="A359" s="186"/>
      <c r="B359" s="189" t="s">
        <v>1600</v>
      </c>
      <c r="C359" s="189" t="s">
        <v>1599</v>
      </c>
      <c r="D359" s="190" t="s">
        <v>1943</v>
      </c>
      <c r="E359" s="189" t="s">
        <v>2255</v>
      </c>
      <c r="F359" s="187">
        <v>8.5000000000000006E-2</v>
      </c>
      <c r="G359" s="187">
        <v>7.1099999999999997E-2</v>
      </c>
      <c r="H359" s="188">
        <v>9.5200000000000007E-2</v>
      </c>
      <c r="I359" s="187">
        <v>0.63249999999999995</v>
      </c>
      <c r="J359" s="187">
        <v>0.90149999999999997</v>
      </c>
      <c r="K359" s="187">
        <v>8.7900000000000006E-2</v>
      </c>
      <c r="L359" s="189" t="s">
        <v>2398</v>
      </c>
      <c r="M359" s="189" t="s">
        <v>2400</v>
      </c>
      <c r="N359" s="189" t="s">
        <v>2400</v>
      </c>
      <c r="O359" s="189" t="s">
        <v>2399</v>
      </c>
      <c r="P359" s="189" t="s">
        <v>2400</v>
      </c>
      <c r="Q359" s="189" t="s">
        <v>2399</v>
      </c>
    </row>
    <row r="360" spans="1:17" ht="14.25" customHeight="1" x14ac:dyDescent="0.2">
      <c r="A360" s="186"/>
      <c r="B360" s="189" t="s">
        <v>1600</v>
      </c>
      <c r="C360" s="189" t="s">
        <v>1599</v>
      </c>
      <c r="D360" s="190" t="s">
        <v>1945</v>
      </c>
      <c r="E360" s="189" t="s">
        <v>2256</v>
      </c>
      <c r="F360" s="187">
        <v>0.40389999999999998</v>
      </c>
      <c r="G360" s="187">
        <v>0.33749999999999997</v>
      </c>
      <c r="H360" s="188">
        <v>0.45239999999999997</v>
      </c>
      <c r="I360" s="187">
        <v>3.0051000000000001</v>
      </c>
      <c r="J360" s="187">
        <v>4.2835000000000001</v>
      </c>
      <c r="K360" s="187">
        <v>0.41749999999999998</v>
      </c>
      <c r="L360" s="189" t="s">
        <v>2398</v>
      </c>
      <c r="M360" s="189" t="s">
        <v>2400</v>
      </c>
      <c r="N360" s="189" t="s">
        <v>2400</v>
      </c>
      <c r="O360" s="189" t="s">
        <v>2399</v>
      </c>
      <c r="P360" s="189" t="s">
        <v>2400</v>
      </c>
      <c r="Q360" s="189" t="s">
        <v>2399</v>
      </c>
    </row>
    <row r="361" spans="1:17" ht="14.25" customHeight="1" x14ac:dyDescent="0.2">
      <c r="A361" s="186"/>
      <c r="B361" s="189" t="s">
        <v>1602</v>
      </c>
      <c r="C361" s="189" t="s">
        <v>1601</v>
      </c>
      <c r="D361" s="190" t="s">
        <v>1938</v>
      </c>
      <c r="E361" s="189" t="s">
        <v>2257</v>
      </c>
      <c r="F361" s="187" t="s">
        <v>1940</v>
      </c>
      <c r="G361" s="187" t="s">
        <v>1940</v>
      </c>
      <c r="H361" s="188" t="s">
        <v>1940</v>
      </c>
      <c r="I361" s="187" t="s">
        <v>1940</v>
      </c>
      <c r="J361" s="187" t="s">
        <v>1940</v>
      </c>
      <c r="K361" s="187" t="s">
        <v>1940</v>
      </c>
      <c r="L361" s="189" t="s">
        <v>1940</v>
      </c>
      <c r="M361" s="189" t="s">
        <v>1940</v>
      </c>
      <c r="N361" s="189" t="s">
        <v>1940</v>
      </c>
      <c r="O361" s="189" t="s">
        <v>1940</v>
      </c>
      <c r="P361" s="189" t="s">
        <v>1940</v>
      </c>
      <c r="Q361" s="189" t="s">
        <v>1940</v>
      </c>
    </row>
    <row r="362" spans="1:17" ht="14.25" customHeight="1" x14ac:dyDescent="0.2">
      <c r="A362" s="186"/>
      <c r="B362" s="189" t="s">
        <v>1602</v>
      </c>
      <c r="C362" s="189" t="s">
        <v>1601</v>
      </c>
      <c r="D362" s="190" t="s">
        <v>1941</v>
      </c>
      <c r="E362" s="189" t="s">
        <v>2258</v>
      </c>
      <c r="F362" s="187">
        <v>2.81E-2</v>
      </c>
      <c r="G362" s="187">
        <v>2.35E-2</v>
      </c>
      <c r="H362" s="188">
        <v>3.15E-2</v>
      </c>
      <c r="I362" s="187">
        <v>0.20879999999999999</v>
      </c>
      <c r="J362" s="187">
        <v>0.29759999999999998</v>
      </c>
      <c r="K362" s="187">
        <v>2.8999999999999998E-2</v>
      </c>
      <c r="L362" s="189" t="s">
        <v>2398</v>
      </c>
      <c r="M362" s="189" t="s">
        <v>2400</v>
      </c>
      <c r="N362" s="189" t="s">
        <v>2400</v>
      </c>
      <c r="O362" s="189" t="s">
        <v>2398</v>
      </c>
      <c r="P362" s="189" t="s">
        <v>2400</v>
      </c>
      <c r="Q362" s="189" t="s">
        <v>2399</v>
      </c>
    </row>
    <row r="363" spans="1:17" ht="14.25" customHeight="1" x14ac:dyDescent="0.2">
      <c r="A363" s="186"/>
      <c r="B363" s="189" t="s">
        <v>1602</v>
      </c>
      <c r="C363" s="189" t="s">
        <v>1601</v>
      </c>
      <c r="D363" s="190" t="s">
        <v>1943</v>
      </c>
      <c r="E363" s="189" t="s">
        <v>2259</v>
      </c>
      <c r="F363" s="187">
        <v>8.5000000000000006E-2</v>
      </c>
      <c r="G363" s="187">
        <v>7.1099999999999997E-2</v>
      </c>
      <c r="H363" s="188">
        <v>9.5200000000000007E-2</v>
      </c>
      <c r="I363" s="187">
        <v>0.63249999999999995</v>
      </c>
      <c r="J363" s="187">
        <v>0.90149999999999997</v>
      </c>
      <c r="K363" s="187">
        <v>8.7900000000000006E-2</v>
      </c>
      <c r="L363" s="189" t="s">
        <v>2398</v>
      </c>
      <c r="M363" s="189" t="s">
        <v>2400</v>
      </c>
      <c r="N363" s="189" t="s">
        <v>2400</v>
      </c>
      <c r="O363" s="189" t="s">
        <v>2399</v>
      </c>
      <c r="P363" s="189" t="s">
        <v>2400</v>
      </c>
      <c r="Q363" s="189" t="s">
        <v>2399</v>
      </c>
    </row>
    <row r="364" spans="1:17" ht="14.25" customHeight="1" x14ac:dyDescent="0.2">
      <c r="A364" s="186"/>
      <c r="B364" s="189" t="s">
        <v>1602</v>
      </c>
      <c r="C364" s="189" t="s">
        <v>1601</v>
      </c>
      <c r="D364" s="190" t="s">
        <v>1945</v>
      </c>
      <c r="E364" s="189" t="s">
        <v>2260</v>
      </c>
      <c r="F364" s="187">
        <v>0.40389999999999998</v>
      </c>
      <c r="G364" s="187">
        <v>0.33749999999999997</v>
      </c>
      <c r="H364" s="188">
        <v>0.45239999999999997</v>
      </c>
      <c r="I364" s="187">
        <v>3.0051000000000001</v>
      </c>
      <c r="J364" s="187">
        <v>4.2835000000000001</v>
      </c>
      <c r="K364" s="187">
        <v>0.41749999999999998</v>
      </c>
      <c r="L364" s="189" t="s">
        <v>2398</v>
      </c>
      <c r="M364" s="189" t="s">
        <v>2400</v>
      </c>
      <c r="N364" s="189" t="s">
        <v>2400</v>
      </c>
      <c r="O364" s="189" t="s">
        <v>2399</v>
      </c>
      <c r="P364" s="189" t="s">
        <v>2400</v>
      </c>
      <c r="Q364" s="189" t="s">
        <v>2399</v>
      </c>
    </row>
    <row r="365" spans="1:17" ht="14.25" customHeight="1" x14ac:dyDescent="0.2">
      <c r="A365" s="186"/>
      <c r="B365" s="189" t="s">
        <v>1604</v>
      </c>
      <c r="C365" s="189" t="s">
        <v>1603</v>
      </c>
      <c r="D365" s="190" t="s">
        <v>1938</v>
      </c>
      <c r="E365" s="189" t="s">
        <v>2261</v>
      </c>
      <c r="F365" s="187" t="s">
        <v>1940</v>
      </c>
      <c r="G365" s="187" t="s">
        <v>1940</v>
      </c>
      <c r="H365" s="188" t="s">
        <v>1940</v>
      </c>
      <c r="I365" s="187" t="s">
        <v>1940</v>
      </c>
      <c r="J365" s="187" t="s">
        <v>1940</v>
      </c>
      <c r="K365" s="187" t="s">
        <v>1940</v>
      </c>
      <c r="L365" s="189" t="s">
        <v>1940</v>
      </c>
      <c r="M365" s="189" t="s">
        <v>1940</v>
      </c>
      <c r="N365" s="189" t="s">
        <v>1940</v>
      </c>
      <c r="O365" s="189" t="s">
        <v>1940</v>
      </c>
      <c r="P365" s="189" t="s">
        <v>1940</v>
      </c>
      <c r="Q365" s="189" t="s">
        <v>1940</v>
      </c>
    </row>
    <row r="366" spans="1:17" ht="14.25" customHeight="1" x14ac:dyDescent="0.2">
      <c r="A366" s="186"/>
      <c r="B366" s="189" t="s">
        <v>1604</v>
      </c>
      <c r="C366" s="189" t="s">
        <v>1603</v>
      </c>
      <c r="D366" s="190" t="s">
        <v>1941</v>
      </c>
      <c r="E366" s="189" t="s">
        <v>2262</v>
      </c>
      <c r="F366" s="187">
        <v>2.81E-2</v>
      </c>
      <c r="G366" s="187">
        <v>2.35E-2</v>
      </c>
      <c r="H366" s="188">
        <v>3.15E-2</v>
      </c>
      <c r="I366" s="187">
        <v>0.20879999999999999</v>
      </c>
      <c r="J366" s="187">
        <v>0.29759999999999998</v>
      </c>
      <c r="K366" s="187">
        <v>2.8999999999999998E-2</v>
      </c>
      <c r="L366" s="189" t="s">
        <v>2398</v>
      </c>
      <c r="M366" s="189" t="s">
        <v>2400</v>
      </c>
      <c r="N366" s="189" t="s">
        <v>2400</v>
      </c>
      <c r="O366" s="189" t="s">
        <v>2398</v>
      </c>
      <c r="P366" s="189" t="s">
        <v>2400</v>
      </c>
      <c r="Q366" s="189" t="s">
        <v>2399</v>
      </c>
    </row>
    <row r="367" spans="1:17" ht="14.25" customHeight="1" x14ac:dyDescent="0.2">
      <c r="A367" s="186"/>
      <c r="B367" s="189" t="s">
        <v>1604</v>
      </c>
      <c r="C367" s="189" t="s">
        <v>1603</v>
      </c>
      <c r="D367" s="190" t="s">
        <v>1943</v>
      </c>
      <c r="E367" s="189" t="s">
        <v>2263</v>
      </c>
      <c r="F367" s="187">
        <v>8.5000000000000006E-2</v>
      </c>
      <c r="G367" s="187">
        <v>7.1099999999999997E-2</v>
      </c>
      <c r="H367" s="188">
        <v>9.5200000000000007E-2</v>
      </c>
      <c r="I367" s="187">
        <v>0.63249999999999995</v>
      </c>
      <c r="J367" s="187">
        <v>0.90149999999999997</v>
      </c>
      <c r="K367" s="187">
        <v>8.7900000000000006E-2</v>
      </c>
      <c r="L367" s="189" t="s">
        <v>2398</v>
      </c>
      <c r="M367" s="189" t="s">
        <v>2400</v>
      </c>
      <c r="N367" s="189" t="s">
        <v>2400</v>
      </c>
      <c r="O367" s="189" t="s">
        <v>2399</v>
      </c>
      <c r="P367" s="189" t="s">
        <v>2400</v>
      </c>
      <c r="Q367" s="189" t="s">
        <v>2399</v>
      </c>
    </row>
    <row r="368" spans="1:17" ht="14.25" customHeight="1" x14ac:dyDescent="0.2">
      <c r="A368" s="186"/>
      <c r="B368" s="189" t="s">
        <v>1604</v>
      </c>
      <c r="C368" s="189" t="s">
        <v>1603</v>
      </c>
      <c r="D368" s="190" t="s">
        <v>1945</v>
      </c>
      <c r="E368" s="189" t="s">
        <v>2264</v>
      </c>
      <c r="F368" s="187">
        <v>0.40389999999999998</v>
      </c>
      <c r="G368" s="187">
        <v>0.33749999999999997</v>
      </c>
      <c r="H368" s="188">
        <v>0.45239999999999997</v>
      </c>
      <c r="I368" s="187">
        <v>3.0051000000000001</v>
      </c>
      <c r="J368" s="187">
        <v>4.2835000000000001</v>
      </c>
      <c r="K368" s="187">
        <v>0.41749999999999998</v>
      </c>
      <c r="L368" s="189" t="s">
        <v>2398</v>
      </c>
      <c r="M368" s="189" t="s">
        <v>2400</v>
      </c>
      <c r="N368" s="189" t="s">
        <v>2400</v>
      </c>
      <c r="O368" s="189" t="s">
        <v>2399</v>
      </c>
      <c r="P368" s="189" t="s">
        <v>2400</v>
      </c>
      <c r="Q368" s="189" t="s">
        <v>2399</v>
      </c>
    </row>
    <row r="369" spans="1:17" ht="14.25" customHeight="1" x14ac:dyDescent="0.2">
      <c r="A369" s="186"/>
      <c r="B369" s="189" t="s">
        <v>1606</v>
      </c>
      <c r="C369" s="189" t="s">
        <v>1605</v>
      </c>
      <c r="D369" s="190" t="s">
        <v>1938</v>
      </c>
      <c r="E369" s="189" t="s">
        <v>2265</v>
      </c>
      <c r="F369" s="187" t="s">
        <v>1940</v>
      </c>
      <c r="G369" s="187" t="s">
        <v>1940</v>
      </c>
      <c r="H369" s="188" t="s">
        <v>1940</v>
      </c>
      <c r="I369" s="187" t="s">
        <v>1940</v>
      </c>
      <c r="J369" s="187" t="s">
        <v>1940</v>
      </c>
      <c r="K369" s="187" t="s">
        <v>1940</v>
      </c>
      <c r="L369" s="189" t="s">
        <v>1940</v>
      </c>
      <c r="M369" s="189" t="s">
        <v>1940</v>
      </c>
      <c r="N369" s="189" t="s">
        <v>1940</v>
      </c>
      <c r="O369" s="189" t="s">
        <v>1940</v>
      </c>
      <c r="P369" s="189" t="s">
        <v>1940</v>
      </c>
      <c r="Q369" s="189" t="s">
        <v>1940</v>
      </c>
    </row>
    <row r="370" spans="1:17" ht="14.25" customHeight="1" x14ac:dyDescent="0.2">
      <c r="A370" s="186"/>
      <c r="B370" s="189" t="s">
        <v>1606</v>
      </c>
      <c r="C370" s="189" t="s">
        <v>1605</v>
      </c>
      <c r="D370" s="190" t="s">
        <v>1941</v>
      </c>
      <c r="E370" s="189" t="s">
        <v>2266</v>
      </c>
      <c r="F370" s="187">
        <v>2.7099999999999999E-2</v>
      </c>
      <c r="G370" s="187">
        <v>2.2699999999999998E-2</v>
      </c>
      <c r="H370" s="188">
        <v>3.0300000000000001E-2</v>
      </c>
      <c r="I370" s="187">
        <v>0.2014</v>
      </c>
      <c r="J370" s="187">
        <v>0.28699999999999998</v>
      </c>
      <c r="K370" s="187">
        <v>2.8000000000000001E-2</v>
      </c>
      <c r="L370" s="189" t="s">
        <v>2398</v>
      </c>
      <c r="M370" s="189" t="s">
        <v>2400</v>
      </c>
      <c r="N370" s="189" t="s">
        <v>2400</v>
      </c>
      <c r="O370" s="189" t="s">
        <v>2398</v>
      </c>
      <c r="P370" s="189" t="s">
        <v>2400</v>
      </c>
      <c r="Q370" s="189" t="s">
        <v>2399</v>
      </c>
    </row>
    <row r="371" spans="1:17" ht="14.25" customHeight="1" x14ac:dyDescent="0.2">
      <c r="A371" s="186"/>
      <c r="B371" s="189" t="s">
        <v>1606</v>
      </c>
      <c r="C371" s="189" t="s">
        <v>1605</v>
      </c>
      <c r="D371" s="190" t="s">
        <v>1943</v>
      </c>
      <c r="E371" s="189" t="s">
        <v>2267</v>
      </c>
      <c r="F371" s="187">
        <v>8.4000000000000005E-2</v>
      </c>
      <c r="G371" s="187">
        <v>7.0199999999999999E-2</v>
      </c>
      <c r="H371" s="188">
        <v>9.4100000000000003E-2</v>
      </c>
      <c r="I371" s="187">
        <v>0.625</v>
      </c>
      <c r="J371" s="187">
        <v>0.89090000000000003</v>
      </c>
      <c r="K371" s="187">
        <v>8.6900000000000005E-2</v>
      </c>
      <c r="L371" s="189" t="s">
        <v>2398</v>
      </c>
      <c r="M371" s="189" t="s">
        <v>2400</v>
      </c>
      <c r="N371" s="189" t="s">
        <v>2400</v>
      </c>
      <c r="O371" s="189" t="s">
        <v>2399</v>
      </c>
      <c r="P371" s="189" t="s">
        <v>2400</v>
      </c>
      <c r="Q371" s="189" t="s">
        <v>2399</v>
      </c>
    </row>
    <row r="372" spans="1:17" ht="14.25" customHeight="1" x14ac:dyDescent="0.2">
      <c r="A372" s="186"/>
      <c r="B372" s="189" t="s">
        <v>1606</v>
      </c>
      <c r="C372" s="189" t="s">
        <v>1605</v>
      </c>
      <c r="D372" s="190" t="s">
        <v>1945</v>
      </c>
      <c r="E372" s="189" t="s">
        <v>2268</v>
      </c>
      <c r="F372" s="187">
        <v>0.40289999999999998</v>
      </c>
      <c r="G372" s="187">
        <v>0.3367</v>
      </c>
      <c r="H372" s="188">
        <v>0.45119999999999999</v>
      </c>
      <c r="I372" s="187">
        <v>2.9977</v>
      </c>
      <c r="J372" s="187">
        <v>4.2728999999999999</v>
      </c>
      <c r="K372" s="187">
        <v>0.41649999999999998</v>
      </c>
      <c r="L372" s="189" t="s">
        <v>2398</v>
      </c>
      <c r="M372" s="189" t="s">
        <v>2400</v>
      </c>
      <c r="N372" s="189" t="s">
        <v>2400</v>
      </c>
      <c r="O372" s="189" t="s">
        <v>2399</v>
      </c>
      <c r="P372" s="189" t="s">
        <v>2400</v>
      </c>
      <c r="Q372" s="189" t="s">
        <v>2399</v>
      </c>
    </row>
    <row r="373" spans="1:17" ht="14.25" customHeight="1" x14ac:dyDescent="0.2">
      <c r="A373" s="186"/>
      <c r="B373" s="189" t="s">
        <v>1608</v>
      </c>
      <c r="C373" s="189" t="s">
        <v>1607</v>
      </c>
      <c r="D373" s="190" t="s">
        <v>1938</v>
      </c>
      <c r="E373" s="189" t="s">
        <v>2269</v>
      </c>
      <c r="F373" s="187" t="s">
        <v>1940</v>
      </c>
      <c r="G373" s="187" t="s">
        <v>1940</v>
      </c>
      <c r="H373" s="188" t="s">
        <v>1940</v>
      </c>
      <c r="I373" s="187" t="s">
        <v>1940</v>
      </c>
      <c r="J373" s="187" t="s">
        <v>1940</v>
      </c>
      <c r="K373" s="187" t="s">
        <v>1940</v>
      </c>
      <c r="L373" s="189" t="s">
        <v>1940</v>
      </c>
      <c r="M373" s="189" t="s">
        <v>1940</v>
      </c>
      <c r="N373" s="189" t="s">
        <v>1940</v>
      </c>
      <c r="O373" s="189" t="s">
        <v>1940</v>
      </c>
      <c r="P373" s="189" t="s">
        <v>1940</v>
      </c>
      <c r="Q373" s="189" t="s">
        <v>1940</v>
      </c>
    </row>
    <row r="374" spans="1:17" ht="14.25" customHeight="1" x14ac:dyDescent="0.2">
      <c r="A374" s="186"/>
      <c r="B374" s="189" t="s">
        <v>1608</v>
      </c>
      <c r="C374" s="189" t="s">
        <v>1607</v>
      </c>
      <c r="D374" s="190" t="s">
        <v>1941</v>
      </c>
      <c r="E374" s="189" t="s">
        <v>2270</v>
      </c>
      <c r="F374" s="187">
        <v>2.7099999999999999E-2</v>
      </c>
      <c r="G374" s="187">
        <v>2.2699999999999998E-2</v>
      </c>
      <c r="H374" s="188">
        <v>3.0300000000000001E-2</v>
      </c>
      <c r="I374" s="187">
        <v>0.2014</v>
      </c>
      <c r="J374" s="187">
        <v>0.28699999999999998</v>
      </c>
      <c r="K374" s="187">
        <v>2.8000000000000001E-2</v>
      </c>
      <c r="L374" s="189" t="s">
        <v>2400</v>
      </c>
      <c r="M374" s="189" t="s">
        <v>2400</v>
      </c>
      <c r="N374" s="189" t="s">
        <v>2400</v>
      </c>
      <c r="O374" s="189" t="s">
        <v>2400</v>
      </c>
      <c r="P374" s="189" t="s">
        <v>2400</v>
      </c>
      <c r="Q374" s="189" t="s">
        <v>2400</v>
      </c>
    </row>
    <row r="375" spans="1:17" ht="14.25" customHeight="1" x14ac:dyDescent="0.2">
      <c r="A375" s="186"/>
      <c r="B375" s="189" t="s">
        <v>1608</v>
      </c>
      <c r="C375" s="189" t="s">
        <v>1607</v>
      </c>
      <c r="D375" s="190" t="s">
        <v>1943</v>
      </c>
      <c r="E375" s="189" t="s">
        <v>2271</v>
      </c>
      <c r="F375" s="187">
        <v>8.4000000000000005E-2</v>
      </c>
      <c r="G375" s="187">
        <v>7.0199999999999999E-2</v>
      </c>
      <c r="H375" s="188">
        <v>9.4100000000000003E-2</v>
      </c>
      <c r="I375" s="187">
        <v>0.625</v>
      </c>
      <c r="J375" s="187">
        <v>0.89090000000000003</v>
      </c>
      <c r="K375" s="187">
        <v>8.6900000000000005E-2</v>
      </c>
      <c r="L375" s="189" t="s">
        <v>2400</v>
      </c>
      <c r="M375" s="189" t="s">
        <v>2400</v>
      </c>
      <c r="N375" s="189" t="s">
        <v>2400</v>
      </c>
      <c r="O375" s="189" t="s">
        <v>2400</v>
      </c>
      <c r="P375" s="189" t="s">
        <v>2400</v>
      </c>
      <c r="Q375" s="189" t="s">
        <v>2400</v>
      </c>
    </row>
    <row r="376" spans="1:17" ht="14.25" customHeight="1" x14ac:dyDescent="0.2">
      <c r="A376" s="186"/>
      <c r="B376" s="189" t="s">
        <v>1608</v>
      </c>
      <c r="C376" s="189" t="s">
        <v>1607</v>
      </c>
      <c r="D376" s="190" t="s">
        <v>1945</v>
      </c>
      <c r="E376" s="189" t="s">
        <v>2272</v>
      </c>
      <c r="F376" s="187">
        <v>0.40289999999999998</v>
      </c>
      <c r="G376" s="187">
        <v>0.3367</v>
      </c>
      <c r="H376" s="188">
        <v>0.45119999999999999</v>
      </c>
      <c r="I376" s="187">
        <v>2.9977</v>
      </c>
      <c r="J376" s="187">
        <v>4.2728999999999999</v>
      </c>
      <c r="K376" s="187">
        <v>0.41649999999999998</v>
      </c>
      <c r="L376" s="189" t="s">
        <v>2398</v>
      </c>
      <c r="M376" s="189" t="s">
        <v>2400</v>
      </c>
      <c r="N376" s="189" t="s">
        <v>2400</v>
      </c>
      <c r="O376" s="189" t="s">
        <v>2399</v>
      </c>
      <c r="P376" s="189" t="s">
        <v>2400</v>
      </c>
      <c r="Q376" s="189" t="s">
        <v>2399</v>
      </c>
    </row>
    <row r="377" spans="1:17" ht="14.25" customHeight="1" x14ac:dyDescent="0.2">
      <c r="A377" s="186"/>
      <c r="B377" s="189" t="s">
        <v>1656</v>
      </c>
      <c r="C377" s="189" t="s">
        <v>1655</v>
      </c>
      <c r="D377" s="190" t="s">
        <v>1938</v>
      </c>
      <c r="E377" s="189" t="s">
        <v>2273</v>
      </c>
      <c r="F377" s="187" t="s">
        <v>1940</v>
      </c>
      <c r="G377" s="187" t="s">
        <v>1940</v>
      </c>
      <c r="H377" s="188" t="s">
        <v>1940</v>
      </c>
      <c r="I377" s="187" t="s">
        <v>1940</v>
      </c>
      <c r="J377" s="187" t="s">
        <v>1940</v>
      </c>
      <c r="K377" s="187" t="s">
        <v>1940</v>
      </c>
      <c r="L377" s="189" t="s">
        <v>1940</v>
      </c>
      <c r="M377" s="189" t="s">
        <v>1940</v>
      </c>
      <c r="N377" s="189" t="s">
        <v>1940</v>
      </c>
      <c r="O377" s="189" t="s">
        <v>1940</v>
      </c>
      <c r="P377" s="189" t="s">
        <v>1940</v>
      </c>
      <c r="Q377" s="189" t="s">
        <v>1940</v>
      </c>
    </row>
    <row r="378" spans="1:17" ht="14.25" customHeight="1" x14ac:dyDescent="0.2">
      <c r="A378" s="186"/>
      <c r="B378" s="189" t="s">
        <v>1656</v>
      </c>
      <c r="C378" s="189" t="s">
        <v>1655</v>
      </c>
      <c r="D378" s="190" t="s">
        <v>1945</v>
      </c>
      <c r="E378" s="189" t="s">
        <v>2274</v>
      </c>
      <c r="F378" s="187">
        <v>0.27610000000000001</v>
      </c>
      <c r="G378" s="187">
        <v>0.23069999999999999</v>
      </c>
      <c r="H378" s="188">
        <v>0.30919999999999997</v>
      </c>
      <c r="I378" s="187">
        <v>2.0537000000000001</v>
      </c>
      <c r="J378" s="187">
        <v>2.9273000000000002</v>
      </c>
      <c r="K378" s="187">
        <v>0.2853</v>
      </c>
      <c r="L378" s="189" t="s">
        <v>2400</v>
      </c>
      <c r="M378" s="189" t="s">
        <v>2400</v>
      </c>
      <c r="N378" s="189" t="s">
        <v>2400</v>
      </c>
      <c r="O378" s="189" t="s">
        <v>2399</v>
      </c>
      <c r="P378" s="189" t="s">
        <v>2400</v>
      </c>
      <c r="Q378" s="189" t="s">
        <v>2399</v>
      </c>
    </row>
    <row r="379" spans="1:17" ht="14.25" customHeight="1" x14ac:dyDescent="0.2">
      <c r="A379" s="186"/>
      <c r="B379" s="189" t="s">
        <v>1658</v>
      </c>
      <c r="C379" s="189" t="s">
        <v>1657</v>
      </c>
      <c r="D379" s="190" t="s">
        <v>1938</v>
      </c>
      <c r="E379" s="189" t="s">
        <v>2275</v>
      </c>
      <c r="F379" s="187" t="s">
        <v>1940</v>
      </c>
      <c r="G379" s="187" t="s">
        <v>1940</v>
      </c>
      <c r="H379" s="188" t="s">
        <v>1940</v>
      </c>
      <c r="I379" s="187" t="s">
        <v>1940</v>
      </c>
      <c r="J379" s="187" t="s">
        <v>1940</v>
      </c>
      <c r="K379" s="187" t="s">
        <v>1940</v>
      </c>
      <c r="L379" s="189" t="s">
        <v>1940</v>
      </c>
      <c r="M379" s="189" t="s">
        <v>1940</v>
      </c>
      <c r="N379" s="189" t="s">
        <v>1940</v>
      </c>
      <c r="O379" s="189" t="s">
        <v>1940</v>
      </c>
      <c r="P379" s="189" t="s">
        <v>1940</v>
      </c>
      <c r="Q379" s="189" t="s">
        <v>1940</v>
      </c>
    </row>
    <row r="380" spans="1:17" ht="14.25" customHeight="1" x14ac:dyDescent="0.2">
      <c r="A380" s="186"/>
      <c r="B380" s="189" t="s">
        <v>1658</v>
      </c>
      <c r="C380" s="189" t="s">
        <v>1657</v>
      </c>
      <c r="D380" s="190" t="s">
        <v>1945</v>
      </c>
      <c r="E380" s="189" t="s">
        <v>2276</v>
      </c>
      <c r="F380" s="187">
        <v>0.27610000000000001</v>
      </c>
      <c r="G380" s="187">
        <v>0.23069999999999999</v>
      </c>
      <c r="H380" s="188">
        <v>0.30919999999999997</v>
      </c>
      <c r="I380" s="187">
        <v>2.0537000000000001</v>
      </c>
      <c r="J380" s="187">
        <v>2.9273000000000002</v>
      </c>
      <c r="K380" s="187">
        <v>0.2853</v>
      </c>
      <c r="L380" s="189" t="s">
        <v>2400</v>
      </c>
      <c r="M380" s="189" t="s">
        <v>2400</v>
      </c>
      <c r="N380" s="189" t="s">
        <v>2400</v>
      </c>
      <c r="O380" s="189" t="s">
        <v>2399</v>
      </c>
      <c r="P380" s="189" t="s">
        <v>2400</v>
      </c>
      <c r="Q380" s="189" t="s">
        <v>2399</v>
      </c>
    </row>
    <row r="381" spans="1:17" ht="14.25" customHeight="1" x14ac:dyDescent="0.2">
      <c r="A381" s="186"/>
      <c r="B381" s="189" t="s">
        <v>1660</v>
      </c>
      <c r="C381" s="189" t="s">
        <v>1659</v>
      </c>
      <c r="D381" s="190" t="s">
        <v>1938</v>
      </c>
      <c r="E381" s="189" t="s">
        <v>2406</v>
      </c>
      <c r="F381" s="187" t="s">
        <v>1940</v>
      </c>
      <c r="G381" s="187" t="s">
        <v>1940</v>
      </c>
      <c r="H381" s="188" t="s">
        <v>1940</v>
      </c>
      <c r="I381" s="187" t="s">
        <v>1940</v>
      </c>
      <c r="J381" s="187" t="s">
        <v>1940</v>
      </c>
      <c r="K381" s="187" t="s">
        <v>1940</v>
      </c>
      <c r="L381" s="189" t="s">
        <v>1940</v>
      </c>
      <c r="M381" s="189" t="s">
        <v>1940</v>
      </c>
      <c r="N381" s="189" t="s">
        <v>1940</v>
      </c>
      <c r="O381" s="189" t="s">
        <v>1940</v>
      </c>
      <c r="P381" s="189" t="s">
        <v>1940</v>
      </c>
      <c r="Q381" s="189" t="s">
        <v>1940</v>
      </c>
    </row>
    <row r="382" spans="1:17" ht="14.25" customHeight="1" x14ac:dyDescent="0.2">
      <c r="A382" s="186"/>
      <c r="B382" s="189" t="s">
        <v>1660</v>
      </c>
      <c r="C382" s="189" t="s">
        <v>1659</v>
      </c>
      <c r="D382" s="190" t="s">
        <v>1945</v>
      </c>
      <c r="E382" s="189" t="s">
        <v>2405</v>
      </c>
      <c r="F382" s="187">
        <v>0.27610000000000001</v>
      </c>
      <c r="G382" s="187">
        <v>0.23069999999999999</v>
      </c>
      <c r="H382" s="188">
        <v>0.30919999999999997</v>
      </c>
      <c r="I382" s="187">
        <v>2.0537000000000001</v>
      </c>
      <c r="J382" s="187">
        <v>2.9273000000000002</v>
      </c>
      <c r="K382" s="187">
        <v>0.2853</v>
      </c>
      <c r="L382" s="189" t="s">
        <v>2400</v>
      </c>
      <c r="M382" s="189" t="s">
        <v>2400</v>
      </c>
      <c r="N382" s="189" t="s">
        <v>2400</v>
      </c>
      <c r="O382" s="189" t="s">
        <v>2399</v>
      </c>
      <c r="P382" s="189" t="s">
        <v>2400</v>
      </c>
      <c r="Q382" s="189" t="s">
        <v>2399</v>
      </c>
    </row>
    <row r="383" spans="1:17" ht="14.25" customHeight="1" x14ac:dyDescent="0.2">
      <c r="A383" s="186"/>
      <c r="B383" s="189" t="s">
        <v>1662</v>
      </c>
      <c r="C383" s="189" t="s">
        <v>1661</v>
      </c>
      <c r="D383" s="190" t="s">
        <v>1938</v>
      </c>
      <c r="E383" s="189" t="s">
        <v>2404</v>
      </c>
      <c r="F383" s="187" t="s">
        <v>1940</v>
      </c>
      <c r="G383" s="187" t="s">
        <v>1940</v>
      </c>
      <c r="H383" s="188" t="s">
        <v>1940</v>
      </c>
      <c r="I383" s="187" t="s">
        <v>1940</v>
      </c>
      <c r="J383" s="187" t="s">
        <v>1940</v>
      </c>
      <c r="K383" s="187" t="s">
        <v>1940</v>
      </c>
      <c r="L383" s="189" t="s">
        <v>1940</v>
      </c>
      <c r="M383" s="189" t="s">
        <v>1940</v>
      </c>
      <c r="N383" s="189" t="s">
        <v>1940</v>
      </c>
      <c r="O383" s="189" t="s">
        <v>1940</v>
      </c>
      <c r="P383" s="189" t="s">
        <v>1940</v>
      </c>
      <c r="Q383" s="189" t="s">
        <v>1940</v>
      </c>
    </row>
    <row r="384" spans="1:17" ht="14.25" customHeight="1" x14ac:dyDescent="0.2">
      <c r="A384" s="186"/>
      <c r="B384" s="189" t="s">
        <v>1662</v>
      </c>
      <c r="C384" s="189" t="s">
        <v>1661</v>
      </c>
      <c r="D384" s="190" t="s">
        <v>1945</v>
      </c>
      <c r="E384" s="189" t="s">
        <v>2403</v>
      </c>
      <c r="F384" s="187">
        <v>0.27610000000000001</v>
      </c>
      <c r="G384" s="187">
        <v>0.23069999999999999</v>
      </c>
      <c r="H384" s="188">
        <v>0.30919999999999997</v>
      </c>
      <c r="I384" s="187">
        <v>2.0537000000000001</v>
      </c>
      <c r="J384" s="187">
        <v>2.9273000000000002</v>
      </c>
      <c r="K384" s="187">
        <v>0.2853</v>
      </c>
      <c r="L384" s="189" t="s">
        <v>2400</v>
      </c>
      <c r="M384" s="189" t="s">
        <v>2400</v>
      </c>
      <c r="N384" s="189" t="s">
        <v>2400</v>
      </c>
      <c r="O384" s="189" t="s">
        <v>2399</v>
      </c>
      <c r="P384" s="189" t="s">
        <v>2400</v>
      </c>
      <c r="Q384" s="189" t="s">
        <v>2399</v>
      </c>
    </row>
    <row r="385" spans="1:17" ht="14.25" customHeight="1" x14ac:dyDescent="0.2">
      <c r="A385" s="186"/>
      <c r="B385" s="189" t="s">
        <v>1664</v>
      </c>
      <c r="C385" s="189" t="s">
        <v>1663</v>
      </c>
      <c r="D385" s="190" t="s">
        <v>1938</v>
      </c>
      <c r="E385" s="189" t="s">
        <v>2402</v>
      </c>
      <c r="F385" s="187" t="s">
        <v>1940</v>
      </c>
      <c r="G385" s="187" t="s">
        <v>1940</v>
      </c>
      <c r="H385" s="188" t="s">
        <v>1940</v>
      </c>
      <c r="I385" s="187" t="s">
        <v>1940</v>
      </c>
      <c r="J385" s="187" t="s">
        <v>1940</v>
      </c>
      <c r="K385" s="187" t="s">
        <v>1940</v>
      </c>
      <c r="L385" s="189" t="s">
        <v>1940</v>
      </c>
      <c r="M385" s="189" t="s">
        <v>1940</v>
      </c>
      <c r="N385" s="189" t="s">
        <v>1940</v>
      </c>
      <c r="O385" s="189" t="s">
        <v>1940</v>
      </c>
      <c r="P385" s="189" t="s">
        <v>1940</v>
      </c>
      <c r="Q385" s="189" t="s">
        <v>1940</v>
      </c>
    </row>
    <row r="386" spans="1:17" ht="14.25" customHeight="1" x14ac:dyDescent="0.2">
      <c r="A386" s="186"/>
      <c r="B386" s="189" t="s">
        <v>1664</v>
      </c>
      <c r="C386" s="189" t="s">
        <v>1663</v>
      </c>
      <c r="D386" s="190" t="s">
        <v>1945</v>
      </c>
      <c r="E386" s="189" t="s">
        <v>2401</v>
      </c>
      <c r="F386" s="187">
        <v>0.27610000000000001</v>
      </c>
      <c r="G386" s="187">
        <v>0.23069999999999999</v>
      </c>
      <c r="H386" s="188">
        <v>0.30919999999999997</v>
      </c>
      <c r="I386" s="187">
        <v>2.0537000000000001</v>
      </c>
      <c r="J386" s="187">
        <v>2.9273000000000002</v>
      </c>
      <c r="K386" s="187">
        <v>0.2853</v>
      </c>
      <c r="L386" s="189" t="s">
        <v>2400</v>
      </c>
      <c r="M386" s="189" t="s">
        <v>2400</v>
      </c>
      <c r="N386" s="189" t="s">
        <v>2400</v>
      </c>
      <c r="O386" s="189" t="s">
        <v>2399</v>
      </c>
      <c r="P386" s="189" t="s">
        <v>2400</v>
      </c>
      <c r="Q386" s="189" t="s">
        <v>2399</v>
      </c>
    </row>
    <row r="387" spans="1:17" ht="14.25" customHeight="1" x14ac:dyDescent="0.2">
      <c r="A387" s="186"/>
      <c r="B387" s="189" t="s">
        <v>1667</v>
      </c>
      <c r="C387" s="189" t="s">
        <v>1666</v>
      </c>
      <c r="D387" s="190" t="s">
        <v>1938</v>
      </c>
      <c r="E387" s="189" t="s">
        <v>2277</v>
      </c>
      <c r="F387" s="187" t="s">
        <v>1940</v>
      </c>
      <c r="G387" s="187" t="s">
        <v>1940</v>
      </c>
      <c r="H387" s="188" t="s">
        <v>1940</v>
      </c>
      <c r="I387" s="187" t="s">
        <v>1940</v>
      </c>
      <c r="J387" s="187" t="s">
        <v>1940</v>
      </c>
      <c r="K387" s="187" t="s">
        <v>1940</v>
      </c>
      <c r="L387" s="189" t="s">
        <v>1940</v>
      </c>
      <c r="M387" s="189" t="s">
        <v>1940</v>
      </c>
      <c r="N387" s="189" t="s">
        <v>1940</v>
      </c>
      <c r="O387" s="189" t="s">
        <v>1940</v>
      </c>
      <c r="P387" s="189" t="s">
        <v>1940</v>
      </c>
      <c r="Q387" s="189" t="s">
        <v>1940</v>
      </c>
    </row>
    <row r="388" spans="1:17" ht="14.25" customHeight="1" x14ac:dyDescent="0.2">
      <c r="A388" s="186"/>
      <c r="B388" s="189" t="s">
        <v>1667</v>
      </c>
      <c r="C388" s="189" t="s">
        <v>1666</v>
      </c>
      <c r="D388" s="190" t="s">
        <v>1941</v>
      </c>
      <c r="E388" s="189" t="s">
        <v>2278</v>
      </c>
      <c r="F388" s="187">
        <v>4.4700000000000004E-2</v>
      </c>
      <c r="G388" s="187">
        <v>3.73E-2</v>
      </c>
      <c r="H388" s="188">
        <v>0.05</v>
      </c>
      <c r="I388" s="187">
        <v>0.33199999999999996</v>
      </c>
      <c r="J388" s="187">
        <v>0.47320000000000001</v>
      </c>
      <c r="K388" s="187">
        <v>4.6200000000000005E-2</v>
      </c>
      <c r="L388" s="189" t="s">
        <v>2400</v>
      </c>
      <c r="M388" s="189" t="s">
        <v>2400</v>
      </c>
      <c r="N388" s="189" t="s">
        <v>2400</v>
      </c>
      <c r="O388" s="189" t="s">
        <v>2400</v>
      </c>
      <c r="P388" s="189" t="s">
        <v>2400</v>
      </c>
      <c r="Q388" s="189" t="s">
        <v>2398</v>
      </c>
    </row>
    <row r="389" spans="1:17" ht="14.25" customHeight="1" x14ac:dyDescent="0.2">
      <c r="A389" s="186"/>
      <c r="B389" s="189" t="s">
        <v>1667</v>
      </c>
      <c r="C389" s="189" t="s">
        <v>1666</v>
      </c>
      <c r="D389" s="190" t="s">
        <v>1943</v>
      </c>
      <c r="E389" s="189" t="s">
        <v>2279</v>
      </c>
      <c r="F389" s="187">
        <v>8.77E-2</v>
      </c>
      <c r="G389" s="187">
        <v>7.3200000000000001E-2</v>
      </c>
      <c r="H389" s="188">
        <v>9.820000000000001E-2</v>
      </c>
      <c r="I389" s="187">
        <v>0.65190000000000003</v>
      </c>
      <c r="J389" s="187">
        <v>0.92920000000000003</v>
      </c>
      <c r="K389" s="187">
        <v>9.06E-2</v>
      </c>
      <c r="L389" s="189" t="s">
        <v>2400</v>
      </c>
      <c r="M389" s="189" t="s">
        <v>2400</v>
      </c>
      <c r="N389" s="189" t="s">
        <v>2400</v>
      </c>
      <c r="O389" s="189" t="s">
        <v>2400</v>
      </c>
      <c r="P389" s="189" t="s">
        <v>2400</v>
      </c>
      <c r="Q389" s="189" t="s">
        <v>2398</v>
      </c>
    </row>
    <row r="390" spans="1:17" ht="14.25" customHeight="1" x14ac:dyDescent="0.2">
      <c r="A390" s="186"/>
      <c r="B390" s="189" t="s">
        <v>1667</v>
      </c>
      <c r="C390" s="189" t="s">
        <v>1666</v>
      </c>
      <c r="D390" s="190" t="s">
        <v>1945</v>
      </c>
      <c r="E390" s="189" t="s">
        <v>2280</v>
      </c>
      <c r="F390" s="187">
        <v>0.2903</v>
      </c>
      <c r="G390" s="187">
        <v>0.24259999999999998</v>
      </c>
      <c r="H390" s="188">
        <v>0.3251</v>
      </c>
      <c r="I390" s="187">
        <v>2.1596000000000002</v>
      </c>
      <c r="J390" s="187">
        <v>3.0783</v>
      </c>
      <c r="K390" s="187">
        <v>0.30009999999999998</v>
      </c>
      <c r="L390" s="189" t="s">
        <v>2400</v>
      </c>
      <c r="M390" s="189" t="s">
        <v>2400</v>
      </c>
      <c r="N390" s="189" t="s">
        <v>2400</v>
      </c>
      <c r="O390" s="189" t="s">
        <v>2400</v>
      </c>
      <c r="P390" s="189" t="s">
        <v>2400</v>
      </c>
      <c r="Q390" s="189" t="s">
        <v>2400</v>
      </c>
    </row>
    <row r="391" spans="1:17" ht="14.25" customHeight="1" x14ac:dyDescent="0.2">
      <c r="A391" s="186"/>
      <c r="B391" s="189" t="s">
        <v>1669</v>
      </c>
      <c r="C391" s="189" t="s">
        <v>1668</v>
      </c>
      <c r="D391" s="190" t="s">
        <v>1938</v>
      </c>
      <c r="E391" s="189" t="s">
        <v>2281</v>
      </c>
      <c r="F391" s="187" t="s">
        <v>1940</v>
      </c>
      <c r="G391" s="187" t="s">
        <v>1940</v>
      </c>
      <c r="H391" s="188" t="s">
        <v>1940</v>
      </c>
      <c r="I391" s="187" t="s">
        <v>1940</v>
      </c>
      <c r="J391" s="187" t="s">
        <v>1940</v>
      </c>
      <c r="K391" s="187" t="s">
        <v>1940</v>
      </c>
      <c r="L391" s="189" t="s">
        <v>1940</v>
      </c>
      <c r="M391" s="189" t="s">
        <v>1940</v>
      </c>
      <c r="N391" s="189" t="s">
        <v>1940</v>
      </c>
      <c r="O391" s="189" t="s">
        <v>1940</v>
      </c>
      <c r="P391" s="189" t="s">
        <v>1940</v>
      </c>
      <c r="Q391" s="189" t="s">
        <v>1940</v>
      </c>
    </row>
    <row r="392" spans="1:17" ht="14.25" customHeight="1" x14ac:dyDescent="0.2">
      <c r="A392" s="186"/>
      <c r="B392" s="189" t="s">
        <v>1669</v>
      </c>
      <c r="C392" s="189" t="s">
        <v>1668</v>
      </c>
      <c r="D392" s="190" t="s">
        <v>1941</v>
      </c>
      <c r="E392" s="189" t="s">
        <v>2282</v>
      </c>
      <c r="F392" s="187">
        <v>6.9400000000000003E-2</v>
      </c>
      <c r="G392" s="187">
        <v>5.8000000000000003E-2</v>
      </c>
      <c r="H392" s="188">
        <v>7.7700000000000005E-2</v>
      </c>
      <c r="I392" s="187">
        <v>0.51590000000000003</v>
      </c>
      <c r="J392" s="187">
        <v>0.73539999999999994</v>
      </c>
      <c r="K392" s="187">
        <v>7.17E-2</v>
      </c>
      <c r="L392" s="189" t="s">
        <v>2400</v>
      </c>
      <c r="M392" s="189" t="s">
        <v>2400</v>
      </c>
      <c r="N392" s="189" t="s">
        <v>2400</v>
      </c>
      <c r="O392" s="189" t="s">
        <v>2400</v>
      </c>
      <c r="P392" s="189" t="s">
        <v>2400</v>
      </c>
      <c r="Q392" s="189" t="s">
        <v>2398</v>
      </c>
    </row>
    <row r="393" spans="1:17" ht="14.25" customHeight="1" x14ac:dyDescent="0.2">
      <c r="A393" s="186"/>
      <c r="B393" s="189" t="s">
        <v>1669</v>
      </c>
      <c r="C393" s="189" t="s">
        <v>1668</v>
      </c>
      <c r="D393" s="190" t="s">
        <v>1943</v>
      </c>
      <c r="E393" s="189" t="s">
        <v>2283</v>
      </c>
      <c r="F393" s="187">
        <v>0.15809999999999999</v>
      </c>
      <c r="G393" s="187">
        <v>0.1321</v>
      </c>
      <c r="H393" s="188">
        <v>0.17699999999999999</v>
      </c>
      <c r="I393" s="187">
        <v>1.1758</v>
      </c>
      <c r="J393" s="187">
        <v>1.6759999999999999</v>
      </c>
      <c r="K393" s="187">
        <v>0.16339999999999999</v>
      </c>
      <c r="L393" s="189" t="s">
        <v>2400</v>
      </c>
      <c r="M393" s="189" t="s">
        <v>2400</v>
      </c>
      <c r="N393" s="189" t="s">
        <v>2400</v>
      </c>
      <c r="O393" s="189" t="s">
        <v>2400</v>
      </c>
      <c r="P393" s="189" t="s">
        <v>2400</v>
      </c>
      <c r="Q393" s="189" t="s">
        <v>2398</v>
      </c>
    </row>
    <row r="394" spans="1:17" ht="14.25" customHeight="1" x14ac:dyDescent="0.2">
      <c r="A394" s="186"/>
      <c r="B394" s="189" t="s">
        <v>1669</v>
      </c>
      <c r="C394" s="189" t="s">
        <v>1668</v>
      </c>
      <c r="D394" s="190" t="s">
        <v>1945</v>
      </c>
      <c r="E394" s="189" t="s">
        <v>2284</v>
      </c>
      <c r="F394" s="187">
        <v>0.34079999999999999</v>
      </c>
      <c r="G394" s="187">
        <v>0.2848</v>
      </c>
      <c r="H394" s="188">
        <v>0.38169999999999998</v>
      </c>
      <c r="I394" s="187">
        <v>2.5355000000000003</v>
      </c>
      <c r="J394" s="187">
        <v>3.6141000000000001</v>
      </c>
      <c r="K394" s="187">
        <v>0.3523</v>
      </c>
      <c r="L394" s="189" t="s">
        <v>2400</v>
      </c>
      <c r="M394" s="189" t="s">
        <v>2400</v>
      </c>
      <c r="N394" s="189" t="s">
        <v>2400</v>
      </c>
      <c r="O394" s="189" t="s">
        <v>2400</v>
      </c>
      <c r="P394" s="189" t="s">
        <v>2400</v>
      </c>
      <c r="Q394" s="189" t="s">
        <v>2398</v>
      </c>
    </row>
    <row r="395" spans="1:17" ht="14.25" customHeight="1" x14ac:dyDescent="0.2">
      <c r="A395" s="186"/>
      <c r="B395" s="189" t="s">
        <v>1669</v>
      </c>
      <c r="C395" s="189" t="s">
        <v>1668</v>
      </c>
      <c r="D395" s="190" t="s">
        <v>2066</v>
      </c>
      <c r="E395" s="189" t="s">
        <v>2285</v>
      </c>
      <c r="F395" s="187">
        <v>0.60960000000000003</v>
      </c>
      <c r="G395" s="187">
        <v>0.50929999999999997</v>
      </c>
      <c r="H395" s="188">
        <v>0.68269999999999997</v>
      </c>
      <c r="I395" s="187">
        <v>4.5350999999999999</v>
      </c>
      <c r="J395" s="187">
        <v>6.4642999999999997</v>
      </c>
      <c r="K395" s="187">
        <v>0.63009999999999999</v>
      </c>
      <c r="L395" s="189" t="s">
        <v>2400</v>
      </c>
      <c r="M395" s="189" t="s">
        <v>2400</v>
      </c>
      <c r="N395" s="189" t="s">
        <v>2400</v>
      </c>
      <c r="O395" s="189" t="s">
        <v>2400</v>
      </c>
      <c r="P395" s="189" t="s">
        <v>2400</v>
      </c>
      <c r="Q395" s="189" t="s">
        <v>2400</v>
      </c>
    </row>
    <row r="396" spans="1:17" ht="14.25" customHeight="1" x14ac:dyDescent="0.2">
      <c r="A396" s="186"/>
      <c r="B396" s="189" t="s">
        <v>1671</v>
      </c>
      <c r="C396" s="189" t="s">
        <v>1670</v>
      </c>
      <c r="D396" s="190" t="s">
        <v>1938</v>
      </c>
      <c r="E396" s="189" t="s">
        <v>2286</v>
      </c>
      <c r="F396" s="187" t="s">
        <v>1940</v>
      </c>
      <c r="G396" s="187" t="s">
        <v>1940</v>
      </c>
      <c r="H396" s="188" t="s">
        <v>1940</v>
      </c>
      <c r="I396" s="187" t="s">
        <v>1940</v>
      </c>
      <c r="J396" s="187" t="s">
        <v>1940</v>
      </c>
      <c r="K396" s="187" t="s">
        <v>1940</v>
      </c>
      <c r="L396" s="189" t="s">
        <v>1940</v>
      </c>
      <c r="M396" s="189" t="s">
        <v>1940</v>
      </c>
      <c r="N396" s="189" t="s">
        <v>1940</v>
      </c>
      <c r="O396" s="189" t="s">
        <v>1940</v>
      </c>
      <c r="P396" s="189" t="s">
        <v>1940</v>
      </c>
      <c r="Q396" s="189" t="s">
        <v>1940</v>
      </c>
    </row>
    <row r="397" spans="1:17" ht="14.25" customHeight="1" x14ac:dyDescent="0.2">
      <c r="A397" s="186"/>
      <c r="B397" s="189" t="s">
        <v>1671</v>
      </c>
      <c r="C397" s="189" t="s">
        <v>1670</v>
      </c>
      <c r="D397" s="190" t="s">
        <v>1941</v>
      </c>
      <c r="E397" s="189" t="s">
        <v>2287</v>
      </c>
      <c r="F397" s="187">
        <v>6.9400000000000003E-2</v>
      </c>
      <c r="G397" s="187">
        <v>5.8000000000000003E-2</v>
      </c>
      <c r="H397" s="188">
        <v>7.7700000000000005E-2</v>
      </c>
      <c r="I397" s="187">
        <v>0.51590000000000003</v>
      </c>
      <c r="J397" s="187">
        <v>0.73539999999999994</v>
      </c>
      <c r="K397" s="187">
        <v>7.17E-2</v>
      </c>
      <c r="L397" s="189" t="s">
        <v>2400</v>
      </c>
      <c r="M397" s="189" t="s">
        <v>2400</v>
      </c>
      <c r="N397" s="189" t="s">
        <v>2400</v>
      </c>
      <c r="O397" s="189" t="s">
        <v>2400</v>
      </c>
      <c r="P397" s="189" t="s">
        <v>2400</v>
      </c>
      <c r="Q397" s="189" t="s">
        <v>2398</v>
      </c>
    </row>
    <row r="398" spans="1:17" ht="14.25" customHeight="1" x14ac:dyDescent="0.2">
      <c r="A398" s="186"/>
      <c r="B398" s="189" t="s">
        <v>1671</v>
      </c>
      <c r="C398" s="189" t="s">
        <v>1670</v>
      </c>
      <c r="D398" s="190" t="s">
        <v>1943</v>
      </c>
      <c r="E398" s="189" t="s">
        <v>2288</v>
      </c>
      <c r="F398" s="187">
        <v>0.17419999999999999</v>
      </c>
      <c r="G398" s="187">
        <v>0.14559999999999998</v>
      </c>
      <c r="H398" s="188">
        <v>0.1951</v>
      </c>
      <c r="I398" s="187">
        <v>1.2958000000000001</v>
      </c>
      <c r="J398" s="187">
        <v>1.847</v>
      </c>
      <c r="K398" s="187">
        <v>0.18009999999999998</v>
      </c>
      <c r="L398" s="189" t="s">
        <v>2400</v>
      </c>
      <c r="M398" s="189" t="s">
        <v>2400</v>
      </c>
      <c r="N398" s="189" t="s">
        <v>2400</v>
      </c>
      <c r="O398" s="189" t="s">
        <v>2400</v>
      </c>
      <c r="P398" s="189" t="s">
        <v>2400</v>
      </c>
      <c r="Q398" s="189" t="s">
        <v>2400</v>
      </c>
    </row>
    <row r="399" spans="1:17" ht="14.25" customHeight="1" x14ac:dyDescent="0.2">
      <c r="A399" s="186"/>
      <c r="B399" s="189" t="s">
        <v>1671</v>
      </c>
      <c r="C399" s="189" t="s">
        <v>1670</v>
      </c>
      <c r="D399" s="190" t="s">
        <v>1945</v>
      </c>
      <c r="E399" s="189" t="s">
        <v>2289</v>
      </c>
      <c r="F399" s="187">
        <v>0.34079999999999999</v>
      </c>
      <c r="G399" s="187">
        <v>0.2848</v>
      </c>
      <c r="H399" s="188">
        <v>0.38169999999999998</v>
      </c>
      <c r="I399" s="187">
        <v>2.5355000000000003</v>
      </c>
      <c r="J399" s="187">
        <v>3.6141000000000001</v>
      </c>
      <c r="K399" s="187">
        <v>0.3523</v>
      </c>
      <c r="L399" s="189" t="s">
        <v>2400</v>
      </c>
      <c r="M399" s="189" t="s">
        <v>2400</v>
      </c>
      <c r="N399" s="189" t="s">
        <v>2400</v>
      </c>
      <c r="O399" s="189" t="s">
        <v>2400</v>
      </c>
      <c r="P399" s="189" t="s">
        <v>2400</v>
      </c>
      <c r="Q399" s="189" t="s">
        <v>2398</v>
      </c>
    </row>
    <row r="400" spans="1:17" ht="14.25" customHeight="1" x14ac:dyDescent="0.2">
      <c r="A400" s="186"/>
      <c r="B400" s="189" t="s">
        <v>1673</v>
      </c>
      <c r="C400" s="189" t="s">
        <v>1672</v>
      </c>
      <c r="D400" s="190" t="s">
        <v>1938</v>
      </c>
      <c r="E400" s="189" t="s">
        <v>2290</v>
      </c>
      <c r="F400" s="187" t="s">
        <v>1940</v>
      </c>
      <c r="G400" s="187" t="s">
        <v>1940</v>
      </c>
      <c r="H400" s="188" t="s">
        <v>1940</v>
      </c>
      <c r="I400" s="187" t="s">
        <v>1940</v>
      </c>
      <c r="J400" s="187" t="s">
        <v>1940</v>
      </c>
      <c r="K400" s="187" t="s">
        <v>1940</v>
      </c>
      <c r="L400" s="189" t="s">
        <v>1940</v>
      </c>
      <c r="M400" s="189" t="s">
        <v>1940</v>
      </c>
      <c r="N400" s="189" t="s">
        <v>1940</v>
      </c>
      <c r="O400" s="189" t="s">
        <v>1940</v>
      </c>
      <c r="P400" s="189" t="s">
        <v>1940</v>
      </c>
      <c r="Q400" s="189" t="s">
        <v>1940</v>
      </c>
    </row>
    <row r="401" spans="1:17" ht="14.25" customHeight="1" x14ac:dyDescent="0.2">
      <c r="A401" s="186"/>
      <c r="B401" s="189" t="s">
        <v>1673</v>
      </c>
      <c r="C401" s="189" t="s">
        <v>1672</v>
      </c>
      <c r="D401" s="190" t="s">
        <v>1941</v>
      </c>
      <c r="E401" s="189" t="s">
        <v>2291</v>
      </c>
      <c r="F401" s="187">
        <v>4.4700000000000004E-2</v>
      </c>
      <c r="G401" s="187">
        <v>3.73E-2</v>
      </c>
      <c r="H401" s="188">
        <v>0.05</v>
      </c>
      <c r="I401" s="187">
        <v>0.33199999999999996</v>
      </c>
      <c r="J401" s="187">
        <v>0.47320000000000001</v>
      </c>
      <c r="K401" s="187">
        <v>4.6200000000000005E-2</v>
      </c>
      <c r="L401" s="189" t="s">
        <v>2400</v>
      </c>
      <c r="M401" s="189" t="s">
        <v>2400</v>
      </c>
      <c r="N401" s="189" t="s">
        <v>2400</v>
      </c>
      <c r="O401" s="189" t="s">
        <v>2400</v>
      </c>
      <c r="P401" s="189" t="s">
        <v>2400</v>
      </c>
      <c r="Q401" s="189" t="s">
        <v>2398</v>
      </c>
    </row>
    <row r="402" spans="1:17" ht="14.25" customHeight="1" x14ac:dyDescent="0.2">
      <c r="A402" s="186"/>
      <c r="B402" s="189" t="s">
        <v>1673</v>
      </c>
      <c r="C402" s="189" t="s">
        <v>1672</v>
      </c>
      <c r="D402" s="190" t="s">
        <v>1943</v>
      </c>
      <c r="E402" s="189" t="s">
        <v>2292</v>
      </c>
      <c r="F402" s="187">
        <v>8.77E-2</v>
      </c>
      <c r="G402" s="187">
        <v>7.3200000000000001E-2</v>
      </c>
      <c r="H402" s="188">
        <v>9.820000000000001E-2</v>
      </c>
      <c r="I402" s="187">
        <v>0.65190000000000003</v>
      </c>
      <c r="J402" s="187">
        <v>0.92920000000000003</v>
      </c>
      <c r="K402" s="187">
        <v>9.06E-2</v>
      </c>
      <c r="L402" s="189" t="s">
        <v>2400</v>
      </c>
      <c r="M402" s="189" t="s">
        <v>2400</v>
      </c>
      <c r="N402" s="189" t="s">
        <v>2400</v>
      </c>
      <c r="O402" s="189" t="s">
        <v>2400</v>
      </c>
      <c r="P402" s="189" t="s">
        <v>2400</v>
      </c>
      <c r="Q402" s="189" t="s">
        <v>2398</v>
      </c>
    </row>
    <row r="403" spans="1:17" ht="14.25" customHeight="1" x14ac:dyDescent="0.2">
      <c r="A403" s="186"/>
      <c r="B403" s="189" t="s">
        <v>1673</v>
      </c>
      <c r="C403" s="189" t="s">
        <v>1672</v>
      </c>
      <c r="D403" s="190" t="s">
        <v>1945</v>
      </c>
      <c r="E403" s="189" t="s">
        <v>2293</v>
      </c>
      <c r="F403" s="187">
        <v>0.2903</v>
      </c>
      <c r="G403" s="187">
        <v>0.24259999999999998</v>
      </c>
      <c r="H403" s="188">
        <v>0.3251</v>
      </c>
      <c r="I403" s="187">
        <v>2.1596000000000002</v>
      </c>
      <c r="J403" s="187">
        <v>3.0783</v>
      </c>
      <c r="K403" s="187">
        <v>0.30009999999999998</v>
      </c>
      <c r="L403" s="189" t="s">
        <v>2400</v>
      </c>
      <c r="M403" s="189" t="s">
        <v>2400</v>
      </c>
      <c r="N403" s="189" t="s">
        <v>2400</v>
      </c>
      <c r="O403" s="189" t="s">
        <v>2400</v>
      </c>
      <c r="P403" s="189" t="s">
        <v>2400</v>
      </c>
      <c r="Q403" s="189" t="s">
        <v>2400</v>
      </c>
    </row>
    <row r="404" spans="1:17" ht="14.25" customHeight="1" x14ac:dyDescent="0.2">
      <c r="A404" s="186"/>
      <c r="B404" s="189" t="s">
        <v>1675</v>
      </c>
      <c r="C404" s="189" t="s">
        <v>1674</v>
      </c>
      <c r="D404" s="190" t="s">
        <v>1938</v>
      </c>
      <c r="E404" s="189" t="s">
        <v>2294</v>
      </c>
      <c r="F404" s="187" t="s">
        <v>1940</v>
      </c>
      <c r="G404" s="187" t="s">
        <v>1940</v>
      </c>
      <c r="H404" s="188" t="s">
        <v>1940</v>
      </c>
      <c r="I404" s="187" t="s">
        <v>1940</v>
      </c>
      <c r="J404" s="187" t="s">
        <v>1940</v>
      </c>
      <c r="K404" s="187" t="s">
        <v>1940</v>
      </c>
      <c r="L404" s="189" t="s">
        <v>1940</v>
      </c>
      <c r="M404" s="189" t="s">
        <v>1940</v>
      </c>
      <c r="N404" s="189" t="s">
        <v>1940</v>
      </c>
      <c r="O404" s="189" t="s">
        <v>1940</v>
      </c>
      <c r="P404" s="189" t="s">
        <v>1940</v>
      </c>
      <c r="Q404" s="189" t="s">
        <v>1940</v>
      </c>
    </row>
    <row r="405" spans="1:17" ht="14.25" customHeight="1" x14ac:dyDescent="0.2">
      <c r="A405" s="186"/>
      <c r="B405" s="189" t="s">
        <v>1675</v>
      </c>
      <c r="C405" s="189" t="s">
        <v>1674</v>
      </c>
      <c r="D405" s="190" t="s">
        <v>1941</v>
      </c>
      <c r="E405" s="189" t="s">
        <v>2295</v>
      </c>
      <c r="F405" s="187">
        <v>5.5900000000000005E-2</v>
      </c>
      <c r="G405" s="187">
        <v>4.6800000000000001E-2</v>
      </c>
      <c r="H405" s="188">
        <v>6.2700000000000006E-2</v>
      </c>
      <c r="I405" s="187">
        <v>0.41599999999999998</v>
      </c>
      <c r="J405" s="187">
        <v>0.59289999999999998</v>
      </c>
      <c r="K405" s="187">
        <v>5.7800000000000004E-2</v>
      </c>
      <c r="L405" s="189" t="s">
        <v>2400</v>
      </c>
      <c r="M405" s="189" t="s">
        <v>2400</v>
      </c>
      <c r="N405" s="189" t="s">
        <v>2400</v>
      </c>
      <c r="O405" s="189" t="s">
        <v>2400</v>
      </c>
      <c r="P405" s="189" t="s">
        <v>2400</v>
      </c>
      <c r="Q405" s="189" t="s">
        <v>2398</v>
      </c>
    </row>
    <row r="406" spans="1:17" ht="14.25" customHeight="1" x14ac:dyDescent="0.2">
      <c r="A406" s="186"/>
      <c r="B406" s="189" t="s">
        <v>1675</v>
      </c>
      <c r="C406" s="189" t="s">
        <v>1674</v>
      </c>
      <c r="D406" s="190" t="s">
        <v>1943</v>
      </c>
      <c r="E406" s="189" t="s">
        <v>2296</v>
      </c>
      <c r="F406" s="187">
        <v>0.16339999999999999</v>
      </c>
      <c r="G406" s="187">
        <v>0.1366</v>
      </c>
      <c r="H406" s="188">
        <v>0.183</v>
      </c>
      <c r="I406" s="187">
        <v>1.2158</v>
      </c>
      <c r="J406" s="187">
        <v>1.7330000000000001</v>
      </c>
      <c r="K406" s="187">
        <v>0.16889999999999999</v>
      </c>
      <c r="L406" s="189" t="s">
        <v>2400</v>
      </c>
      <c r="M406" s="189" t="s">
        <v>2400</v>
      </c>
      <c r="N406" s="189" t="s">
        <v>2400</v>
      </c>
      <c r="O406" s="189" t="s">
        <v>2400</v>
      </c>
      <c r="P406" s="189" t="s">
        <v>2400</v>
      </c>
      <c r="Q406" s="189" t="s">
        <v>2398</v>
      </c>
    </row>
    <row r="407" spans="1:17" ht="14.25" customHeight="1" x14ac:dyDescent="0.2">
      <c r="A407" s="186"/>
      <c r="B407" s="189" t="s">
        <v>1675</v>
      </c>
      <c r="C407" s="189" t="s">
        <v>1674</v>
      </c>
      <c r="D407" s="190" t="s">
        <v>1945</v>
      </c>
      <c r="E407" s="189" t="s">
        <v>2297</v>
      </c>
      <c r="F407" s="187">
        <v>0.34620000000000001</v>
      </c>
      <c r="G407" s="187">
        <v>0.2893</v>
      </c>
      <c r="H407" s="188">
        <v>0.38769999999999999</v>
      </c>
      <c r="I407" s="187">
        <v>2.5755000000000003</v>
      </c>
      <c r="J407" s="187">
        <v>3.6711</v>
      </c>
      <c r="K407" s="187">
        <v>0.35780000000000001</v>
      </c>
      <c r="L407" s="189" t="s">
        <v>2400</v>
      </c>
      <c r="M407" s="189" t="s">
        <v>2400</v>
      </c>
      <c r="N407" s="189" t="s">
        <v>2400</v>
      </c>
      <c r="O407" s="189" t="s">
        <v>2400</v>
      </c>
      <c r="P407" s="189" t="s">
        <v>2400</v>
      </c>
      <c r="Q407" s="189" t="s">
        <v>2398</v>
      </c>
    </row>
    <row r="408" spans="1:17" ht="14.25" customHeight="1" x14ac:dyDescent="0.2">
      <c r="A408" s="186"/>
      <c r="B408" s="189" t="s">
        <v>1769</v>
      </c>
      <c r="C408" s="189" t="s">
        <v>1768</v>
      </c>
      <c r="D408" s="190" t="s">
        <v>1938</v>
      </c>
      <c r="E408" s="189" t="s">
        <v>2298</v>
      </c>
      <c r="F408" s="187" t="s">
        <v>1940</v>
      </c>
      <c r="G408" s="187" t="s">
        <v>1940</v>
      </c>
      <c r="H408" s="188" t="s">
        <v>1940</v>
      </c>
      <c r="I408" s="187" t="s">
        <v>1940</v>
      </c>
      <c r="J408" s="187" t="s">
        <v>1940</v>
      </c>
      <c r="K408" s="187" t="s">
        <v>1940</v>
      </c>
      <c r="L408" s="189" t="s">
        <v>1940</v>
      </c>
      <c r="M408" s="189" t="s">
        <v>1940</v>
      </c>
      <c r="N408" s="189" t="s">
        <v>1940</v>
      </c>
      <c r="O408" s="189" t="s">
        <v>1940</v>
      </c>
      <c r="P408" s="189" t="s">
        <v>1940</v>
      </c>
      <c r="Q408" s="189" t="s">
        <v>1940</v>
      </c>
    </row>
    <row r="409" spans="1:17" ht="14.25" customHeight="1" x14ac:dyDescent="0.2">
      <c r="A409" s="186"/>
      <c r="B409" s="189" t="s">
        <v>1769</v>
      </c>
      <c r="C409" s="189" t="s">
        <v>1768</v>
      </c>
      <c r="D409" s="190" t="s">
        <v>1945</v>
      </c>
      <c r="E409" s="189" t="s">
        <v>2299</v>
      </c>
      <c r="F409" s="187">
        <v>9.1200000000000003E-2</v>
      </c>
      <c r="G409" s="187">
        <v>7.6200000000000004E-2</v>
      </c>
      <c r="H409" s="188">
        <v>0.1021</v>
      </c>
      <c r="I409" s="187">
        <v>0.67799999999999994</v>
      </c>
      <c r="J409" s="187">
        <v>0.96629999999999994</v>
      </c>
      <c r="K409" s="187">
        <v>9.4200000000000006E-2</v>
      </c>
      <c r="L409" s="189" t="s">
        <v>2398</v>
      </c>
      <c r="M409" s="189" t="s">
        <v>2400</v>
      </c>
      <c r="N409" s="189" t="s">
        <v>2400</v>
      </c>
      <c r="O409" s="189" t="s">
        <v>2399</v>
      </c>
      <c r="P409" s="189" t="s">
        <v>2400</v>
      </c>
      <c r="Q409" s="189" t="s">
        <v>2399</v>
      </c>
    </row>
    <row r="410" spans="1:17" ht="14.25" customHeight="1" x14ac:dyDescent="0.2">
      <c r="A410" s="186"/>
      <c r="B410" s="189" t="s">
        <v>1799</v>
      </c>
      <c r="C410" s="189" t="s">
        <v>1798</v>
      </c>
      <c r="D410" s="190" t="s">
        <v>1938</v>
      </c>
      <c r="E410" s="189" t="s">
        <v>2300</v>
      </c>
      <c r="F410" s="187" t="s">
        <v>1940</v>
      </c>
      <c r="G410" s="187" t="s">
        <v>1940</v>
      </c>
      <c r="H410" s="188" t="s">
        <v>1940</v>
      </c>
      <c r="I410" s="187" t="s">
        <v>1940</v>
      </c>
      <c r="J410" s="187" t="s">
        <v>1940</v>
      </c>
      <c r="K410" s="187" t="s">
        <v>1940</v>
      </c>
      <c r="L410" s="189" t="s">
        <v>1940</v>
      </c>
      <c r="M410" s="189" t="s">
        <v>1940</v>
      </c>
      <c r="N410" s="189" t="s">
        <v>1940</v>
      </c>
      <c r="O410" s="189" t="s">
        <v>1940</v>
      </c>
      <c r="P410" s="189" t="s">
        <v>1940</v>
      </c>
      <c r="Q410" s="189" t="s">
        <v>1940</v>
      </c>
    </row>
    <row r="411" spans="1:17" ht="14.25" customHeight="1" x14ac:dyDescent="0.2">
      <c r="A411" s="186"/>
      <c r="B411" s="189" t="s">
        <v>1799</v>
      </c>
      <c r="C411" s="189" t="s">
        <v>1798</v>
      </c>
      <c r="D411" s="190" t="s">
        <v>1941</v>
      </c>
      <c r="E411" s="189" t="s">
        <v>2301</v>
      </c>
      <c r="F411" s="187">
        <v>3.56E-2</v>
      </c>
      <c r="G411" s="187">
        <v>2.98E-2</v>
      </c>
      <c r="H411" s="188">
        <v>3.9900000000000005E-2</v>
      </c>
      <c r="I411" s="187">
        <v>0.2646</v>
      </c>
      <c r="J411" s="187">
        <v>0.37709999999999999</v>
      </c>
      <c r="K411" s="187">
        <v>3.6800000000000006E-2</v>
      </c>
      <c r="L411" s="189" t="s">
        <v>2399</v>
      </c>
      <c r="M411" s="189" t="s">
        <v>2399</v>
      </c>
      <c r="N411" s="189" t="s">
        <v>2399</v>
      </c>
      <c r="O411" s="189" t="s">
        <v>2399</v>
      </c>
      <c r="P411" s="189" t="s">
        <v>2399</v>
      </c>
      <c r="Q411" s="189" t="s">
        <v>2399</v>
      </c>
    </row>
    <row r="412" spans="1:17" ht="14.25" customHeight="1" x14ac:dyDescent="0.2">
      <c r="A412" s="186"/>
      <c r="B412" s="189" t="s">
        <v>1799</v>
      </c>
      <c r="C412" s="189" t="s">
        <v>1798</v>
      </c>
      <c r="D412" s="190" t="s">
        <v>1943</v>
      </c>
      <c r="E412" s="189" t="s">
        <v>2302</v>
      </c>
      <c r="F412" s="187">
        <v>0.1578</v>
      </c>
      <c r="G412" s="187">
        <v>0.13189999999999999</v>
      </c>
      <c r="H412" s="188">
        <v>0.1767</v>
      </c>
      <c r="I412" s="187">
        <v>1.1739999999999999</v>
      </c>
      <c r="J412" s="187">
        <v>1.6734</v>
      </c>
      <c r="K412" s="187">
        <v>0.16309999999999999</v>
      </c>
      <c r="L412" s="189" t="s">
        <v>2399</v>
      </c>
      <c r="M412" s="189" t="s">
        <v>2399</v>
      </c>
      <c r="N412" s="189" t="s">
        <v>2399</v>
      </c>
      <c r="O412" s="189" t="s">
        <v>2399</v>
      </c>
      <c r="P412" s="189" t="s">
        <v>2399</v>
      </c>
      <c r="Q412" s="189" t="s">
        <v>2399</v>
      </c>
    </row>
    <row r="413" spans="1:17" ht="14.25" customHeight="1" x14ac:dyDescent="0.2">
      <c r="A413" s="186"/>
      <c r="B413" s="189" t="s">
        <v>1799</v>
      </c>
      <c r="C413" s="189" t="s">
        <v>1798</v>
      </c>
      <c r="D413" s="190" t="s">
        <v>1945</v>
      </c>
      <c r="E413" s="189" t="s">
        <v>2303</v>
      </c>
      <c r="F413" s="187">
        <v>0.2467</v>
      </c>
      <c r="G413" s="187">
        <v>0.20609999999999998</v>
      </c>
      <c r="H413" s="188">
        <v>0.27629999999999999</v>
      </c>
      <c r="I413" s="187">
        <v>1.8352999999999999</v>
      </c>
      <c r="J413" s="187">
        <v>2.6161000000000003</v>
      </c>
      <c r="K413" s="187">
        <v>0.255</v>
      </c>
      <c r="L413" s="189" t="s">
        <v>2399</v>
      </c>
      <c r="M413" s="189" t="s">
        <v>2399</v>
      </c>
      <c r="N413" s="189" t="s">
        <v>2399</v>
      </c>
      <c r="O413" s="189" t="s">
        <v>2399</v>
      </c>
      <c r="P413" s="189" t="s">
        <v>2399</v>
      </c>
      <c r="Q413" s="189" t="s">
        <v>2399</v>
      </c>
    </row>
    <row r="414" spans="1:17" ht="14.25" customHeight="1" x14ac:dyDescent="0.2">
      <c r="A414" s="186"/>
      <c r="B414" s="189" t="s">
        <v>1811</v>
      </c>
      <c r="C414" s="189" t="s">
        <v>1810</v>
      </c>
      <c r="D414" s="190" t="s">
        <v>1938</v>
      </c>
      <c r="E414" s="189" t="s">
        <v>2304</v>
      </c>
      <c r="F414" s="187" t="s">
        <v>1940</v>
      </c>
      <c r="G414" s="187" t="s">
        <v>1940</v>
      </c>
      <c r="H414" s="188" t="s">
        <v>1940</v>
      </c>
      <c r="I414" s="187" t="s">
        <v>1940</v>
      </c>
      <c r="J414" s="187" t="s">
        <v>1940</v>
      </c>
      <c r="K414" s="187" t="s">
        <v>1940</v>
      </c>
      <c r="L414" s="189" t="s">
        <v>1940</v>
      </c>
      <c r="M414" s="189" t="s">
        <v>1940</v>
      </c>
      <c r="N414" s="189" t="s">
        <v>1940</v>
      </c>
      <c r="O414" s="189" t="s">
        <v>1940</v>
      </c>
      <c r="P414" s="189" t="s">
        <v>1940</v>
      </c>
      <c r="Q414" s="189" t="s">
        <v>1940</v>
      </c>
    </row>
    <row r="415" spans="1:17" ht="14.25" customHeight="1" x14ac:dyDescent="0.2">
      <c r="A415" s="186"/>
      <c r="B415" s="189" t="s">
        <v>1811</v>
      </c>
      <c r="C415" s="189" t="s">
        <v>1810</v>
      </c>
      <c r="D415" s="190" t="s">
        <v>1941</v>
      </c>
      <c r="E415" s="189" t="s">
        <v>2305</v>
      </c>
      <c r="F415" s="187">
        <v>1.1599999999999999E-2</v>
      </c>
      <c r="G415" s="187">
        <v>9.6999999999999986E-3</v>
      </c>
      <c r="H415" s="188">
        <v>1.2999999999999999E-2</v>
      </c>
      <c r="I415" s="187">
        <v>8.6199999999999999E-2</v>
      </c>
      <c r="J415" s="187">
        <v>0.12280000000000001</v>
      </c>
      <c r="K415" s="187">
        <v>1.2E-2</v>
      </c>
      <c r="L415" s="189" t="s">
        <v>2399</v>
      </c>
      <c r="M415" s="189" t="s">
        <v>2398</v>
      </c>
      <c r="N415" s="189" t="s">
        <v>2398</v>
      </c>
      <c r="O415" s="189" t="s">
        <v>2399</v>
      </c>
      <c r="P415" s="189" t="s">
        <v>2400</v>
      </c>
      <c r="Q415" s="189" t="s">
        <v>2399</v>
      </c>
    </row>
    <row r="416" spans="1:17" ht="14.25" customHeight="1" x14ac:dyDescent="0.2">
      <c r="A416" s="186"/>
      <c r="B416" s="189" t="s">
        <v>1811</v>
      </c>
      <c r="C416" s="189" t="s">
        <v>1810</v>
      </c>
      <c r="D416" s="190" t="s">
        <v>1943</v>
      </c>
      <c r="E416" s="189" t="s">
        <v>2306</v>
      </c>
      <c r="F416" s="187">
        <v>0.126</v>
      </c>
      <c r="G416" s="187">
        <v>0.1053</v>
      </c>
      <c r="H416" s="188">
        <v>0.14109999999999998</v>
      </c>
      <c r="I416" s="187">
        <v>0.93710000000000004</v>
      </c>
      <c r="J416" s="187">
        <v>1.3358000000000001</v>
      </c>
      <c r="K416" s="187">
        <v>0.13019999999999998</v>
      </c>
      <c r="L416" s="189" t="s">
        <v>2399</v>
      </c>
      <c r="M416" s="189" t="s">
        <v>2398</v>
      </c>
      <c r="N416" s="189" t="s">
        <v>2399</v>
      </c>
      <c r="O416" s="189" t="s">
        <v>2399</v>
      </c>
      <c r="P416" s="189" t="s">
        <v>2400</v>
      </c>
      <c r="Q416" s="189" t="s">
        <v>2399</v>
      </c>
    </row>
    <row r="417" spans="1:17" ht="14.25" customHeight="1" x14ac:dyDescent="0.2">
      <c r="A417" s="186"/>
      <c r="B417" s="189" t="s">
        <v>1811</v>
      </c>
      <c r="C417" s="189" t="s">
        <v>1810</v>
      </c>
      <c r="D417" s="190" t="s">
        <v>1945</v>
      </c>
      <c r="E417" s="189" t="s">
        <v>2307</v>
      </c>
      <c r="F417" s="187">
        <v>0.34279999999999999</v>
      </c>
      <c r="G417" s="187">
        <v>0.28639999999999999</v>
      </c>
      <c r="H417" s="188">
        <v>0.38389999999999996</v>
      </c>
      <c r="I417" s="187">
        <v>2.5500000000000003</v>
      </c>
      <c r="J417" s="187">
        <v>3.6347</v>
      </c>
      <c r="K417" s="187">
        <v>0.3543</v>
      </c>
      <c r="L417" s="189" t="s">
        <v>2399</v>
      </c>
      <c r="M417" s="189" t="s">
        <v>2398</v>
      </c>
      <c r="N417" s="189" t="s">
        <v>2399</v>
      </c>
      <c r="O417" s="189" t="s">
        <v>2399</v>
      </c>
      <c r="P417" s="189" t="s">
        <v>2400</v>
      </c>
      <c r="Q417" s="189" t="s">
        <v>2399</v>
      </c>
    </row>
    <row r="418" spans="1:17" ht="14.25" customHeight="1" x14ac:dyDescent="0.2">
      <c r="A418" s="186"/>
      <c r="B418" s="189" t="s">
        <v>1817</v>
      </c>
      <c r="C418" s="189" t="s">
        <v>1816</v>
      </c>
      <c r="D418" s="190" t="s">
        <v>1938</v>
      </c>
      <c r="E418" s="189" t="s">
        <v>2308</v>
      </c>
      <c r="F418" s="187" t="s">
        <v>1940</v>
      </c>
      <c r="G418" s="187" t="s">
        <v>1940</v>
      </c>
      <c r="H418" s="188" t="s">
        <v>1940</v>
      </c>
      <c r="I418" s="187" t="s">
        <v>1940</v>
      </c>
      <c r="J418" s="187" t="s">
        <v>1940</v>
      </c>
      <c r="K418" s="187" t="s">
        <v>1940</v>
      </c>
      <c r="L418" s="189" t="s">
        <v>1940</v>
      </c>
      <c r="M418" s="189" t="s">
        <v>1940</v>
      </c>
      <c r="N418" s="189" t="s">
        <v>1940</v>
      </c>
      <c r="O418" s="189" t="s">
        <v>1940</v>
      </c>
      <c r="P418" s="189" t="s">
        <v>1940</v>
      </c>
      <c r="Q418" s="189" t="s">
        <v>1940</v>
      </c>
    </row>
    <row r="419" spans="1:17" ht="14.25" customHeight="1" x14ac:dyDescent="0.2">
      <c r="A419" s="186"/>
      <c r="B419" s="189" t="s">
        <v>1817</v>
      </c>
      <c r="C419" s="189" t="s">
        <v>1816</v>
      </c>
      <c r="D419" s="190" t="s">
        <v>1941</v>
      </c>
      <c r="E419" s="189" t="s">
        <v>2309</v>
      </c>
      <c r="F419" s="187">
        <v>1.95E-2</v>
      </c>
      <c r="G419" s="187">
        <v>1.6299999999999999E-2</v>
      </c>
      <c r="H419" s="188">
        <v>2.18E-2</v>
      </c>
      <c r="I419" s="187">
        <v>0.1444</v>
      </c>
      <c r="J419" s="187">
        <v>0.20579999999999998</v>
      </c>
      <c r="K419" s="187">
        <v>2.01E-2</v>
      </c>
      <c r="L419" s="189" t="s">
        <v>2399</v>
      </c>
      <c r="M419" s="189" t="s">
        <v>2398</v>
      </c>
      <c r="N419" s="189" t="s">
        <v>2398</v>
      </c>
      <c r="O419" s="189" t="s">
        <v>2399</v>
      </c>
      <c r="P419" s="189" t="s">
        <v>2400</v>
      </c>
      <c r="Q419" s="189" t="s">
        <v>2399</v>
      </c>
    </row>
    <row r="420" spans="1:17" ht="14.25" customHeight="1" x14ac:dyDescent="0.2">
      <c r="A420" s="186"/>
      <c r="B420" s="189" t="s">
        <v>1817</v>
      </c>
      <c r="C420" s="189" t="s">
        <v>1816</v>
      </c>
      <c r="D420" s="190" t="s">
        <v>1943</v>
      </c>
      <c r="E420" s="189" t="s">
        <v>2310</v>
      </c>
      <c r="F420" s="187">
        <v>0.12739999999999999</v>
      </c>
      <c r="G420" s="187">
        <v>0.1065</v>
      </c>
      <c r="H420" s="188">
        <v>0.14269999999999999</v>
      </c>
      <c r="I420" s="187">
        <v>0.94769999999999999</v>
      </c>
      <c r="J420" s="187">
        <v>1.3508</v>
      </c>
      <c r="K420" s="187">
        <v>0.13169999999999998</v>
      </c>
      <c r="L420" s="189" t="s">
        <v>2399</v>
      </c>
      <c r="M420" s="189" t="s">
        <v>2400</v>
      </c>
      <c r="N420" s="189" t="s">
        <v>2400</v>
      </c>
      <c r="O420" s="189" t="s">
        <v>2399</v>
      </c>
      <c r="P420" s="189" t="s">
        <v>2400</v>
      </c>
      <c r="Q420" s="189" t="s">
        <v>2399</v>
      </c>
    </row>
    <row r="421" spans="1:17" ht="14.25" customHeight="1" x14ac:dyDescent="0.2">
      <c r="A421" s="186"/>
      <c r="B421" s="189" t="s">
        <v>1817</v>
      </c>
      <c r="C421" s="189" t="s">
        <v>1816</v>
      </c>
      <c r="D421" s="190" t="s">
        <v>1945</v>
      </c>
      <c r="E421" s="189" t="s">
        <v>2311</v>
      </c>
      <c r="F421" s="187">
        <v>0.31119999999999998</v>
      </c>
      <c r="G421" s="187">
        <v>0.26</v>
      </c>
      <c r="H421" s="188">
        <v>0.34849999999999998</v>
      </c>
      <c r="I421" s="187">
        <v>2.3154000000000003</v>
      </c>
      <c r="J421" s="187">
        <v>3.3003</v>
      </c>
      <c r="K421" s="187">
        <v>0.32169999999999999</v>
      </c>
      <c r="L421" s="189" t="s">
        <v>2399</v>
      </c>
      <c r="M421" s="189" t="s">
        <v>2400</v>
      </c>
      <c r="N421" s="189" t="s">
        <v>2400</v>
      </c>
      <c r="O421" s="189" t="s">
        <v>2399</v>
      </c>
      <c r="P421" s="189" t="s">
        <v>2400</v>
      </c>
      <c r="Q421" s="189" t="s">
        <v>2399</v>
      </c>
    </row>
    <row r="422" spans="1:17" ht="14.25" customHeight="1" x14ac:dyDescent="0.2">
      <c r="A422" s="186"/>
      <c r="B422" s="189" t="s">
        <v>1819</v>
      </c>
      <c r="C422" s="189" t="s">
        <v>1818</v>
      </c>
      <c r="D422" s="190" t="s">
        <v>1938</v>
      </c>
      <c r="E422" s="189" t="s">
        <v>2312</v>
      </c>
      <c r="F422" s="187" t="s">
        <v>1940</v>
      </c>
      <c r="G422" s="187" t="s">
        <v>1940</v>
      </c>
      <c r="H422" s="188" t="s">
        <v>1940</v>
      </c>
      <c r="I422" s="187" t="s">
        <v>1940</v>
      </c>
      <c r="J422" s="187" t="s">
        <v>1940</v>
      </c>
      <c r="K422" s="187" t="s">
        <v>1940</v>
      </c>
      <c r="L422" s="189" t="s">
        <v>1940</v>
      </c>
      <c r="M422" s="189" t="s">
        <v>1940</v>
      </c>
      <c r="N422" s="189" t="s">
        <v>1940</v>
      </c>
      <c r="O422" s="189" t="s">
        <v>1940</v>
      </c>
      <c r="P422" s="189" t="s">
        <v>1940</v>
      </c>
      <c r="Q422" s="189" t="s">
        <v>1940</v>
      </c>
    </row>
    <row r="423" spans="1:17" ht="14.25" customHeight="1" x14ac:dyDescent="0.2">
      <c r="A423" s="186"/>
      <c r="B423" s="189" t="s">
        <v>1819</v>
      </c>
      <c r="C423" s="189" t="s">
        <v>1818</v>
      </c>
      <c r="D423" s="190" t="s">
        <v>1941</v>
      </c>
      <c r="E423" s="189" t="s">
        <v>2313</v>
      </c>
      <c r="F423" s="187">
        <v>2.75E-2</v>
      </c>
      <c r="G423" s="187">
        <v>2.3E-2</v>
      </c>
      <c r="H423" s="188">
        <v>3.0800000000000001E-2</v>
      </c>
      <c r="I423" s="187">
        <v>0.20459999999999998</v>
      </c>
      <c r="J423" s="187">
        <v>0.29159999999999997</v>
      </c>
      <c r="K423" s="187">
        <v>2.8500000000000001E-2</v>
      </c>
      <c r="L423" s="189" t="s">
        <v>2399</v>
      </c>
      <c r="M423" s="189" t="s">
        <v>2398</v>
      </c>
      <c r="N423" s="189" t="s">
        <v>2399</v>
      </c>
      <c r="O423" s="189" t="s">
        <v>2399</v>
      </c>
      <c r="P423" s="189" t="s">
        <v>2400</v>
      </c>
      <c r="Q423" s="189" t="s">
        <v>2399</v>
      </c>
    </row>
    <row r="424" spans="1:17" ht="14.25" customHeight="1" x14ac:dyDescent="0.2">
      <c r="A424" s="186"/>
      <c r="B424" s="189" t="s">
        <v>1819</v>
      </c>
      <c r="C424" s="189" t="s">
        <v>1818</v>
      </c>
      <c r="D424" s="190" t="s">
        <v>1943</v>
      </c>
      <c r="E424" s="189" t="s">
        <v>2314</v>
      </c>
      <c r="F424" s="187">
        <v>0.1208</v>
      </c>
      <c r="G424" s="187">
        <v>0.1009</v>
      </c>
      <c r="H424" s="188">
        <v>0.13529999999999998</v>
      </c>
      <c r="I424" s="187">
        <v>0.89859999999999995</v>
      </c>
      <c r="J424" s="187">
        <v>1.2807999999999999</v>
      </c>
      <c r="K424" s="187">
        <v>0.1249</v>
      </c>
      <c r="L424" s="189" t="s">
        <v>2399</v>
      </c>
      <c r="M424" s="189" t="s">
        <v>2400</v>
      </c>
      <c r="N424" s="189" t="s">
        <v>2400</v>
      </c>
      <c r="O424" s="189" t="s">
        <v>2399</v>
      </c>
      <c r="P424" s="189" t="s">
        <v>2400</v>
      </c>
      <c r="Q424" s="189" t="s">
        <v>2399</v>
      </c>
    </row>
    <row r="425" spans="1:17" ht="14.25" customHeight="1" x14ac:dyDescent="0.2">
      <c r="A425" s="186"/>
      <c r="B425" s="189" t="s">
        <v>1819</v>
      </c>
      <c r="C425" s="189" t="s">
        <v>1818</v>
      </c>
      <c r="D425" s="190" t="s">
        <v>1945</v>
      </c>
      <c r="E425" s="189" t="s">
        <v>2315</v>
      </c>
      <c r="F425" s="187">
        <v>0.2006</v>
      </c>
      <c r="G425" s="187">
        <v>0.1676</v>
      </c>
      <c r="H425" s="188">
        <v>0.22469999999999998</v>
      </c>
      <c r="I425" s="187">
        <v>1.4925999999999999</v>
      </c>
      <c r="J425" s="187">
        <v>2.1275000000000004</v>
      </c>
      <c r="K425" s="187">
        <v>0.2074</v>
      </c>
      <c r="L425" s="189" t="s">
        <v>2399</v>
      </c>
      <c r="M425" s="189" t="s">
        <v>2400</v>
      </c>
      <c r="N425" s="189" t="s">
        <v>2400</v>
      </c>
      <c r="O425" s="189" t="s">
        <v>2399</v>
      </c>
      <c r="P425" s="189" t="s">
        <v>2400</v>
      </c>
      <c r="Q425" s="189" t="s">
        <v>2399</v>
      </c>
    </row>
    <row r="426" spans="1:17" ht="14.25" customHeight="1" x14ac:dyDescent="0.2">
      <c r="A426" s="186"/>
      <c r="B426" s="189" t="s">
        <v>1821</v>
      </c>
      <c r="C426" s="189" t="s">
        <v>1820</v>
      </c>
      <c r="D426" s="190" t="s">
        <v>1938</v>
      </c>
      <c r="E426" s="189" t="s">
        <v>2316</v>
      </c>
      <c r="F426" s="187" t="s">
        <v>1940</v>
      </c>
      <c r="G426" s="187" t="s">
        <v>1940</v>
      </c>
      <c r="H426" s="188" t="s">
        <v>1940</v>
      </c>
      <c r="I426" s="187" t="s">
        <v>1940</v>
      </c>
      <c r="J426" s="187" t="s">
        <v>1940</v>
      </c>
      <c r="K426" s="187" t="s">
        <v>1940</v>
      </c>
      <c r="L426" s="189" t="s">
        <v>1940</v>
      </c>
      <c r="M426" s="189" t="s">
        <v>1940</v>
      </c>
      <c r="N426" s="189" t="s">
        <v>1940</v>
      </c>
      <c r="O426" s="189" t="s">
        <v>1940</v>
      </c>
      <c r="P426" s="189" t="s">
        <v>1940</v>
      </c>
      <c r="Q426" s="189" t="s">
        <v>1940</v>
      </c>
    </row>
    <row r="427" spans="1:17" ht="14.25" customHeight="1" x14ac:dyDescent="0.2">
      <c r="A427" s="186"/>
      <c r="B427" s="189" t="s">
        <v>1821</v>
      </c>
      <c r="C427" s="189" t="s">
        <v>1820</v>
      </c>
      <c r="D427" s="190" t="s">
        <v>1941</v>
      </c>
      <c r="E427" s="189" t="s">
        <v>2317</v>
      </c>
      <c r="F427" s="187">
        <v>1.3599999999999999E-2</v>
      </c>
      <c r="G427" s="187">
        <v>1.1399999999999999E-2</v>
      </c>
      <c r="H427" s="188">
        <v>1.5299999999999999E-2</v>
      </c>
      <c r="I427" s="187">
        <v>0.10110000000000001</v>
      </c>
      <c r="J427" s="187">
        <v>0.14409999999999998</v>
      </c>
      <c r="K427" s="187">
        <v>1.41E-2</v>
      </c>
      <c r="L427" s="189" t="s">
        <v>2400</v>
      </c>
      <c r="M427" s="189" t="s">
        <v>2400</v>
      </c>
      <c r="N427" s="189" t="s">
        <v>2400</v>
      </c>
      <c r="O427" s="189" t="s">
        <v>2400</v>
      </c>
      <c r="P427" s="189" t="s">
        <v>2400</v>
      </c>
      <c r="Q427" s="189" t="s">
        <v>2400</v>
      </c>
    </row>
    <row r="428" spans="1:17" ht="14.25" customHeight="1" x14ac:dyDescent="0.2">
      <c r="A428" s="186"/>
      <c r="B428" s="189" t="s">
        <v>1821</v>
      </c>
      <c r="C428" s="189" t="s">
        <v>1820</v>
      </c>
      <c r="D428" s="190" t="s">
        <v>1943</v>
      </c>
      <c r="E428" s="189" t="s">
        <v>2318</v>
      </c>
      <c r="F428" s="187">
        <v>0.12130000000000001</v>
      </c>
      <c r="G428" s="187">
        <v>0.1014</v>
      </c>
      <c r="H428" s="188">
        <v>0.13589999999999999</v>
      </c>
      <c r="I428" s="187">
        <v>0.90259999999999996</v>
      </c>
      <c r="J428" s="187">
        <v>1.2865</v>
      </c>
      <c r="K428" s="187">
        <v>0.12539999999999998</v>
      </c>
      <c r="L428" s="189" t="s">
        <v>2399</v>
      </c>
      <c r="M428" s="189" t="s">
        <v>2398</v>
      </c>
      <c r="N428" s="189" t="s">
        <v>2399</v>
      </c>
      <c r="O428" s="189" t="s">
        <v>2399</v>
      </c>
      <c r="P428" s="189" t="s">
        <v>2400</v>
      </c>
      <c r="Q428" s="189" t="s">
        <v>2399</v>
      </c>
    </row>
    <row r="429" spans="1:17" ht="14.25" customHeight="1" x14ac:dyDescent="0.2">
      <c r="A429" s="186"/>
      <c r="B429" s="189" t="s">
        <v>1821</v>
      </c>
      <c r="C429" s="189" t="s">
        <v>1820</v>
      </c>
      <c r="D429" s="190" t="s">
        <v>1945</v>
      </c>
      <c r="E429" s="189" t="s">
        <v>2319</v>
      </c>
      <c r="F429" s="187">
        <v>0.3049</v>
      </c>
      <c r="G429" s="187">
        <v>0.25469999999999998</v>
      </c>
      <c r="H429" s="188">
        <v>0.34139999999999998</v>
      </c>
      <c r="I429" s="187">
        <v>2.2680000000000002</v>
      </c>
      <c r="J429" s="187">
        <v>3.2328000000000001</v>
      </c>
      <c r="K429" s="187">
        <v>0.31509999999999999</v>
      </c>
      <c r="L429" s="189" t="s">
        <v>2399</v>
      </c>
      <c r="M429" s="189" t="s">
        <v>2398</v>
      </c>
      <c r="N429" s="189" t="s">
        <v>2399</v>
      </c>
      <c r="O429" s="189" t="s">
        <v>2399</v>
      </c>
      <c r="P429" s="189" t="s">
        <v>2400</v>
      </c>
      <c r="Q429" s="189" t="s">
        <v>2399</v>
      </c>
    </row>
    <row r="430" spans="1:17" ht="14.25" customHeight="1" x14ac:dyDescent="0.2">
      <c r="A430" s="186"/>
      <c r="B430" s="189" t="s">
        <v>1823</v>
      </c>
      <c r="C430" s="189" t="s">
        <v>1822</v>
      </c>
      <c r="D430" s="190" t="s">
        <v>1938</v>
      </c>
      <c r="E430" s="189" t="s">
        <v>2320</v>
      </c>
      <c r="F430" s="187" t="s">
        <v>1940</v>
      </c>
      <c r="G430" s="187" t="s">
        <v>1940</v>
      </c>
      <c r="H430" s="188" t="s">
        <v>1940</v>
      </c>
      <c r="I430" s="187" t="s">
        <v>1940</v>
      </c>
      <c r="J430" s="187" t="s">
        <v>1940</v>
      </c>
      <c r="K430" s="187" t="s">
        <v>1940</v>
      </c>
      <c r="L430" s="189" t="s">
        <v>1940</v>
      </c>
      <c r="M430" s="189" t="s">
        <v>1940</v>
      </c>
      <c r="N430" s="189" t="s">
        <v>1940</v>
      </c>
      <c r="O430" s="189" t="s">
        <v>1940</v>
      </c>
      <c r="P430" s="189" t="s">
        <v>1940</v>
      </c>
      <c r="Q430" s="189" t="s">
        <v>1940</v>
      </c>
    </row>
    <row r="431" spans="1:17" ht="14.25" customHeight="1" x14ac:dyDescent="0.2">
      <c r="A431" s="186"/>
      <c r="B431" s="189" t="s">
        <v>1823</v>
      </c>
      <c r="C431" s="189" t="s">
        <v>1822</v>
      </c>
      <c r="D431" s="190" t="s">
        <v>1941</v>
      </c>
      <c r="E431" s="189" t="s">
        <v>2321</v>
      </c>
      <c r="F431" s="187">
        <v>9.4200000000000006E-2</v>
      </c>
      <c r="G431" s="187">
        <v>7.8700000000000006E-2</v>
      </c>
      <c r="H431" s="188">
        <v>0.10540000000000001</v>
      </c>
      <c r="I431" s="187">
        <v>0.70030000000000003</v>
      </c>
      <c r="J431" s="187">
        <v>0.99809999999999999</v>
      </c>
      <c r="K431" s="187">
        <v>9.7299999999999998E-2</v>
      </c>
      <c r="L431" s="189" t="s">
        <v>2399</v>
      </c>
      <c r="M431" s="189" t="s">
        <v>2400</v>
      </c>
      <c r="N431" s="189" t="s">
        <v>2400</v>
      </c>
      <c r="O431" s="189" t="s">
        <v>2399</v>
      </c>
      <c r="P431" s="189" t="s">
        <v>2400</v>
      </c>
      <c r="Q431" s="189" t="s">
        <v>2399</v>
      </c>
    </row>
    <row r="432" spans="1:17" ht="14.25" customHeight="1" x14ac:dyDescent="0.2">
      <c r="A432" s="186"/>
      <c r="B432" s="189" t="s">
        <v>1823</v>
      </c>
      <c r="C432" s="189" t="s">
        <v>1822</v>
      </c>
      <c r="D432" s="190" t="s">
        <v>1943</v>
      </c>
      <c r="E432" s="189" t="s">
        <v>2322</v>
      </c>
      <c r="F432" s="187">
        <v>0.1341</v>
      </c>
      <c r="G432" s="187">
        <v>0.11210000000000001</v>
      </c>
      <c r="H432" s="188">
        <v>0.1502</v>
      </c>
      <c r="I432" s="187">
        <v>0.99770000000000003</v>
      </c>
      <c r="J432" s="187">
        <v>1.4220999999999999</v>
      </c>
      <c r="K432" s="187">
        <v>0.1386</v>
      </c>
      <c r="L432" s="189" t="s">
        <v>2399</v>
      </c>
      <c r="M432" s="189" t="s">
        <v>2400</v>
      </c>
      <c r="N432" s="189" t="s">
        <v>2400</v>
      </c>
      <c r="O432" s="189" t="s">
        <v>2399</v>
      </c>
      <c r="P432" s="189" t="s">
        <v>2400</v>
      </c>
      <c r="Q432" s="189" t="s">
        <v>2399</v>
      </c>
    </row>
    <row r="433" spans="1:17" ht="14.25" customHeight="1" x14ac:dyDescent="0.2">
      <c r="A433" s="186"/>
      <c r="B433" s="189" t="s">
        <v>1823</v>
      </c>
      <c r="C433" s="189" t="s">
        <v>1822</v>
      </c>
      <c r="D433" s="190" t="s">
        <v>1945</v>
      </c>
      <c r="E433" s="189" t="s">
        <v>2323</v>
      </c>
      <c r="F433" s="187">
        <v>2.6655000000000002</v>
      </c>
      <c r="G433" s="187">
        <v>2.2271000000000001</v>
      </c>
      <c r="H433" s="188">
        <v>2.9851000000000001</v>
      </c>
      <c r="I433" s="187">
        <v>19.8324</v>
      </c>
      <c r="J433" s="187">
        <v>28.268999999999998</v>
      </c>
      <c r="K433" s="187">
        <v>2.7551000000000001</v>
      </c>
      <c r="L433" s="189" t="s">
        <v>2399</v>
      </c>
      <c r="M433" s="189" t="s">
        <v>2400</v>
      </c>
      <c r="N433" s="189" t="s">
        <v>2400</v>
      </c>
      <c r="O433" s="189" t="s">
        <v>2399</v>
      </c>
      <c r="P433" s="189" t="s">
        <v>2400</v>
      </c>
      <c r="Q433" s="189" t="s">
        <v>2399</v>
      </c>
    </row>
    <row r="434" spans="1:17" ht="14.25" customHeight="1" x14ac:dyDescent="0.2">
      <c r="A434" s="186"/>
      <c r="B434" s="189" t="s">
        <v>1825</v>
      </c>
      <c r="C434" s="189" t="s">
        <v>1824</v>
      </c>
      <c r="D434" s="190" t="s">
        <v>1938</v>
      </c>
      <c r="E434" s="189" t="s">
        <v>2324</v>
      </c>
      <c r="F434" s="187" t="s">
        <v>1940</v>
      </c>
      <c r="G434" s="187" t="s">
        <v>1940</v>
      </c>
      <c r="H434" s="188" t="s">
        <v>1940</v>
      </c>
      <c r="I434" s="187" t="s">
        <v>1940</v>
      </c>
      <c r="J434" s="187" t="s">
        <v>1940</v>
      </c>
      <c r="K434" s="187" t="s">
        <v>1940</v>
      </c>
      <c r="L434" s="189" t="s">
        <v>1940</v>
      </c>
      <c r="M434" s="189" t="s">
        <v>1940</v>
      </c>
      <c r="N434" s="189" t="s">
        <v>1940</v>
      </c>
      <c r="O434" s="189" t="s">
        <v>1940</v>
      </c>
      <c r="P434" s="189" t="s">
        <v>1940</v>
      </c>
      <c r="Q434" s="189" t="s">
        <v>1940</v>
      </c>
    </row>
    <row r="435" spans="1:17" ht="14.25" customHeight="1" x14ac:dyDescent="0.2">
      <c r="A435" s="186"/>
      <c r="B435" s="189" t="s">
        <v>1825</v>
      </c>
      <c r="C435" s="189" t="s">
        <v>1824</v>
      </c>
      <c r="D435" s="190" t="s">
        <v>1941</v>
      </c>
      <c r="E435" s="189" t="s">
        <v>2325</v>
      </c>
      <c r="F435" s="187">
        <v>1.3599999999999999E-2</v>
      </c>
      <c r="G435" s="187">
        <v>1.1399999999999999E-2</v>
      </c>
      <c r="H435" s="188">
        <v>1.5299999999999999E-2</v>
      </c>
      <c r="I435" s="187">
        <v>0.10110000000000001</v>
      </c>
      <c r="J435" s="187">
        <v>0.14409999999999998</v>
      </c>
      <c r="K435" s="187">
        <v>1.41E-2</v>
      </c>
      <c r="L435" s="189" t="s">
        <v>2400</v>
      </c>
      <c r="M435" s="189" t="s">
        <v>2400</v>
      </c>
      <c r="N435" s="189" t="s">
        <v>2400</v>
      </c>
      <c r="O435" s="189" t="s">
        <v>2400</v>
      </c>
      <c r="P435" s="189" t="s">
        <v>2400</v>
      </c>
      <c r="Q435" s="189" t="s">
        <v>2398</v>
      </c>
    </row>
    <row r="436" spans="1:17" ht="14.25" customHeight="1" x14ac:dyDescent="0.2">
      <c r="A436" s="186"/>
      <c r="B436" s="189" t="s">
        <v>1825</v>
      </c>
      <c r="C436" s="189" t="s">
        <v>1824</v>
      </c>
      <c r="D436" s="190" t="s">
        <v>1943</v>
      </c>
      <c r="E436" s="189" t="s">
        <v>2326</v>
      </c>
      <c r="F436" s="187">
        <v>0.12130000000000001</v>
      </c>
      <c r="G436" s="187">
        <v>0.1014</v>
      </c>
      <c r="H436" s="188">
        <v>0.13589999999999999</v>
      </c>
      <c r="I436" s="187">
        <v>0.90259999999999996</v>
      </c>
      <c r="J436" s="187">
        <v>1.2865</v>
      </c>
      <c r="K436" s="187">
        <v>0.12539999999999998</v>
      </c>
      <c r="L436" s="189" t="s">
        <v>2400</v>
      </c>
      <c r="M436" s="189" t="s">
        <v>2400</v>
      </c>
      <c r="N436" s="189" t="s">
        <v>2400</v>
      </c>
      <c r="O436" s="189" t="s">
        <v>2400</v>
      </c>
      <c r="P436" s="189" t="s">
        <v>2400</v>
      </c>
      <c r="Q436" s="189" t="s">
        <v>2399</v>
      </c>
    </row>
    <row r="437" spans="1:17" ht="14.25" customHeight="1" x14ac:dyDescent="0.2">
      <c r="A437" s="186"/>
      <c r="B437" s="189" t="s">
        <v>1825</v>
      </c>
      <c r="C437" s="189" t="s">
        <v>1824</v>
      </c>
      <c r="D437" s="190" t="s">
        <v>1945</v>
      </c>
      <c r="E437" s="189" t="s">
        <v>2327</v>
      </c>
      <c r="F437" s="187">
        <v>0.3049</v>
      </c>
      <c r="G437" s="187">
        <v>0.25469999999999998</v>
      </c>
      <c r="H437" s="188">
        <v>0.34139999999999998</v>
      </c>
      <c r="I437" s="187">
        <v>2.2680000000000002</v>
      </c>
      <c r="J437" s="187">
        <v>3.2328000000000001</v>
      </c>
      <c r="K437" s="187">
        <v>0.31509999999999999</v>
      </c>
      <c r="L437" s="189" t="s">
        <v>2400</v>
      </c>
      <c r="M437" s="189" t="s">
        <v>2400</v>
      </c>
      <c r="N437" s="189" t="s">
        <v>2400</v>
      </c>
      <c r="O437" s="189" t="s">
        <v>2400</v>
      </c>
      <c r="P437" s="189" t="s">
        <v>2400</v>
      </c>
      <c r="Q437" s="189" t="s">
        <v>2399</v>
      </c>
    </row>
    <row r="438" spans="1:17" ht="14.25" customHeight="1" x14ac:dyDescent="0.2">
      <c r="A438" s="186"/>
      <c r="B438" s="189" t="s">
        <v>1827</v>
      </c>
      <c r="C438" s="189" t="s">
        <v>1826</v>
      </c>
      <c r="D438" s="190" t="s">
        <v>1938</v>
      </c>
      <c r="E438" s="189" t="s">
        <v>2328</v>
      </c>
      <c r="F438" s="187" t="s">
        <v>1940</v>
      </c>
      <c r="G438" s="187" t="s">
        <v>1940</v>
      </c>
      <c r="H438" s="188" t="s">
        <v>1940</v>
      </c>
      <c r="I438" s="187" t="s">
        <v>1940</v>
      </c>
      <c r="J438" s="187" t="s">
        <v>1940</v>
      </c>
      <c r="K438" s="187" t="s">
        <v>1940</v>
      </c>
      <c r="L438" s="189" t="s">
        <v>1940</v>
      </c>
      <c r="M438" s="189" t="s">
        <v>1940</v>
      </c>
      <c r="N438" s="189" t="s">
        <v>1940</v>
      </c>
      <c r="O438" s="189" t="s">
        <v>1940</v>
      </c>
      <c r="P438" s="189" t="s">
        <v>1940</v>
      </c>
      <c r="Q438" s="189" t="s">
        <v>1940</v>
      </c>
    </row>
    <row r="439" spans="1:17" ht="14.25" customHeight="1" x14ac:dyDescent="0.2">
      <c r="A439" s="186"/>
      <c r="B439" s="189" t="s">
        <v>1827</v>
      </c>
      <c r="C439" s="189" t="s">
        <v>1826</v>
      </c>
      <c r="D439" s="190" t="s">
        <v>1941</v>
      </c>
      <c r="E439" s="189" t="s">
        <v>2329</v>
      </c>
      <c r="F439" s="187">
        <v>1.3599999999999999E-2</v>
      </c>
      <c r="G439" s="187">
        <v>1.1399999999999999E-2</v>
      </c>
      <c r="H439" s="188">
        <v>1.5299999999999999E-2</v>
      </c>
      <c r="I439" s="187">
        <v>0.10110000000000001</v>
      </c>
      <c r="J439" s="187">
        <v>0.14409999999999998</v>
      </c>
      <c r="K439" s="187">
        <v>1.41E-2</v>
      </c>
      <c r="L439" s="189" t="s">
        <v>2399</v>
      </c>
      <c r="M439" s="189" t="s">
        <v>2398</v>
      </c>
      <c r="N439" s="189" t="s">
        <v>2400</v>
      </c>
      <c r="O439" s="189" t="s">
        <v>2399</v>
      </c>
      <c r="P439" s="189" t="s">
        <v>2400</v>
      </c>
      <c r="Q439" s="189" t="s">
        <v>2399</v>
      </c>
    </row>
    <row r="440" spans="1:17" ht="14.25" customHeight="1" x14ac:dyDescent="0.2">
      <c r="A440" s="186"/>
      <c r="B440" s="189" t="s">
        <v>1827</v>
      </c>
      <c r="C440" s="189" t="s">
        <v>1826</v>
      </c>
      <c r="D440" s="190" t="s">
        <v>1943</v>
      </c>
      <c r="E440" s="189" t="s">
        <v>2330</v>
      </c>
      <c r="F440" s="187">
        <v>0.13199999999999998</v>
      </c>
      <c r="G440" s="187">
        <v>0.11030000000000001</v>
      </c>
      <c r="H440" s="188">
        <v>0.14779999999999999</v>
      </c>
      <c r="I440" s="187">
        <v>0.98160000000000003</v>
      </c>
      <c r="J440" s="187">
        <v>1.3992</v>
      </c>
      <c r="K440" s="187">
        <v>0.13639999999999999</v>
      </c>
      <c r="L440" s="189" t="s">
        <v>2399</v>
      </c>
      <c r="M440" s="189" t="s">
        <v>2400</v>
      </c>
      <c r="N440" s="189" t="s">
        <v>2400</v>
      </c>
      <c r="O440" s="189" t="s">
        <v>2399</v>
      </c>
      <c r="P440" s="189" t="s">
        <v>2400</v>
      </c>
      <c r="Q440" s="189" t="s">
        <v>2399</v>
      </c>
    </row>
    <row r="441" spans="1:17" ht="14.25" customHeight="1" x14ac:dyDescent="0.2">
      <c r="A441" s="186"/>
      <c r="B441" s="189" t="s">
        <v>1827</v>
      </c>
      <c r="C441" s="189" t="s">
        <v>1826</v>
      </c>
      <c r="D441" s="190" t="s">
        <v>1945</v>
      </c>
      <c r="E441" s="189" t="s">
        <v>2331</v>
      </c>
      <c r="F441" s="187">
        <v>0.3322</v>
      </c>
      <c r="G441" s="187">
        <v>0.27760000000000001</v>
      </c>
      <c r="H441" s="188">
        <v>0.372</v>
      </c>
      <c r="I441" s="187">
        <v>2.4713000000000003</v>
      </c>
      <c r="J441" s="187">
        <v>3.5226000000000002</v>
      </c>
      <c r="K441" s="187">
        <v>0.34329999999999999</v>
      </c>
      <c r="L441" s="189" t="s">
        <v>2399</v>
      </c>
      <c r="M441" s="189" t="s">
        <v>2400</v>
      </c>
      <c r="N441" s="189" t="s">
        <v>2400</v>
      </c>
      <c r="O441" s="189" t="s">
        <v>2399</v>
      </c>
      <c r="P441" s="189" t="s">
        <v>2400</v>
      </c>
      <c r="Q441" s="189" t="s">
        <v>2399</v>
      </c>
    </row>
    <row r="442" spans="1:17" ht="14.25" customHeight="1" x14ac:dyDescent="0.2">
      <c r="A442" s="186"/>
      <c r="B442" s="189" t="s">
        <v>1829</v>
      </c>
      <c r="C442" s="189" t="s">
        <v>1828</v>
      </c>
      <c r="D442" s="190" t="s">
        <v>1938</v>
      </c>
      <c r="E442" s="189" t="s">
        <v>2332</v>
      </c>
      <c r="F442" s="187" t="s">
        <v>1940</v>
      </c>
      <c r="G442" s="187" t="s">
        <v>1940</v>
      </c>
      <c r="H442" s="188" t="s">
        <v>1940</v>
      </c>
      <c r="I442" s="187" t="s">
        <v>1940</v>
      </c>
      <c r="J442" s="187" t="s">
        <v>1940</v>
      </c>
      <c r="K442" s="187" t="s">
        <v>1940</v>
      </c>
      <c r="L442" s="189" t="s">
        <v>1940</v>
      </c>
      <c r="M442" s="189" t="s">
        <v>1940</v>
      </c>
      <c r="N442" s="189" t="s">
        <v>1940</v>
      </c>
      <c r="O442" s="189" t="s">
        <v>1940</v>
      </c>
      <c r="P442" s="189" t="s">
        <v>1940</v>
      </c>
      <c r="Q442" s="189" t="s">
        <v>1940</v>
      </c>
    </row>
    <row r="443" spans="1:17" ht="14.25" customHeight="1" x14ac:dyDescent="0.2">
      <c r="A443" s="186"/>
      <c r="B443" s="189" t="s">
        <v>1829</v>
      </c>
      <c r="C443" s="189" t="s">
        <v>1828</v>
      </c>
      <c r="D443" s="190" t="s">
        <v>1941</v>
      </c>
      <c r="E443" s="189" t="s">
        <v>2333</v>
      </c>
      <c r="F443" s="187">
        <v>1.3599999999999999E-2</v>
      </c>
      <c r="G443" s="187">
        <v>1.1399999999999999E-2</v>
      </c>
      <c r="H443" s="188">
        <v>1.5299999999999999E-2</v>
      </c>
      <c r="I443" s="187">
        <v>0.10110000000000001</v>
      </c>
      <c r="J443" s="187">
        <v>0.14409999999999998</v>
      </c>
      <c r="K443" s="187">
        <v>1.41E-2</v>
      </c>
      <c r="L443" s="189" t="s">
        <v>2399</v>
      </c>
      <c r="M443" s="189" t="s">
        <v>2399</v>
      </c>
      <c r="N443" s="189" t="s">
        <v>2399</v>
      </c>
      <c r="O443" s="189" t="s">
        <v>2399</v>
      </c>
      <c r="P443" s="189" t="s">
        <v>2399</v>
      </c>
      <c r="Q443" s="189" t="s">
        <v>2399</v>
      </c>
    </row>
    <row r="444" spans="1:17" ht="14.25" customHeight="1" x14ac:dyDescent="0.2">
      <c r="A444" s="186"/>
      <c r="B444" s="189" t="s">
        <v>1829</v>
      </c>
      <c r="C444" s="189" t="s">
        <v>1828</v>
      </c>
      <c r="D444" s="190" t="s">
        <v>1943</v>
      </c>
      <c r="E444" s="189" t="s">
        <v>2334</v>
      </c>
      <c r="F444" s="187">
        <v>0.12130000000000001</v>
      </c>
      <c r="G444" s="187">
        <v>0.1014</v>
      </c>
      <c r="H444" s="188">
        <v>0.13589999999999999</v>
      </c>
      <c r="I444" s="187">
        <v>0.90259999999999996</v>
      </c>
      <c r="J444" s="187">
        <v>1.2865</v>
      </c>
      <c r="K444" s="187">
        <v>0.12539999999999998</v>
      </c>
      <c r="L444" s="189" t="s">
        <v>2399</v>
      </c>
      <c r="M444" s="189" t="s">
        <v>2399</v>
      </c>
      <c r="N444" s="189" t="s">
        <v>2399</v>
      </c>
      <c r="O444" s="189" t="s">
        <v>2399</v>
      </c>
      <c r="P444" s="189" t="s">
        <v>2399</v>
      </c>
      <c r="Q444" s="189" t="s">
        <v>2399</v>
      </c>
    </row>
    <row r="445" spans="1:17" ht="14.25" customHeight="1" x14ac:dyDescent="0.2">
      <c r="A445" s="186"/>
      <c r="B445" s="189" t="s">
        <v>1829</v>
      </c>
      <c r="C445" s="189" t="s">
        <v>1828</v>
      </c>
      <c r="D445" s="190" t="s">
        <v>1945</v>
      </c>
      <c r="E445" s="189" t="s">
        <v>2335</v>
      </c>
      <c r="F445" s="187">
        <v>0.3049</v>
      </c>
      <c r="G445" s="187">
        <v>0.25469999999999998</v>
      </c>
      <c r="H445" s="188">
        <v>0.34139999999999998</v>
      </c>
      <c r="I445" s="187">
        <v>2.2680000000000002</v>
      </c>
      <c r="J445" s="187">
        <v>3.2328000000000001</v>
      </c>
      <c r="K445" s="187">
        <v>0.31509999999999999</v>
      </c>
      <c r="L445" s="189" t="s">
        <v>2400</v>
      </c>
      <c r="M445" s="189" t="s">
        <v>2400</v>
      </c>
      <c r="N445" s="189" t="s">
        <v>2400</v>
      </c>
      <c r="O445" s="189" t="s">
        <v>2400</v>
      </c>
      <c r="P445" s="189" t="s">
        <v>2400</v>
      </c>
      <c r="Q445" s="189" t="s">
        <v>2400</v>
      </c>
    </row>
    <row r="446" spans="1:17" ht="14.25" customHeight="1" x14ac:dyDescent="0.2">
      <c r="A446" s="186"/>
      <c r="B446" s="189" t="s">
        <v>1831</v>
      </c>
      <c r="C446" s="189" t="s">
        <v>1830</v>
      </c>
      <c r="D446" s="190" t="s">
        <v>1938</v>
      </c>
      <c r="E446" s="189" t="s">
        <v>2336</v>
      </c>
      <c r="F446" s="187" t="s">
        <v>1940</v>
      </c>
      <c r="G446" s="187" t="s">
        <v>1940</v>
      </c>
      <c r="H446" s="188" t="s">
        <v>1940</v>
      </c>
      <c r="I446" s="187" t="s">
        <v>1940</v>
      </c>
      <c r="J446" s="187" t="s">
        <v>1940</v>
      </c>
      <c r="K446" s="187" t="s">
        <v>1940</v>
      </c>
      <c r="L446" s="189" t="s">
        <v>1940</v>
      </c>
      <c r="M446" s="189" t="s">
        <v>1940</v>
      </c>
      <c r="N446" s="189" t="s">
        <v>1940</v>
      </c>
      <c r="O446" s="189" t="s">
        <v>1940</v>
      </c>
      <c r="P446" s="189" t="s">
        <v>1940</v>
      </c>
      <c r="Q446" s="189" t="s">
        <v>1940</v>
      </c>
    </row>
    <row r="447" spans="1:17" ht="14.25" customHeight="1" x14ac:dyDescent="0.2">
      <c r="A447" s="186"/>
      <c r="B447" s="189" t="s">
        <v>1831</v>
      </c>
      <c r="C447" s="189" t="s">
        <v>1830</v>
      </c>
      <c r="D447" s="190" t="s">
        <v>1941</v>
      </c>
      <c r="E447" s="189" t="s">
        <v>2337</v>
      </c>
      <c r="F447" s="187">
        <v>2.75E-2</v>
      </c>
      <c r="G447" s="187">
        <v>2.3E-2</v>
      </c>
      <c r="H447" s="188">
        <v>3.0800000000000001E-2</v>
      </c>
      <c r="I447" s="187">
        <v>0.20459999999999998</v>
      </c>
      <c r="J447" s="187">
        <v>0.29159999999999997</v>
      </c>
      <c r="K447" s="187">
        <v>2.8500000000000001E-2</v>
      </c>
      <c r="L447" s="189" t="s">
        <v>2399</v>
      </c>
      <c r="M447" s="189" t="s">
        <v>2398</v>
      </c>
      <c r="N447" s="189" t="s">
        <v>2399</v>
      </c>
      <c r="O447" s="189" t="s">
        <v>2399</v>
      </c>
      <c r="P447" s="189" t="s">
        <v>2400</v>
      </c>
      <c r="Q447" s="189" t="s">
        <v>2399</v>
      </c>
    </row>
    <row r="448" spans="1:17" ht="14.25" customHeight="1" x14ac:dyDescent="0.2">
      <c r="A448" s="186"/>
      <c r="B448" s="189" t="s">
        <v>1831</v>
      </c>
      <c r="C448" s="189" t="s">
        <v>1830</v>
      </c>
      <c r="D448" s="190" t="s">
        <v>1943</v>
      </c>
      <c r="E448" s="189" t="s">
        <v>2338</v>
      </c>
      <c r="F448" s="187">
        <v>0.40049999999999997</v>
      </c>
      <c r="G448" s="187">
        <v>0.33460000000000001</v>
      </c>
      <c r="H448" s="188">
        <v>0.44850000000000001</v>
      </c>
      <c r="I448" s="187">
        <v>2.9797000000000002</v>
      </c>
      <c r="J448" s="187">
        <v>4.2473000000000001</v>
      </c>
      <c r="K448" s="187">
        <v>0.41399999999999998</v>
      </c>
      <c r="L448" s="189" t="s">
        <v>2399</v>
      </c>
      <c r="M448" s="189" t="s">
        <v>2400</v>
      </c>
      <c r="N448" s="189" t="s">
        <v>2400</v>
      </c>
      <c r="O448" s="189" t="s">
        <v>2399</v>
      </c>
      <c r="P448" s="189" t="s">
        <v>2400</v>
      </c>
      <c r="Q448" s="189" t="s">
        <v>2399</v>
      </c>
    </row>
    <row r="449" spans="1:17" ht="14.25" customHeight="1" x14ac:dyDescent="0.2">
      <c r="A449" s="186"/>
      <c r="B449" s="189" t="s">
        <v>1831</v>
      </c>
      <c r="C449" s="189" t="s">
        <v>1830</v>
      </c>
      <c r="D449" s="190" t="s">
        <v>1945</v>
      </c>
      <c r="E449" s="189" t="s">
        <v>2339</v>
      </c>
      <c r="F449" s="187">
        <v>2.6655000000000002</v>
      </c>
      <c r="G449" s="187">
        <v>2.2271000000000001</v>
      </c>
      <c r="H449" s="188">
        <v>2.9851000000000001</v>
      </c>
      <c r="I449" s="187">
        <v>19.8324</v>
      </c>
      <c r="J449" s="187">
        <v>28.268999999999998</v>
      </c>
      <c r="K449" s="187">
        <v>2.7551000000000001</v>
      </c>
      <c r="L449" s="189" t="s">
        <v>2399</v>
      </c>
      <c r="M449" s="189" t="s">
        <v>2400</v>
      </c>
      <c r="N449" s="189" t="s">
        <v>2400</v>
      </c>
      <c r="O449" s="189" t="s">
        <v>2399</v>
      </c>
      <c r="P449" s="189" t="s">
        <v>2400</v>
      </c>
      <c r="Q449" s="189" t="s">
        <v>2399</v>
      </c>
    </row>
    <row r="450" spans="1:17" ht="14.25" customHeight="1" x14ac:dyDescent="0.2">
      <c r="A450" s="186"/>
      <c r="B450" s="189" t="s">
        <v>1833</v>
      </c>
      <c r="C450" s="189" t="s">
        <v>1832</v>
      </c>
      <c r="D450" s="190" t="s">
        <v>1938</v>
      </c>
      <c r="E450" s="189" t="s">
        <v>2340</v>
      </c>
      <c r="F450" s="187" t="s">
        <v>1940</v>
      </c>
      <c r="G450" s="187" t="s">
        <v>1940</v>
      </c>
      <c r="H450" s="188" t="s">
        <v>1940</v>
      </c>
      <c r="I450" s="187" t="s">
        <v>1940</v>
      </c>
      <c r="J450" s="187" t="s">
        <v>1940</v>
      </c>
      <c r="K450" s="187" t="s">
        <v>1940</v>
      </c>
      <c r="L450" s="189" t="s">
        <v>1940</v>
      </c>
      <c r="M450" s="189" t="s">
        <v>1940</v>
      </c>
      <c r="N450" s="189" t="s">
        <v>1940</v>
      </c>
      <c r="O450" s="189" t="s">
        <v>1940</v>
      </c>
      <c r="P450" s="189" t="s">
        <v>1940</v>
      </c>
      <c r="Q450" s="189" t="s">
        <v>1940</v>
      </c>
    </row>
    <row r="451" spans="1:17" ht="14.25" customHeight="1" x14ac:dyDescent="0.2">
      <c r="A451" s="186"/>
      <c r="B451" s="189" t="s">
        <v>1833</v>
      </c>
      <c r="C451" s="189" t="s">
        <v>1832</v>
      </c>
      <c r="D451" s="190" t="s">
        <v>1941</v>
      </c>
      <c r="E451" s="189" t="s">
        <v>2341</v>
      </c>
      <c r="F451" s="187">
        <v>1.3599999999999999E-2</v>
      </c>
      <c r="G451" s="187">
        <v>1.1399999999999999E-2</v>
      </c>
      <c r="H451" s="188">
        <v>1.5299999999999999E-2</v>
      </c>
      <c r="I451" s="187">
        <v>0.10110000000000001</v>
      </c>
      <c r="J451" s="187">
        <v>0.14409999999999998</v>
      </c>
      <c r="K451" s="187">
        <v>1.41E-2</v>
      </c>
      <c r="L451" s="189" t="s">
        <v>2400</v>
      </c>
      <c r="M451" s="189" t="s">
        <v>2400</v>
      </c>
      <c r="N451" s="189" t="s">
        <v>2400</v>
      </c>
      <c r="O451" s="189" t="s">
        <v>2400</v>
      </c>
      <c r="P451" s="189" t="s">
        <v>2400</v>
      </c>
      <c r="Q451" s="189" t="s">
        <v>2400</v>
      </c>
    </row>
    <row r="452" spans="1:17" ht="14.25" customHeight="1" x14ac:dyDescent="0.2">
      <c r="A452" s="186"/>
      <c r="B452" s="189" t="s">
        <v>1833</v>
      </c>
      <c r="C452" s="189" t="s">
        <v>1832</v>
      </c>
      <c r="D452" s="190" t="s">
        <v>1943</v>
      </c>
      <c r="E452" s="189" t="s">
        <v>2342</v>
      </c>
      <c r="F452" s="187">
        <v>0.12130000000000001</v>
      </c>
      <c r="G452" s="187">
        <v>0.1014</v>
      </c>
      <c r="H452" s="188">
        <v>0.13589999999999999</v>
      </c>
      <c r="I452" s="187">
        <v>0.90259999999999996</v>
      </c>
      <c r="J452" s="187">
        <v>1.2865</v>
      </c>
      <c r="K452" s="187">
        <v>0.12539999999999998</v>
      </c>
      <c r="L452" s="189" t="s">
        <v>2399</v>
      </c>
      <c r="M452" s="189" t="s">
        <v>2398</v>
      </c>
      <c r="N452" s="189" t="s">
        <v>2399</v>
      </c>
      <c r="O452" s="189" t="s">
        <v>2399</v>
      </c>
      <c r="P452" s="189" t="s">
        <v>2400</v>
      </c>
      <c r="Q452" s="189" t="s">
        <v>2399</v>
      </c>
    </row>
    <row r="453" spans="1:17" ht="14.25" customHeight="1" x14ac:dyDescent="0.2">
      <c r="A453" s="186"/>
      <c r="B453" s="189" t="s">
        <v>1833</v>
      </c>
      <c r="C453" s="189" t="s">
        <v>1832</v>
      </c>
      <c r="D453" s="190" t="s">
        <v>1945</v>
      </c>
      <c r="E453" s="189" t="s">
        <v>2343</v>
      </c>
      <c r="F453" s="187">
        <v>0.3049</v>
      </c>
      <c r="G453" s="187">
        <v>0.25469999999999998</v>
      </c>
      <c r="H453" s="188">
        <v>0.34139999999999998</v>
      </c>
      <c r="I453" s="187">
        <v>2.2680000000000002</v>
      </c>
      <c r="J453" s="187">
        <v>3.2328000000000001</v>
      </c>
      <c r="K453" s="187">
        <v>0.31509999999999999</v>
      </c>
      <c r="L453" s="189" t="s">
        <v>2399</v>
      </c>
      <c r="M453" s="189" t="s">
        <v>2398</v>
      </c>
      <c r="N453" s="189" t="s">
        <v>2399</v>
      </c>
      <c r="O453" s="189" t="s">
        <v>2399</v>
      </c>
      <c r="P453" s="189" t="s">
        <v>2400</v>
      </c>
      <c r="Q453" s="189" t="s">
        <v>2399</v>
      </c>
    </row>
    <row r="454" spans="1:17" ht="14.25" customHeight="1" x14ac:dyDescent="0.2">
      <c r="A454" s="186"/>
      <c r="B454" s="189" t="s">
        <v>1805</v>
      </c>
      <c r="C454" s="189" t="s">
        <v>1804</v>
      </c>
      <c r="D454" s="190" t="s">
        <v>1938</v>
      </c>
      <c r="E454" s="189" t="s">
        <v>2344</v>
      </c>
      <c r="F454" s="187" t="s">
        <v>1940</v>
      </c>
      <c r="G454" s="187" t="s">
        <v>1940</v>
      </c>
      <c r="H454" s="188" t="s">
        <v>1940</v>
      </c>
      <c r="I454" s="187" t="s">
        <v>1940</v>
      </c>
      <c r="J454" s="187" t="s">
        <v>1940</v>
      </c>
      <c r="K454" s="187" t="s">
        <v>1940</v>
      </c>
      <c r="L454" s="189" t="s">
        <v>1940</v>
      </c>
      <c r="M454" s="189" t="s">
        <v>1940</v>
      </c>
      <c r="N454" s="189" t="s">
        <v>1940</v>
      </c>
      <c r="O454" s="189" t="s">
        <v>1940</v>
      </c>
      <c r="P454" s="189" t="s">
        <v>1940</v>
      </c>
      <c r="Q454" s="189" t="s">
        <v>1940</v>
      </c>
    </row>
    <row r="455" spans="1:17" ht="14.25" customHeight="1" x14ac:dyDescent="0.2">
      <c r="A455" s="186"/>
      <c r="B455" s="189" t="s">
        <v>1805</v>
      </c>
      <c r="C455" s="189" t="s">
        <v>1804</v>
      </c>
      <c r="D455" s="190" t="s">
        <v>1945</v>
      </c>
      <c r="E455" s="189" t="s">
        <v>2345</v>
      </c>
      <c r="F455" s="187">
        <v>0</v>
      </c>
      <c r="G455" s="187">
        <v>0</v>
      </c>
      <c r="H455" s="188">
        <v>0</v>
      </c>
      <c r="I455" s="187">
        <v>0</v>
      </c>
      <c r="J455" s="187">
        <v>0</v>
      </c>
      <c r="K455" s="187">
        <v>0</v>
      </c>
      <c r="L455" s="189" t="s">
        <v>2398</v>
      </c>
      <c r="M455" s="189" t="s">
        <v>2398</v>
      </c>
      <c r="N455" s="189" t="s">
        <v>2398</v>
      </c>
      <c r="O455" s="189" t="s">
        <v>2398</v>
      </c>
      <c r="P455" s="189" t="s">
        <v>2398</v>
      </c>
      <c r="Q455" s="189" t="s">
        <v>2398</v>
      </c>
    </row>
    <row r="456" spans="1:17" ht="14.25" customHeight="1" x14ac:dyDescent="0.2">
      <c r="A456" s="186"/>
      <c r="B456" s="189" t="s">
        <v>1807</v>
      </c>
      <c r="C456" s="189" t="s">
        <v>1806</v>
      </c>
      <c r="D456" s="190" t="s">
        <v>1938</v>
      </c>
      <c r="E456" s="189" t="s">
        <v>2346</v>
      </c>
      <c r="F456" s="187" t="s">
        <v>1940</v>
      </c>
      <c r="G456" s="187" t="s">
        <v>1940</v>
      </c>
      <c r="H456" s="188" t="s">
        <v>1940</v>
      </c>
      <c r="I456" s="187" t="s">
        <v>1940</v>
      </c>
      <c r="J456" s="187" t="s">
        <v>1940</v>
      </c>
      <c r="K456" s="187" t="s">
        <v>1940</v>
      </c>
      <c r="L456" s="189" t="s">
        <v>1940</v>
      </c>
      <c r="M456" s="189" t="s">
        <v>1940</v>
      </c>
      <c r="N456" s="189" t="s">
        <v>1940</v>
      </c>
      <c r="O456" s="189" t="s">
        <v>1940</v>
      </c>
      <c r="P456" s="189" t="s">
        <v>1940</v>
      </c>
      <c r="Q456" s="189" t="s">
        <v>1940</v>
      </c>
    </row>
    <row r="457" spans="1:17" ht="14.25" customHeight="1" x14ac:dyDescent="0.2">
      <c r="A457" s="186"/>
      <c r="B457" s="189" t="s">
        <v>1807</v>
      </c>
      <c r="C457" s="189" t="s">
        <v>1806</v>
      </c>
      <c r="D457" s="190" t="s">
        <v>1945</v>
      </c>
      <c r="E457" s="189" t="s">
        <v>2347</v>
      </c>
      <c r="F457" s="187">
        <v>0</v>
      </c>
      <c r="G457" s="187">
        <v>0</v>
      </c>
      <c r="H457" s="188">
        <v>0</v>
      </c>
      <c r="I457" s="187">
        <v>0</v>
      </c>
      <c r="J457" s="187">
        <v>0</v>
      </c>
      <c r="K457" s="187">
        <v>0</v>
      </c>
      <c r="L457" s="189" t="s">
        <v>2398</v>
      </c>
      <c r="M457" s="189" t="s">
        <v>2398</v>
      </c>
      <c r="N457" s="189" t="s">
        <v>2398</v>
      </c>
      <c r="O457" s="189" t="s">
        <v>2398</v>
      </c>
      <c r="P457" s="189" t="s">
        <v>2398</v>
      </c>
      <c r="Q457" s="189" t="s">
        <v>2398</v>
      </c>
    </row>
    <row r="458" spans="1:17" ht="14.25" customHeight="1" x14ac:dyDescent="0.2">
      <c r="A458" s="186"/>
      <c r="B458" s="189" t="s">
        <v>1809</v>
      </c>
      <c r="C458" s="189" t="s">
        <v>1808</v>
      </c>
      <c r="D458" s="190" t="s">
        <v>1938</v>
      </c>
      <c r="E458" s="189" t="s">
        <v>2348</v>
      </c>
      <c r="F458" s="187" t="s">
        <v>1940</v>
      </c>
      <c r="G458" s="187" t="s">
        <v>1940</v>
      </c>
      <c r="H458" s="188" t="s">
        <v>1940</v>
      </c>
      <c r="I458" s="187" t="s">
        <v>1940</v>
      </c>
      <c r="J458" s="187" t="s">
        <v>1940</v>
      </c>
      <c r="K458" s="187" t="s">
        <v>1940</v>
      </c>
      <c r="L458" s="189" t="s">
        <v>1940</v>
      </c>
      <c r="M458" s="189" t="s">
        <v>1940</v>
      </c>
      <c r="N458" s="189" t="s">
        <v>1940</v>
      </c>
      <c r="O458" s="189" t="s">
        <v>1940</v>
      </c>
      <c r="P458" s="189" t="s">
        <v>1940</v>
      </c>
      <c r="Q458" s="189" t="s">
        <v>1940</v>
      </c>
    </row>
    <row r="459" spans="1:17" ht="14.25" customHeight="1" x14ac:dyDescent="0.2">
      <c r="A459" s="186"/>
      <c r="B459" s="189" t="s">
        <v>1809</v>
      </c>
      <c r="C459" s="189" t="s">
        <v>1808</v>
      </c>
      <c r="D459" s="190" t="s">
        <v>1945</v>
      </c>
      <c r="E459" s="189" t="s">
        <v>2349</v>
      </c>
      <c r="F459" s="187">
        <v>0</v>
      </c>
      <c r="G459" s="187">
        <v>0</v>
      </c>
      <c r="H459" s="188">
        <v>0</v>
      </c>
      <c r="I459" s="187">
        <v>0</v>
      </c>
      <c r="J459" s="187">
        <v>0</v>
      </c>
      <c r="K459" s="187">
        <v>0</v>
      </c>
      <c r="L459" s="189" t="s">
        <v>2398</v>
      </c>
      <c r="M459" s="189" t="s">
        <v>2398</v>
      </c>
      <c r="N459" s="189" t="s">
        <v>2398</v>
      </c>
      <c r="O459" s="189" t="s">
        <v>2398</v>
      </c>
      <c r="P459" s="189" t="s">
        <v>2398</v>
      </c>
      <c r="Q459" s="189" t="s">
        <v>2398</v>
      </c>
    </row>
    <row r="460" spans="1:17" ht="14.25" customHeight="1" x14ac:dyDescent="0.2">
      <c r="A460" s="186"/>
      <c r="B460" s="189"/>
      <c r="C460" s="189"/>
      <c r="D460" s="190"/>
      <c r="E460" s="189"/>
      <c r="F460" s="187"/>
      <c r="G460" s="187"/>
      <c r="H460" s="188"/>
      <c r="I460" s="187"/>
      <c r="J460" s="187"/>
      <c r="K460" s="187"/>
    </row>
    <row r="461" spans="1:17" ht="14.25" customHeight="1" x14ac:dyDescent="0.2">
      <c r="A461" s="186"/>
      <c r="E461" s="185"/>
      <c r="F461" s="183"/>
      <c r="G461" s="183"/>
      <c r="H461" s="184"/>
      <c r="I461" s="183"/>
      <c r="J461" s="183"/>
    </row>
    <row r="462" spans="1:17" ht="14.25" customHeight="1" x14ac:dyDescent="0.2">
      <c r="A462" s="186"/>
      <c r="E462" s="185"/>
      <c r="F462" s="183"/>
      <c r="G462" s="183"/>
      <c r="H462" s="184"/>
      <c r="I462" s="183"/>
      <c r="J462" s="183"/>
    </row>
    <row r="463" spans="1:17" ht="14.25" customHeight="1" x14ac:dyDescent="0.2">
      <c r="A463" s="186"/>
      <c r="E463" s="185"/>
      <c r="F463" s="183"/>
      <c r="G463" s="183"/>
      <c r="H463" s="184"/>
      <c r="I463" s="183"/>
      <c r="J463" s="183"/>
    </row>
    <row r="464" spans="1:17" ht="14.25" customHeight="1" x14ac:dyDescent="0.2">
      <c r="A464" s="186"/>
      <c r="E464" s="185"/>
      <c r="F464" s="183"/>
      <c r="G464" s="183"/>
      <c r="H464" s="184"/>
      <c r="I464" s="183"/>
      <c r="J464" s="183"/>
    </row>
    <row r="465" spans="1:10" ht="14.25" customHeight="1" x14ac:dyDescent="0.2">
      <c r="A465" s="186"/>
      <c r="E465" s="185"/>
      <c r="F465" s="183"/>
      <c r="G465" s="183"/>
      <c r="H465" s="184"/>
      <c r="I465" s="183"/>
      <c r="J465" s="183"/>
    </row>
    <row r="466" spans="1:10" ht="14.25" customHeight="1" x14ac:dyDescent="0.2">
      <c r="A466" s="186"/>
      <c r="E466" s="185"/>
      <c r="F466" s="183"/>
      <c r="G466" s="183"/>
      <c r="H466" s="184"/>
      <c r="I466" s="183"/>
      <c r="J466" s="183"/>
    </row>
    <row r="467" spans="1:10" ht="14.25" customHeight="1" x14ac:dyDescent="0.2">
      <c r="A467" s="186"/>
      <c r="E467" s="185"/>
      <c r="F467" s="183"/>
      <c r="G467" s="183"/>
      <c r="H467" s="184"/>
      <c r="I467" s="183"/>
      <c r="J467" s="183"/>
    </row>
    <row r="468" spans="1:10" ht="14.25" customHeight="1" x14ac:dyDescent="0.2">
      <c r="A468" s="186"/>
      <c r="E468" s="185"/>
      <c r="F468" s="183"/>
      <c r="G468" s="183"/>
      <c r="H468" s="184"/>
      <c r="I468" s="183"/>
      <c r="J468" s="183"/>
    </row>
    <row r="469" spans="1:10" ht="14.25" customHeight="1" x14ac:dyDescent="0.2">
      <c r="A469" s="186"/>
      <c r="E469" s="185"/>
      <c r="F469" s="183"/>
      <c r="G469" s="183"/>
      <c r="H469" s="184"/>
      <c r="I469" s="183"/>
      <c r="J469" s="183"/>
    </row>
    <row r="470" spans="1:10" ht="14.25" customHeight="1" x14ac:dyDescent="0.2">
      <c r="A470" s="186"/>
      <c r="E470" s="185"/>
      <c r="F470" s="183"/>
      <c r="G470" s="183"/>
      <c r="H470" s="184"/>
      <c r="I470" s="183"/>
      <c r="J470" s="183"/>
    </row>
    <row r="471" spans="1:10" ht="14.25" customHeight="1" x14ac:dyDescent="0.2">
      <c r="A471" s="186"/>
      <c r="E471" s="185"/>
      <c r="F471" s="183"/>
      <c r="G471" s="183"/>
      <c r="H471" s="184"/>
      <c r="I471" s="183"/>
      <c r="J471" s="183"/>
    </row>
    <row r="472" spans="1:10" ht="14.25" customHeight="1" x14ac:dyDescent="0.2">
      <c r="A472" s="186"/>
      <c r="E472" s="185"/>
      <c r="F472" s="183"/>
      <c r="G472" s="183"/>
      <c r="H472" s="184"/>
      <c r="I472" s="183"/>
      <c r="J472" s="183"/>
    </row>
    <row r="473" spans="1:10" ht="14.25" customHeight="1" x14ac:dyDescent="0.2">
      <c r="A473" s="186"/>
      <c r="E473" s="185"/>
      <c r="F473" s="183"/>
      <c r="G473" s="183"/>
      <c r="H473" s="184"/>
      <c r="I473" s="183"/>
      <c r="J473" s="183"/>
    </row>
    <row r="474" spans="1:10" ht="14.25" customHeight="1" x14ac:dyDescent="0.2">
      <c r="A474" s="186"/>
      <c r="E474" s="185"/>
      <c r="F474" s="183"/>
      <c r="G474" s="183"/>
      <c r="H474" s="184"/>
      <c r="I474" s="183"/>
      <c r="J474" s="183"/>
    </row>
    <row r="475" spans="1:10" ht="14.25" customHeight="1" x14ac:dyDescent="0.2">
      <c r="A475" s="186"/>
      <c r="E475" s="185"/>
      <c r="F475" s="183"/>
      <c r="G475" s="183"/>
      <c r="H475" s="184"/>
      <c r="I475" s="183"/>
      <c r="J475" s="183"/>
    </row>
    <row r="476" spans="1:10" ht="14.25" customHeight="1" x14ac:dyDescent="0.2">
      <c r="A476" s="186"/>
      <c r="E476" s="185"/>
      <c r="F476" s="183"/>
      <c r="G476" s="183"/>
      <c r="H476" s="184"/>
      <c r="I476" s="183"/>
      <c r="J476" s="183"/>
    </row>
    <row r="477" spans="1:10" ht="14.25" customHeight="1" x14ac:dyDescent="0.2">
      <c r="A477" s="186"/>
      <c r="E477" s="185"/>
      <c r="F477" s="183"/>
      <c r="G477" s="183"/>
      <c r="H477" s="184"/>
      <c r="I477" s="183"/>
      <c r="J477" s="183"/>
    </row>
    <row r="478" spans="1:10" ht="14.25" customHeight="1" x14ac:dyDescent="0.2">
      <c r="A478" s="186"/>
      <c r="E478" s="185"/>
      <c r="F478" s="183"/>
      <c r="G478" s="183"/>
      <c r="H478" s="184"/>
      <c r="I478" s="183"/>
      <c r="J478" s="183"/>
    </row>
    <row r="479" spans="1:10" ht="14.25" customHeight="1" x14ac:dyDescent="0.2">
      <c r="A479" s="186"/>
      <c r="E479" s="185"/>
      <c r="F479" s="183"/>
      <c r="G479" s="183"/>
      <c r="H479" s="184"/>
      <c r="I479" s="183"/>
      <c r="J479" s="183"/>
    </row>
    <row r="480" spans="1:10" ht="14.25" customHeight="1" x14ac:dyDescent="0.2">
      <c r="A480" s="186"/>
      <c r="E480" s="185"/>
      <c r="F480" s="183"/>
      <c r="G480" s="183"/>
      <c r="H480" s="184"/>
      <c r="I480" s="183"/>
      <c r="J480" s="183"/>
    </row>
    <row r="481" spans="1:10" ht="14.25" customHeight="1" x14ac:dyDescent="0.2">
      <c r="A481" s="186"/>
      <c r="E481" s="185"/>
      <c r="F481" s="183"/>
      <c r="G481" s="183"/>
      <c r="H481" s="184"/>
      <c r="I481" s="183"/>
      <c r="J481" s="183"/>
    </row>
    <row r="482" spans="1:10" ht="14.25" customHeight="1" x14ac:dyDescent="0.2">
      <c r="A482" s="186"/>
      <c r="E482" s="185"/>
      <c r="F482" s="183"/>
      <c r="G482" s="183"/>
      <c r="H482" s="184"/>
      <c r="I482" s="183"/>
      <c r="J482" s="183"/>
    </row>
    <row r="483" spans="1:10" ht="14.25" customHeight="1" x14ac:dyDescent="0.2">
      <c r="A483" s="186"/>
      <c r="E483" s="185"/>
      <c r="F483" s="183"/>
      <c r="G483" s="183"/>
      <c r="H483" s="184"/>
      <c r="I483" s="183"/>
      <c r="J483" s="183"/>
    </row>
    <row r="484" spans="1:10" ht="14.25" customHeight="1" x14ac:dyDescent="0.2">
      <c r="A484" s="186"/>
      <c r="E484" s="185"/>
      <c r="F484" s="183"/>
      <c r="G484" s="183"/>
      <c r="H484" s="184"/>
      <c r="I484" s="183"/>
      <c r="J484" s="183"/>
    </row>
    <row r="485" spans="1:10" ht="14.25" customHeight="1" x14ac:dyDescent="0.2">
      <c r="A485" s="186"/>
      <c r="E485" s="185"/>
      <c r="F485" s="183"/>
      <c r="G485" s="183"/>
      <c r="H485" s="184"/>
      <c r="I485" s="183"/>
      <c r="J485" s="183"/>
    </row>
    <row r="486" spans="1:10" ht="14.25" customHeight="1" x14ac:dyDescent="0.2">
      <c r="A486" s="186"/>
      <c r="E486" s="185"/>
      <c r="F486" s="183"/>
      <c r="G486" s="183"/>
      <c r="H486" s="184"/>
      <c r="I486" s="183"/>
      <c r="J486" s="183"/>
    </row>
    <row r="487" spans="1:10" ht="14.25" customHeight="1" x14ac:dyDescent="0.2">
      <c r="A487" s="186"/>
      <c r="E487" s="185"/>
      <c r="F487" s="183"/>
      <c r="G487" s="183"/>
      <c r="H487" s="184"/>
      <c r="I487" s="183"/>
      <c r="J487" s="183"/>
    </row>
    <row r="488" spans="1:10" ht="14.25" customHeight="1" x14ac:dyDescent="0.2">
      <c r="A488" s="186"/>
      <c r="E488" s="185"/>
      <c r="F488" s="183"/>
      <c r="G488" s="183"/>
      <c r="H488" s="184"/>
      <c r="I488" s="183"/>
      <c r="J488" s="183"/>
    </row>
    <row r="489" spans="1:10" ht="14.25" customHeight="1" x14ac:dyDescent="0.2">
      <c r="A489" s="186"/>
      <c r="E489" s="185"/>
      <c r="F489" s="183"/>
      <c r="G489" s="183"/>
      <c r="H489" s="184"/>
      <c r="I489" s="183"/>
      <c r="J489" s="183"/>
    </row>
    <row r="490" spans="1:10" ht="14.25" customHeight="1" x14ac:dyDescent="0.2">
      <c r="A490" s="186"/>
      <c r="E490" s="185"/>
      <c r="F490" s="183"/>
      <c r="G490" s="183"/>
      <c r="H490" s="184"/>
      <c r="I490" s="183"/>
      <c r="J490" s="183"/>
    </row>
    <row r="491" spans="1:10" ht="14.25" customHeight="1" x14ac:dyDescent="0.2">
      <c r="A491" s="186"/>
      <c r="E491" s="185"/>
      <c r="F491" s="183"/>
      <c r="G491" s="183"/>
      <c r="H491" s="184"/>
      <c r="I491" s="183"/>
      <c r="J491" s="183"/>
    </row>
    <row r="492" spans="1:10" ht="14.25" customHeight="1" x14ac:dyDescent="0.2">
      <c r="A492" s="186"/>
      <c r="E492" s="185"/>
      <c r="F492" s="183"/>
      <c r="G492" s="183"/>
      <c r="H492" s="184"/>
      <c r="I492" s="183"/>
      <c r="J492" s="183"/>
    </row>
    <row r="493" spans="1:10" ht="14.25" customHeight="1" x14ac:dyDescent="0.2">
      <c r="A493" s="186"/>
      <c r="E493" s="185"/>
      <c r="F493" s="183"/>
      <c r="G493" s="183"/>
      <c r="H493" s="184"/>
      <c r="I493" s="183"/>
      <c r="J493" s="183"/>
    </row>
    <row r="494" spans="1:10" ht="14.25" customHeight="1" x14ac:dyDescent="0.2">
      <c r="A494" s="186"/>
      <c r="E494" s="185"/>
      <c r="F494" s="183"/>
      <c r="G494" s="183"/>
      <c r="H494" s="184"/>
      <c r="I494" s="183"/>
      <c r="J494" s="183"/>
    </row>
    <row r="495" spans="1:10" ht="14.25" customHeight="1" x14ac:dyDescent="0.2">
      <c r="A495" s="186"/>
      <c r="E495" s="185"/>
      <c r="F495" s="183"/>
      <c r="G495" s="183"/>
      <c r="H495" s="184"/>
      <c r="I495" s="183"/>
      <c r="J495" s="183"/>
    </row>
    <row r="496" spans="1:10" ht="14.25" customHeight="1" x14ac:dyDescent="0.2">
      <c r="A496" s="186"/>
      <c r="E496" s="185"/>
      <c r="F496" s="183"/>
      <c r="G496" s="183"/>
      <c r="H496" s="184"/>
      <c r="I496" s="183"/>
      <c r="J496" s="183"/>
    </row>
    <row r="497" spans="1:10" ht="14.25" customHeight="1" x14ac:dyDescent="0.2">
      <c r="A497" s="186"/>
      <c r="E497" s="185"/>
      <c r="F497" s="183"/>
      <c r="G497" s="183"/>
      <c r="H497" s="184"/>
      <c r="I497" s="183"/>
      <c r="J497" s="183"/>
    </row>
    <row r="498" spans="1:10" ht="14.25" customHeight="1" x14ac:dyDescent="0.2">
      <c r="A498" s="186"/>
      <c r="E498" s="185"/>
      <c r="F498" s="183"/>
      <c r="G498" s="183"/>
      <c r="H498" s="184"/>
      <c r="I498" s="183"/>
      <c r="J498" s="183"/>
    </row>
    <row r="499" spans="1:10" ht="14.25" customHeight="1" x14ac:dyDescent="0.2">
      <c r="A499" s="186"/>
      <c r="E499" s="185"/>
      <c r="F499" s="183"/>
      <c r="G499" s="183"/>
      <c r="H499" s="184"/>
      <c r="I499" s="183"/>
      <c r="J499" s="183"/>
    </row>
    <row r="500" spans="1:10" ht="14.25" customHeight="1" x14ac:dyDescent="0.2">
      <c r="A500" s="186"/>
      <c r="E500" s="185"/>
      <c r="F500" s="183"/>
      <c r="G500" s="183"/>
      <c r="H500" s="184"/>
      <c r="I500" s="183"/>
      <c r="J500" s="183"/>
    </row>
    <row r="501" spans="1:10" ht="14.25" customHeight="1" x14ac:dyDescent="0.2">
      <c r="A501" s="186"/>
      <c r="E501" s="185"/>
      <c r="F501" s="183"/>
      <c r="G501" s="183"/>
      <c r="H501" s="184"/>
      <c r="I501" s="183"/>
      <c r="J501" s="183"/>
    </row>
    <row r="502" spans="1:10" ht="14.25" customHeight="1" x14ac:dyDescent="0.2">
      <c r="A502" s="186"/>
      <c r="E502" s="185"/>
      <c r="F502" s="183"/>
      <c r="G502" s="183"/>
      <c r="H502" s="184"/>
      <c r="I502" s="183"/>
      <c r="J502" s="183"/>
    </row>
    <row r="503" spans="1:10" ht="14.25" customHeight="1" x14ac:dyDescent="0.2">
      <c r="A503" s="186"/>
      <c r="E503" s="185"/>
      <c r="F503" s="183"/>
      <c r="G503" s="183"/>
      <c r="H503" s="184"/>
      <c r="I503" s="183"/>
      <c r="J503" s="183"/>
    </row>
    <row r="504" spans="1:10" ht="14.25" customHeight="1" x14ac:dyDescent="0.2">
      <c r="A504" s="186"/>
      <c r="E504" s="185"/>
      <c r="F504" s="183"/>
      <c r="G504" s="183"/>
      <c r="H504" s="184"/>
      <c r="I504" s="183"/>
      <c r="J504" s="183"/>
    </row>
    <row r="505" spans="1:10" ht="14.25" customHeight="1" x14ac:dyDescent="0.2">
      <c r="A505" s="186"/>
      <c r="E505" s="185"/>
      <c r="F505" s="183"/>
      <c r="G505" s="183"/>
      <c r="H505" s="184"/>
      <c r="I505" s="183"/>
      <c r="J505" s="183"/>
    </row>
    <row r="506" spans="1:10" ht="14.25" customHeight="1" x14ac:dyDescent="0.2">
      <c r="A506" s="186"/>
      <c r="E506" s="185"/>
      <c r="F506" s="183"/>
      <c r="G506" s="183"/>
      <c r="H506" s="184"/>
      <c r="I506" s="183"/>
      <c r="J506" s="183"/>
    </row>
    <row r="507" spans="1:10" ht="14.25" customHeight="1" x14ac:dyDescent="0.2">
      <c r="A507" s="186"/>
      <c r="E507" s="185"/>
      <c r="F507" s="183"/>
      <c r="G507" s="183"/>
      <c r="H507" s="184"/>
      <c r="I507" s="183"/>
      <c r="J507" s="183"/>
    </row>
    <row r="508" spans="1:10" ht="14.25" customHeight="1" x14ac:dyDescent="0.2">
      <c r="A508" s="186"/>
      <c r="E508" s="185"/>
      <c r="F508" s="183"/>
      <c r="G508" s="183"/>
      <c r="H508" s="184"/>
      <c r="I508" s="183"/>
      <c r="J508" s="183"/>
    </row>
    <row r="509" spans="1:10" ht="14.25" customHeight="1" x14ac:dyDescent="0.2">
      <c r="A509" s="186"/>
      <c r="E509" s="185"/>
      <c r="F509" s="183"/>
      <c r="G509" s="183"/>
      <c r="H509" s="184"/>
      <c r="I509" s="183"/>
      <c r="J509" s="183"/>
    </row>
    <row r="510" spans="1:10" ht="14.25" customHeight="1" x14ac:dyDescent="0.2">
      <c r="A510" s="186"/>
      <c r="E510" s="185"/>
      <c r="F510" s="183"/>
      <c r="G510" s="183"/>
      <c r="H510" s="184"/>
      <c r="I510" s="183"/>
      <c r="J510" s="183"/>
    </row>
    <row r="511" spans="1:10" ht="14.25" customHeight="1" x14ac:dyDescent="0.2">
      <c r="A511" s="186"/>
      <c r="E511" s="185"/>
      <c r="F511" s="183"/>
      <c r="G511" s="183"/>
      <c r="H511" s="184"/>
      <c r="I511" s="183"/>
      <c r="J511" s="183"/>
    </row>
    <row r="512" spans="1:10" ht="14.25" customHeight="1" x14ac:dyDescent="0.2">
      <c r="A512" s="186"/>
      <c r="E512" s="185"/>
      <c r="F512" s="183"/>
      <c r="G512" s="183"/>
      <c r="H512" s="184"/>
      <c r="I512" s="183"/>
      <c r="J512" s="183"/>
    </row>
    <row r="513" spans="1:10" ht="14.25" customHeight="1" x14ac:dyDescent="0.2">
      <c r="A513" s="186"/>
      <c r="E513" s="185"/>
      <c r="F513" s="183"/>
      <c r="G513" s="183"/>
      <c r="H513" s="184"/>
      <c r="I513" s="183"/>
      <c r="J513" s="183"/>
    </row>
    <row r="514" spans="1:10" ht="14.25" customHeight="1" x14ac:dyDescent="0.2">
      <c r="A514" s="186"/>
      <c r="E514" s="185"/>
      <c r="F514" s="183"/>
      <c r="G514" s="183"/>
      <c r="H514" s="184"/>
      <c r="I514" s="183"/>
      <c r="J514" s="183"/>
    </row>
    <row r="515" spans="1:10" ht="14.25" customHeight="1" x14ac:dyDescent="0.2">
      <c r="A515" s="186"/>
      <c r="E515" s="185"/>
      <c r="F515" s="183"/>
      <c r="G515" s="183"/>
      <c r="H515" s="184"/>
      <c r="I515" s="183"/>
      <c r="J515" s="183"/>
    </row>
    <row r="516" spans="1:10" ht="14.25" customHeight="1" x14ac:dyDescent="0.2">
      <c r="A516" s="186"/>
      <c r="E516" s="185"/>
      <c r="F516" s="183"/>
      <c r="G516" s="183"/>
      <c r="H516" s="184"/>
      <c r="I516" s="183"/>
      <c r="J516" s="183"/>
    </row>
    <row r="517" spans="1:10" ht="14.25" customHeight="1" x14ac:dyDescent="0.2">
      <c r="A517" s="186"/>
      <c r="E517" s="185"/>
      <c r="F517" s="183"/>
      <c r="G517" s="183"/>
      <c r="H517" s="184"/>
      <c r="I517" s="183"/>
      <c r="J517" s="183"/>
    </row>
    <row r="518" spans="1:10" ht="14.25" customHeight="1" x14ac:dyDescent="0.2">
      <c r="A518" s="186"/>
      <c r="E518" s="185"/>
      <c r="F518" s="183"/>
      <c r="G518" s="183"/>
      <c r="H518" s="184"/>
      <c r="I518" s="183"/>
      <c r="J518" s="183"/>
    </row>
    <row r="519" spans="1:10" ht="14.25" customHeight="1" x14ac:dyDescent="0.2">
      <c r="A519" s="186"/>
      <c r="E519" s="185"/>
      <c r="F519" s="183"/>
      <c r="G519" s="183"/>
      <c r="H519" s="184"/>
      <c r="I519" s="183"/>
      <c r="J519" s="183"/>
    </row>
    <row r="520" spans="1:10" ht="14.25" customHeight="1" x14ac:dyDescent="0.2">
      <c r="A520" s="186"/>
      <c r="E520" s="185"/>
      <c r="F520" s="183"/>
      <c r="G520" s="183"/>
      <c r="H520" s="184"/>
      <c r="I520" s="183"/>
      <c r="J520" s="183"/>
    </row>
    <row r="521" spans="1:10" ht="14.25" customHeight="1" x14ac:dyDescent="0.2">
      <c r="A521" s="186"/>
      <c r="E521" s="185"/>
      <c r="F521" s="183"/>
      <c r="G521" s="183"/>
      <c r="H521" s="184"/>
      <c r="I521" s="183"/>
      <c r="J521" s="183"/>
    </row>
    <row r="522" spans="1:10" ht="14.25" customHeight="1" x14ac:dyDescent="0.2">
      <c r="A522" s="186"/>
      <c r="E522" s="185"/>
      <c r="F522" s="183"/>
      <c r="G522" s="183"/>
      <c r="H522" s="184"/>
      <c r="I522" s="183"/>
      <c r="J522" s="183"/>
    </row>
    <row r="523" spans="1:10" ht="14.25" customHeight="1" x14ac:dyDescent="0.2">
      <c r="A523" s="186"/>
      <c r="E523" s="185"/>
      <c r="F523" s="183"/>
      <c r="G523" s="183"/>
      <c r="H523" s="184"/>
      <c r="I523" s="183"/>
      <c r="J523" s="183"/>
    </row>
    <row r="524" spans="1:10" ht="14.25" customHeight="1" x14ac:dyDescent="0.2">
      <c r="A524" s="186"/>
      <c r="E524" s="185"/>
      <c r="F524" s="183"/>
      <c r="G524" s="183"/>
      <c r="H524" s="184"/>
      <c r="I524" s="183"/>
      <c r="J524" s="183"/>
    </row>
    <row r="525" spans="1:10" ht="14.25" customHeight="1" x14ac:dyDescent="0.2">
      <c r="A525" s="186"/>
      <c r="E525" s="185"/>
      <c r="F525" s="183"/>
      <c r="G525" s="183"/>
      <c r="H525" s="184"/>
      <c r="I525" s="183"/>
      <c r="J525" s="183"/>
    </row>
    <row r="526" spans="1:10" ht="14.25" customHeight="1" x14ac:dyDescent="0.2">
      <c r="A526" s="186"/>
      <c r="E526" s="185"/>
      <c r="F526" s="183"/>
      <c r="G526" s="183"/>
      <c r="H526" s="184"/>
      <c r="I526" s="183"/>
      <c r="J526" s="183"/>
    </row>
    <row r="527" spans="1:10" ht="14.25" customHeight="1" x14ac:dyDescent="0.2">
      <c r="A527" s="186"/>
      <c r="E527" s="185"/>
      <c r="F527" s="183"/>
      <c r="G527" s="183"/>
      <c r="H527" s="184"/>
      <c r="I527" s="183"/>
      <c r="J527" s="183"/>
    </row>
    <row r="528" spans="1:10" ht="14.25" customHeight="1" x14ac:dyDescent="0.2">
      <c r="A528" s="186"/>
      <c r="E528" s="185"/>
      <c r="F528" s="183"/>
      <c r="G528" s="183"/>
      <c r="H528" s="184"/>
      <c r="I528" s="183"/>
      <c r="J528" s="183"/>
    </row>
    <row r="529" spans="1:10" ht="14.25" customHeight="1" x14ac:dyDescent="0.2">
      <c r="A529" s="186"/>
      <c r="E529" s="185"/>
      <c r="F529" s="183"/>
      <c r="G529" s="183"/>
      <c r="H529" s="184"/>
      <c r="I529" s="183"/>
      <c r="J529" s="183"/>
    </row>
    <row r="530" spans="1:10" ht="14.25" customHeight="1" x14ac:dyDescent="0.2">
      <c r="A530" s="186"/>
      <c r="E530" s="185"/>
      <c r="F530" s="183"/>
      <c r="G530" s="183"/>
      <c r="H530" s="184"/>
      <c r="I530" s="183"/>
      <c r="J530" s="183"/>
    </row>
    <row r="531" spans="1:10" ht="14.25" customHeight="1" x14ac:dyDescent="0.2">
      <c r="A531" s="186"/>
      <c r="E531" s="185"/>
      <c r="F531" s="183"/>
      <c r="G531" s="183"/>
      <c r="H531" s="184"/>
      <c r="I531" s="183"/>
      <c r="J531" s="183"/>
    </row>
    <row r="532" spans="1:10" ht="14.25" customHeight="1" x14ac:dyDescent="0.2">
      <c r="A532" s="186"/>
      <c r="E532" s="185"/>
      <c r="F532" s="183"/>
      <c r="G532" s="183"/>
      <c r="H532" s="184"/>
      <c r="I532" s="183"/>
      <c r="J532" s="183"/>
    </row>
    <row r="533" spans="1:10" ht="14.25" customHeight="1" x14ac:dyDescent="0.2">
      <c r="A533" s="186"/>
      <c r="E533" s="185"/>
      <c r="F533" s="183"/>
      <c r="G533" s="183"/>
      <c r="H533" s="184"/>
      <c r="I533" s="183"/>
      <c r="J533" s="183"/>
    </row>
    <row r="534" spans="1:10" ht="14.25" customHeight="1" x14ac:dyDescent="0.2">
      <c r="A534" s="186"/>
      <c r="E534" s="185"/>
      <c r="F534" s="183"/>
      <c r="G534" s="183"/>
      <c r="H534" s="184"/>
      <c r="I534" s="183"/>
      <c r="J534" s="183"/>
    </row>
    <row r="535" spans="1:10" ht="14.25" customHeight="1" x14ac:dyDescent="0.2">
      <c r="A535" s="186"/>
      <c r="E535" s="185"/>
      <c r="F535" s="183"/>
      <c r="G535" s="183"/>
      <c r="H535" s="184"/>
      <c r="I535" s="183"/>
      <c r="J535" s="183"/>
    </row>
    <row r="536" spans="1:10" ht="14.25" customHeight="1" x14ac:dyDescent="0.2">
      <c r="A536" s="186"/>
      <c r="E536" s="185"/>
      <c r="F536" s="183"/>
      <c r="G536" s="183"/>
      <c r="H536" s="184"/>
      <c r="I536" s="183"/>
      <c r="J536" s="183"/>
    </row>
    <row r="537" spans="1:10" ht="14.25" customHeight="1" x14ac:dyDescent="0.2">
      <c r="A537" s="186"/>
      <c r="E537" s="185"/>
      <c r="F537" s="183"/>
      <c r="G537" s="183"/>
      <c r="H537" s="184"/>
      <c r="I537" s="183"/>
      <c r="J537" s="183"/>
    </row>
    <row r="538" spans="1:10" ht="14.25" customHeight="1" x14ac:dyDescent="0.2">
      <c r="A538" s="186"/>
      <c r="E538" s="185"/>
      <c r="F538" s="183"/>
      <c r="G538" s="183"/>
      <c r="H538" s="184"/>
      <c r="I538" s="183"/>
      <c r="J538" s="183"/>
    </row>
    <row r="539" spans="1:10" ht="14.25" customHeight="1" x14ac:dyDescent="0.2">
      <c r="A539" s="186"/>
      <c r="E539" s="185"/>
      <c r="F539" s="183"/>
      <c r="G539" s="183"/>
      <c r="H539" s="184"/>
      <c r="I539" s="183"/>
      <c r="J539" s="183"/>
    </row>
    <row r="540" spans="1:10" ht="14.25" customHeight="1" x14ac:dyDescent="0.2">
      <c r="A540" s="186"/>
      <c r="E540" s="185"/>
      <c r="F540" s="183"/>
      <c r="G540" s="183"/>
      <c r="H540" s="184"/>
      <c r="I540" s="183"/>
      <c r="J540" s="183"/>
    </row>
    <row r="541" spans="1:10" ht="14.25" customHeight="1" x14ac:dyDescent="0.2">
      <c r="A541" s="186"/>
      <c r="E541" s="185"/>
      <c r="F541" s="183"/>
      <c r="G541" s="183"/>
      <c r="H541" s="184"/>
      <c r="I541" s="183"/>
      <c r="J541" s="183"/>
    </row>
    <row r="542" spans="1:10" ht="14.25" customHeight="1" x14ac:dyDescent="0.2">
      <c r="A542" s="186"/>
      <c r="E542" s="185"/>
      <c r="F542" s="183"/>
      <c r="G542" s="183"/>
      <c r="H542" s="184"/>
      <c r="I542" s="183"/>
      <c r="J542" s="183"/>
    </row>
    <row r="543" spans="1:10" ht="14.25" customHeight="1" x14ac:dyDescent="0.2">
      <c r="A543" s="186"/>
      <c r="E543" s="185"/>
      <c r="F543" s="183"/>
      <c r="G543" s="183"/>
      <c r="H543" s="184"/>
      <c r="I543" s="183"/>
      <c r="J543" s="183"/>
    </row>
    <row r="544" spans="1:10" ht="14.25" customHeight="1" x14ac:dyDescent="0.2">
      <c r="A544" s="186"/>
      <c r="E544" s="185"/>
      <c r="F544" s="183"/>
      <c r="G544" s="183"/>
      <c r="H544" s="184"/>
      <c r="I544" s="183"/>
      <c r="J544" s="183"/>
    </row>
    <row r="545" spans="1:10" ht="14.25" customHeight="1" x14ac:dyDescent="0.2">
      <c r="A545" s="186"/>
      <c r="E545" s="185"/>
      <c r="F545" s="183"/>
      <c r="G545" s="183"/>
      <c r="H545" s="184"/>
      <c r="I545" s="183"/>
      <c r="J545" s="183"/>
    </row>
    <row r="546" spans="1:10" ht="14.25" customHeight="1" x14ac:dyDescent="0.2">
      <c r="A546" s="186"/>
      <c r="E546" s="185"/>
      <c r="F546" s="183"/>
      <c r="G546" s="183"/>
      <c r="H546" s="184"/>
      <c r="I546" s="183"/>
      <c r="J546" s="183"/>
    </row>
    <row r="547" spans="1:10" ht="14.25" customHeight="1" x14ac:dyDescent="0.2">
      <c r="A547" s="186"/>
      <c r="E547" s="185"/>
      <c r="F547" s="183"/>
      <c r="G547" s="183"/>
      <c r="H547" s="184"/>
      <c r="I547" s="183"/>
      <c r="J547" s="183"/>
    </row>
    <row r="548" spans="1:10" ht="14.25" customHeight="1" x14ac:dyDescent="0.2">
      <c r="A548" s="186"/>
      <c r="E548" s="185"/>
      <c r="F548" s="183"/>
      <c r="G548" s="183"/>
      <c r="H548" s="184"/>
      <c r="I548" s="183"/>
      <c r="J548" s="183"/>
    </row>
    <row r="549" spans="1:10" ht="14.25" customHeight="1" x14ac:dyDescent="0.2">
      <c r="A549" s="186"/>
      <c r="E549" s="185"/>
      <c r="F549" s="183"/>
      <c r="G549" s="183"/>
      <c r="H549" s="184"/>
      <c r="I549" s="183"/>
      <c r="J549" s="183"/>
    </row>
    <row r="550" spans="1:10" ht="14.25" customHeight="1" x14ac:dyDescent="0.2">
      <c r="A550" s="186"/>
      <c r="E550" s="185"/>
      <c r="F550" s="183"/>
      <c r="G550" s="183"/>
      <c r="H550" s="184"/>
      <c r="I550" s="183"/>
      <c r="J550" s="183"/>
    </row>
    <row r="551" spans="1:10" ht="14.25" customHeight="1" x14ac:dyDescent="0.2">
      <c r="A551" s="186"/>
      <c r="E551" s="185"/>
      <c r="F551" s="183"/>
      <c r="G551" s="183"/>
      <c r="H551" s="184"/>
      <c r="I551" s="183"/>
      <c r="J551" s="183"/>
    </row>
    <row r="552" spans="1:10" ht="14.25" customHeight="1" x14ac:dyDescent="0.2">
      <c r="A552" s="186"/>
      <c r="E552" s="185"/>
      <c r="F552" s="183"/>
      <c r="G552" s="183"/>
      <c r="H552" s="184"/>
      <c r="I552" s="183"/>
      <c r="J552" s="183"/>
    </row>
    <row r="553" spans="1:10" ht="14.25" customHeight="1" x14ac:dyDescent="0.2">
      <c r="A553" s="186"/>
      <c r="E553" s="185"/>
      <c r="F553" s="183"/>
      <c r="G553" s="183"/>
      <c r="H553" s="184"/>
      <c r="I553" s="183"/>
      <c r="J553" s="183"/>
    </row>
    <row r="554" spans="1:10" ht="14.25" customHeight="1" x14ac:dyDescent="0.2">
      <c r="A554" s="186"/>
      <c r="E554" s="185"/>
      <c r="F554" s="183"/>
      <c r="G554" s="183"/>
      <c r="H554" s="184"/>
      <c r="I554" s="183"/>
      <c r="J554" s="183"/>
    </row>
    <row r="555" spans="1:10" ht="14.25" customHeight="1" x14ac:dyDescent="0.2">
      <c r="A555" s="186"/>
      <c r="E555" s="185"/>
      <c r="F555" s="183"/>
      <c r="G555" s="183"/>
      <c r="H555" s="184"/>
      <c r="I555" s="183"/>
      <c r="J555" s="183"/>
    </row>
    <row r="556" spans="1:10" ht="14.25" customHeight="1" x14ac:dyDescent="0.2">
      <c r="A556" s="186"/>
      <c r="E556" s="185"/>
      <c r="F556" s="183"/>
      <c r="G556" s="183"/>
      <c r="H556" s="184"/>
      <c r="I556" s="183"/>
      <c r="J556" s="183"/>
    </row>
    <row r="557" spans="1:10" ht="14.25" customHeight="1" x14ac:dyDescent="0.2">
      <c r="A557" s="186"/>
      <c r="E557" s="185"/>
      <c r="F557" s="183"/>
      <c r="G557" s="183"/>
      <c r="H557" s="184"/>
      <c r="I557" s="183"/>
      <c r="J557" s="183"/>
    </row>
    <row r="558" spans="1:10" ht="14.25" customHeight="1" x14ac:dyDescent="0.2">
      <c r="A558" s="186"/>
      <c r="E558" s="185"/>
      <c r="F558" s="183"/>
      <c r="G558" s="183"/>
      <c r="H558" s="184"/>
      <c r="I558" s="183"/>
      <c r="J558" s="183"/>
    </row>
    <row r="559" spans="1:10" ht="14.25" customHeight="1" x14ac:dyDescent="0.2">
      <c r="A559" s="186"/>
      <c r="E559" s="185"/>
      <c r="F559" s="183"/>
      <c r="G559" s="183"/>
      <c r="H559" s="184"/>
      <c r="I559" s="183"/>
      <c r="J559" s="183"/>
    </row>
    <row r="560" spans="1:10" ht="14.25" customHeight="1" x14ac:dyDescent="0.2">
      <c r="A560" s="186"/>
      <c r="E560" s="185"/>
      <c r="F560" s="183"/>
      <c r="G560" s="183"/>
      <c r="H560" s="184"/>
      <c r="I560" s="183"/>
      <c r="J560" s="183"/>
    </row>
    <row r="561" spans="1:10" ht="14.25" customHeight="1" x14ac:dyDescent="0.2">
      <c r="A561" s="186"/>
      <c r="E561" s="185"/>
      <c r="F561" s="183"/>
      <c r="G561" s="183"/>
      <c r="H561" s="184"/>
      <c r="I561" s="183"/>
      <c r="J561" s="183"/>
    </row>
    <row r="562" spans="1:10" ht="14.25" customHeight="1" x14ac:dyDescent="0.2">
      <c r="A562" s="186"/>
      <c r="E562" s="185"/>
      <c r="F562" s="183"/>
      <c r="G562" s="183"/>
      <c r="H562" s="184"/>
      <c r="I562" s="183"/>
      <c r="J562" s="183"/>
    </row>
    <row r="563" spans="1:10" ht="14.25" customHeight="1" x14ac:dyDescent="0.2">
      <c r="A563" s="186"/>
      <c r="E563" s="185"/>
      <c r="F563" s="183"/>
      <c r="G563" s="183"/>
      <c r="H563" s="184"/>
      <c r="I563" s="183"/>
      <c r="J563" s="183"/>
    </row>
    <row r="564" spans="1:10" ht="14.25" customHeight="1" x14ac:dyDescent="0.2">
      <c r="A564" s="186"/>
      <c r="E564" s="185"/>
      <c r="F564" s="183"/>
      <c r="G564" s="183"/>
      <c r="H564" s="184"/>
      <c r="I564" s="183"/>
      <c r="J564" s="183"/>
    </row>
    <row r="565" spans="1:10" ht="14.25" customHeight="1" x14ac:dyDescent="0.2">
      <c r="A565" s="186"/>
      <c r="E565" s="185"/>
      <c r="F565" s="183"/>
      <c r="G565" s="183"/>
      <c r="H565" s="184"/>
      <c r="I565" s="183"/>
      <c r="J565" s="183"/>
    </row>
    <row r="566" spans="1:10" ht="14.25" customHeight="1" x14ac:dyDescent="0.2">
      <c r="A566" s="186"/>
      <c r="E566" s="185"/>
      <c r="F566" s="183"/>
      <c r="G566" s="183"/>
      <c r="H566" s="184"/>
      <c r="I566" s="183"/>
      <c r="J566" s="183"/>
    </row>
    <row r="567" spans="1:10" ht="14.25" customHeight="1" x14ac:dyDescent="0.2">
      <c r="A567" s="186"/>
      <c r="E567" s="185"/>
      <c r="F567" s="183"/>
      <c r="G567" s="183"/>
      <c r="H567" s="184"/>
      <c r="I567" s="183"/>
      <c r="J567" s="183"/>
    </row>
    <row r="568" spans="1:10" ht="14.25" customHeight="1" x14ac:dyDescent="0.2">
      <c r="A568" s="186"/>
      <c r="E568" s="185"/>
      <c r="F568" s="183"/>
      <c r="G568" s="183"/>
      <c r="H568" s="184"/>
      <c r="I568" s="183"/>
      <c r="J568" s="183"/>
    </row>
    <row r="569" spans="1:10" ht="14.25" customHeight="1" x14ac:dyDescent="0.2">
      <c r="A569" s="186"/>
      <c r="E569" s="185"/>
      <c r="F569" s="183"/>
      <c r="G569" s="183"/>
      <c r="H569" s="184"/>
      <c r="I569" s="183"/>
      <c r="J569" s="183"/>
    </row>
    <row r="570" spans="1:10" ht="14.25" customHeight="1" x14ac:dyDescent="0.2">
      <c r="A570" s="186"/>
      <c r="E570" s="185"/>
      <c r="F570" s="183"/>
      <c r="G570" s="183"/>
      <c r="H570" s="184"/>
      <c r="I570" s="183"/>
      <c r="J570" s="183"/>
    </row>
    <row r="571" spans="1:10" ht="14.25" customHeight="1" x14ac:dyDescent="0.2">
      <c r="A571" s="186"/>
      <c r="E571" s="185"/>
      <c r="F571" s="183"/>
      <c r="G571" s="183"/>
      <c r="H571" s="184"/>
      <c r="I571" s="183"/>
      <c r="J571" s="183"/>
    </row>
    <row r="572" spans="1:10" ht="14.25" customHeight="1" x14ac:dyDescent="0.2">
      <c r="A572" s="186"/>
      <c r="E572" s="185"/>
      <c r="F572" s="183"/>
      <c r="G572" s="183"/>
      <c r="H572" s="184"/>
      <c r="I572" s="183"/>
      <c r="J572" s="183"/>
    </row>
    <row r="573" spans="1:10" ht="14.25" customHeight="1" x14ac:dyDescent="0.2">
      <c r="A573" s="186"/>
      <c r="E573" s="185"/>
      <c r="F573" s="183"/>
      <c r="G573" s="183"/>
      <c r="H573" s="184"/>
      <c r="I573" s="183"/>
      <c r="J573" s="183"/>
    </row>
    <row r="574" spans="1:10" ht="14.25" customHeight="1" x14ac:dyDescent="0.2">
      <c r="A574" s="186"/>
      <c r="E574" s="185"/>
      <c r="F574" s="183"/>
      <c r="G574" s="183"/>
      <c r="H574" s="184"/>
      <c r="I574" s="183"/>
      <c r="J574" s="183"/>
    </row>
    <row r="575" spans="1:10" ht="14.25" customHeight="1" x14ac:dyDescent="0.2">
      <c r="A575" s="186"/>
      <c r="E575" s="185"/>
      <c r="F575" s="183"/>
      <c r="G575" s="183"/>
      <c r="H575" s="184"/>
      <c r="I575" s="183"/>
      <c r="J575" s="183"/>
    </row>
    <row r="576" spans="1:10" ht="14.25" customHeight="1" x14ac:dyDescent="0.2">
      <c r="A576" s="186"/>
      <c r="E576" s="185"/>
      <c r="F576" s="183"/>
      <c r="G576" s="183"/>
      <c r="H576" s="184"/>
      <c r="I576" s="183"/>
      <c r="J576" s="183"/>
    </row>
    <row r="577" spans="1:10" ht="14.25" customHeight="1" x14ac:dyDescent="0.2">
      <c r="A577" s="186"/>
      <c r="E577" s="185"/>
      <c r="F577" s="183"/>
      <c r="G577" s="183"/>
      <c r="H577" s="184"/>
      <c r="I577" s="183"/>
      <c r="J577" s="183"/>
    </row>
    <row r="578" spans="1:10" ht="14.25" customHeight="1" x14ac:dyDescent="0.2">
      <c r="A578" s="186"/>
      <c r="E578" s="185"/>
      <c r="F578" s="183"/>
      <c r="G578" s="183"/>
      <c r="H578" s="184"/>
      <c r="I578" s="183"/>
      <c r="J578" s="183"/>
    </row>
    <row r="579" spans="1:10" ht="14.25" customHeight="1" x14ac:dyDescent="0.2">
      <c r="A579" s="186"/>
      <c r="E579" s="185"/>
      <c r="F579" s="183"/>
      <c r="G579" s="183"/>
      <c r="H579" s="184"/>
      <c r="I579" s="183"/>
      <c r="J579" s="183"/>
    </row>
    <row r="580" spans="1:10" ht="14.25" customHeight="1" x14ac:dyDescent="0.2">
      <c r="A580" s="186"/>
      <c r="E580" s="185"/>
      <c r="F580" s="183"/>
      <c r="G580" s="183"/>
      <c r="H580" s="184"/>
      <c r="I580" s="183"/>
      <c r="J580" s="183"/>
    </row>
    <row r="581" spans="1:10" ht="14.25" customHeight="1" x14ac:dyDescent="0.2">
      <c r="A581" s="186"/>
      <c r="E581" s="185"/>
      <c r="F581" s="183"/>
      <c r="G581" s="183"/>
      <c r="H581" s="184"/>
      <c r="I581" s="183"/>
      <c r="J581" s="183"/>
    </row>
    <row r="582" spans="1:10" ht="14.25" customHeight="1" x14ac:dyDescent="0.2">
      <c r="A582" s="186"/>
      <c r="E582" s="185"/>
      <c r="F582" s="183"/>
      <c r="G582" s="183"/>
      <c r="H582" s="184"/>
      <c r="I582" s="183"/>
      <c r="J582" s="183"/>
    </row>
    <row r="583" spans="1:10" ht="14.25" customHeight="1" x14ac:dyDescent="0.2">
      <c r="A583" s="186"/>
      <c r="E583" s="185"/>
      <c r="F583" s="183"/>
      <c r="G583" s="183"/>
      <c r="H583" s="184"/>
      <c r="I583" s="183"/>
      <c r="J583" s="183"/>
    </row>
    <row r="584" spans="1:10" ht="14.25" customHeight="1" x14ac:dyDescent="0.2">
      <c r="A584" s="186"/>
      <c r="E584" s="185"/>
      <c r="F584" s="183"/>
      <c r="G584" s="183"/>
      <c r="H584" s="184"/>
      <c r="I584" s="183"/>
      <c r="J584" s="183"/>
    </row>
    <row r="585" spans="1:10" ht="14.25" customHeight="1" x14ac:dyDescent="0.2">
      <c r="A585" s="186"/>
      <c r="E585" s="185"/>
      <c r="F585" s="183"/>
      <c r="G585" s="183"/>
      <c r="H585" s="184"/>
      <c r="I585" s="183"/>
      <c r="J585" s="183"/>
    </row>
    <row r="586" spans="1:10" ht="14.25" customHeight="1" x14ac:dyDescent="0.2">
      <c r="A586" s="186"/>
      <c r="E586" s="185"/>
      <c r="F586" s="183"/>
      <c r="G586" s="183"/>
      <c r="H586" s="184"/>
      <c r="I586" s="183"/>
      <c r="J586" s="183"/>
    </row>
    <row r="587" spans="1:10" ht="14.25" customHeight="1" x14ac:dyDescent="0.2">
      <c r="A587" s="186"/>
      <c r="E587" s="185"/>
      <c r="F587" s="183"/>
      <c r="G587" s="183"/>
      <c r="H587" s="184"/>
      <c r="I587" s="183"/>
      <c r="J587" s="183"/>
    </row>
    <row r="588" spans="1:10" ht="14.25" customHeight="1" x14ac:dyDescent="0.2">
      <c r="A588" s="186"/>
      <c r="E588" s="185"/>
      <c r="F588" s="183"/>
      <c r="G588" s="183"/>
      <c r="H588" s="184"/>
      <c r="I588" s="183"/>
      <c r="J588" s="183"/>
    </row>
    <row r="589" spans="1:10" ht="14.25" customHeight="1" x14ac:dyDescent="0.2">
      <c r="A589" s="186"/>
      <c r="E589" s="185"/>
      <c r="F589" s="183"/>
      <c r="G589" s="183"/>
      <c r="H589" s="184"/>
      <c r="I589" s="183"/>
      <c r="J589" s="183"/>
    </row>
    <row r="590" spans="1:10" ht="14.25" customHeight="1" x14ac:dyDescent="0.2">
      <c r="A590" s="186"/>
      <c r="E590" s="185"/>
      <c r="F590" s="183"/>
      <c r="G590" s="183"/>
      <c r="H590" s="184"/>
      <c r="I590" s="183"/>
      <c r="J590" s="183"/>
    </row>
    <row r="591" spans="1:10" ht="14.25" customHeight="1" x14ac:dyDescent="0.2">
      <c r="A591" s="186"/>
      <c r="E591" s="185"/>
      <c r="F591" s="183"/>
      <c r="G591" s="183"/>
      <c r="H591" s="184"/>
      <c r="I591" s="183"/>
      <c r="J591" s="183"/>
    </row>
    <row r="592" spans="1:10" ht="14.25" customHeight="1" x14ac:dyDescent="0.2">
      <c r="A592" s="186"/>
      <c r="E592" s="185"/>
      <c r="F592" s="183"/>
      <c r="G592" s="183"/>
      <c r="H592" s="184"/>
      <c r="I592" s="183"/>
      <c r="J592" s="183"/>
    </row>
    <row r="593" spans="1:10" ht="14.25" customHeight="1" x14ac:dyDescent="0.2">
      <c r="A593" s="186"/>
      <c r="E593" s="185"/>
      <c r="F593" s="183"/>
      <c r="G593" s="183"/>
      <c r="H593" s="184"/>
      <c r="I593" s="183"/>
      <c r="J593" s="183"/>
    </row>
    <row r="594" spans="1:10" ht="14.25" customHeight="1" x14ac:dyDescent="0.2">
      <c r="A594" s="186"/>
      <c r="E594" s="185"/>
      <c r="F594" s="183"/>
      <c r="G594" s="183"/>
      <c r="H594" s="184"/>
      <c r="I594" s="183"/>
      <c r="J594" s="183"/>
    </row>
    <row r="595" spans="1:10" ht="14.25" customHeight="1" x14ac:dyDescent="0.2">
      <c r="A595" s="186"/>
      <c r="E595" s="185"/>
      <c r="F595" s="183"/>
      <c r="G595" s="183"/>
      <c r="H595" s="184"/>
      <c r="I595" s="183"/>
      <c r="J595" s="183"/>
    </row>
    <row r="596" spans="1:10" ht="14.25" customHeight="1" x14ac:dyDescent="0.2">
      <c r="A596" s="186"/>
      <c r="E596" s="185"/>
      <c r="F596" s="183"/>
      <c r="G596" s="183"/>
      <c r="H596" s="184"/>
      <c r="I596" s="183"/>
      <c r="J596" s="183"/>
    </row>
    <row r="597" spans="1:10" ht="14.25" customHeight="1" x14ac:dyDescent="0.2">
      <c r="A597" s="186"/>
      <c r="E597" s="185"/>
      <c r="F597" s="183"/>
      <c r="G597" s="183"/>
      <c r="H597" s="184"/>
      <c r="I597" s="183"/>
      <c r="J597" s="183"/>
    </row>
    <row r="598" spans="1:10" ht="14.25" customHeight="1" x14ac:dyDescent="0.2">
      <c r="A598" s="186"/>
      <c r="E598" s="185"/>
      <c r="F598" s="183"/>
      <c r="G598" s="183"/>
      <c r="H598" s="184"/>
      <c r="I598" s="183"/>
      <c r="J598" s="183"/>
    </row>
    <row r="599" spans="1:10" ht="14.25" customHeight="1" x14ac:dyDescent="0.2">
      <c r="A599" s="186"/>
      <c r="E599" s="185"/>
      <c r="F599" s="183"/>
      <c r="G599" s="183"/>
      <c r="H599" s="184"/>
      <c r="I599" s="183"/>
      <c r="J599" s="183"/>
    </row>
    <row r="600" spans="1:10" ht="14.25" customHeight="1" x14ac:dyDescent="0.2">
      <c r="A600" s="186"/>
      <c r="E600" s="185"/>
      <c r="F600" s="183"/>
      <c r="G600" s="183"/>
      <c r="H600" s="184"/>
      <c r="I600" s="183"/>
      <c r="J600" s="183"/>
    </row>
    <row r="601" spans="1:10" ht="14.25" customHeight="1" x14ac:dyDescent="0.2">
      <c r="A601" s="186"/>
      <c r="E601" s="185"/>
      <c r="F601" s="183"/>
      <c r="G601" s="183"/>
      <c r="H601" s="184"/>
      <c r="I601" s="183"/>
      <c r="J601" s="183"/>
    </row>
    <row r="602" spans="1:10" ht="14.25" customHeight="1" x14ac:dyDescent="0.2">
      <c r="A602" s="186"/>
      <c r="E602" s="185"/>
      <c r="F602" s="183"/>
      <c r="G602" s="183"/>
      <c r="H602" s="184"/>
      <c r="I602" s="183"/>
      <c r="J602" s="183"/>
    </row>
    <row r="603" spans="1:10" ht="14.25" customHeight="1" x14ac:dyDescent="0.2">
      <c r="A603" s="186"/>
      <c r="E603" s="185"/>
      <c r="F603" s="183"/>
      <c r="G603" s="183"/>
      <c r="H603" s="184"/>
      <c r="I603" s="183"/>
      <c r="J603" s="183"/>
    </row>
    <row r="604" spans="1:10" ht="14.25" customHeight="1" x14ac:dyDescent="0.2">
      <c r="A604" s="186"/>
      <c r="E604" s="185"/>
      <c r="F604" s="183"/>
      <c r="G604" s="183"/>
      <c r="H604" s="184"/>
      <c r="I604" s="183"/>
      <c r="J604" s="183"/>
    </row>
    <row r="605" spans="1:10" ht="14.25" customHeight="1" x14ac:dyDescent="0.2">
      <c r="A605" s="186"/>
      <c r="E605" s="185"/>
      <c r="F605" s="183"/>
      <c r="G605" s="183"/>
      <c r="H605" s="184"/>
      <c r="I605" s="183"/>
      <c r="J605" s="183"/>
    </row>
    <row r="606" spans="1:10" ht="14.25" customHeight="1" x14ac:dyDescent="0.2">
      <c r="A606" s="186"/>
      <c r="E606" s="185"/>
      <c r="F606" s="183"/>
      <c r="G606" s="183"/>
      <c r="H606" s="184"/>
      <c r="I606" s="183"/>
      <c r="J606" s="183"/>
    </row>
    <row r="607" spans="1:10" ht="14.25" customHeight="1" x14ac:dyDescent="0.2">
      <c r="A607" s="186"/>
      <c r="E607" s="185"/>
      <c r="F607" s="183"/>
      <c r="G607" s="183"/>
      <c r="H607" s="184"/>
      <c r="I607" s="183"/>
      <c r="J607" s="183"/>
    </row>
    <row r="608" spans="1:10" ht="14.25" customHeight="1" x14ac:dyDescent="0.2">
      <c r="A608" s="186"/>
      <c r="E608" s="185"/>
      <c r="F608" s="183"/>
      <c r="G608" s="183"/>
      <c r="H608" s="184"/>
      <c r="I608" s="183"/>
      <c r="J608" s="183"/>
    </row>
    <row r="609" spans="1:10" ht="14.25" customHeight="1" x14ac:dyDescent="0.2">
      <c r="A609" s="186"/>
      <c r="E609" s="185"/>
      <c r="F609" s="183"/>
      <c r="G609" s="183"/>
      <c r="H609" s="184"/>
      <c r="I609" s="183"/>
      <c r="J609" s="183"/>
    </row>
    <row r="610" spans="1:10" ht="14.25" customHeight="1" x14ac:dyDescent="0.2">
      <c r="A610" s="186"/>
      <c r="E610" s="185"/>
      <c r="F610" s="183"/>
      <c r="G610" s="183"/>
      <c r="H610" s="184"/>
      <c r="I610" s="183"/>
      <c r="J610" s="183"/>
    </row>
    <row r="611" spans="1:10" ht="14.25" customHeight="1" x14ac:dyDescent="0.2">
      <c r="A611" s="186"/>
      <c r="E611" s="185"/>
      <c r="F611" s="183"/>
      <c r="G611" s="183"/>
      <c r="H611" s="184"/>
      <c r="I611" s="183"/>
      <c r="J611" s="183"/>
    </row>
    <row r="612" spans="1:10" ht="14.25" customHeight="1" x14ac:dyDescent="0.2">
      <c r="A612" s="186"/>
      <c r="E612" s="185"/>
      <c r="F612" s="183"/>
      <c r="G612" s="183"/>
      <c r="H612" s="184"/>
      <c r="I612" s="183"/>
      <c r="J612" s="183"/>
    </row>
    <row r="613" spans="1:10" ht="14.25" customHeight="1" x14ac:dyDescent="0.2">
      <c r="A613" s="186"/>
      <c r="E613" s="185"/>
      <c r="F613" s="183"/>
      <c r="G613" s="183"/>
      <c r="H613" s="184"/>
      <c r="I613" s="183"/>
      <c r="J613" s="183"/>
    </row>
    <row r="614" spans="1:10" ht="14.25" customHeight="1" x14ac:dyDescent="0.2">
      <c r="A614" s="186"/>
      <c r="E614" s="185"/>
      <c r="F614" s="183"/>
      <c r="G614" s="183"/>
      <c r="H614" s="184"/>
      <c r="I614" s="183"/>
      <c r="J614" s="183"/>
    </row>
    <row r="615" spans="1:10" ht="14.25" customHeight="1" x14ac:dyDescent="0.2">
      <c r="A615" s="186"/>
      <c r="E615" s="185"/>
      <c r="F615" s="183"/>
      <c r="G615" s="183"/>
      <c r="H615" s="184"/>
      <c r="I615" s="183"/>
      <c r="J615" s="183"/>
    </row>
    <row r="616" spans="1:10" ht="14.25" customHeight="1" x14ac:dyDescent="0.2">
      <c r="A616" s="186"/>
      <c r="E616" s="185"/>
      <c r="F616" s="183"/>
      <c r="G616" s="183"/>
      <c r="H616" s="184"/>
      <c r="I616" s="183"/>
      <c r="J616" s="183"/>
    </row>
    <row r="617" spans="1:10" ht="14.25" customHeight="1" x14ac:dyDescent="0.2">
      <c r="A617" s="186"/>
      <c r="E617" s="185"/>
      <c r="F617" s="183"/>
      <c r="G617" s="183"/>
      <c r="H617" s="184"/>
      <c r="I617" s="183"/>
      <c r="J617" s="183"/>
    </row>
    <row r="618" spans="1:10" ht="14.25" customHeight="1" x14ac:dyDescent="0.2">
      <c r="A618" s="186"/>
      <c r="E618" s="185"/>
      <c r="F618" s="183"/>
      <c r="G618" s="183"/>
      <c r="H618" s="184"/>
      <c r="I618" s="183"/>
      <c r="J618" s="183"/>
    </row>
    <row r="619" spans="1:10" ht="14.25" customHeight="1" x14ac:dyDescent="0.2">
      <c r="A619" s="186"/>
      <c r="E619" s="185"/>
      <c r="F619" s="183"/>
      <c r="G619" s="183"/>
      <c r="H619" s="184"/>
      <c r="I619" s="183"/>
      <c r="J619" s="183"/>
    </row>
    <row r="620" spans="1:10" ht="14.25" customHeight="1" x14ac:dyDescent="0.2">
      <c r="A620" s="186"/>
      <c r="E620" s="185"/>
      <c r="F620" s="183"/>
      <c r="G620" s="183"/>
      <c r="H620" s="184"/>
      <c r="I620" s="183"/>
      <c r="J620" s="183"/>
    </row>
    <row r="621" spans="1:10" ht="14.25" customHeight="1" x14ac:dyDescent="0.2">
      <c r="A621" s="186"/>
      <c r="E621" s="185"/>
      <c r="F621" s="183"/>
      <c r="G621" s="183"/>
      <c r="H621" s="184"/>
      <c r="I621" s="183"/>
      <c r="J621" s="183"/>
    </row>
    <row r="622" spans="1:10" ht="14.25" customHeight="1" x14ac:dyDescent="0.2">
      <c r="A622" s="186"/>
      <c r="E622" s="185"/>
      <c r="F622" s="183"/>
      <c r="G622" s="183"/>
      <c r="H622" s="184"/>
      <c r="I622" s="183"/>
      <c r="J622" s="183"/>
    </row>
    <row r="623" spans="1:10" ht="14.25" customHeight="1" x14ac:dyDescent="0.2">
      <c r="A623" s="186"/>
      <c r="E623" s="185"/>
      <c r="F623" s="183"/>
      <c r="G623" s="183"/>
      <c r="H623" s="184"/>
      <c r="I623" s="183"/>
      <c r="J623" s="183"/>
    </row>
    <row r="624" spans="1:10" ht="14.25" customHeight="1" x14ac:dyDescent="0.2">
      <c r="A624" s="186"/>
      <c r="E624" s="185"/>
      <c r="F624" s="183"/>
      <c r="G624" s="183"/>
      <c r="H624" s="184"/>
      <c r="I624" s="183"/>
      <c r="J624" s="183"/>
    </row>
    <row r="625" spans="1:10" ht="14.25" customHeight="1" x14ac:dyDescent="0.2">
      <c r="A625" s="186"/>
      <c r="E625" s="185"/>
      <c r="F625" s="183"/>
      <c r="G625" s="183"/>
      <c r="H625" s="184"/>
      <c r="I625" s="183"/>
      <c r="J625" s="183"/>
    </row>
    <row r="626" spans="1:10" ht="14.25" customHeight="1" x14ac:dyDescent="0.2">
      <c r="A626" s="186"/>
      <c r="E626" s="185"/>
      <c r="F626" s="183"/>
      <c r="G626" s="183"/>
      <c r="H626" s="184"/>
      <c r="I626" s="183"/>
      <c r="J626" s="183"/>
    </row>
    <row r="627" spans="1:10" ht="14.25" customHeight="1" x14ac:dyDescent="0.2">
      <c r="A627" s="186"/>
      <c r="E627" s="185"/>
      <c r="F627" s="183"/>
      <c r="G627" s="183"/>
      <c r="H627" s="184"/>
      <c r="I627" s="183"/>
      <c r="J627" s="183"/>
    </row>
    <row r="628" spans="1:10" ht="14.25" customHeight="1" x14ac:dyDescent="0.2">
      <c r="A628" s="186"/>
      <c r="E628" s="185"/>
      <c r="F628" s="183"/>
      <c r="G628" s="183"/>
      <c r="H628" s="184"/>
      <c r="I628" s="183"/>
      <c r="J628" s="183"/>
    </row>
    <row r="629" spans="1:10" ht="14.25" customHeight="1" x14ac:dyDescent="0.2">
      <c r="A629" s="186"/>
      <c r="E629" s="185"/>
      <c r="F629" s="183"/>
      <c r="G629" s="183"/>
      <c r="H629" s="184"/>
      <c r="I629" s="183"/>
      <c r="J629" s="183"/>
    </row>
    <row r="630" spans="1:10" ht="14.25" customHeight="1" x14ac:dyDescent="0.2">
      <c r="A630" s="186"/>
      <c r="E630" s="185"/>
      <c r="F630" s="183"/>
      <c r="G630" s="183"/>
      <c r="H630" s="184"/>
      <c r="I630" s="183"/>
      <c r="J630" s="183"/>
    </row>
    <row r="631" spans="1:10" ht="14.25" customHeight="1" x14ac:dyDescent="0.2">
      <c r="A631" s="186"/>
      <c r="E631" s="185"/>
      <c r="F631" s="183"/>
      <c r="G631" s="183"/>
      <c r="H631" s="184"/>
      <c r="I631" s="183"/>
      <c r="J631" s="183"/>
    </row>
    <row r="632" spans="1:10" ht="14.25" customHeight="1" x14ac:dyDescent="0.2">
      <c r="A632" s="186"/>
      <c r="E632" s="185"/>
      <c r="F632" s="183"/>
      <c r="G632" s="183"/>
      <c r="H632" s="184"/>
      <c r="I632" s="183"/>
      <c r="J632" s="183"/>
    </row>
    <row r="633" spans="1:10" ht="14.25" customHeight="1" x14ac:dyDescent="0.2">
      <c r="A633" s="186"/>
      <c r="E633" s="185"/>
      <c r="F633" s="183"/>
      <c r="G633" s="183"/>
      <c r="H633" s="184"/>
      <c r="I633" s="183"/>
      <c r="J633" s="183"/>
    </row>
    <row r="634" spans="1:10" ht="14.25" customHeight="1" x14ac:dyDescent="0.2">
      <c r="A634" s="186"/>
      <c r="E634" s="185"/>
      <c r="F634" s="183"/>
      <c r="G634" s="183"/>
      <c r="H634" s="184"/>
      <c r="I634" s="183"/>
      <c r="J634" s="183"/>
    </row>
    <row r="635" spans="1:10" ht="14.25" customHeight="1" x14ac:dyDescent="0.2">
      <c r="A635" s="186"/>
      <c r="E635" s="185"/>
      <c r="F635" s="183"/>
      <c r="G635" s="183"/>
      <c r="H635" s="184"/>
      <c r="I635" s="183"/>
      <c r="J635" s="183"/>
    </row>
    <row r="636" spans="1:10" ht="14.25" customHeight="1" x14ac:dyDescent="0.2">
      <c r="A636" s="186"/>
      <c r="E636" s="185"/>
      <c r="F636" s="183"/>
      <c r="G636" s="183"/>
      <c r="H636" s="184"/>
      <c r="I636" s="183"/>
      <c r="J636" s="183"/>
    </row>
    <row r="637" spans="1:10" ht="14.25" customHeight="1" x14ac:dyDescent="0.2">
      <c r="A637" s="186"/>
      <c r="E637" s="185"/>
      <c r="F637" s="183"/>
      <c r="G637" s="183"/>
      <c r="H637" s="184"/>
      <c r="I637" s="183"/>
      <c r="J637" s="183"/>
    </row>
    <row r="638" spans="1:10" ht="14.25" customHeight="1" x14ac:dyDescent="0.2">
      <c r="A638" s="186"/>
      <c r="E638" s="185"/>
      <c r="F638" s="183"/>
      <c r="G638" s="183"/>
      <c r="H638" s="184"/>
      <c r="I638" s="183"/>
      <c r="J638" s="183"/>
    </row>
    <row r="639" spans="1:10" ht="14.25" customHeight="1" x14ac:dyDescent="0.2">
      <c r="A639" s="186"/>
      <c r="E639" s="185"/>
      <c r="F639" s="183"/>
      <c r="G639" s="183"/>
      <c r="H639" s="184"/>
      <c r="I639" s="183"/>
      <c r="J639" s="183"/>
    </row>
    <row r="640" spans="1:10" ht="14.25" customHeight="1" x14ac:dyDescent="0.2">
      <c r="A640" s="186"/>
      <c r="E640" s="185"/>
      <c r="F640" s="183"/>
      <c r="G640" s="183"/>
      <c r="H640" s="184"/>
      <c r="I640" s="183"/>
      <c r="J640" s="183"/>
    </row>
    <row r="641" spans="1:10" ht="14.25" customHeight="1" x14ac:dyDescent="0.2">
      <c r="A641" s="186"/>
      <c r="E641" s="185"/>
      <c r="F641" s="183"/>
      <c r="G641" s="183"/>
      <c r="H641" s="184"/>
      <c r="I641" s="183"/>
      <c r="J641" s="183"/>
    </row>
    <row r="642" spans="1:10" ht="14.25" customHeight="1" x14ac:dyDescent="0.2">
      <c r="A642" s="186"/>
      <c r="E642" s="185"/>
      <c r="F642" s="183"/>
      <c r="G642" s="183"/>
      <c r="H642" s="184"/>
      <c r="I642" s="183"/>
      <c r="J642" s="183"/>
    </row>
    <row r="643" spans="1:10" ht="14.25" customHeight="1" x14ac:dyDescent="0.2">
      <c r="A643" s="186"/>
      <c r="E643" s="185"/>
      <c r="F643" s="183"/>
      <c r="G643" s="183"/>
      <c r="H643" s="184"/>
      <c r="I643" s="183"/>
      <c r="J643" s="183"/>
    </row>
    <row r="644" spans="1:10" ht="14.25" customHeight="1" x14ac:dyDescent="0.2">
      <c r="A644" s="186"/>
      <c r="E644" s="185"/>
      <c r="F644" s="183"/>
      <c r="G644" s="183"/>
      <c r="H644" s="184"/>
      <c r="I644" s="183"/>
      <c r="J644" s="183"/>
    </row>
    <row r="645" spans="1:10" ht="14.25" customHeight="1" x14ac:dyDescent="0.2">
      <c r="A645" s="186"/>
      <c r="E645" s="185"/>
      <c r="F645" s="183"/>
      <c r="G645" s="183"/>
      <c r="H645" s="184"/>
      <c r="I645" s="183"/>
      <c r="J645" s="183"/>
    </row>
    <row r="646" spans="1:10" ht="14.25" customHeight="1" x14ac:dyDescent="0.2">
      <c r="A646" s="186"/>
      <c r="E646" s="185"/>
      <c r="F646" s="183"/>
      <c r="G646" s="183"/>
      <c r="H646" s="184"/>
      <c r="I646" s="183"/>
      <c r="J646" s="183"/>
    </row>
    <row r="647" spans="1:10" ht="14.25" customHeight="1" x14ac:dyDescent="0.2">
      <c r="A647" s="186"/>
      <c r="E647" s="185"/>
      <c r="F647" s="183"/>
      <c r="G647" s="183"/>
      <c r="H647" s="184"/>
      <c r="I647" s="183"/>
      <c r="J647" s="183"/>
    </row>
    <row r="648" spans="1:10" ht="14.25" customHeight="1" x14ac:dyDescent="0.2">
      <c r="A648" s="186"/>
      <c r="E648" s="185"/>
      <c r="F648" s="183"/>
      <c r="G648" s="183"/>
      <c r="H648" s="184"/>
      <c r="I648" s="183"/>
      <c r="J648" s="183"/>
    </row>
    <row r="649" spans="1:10" ht="14.25" customHeight="1" x14ac:dyDescent="0.2">
      <c r="A649" s="186"/>
      <c r="E649" s="185"/>
      <c r="F649" s="183"/>
      <c r="G649" s="183"/>
      <c r="H649" s="184"/>
      <c r="I649" s="183"/>
      <c r="J649" s="183"/>
    </row>
    <row r="650" spans="1:10" ht="14.25" customHeight="1" x14ac:dyDescent="0.2">
      <c r="A650" s="186"/>
      <c r="E650" s="185"/>
      <c r="F650" s="183"/>
      <c r="G650" s="183"/>
      <c r="H650" s="184"/>
      <c r="I650" s="183"/>
      <c r="J650" s="183"/>
    </row>
    <row r="651" spans="1:10" ht="14.25" customHeight="1" x14ac:dyDescent="0.2">
      <c r="A651" s="186"/>
      <c r="E651" s="185"/>
      <c r="F651" s="183"/>
      <c r="G651" s="183"/>
      <c r="H651" s="184"/>
      <c r="I651" s="183"/>
      <c r="J651" s="183"/>
    </row>
    <row r="652" spans="1:10" ht="14.25" customHeight="1" x14ac:dyDescent="0.2">
      <c r="A652" s="186"/>
      <c r="E652" s="185"/>
      <c r="F652" s="183"/>
      <c r="G652" s="183"/>
      <c r="H652" s="184"/>
      <c r="I652" s="183"/>
      <c r="J652" s="183"/>
    </row>
    <row r="653" spans="1:10" ht="14.25" customHeight="1" x14ac:dyDescent="0.2">
      <c r="A653" s="186"/>
      <c r="E653" s="185"/>
      <c r="F653" s="183"/>
      <c r="G653" s="183"/>
      <c r="H653" s="184"/>
      <c r="I653" s="183"/>
      <c r="J653" s="183"/>
    </row>
    <row r="654" spans="1:10" ht="14.25" customHeight="1" x14ac:dyDescent="0.2">
      <c r="A654" s="186"/>
      <c r="E654" s="185"/>
      <c r="F654" s="183"/>
      <c r="G654" s="183"/>
      <c r="H654" s="184"/>
      <c r="I654" s="183"/>
      <c r="J654" s="183"/>
    </row>
    <row r="655" spans="1:10" ht="14.25" customHeight="1" x14ac:dyDescent="0.2">
      <c r="A655" s="186"/>
      <c r="E655" s="185"/>
      <c r="F655" s="183"/>
      <c r="G655" s="183"/>
      <c r="H655" s="184"/>
      <c r="I655" s="183"/>
      <c r="J655" s="183"/>
    </row>
    <row r="656" spans="1:10" ht="14.25" customHeight="1" x14ac:dyDescent="0.2">
      <c r="A656" s="186"/>
      <c r="E656" s="185"/>
      <c r="F656" s="183"/>
      <c r="G656" s="183"/>
      <c r="H656" s="184"/>
      <c r="I656" s="183"/>
      <c r="J656" s="183"/>
    </row>
    <row r="657" spans="1:10" ht="14.25" customHeight="1" x14ac:dyDescent="0.2">
      <c r="A657" s="186"/>
      <c r="E657" s="185"/>
      <c r="F657" s="183"/>
      <c r="G657" s="183"/>
      <c r="H657" s="184"/>
      <c r="I657" s="183"/>
      <c r="J657" s="183"/>
    </row>
    <row r="658" spans="1:10" ht="14.25" customHeight="1" x14ac:dyDescent="0.2">
      <c r="A658" s="186"/>
      <c r="E658" s="185"/>
      <c r="F658" s="183"/>
      <c r="G658" s="183"/>
      <c r="H658" s="184"/>
      <c r="I658" s="183"/>
      <c r="J658" s="183"/>
    </row>
    <row r="659" spans="1:10" ht="14.25" customHeight="1" x14ac:dyDescent="0.2">
      <c r="A659" s="186"/>
      <c r="E659" s="185"/>
      <c r="F659" s="183"/>
      <c r="G659" s="183"/>
      <c r="H659" s="184"/>
      <c r="I659" s="183"/>
      <c r="J659" s="183"/>
    </row>
    <row r="660" spans="1:10" ht="14.25" customHeight="1" x14ac:dyDescent="0.2">
      <c r="A660" s="186"/>
      <c r="E660" s="185"/>
      <c r="F660" s="183"/>
      <c r="G660" s="183"/>
      <c r="H660" s="184"/>
      <c r="I660" s="183"/>
      <c r="J660" s="183"/>
    </row>
    <row r="661" spans="1:10" ht="14.25" customHeight="1" x14ac:dyDescent="0.2">
      <c r="A661" s="186"/>
      <c r="E661" s="185"/>
      <c r="F661" s="183"/>
      <c r="G661" s="183"/>
      <c r="H661" s="184"/>
      <c r="I661" s="183"/>
      <c r="J661" s="183"/>
    </row>
    <row r="662" spans="1:10" ht="14.25" customHeight="1" x14ac:dyDescent="0.2">
      <c r="A662" s="186"/>
      <c r="E662" s="185"/>
      <c r="F662" s="183"/>
      <c r="G662" s="183"/>
      <c r="H662" s="184"/>
      <c r="I662" s="183"/>
      <c r="J662" s="183"/>
    </row>
    <row r="663" spans="1:10" ht="14.25" customHeight="1" x14ac:dyDescent="0.2">
      <c r="A663" s="186"/>
      <c r="E663" s="185"/>
      <c r="F663" s="183"/>
      <c r="G663" s="183"/>
      <c r="H663" s="184"/>
      <c r="I663" s="183"/>
      <c r="J663" s="183"/>
    </row>
    <row r="664" spans="1:10" ht="14.25" customHeight="1" x14ac:dyDescent="0.2">
      <c r="A664" s="186"/>
      <c r="E664" s="185"/>
      <c r="F664" s="183"/>
      <c r="G664" s="183"/>
      <c r="H664" s="184"/>
      <c r="I664" s="183"/>
      <c r="J664" s="183"/>
    </row>
    <row r="665" spans="1:10" ht="14.25" customHeight="1" x14ac:dyDescent="0.2">
      <c r="A665" s="186"/>
      <c r="E665" s="185"/>
      <c r="F665" s="183"/>
      <c r="G665" s="183"/>
      <c r="H665" s="184"/>
      <c r="I665" s="183"/>
      <c r="J665" s="183"/>
    </row>
    <row r="666" spans="1:10" ht="14.25" customHeight="1" x14ac:dyDescent="0.2">
      <c r="A666" s="186"/>
      <c r="E666" s="185"/>
      <c r="F666" s="183"/>
      <c r="G666" s="183"/>
      <c r="H666" s="184"/>
      <c r="I666" s="183"/>
      <c r="J666" s="183"/>
    </row>
    <row r="667" spans="1:10" ht="14.25" customHeight="1" x14ac:dyDescent="0.2">
      <c r="A667" s="186"/>
      <c r="E667" s="185"/>
      <c r="F667" s="183"/>
      <c r="G667" s="183"/>
      <c r="H667" s="184"/>
      <c r="I667" s="183"/>
      <c r="J667" s="183"/>
    </row>
    <row r="668" spans="1:10" ht="14.25" customHeight="1" x14ac:dyDescent="0.2">
      <c r="A668" s="186"/>
      <c r="E668" s="185"/>
      <c r="F668" s="183"/>
      <c r="G668" s="183"/>
      <c r="H668" s="184"/>
      <c r="I668" s="183"/>
      <c r="J668" s="183"/>
    </row>
    <row r="669" spans="1:10" ht="14.25" customHeight="1" x14ac:dyDescent="0.2">
      <c r="A669" s="186"/>
      <c r="E669" s="185"/>
      <c r="F669" s="183"/>
      <c r="G669" s="183"/>
      <c r="H669" s="184"/>
      <c r="I669" s="183"/>
      <c r="J669" s="183"/>
    </row>
    <row r="670" spans="1:10" ht="14.25" customHeight="1" x14ac:dyDescent="0.2">
      <c r="A670" s="186"/>
      <c r="E670" s="185"/>
      <c r="F670" s="183"/>
      <c r="G670" s="183"/>
      <c r="H670" s="184"/>
      <c r="I670" s="183"/>
      <c r="J670" s="183"/>
    </row>
    <row r="671" spans="1:10" ht="14.25" customHeight="1" x14ac:dyDescent="0.2">
      <c r="A671" s="186"/>
      <c r="E671" s="185"/>
      <c r="F671" s="183"/>
      <c r="G671" s="183"/>
      <c r="H671" s="184"/>
      <c r="I671" s="183"/>
      <c r="J671" s="183"/>
    </row>
    <row r="672" spans="1:10" ht="14.25" customHeight="1" x14ac:dyDescent="0.2">
      <c r="A672" s="186"/>
      <c r="E672" s="185"/>
      <c r="F672" s="183"/>
      <c r="G672" s="183"/>
      <c r="H672" s="184"/>
      <c r="I672" s="183"/>
      <c r="J672" s="183"/>
    </row>
    <row r="673" spans="1:10" ht="14.25" customHeight="1" x14ac:dyDescent="0.2">
      <c r="A673" s="186"/>
      <c r="E673" s="185"/>
      <c r="F673" s="183"/>
      <c r="G673" s="183"/>
      <c r="H673" s="184"/>
      <c r="I673" s="183"/>
      <c r="J673" s="183"/>
    </row>
    <row r="674" spans="1:10" ht="14.25" customHeight="1" x14ac:dyDescent="0.2">
      <c r="A674" s="186"/>
      <c r="E674" s="185"/>
      <c r="F674" s="183"/>
      <c r="G674" s="183"/>
      <c r="H674" s="184"/>
      <c r="I674" s="183"/>
      <c r="J674" s="183"/>
    </row>
    <row r="675" spans="1:10" ht="14.25" customHeight="1" x14ac:dyDescent="0.2">
      <c r="A675" s="186"/>
      <c r="E675" s="185"/>
      <c r="F675" s="183"/>
      <c r="G675" s="183"/>
      <c r="H675" s="184"/>
      <c r="I675" s="183"/>
      <c r="J675" s="183"/>
    </row>
    <row r="676" spans="1:10" ht="14.25" customHeight="1" x14ac:dyDescent="0.2">
      <c r="A676" s="186"/>
      <c r="E676" s="185"/>
      <c r="F676" s="183"/>
      <c r="G676" s="183"/>
      <c r="H676" s="184"/>
      <c r="I676" s="183"/>
      <c r="J676" s="183"/>
    </row>
    <row r="677" spans="1:10" ht="14.25" customHeight="1" x14ac:dyDescent="0.2">
      <c r="A677" s="186"/>
      <c r="E677" s="185"/>
      <c r="F677" s="183"/>
      <c r="G677" s="183"/>
      <c r="H677" s="184"/>
      <c r="I677" s="183"/>
      <c r="J677" s="183"/>
    </row>
    <row r="678" spans="1:10" ht="14.25" customHeight="1" x14ac:dyDescent="0.2">
      <c r="A678" s="186"/>
      <c r="E678" s="185"/>
      <c r="F678" s="183"/>
      <c r="G678" s="183"/>
      <c r="H678" s="184"/>
      <c r="I678" s="183"/>
      <c r="J678" s="183"/>
    </row>
    <row r="679" spans="1:10" ht="14.25" customHeight="1" x14ac:dyDescent="0.2">
      <c r="A679" s="186"/>
      <c r="E679" s="185"/>
      <c r="F679" s="183"/>
      <c r="G679" s="183"/>
      <c r="H679" s="184"/>
      <c r="I679" s="183"/>
      <c r="J679" s="183"/>
    </row>
    <row r="680" spans="1:10" ht="14.25" customHeight="1" x14ac:dyDescent="0.2">
      <c r="A680" s="186"/>
      <c r="E680" s="185"/>
      <c r="F680" s="183"/>
      <c r="G680" s="183"/>
      <c r="H680" s="184"/>
      <c r="I680" s="183"/>
      <c r="J680" s="183"/>
    </row>
    <row r="681" spans="1:10" ht="14.25" customHeight="1" x14ac:dyDescent="0.2">
      <c r="A681" s="186"/>
      <c r="E681" s="185"/>
      <c r="F681" s="183"/>
      <c r="G681" s="183"/>
      <c r="H681" s="184"/>
      <c r="I681" s="183"/>
      <c r="J681" s="183"/>
    </row>
    <row r="682" spans="1:10" ht="14.25" customHeight="1" x14ac:dyDescent="0.2">
      <c r="A682" s="186"/>
      <c r="E682" s="185"/>
      <c r="F682" s="183"/>
      <c r="G682" s="183"/>
      <c r="H682" s="184"/>
      <c r="I682" s="183"/>
      <c r="J682" s="183"/>
    </row>
    <row r="683" spans="1:10" ht="14.25" customHeight="1" x14ac:dyDescent="0.2">
      <c r="A683" s="186"/>
      <c r="E683" s="185"/>
      <c r="F683" s="183"/>
      <c r="G683" s="183"/>
      <c r="H683" s="184"/>
      <c r="I683" s="183"/>
      <c r="J683" s="183"/>
    </row>
    <row r="684" spans="1:10" ht="14.25" customHeight="1" x14ac:dyDescent="0.2">
      <c r="A684" s="186"/>
      <c r="E684" s="185"/>
      <c r="F684" s="183"/>
      <c r="G684" s="183"/>
      <c r="H684" s="184"/>
      <c r="I684" s="183"/>
      <c r="J684" s="183"/>
    </row>
    <row r="685" spans="1:10" ht="14.25" customHeight="1" x14ac:dyDescent="0.2">
      <c r="A685" s="186"/>
      <c r="E685" s="185"/>
      <c r="F685" s="183"/>
      <c r="G685" s="183"/>
      <c r="H685" s="184"/>
      <c r="I685" s="183"/>
      <c r="J685" s="183"/>
    </row>
    <row r="686" spans="1:10" ht="14.25" customHeight="1" x14ac:dyDescent="0.2">
      <c r="A686" s="186"/>
      <c r="E686" s="185"/>
      <c r="F686" s="183"/>
      <c r="G686" s="183"/>
      <c r="H686" s="184"/>
      <c r="I686" s="183"/>
      <c r="J686" s="183"/>
    </row>
    <row r="687" spans="1:10" ht="14.25" customHeight="1" x14ac:dyDescent="0.2">
      <c r="A687" s="186"/>
      <c r="E687" s="185"/>
      <c r="F687" s="183"/>
      <c r="G687" s="183"/>
      <c r="H687" s="184"/>
      <c r="I687" s="183"/>
      <c r="J687" s="183"/>
    </row>
    <row r="688" spans="1:10" ht="14.25" customHeight="1" x14ac:dyDescent="0.2">
      <c r="A688" s="186"/>
      <c r="E688" s="185"/>
      <c r="F688" s="183"/>
      <c r="G688" s="183"/>
      <c r="H688" s="184"/>
      <c r="I688" s="183"/>
      <c r="J688" s="183"/>
    </row>
    <row r="689" spans="1:10" ht="14.25" customHeight="1" x14ac:dyDescent="0.2">
      <c r="A689" s="186"/>
      <c r="E689" s="185"/>
      <c r="F689" s="183"/>
      <c r="G689" s="183"/>
      <c r="H689" s="184"/>
      <c r="I689" s="183"/>
      <c r="J689" s="183"/>
    </row>
    <row r="690" spans="1:10" ht="14.25" customHeight="1" x14ac:dyDescent="0.2">
      <c r="A690" s="186"/>
      <c r="E690" s="185"/>
      <c r="F690" s="183"/>
      <c r="G690" s="183"/>
      <c r="H690" s="184"/>
      <c r="I690" s="183"/>
      <c r="J690" s="183"/>
    </row>
    <row r="691" spans="1:10" ht="14.25" customHeight="1" x14ac:dyDescent="0.2">
      <c r="A691" s="186"/>
      <c r="E691" s="185"/>
      <c r="F691" s="183"/>
      <c r="G691" s="183"/>
      <c r="H691" s="184"/>
      <c r="I691" s="183"/>
      <c r="J691" s="183"/>
    </row>
    <row r="692" spans="1:10" ht="14.25" customHeight="1" x14ac:dyDescent="0.2">
      <c r="A692" s="186"/>
      <c r="E692" s="185"/>
      <c r="F692" s="183"/>
      <c r="G692" s="183"/>
      <c r="H692" s="184"/>
      <c r="I692" s="183"/>
      <c r="J692" s="183"/>
    </row>
    <row r="693" spans="1:10" ht="14.25" customHeight="1" x14ac:dyDescent="0.2">
      <c r="A693" s="186"/>
      <c r="E693" s="185"/>
      <c r="F693" s="183"/>
      <c r="G693" s="183"/>
      <c r="H693" s="184"/>
      <c r="I693" s="183"/>
      <c r="J693" s="183"/>
    </row>
    <row r="694" spans="1:10" ht="14.25" customHeight="1" x14ac:dyDescent="0.2">
      <c r="A694" s="186"/>
      <c r="E694" s="185"/>
      <c r="F694" s="183"/>
      <c r="G694" s="183"/>
      <c r="H694" s="184"/>
      <c r="I694" s="183"/>
      <c r="J694" s="183"/>
    </row>
    <row r="695" spans="1:10" ht="14.25" customHeight="1" x14ac:dyDescent="0.2">
      <c r="A695" s="186"/>
      <c r="E695" s="185"/>
      <c r="F695" s="183"/>
      <c r="G695" s="183"/>
      <c r="H695" s="184"/>
      <c r="I695" s="183"/>
      <c r="J695" s="183"/>
    </row>
    <row r="696" spans="1:10" ht="14.25" customHeight="1" x14ac:dyDescent="0.2">
      <c r="A696" s="186"/>
      <c r="E696" s="185"/>
      <c r="F696" s="183"/>
      <c r="G696" s="183"/>
      <c r="H696" s="184"/>
      <c r="I696" s="183"/>
      <c r="J696" s="183"/>
    </row>
    <row r="697" spans="1:10" ht="14.25" customHeight="1" x14ac:dyDescent="0.2">
      <c r="A697" s="186"/>
      <c r="E697" s="185"/>
      <c r="F697" s="183"/>
      <c r="G697" s="183"/>
      <c r="H697" s="184"/>
      <c r="I697" s="183"/>
      <c r="J697" s="183"/>
    </row>
    <row r="698" spans="1:10" ht="14.25" customHeight="1" x14ac:dyDescent="0.2">
      <c r="A698" s="186"/>
      <c r="E698" s="185"/>
      <c r="F698" s="183"/>
      <c r="G698" s="183"/>
      <c r="H698" s="184"/>
      <c r="I698" s="183"/>
      <c r="J698" s="183"/>
    </row>
    <row r="699" spans="1:10" ht="14.25" customHeight="1" x14ac:dyDescent="0.2">
      <c r="A699" s="186"/>
      <c r="E699" s="185"/>
      <c r="F699" s="183"/>
      <c r="G699" s="183"/>
      <c r="H699" s="184"/>
      <c r="I699" s="183"/>
      <c r="J699" s="183"/>
    </row>
    <row r="700" spans="1:10" ht="14.25" customHeight="1" x14ac:dyDescent="0.2">
      <c r="A700" s="186"/>
      <c r="E700" s="185"/>
      <c r="F700" s="183"/>
      <c r="G700" s="183"/>
      <c r="H700" s="184"/>
      <c r="I700" s="183"/>
      <c r="J700" s="183"/>
    </row>
    <row r="701" spans="1:10" ht="14.25" customHeight="1" x14ac:dyDescent="0.2">
      <c r="A701" s="186"/>
      <c r="E701" s="185"/>
      <c r="F701" s="183"/>
      <c r="G701" s="183"/>
      <c r="H701" s="184"/>
      <c r="I701" s="183"/>
      <c r="J701" s="183"/>
    </row>
    <row r="702" spans="1:10" ht="14.25" customHeight="1" x14ac:dyDescent="0.2">
      <c r="A702" s="186"/>
      <c r="E702" s="185"/>
      <c r="F702" s="183"/>
      <c r="G702" s="183"/>
      <c r="H702" s="184"/>
      <c r="I702" s="183"/>
      <c r="J702" s="183"/>
    </row>
    <row r="703" spans="1:10" ht="14.25" customHeight="1" x14ac:dyDescent="0.2">
      <c r="A703" s="186"/>
      <c r="E703" s="185"/>
      <c r="F703" s="183"/>
      <c r="G703" s="183"/>
      <c r="H703" s="184"/>
      <c r="I703" s="183"/>
      <c r="J703" s="183"/>
    </row>
    <row r="704" spans="1:10" ht="14.25" customHeight="1" x14ac:dyDescent="0.2">
      <c r="A704" s="186"/>
      <c r="E704" s="185"/>
      <c r="F704" s="183"/>
      <c r="G704" s="183"/>
      <c r="H704" s="184"/>
      <c r="I704" s="183"/>
      <c r="J704" s="183"/>
    </row>
    <row r="705" spans="1:10" ht="14.25" customHeight="1" x14ac:dyDescent="0.2">
      <c r="A705" s="186"/>
      <c r="E705" s="185"/>
      <c r="F705" s="183"/>
      <c r="G705" s="183"/>
      <c r="H705" s="184"/>
      <c r="I705" s="183"/>
      <c r="J705" s="183"/>
    </row>
    <row r="706" spans="1:10" ht="14.25" customHeight="1" x14ac:dyDescent="0.2">
      <c r="A706" s="186"/>
      <c r="E706" s="185"/>
      <c r="F706" s="183"/>
      <c r="G706" s="183"/>
      <c r="H706" s="184"/>
      <c r="I706" s="183"/>
      <c r="J706" s="183"/>
    </row>
    <row r="707" spans="1:10" ht="14.25" customHeight="1" x14ac:dyDescent="0.2">
      <c r="A707" s="186"/>
      <c r="E707" s="185"/>
      <c r="F707" s="183"/>
      <c r="G707" s="183"/>
      <c r="H707" s="184"/>
      <c r="I707" s="183"/>
      <c r="J707" s="183"/>
    </row>
    <row r="708" spans="1:10" ht="14.25" customHeight="1" x14ac:dyDescent="0.2">
      <c r="A708" s="186"/>
      <c r="E708" s="185"/>
      <c r="F708" s="183"/>
      <c r="G708" s="183"/>
      <c r="H708" s="184"/>
      <c r="I708" s="183"/>
      <c r="J708" s="183"/>
    </row>
    <row r="709" spans="1:10" ht="14.25" customHeight="1" x14ac:dyDescent="0.2">
      <c r="A709" s="186"/>
      <c r="E709" s="185"/>
      <c r="F709" s="183"/>
      <c r="G709" s="183"/>
      <c r="H709" s="184"/>
      <c r="I709" s="183"/>
      <c r="J709" s="183"/>
    </row>
    <row r="710" spans="1:10" ht="14.25" customHeight="1" x14ac:dyDescent="0.2">
      <c r="A710" s="186"/>
      <c r="E710" s="185"/>
      <c r="F710" s="183"/>
      <c r="G710" s="183"/>
      <c r="H710" s="184"/>
      <c r="I710" s="183"/>
      <c r="J710" s="183"/>
    </row>
    <row r="711" spans="1:10" ht="14.25" customHeight="1" x14ac:dyDescent="0.2">
      <c r="A711" s="186"/>
      <c r="E711" s="185"/>
      <c r="F711" s="183"/>
      <c r="G711" s="183"/>
      <c r="H711" s="184"/>
      <c r="I711" s="183"/>
      <c r="J711" s="183"/>
    </row>
    <row r="712" spans="1:10" ht="14.25" customHeight="1" x14ac:dyDescent="0.2">
      <c r="A712" s="186"/>
      <c r="E712" s="185"/>
      <c r="F712" s="183"/>
      <c r="G712" s="183"/>
      <c r="H712" s="184"/>
      <c r="I712" s="183"/>
      <c r="J712" s="183"/>
    </row>
    <row r="713" spans="1:10" ht="14.25" customHeight="1" x14ac:dyDescent="0.2">
      <c r="A713" s="186"/>
      <c r="E713" s="185"/>
      <c r="F713" s="183"/>
      <c r="G713" s="183"/>
      <c r="H713" s="184"/>
      <c r="I713" s="183"/>
      <c r="J713" s="183"/>
    </row>
    <row r="714" spans="1:10" ht="14.25" customHeight="1" x14ac:dyDescent="0.2">
      <c r="A714" s="186"/>
      <c r="E714" s="185"/>
      <c r="F714" s="183"/>
      <c r="G714" s="183"/>
      <c r="H714" s="184"/>
      <c r="I714" s="183"/>
      <c r="J714" s="183"/>
    </row>
    <row r="715" spans="1:10" ht="14.25" customHeight="1" x14ac:dyDescent="0.2">
      <c r="A715" s="186"/>
      <c r="E715" s="185"/>
      <c r="F715" s="183"/>
      <c r="G715" s="183"/>
      <c r="H715" s="184"/>
      <c r="I715" s="183"/>
      <c r="J715" s="183"/>
    </row>
    <row r="716" spans="1:10" ht="14.25" customHeight="1" x14ac:dyDescent="0.2">
      <c r="A716" s="186"/>
      <c r="E716" s="185"/>
      <c r="F716" s="183"/>
      <c r="G716" s="183"/>
      <c r="H716" s="184"/>
      <c r="I716" s="183"/>
      <c r="J716" s="183"/>
    </row>
    <row r="717" spans="1:10" ht="14.25" customHeight="1" x14ac:dyDescent="0.2">
      <c r="A717" s="186"/>
      <c r="E717" s="185"/>
      <c r="F717" s="183"/>
      <c r="G717" s="183"/>
      <c r="H717" s="184"/>
      <c r="I717" s="183"/>
      <c r="J717" s="183"/>
    </row>
    <row r="718" spans="1:10" ht="14.25" customHeight="1" x14ac:dyDescent="0.2">
      <c r="A718" s="186"/>
      <c r="E718" s="185"/>
      <c r="F718" s="183"/>
      <c r="G718" s="183"/>
      <c r="H718" s="184"/>
      <c r="I718" s="183"/>
      <c r="J718" s="183"/>
    </row>
    <row r="719" spans="1:10" ht="14.25" customHeight="1" x14ac:dyDescent="0.2">
      <c r="A719" s="186"/>
      <c r="E719" s="185"/>
      <c r="F719" s="183"/>
      <c r="G719" s="183"/>
      <c r="H719" s="184"/>
      <c r="I719" s="183"/>
      <c r="J719" s="183"/>
    </row>
    <row r="720" spans="1:10" ht="14.25" customHeight="1" x14ac:dyDescent="0.2">
      <c r="A720" s="186"/>
      <c r="E720" s="185"/>
      <c r="F720" s="183"/>
      <c r="G720" s="183"/>
      <c r="H720" s="184"/>
      <c r="I720" s="183"/>
      <c r="J720" s="183"/>
    </row>
    <row r="721" spans="1:10" ht="14.25" customHeight="1" x14ac:dyDescent="0.2">
      <c r="A721" s="186"/>
      <c r="E721" s="185"/>
      <c r="F721" s="183"/>
      <c r="G721" s="183"/>
      <c r="H721" s="184"/>
      <c r="I721" s="183"/>
      <c r="J721" s="183"/>
    </row>
    <row r="722" spans="1:10" ht="14.25" customHeight="1" x14ac:dyDescent="0.2">
      <c r="A722" s="186"/>
      <c r="E722" s="185"/>
      <c r="F722" s="183"/>
      <c r="G722" s="183"/>
      <c r="H722" s="184"/>
      <c r="I722" s="183"/>
      <c r="J722" s="183"/>
    </row>
    <row r="723" spans="1:10" ht="14.25" customHeight="1" x14ac:dyDescent="0.2">
      <c r="A723" s="186"/>
      <c r="E723" s="185"/>
      <c r="F723" s="183"/>
      <c r="G723" s="183"/>
      <c r="H723" s="184"/>
      <c r="I723" s="183"/>
      <c r="J723" s="183"/>
    </row>
    <row r="724" spans="1:10" ht="14.25" customHeight="1" x14ac:dyDescent="0.2">
      <c r="A724" s="186"/>
      <c r="E724" s="185"/>
      <c r="F724" s="183"/>
      <c r="G724" s="183"/>
      <c r="H724" s="184"/>
      <c r="I724" s="183"/>
      <c r="J724" s="183"/>
    </row>
    <row r="725" spans="1:10" ht="14.25" customHeight="1" x14ac:dyDescent="0.2">
      <c r="A725" s="186"/>
      <c r="E725" s="185"/>
      <c r="F725" s="183"/>
      <c r="G725" s="183"/>
      <c r="H725" s="184"/>
      <c r="I725" s="183"/>
      <c r="J725" s="183"/>
    </row>
    <row r="726" spans="1:10" ht="14.25" customHeight="1" x14ac:dyDescent="0.2">
      <c r="A726" s="186"/>
      <c r="E726" s="185"/>
      <c r="F726" s="183"/>
      <c r="G726" s="183"/>
      <c r="H726" s="184"/>
      <c r="I726" s="183"/>
      <c r="J726" s="183"/>
    </row>
    <row r="727" spans="1:10" ht="14.25" customHeight="1" x14ac:dyDescent="0.2">
      <c r="A727" s="186"/>
      <c r="E727" s="185"/>
      <c r="F727" s="183"/>
      <c r="G727" s="183"/>
      <c r="H727" s="184"/>
      <c r="I727" s="183"/>
      <c r="J727" s="183"/>
    </row>
    <row r="728" spans="1:10" ht="14.25" customHeight="1" x14ac:dyDescent="0.2">
      <c r="A728" s="186"/>
      <c r="E728" s="185"/>
      <c r="F728" s="183"/>
      <c r="G728" s="183"/>
      <c r="H728" s="184"/>
      <c r="I728" s="183"/>
      <c r="J728" s="183"/>
    </row>
    <row r="729" spans="1:10" ht="14.25" customHeight="1" x14ac:dyDescent="0.2">
      <c r="A729" s="186"/>
      <c r="E729" s="185"/>
      <c r="F729" s="183"/>
      <c r="G729" s="183"/>
      <c r="H729" s="184"/>
      <c r="I729" s="183"/>
      <c r="J729" s="183"/>
    </row>
    <row r="730" spans="1:10" ht="14.25" customHeight="1" x14ac:dyDescent="0.2">
      <c r="A730" s="186"/>
      <c r="E730" s="185"/>
      <c r="F730" s="183"/>
      <c r="G730" s="183"/>
      <c r="H730" s="184"/>
      <c r="I730" s="183"/>
      <c r="J730" s="183"/>
    </row>
    <row r="731" spans="1:10" ht="14.25" customHeight="1" x14ac:dyDescent="0.2">
      <c r="A731" s="186"/>
      <c r="E731" s="185"/>
      <c r="F731" s="183"/>
      <c r="G731" s="183"/>
      <c r="H731" s="184"/>
      <c r="I731" s="183"/>
      <c r="J731" s="183"/>
    </row>
    <row r="732" spans="1:10" ht="14.25" customHeight="1" x14ac:dyDescent="0.2">
      <c r="A732" s="186"/>
      <c r="E732" s="185"/>
      <c r="F732" s="183"/>
      <c r="G732" s="183"/>
      <c r="H732" s="184"/>
      <c r="I732" s="183"/>
      <c r="J732" s="183"/>
    </row>
    <row r="733" spans="1:10" ht="14.25" customHeight="1" x14ac:dyDescent="0.2">
      <c r="A733" s="186"/>
      <c r="E733" s="185"/>
      <c r="F733" s="183"/>
      <c r="G733" s="183"/>
      <c r="H733" s="184"/>
      <c r="I733" s="183"/>
      <c r="J733" s="183"/>
    </row>
    <row r="734" spans="1:10" ht="14.25" customHeight="1" x14ac:dyDescent="0.2">
      <c r="A734" s="186"/>
      <c r="E734" s="185"/>
      <c r="F734" s="183"/>
      <c r="G734" s="183"/>
      <c r="H734" s="184"/>
      <c r="I734" s="183"/>
      <c r="J734" s="183"/>
    </row>
    <row r="735" spans="1:10" ht="14.25" customHeight="1" x14ac:dyDescent="0.2">
      <c r="A735" s="186"/>
      <c r="E735" s="185"/>
      <c r="F735" s="183"/>
      <c r="G735" s="183"/>
      <c r="H735" s="184"/>
      <c r="I735" s="183"/>
      <c r="J735" s="183"/>
    </row>
    <row r="736" spans="1:10" ht="14.25" customHeight="1" x14ac:dyDescent="0.2">
      <c r="A736" s="186"/>
      <c r="E736" s="185"/>
      <c r="F736" s="183"/>
      <c r="G736" s="183"/>
      <c r="H736" s="184"/>
      <c r="I736" s="183"/>
      <c r="J736" s="183"/>
    </row>
    <row r="737" spans="1:10" ht="14.25" customHeight="1" x14ac:dyDescent="0.2">
      <c r="A737" s="186"/>
      <c r="E737" s="185"/>
      <c r="F737" s="183"/>
      <c r="G737" s="183"/>
      <c r="H737" s="184"/>
      <c r="I737" s="183"/>
      <c r="J737" s="183"/>
    </row>
    <row r="738" spans="1:10" ht="14.25" customHeight="1" x14ac:dyDescent="0.2">
      <c r="A738" s="186"/>
      <c r="E738" s="185"/>
      <c r="F738" s="183"/>
      <c r="G738" s="183"/>
      <c r="H738" s="184"/>
      <c r="I738" s="183"/>
      <c r="J738" s="183"/>
    </row>
    <row r="739" spans="1:10" ht="14.25" customHeight="1" x14ac:dyDescent="0.2">
      <c r="A739" s="186"/>
      <c r="E739" s="185"/>
      <c r="F739" s="183"/>
      <c r="G739" s="183"/>
      <c r="H739" s="184"/>
      <c r="I739" s="183"/>
      <c r="J739" s="183"/>
    </row>
    <row r="740" spans="1:10" ht="14.25" customHeight="1" x14ac:dyDescent="0.2">
      <c r="A740" s="186"/>
      <c r="E740" s="185"/>
      <c r="F740" s="183"/>
      <c r="G740" s="183"/>
      <c r="H740" s="184"/>
      <c r="I740" s="183"/>
      <c r="J740" s="183"/>
    </row>
    <row r="741" spans="1:10" ht="14.25" customHeight="1" x14ac:dyDescent="0.2">
      <c r="A741" s="186"/>
      <c r="E741" s="185"/>
      <c r="F741" s="183"/>
      <c r="G741" s="183"/>
      <c r="H741" s="184"/>
      <c r="I741" s="183"/>
      <c r="J741" s="183"/>
    </row>
    <row r="742" spans="1:10" ht="14.25" customHeight="1" x14ac:dyDescent="0.2">
      <c r="A742" s="186"/>
      <c r="E742" s="185"/>
      <c r="F742" s="183"/>
      <c r="G742" s="183"/>
      <c r="H742" s="184"/>
      <c r="I742" s="183"/>
      <c r="J742" s="183"/>
    </row>
    <row r="743" spans="1:10" ht="14.25" customHeight="1" x14ac:dyDescent="0.2">
      <c r="A743" s="186"/>
      <c r="E743" s="185"/>
      <c r="F743" s="183"/>
      <c r="G743" s="183"/>
      <c r="H743" s="184"/>
      <c r="I743" s="183"/>
      <c r="J743" s="183"/>
    </row>
    <row r="744" spans="1:10" ht="14.25" customHeight="1" x14ac:dyDescent="0.2">
      <c r="A744" s="186"/>
      <c r="E744" s="185"/>
      <c r="F744" s="183"/>
      <c r="G744" s="183"/>
      <c r="H744" s="184"/>
      <c r="I744" s="183"/>
      <c r="J744" s="183"/>
    </row>
    <row r="745" spans="1:10" ht="14.25" customHeight="1" x14ac:dyDescent="0.2">
      <c r="A745" s="186"/>
      <c r="E745" s="185"/>
      <c r="F745" s="183"/>
      <c r="G745" s="183"/>
      <c r="H745" s="184"/>
      <c r="I745" s="183"/>
      <c r="J745" s="183"/>
    </row>
    <row r="746" spans="1:10" ht="14.25" customHeight="1" x14ac:dyDescent="0.2">
      <c r="A746" s="186"/>
      <c r="E746" s="185"/>
      <c r="F746" s="183"/>
      <c r="G746" s="183"/>
      <c r="H746" s="184"/>
      <c r="I746" s="183"/>
      <c r="J746" s="183"/>
    </row>
    <row r="747" spans="1:10" ht="14.25" customHeight="1" x14ac:dyDescent="0.2">
      <c r="A747" s="186"/>
      <c r="E747" s="185"/>
      <c r="F747" s="183"/>
      <c r="G747" s="183"/>
      <c r="H747" s="184"/>
      <c r="I747" s="183"/>
      <c r="J747" s="183"/>
    </row>
    <row r="748" spans="1:10" ht="14.25" customHeight="1" x14ac:dyDescent="0.2">
      <c r="A748" s="186"/>
      <c r="E748" s="185"/>
      <c r="F748" s="183"/>
      <c r="G748" s="183"/>
      <c r="H748" s="184"/>
      <c r="I748" s="183"/>
      <c r="J748" s="183"/>
    </row>
    <row r="749" spans="1:10" ht="14.25" customHeight="1" x14ac:dyDescent="0.2">
      <c r="A749" s="186"/>
      <c r="E749" s="185"/>
      <c r="F749" s="183"/>
      <c r="G749" s="183"/>
      <c r="H749" s="184"/>
      <c r="I749" s="183"/>
      <c r="J749" s="183"/>
    </row>
    <row r="750" spans="1:10" ht="14.25" customHeight="1" x14ac:dyDescent="0.2">
      <c r="A750" s="186"/>
      <c r="E750" s="185"/>
      <c r="F750" s="183"/>
      <c r="G750" s="183"/>
      <c r="H750" s="184"/>
      <c r="I750" s="183"/>
      <c r="J750" s="183"/>
    </row>
    <row r="751" spans="1:10" ht="14.25" customHeight="1" x14ac:dyDescent="0.2">
      <c r="A751" s="186"/>
      <c r="E751" s="185"/>
      <c r="F751" s="183"/>
      <c r="G751" s="183"/>
      <c r="H751" s="184"/>
      <c r="I751" s="183"/>
      <c r="J751" s="183"/>
    </row>
    <row r="752" spans="1:10" ht="14.25" customHeight="1" x14ac:dyDescent="0.2">
      <c r="A752" s="186"/>
      <c r="E752" s="185"/>
      <c r="F752" s="183"/>
      <c r="G752" s="183"/>
      <c r="H752" s="184"/>
      <c r="I752" s="183"/>
      <c r="J752" s="183"/>
    </row>
    <row r="753" spans="1:10" ht="14.25" customHeight="1" x14ac:dyDescent="0.2">
      <c r="A753" s="186"/>
      <c r="E753" s="185"/>
      <c r="F753" s="183"/>
      <c r="G753" s="183"/>
      <c r="H753" s="184"/>
      <c r="I753" s="183"/>
      <c r="J753" s="183"/>
    </row>
    <row r="754" spans="1:10" ht="14.25" customHeight="1" x14ac:dyDescent="0.2">
      <c r="A754" s="186"/>
      <c r="E754" s="185"/>
      <c r="F754" s="183"/>
      <c r="G754" s="183"/>
      <c r="H754" s="184"/>
      <c r="I754" s="183"/>
      <c r="J754" s="183"/>
    </row>
    <row r="755" spans="1:10" ht="14.25" customHeight="1" x14ac:dyDescent="0.2">
      <c r="A755" s="186"/>
      <c r="E755" s="185"/>
      <c r="F755" s="183"/>
      <c r="G755" s="183"/>
      <c r="H755" s="184"/>
      <c r="I755" s="183"/>
      <c r="J755" s="183"/>
    </row>
    <row r="756" spans="1:10" ht="14.25" customHeight="1" x14ac:dyDescent="0.2">
      <c r="A756" s="186"/>
      <c r="E756" s="185"/>
      <c r="F756" s="183"/>
      <c r="G756" s="183"/>
      <c r="H756" s="184"/>
      <c r="I756" s="183"/>
      <c r="J756" s="183"/>
    </row>
    <row r="757" spans="1:10" ht="14.25" customHeight="1" x14ac:dyDescent="0.2">
      <c r="A757" s="186"/>
      <c r="E757" s="185"/>
      <c r="F757" s="183"/>
      <c r="G757" s="183"/>
      <c r="H757" s="184"/>
      <c r="I757" s="183"/>
      <c r="J757" s="183"/>
    </row>
    <row r="758" spans="1:10" ht="14.25" customHeight="1" x14ac:dyDescent="0.2">
      <c r="A758" s="186"/>
      <c r="E758" s="185"/>
      <c r="F758" s="183"/>
      <c r="G758" s="183"/>
      <c r="H758" s="184"/>
      <c r="I758" s="183"/>
      <c r="J758" s="183"/>
    </row>
    <row r="759" spans="1:10" ht="14.25" customHeight="1" x14ac:dyDescent="0.2">
      <c r="A759" s="186"/>
      <c r="E759" s="185"/>
      <c r="F759" s="183"/>
      <c r="G759" s="183"/>
      <c r="H759" s="184"/>
      <c r="I759" s="183"/>
      <c r="J759" s="183"/>
    </row>
    <row r="760" spans="1:10" ht="14.25" customHeight="1" x14ac:dyDescent="0.2">
      <c r="A760" s="186"/>
      <c r="E760" s="185"/>
      <c r="F760" s="183"/>
      <c r="G760" s="183"/>
      <c r="H760" s="184"/>
      <c r="I760" s="183"/>
      <c r="J760" s="183"/>
    </row>
    <row r="761" spans="1:10" ht="14.25" customHeight="1" x14ac:dyDescent="0.2">
      <c r="A761" s="186"/>
      <c r="E761" s="185"/>
      <c r="F761" s="183"/>
      <c r="G761" s="183"/>
      <c r="H761" s="184"/>
      <c r="I761" s="183"/>
      <c r="J761" s="183"/>
    </row>
    <row r="762" spans="1:10" ht="14.25" customHeight="1" x14ac:dyDescent="0.2">
      <c r="A762" s="186"/>
      <c r="E762" s="185"/>
      <c r="F762" s="183"/>
      <c r="G762" s="183"/>
      <c r="H762" s="184"/>
      <c r="I762" s="183"/>
      <c r="J762" s="183"/>
    </row>
    <row r="763" spans="1:10" ht="14.25" customHeight="1" x14ac:dyDescent="0.2">
      <c r="A763" s="186"/>
      <c r="E763" s="185"/>
      <c r="F763" s="183"/>
      <c r="G763" s="183"/>
      <c r="H763" s="184"/>
      <c r="I763" s="183"/>
      <c r="J763" s="183"/>
    </row>
    <row r="764" spans="1:10" ht="14.25" customHeight="1" x14ac:dyDescent="0.2">
      <c r="A764" s="186"/>
      <c r="E764" s="185"/>
      <c r="F764" s="183"/>
      <c r="G764" s="183"/>
      <c r="H764" s="184"/>
      <c r="I764" s="183"/>
      <c r="J764" s="183"/>
    </row>
    <row r="765" spans="1:10" ht="14.25" customHeight="1" x14ac:dyDescent="0.2">
      <c r="A765" s="186"/>
      <c r="E765" s="185"/>
      <c r="F765" s="183"/>
      <c r="G765" s="183"/>
      <c r="H765" s="184"/>
      <c r="I765" s="183"/>
      <c r="J765" s="183"/>
    </row>
    <row r="766" spans="1:10" ht="14.25" customHeight="1" x14ac:dyDescent="0.2">
      <c r="A766" s="186"/>
      <c r="E766" s="185"/>
      <c r="F766" s="183"/>
      <c r="G766" s="183"/>
      <c r="H766" s="184"/>
      <c r="I766" s="183"/>
      <c r="J766" s="183"/>
    </row>
    <row r="767" spans="1:10" ht="14.25" customHeight="1" x14ac:dyDescent="0.2">
      <c r="A767" s="186"/>
      <c r="E767" s="185"/>
      <c r="F767" s="183"/>
      <c r="G767" s="183"/>
      <c r="H767" s="184"/>
      <c r="I767" s="183"/>
      <c r="J767" s="183"/>
    </row>
    <row r="768" spans="1:10" ht="14.25" customHeight="1" x14ac:dyDescent="0.2">
      <c r="A768" s="186"/>
      <c r="E768" s="185"/>
      <c r="F768" s="183"/>
      <c r="G768" s="183"/>
      <c r="H768" s="184"/>
      <c r="I768" s="183"/>
      <c r="J768" s="183"/>
    </row>
    <row r="769" spans="1:10" ht="14.25" customHeight="1" x14ac:dyDescent="0.2">
      <c r="A769" s="186"/>
      <c r="E769" s="185"/>
      <c r="F769" s="183"/>
      <c r="G769" s="183"/>
      <c r="H769" s="184"/>
      <c r="I769" s="183"/>
      <c r="J769" s="183"/>
    </row>
    <row r="770" spans="1:10" ht="14.25" customHeight="1" x14ac:dyDescent="0.2">
      <c r="A770" s="186"/>
      <c r="E770" s="185"/>
      <c r="F770" s="183"/>
      <c r="G770" s="183"/>
      <c r="H770" s="184"/>
      <c r="I770" s="183"/>
      <c r="J770" s="183"/>
    </row>
    <row r="771" spans="1:10" ht="14.25" customHeight="1" x14ac:dyDescent="0.2">
      <c r="A771" s="186"/>
      <c r="E771" s="185"/>
      <c r="F771" s="183"/>
      <c r="G771" s="183"/>
      <c r="H771" s="184"/>
      <c r="I771" s="183"/>
      <c r="J771" s="183"/>
    </row>
    <row r="772" spans="1:10" ht="14.25" customHeight="1" x14ac:dyDescent="0.2">
      <c r="A772" s="186"/>
      <c r="E772" s="185"/>
      <c r="F772" s="183"/>
      <c r="G772" s="183"/>
      <c r="H772" s="184"/>
      <c r="I772" s="183"/>
      <c r="J772" s="183"/>
    </row>
    <row r="773" spans="1:10" ht="14.25" customHeight="1" x14ac:dyDescent="0.2">
      <c r="A773" s="186"/>
      <c r="E773" s="185"/>
      <c r="F773" s="183"/>
      <c r="G773" s="183"/>
      <c r="H773" s="184"/>
      <c r="I773" s="183"/>
      <c r="J773" s="183"/>
    </row>
    <row r="774" spans="1:10" ht="14.25" customHeight="1" x14ac:dyDescent="0.2">
      <c r="A774" s="186"/>
      <c r="E774" s="185"/>
      <c r="F774" s="183"/>
      <c r="G774" s="183"/>
      <c r="H774" s="184"/>
      <c r="I774" s="183"/>
      <c r="J774" s="183"/>
    </row>
    <row r="775" spans="1:10" ht="14.25" customHeight="1" x14ac:dyDescent="0.2">
      <c r="A775" s="186"/>
      <c r="E775" s="185"/>
      <c r="F775" s="183"/>
      <c r="G775" s="183"/>
      <c r="H775" s="184"/>
      <c r="I775" s="183"/>
      <c r="J775" s="183"/>
    </row>
    <row r="776" spans="1:10" ht="14.25" customHeight="1" x14ac:dyDescent="0.2">
      <c r="A776" s="186"/>
      <c r="E776" s="185"/>
      <c r="F776" s="183"/>
      <c r="G776" s="183"/>
      <c r="H776" s="184"/>
      <c r="I776" s="183"/>
      <c r="J776" s="183"/>
    </row>
    <row r="777" spans="1:10" ht="14.25" customHeight="1" x14ac:dyDescent="0.2">
      <c r="A777" s="186"/>
      <c r="E777" s="185"/>
      <c r="F777" s="183"/>
      <c r="G777" s="183"/>
      <c r="H777" s="184"/>
      <c r="I777" s="183"/>
      <c r="J777" s="183"/>
    </row>
    <row r="778" spans="1:10" ht="14.25" customHeight="1" x14ac:dyDescent="0.2">
      <c r="A778" s="186"/>
      <c r="E778" s="185"/>
      <c r="F778" s="183"/>
      <c r="G778" s="183"/>
      <c r="H778" s="184"/>
      <c r="I778" s="183"/>
      <c r="J778" s="183"/>
    </row>
    <row r="779" spans="1:10" ht="14.25" customHeight="1" x14ac:dyDescent="0.2">
      <c r="A779" s="186"/>
      <c r="E779" s="185"/>
      <c r="F779" s="183"/>
      <c r="G779" s="183"/>
      <c r="H779" s="184"/>
      <c r="I779" s="183"/>
      <c r="J779" s="183"/>
    </row>
    <row r="780" spans="1:10" ht="14.25" customHeight="1" x14ac:dyDescent="0.2">
      <c r="A780" s="186"/>
      <c r="E780" s="185"/>
      <c r="F780" s="183"/>
      <c r="G780" s="183"/>
      <c r="H780" s="184"/>
      <c r="I780" s="183"/>
      <c r="J780" s="183"/>
    </row>
    <row r="781" spans="1:10" ht="14.25" customHeight="1" x14ac:dyDescent="0.2">
      <c r="A781" s="186"/>
      <c r="E781" s="185"/>
      <c r="F781" s="183"/>
      <c r="G781" s="183"/>
      <c r="H781" s="184"/>
      <c r="I781" s="183"/>
      <c r="J781" s="183"/>
    </row>
    <row r="782" spans="1:10" ht="14.25" customHeight="1" x14ac:dyDescent="0.2">
      <c r="A782" s="186"/>
      <c r="E782" s="185"/>
      <c r="F782" s="183"/>
      <c r="G782" s="183"/>
      <c r="H782" s="184"/>
      <c r="I782" s="183"/>
      <c r="J782" s="183"/>
    </row>
    <row r="783" spans="1:10" ht="14.25" customHeight="1" x14ac:dyDescent="0.2">
      <c r="A783" s="186"/>
      <c r="E783" s="185"/>
      <c r="F783" s="183"/>
      <c r="G783" s="183"/>
      <c r="H783" s="184"/>
      <c r="I783" s="183"/>
      <c r="J783" s="183"/>
    </row>
    <row r="784" spans="1:10" ht="14.25" customHeight="1" x14ac:dyDescent="0.2">
      <c r="A784" s="186"/>
      <c r="E784" s="185"/>
      <c r="F784" s="183"/>
      <c r="G784" s="183"/>
      <c r="H784" s="184"/>
      <c r="I784" s="183"/>
      <c r="J784" s="183"/>
    </row>
    <row r="785" spans="1:10" ht="14.25" customHeight="1" x14ac:dyDescent="0.2">
      <c r="A785" s="186"/>
      <c r="E785" s="185"/>
      <c r="F785" s="183"/>
      <c r="G785" s="183"/>
      <c r="H785" s="184"/>
      <c r="I785" s="183"/>
      <c r="J785" s="183"/>
    </row>
    <row r="786" spans="1:10" ht="14.25" customHeight="1" x14ac:dyDescent="0.2">
      <c r="A786" s="186"/>
      <c r="E786" s="185"/>
      <c r="F786" s="183"/>
      <c r="G786" s="183"/>
      <c r="H786" s="184"/>
      <c r="I786" s="183"/>
      <c r="J786" s="183"/>
    </row>
    <row r="787" spans="1:10" ht="14.25" customHeight="1" x14ac:dyDescent="0.2">
      <c r="A787" s="186"/>
      <c r="E787" s="185"/>
      <c r="F787" s="183"/>
      <c r="G787" s="183"/>
      <c r="H787" s="184"/>
      <c r="I787" s="183"/>
      <c r="J787" s="183"/>
    </row>
    <row r="788" spans="1:10" ht="14.25" customHeight="1" x14ac:dyDescent="0.2">
      <c r="A788" s="186"/>
      <c r="E788" s="185"/>
      <c r="F788" s="183"/>
      <c r="G788" s="183"/>
      <c r="H788" s="184"/>
      <c r="I788" s="183"/>
      <c r="J788" s="183"/>
    </row>
    <row r="789" spans="1:10" ht="14.25" customHeight="1" x14ac:dyDescent="0.2">
      <c r="A789" s="186"/>
      <c r="E789" s="185"/>
      <c r="F789" s="183"/>
      <c r="G789" s="183"/>
      <c r="H789" s="184"/>
      <c r="I789" s="183"/>
      <c r="J789" s="183"/>
    </row>
    <row r="790" spans="1:10" ht="14.25" customHeight="1" x14ac:dyDescent="0.2">
      <c r="A790" s="186"/>
      <c r="E790" s="185"/>
      <c r="F790" s="183"/>
      <c r="G790" s="183"/>
      <c r="H790" s="184"/>
      <c r="I790" s="183"/>
      <c r="J790" s="183"/>
    </row>
    <row r="791" spans="1:10" ht="14.25" customHeight="1" x14ac:dyDescent="0.2">
      <c r="A791" s="186"/>
      <c r="E791" s="185"/>
      <c r="F791" s="183"/>
      <c r="G791" s="183"/>
      <c r="H791" s="184"/>
      <c r="I791" s="183"/>
      <c r="J791" s="183"/>
    </row>
    <row r="792" spans="1:10" ht="14.25" customHeight="1" x14ac:dyDescent="0.2">
      <c r="A792" s="186"/>
      <c r="E792" s="185"/>
      <c r="F792" s="183"/>
      <c r="G792" s="183"/>
      <c r="H792" s="184"/>
      <c r="I792" s="183"/>
      <c r="J792" s="183"/>
    </row>
    <row r="793" spans="1:10" ht="14.25" customHeight="1" x14ac:dyDescent="0.2">
      <c r="A793" s="186"/>
      <c r="E793" s="185"/>
      <c r="F793" s="183"/>
      <c r="G793" s="183"/>
      <c r="H793" s="184"/>
      <c r="I793" s="183"/>
      <c r="J793" s="183"/>
    </row>
    <row r="794" spans="1:10" ht="14.25" customHeight="1" x14ac:dyDescent="0.2">
      <c r="A794" s="186"/>
      <c r="E794" s="185"/>
      <c r="F794" s="183"/>
      <c r="G794" s="183"/>
      <c r="H794" s="184"/>
      <c r="I794" s="183"/>
      <c r="J794" s="183"/>
    </row>
    <row r="795" spans="1:10" ht="14.25" customHeight="1" x14ac:dyDescent="0.2">
      <c r="A795" s="186"/>
      <c r="E795" s="185"/>
      <c r="F795" s="183"/>
      <c r="G795" s="183"/>
      <c r="H795" s="184"/>
      <c r="I795" s="183"/>
      <c r="J795" s="183"/>
    </row>
    <row r="796" spans="1:10" ht="14.25" customHeight="1" x14ac:dyDescent="0.2">
      <c r="A796" s="186"/>
      <c r="E796" s="185"/>
      <c r="F796" s="183"/>
      <c r="G796" s="183"/>
      <c r="H796" s="184"/>
      <c r="I796" s="183"/>
      <c r="J796" s="183"/>
    </row>
    <row r="797" spans="1:10" ht="14.25" customHeight="1" x14ac:dyDescent="0.2">
      <c r="A797" s="186"/>
      <c r="E797" s="185"/>
      <c r="F797" s="183"/>
      <c r="G797" s="183"/>
      <c r="H797" s="184"/>
      <c r="I797" s="183"/>
      <c r="J797" s="183"/>
    </row>
    <row r="798" spans="1:10" ht="14.25" customHeight="1" x14ac:dyDescent="0.2">
      <c r="A798" s="186"/>
      <c r="E798" s="185"/>
      <c r="F798" s="183"/>
      <c r="G798" s="183"/>
      <c r="H798" s="184"/>
      <c r="I798" s="183"/>
      <c r="J798" s="183"/>
    </row>
    <row r="799" spans="1:10" ht="14.25" customHeight="1" x14ac:dyDescent="0.2">
      <c r="A799" s="186"/>
      <c r="E799" s="185"/>
      <c r="F799" s="183"/>
      <c r="G799" s="183"/>
      <c r="H799" s="184"/>
      <c r="I799" s="183"/>
      <c r="J799" s="183"/>
    </row>
    <row r="800" spans="1:10" ht="14.25" customHeight="1" x14ac:dyDescent="0.2">
      <c r="A800" s="186"/>
      <c r="E800" s="185"/>
      <c r="F800" s="183"/>
      <c r="G800" s="183"/>
      <c r="H800" s="184"/>
      <c r="I800" s="183"/>
      <c r="J800" s="183"/>
    </row>
    <row r="801" spans="1:10" ht="14.25" customHeight="1" x14ac:dyDescent="0.2">
      <c r="A801" s="186"/>
      <c r="E801" s="185"/>
      <c r="F801" s="183"/>
      <c r="G801" s="183"/>
      <c r="H801" s="184"/>
      <c r="I801" s="183"/>
      <c r="J801" s="183"/>
    </row>
    <row r="802" spans="1:10" ht="14.25" customHeight="1" x14ac:dyDescent="0.2">
      <c r="A802" s="186"/>
      <c r="E802" s="185"/>
      <c r="F802" s="183"/>
      <c r="G802" s="183"/>
      <c r="H802" s="184"/>
      <c r="I802" s="183"/>
      <c r="J802" s="183"/>
    </row>
    <row r="803" spans="1:10" ht="14.25" customHeight="1" x14ac:dyDescent="0.2">
      <c r="A803" s="186"/>
      <c r="E803" s="185"/>
      <c r="F803" s="183"/>
      <c r="G803" s="183"/>
      <c r="H803" s="184"/>
      <c r="I803" s="183"/>
      <c r="J803" s="183"/>
    </row>
    <row r="804" spans="1:10" ht="14.25" customHeight="1" x14ac:dyDescent="0.2">
      <c r="A804" s="186"/>
      <c r="E804" s="185"/>
      <c r="F804" s="183"/>
      <c r="G804" s="183"/>
      <c r="H804" s="184"/>
      <c r="I804" s="183"/>
      <c r="J804" s="183"/>
    </row>
    <row r="805" spans="1:10" ht="14.25" customHeight="1" x14ac:dyDescent="0.2">
      <c r="A805" s="186"/>
      <c r="E805" s="185"/>
      <c r="F805" s="183"/>
      <c r="G805" s="183"/>
      <c r="H805" s="184"/>
      <c r="I805" s="183"/>
      <c r="J805" s="183"/>
    </row>
    <row r="806" spans="1:10" ht="14.25" customHeight="1" x14ac:dyDescent="0.2">
      <c r="A806" s="186"/>
      <c r="E806" s="185"/>
      <c r="F806" s="183"/>
      <c r="G806" s="183"/>
      <c r="H806" s="184"/>
      <c r="I806" s="183"/>
      <c r="J806" s="183"/>
    </row>
    <row r="807" spans="1:10" ht="14.25" customHeight="1" x14ac:dyDescent="0.2">
      <c r="A807" s="186"/>
      <c r="E807" s="185"/>
      <c r="F807" s="183"/>
      <c r="G807" s="183"/>
      <c r="H807" s="184"/>
      <c r="I807" s="183"/>
      <c r="J807" s="183"/>
    </row>
    <row r="808" spans="1:10" ht="14.25" customHeight="1" x14ac:dyDescent="0.2">
      <c r="A808" s="186"/>
      <c r="E808" s="185"/>
      <c r="F808" s="183"/>
      <c r="G808" s="183"/>
      <c r="H808" s="184"/>
      <c r="I808" s="183"/>
      <c r="J808" s="183"/>
    </row>
    <row r="809" spans="1:10" ht="14.25" customHeight="1" x14ac:dyDescent="0.2">
      <c r="A809" s="186"/>
      <c r="E809" s="185"/>
      <c r="F809" s="183"/>
      <c r="G809" s="183"/>
      <c r="H809" s="184"/>
      <c r="I809" s="183"/>
      <c r="J809" s="183"/>
    </row>
    <row r="810" spans="1:10" ht="14.25" customHeight="1" x14ac:dyDescent="0.2">
      <c r="A810" s="186"/>
      <c r="E810" s="185"/>
      <c r="F810" s="183"/>
      <c r="G810" s="183"/>
      <c r="H810" s="184"/>
      <c r="I810" s="183"/>
      <c r="J810" s="183"/>
    </row>
    <row r="811" spans="1:10" ht="14.25" customHeight="1" x14ac:dyDescent="0.2">
      <c r="A811" s="186"/>
      <c r="E811" s="185"/>
      <c r="F811" s="183"/>
      <c r="G811" s="183"/>
      <c r="H811" s="184"/>
      <c r="I811" s="183"/>
      <c r="J811" s="183"/>
    </row>
    <row r="812" spans="1:10" ht="14.25" customHeight="1" x14ac:dyDescent="0.2">
      <c r="A812" s="186"/>
      <c r="E812" s="185"/>
      <c r="F812" s="183"/>
      <c r="G812" s="183"/>
      <c r="H812" s="184"/>
      <c r="I812" s="183"/>
      <c r="J812" s="183"/>
    </row>
    <row r="813" spans="1:10" ht="14.25" customHeight="1" x14ac:dyDescent="0.2">
      <c r="A813" s="186"/>
      <c r="E813" s="185"/>
      <c r="F813" s="183"/>
      <c r="G813" s="183"/>
      <c r="H813" s="184"/>
      <c r="I813" s="183"/>
      <c r="J813" s="183"/>
    </row>
    <row r="814" spans="1:10" ht="14.25" customHeight="1" x14ac:dyDescent="0.2">
      <c r="A814" s="186"/>
      <c r="E814" s="185"/>
      <c r="F814" s="183"/>
      <c r="G814" s="183"/>
      <c r="H814" s="184"/>
      <c r="I814" s="183"/>
      <c r="J814" s="183"/>
    </row>
    <row r="815" spans="1:10" ht="14.25" customHeight="1" x14ac:dyDescent="0.2">
      <c r="A815" s="186"/>
      <c r="E815" s="185"/>
      <c r="F815" s="183"/>
      <c r="G815" s="183"/>
      <c r="H815" s="184"/>
      <c r="I815" s="183"/>
      <c r="J815" s="183"/>
    </row>
    <row r="816" spans="1:10" ht="14.25" customHeight="1" x14ac:dyDescent="0.2">
      <c r="A816" s="186"/>
      <c r="E816" s="185"/>
      <c r="F816" s="183"/>
      <c r="G816" s="183"/>
      <c r="H816" s="184"/>
      <c r="I816" s="183"/>
      <c r="J816" s="183"/>
    </row>
    <row r="817" spans="1:10" ht="14.25" customHeight="1" x14ac:dyDescent="0.2">
      <c r="A817" s="186"/>
      <c r="E817" s="185"/>
      <c r="F817" s="183"/>
      <c r="G817" s="183"/>
      <c r="H817" s="184"/>
      <c r="I817" s="183"/>
      <c r="J817" s="183"/>
    </row>
    <row r="818" spans="1:10" ht="14.25" customHeight="1" x14ac:dyDescent="0.2">
      <c r="A818" s="186"/>
      <c r="E818" s="185"/>
      <c r="F818" s="183"/>
      <c r="G818" s="183"/>
      <c r="H818" s="184"/>
      <c r="I818" s="183"/>
      <c r="J818" s="183"/>
    </row>
    <row r="819" spans="1:10" ht="14.25" customHeight="1" x14ac:dyDescent="0.2">
      <c r="A819" s="186"/>
      <c r="E819" s="185"/>
      <c r="F819" s="183"/>
      <c r="G819" s="183"/>
      <c r="H819" s="184"/>
      <c r="I819" s="183"/>
      <c r="J819" s="183"/>
    </row>
    <row r="820" spans="1:10" ht="14.25" customHeight="1" x14ac:dyDescent="0.2">
      <c r="A820" s="186"/>
      <c r="E820" s="185"/>
      <c r="F820" s="183"/>
      <c r="G820" s="183"/>
      <c r="H820" s="184"/>
      <c r="I820" s="183"/>
      <c r="J820" s="183"/>
    </row>
    <row r="821" spans="1:10" ht="14.25" customHeight="1" x14ac:dyDescent="0.2">
      <c r="A821" s="186"/>
      <c r="E821" s="185"/>
      <c r="F821" s="183"/>
      <c r="G821" s="183"/>
      <c r="H821" s="184"/>
      <c r="I821" s="183"/>
      <c r="J821" s="183"/>
    </row>
    <row r="822" spans="1:10" ht="14.25" customHeight="1" x14ac:dyDescent="0.2">
      <c r="A822" s="186"/>
      <c r="E822" s="185"/>
      <c r="F822" s="183"/>
      <c r="G822" s="183"/>
      <c r="H822" s="184"/>
      <c r="I822" s="183"/>
      <c r="J822" s="183"/>
    </row>
    <row r="823" spans="1:10" ht="14.25" customHeight="1" x14ac:dyDescent="0.2">
      <c r="A823" s="186"/>
      <c r="E823" s="185"/>
      <c r="F823" s="183"/>
      <c r="G823" s="183"/>
      <c r="H823" s="184"/>
      <c r="I823" s="183"/>
      <c r="J823" s="183"/>
    </row>
    <row r="824" spans="1:10" ht="14.25" customHeight="1" x14ac:dyDescent="0.2">
      <c r="A824" s="186"/>
      <c r="E824" s="185"/>
      <c r="F824" s="183"/>
      <c r="G824" s="183"/>
      <c r="H824" s="184"/>
      <c r="I824" s="183"/>
      <c r="J824" s="183"/>
    </row>
    <row r="825" spans="1:10" ht="14.25" customHeight="1" x14ac:dyDescent="0.2">
      <c r="A825" s="186"/>
      <c r="E825" s="185"/>
      <c r="F825" s="183"/>
      <c r="G825" s="183"/>
      <c r="H825" s="184"/>
      <c r="I825" s="183"/>
      <c r="J825" s="183"/>
    </row>
    <row r="826" spans="1:10" ht="14.25" customHeight="1" x14ac:dyDescent="0.2">
      <c r="A826" s="186"/>
      <c r="E826" s="185"/>
      <c r="F826" s="183"/>
      <c r="G826" s="183"/>
      <c r="H826" s="184"/>
      <c r="I826" s="183"/>
      <c r="J826" s="183"/>
    </row>
    <row r="827" spans="1:10" ht="14.25" customHeight="1" x14ac:dyDescent="0.2">
      <c r="A827" s="186"/>
      <c r="E827" s="185"/>
      <c r="F827" s="183"/>
      <c r="G827" s="183"/>
      <c r="H827" s="184"/>
      <c r="I827" s="183"/>
      <c r="J827" s="183"/>
    </row>
    <row r="828" spans="1:10" ht="14.25" customHeight="1" x14ac:dyDescent="0.2">
      <c r="A828" s="186"/>
      <c r="E828" s="185"/>
      <c r="F828" s="183"/>
      <c r="G828" s="183"/>
      <c r="H828" s="184"/>
      <c r="I828" s="183"/>
      <c r="J828" s="183"/>
    </row>
    <row r="829" spans="1:10" ht="14.25" customHeight="1" x14ac:dyDescent="0.2">
      <c r="A829" s="186"/>
      <c r="E829" s="185"/>
      <c r="F829" s="183"/>
      <c r="G829" s="183"/>
      <c r="H829" s="184"/>
      <c r="I829" s="183"/>
      <c r="J829" s="183"/>
    </row>
    <row r="830" spans="1:10" ht="14.25" customHeight="1" x14ac:dyDescent="0.2">
      <c r="A830" s="186"/>
      <c r="E830" s="185"/>
      <c r="F830" s="183"/>
      <c r="G830" s="183"/>
      <c r="H830" s="184"/>
      <c r="I830" s="183"/>
      <c r="J830" s="183"/>
    </row>
    <row r="831" spans="1:10" ht="14.25" customHeight="1" x14ac:dyDescent="0.2">
      <c r="A831" s="186"/>
      <c r="E831" s="185"/>
      <c r="F831" s="183"/>
      <c r="G831" s="183"/>
      <c r="H831" s="184"/>
      <c r="I831" s="183"/>
      <c r="J831" s="183"/>
    </row>
    <row r="832" spans="1:10" ht="14.25" customHeight="1" x14ac:dyDescent="0.2">
      <c r="A832" s="186"/>
      <c r="E832" s="185"/>
      <c r="F832" s="183"/>
      <c r="G832" s="183"/>
      <c r="H832" s="184"/>
      <c r="I832" s="183"/>
      <c r="J832" s="183"/>
    </row>
    <row r="833" spans="1:10" ht="14.25" customHeight="1" x14ac:dyDescent="0.2">
      <c r="A833" s="186"/>
      <c r="E833" s="185"/>
      <c r="F833" s="183"/>
      <c r="G833" s="183"/>
      <c r="H833" s="184"/>
      <c r="I833" s="183"/>
      <c r="J833" s="183"/>
    </row>
    <row r="834" spans="1:10" ht="14.25" customHeight="1" x14ac:dyDescent="0.2">
      <c r="A834" s="186"/>
      <c r="E834" s="185"/>
      <c r="F834" s="183"/>
      <c r="G834" s="183"/>
      <c r="H834" s="184"/>
      <c r="I834" s="183"/>
      <c r="J834" s="183"/>
    </row>
    <row r="835" spans="1:10" ht="14.25" customHeight="1" x14ac:dyDescent="0.2">
      <c r="A835" s="186"/>
      <c r="E835" s="185"/>
      <c r="F835" s="183"/>
      <c r="G835" s="183"/>
      <c r="H835" s="184"/>
      <c r="I835" s="183"/>
      <c r="J835" s="183"/>
    </row>
    <row r="836" spans="1:10" ht="14.25" customHeight="1" x14ac:dyDescent="0.2">
      <c r="A836" s="186"/>
      <c r="E836" s="185"/>
      <c r="F836" s="183"/>
      <c r="G836" s="183"/>
      <c r="H836" s="184"/>
      <c r="I836" s="183"/>
      <c r="J836" s="183"/>
    </row>
    <row r="837" spans="1:10" ht="14.25" customHeight="1" x14ac:dyDescent="0.2">
      <c r="A837" s="186"/>
      <c r="E837" s="185"/>
      <c r="F837" s="183"/>
      <c r="G837" s="183"/>
      <c r="H837" s="184"/>
      <c r="I837" s="183"/>
      <c r="J837" s="183"/>
    </row>
    <row r="838" spans="1:10" ht="14.25" customHeight="1" x14ac:dyDescent="0.2">
      <c r="A838" s="186"/>
      <c r="E838" s="185"/>
      <c r="F838" s="183"/>
      <c r="G838" s="183"/>
      <c r="H838" s="184"/>
      <c r="I838" s="183"/>
      <c r="J838" s="183"/>
    </row>
    <row r="839" spans="1:10" ht="14.25" customHeight="1" x14ac:dyDescent="0.2">
      <c r="A839" s="186"/>
      <c r="E839" s="185"/>
      <c r="F839" s="183"/>
      <c r="G839" s="183"/>
      <c r="H839" s="184"/>
      <c r="I839" s="183"/>
      <c r="J839" s="183"/>
    </row>
    <row r="840" spans="1:10" ht="14.25" customHeight="1" x14ac:dyDescent="0.2">
      <c r="A840" s="186"/>
      <c r="E840" s="185"/>
      <c r="F840" s="183"/>
      <c r="G840" s="183"/>
      <c r="H840" s="184"/>
      <c r="I840" s="183"/>
      <c r="J840" s="183"/>
    </row>
    <row r="841" spans="1:10" ht="14.25" customHeight="1" x14ac:dyDescent="0.2">
      <c r="A841" s="186"/>
      <c r="E841" s="185"/>
      <c r="F841" s="183"/>
      <c r="G841" s="183"/>
      <c r="H841" s="184"/>
      <c r="I841" s="183"/>
      <c r="J841" s="183"/>
    </row>
    <row r="842" spans="1:10" ht="14.25" customHeight="1" x14ac:dyDescent="0.2">
      <c r="A842" s="186"/>
      <c r="E842" s="185"/>
      <c r="F842" s="183"/>
      <c r="G842" s="183"/>
      <c r="H842" s="184"/>
      <c r="I842" s="183"/>
      <c r="J842" s="183"/>
    </row>
    <row r="843" spans="1:10" ht="14.25" customHeight="1" x14ac:dyDescent="0.2">
      <c r="A843" s="186"/>
      <c r="E843" s="185"/>
      <c r="F843" s="183"/>
      <c r="G843" s="183"/>
      <c r="H843" s="184"/>
      <c r="I843" s="183"/>
      <c r="J843" s="183"/>
    </row>
    <row r="844" spans="1:10" ht="14.25" customHeight="1" x14ac:dyDescent="0.2">
      <c r="A844" s="186"/>
      <c r="E844" s="185"/>
      <c r="F844" s="183"/>
      <c r="G844" s="183"/>
      <c r="H844" s="184"/>
      <c r="I844" s="183"/>
      <c r="J844" s="183"/>
    </row>
    <row r="845" spans="1:10" ht="14.25" customHeight="1" x14ac:dyDescent="0.2">
      <c r="A845" s="186"/>
      <c r="E845" s="185"/>
      <c r="F845" s="183"/>
      <c r="G845" s="183"/>
      <c r="H845" s="184"/>
      <c r="I845" s="183"/>
      <c r="J845" s="183"/>
    </row>
    <row r="846" spans="1:10" ht="14.25" customHeight="1" x14ac:dyDescent="0.2">
      <c r="A846" s="186"/>
      <c r="E846" s="185"/>
      <c r="F846" s="183"/>
      <c r="G846" s="183"/>
      <c r="H846" s="184"/>
      <c r="I846" s="183"/>
      <c r="J846" s="183"/>
    </row>
    <row r="847" spans="1:10" ht="14.25" customHeight="1" x14ac:dyDescent="0.2">
      <c r="A847" s="186"/>
      <c r="E847" s="185"/>
      <c r="F847" s="183"/>
      <c r="G847" s="183"/>
      <c r="H847" s="184"/>
      <c r="I847" s="183"/>
      <c r="J847" s="183"/>
    </row>
    <row r="848" spans="1:10" ht="14.25" customHeight="1" x14ac:dyDescent="0.2">
      <c r="A848" s="186"/>
      <c r="E848" s="185"/>
      <c r="F848" s="183"/>
      <c r="G848" s="183"/>
      <c r="H848" s="184"/>
      <c r="I848" s="183"/>
      <c r="J848" s="183"/>
    </row>
    <row r="849" spans="1:10" ht="14.25" customHeight="1" x14ac:dyDescent="0.2">
      <c r="A849" s="186"/>
      <c r="E849" s="185"/>
      <c r="F849" s="183"/>
      <c r="G849" s="183"/>
      <c r="H849" s="184"/>
      <c r="I849" s="183"/>
      <c r="J849" s="183"/>
    </row>
    <row r="850" spans="1:10" ht="14.25" customHeight="1" x14ac:dyDescent="0.2">
      <c r="A850" s="186"/>
      <c r="E850" s="185"/>
      <c r="F850" s="183"/>
      <c r="G850" s="183"/>
      <c r="H850" s="184"/>
      <c r="I850" s="183"/>
      <c r="J850" s="183"/>
    </row>
    <row r="851" spans="1:10" ht="14.25" customHeight="1" x14ac:dyDescent="0.2">
      <c r="A851" s="186"/>
      <c r="E851" s="185"/>
      <c r="F851" s="183"/>
      <c r="G851" s="183"/>
      <c r="H851" s="184"/>
      <c r="I851" s="183"/>
      <c r="J851" s="183"/>
    </row>
    <row r="852" spans="1:10" ht="14.25" customHeight="1" x14ac:dyDescent="0.2">
      <c r="A852" s="186"/>
      <c r="E852" s="185"/>
      <c r="F852" s="183"/>
      <c r="G852" s="183"/>
      <c r="H852" s="184"/>
      <c r="I852" s="183"/>
      <c r="J852" s="183"/>
    </row>
    <row r="853" spans="1:10" ht="14.25" customHeight="1" x14ac:dyDescent="0.2">
      <c r="A853" s="186"/>
      <c r="E853" s="185"/>
      <c r="F853" s="183"/>
      <c r="G853" s="183"/>
      <c r="H853" s="184"/>
      <c r="I853" s="183"/>
      <c r="J853" s="183"/>
    </row>
    <row r="854" spans="1:10" ht="14.25" customHeight="1" x14ac:dyDescent="0.2">
      <c r="A854" s="186"/>
      <c r="E854" s="185"/>
      <c r="F854" s="183"/>
      <c r="G854" s="183"/>
      <c r="H854" s="184"/>
      <c r="I854" s="183"/>
      <c r="J854" s="183"/>
    </row>
    <row r="855" spans="1:10" ht="14.25" customHeight="1" x14ac:dyDescent="0.2">
      <c r="A855" s="186"/>
      <c r="E855" s="185"/>
      <c r="F855" s="183"/>
      <c r="G855" s="183"/>
      <c r="H855" s="184"/>
      <c r="I855" s="183"/>
      <c r="J855" s="183"/>
    </row>
    <row r="856" spans="1:10" ht="14.25" customHeight="1" x14ac:dyDescent="0.2">
      <c r="A856" s="186"/>
      <c r="E856" s="185"/>
      <c r="F856" s="183"/>
      <c r="G856" s="183"/>
      <c r="H856" s="184"/>
      <c r="I856" s="183"/>
      <c r="J856" s="183"/>
    </row>
    <row r="857" spans="1:10" ht="14.25" customHeight="1" x14ac:dyDescent="0.2">
      <c r="A857" s="186"/>
      <c r="E857" s="185"/>
      <c r="F857" s="183"/>
      <c r="G857" s="183"/>
      <c r="H857" s="184"/>
      <c r="I857" s="183"/>
      <c r="J857" s="183"/>
    </row>
    <row r="858" spans="1:10" ht="14.25" customHeight="1" x14ac:dyDescent="0.2">
      <c r="A858" s="186"/>
      <c r="E858" s="185"/>
      <c r="F858" s="183"/>
      <c r="G858" s="183"/>
      <c r="H858" s="184"/>
      <c r="I858" s="183"/>
      <c r="J858" s="183"/>
    </row>
    <row r="859" spans="1:10" ht="14.25" customHeight="1" x14ac:dyDescent="0.2">
      <c r="A859" s="186"/>
      <c r="E859" s="185"/>
      <c r="F859" s="183"/>
      <c r="G859" s="183"/>
      <c r="H859" s="184"/>
      <c r="I859" s="183"/>
      <c r="J859" s="183"/>
    </row>
    <row r="860" spans="1:10" ht="14.25" customHeight="1" x14ac:dyDescent="0.2">
      <c r="A860" s="186"/>
      <c r="E860" s="185"/>
      <c r="F860" s="183"/>
      <c r="G860" s="183"/>
      <c r="H860" s="184"/>
      <c r="I860" s="183"/>
      <c r="J860" s="183"/>
    </row>
    <row r="861" spans="1:10" ht="14.25" customHeight="1" x14ac:dyDescent="0.2">
      <c r="A861" s="186"/>
      <c r="E861" s="185"/>
      <c r="F861" s="183"/>
      <c r="G861" s="183"/>
      <c r="H861" s="184"/>
      <c r="I861" s="183"/>
      <c r="J861" s="183"/>
    </row>
    <row r="862" spans="1:10" ht="14.25" customHeight="1" x14ac:dyDescent="0.2">
      <c r="A862" s="186"/>
      <c r="E862" s="185"/>
      <c r="F862" s="183"/>
      <c r="G862" s="183"/>
      <c r="H862" s="184"/>
      <c r="I862" s="183"/>
      <c r="J862" s="183"/>
    </row>
    <row r="863" spans="1:10" ht="14.25" customHeight="1" x14ac:dyDescent="0.2">
      <c r="A863" s="186"/>
      <c r="E863" s="185"/>
      <c r="F863" s="183"/>
      <c r="G863" s="183"/>
      <c r="H863" s="184"/>
      <c r="I863" s="183"/>
      <c r="J863" s="183"/>
    </row>
    <row r="864" spans="1:10" ht="14.25" customHeight="1" x14ac:dyDescent="0.2">
      <c r="A864" s="186"/>
      <c r="E864" s="185"/>
      <c r="F864" s="183"/>
      <c r="G864" s="183"/>
      <c r="H864" s="184"/>
      <c r="I864" s="183"/>
      <c r="J864" s="183"/>
    </row>
    <row r="865" spans="1:10" ht="14.25" customHeight="1" x14ac:dyDescent="0.2">
      <c r="A865" s="186"/>
      <c r="E865" s="185"/>
      <c r="F865" s="183"/>
      <c r="G865" s="183"/>
      <c r="H865" s="184"/>
      <c r="I865" s="183"/>
      <c r="J865" s="183"/>
    </row>
    <row r="866" spans="1:10" ht="14.25" customHeight="1" x14ac:dyDescent="0.2">
      <c r="A866" s="186"/>
      <c r="E866" s="185"/>
      <c r="F866" s="183"/>
      <c r="G866" s="183"/>
      <c r="H866" s="184"/>
      <c r="I866" s="183"/>
      <c r="J866" s="183"/>
    </row>
    <row r="867" spans="1:10" ht="14.25" customHeight="1" x14ac:dyDescent="0.2">
      <c r="A867" s="186"/>
      <c r="E867" s="185"/>
      <c r="F867" s="183"/>
      <c r="G867" s="183"/>
      <c r="H867" s="184"/>
      <c r="I867" s="183"/>
      <c r="J867" s="183"/>
    </row>
    <row r="868" spans="1:10" ht="14.25" customHeight="1" x14ac:dyDescent="0.2">
      <c r="A868" s="186"/>
      <c r="E868" s="185"/>
      <c r="F868" s="183"/>
      <c r="G868" s="183"/>
      <c r="H868" s="184"/>
      <c r="I868" s="183"/>
      <c r="J868" s="183"/>
    </row>
    <row r="869" spans="1:10" ht="14.25" customHeight="1" x14ac:dyDescent="0.2">
      <c r="A869" s="186"/>
      <c r="E869" s="185"/>
      <c r="F869" s="183"/>
      <c r="G869" s="183"/>
      <c r="H869" s="184"/>
      <c r="I869" s="183"/>
      <c r="J869" s="183"/>
    </row>
    <row r="870" spans="1:10" ht="14.25" customHeight="1" x14ac:dyDescent="0.2">
      <c r="A870" s="186"/>
      <c r="E870" s="185"/>
      <c r="F870" s="183"/>
      <c r="G870" s="183"/>
      <c r="H870" s="184"/>
      <c r="I870" s="183"/>
      <c r="J870" s="183"/>
    </row>
    <row r="871" spans="1:10" ht="14.25" customHeight="1" x14ac:dyDescent="0.2">
      <c r="A871" s="186"/>
      <c r="E871" s="185"/>
      <c r="F871" s="183"/>
      <c r="G871" s="183"/>
      <c r="H871" s="184"/>
      <c r="I871" s="183"/>
      <c r="J871" s="183"/>
    </row>
    <row r="872" spans="1:10" ht="14.25" customHeight="1" x14ac:dyDescent="0.2">
      <c r="A872" s="186"/>
      <c r="E872" s="185"/>
      <c r="F872" s="183"/>
      <c r="G872" s="183"/>
      <c r="H872" s="184"/>
      <c r="I872" s="183"/>
      <c r="J872" s="183"/>
    </row>
    <row r="873" spans="1:10" ht="14.25" customHeight="1" x14ac:dyDescent="0.2">
      <c r="A873" s="186"/>
      <c r="E873" s="185"/>
      <c r="F873" s="183"/>
      <c r="G873" s="183"/>
      <c r="H873" s="184"/>
      <c r="I873" s="183"/>
      <c r="J873" s="183"/>
    </row>
    <row r="874" spans="1:10" ht="14.25" customHeight="1" x14ac:dyDescent="0.2">
      <c r="A874" s="186"/>
      <c r="E874" s="185"/>
      <c r="F874" s="183"/>
      <c r="G874" s="183"/>
      <c r="H874" s="184"/>
      <c r="I874" s="183"/>
      <c r="J874" s="183"/>
    </row>
    <row r="875" spans="1:10" ht="14.25" customHeight="1" x14ac:dyDescent="0.2">
      <c r="A875" s="186"/>
      <c r="E875" s="185"/>
      <c r="F875" s="183"/>
      <c r="G875" s="183"/>
      <c r="H875" s="184"/>
      <c r="I875" s="183"/>
      <c r="J875" s="183"/>
    </row>
    <row r="876" spans="1:10" ht="14.25" customHeight="1" x14ac:dyDescent="0.2">
      <c r="A876" s="186"/>
      <c r="E876" s="185"/>
      <c r="F876" s="183"/>
      <c r="G876" s="183"/>
      <c r="H876" s="184"/>
      <c r="I876" s="183"/>
      <c r="J876" s="183"/>
    </row>
    <row r="877" spans="1:10" ht="14.25" customHeight="1" x14ac:dyDescent="0.2">
      <c r="A877" s="186"/>
      <c r="E877" s="185"/>
      <c r="F877" s="183"/>
      <c r="G877" s="183"/>
      <c r="H877" s="184"/>
      <c r="I877" s="183"/>
      <c r="J877" s="183"/>
    </row>
    <row r="878" spans="1:10" ht="14.25" customHeight="1" x14ac:dyDescent="0.2">
      <c r="A878" s="186"/>
      <c r="E878" s="185"/>
      <c r="F878" s="183"/>
      <c r="G878" s="183"/>
      <c r="H878" s="184"/>
      <c r="I878" s="183"/>
      <c r="J878" s="183"/>
    </row>
    <row r="879" spans="1:10" ht="14.25" customHeight="1" x14ac:dyDescent="0.2">
      <c r="A879" s="186"/>
      <c r="E879" s="185"/>
      <c r="F879" s="183"/>
      <c r="G879" s="183"/>
      <c r="H879" s="184"/>
      <c r="I879" s="183"/>
      <c r="J879" s="183"/>
    </row>
    <row r="880" spans="1:10" ht="14.25" customHeight="1" x14ac:dyDescent="0.2">
      <c r="A880" s="186"/>
      <c r="E880" s="185"/>
      <c r="F880" s="183"/>
      <c r="G880" s="183"/>
      <c r="H880" s="184"/>
      <c r="I880" s="183"/>
      <c r="J880" s="183"/>
    </row>
    <row r="881" spans="1:10" ht="14.25" customHeight="1" x14ac:dyDescent="0.2">
      <c r="A881" s="186"/>
      <c r="E881" s="185"/>
      <c r="F881" s="183"/>
      <c r="G881" s="183"/>
      <c r="H881" s="184"/>
      <c r="I881" s="183"/>
      <c r="J881" s="183"/>
    </row>
    <row r="882" spans="1:10" ht="14.25" customHeight="1" x14ac:dyDescent="0.2">
      <c r="A882" s="186"/>
      <c r="E882" s="185"/>
      <c r="F882" s="183"/>
      <c r="G882" s="183"/>
      <c r="H882" s="184"/>
      <c r="I882" s="183"/>
      <c r="J882" s="183"/>
    </row>
    <row r="883" spans="1:10" ht="14.25" customHeight="1" x14ac:dyDescent="0.2">
      <c r="A883" s="186"/>
      <c r="E883" s="185"/>
      <c r="F883" s="183"/>
      <c r="G883" s="183"/>
      <c r="H883" s="184"/>
      <c r="I883" s="183"/>
      <c r="J883" s="183"/>
    </row>
    <row r="884" spans="1:10" ht="14.25" customHeight="1" x14ac:dyDescent="0.2">
      <c r="A884" s="186"/>
      <c r="E884" s="185"/>
      <c r="F884" s="183"/>
      <c r="G884" s="183"/>
      <c r="H884" s="184"/>
      <c r="I884" s="183"/>
      <c r="J884" s="183"/>
    </row>
    <row r="885" spans="1:10" ht="14.25" customHeight="1" x14ac:dyDescent="0.2">
      <c r="A885" s="186"/>
      <c r="E885" s="185"/>
      <c r="F885" s="183"/>
      <c r="G885" s="183"/>
      <c r="H885" s="184"/>
      <c r="I885" s="183"/>
      <c r="J885" s="183"/>
    </row>
    <row r="886" spans="1:10" ht="14.25" customHeight="1" x14ac:dyDescent="0.2">
      <c r="A886" s="186"/>
      <c r="E886" s="185"/>
      <c r="F886" s="183"/>
      <c r="G886" s="183"/>
      <c r="H886" s="184"/>
      <c r="I886" s="183"/>
      <c r="J886" s="183"/>
    </row>
    <row r="887" spans="1:10" ht="14.25" customHeight="1" x14ac:dyDescent="0.2">
      <c r="A887" s="186"/>
      <c r="E887" s="185"/>
      <c r="F887" s="183"/>
      <c r="G887" s="183"/>
      <c r="H887" s="184"/>
      <c r="I887" s="183"/>
      <c r="J887" s="183"/>
    </row>
    <row r="888" spans="1:10" ht="14.25" customHeight="1" x14ac:dyDescent="0.2">
      <c r="A888" s="186"/>
      <c r="E888" s="185"/>
      <c r="F888" s="183"/>
      <c r="G888" s="183"/>
      <c r="H888" s="184"/>
      <c r="I888" s="183"/>
      <c r="J888" s="183"/>
    </row>
    <row r="889" spans="1:10" ht="14.25" customHeight="1" x14ac:dyDescent="0.2">
      <c r="A889" s="186"/>
      <c r="E889" s="185"/>
      <c r="F889" s="183"/>
      <c r="G889" s="183"/>
      <c r="H889" s="184"/>
      <c r="I889" s="183"/>
      <c r="J889" s="183"/>
    </row>
    <row r="890" spans="1:10" ht="14.25" customHeight="1" x14ac:dyDescent="0.2">
      <c r="A890" s="186"/>
      <c r="E890" s="185"/>
      <c r="F890" s="183"/>
      <c r="G890" s="183"/>
      <c r="H890" s="184"/>
      <c r="I890" s="183"/>
      <c r="J890" s="183"/>
    </row>
    <row r="891" spans="1:10" ht="14.25" customHeight="1" x14ac:dyDescent="0.2">
      <c r="A891" s="186"/>
      <c r="E891" s="185"/>
      <c r="F891" s="183"/>
      <c r="G891" s="183"/>
      <c r="H891" s="184"/>
      <c r="I891" s="183"/>
      <c r="J891" s="183"/>
    </row>
    <row r="892" spans="1:10" ht="14.25" customHeight="1" x14ac:dyDescent="0.2">
      <c r="A892" s="186"/>
      <c r="E892" s="185"/>
      <c r="F892" s="183"/>
      <c r="G892" s="183"/>
      <c r="H892" s="184"/>
      <c r="I892" s="183"/>
      <c r="J892" s="183"/>
    </row>
    <row r="893" spans="1:10" ht="14.25" customHeight="1" x14ac:dyDescent="0.2">
      <c r="A893" s="186"/>
      <c r="E893" s="185"/>
      <c r="F893" s="183"/>
      <c r="G893" s="183"/>
      <c r="H893" s="184"/>
      <c r="I893" s="183"/>
      <c r="J893" s="183"/>
    </row>
    <row r="894" spans="1:10" ht="14.25" customHeight="1" x14ac:dyDescent="0.2">
      <c r="A894" s="186"/>
      <c r="E894" s="185"/>
      <c r="F894" s="183"/>
      <c r="G894" s="183"/>
      <c r="H894" s="184"/>
      <c r="I894" s="183"/>
      <c r="J894" s="183"/>
    </row>
    <row r="895" spans="1:10" ht="14.25" customHeight="1" x14ac:dyDescent="0.2">
      <c r="A895" s="186"/>
      <c r="E895" s="185"/>
      <c r="F895" s="183"/>
      <c r="G895" s="183"/>
      <c r="H895" s="184"/>
      <c r="I895" s="183"/>
      <c r="J895" s="183"/>
    </row>
    <row r="896" spans="1:10" ht="14.25" customHeight="1" x14ac:dyDescent="0.2">
      <c r="A896" s="186"/>
      <c r="E896" s="185"/>
      <c r="F896" s="183"/>
      <c r="G896" s="183"/>
      <c r="H896" s="184"/>
      <c r="I896" s="183"/>
      <c r="J896" s="183"/>
    </row>
    <row r="897" spans="1:10" ht="14.25" customHeight="1" x14ac:dyDescent="0.2">
      <c r="A897" s="186"/>
      <c r="E897" s="185"/>
      <c r="F897" s="183"/>
      <c r="G897" s="183"/>
      <c r="H897" s="184"/>
      <c r="I897" s="183"/>
      <c r="J897" s="183"/>
    </row>
    <row r="898" spans="1:10" ht="14.25" customHeight="1" x14ac:dyDescent="0.2">
      <c r="A898" s="186"/>
      <c r="E898" s="185"/>
      <c r="F898" s="183"/>
      <c r="G898" s="183"/>
      <c r="H898" s="184"/>
      <c r="I898" s="183"/>
      <c r="J898" s="183"/>
    </row>
    <row r="899" spans="1:10" ht="14.25" customHeight="1" x14ac:dyDescent="0.2">
      <c r="A899" s="186"/>
      <c r="E899" s="185"/>
      <c r="F899" s="183"/>
      <c r="G899" s="183"/>
      <c r="H899" s="184"/>
      <c r="I899" s="183"/>
      <c r="J899" s="183"/>
    </row>
    <row r="900" spans="1:10" ht="14.25" customHeight="1" x14ac:dyDescent="0.2">
      <c r="A900" s="186"/>
      <c r="E900" s="185"/>
      <c r="F900" s="183"/>
      <c r="G900" s="183"/>
      <c r="H900" s="184"/>
      <c r="I900" s="183"/>
      <c r="J900" s="183"/>
    </row>
    <row r="901" spans="1:10" ht="14.25" customHeight="1" x14ac:dyDescent="0.2">
      <c r="A901" s="186"/>
      <c r="E901" s="185"/>
      <c r="F901" s="183"/>
      <c r="G901" s="183"/>
      <c r="H901" s="184"/>
      <c r="I901" s="183"/>
      <c r="J901" s="183"/>
    </row>
    <row r="902" spans="1:10" ht="14.25" customHeight="1" x14ac:dyDescent="0.2">
      <c r="A902" s="186"/>
      <c r="E902" s="185"/>
      <c r="F902" s="183"/>
      <c r="G902" s="183"/>
      <c r="H902" s="184"/>
      <c r="I902" s="183"/>
      <c r="J902" s="183"/>
    </row>
    <row r="903" spans="1:10" ht="14.25" customHeight="1" x14ac:dyDescent="0.2">
      <c r="A903" s="186"/>
      <c r="E903" s="185"/>
      <c r="F903" s="183"/>
      <c r="G903" s="183"/>
      <c r="H903" s="184"/>
      <c r="I903" s="183"/>
      <c r="J903" s="183"/>
    </row>
    <row r="904" spans="1:10" ht="14.25" customHeight="1" x14ac:dyDescent="0.2">
      <c r="A904" s="186"/>
      <c r="E904" s="185"/>
      <c r="F904" s="183"/>
      <c r="G904" s="183"/>
      <c r="H904" s="184"/>
      <c r="I904" s="183"/>
      <c r="J904" s="183"/>
    </row>
    <row r="905" spans="1:10" ht="14.25" customHeight="1" x14ac:dyDescent="0.2">
      <c r="A905" s="186"/>
      <c r="E905" s="185"/>
      <c r="F905" s="183"/>
      <c r="G905" s="183"/>
      <c r="H905" s="184"/>
      <c r="I905" s="183"/>
      <c r="J905" s="183"/>
    </row>
    <row r="906" spans="1:10" ht="14.25" customHeight="1" x14ac:dyDescent="0.2">
      <c r="A906" s="186"/>
      <c r="E906" s="185"/>
      <c r="F906" s="183"/>
      <c r="G906" s="183"/>
      <c r="H906" s="184"/>
      <c r="I906" s="183"/>
      <c r="J906" s="183"/>
    </row>
    <row r="907" spans="1:10" ht="14.25" customHeight="1" x14ac:dyDescent="0.2">
      <c r="A907" s="186"/>
      <c r="E907" s="185"/>
      <c r="F907" s="183"/>
      <c r="G907" s="183"/>
      <c r="H907" s="184"/>
      <c r="I907" s="183"/>
      <c r="J907" s="183"/>
    </row>
    <row r="908" spans="1:10" ht="14.25" customHeight="1" x14ac:dyDescent="0.2">
      <c r="A908" s="186"/>
      <c r="E908" s="185"/>
      <c r="F908" s="183"/>
      <c r="G908" s="183"/>
      <c r="H908" s="184"/>
      <c r="I908" s="183"/>
      <c r="J908" s="183"/>
    </row>
    <row r="909" spans="1:10" ht="14.25" customHeight="1" x14ac:dyDescent="0.2">
      <c r="A909" s="186"/>
      <c r="E909" s="185"/>
      <c r="F909" s="183"/>
      <c r="G909" s="183"/>
      <c r="H909" s="184"/>
      <c r="I909" s="183"/>
      <c r="J909" s="183"/>
    </row>
    <row r="910" spans="1:10" ht="14.25" customHeight="1" x14ac:dyDescent="0.2">
      <c r="A910" s="186"/>
      <c r="E910" s="185"/>
      <c r="F910" s="183"/>
      <c r="G910" s="183"/>
      <c r="H910" s="184"/>
      <c r="I910" s="183"/>
      <c r="J910" s="183"/>
    </row>
    <row r="911" spans="1:10" ht="14.25" customHeight="1" x14ac:dyDescent="0.2">
      <c r="A911" s="186"/>
      <c r="E911" s="185"/>
      <c r="F911" s="183"/>
      <c r="G911" s="183"/>
      <c r="H911" s="184"/>
      <c r="I911" s="183"/>
      <c r="J911" s="183"/>
    </row>
    <row r="912" spans="1:10" ht="14.25" customHeight="1" x14ac:dyDescent="0.2">
      <c r="A912" s="186"/>
      <c r="E912" s="185"/>
      <c r="F912" s="183"/>
      <c r="G912" s="183"/>
      <c r="H912" s="184"/>
      <c r="I912" s="183"/>
      <c r="J912" s="183"/>
    </row>
    <row r="913" spans="1:10" ht="14.25" customHeight="1" x14ac:dyDescent="0.2">
      <c r="A913" s="186"/>
      <c r="E913" s="185"/>
      <c r="F913" s="183"/>
      <c r="G913" s="183"/>
      <c r="H913" s="184"/>
      <c r="I913" s="183"/>
      <c r="J913" s="183"/>
    </row>
    <row r="914" spans="1:10" ht="14.25" customHeight="1" x14ac:dyDescent="0.2">
      <c r="A914" s="186"/>
      <c r="E914" s="185"/>
      <c r="F914" s="183"/>
      <c r="G914" s="183"/>
      <c r="H914" s="184"/>
      <c r="I914" s="183"/>
      <c r="J914" s="183"/>
    </row>
    <row r="915" spans="1:10" ht="14.25" customHeight="1" x14ac:dyDescent="0.2">
      <c r="A915" s="186"/>
      <c r="E915" s="185"/>
      <c r="F915" s="183"/>
      <c r="G915" s="183"/>
      <c r="H915" s="184"/>
      <c r="I915" s="183"/>
      <c r="J915" s="183"/>
    </row>
    <row r="916" spans="1:10" ht="14.25" customHeight="1" x14ac:dyDescent="0.2">
      <c r="A916" s="186"/>
      <c r="E916" s="185"/>
      <c r="F916" s="183"/>
      <c r="G916" s="183"/>
      <c r="H916" s="184"/>
      <c r="I916" s="183"/>
      <c r="J916" s="183"/>
    </row>
    <row r="917" spans="1:10" ht="14.25" customHeight="1" x14ac:dyDescent="0.2">
      <c r="A917" s="186"/>
      <c r="E917" s="185"/>
      <c r="F917" s="183"/>
      <c r="G917" s="183"/>
      <c r="H917" s="184"/>
      <c r="I917" s="183"/>
      <c r="J917" s="183"/>
    </row>
    <row r="918" spans="1:10" ht="14.25" customHeight="1" x14ac:dyDescent="0.2">
      <c r="A918" s="186"/>
      <c r="E918" s="185"/>
      <c r="F918" s="183"/>
      <c r="G918" s="183"/>
      <c r="H918" s="184"/>
      <c r="I918" s="183"/>
      <c r="J918" s="183"/>
    </row>
    <row r="919" spans="1:10" ht="14.25" customHeight="1" x14ac:dyDescent="0.2">
      <c r="A919" s="186"/>
      <c r="E919" s="185"/>
      <c r="F919" s="183"/>
      <c r="G919" s="183"/>
      <c r="H919" s="184"/>
      <c r="I919" s="183"/>
      <c r="J919" s="183"/>
    </row>
    <row r="920" spans="1:10" ht="14.25" customHeight="1" x14ac:dyDescent="0.2">
      <c r="A920" s="186"/>
      <c r="E920" s="185"/>
      <c r="F920" s="183"/>
      <c r="G920" s="183"/>
      <c r="H920" s="184"/>
      <c r="I920" s="183"/>
      <c r="J920" s="183"/>
    </row>
    <row r="921" spans="1:10" ht="14.25" customHeight="1" x14ac:dyDescent="0.2">
      <c r="A921" s="186"/>
      <c r="E921" s="185"/>
      <c r="F921" s="183"/>
      <c r="G921" s="183"/>
      <c r="H921" s="184"/>
      <c r="I921" s="183"/>
      <c r="J921" s="183"/>
    </row>
    <row r="922" spans="1:10" ht="14.25" customHeight="1" x14ac:dyDescent="0.2">
      <c r="A922" s="186"/>
      <c r="E922" s="185"/>
      <c r="F922" s="183"/>
      <c r="G922" s="183"/>
      <c r="H922" s="184"/>
      <c r="I922" s="183"/>
      <c r="J922" s="183"/>
    </row>
    <row r="923" spans="1:10" ht="14.25" customHeight="1" x14ac:dyDescent="0.2">
      <c r="A923" s="186"/>
      <c r="E923" s="185"/>
      <c r="F923" s="183"/>
      <c r="G923" s="183"/>
      <c r="H923" s="184"/>
      <c r="I923" s="183"/>
      <c r="J923" s="183"/>
    </row>
    <row r="924" spans="1:10" ht="14.25" customHeight="1" x14ac:dyDescent="0.2">
      <c r="A924" s="186"/>
      <c r="E924" s="185"/>
      <c r="F924" s="183"/>
      <c r="G924" s="183"/>
      <c r="H924" s="184"/>
      <c r="I924" s="183"/>
      <c r="J924" s="183"/>
    </row>
    <row r="925" spans="1:10" ht="14.25" customHeight="1" x14ac:dyDescent="0.2">
      <c r="A925" s="186"/>
      <c r="E925" s="185"/>
      <c r="F925" s="183"/>
      <c r="G925" s="183"/>
      <c r="H925" s="184"/>
      <c r="I925" s="183"/>
      <c r="J925" s="183"/>
    </row>
    <row r="926" spans="1:10" ht="14.25" customHeight="1" x14ac:dyDescent="0.2">
      <c r="A926" s="186"/>
      <c r="E926" s="185"/>
      <c r="F926" s="183"/>
      <c r="G926" s="183"/>
      <c r="H926" s="184"/>
      <c r="I926" s="183"/>
      <c r="J926" s="183"/>
    </row>
    <row r="927" spans="1:10" ht="14.25" customHeight="1" x14ac:dyDescent="0.2">
      <c r="A927" s="186"/>
      <c r="E927" s="185"/>
      <c r="F927" s="183"/>
      <c r="G927" s="183"/>
      <c r="H927" s="184"/>
      <c r="I927" s="183"/>
      <c r="J927" s="183"/>
    </row>
    <row r="928" spans="1:10" ht="14.25" customHeight="1" x14ac:dyDescent="0.2">
      <c r="A928" s="186"/>
      <c r="E928" s="185"/>
      <c r="F928" s="183"/>
      <c r="G928" s="183"/>
      <c r="H928" s="184"/>
      <c r="I928" s="183"/>
      <c r="J928" s="183"/>
    </row>
    <row r="929" spans="1:10" ht="14.25" customHeight="1" x14ac:dyDescent="0.2">
      <c r="A929" s="186"/>
      <c r="E929" s="185"/>
      <c r="F929" s="183"/>
      <c r="G929" s="183"/>
      <c r="H929" s="184"/>
      <c r="I929" s="183"/>
      <c r="J929" s="183"/>
    </row>
    <row r="930" spans="1:10" ht="14.25" customHeight="1" x14ac:dyDescent="0.2">
      <c r="A930" s="186"/>
      <c r="E930" s="185"/>
      <c r="F930" s="183"/>
      <c r="G930" s="183"/>
      <c r="H930" s="184"/>
      <c r="I930" s="183"/>
      <c r="J930" s="183"/>
    </row>
    <row r="931" spans="1:10" ht="14.25" customHeight="1" x14ac:dyDescent="0.2">
      <c r="A931" s="186"/>
      <c r="E931" s="185"/>
      <c r="F931" s="183"/>
      <c r="G931" s="183"/>
      <c r="H931" s="184"/>
      <c r="I931" s="183"/>
      <c r="J931" s="183"/>
    </row>
    <row r="932" spans="1:10" ht="14.25" customHeight="1" x14ac:dyDescent="0.2">
      <c r="A932" s="186"/>
      <c r="E932" s="185"/>
      <c r="F932" s="183"/>
      <c r="G932" s="183"/>
      <c r="H932" s="184"/>
      <c r="I932" s="183"/>
      <c r="J932" s="183"/>
    </row>
    <row r="933" spans="1:10" ht="14.25" customHeight="1" x14ac:dyDescent="0.2">
      <c r="A933" s="186"/>
      <c r="E933" s="185"/>
      <c r="F933" s="183"/>
      <c r="G933" s="183"/>
      <c r="H933" s="184"/>
      <c r="I933" s="183"/>
      <c r="J933" s="183"/>
    </row>
    <row r="934" spans="1:10" ht="14.25" customHeight="1" x14ac:dyDescent="0.2">
      <c r="A934" s="186"/>
      <c r="E934" s="185"/>
      <c r="F934" s="183"/>
      <c r="G934" s="183"/>
      <c r="H934" s="184"/>
      <c r="I934" s="183"/>
      <c r="J934" s="183"/>
    </row>
    <row r="935" spans="1:10" ht="14.25" customHeight="1" x14ac:dyDescent="0.2">
      <c r="A935" s="186"/>
      <c r="E935" s="185"/>
      <c r="F935" s="183"/>
      <c r="G935" s="183"/>
      <c r="H935" s="184"/>
      <c r="I935" s="183"/>
      <c r="J935" s="183"/>
    </row>
    <row r="936" spans="1:10" ht="14.25" customHeight="1" x14ac:dyDescent="0.2">
      <c r="A936" s="186"/>
      <c r="E936" s="185"/>
      <c r="F936" s="183"/>
      <c r="G936" s="183"/>
      <c r="H936" s="184"/>
      <c r="I936" s="183"/>
      <c r="J936" s="183"/>
    </row>
    <row r="937" spans="1:10" ht="14.25" customHeight="1" x14ac:dyDescent="0.2">
      <c r="A937" s="186"/>
      <c r="E937" s="185"/>
      <c r="F937" s="183"/>
      <c r="G937" s="183"/>
      <c r="H937" s="184"/>
      <c r="I937" s="183"/>
      <c r="J937" s="183"/>
    </row>
    <row r="938" spans="1:10" ht="14.25" customHeight="1" x14ac:dyDescent="0.2">
      <c r="A938" s="186"/>
      <c r="E938" s="185"/>
      <c r="F938" s="183"/>
      <c r="G938" s="183"/>
      <c r="H938" s="184"/>
      <c r="I938" s="183"/>
      <c r="J938" s="183"/>
    </row>
    <row r="939" spans="1:10" ht="14.25" customHeight="1" x14ac:dyDescent="0.2">
      <c r="A939" s="186"/>
      <c r="E939" s="185"/>
      <c r="F939" s="183"/>
      <c r="G939" s="183"/>
      <c r="H939" s="184"/>
      <c r="I939" s="183"/>
      <c r="J939" s="183"/>
    </row>
    <row r="940" spans="1:10" ht="14.25" customHeight="1" x14ac:dyDescent="0.2">
      <c r="A940" s="186"/>
      <c r="E940" s="185"/>
      <c r="F940" s="183"/>
      <c r="G940" s="183"/>
      <c r="H940" s="184"/>
      <c r="I940" s="183"/>
      <c r="J940" s="183"/>
    </row>
    <row r="941" spans="1:10" ht="14.25" customHeight="1" x14ac:dyDescent="0.2">
      <c r="A941" s="186"/>
      <c r="E941" s="185"/>
      <c r="F941" s="183"/>
      <c r="G941" s="183"/>
      <c r="H941" s="184"/>
      <c r="I941" s="183"/>
      <c r="J941" s="183"/>
    </row>
    <row r="942" spans="1:10" ht="14.25" customHeight="1" x14ac:dyDescent="0.2">
      <c r="A942" s="186"/>
      <c r="E942" s="185"/>
      <c r="F942" s="183"/>
      <c r="G942" s="183"/>
      <c r="H942" s="184"/>
      <c r="I942" s="183"/>
      <c r="J942" s="183"/>
    </row>
    <row r="943" spans="1:10" ht="14.25" customHeight="1" x14ac:dyDescent="0.2">
      <c r="A943" s="186"/>
      <c r="E943" s="185"/>
      <c r="F943" s="183"/>
      <c r="G943" s="183"/>
      <c r="H943" s="184"/>
      <c r="I943" s="183"/>
      <c r="J943" s="183"/>
    </row>
    <row r="944" spans="1:10" ht="14.25" customHeight="1" x14ac:dyDescent="0.2">
      <c r="A944" s="186"/>
      <c r="E944" s="185"/>
      <c r="F944" s="183"/>
      <c r="G944" s="183"/>
      <c r="H944" s="184"/>
      <c r="I944" s="183"/>
      <c r="J944" s="183"/>
    </row>
    <row r="945" spans="1:10" ht="14.25" customHeight="1" x14ac:dyDescent="0.2">
      <c r="A945" s="186"/>
      <c r="E945" s="185"/>
      <c r="F945" s="183"/>
      <c r="G945" s="183"/>
      <c r="H945" s="184"/>
      <c r="I945" s="183"/>
      <c r="J945" s="183"/>
    </row>
    <row r="946" spans="1:10" ht="14.25" customHeight="1" x14ac:dyDescent="0.2">
      <c r="A946" s="186"/>
      <c r="E946" s="185"/>
      <c r="F946" s="183"/>
      <c r="G946" s="183"/>
      <c r="H946" s="184"/>
      <c r="I946" s="183"/>
      <c r="J946" s="183"/>
    </row>
    <row r="947" spans="1:10" ht="14.25" customHeight="1" x14ac:dyDescent="0.2">
      <c r="A947" s="186"/>
      <c r="E947" s="185"/>
      <c r="F947" s="183"/>
      <c r="G947" s="183"/>
      <c r="H947" s="184"/>
      <c r="I947" s="183"/>
      <c r="J947" s="183"/>
    </row>
    <row r="948" spans="1:10" ht="14.25" customHeight="1" x14ac:dyDescent="0.2">
      <c r="A948" s="186"/>
      <c r="E948" s="185"/>
      <c r="F948" s="183"/>
      <c r="G948" s="183"/>
      <c r="H948" s="184"/>
      <c r="I948" s="183"/>
      <c r="J948" s="183"/>
    </row>
    <row r="949" spans="1:10" ht="14.25" customHeight="1" x14ac:dyDescent="0.2">
      <c r="A949" s="186"/>
      <c r="E949" s="185"/>
      <c r="F949" s="183"/>
      <c r="G949" s="183"/>
      <c r="H949" s="184"/>
      <c r="I949" s="183"/>
      <c r="J949" s="183"/>
    </row>
    <row r="950" spans="1:10" ht="14.25" customHeight="1" x14ac:dyDescent="0.2">
      <c r="A950" s="186"/>
      <c r="E950" s="185"/>
      <c r="F950" s="183"/>
      <c r="G950" s="183"/>
      <c r="H950" s="184"/>
      <c r="I950" s="183"/>
      <c r="J950" s="183"/>
    </row>
    <row r="951" spans="1:10" ht="14.25" customHeight="1" x14ac:dyDescent="0.2">
      <c r="A951" s="186"/>
      <c r="E951" s="185"/>
      <c r="F951" s="183"/>
      <c r="G951" s="183"/>
      <c r="H951" s="184"/>
      <c r="I951" s="183"/>
      <c r="J951" s="183"/>
    </row>
    <row r="952" spans="1:10" ht="14.25" customHeight="1" x14ac:dyDescent="0.2">
      <c r="A952" s="186"/>
      <c r="E952" s="185"/>
      <c r="F952" s="183"/>
      <c r="G952" s="183"/>
      <c r="H952" s="184"/>
      <c r="I952" s="183"/>
      <c r="J952" s="183"/>
    </row>
    <row r="953" spans="1:10" ht="14.25" customHeight="1" x14ac:dyDescent="0.2">
      <c r="A953" s="186"/>
      <c r="E953" s="185"/>
      <c r="F953" s="183"/>
      <c r="G953" s="183"/>
      <c r="H953" s="184"/>
      <c r="I953" s="183"/>
      <c r="J953" s="183"/>
    </row>
    <row r="954" spans="1:10" ht="14.25" customHeight="1" x14ac:dyDescent="0.2">
      <c r="A954" s="186"/>
      <c r="E954" s="185"/>
      <c r="F954" s="183"/>
      <c r="G954" s="183"/>
      <c r="H954" s="184"/>
      <c r="I954" s="183"/>
      <c r="J954" s="183"/>
    </row>
    <row r="955" spans="1:10" ht="14.25" customHeight="1" x14ac:dyDescent="0.2">
      <c r="A955" s="186"/>
      <c r="E955" s="185"/>
      <c r="F955" s="183"/>
      <c r="G955" s="183"/>
      <c r="H955" s="184"/>
      <c r="I955" s="183"/>
      <c r="J955" s="183"/>
    </row>
    <row r="956" spans="1:10" ht="14.25" customHeight="1" x14ac:dyDescent="0.2">
      <c r="A956" s="186"/>
      <c r="E956" s="185"/>
      <c r="F956" s="183"/>
      <c r="G956" s="183"/>
      <c r="H956" s="184"/>
      <c r="I956" s="183"/>
      <c r="J956" s="183"/>
    </row>
    <row r="957" spans="1:10" ht="14.25" customHeight="1" x14ac:dyDescent="0.2">
      <c r="A957" s="186"/>
      <c r="E957" s="185"/>
      <c r="F957" s="183"/>
      <c r="G957" s="183"/>
      <c r="H957" s="184"/>
      <c r="I957" s="183"/>
      <c r="J957" s="183"/>
    </row>
    <row r="958" spans="1:10" ht="14.25" customHeight="1" x14ac:dyDescent="0.2">
      <c r="A958" s="186"/>
      <c r="E958" s="185"/>
      <c r="F958" s="183"/>
      <c r="G958" s="183"/>
      <c r="H958" s="184"/>
      <c r="I958" s="183"/>
      <c r="J958" s="183"/>
    </row>
    <row r="959" spans="1:10" ht="14.25" customHeight="1" x14ac:dyDescent="0.2">
      <c r="A959" s="186"/>
      <c r="E959" s="185"/>
      <c r="F959" s="183"/>
      <c r="G959" s="183"/>
      <c r="H959" s="184"/>
      <c r="I959" s="183"/>
      <c r="J959" s="183"/>
    </row>
    <row r="960" spans="1:10" ht="14.25" customHeight="1" x14ac:dyDescent="0.2">
      <c r="A960" s="186"/>
      <c r="E960" s="185"/>
      <c r="F960" s="183"/>
      <c r="G960" s="183"/>
      <c r="H960" s="184"/>
      <c r="I960" s="183"/>
      <c r="J960" s="183"/>
    </row>
    <row r="961" spans="1:10" ht="14.25" customHeight="1" x14ac:dyDescent="0.2">
      <c r="A961" s="186"/>
      <c r="E961" s="185"/>
      <c r="F961" s="183"/>
      <c r="G961" s="183"/>
      <c r="H961" s="184"/>
      <c r="I961" s="183"/>
      <c r="J961" s="183"/>
    </row>
    <row r="962" spans="1:10" ht="14.25" customHeight="1" x14ac:dyDescent="0.2">
      <c r="A962" s="186"/>
      <c r="E962" s="185"/>
      <c r="F962" s="183"/>
      <c r="G962" s="183"/>
      <c r="H962" s="184"/>
      <c r="I962" s="183"/>
      <c r="J962" s="183"/>
    </row>
    <row r="963" spans="1:10" ht="14.25" customHeight="1" x14ac:dyDescent="0.2">
      <c r="A963" s="186"/>
      <c r="E963" s="185"/>
      <c r="F963" s="183"/>
      <c r="G963" s="183"/>
      <c r="H963" s="184"/>
      <c r="I963" s="183"/>
      <c r="J963" s="183"/>
    </row>
    <row r="964" spans="1:10" ht="14.25" customHeight="1" x14ac:dyDescent="0.2">
      <c r="A964" s="186"/>
      <c r="E964" s="185"/>
      <c r="F964" s="183"/>
      <c r="G964" s="183"/>
      <c r="H964" s="184"/>
      <c r="I964" s="183"/>
      <c r="J964" s="183"/>
    </row>
    <row r="965" spans="1:10" ht="14.25" customHeight="1" x14ac:dyDescent="0.2">
      <c r="A965" s="186"/>
      <c r="E965" s="185"/>
      <c r="F965" s="183"/>
      <c r="G965" s="183"/>
      <c r="H965" s="184"/>
      <c r="I965" s="183"/>
      <c r="J965" s="183"/>
    </row>
    <row r="966" spans="1:10" ht="14.25" customHeight="1" x14ac:dyDescent="0.2">
      <c r="A966" s="186"/>
      <c r="E966" s="185"/>
      <c r="F966" s="183"/>
      <c r="G966" s="183"/>
      <c r="H966" s="184"/>
      <c r="I966" s="183"/>
      <c r="J966" s="183"/>
    </row>
    <row r="967" spans="1:10" ht="14.25" customHeight="1" x14ac:dyDescent="0.2">
      <c r="A967" s="186"/>
      <c r="E967" s="185"/>
      <c r="F967" s="183"/>
      <c r="G967" s="183"/>
      <c r="H967" s="184"/>
      <c r="I967" s="183"/>
      <c r="J967" s="183"/>
    </row>
    <row r="968" spans="1:10" ht="14.25" customHeight="1" x14ac:dyDescent="0.2">
      <c r="A968" s="186"/>
      <c r="E968" s="185"/>
      <c r="F968" s="183"/>
      <c r="G968" s="183"/>
      <c r="H968" s="184"/>
      <c r="I968" s="183"/>
      <c r="J968" s="183"/>
    </row>
    <row r="969" spans="1:10" ht="14.25" customHeight="1" x14ac:dyDescent="0.2">
      <c r="A969" s="186"/>
      <c r="E969" s="185"/>
      <c r="F969" s="183"/>
      <c r="G969" s="183"/>
      <c r="H969" s="184"/>
      <c r="I969" s="183"/>
      <c r="J969" s="183"/>
    </row>
    <row r="970" spans="1:10" ht="14.25" customHeight="1" x14ac:dyDescent="0.2">
      <c r="A970" s="186"/>
      <c r="E970" s="185"/>
      <c r="F970" s="183"/>
      <c r="G970" s="183"/>
      <c r="H970" s="184"/>
      <c r="I970" s="183"/>
      <c r="J970" s="183"/>
    </row>
    <row r="971" spans="1:10" ht="14.25" customHeight="1" x14ac:dyDescent="0.2">
      <c r="A971" s="186"/>
      <c r="E971" s="185"/>
      <c r="F971" s="183"/>
      <c r="G971" s="183"/>
      <c r="H971" s="184"/>
      <c r="I971" s="183"/>
      <c r="J971" s="183"/>
    </row>
    <row r="972" spans="1:10" ht="14.25" customHeight="1" x14ac:dyDescent="0.2">
      <c r="A972" s="186"/>
      <c r="E972" s="185"/>
      <c r="F972" s="183"/>
      <c r="G972" s="183"/>
      <c r="H972" s="184"/>
      <c r="I972" s="183"/>
      <c r="J972" s="183"/>
    </row>
    <row r="973" spans="1:10" ht="14.25" customHeight="1" x14ac:dyDescent="0.2">
      <c r="A973" s="186"/>
      <c r="E973" s="185"/>
      <c r="F973" s="183"/>
      <c r="G973" s="183"/>
      <c r="H973" s="184"/>
      <c r="I973" s="183"/>
      <c r="J973" s="183"/>
    </row>
    <row r="974" spans="1:10" ht="14.25" customHeight="1" x14ac:dyDescent="0.2">
      <c r="A974" s="186"/>
      <c r="E974" s="185"/>
      <c r="F974" s="183"/>
      <c r="G974" s="183"/>
      <c r="H974" s="184"/>
      <c r="I974" s="183"/>
      <c r="J974" s="183"/>
    </row>
    <row r="975" spans="1:10" ht="14.25" customHeight="1" x14ac:dyDescent="0.2">
      <c r="A975" s="186"/>
      <c r="E975" s="185"/>
      <c r="F975" s="183"/>
      <c r="G975" s="183"/>
      <c r="H975" s="184"/>
      <c r="I975" s="183"/>
      <c r="J975" s="183"/>
    </row>
    <row r="976" spans="1:10" ht="14.25" customHeight="1" x14ac:dyDescent="0.2">
      <c r="A976" s="186"/>
      <c r="E976" s="185"/>
      <c r="F976" s="183"/>
      <c r="G976" s="183"/>
      <c r="H976" s="184"/>
      <c r="I976" s="183"/>
      <c r="J976" s="183"/>
    </row>
    <row r="977" spans="1:10" ht="14.25" customHeight="1" x14ac:dyDescent="0.2">
      <c r="A977" s="186"/>
      <c r="E977" s="185"/>
      <c r="F977" s="183"/>
      <c r="G977" s="183"/>
      <c r="H977" s="184"/>
      <c r="I977" s="183"/>
      <c r="J977" s="183"/>
    </row>
    <row r="978" spans="1:10" ht="14.25" customHeight="1" x14ac:dyDescent="0.2">
      <c r="A978" s="186"/>
      <c r="E978" s="185"/>
      <c r="F978" s="183"/>
      <c r="G978" s="183"/>
      <c r="H978" s="184"/>
      <c r="I978" s="183"/>
      <c r="J978" s="183"/>
    </row>
    <row r="979" spans="1:10" ht="14.25" customHeight="1" x14ac:dyDescent="0.2">
      <c r="A979" s="186"/>
      <c r="E979" s="185"/>
      <c r="F979" s="183"/>
      <c r="G979" s="183"/>
      <c r="H979" s="184"/>
      <c r="I979" s="183"/>
      <c r="J979" s="183"/>
    </row>
    <row r="980" spans="1:10" ht="14.25" customHeight="1" x14ac:dyDescent="0.2">
      <c r="A980" s="186"/>
      <c r="E980" s="185"/>
      <c r="F980" s="183"/>
      <c r="G980" s="183"/>
      <c r="H980" s="184"/>
      <c r="I980" s="183"/>
      <c r="J980" s="183"/>
    </row>
    <row r="981" spans="1:10" ht="14.25" customHeight="1" x14ac:dyDescent="0.2">
      <c r="A981" s="186"/>
      <c r="E981" s="185"/>
      <c r="F981" s="183"/>
      <c r="G981" s="183"/>
      <c r="H981" s="184"/>
      <c r="I981" s="183"/>
      <c r="J981" s="183"/>
    </row>
    <row r="982" spans="1:10" ht="14.25" customHeight="1" x14ac:dyDescent="0.2">
      <c r="A982" s="186"/>
      <c r="E982" s="185"/>
      <c r="F982" s="183"/>
      <c r="G982" s="183"/>
      <c r="H982" s="184"/>
      <c r="I982" s="183"/>
      <c r="J982" s="183"/>
    </row>
    <row r="983" spans="1:10" ht="14.25" customHeight="1" x14ac:dyDescent="0.2">
      <c r="A983" s="186"/>
      <c r="E983" s="185"/>
      <c r="F983" s="183"/>
      <c r="G983" s="183"/>
      <c r="H983" s="184"/>
      <c r="I983" s="183"/>
      <c r="J983" s="183"/>
    </row>
    <row r="984" spans="1:10" ht="14.25" customHeight="1" x14ac:dyDescent="0.2">
      <c r="A984" s="186"/>
      <c r="E984" s="185"/>
      <c r="F984" s="183"/>
      <c r="G984" s="183"/>
      <c r="H984" s="184"/>
      <c r="I984" s="183"/>
      <c r="J984" s="183"/>
    </row>
    <row r="985" spans="1:10" ht="14.25" customHeight="1" x14ac:dyDescent="0.2">
      <c r="A985" s="186"/>
      <c r="E985" s="185"/>
      <c r="F985" s="183"/>
      <c r="G985" s="183"/>
      <c r="H985" s="184"/>
      <c r="I985" s="183"/>
      <c r="J985" s="183"/>
    </row>
    <row r="986" spans="1:10" ht="14.25" customHeight="1" x14ac:dyDescent="0.2">
      <c r="A986" s="186"/>
      <c r="E986" s="185"/>
      <c r="F986" s="183"/>
      <c r="G986" s="183"/>
      <c r="H986" s="184"/>
      <c r="I986" s="183"/>
      <c r="J986" s="183"/>
    </row>
    <row r="987" spans="1:10" ht="14.25" customHeight="1" x14ac:dyDescent="0.2">
      <c r="A987" s="186"/>
      <c r="E987" s="185"/>
      <c r="F987" s="183"/>
      <c r="G987" s="183"/>
      <c r="H987" s="184"/>
      <c r="I987" s="183"/>
      <c r="J987" s="183"/>
    </row>
    <row r="988" spans="1:10" ht="14.25" customHeight="1" x14ac:dyDescent="0.2">
      <c r="A988" s="186"/>
      <c r="E988" s="185"/>
      <c r="F988" s="183"/>
      <c r="G988" s="183"/>
      <c r="H988" s="184"/>
      <c r="I988" s="183"/>
      <c r="J988" s="183"/>
    </row>
    <row r="989" spans="1:10" ht="14.25" customHeight="1" x14ac:dyDescent="0.2">
      <c r="A989" s="186"/>
      <c r="E989" s="185"/>
      <c r="F989" s="183"/>
      <c r="G989" s="183"/>
      <c r="H989" s="184"/>
      <c r="I989" s="183"/>
      <c r="J989" s="183"/>
    </row>
    <row r="990" spans="1:10" ht="14.25" customHeight="1" x14ac:dyDescent="0.2">
      <c r="A990" s="186"/>
      <c r="E990" s="185"/>
      <c r="F990" s="183"/>
      <c r="G990" s="183"/>
      <c r="H990" s="184"/>
      <c r="I990" s="183"/>
      <c r="J990" s="183"/>
    </row>
    <row r="991" spans="1:10" ht="14.25" customHeight="1" x14ac:dyDescent="0.2">
      <c r="A991" s="186"/>
      <c r="E991" s="185"/>
      <c r="F991" s="183"/>
      <c r="G991" s="183"/>
      <c r="H991" s="184"/>
      <c r="I991" s="183"/>
      <c r="J991" s="183"/>
    </row>
    <row r="992" spans="1:10" ht="14.25" customHeight="1" x14ac:dyDescent="0.2">
      <c r="A992" s="186"/>
      <c r="E992" s="185"/>
      <c r="F992" s="183"/>
      <c r="G992" s="183"/>
      <c r="H992" s="184"/>
      <c r="I992" s="183"/>
      <c r="J992" s="183"/>
    </row>
    <row r="993" spans="1:10" ht="14.25" customHeight="1" x14ac:dyDescent="0.2">
      <c r="A993" s="186"/>
      <c r="E993" s="185"/>
      <c r="F993" s="183"/>
      <c r="G993" s="183"/>
      <c r="H993" s="184"/>
      <c r="I993" s="183"/>
      <c r="J993" s="183"/>
    </row>
    <row r="994" spans="1:10" ht="14.25" customHeight="1" x14ac:dyDescent="0.2">
      <c r="A994" s="186"/>
      <c r="E994" s="185"/>
      <c r="F994" s="183"/>
      <c r="G994" s="183"/>
      <c r="H994" s="184"/>
      <c r="I994" s="183"/>
      <c r="J994" s="183"/>
    </row>
    <row r="995" spans="1:10" ht="14.25" customHeight="1" x14ac:dyDescent="0.2">
      <c r="A995" s="186"/>
      <c r="E995" s="185"/>
      <c r="F995" s="183"/>
      <c r="G995" s="183"/>
      <c r="H995" s="184"/>
      <c r="I995" s="183"/>
      <c r="J995" s="183"/>
    </row>
    <row r="996" spans="1:10" ht="14.25" customHeight="1" x14ac:dyDescent="0.2">
      <c r="A996" s="186"/>
      <c r="E996" s="185"/>
      <c r="F996" s="183"/>
      <c r="G996" s="183"/>
      <c r="H996" s="184"/>
      <c r="I996" s="183"/>
      <c r="J996" s="183"/>
    </row>
    <row r="997" spans="1:10" ht="14.25" customHeight="1" x14ac:dyDescent="0.2">
      <c r="A997" s="186"/>
      <c r="E997" s="185"/>
      <c r="F997" s="183"/>
      <c r="G997" s="183"/>
      <c r="H997" s="184"/>
      <c r="I997" s="183"/>
      <c r="J997" s="183"/>
    </row>
    <row r="998" spans="1:10" ht="14.25" customHeight="1" x14ac:dyDescent="0.2">
      <c r="A998" s="186"/>
      <c r="E998" s="185"/>
      <c r="F998" s="183"/>
      <c r="G998" s="183"/>
      <c r="H998" s="184"/>
      <c r="I998" s="183"/>
      <c r="J998" s="183"/>
    </row>
    <row r="999" spans="1:10" ht="14.25" customHeight="1" x14ac:dyDescent="0.2">
      <c r="A999" s="186"/>
      <c r="E999" s="185"/>
      <c r="F999" s="183"/>
      <c r="G999" s="183"/>
      <c r="H999" s="184"/>
      <c r="I999" s="183"/>
      <c r="J999" s="183"/>
    </row>
    <row r="1000" spans="1:10" ht="14.25" customHeight="1" x14ac:dyDescent="0.2">
      <c r="A1000" s="186"/>
      <c r="E1000" s="185"/>
      <c r="F1000" s="183"/>
      <c r="G1000" s="183"/>
      <c r="H1000" s="184"/>
      <c r="I1000" s="183"/>
      <c r="J1000" s="183"/>
    </row>
  </sheetData>
  <autoFilter ref="B11:Q459" xr:uid="{00000000-0009-0000-0000-000000000000}"/>
  <mergeCells count="2">
    <mergeCell ref="J2:K2"/>
    <mergeCell ref="B4:J4"/>
  </mergeCells>
  <conditionalFormatting sqref="B12:E51 B56:E350 B357:E460 C52:C55 D351:D352 D355:D356 F12:K460">
    <cfRule type="expression" dxfId="18" priority="1">
      <formula>MOD(ROW(),2)=0</formula>
    </cfRule>
  </conditionalFormatting>
  <conditionalFormatting sqref="D52:D55">
    <cfRule type="expression" dxfId="17" priority="2">
      <formula>MOD(ROW(),2)=0</formula>
    </cfRule>
  </conditionalFormatting>
  <conditionalFormatting sqref="B52:B55">
    <cfRule type="expression" dxfId="16" priority="3">
      <formula>MOD(ROW(),2)=0</formula>
    </cfRule>
  </conditionalFormatting>
  <conditionalFormatting sqref="E52:E55">
    <cfRule type="expression" dxfId="15" priority="4">
      <formula>MOD(ROW(),2)=0</formula>
    </cfRule>
  </conditionalFormatting>
  <conditionalFormatting sqref="D353:D354">
    <cfRule type="expression" dxfId="14" priority="5">
      <formula>MOD(ROW(),2)=0</formula>
    </cfRule>
  </conditionalFormatting>
  <conditionalFormatting sqref="C351:C356">
    <cfRule type="expression" dxfId="13" priority="6">
      <formula>MOD(ROW(),2)=0</formula>
    </cfRule>
  </conditionalFormatting>
  <conditionalFormatting sqref="B351:B356">
    <cfRule type="expression" dxfId="12" priority="7">
      <formula>MOD(ROW(),2)=0</formula>
    </cfRule>
  </conditionalFormatting>
  <conditionalFormatting sqref="E351:E356">
    <cfRule type="expression" dxfId="11" priority="8">
      <formula>MOD(ROW(),2)=0</formula>
    </cfRule>
  </conditionalFormatting>
  <conditionalFormatting sqref="L13:Q459">
    <cfRule type="expression" dxfId="10" priority="9">
      <formula>MOD(ROW(),2)=0</formula>
    </cfRule>
  </conditionalFormatting>
  <conditionalFormatting sqref="L12:Q12">
    <cfRule type="expression" dxfId="9" priority="10">
      <formula>MOD(ROW(),2)=0</formula>
    </cfRule>
  </conditionalFormatting>
  <pageMargins left="0.7" right="0.7" top="0.75" bottom="0.75" header="0" footer="0"/>
  <pageSetup scale="10" orientation="portrait"/>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T1000"/>
  <sheetViews>
    <sheetView showGridLines="0" workbookViewId="0">
      <pane ySplit="4" topLeftCell="A5" activePane="bottomLeft" state="frozen"/>
      <selection pane="bottomLeft" activeCell="B6" sqref="B6"/>
    </sheetView>
  </sheetViews>
  <sheetFormatPr baseColWidth="10" defaultColWidth="14.5" defaultRowHeight="15" customHeight="1" x14ac:dyDescent="0.2"/>
  <cols>
    <col min="1" max="1" width="1.5" customWidth="1"/>
    <col min="2" max="2" width="24.5" customWidth="1"/>
    <col min="3" max="3" width="55.1640625" customWidth="1"/>
    <col min="4" max="4" width="19" customWidth="1"/>
    <col min="5" max="10" width="13.5" customWidth="1"/>
    <col min="11" max="11" width="3.5" customWidth="1"/>
    <col min="12" max="46" width="9.1640625" hidden="1" customWidth="1"/>
  </cols>
  <sheetData>
    <row r="1" spans="1:46" ht="12.75" customHeight="1" x14ac:dyDescent="0.2">
      <c r="A1" s="43"/>
      <c r="B1" s="237" t="s">
        <v>2350</v>
      </c>
      <c r="C1" s="206"/>
      <c r="D1" s="206"/>
      <c r="E1" s="206"/>
      <c r="F1" s="206"/>
      <c r="G1" s="206"/>
      <c r="H1" s="206"/>
      <c r="I1" s="206"/>
      <c r="J1" s="207"/>
      <c r="K1" s="106"/>
      <c r="L1" s="43"/>
      <c r="M1" s="43"/>
      <c r="N1" s="43"/>
      <c r="O1" s="43"/>
      <c r="P1" s="43"/>
      <c r="Q1" s="43"/>
      <c r="R1" s="43"/>
      <c r="S1" s="43"/>
      <c r="T1" s="43"/>
      <c r="U1" s="43"/>
      <c r="V1" s="43"/>
      <c r="W1" s="43"/>
      <c r="X1" s="43"/>
      <c r="Y1" s="43"/>
      <c r="Z1" s="43"/>
      <c r="AA1" s="43"/>
      <c r="AB1" s="43"/>
      <c r="AC1" s="43"/>
      <c r="AD1" s="43"/>
      <c r="AE1" s="43"/>
      <c r="AF1" s="43"/>
      <c r="AG1" s="43"/>
      <c r="AH1" s="43"/>
      <c r="AI1" s="43"/>
      <c r="AJ1" s="43"/>
      <c r="AK1" s="43"/>
      <c r="AL1" s="43"/>
      <c r="AM1" s="43"/>
      <c r="AN1" s="43"/>
      <c r="AO1" s="43"/>
      <c r="AP1" s="43"/>
      <c r="AQ1" s="43"/>
      <c r="AR1" s="43"/>
      <c r="AS1" s="43"/>
      <c r="AT1" s="43"/>
    </row>
    <row r="2" spans="1:46" ht="9" customHeight="1" x14ac:dyDescent="0.2">
      <c r="A2" s="43"/>
      <c r="B2" s="43"/>
      <c r="C2" s="43"/>
      <c r="D2" s="107"/>
      <c r="E2" s="108"/>
      <c r="F2" s="108"/>
      <c r="G2" s="108"/>
      <c r="H2" s="108"/>
      <c r="I2" s="108"/>
      <c r="J2" s="108"/>
      <c r="K2" s="43"/>
      <c r="L2" s="43"/>
      <c r="M2" s="43"/>
      <c r="N2" s="43"/>
      <c r="O2" s="43"/>
      <c r="P2" s="43"/>
      <c r="Q2" s="43"/>
      <c r="R2" s="43"/>
      <c r="S2" s="43"/>
      <c r="T2" s="43"/>
      <c r="U2" s="43"/>
      <c r="V2" s="43"/>
      <c r="W2" s="43"/>
      <c r="X2" s="43"/>
      <c r="Y2" s="43"/>
      <c r="Z2" s="43"/>
      <c r="AA2" s="43"/>
      <c r="AB2" s="43"/>
      <c r="AC2" s="43"/>
      <c r="AD2" s="43"/>
      <c r="AE2" s="43"/>
      <c r="AF2" s="43"/>
      <c r="AG2" s="43"/>
      <c r="AH2" s="43"/>
      <c r="AI2" s="43"/>
      <c r="AJ2" s="43"/>
      <c r="AK2" s="43"/>
      <c r="AL2" s="43"/>
      <c r="AM2" s="43"/>
      <c r="AN2" s="43"/>
      <c r="AO2" s="43"/>
      <c r="AP2" s="43"/>
      <c r="AQ2" s="43"/>
      <c r="AR2" s="43"/>
      <c r="AS2" s="43"/>
      <c r="AT2" s="43"/>
    </row>
    <row r="3" spans="1:46" ht="12.75" customHeight="1" x14ac:dyDescent="0.2">
      <c r="A3" s="43"/>
      <c r="B3" s="238" t="s">
        <v>1915</v>
      </c>
      <c r="C3" s="239"/>
      <c r="D3" s="239"/>
      <c r="E3" s="239"/>
      <c r="F3" s="239"/>
      <c r="G3" s="239"/>
      <c r="H3" s="239"/>
      <c r="I3" s="239"/>
      <c r="J3" s="240"/>
      <c r="K3" s="43"/>
      <c r="L3" s="43"/>
      <c r="M3" s="43"/>
      <c r="N3" s="43"/>
      <c r="O3" s="43"/>
      <c r="P3" s="43"/>
      <c r="Q3" s="43"/>
      <c r="R3" s="43"/>
      <c r="S3" s="43" t="s">
        <v>129</v>
      </c>
      <c r="T3" s="43" t="s">
        <v>113</v>
      </c>
      <c r="U3" s="43" t="s">
        <v>16</v>
      </c>
      <c r="V3" s="43" t="s">
        <v>123</v>
      </c>
      <c r="W3" s="43" t="s">
        <v>119</v>
      </c>
      <c r="X3" s="43" t="s">
        <v>116</v>
      </c>
      <c r="Y3" s="43"/>
      <c r="Z3" s="43"/>
      <c r="AA3" s="43"/>
      <c r="AB3" s="43"/>
      <c r="AC3" s="43"/>
      <c r="AD3" s="43"/>
      <c r="AE3" s="43"/>
      <c r="AF3" s="43"/>
      <c r="AG3" s="43"/>
      <c r="AH3" s="43"/>
      <c r="AI3" s="43"/>
      <c r="AJ3" s="43"/>
      <c r="AK3" s="43"/>
      <c r="AL3" s="43"/>
      <c r="AM3" s="43"/>
      <c r="AN3" s="43"/>
      <c r="AO3" s="43"/>
      <c r="AP3" s="43"/>
      <c r="AQ3" s="43"/>
      <c r="AR3" s="43"/>
      <c r="AS3" s="43"/>
      <c r="AT3" s="43"/>
    </row>
    <row r="4" spans="1:46" ht="12.75" customHeight="1" x14ac:dyDescent="0.2">
      <c r="A4" s="43"/>
      <c r="B4" s="109" t="s">
        <v>1919</v>
      </c>
      <c r="C4" s="110" t="s">
        <v>1920</v>
      </c>
      <c r="D4" s="111" t="s">
        <v>1921</v>
      </c>
      <c r="E4" s="112" t="s">
        <v>129</v>
      </c>
      <c r="F4" s="112" t="s">
        <v>113</v>
      </c>
      <c r="G4" s="112" t="s">
        <v>16</v>
      </c>
      <c r="H4" s="112" t="s">
        <v>123</v>
      </c>
      <c r="I4" s="112" t="s">
        <v>119</v>
      </c>
      <c r="J4" s="113" t="s">
        <v>116</v>
      </c>
      <c r="K4" s="86"/>
      <c r="L4" s="43"/>
      <c r="M4" s="43"/>
      <c r="N4" s="43"/>
      <c r="O4" s="43"/>
      <c r="P4" s="43"/>
      <c r="Q4" s="43"/>
      <c r="R4" s="43"/>
      <c r="S4" s="43">
        <v>1</v>
      </c>
      <c r="T4" s="43">
        <v>0.88573000000000002</v>
      </c>
      <c r="U4" s="43">
        <v>1.0889</v>
      </c>
      <c r="V4" s="43">
        <v>7.4661999999999997</v>
      </c>
      <c r="W4" s="43">
        <v>10.6958</v>
      </c>
      <c r="X4" s="43">
        <v>1.0847</v>
      </c>
      <c r="Y4" s="43"/>
      <c r="Z4" s="43"/>
      <c r="AA4" s="43"/>
      <c r="AB4" s="43"/>
      <c r="AC4" s="43"/>
      <c r="AD4" s="43"/>
      <c r="AE4" s="43"/>
      <c r="AF4" s="43"/>
      <c r="AG4" s="43"/>
      <c r="AH4" s="43"/>
      <c r="AI4" s="43"/>
      <c r="AJ4" s="43"/>
      <c r="AK4" s="43"/>
      <c r="AL4" s="43"/>
      <c r="AM4" s="43"/>
      <c r="AN4" s="43"/>
      <c r="AO4" s="43"/>
      <c r="AP4" s="43"/>
      <c r="AQ4" s="43"/>
      <c r="AR4" s="43"/>
      <c r="AS4" s="43"/>
      <c r="AT4" s="43"/>
    </row>
    <row r="5" spans="1:46" ht="12.75" customHeight="1" x14ac:dyDescent="0.2">
      <c r="A5" s="43"/>
      <c r="B5" s="241" t="s">
        <v>2351</v>
      </c>
      <c r="C5" s="115" t="s">
        <v>2352</v>
      </c>
      <c r="D5" s="115" t="s">
        <v>2353</v>
      </c>
      <c r="E5" s="116">
        <v>500</v>
      </c>
      <c r="F5" s="116">
        <v>500</v>
      </c>
      <c r="G5" s="116">
        <v>550</v>
      </c>
      <c r="H5" s="116">
        <v>5500</v>
      </c>
      <c r="I5" s="116">
        <v>5500</v>
      </c>
      <c r="J5" s="117">
        <v>550</v>
      </c>
      <c r="K5" s="2"/>
      <c r="L5" s="43"/>
      <c r="M5" s="43"/>
      <c r="N5" s="43"/>
      <c r="O5" s="43"/>
      <c r="P5" s="43"/>
      <c r="Q5" s="43"/>
      <c r="R5" s="43"/>
      <c r="S5" s="1">
        <v>500</v>
      </c>
      <c r="T5" s="118">
        <v>443</v>
      </c>
      <c r="U5" s="118">
        <v>544</v>
      </c>
      <c r="V5" s="118">
        <v>3733</v>
      </c>
      <c r="W5" s="118">
        <v>5348</v>
      </c>
      <c r="X5" s="118">
        <v>542</v>
      </c>
      <c r="Y5" s="43"/>
      <c r="Z5" s="43"/>
      <c r="AA5" s="43"/>
      <c r="AB5" s="43"/>
      <c r="AC5" s="43"/>
      <c r="AD5" s="43"/>
      <c r="AE5" s="43"/>
      <c r="AF5" s="43"/>
      <c r="AG5" s="43"/>
      <c r="AH5" s="43"/>
      <c r="AI5" s="43"/>
      <c r="AJ5" s="43"/>
      <c r="AK5" s="43"/>
      <c r="AL5" s="43"/>
      <c r="AM5" s="43"/>
      <c r="AN5" s="43"/>
      <c r="AO5" s="43"/>
      <c r="AP5" s="43"/>
      <c r="AQ5" s="43"/>
      <c r="AR5" s="43"/>
      <c r="AS5" s="43"/>
      <c r="AT5" s="43"/>
    </row>
    <row r="6" spans="1:46" ht="12.75" customHeight="1" x14ac:dyDescent="0.2">
      <c r="A6" s="43"/>
      <c r="B6" s="242"/>
      <c r="C6" s="37" t="s">
        <v>2354</v>
      </c>
      <c r="D6" s="37" t="s">
        <v>2353</v>
      </c>
      <c r="E6" s="119">
        <v>100</v>
      </c>
      <c r="F6" s="119">
        <v>100</v>
      </c>
      <c r="G6" s="119">
        <v>109</v>
      </c>
      <c r="H6" s="119">
        <v>747</v>
      </c>
      <c r="I6" s="119">
        <v>1070</v>
      </c>
      <c r="J6" s="120">
        <v>108</v>
      </c>
      <c r="K6" s="2"/>
      <c r="L6" s="43"/>
      <c r="M6" s="43"/>
      <c r="N6" s="43"/>
      <c r="O6" s="43"/>
      <c r="P6" s="43"/>
      <c r="Q6" s="43"/>
      <c r="R6" s="43"/>
      <c r="S6" s="1"/>
      <c r="T6" s="118"/>
      <c r="U6" s="118"/>
      <c r="V6" s="118"/>
      <c r="W6" s="118"/>
      <c r="X6" s="118"/>
      <c r="Y6" s="43"/>
      <c r="Z6" s="43"/>
      <c r="AA6" s="43"/>
      <c r="AB6" s="43"/>
      <c r="AC6" s="43"/>
      <c r="AD6" s="43"/>
      <c r="AE6" s="43"/>
      <c r="AF6" s="43"/>
      <c r="AG6" s="43"/>
      <c r="AH6" s="43"/>
      <c r="AI6" s="43"/>
      <c r="AJ6" s="43"/>
      <c r="AK6" s="43"/>
      <c r="AL6" s="43"/>
      <c r="AM6" s="43"/>
      <c r="AN6" s="43"/>
      <c r="AO6" s="43"/>
      <c r="AP6" s="43"/>
      <c r="AQ6" s="43"/>
      <c r="AR6" s="43"/>
      <c r="AS6" s="43"/>
      <c r="AT6" s="43"/>
    </row>
    <row r="7" spans="1:46" ht="12.75" customHeight="1" x14ac:dyDescent="0.2">
      <c r="A7" s="43"/>
      <c r="B7" s="226" t="s">
        <v>2355</v>
      </c>
      <c r="C7" s="37" t="s">
        <v>2356</v>
      </c>
      <c r="D7" s="37" t="s">
        <v>2357</v>
      </c>
      <c r="E7" s="119">
        <v>0</v>
      </c>
      <c r="F7" s="119">
        <v>0</v>
      </c>
      <c r="G7" s="119">
        <v>0</v>
      </c>
      <c r="H7" s="119">
        <v>0</v>
      </c>
      <c r="I7" s="119">
        <v>0</v>
      </c>
      <c r="J7" s="120">
        <v>0</v>
      </c>
      <c r="K7" s="2"/>
      <c r="L7" s="43"/>
      <c r="M7" s="43"/>
      <c r="N7" s="43"/>
      <c r="O7" s="43"/>
      <c r="P7" s="43"/>
      <c r="Q7" s="43"/>
      <c r="R7" s="43"/>
      <c r="S7" s="121">
        <v>0</v>
      </c>
      <c r="T7" s="121">
        <v>0</v>
      </c>
      <c r="U7" s="43">
        <v>0</v>
      </c>
      <c r="V7" s="121">
        <v>0</v>
      </c>
      <c r="W7" s="43">
        <v>0</v>
      </c>
      <c r="X7" s="43">
        <v>0</v>
      </c>
      <c r="Y7" s="43"/>
      <c r="Z7" s="43">
        <v>1</v>
      </c>
      <c r="AA7" s="43">
        <v>1</v>
      </c>
      <c r="AB7" s="43">
        <v>1.0900000000000001</v>
      </c>
      <c r="AC7" s="43">
        <v>7.47</v>
      </c>
      <c r="AD7" s="43">
        <v>10.7</v>
      </c>
      <c r="AE7" s="43">
        <v>1.08</v>
      </c>
      <c r="AF7" s="43"/>
      <c r="AG7" s="122">
        <v>0.5</v>
      </c>
      <c r="AH7" s="122">
        <v>0.5</v>
      </c>
      <c r="AI7" s="43">
        <v>0.55000000000000004</v>
      </c>
      <c r="AJ7" s="43">
        <v>3.74</v>
      </c>
      <c r="AK7" s="43">
        <v>5.35</v>
      </c>
      <c r="AL7" s="43">
        <v>0.54</v>
      </c>
      <c r="AM7" s="43"/>
      <c r="AN7" s="43"/>
      <c r="AO7" s="43"/>
      <c r="AP7" s="43"/>
      <c r="AQ7" s="43"/>
      <c r="AR7" s="43"/>
      <c r="AS7" s="43"/>
      <c r="AT7" s="43"/>
    </row>
    <row r="8" spans="1:46" ht="12.75" customHeight="1" x14ac:dyDescent="0.2">
      <c r="A8" s="43"/>
      <c r="B8" s="227"/>
      <c r="C8" s="37" t="s">
        <v>2358</v>
      </c>
      <c r="D8" s="37" t="s">
        <v>2357</v>
      </c>
      <c r="E8" s="119">
        <v>50</v>
      </c>
      <c r="F8" s="119">
        <v>50</v>
      </c>
      <c r="G8" s="119">
        <v>54</v>
      </c>
      <c r="H8" s="119">
        <v>373</v>
      </c>
      <c r="I8" s="119">
        <v>535</v>
      </c>
      <c r="J8" s="120">
        <v>54</v>
      </c>
      <c r="K8" s="2"/>
      <c r="L8" s="43"/>
      <c r="M8" s="43"/>
      <c r="N8" s="43"/>
      <c r="O8" s="43"/>
      <c r="P8" s="43"/>
      <c r="Q8" s="43"/>
      <c r="R8" s="43"/>
      <c r="S8" s="121"/>
      <c r="T8" s="121"/>
      <c r="U8" s="43"/>
      <c r="V8" s="121"/>
      <c r="W8" s="43"/>
      <c r="X8" s="43"/>
      <c r="Y8" s="43"/>
      <c r="Z8" s="43">
        <v>0</v>
      </c>
      <c r="AA8" s="43">
        <v>0</v>
      </c>
      <c r="AB8" s="43">
        <v>0</v>
      </c>
      <c r="AC8" s="43">
        <v>0</v>
      </c>
      <c r="AD8" s="43">
        <v>0</v>
      </c>
      <c r="AE8" s="43">
        <v>0</v>
      </c>
      <c r="AF8" s="43"/>
      <c r="AG8" s="122">
        <v>0.5</v>
      </c>
      <c r="AH8" s="122">
        <v>0.5</v>
      </c>
      <c r="AI8" s="43">
        <v>0.55000000000000004</v>
      </c>
      <c r="AJ8" s="43">
        <v>3.74</v>
      </c>
      <c r="AK8" s="43">
        <v>5.35</v>
      </c>
      <c r="AL8" s="43">
        <v>0.54</v>
      </c>
      <c r="AM8" s="43"/>
      <c r="AN8" s="43"/>
      <c r="AO8" s="43"/>
      <c r="AP8" s="43"/>
      <c r="AQ8" s="43"/>
      <c r="AR8" s="43"/>
      <c r="AS8" s="43"/>
      <c r="AT8" s="43"/>
    </row>
    <row r="9" spans="1:46" ht="12.75" customHeight="1" x14ac:dyDescent="0.2">
      <c r="A9" s="43"/>
      <c r="B9" s="236"/>
      <c r="C9" s="123" t="s">
        <v>2359</v>
      </c>
      <c r="D9" s="124" t="s">
        <v>2357</v>
      </c>
      <c r="E9" s="125">
        <v>100</v>
      </c>
      <c r="F9" s="125">
        <v>100</v>
      </c>
      <c r="G9" s="125">
        <v>109</v>
      </c>
      <c r="H9" s="125">
        <v>747</v>
      </c>
      <c r="I9" s="125">
        <v>1070</v>
      </c>
      <c r="J9" s="126">
        <v>108</v>
      </c>
      <c r="K9" s="2"/>
      <c r="L9" s="43"/>
      <c r="M9" s="43"/>
      <c r="N9" s="43"/>
      <c r="O9" s="43"/>
      <c r="P9" s="43"/>
      <c r="Q9" s="43"/>
      <c r="R9" s="43"/>
      <c r="S9" s="121"/>
      <c r="T9" s="121"/>
      <c r="U9" s="43"/>
      <c r="V9" s="121"/>
      <c r="W9" s="43"/>
      <c r="X9" s="43"/>
      <c r="Y9" s="43"/>
      <c r="Z9" s="43">
        <v>1</v>
      </c>
      <c r="AA9" s="43">
        <v>1</v>
      </c>
      <c r="AB9" s="43">
        <v>1.0900000000000001</v>
      </c>
      <c r="AC9" s="43">
        <v>7.47</v>
      </c>
      <c r="AD9" s="43">
        <v>10.7</v>
      </c>
      <c r="AE9" s="43">
        <v>1.08</v>
      </c>
      <c r="AF9" s="43"/>
      <c r="AG9" s="122">
        <v>0.5</v>
      </c>
      <c r="AH9" s="122">
        <v>0.5</v>
      </c>
      <c r="AI9" s="43">
        <v>0.55000000000000004</v>
      </c>
      <c r="AJ9" s="43">
        <v>3.74</v>
      </c>
      <c r="AK9" s="43">
        <v>5.35</v>
      </c>
      <c r="AL9" s="43">
        <v>0.54</v>
      </c>
      <c r="AM9" s="43"/>
      <c r="AN9" s="43"/>
      <c r="AO9" s="43"/>
      <c r="AP9" s="43"/>
      <c r="AQ9" s="43"/>
      <c r="AR9" s="43"/>
      <c r="AS9" s="43"/>
      <c r="AT9" s="43"/>
    </row>
    <row r="10" spans="1:46" ht="6.75" customHeight="1" x14ac:dyDescent="0.2">
      <c r="A10" s="43"/>
      <c r="B10" s="127"/>
      <c r="C10" s="128"/>
      <c r="D10" s="37"/>
      <c r="E10" s="119"/>
      <c r="F10" s="119"/>
      <c r="G10" s="119"/>
      <c r="H10" s="119"/>
      <c r="I10" s="119"/>
      <c r="J10" s="119"/>
      <c r="K10" s="2"/>
      <c r="L10" s="43"/>
      <c r="M10" s="43"/>
      <c r="N10" s="43"/>
      <c r="O10" s="43"/>
      <c r="P10" s="43"/>
      <c r="Q10" s="43"/>
      <c r="R10" s="43"/>
      <c r="S10" s="121"/>
      <c r="T10" s="121"/>
      <c r="U10" s="43"/>
      <c r="V10" s="121"/>
      <c r="W10" s="43"/>
      <c r="X10" s="43"/>
      <c r="Y10" s="43"/>
      <c r="Z10" s="43"/>
      <c r="AA10" s="43"/>
      <c r="AB10" s="43"/>
      <c r="AC10" s="43"/>
      <c r="AD10" s="43"/>
      <c r="AE10" s="43"/>
      <c r="AF10" s="43"/>
      <c r="AG10" s="122"/>
      <c r="AH10" s="122"/>
      <c r="AI10" s="43"/>
      <c r="AJ10" s="43"/>
      <c r="AK10" s="43"/>
      <c r="AL10" s="43"/>
      <c r="AM10" s="43"/>
      <c r="AN10" s="43"/>
      <c r="AO10" s="43"/>
      <c r="AP10" s="43"/>
      <c r="AQ10" s="43"/>
      <c r="AR10" s="43"/>
      <c r="AS10" s="43"/>
      <c r="AT10" s="43"/>
    </row>
    <row r="11" spans="1:46" ht="12.75" customHeight="1" x14ac:dyDescent="0.2">
      <c r="A11" s="43"/>
      <c r="B11" s="114" t="s">
        <v>2360</v>
      </c>
      <c r="C11" s="129" t="s">
        <v>2361</v>
      </c>
      <c r="D11" s="115" t="s">
        <v>2362</v>
      </c>
      <c r="E11" s="116">
        <v>2000</v>
      </c>
      <c r="F11" s="116">
        <v>2000</v>
      </c>
      <c r="G11" s="116">
        <v>2180</v>
      </c>
      <c r="H11" s="116">
        <v>14940</v>
      </c>
      <c r="I11" s="116">
        <v>21400</v>
      </c>
      <c r="J11" s="117">
        <v>2160</v>
      </c>
      <c r="K11" s="2"/>
      <c r="L11" s="43"/>
      <c r="M11" s="43"/>
      <c r="N11" s="43"/>
      <c r="O11" s="43"/>
      <c r="P11" s="43"/>
      <c r="Q11" s="43"/>
      <c r="R11" s="43"/>
      <c r="S11" s="43"/>
      <c r="T11" s="43"/>
      <c r="U11" s="43"/>
      <c r="V11" s="43"/>
      <c r="W11" s="43"/>
      <c r="X11" s="43"/>
      <c r="Y11" s="43"/>
      <c r="Z11" s="43">
        <v>1</v>
      </c>
      <c r="AA11" s="43">
        <v>1</v>
      </c>
      <c r="AB11" s="43">
        <v>1.0900000000000001</v>
      </c>
      <c r="AC11" s="43">
        <v>7.47</v>
      </c>
      <c r="AD11" s="43">
        <v>10.7</v>
      </c>
      <c r="AE11" s="43">
        <v>1.08</v>
      </c>
      <c r="AF11" s="43"/>
      <c r="AG11" s="122">
        <v>0.5</v>
      </c>
      <c r="AH11" s="122">
        <v>0.5</v>
      </c>
      <c r="AI11" s="43">
        <v>0.55000000000000004</v>
      </c>
      <c r="AJ11" s="43">
        <v>3.74</v>
      </c>
      <c r="AK11" s="43">
        <v>5.35</v>
      </c>
      <c r="AL11" s="43">
        <v>0.54</v>
      </c>
      <c r="AM11" s="43"/>
      <c r="AN11" s="43"/>
      <c r="AO11" s="43"/>
      <c r="AP11" s="43"/>
      <c r="AQ11" s="43"/>
      <c r="AR11" s="43"/>
      <c r="AS11" s="43"/>
      <c r="AT11" s="43"/>
    </row>
    <row r="12" spans="1:46" ht="12.75" customHeight="1" x14ac:dyDescent="0.2">
      <c r="A12" s="43"/>
      <c r="B12" s="130" t="s">
        <v>2363</v>
      </c>
      <c r="C12" s="37" t="s">
        <v>2364</v>
      </c>
      <c r="D12" s="37"/>
      <c r="E12" s="243" t="s">
        <v>2365</v>
      </c>
      <c r="F12" s="203"/>
      <c r="G12" s="203"/>
      <c r="H12" s="203"/>
      <c r="I12" s="203"/>
      <c r="J12" s="244"/>
      <c r="K12" s="2"/>
      <c r="L12" s="43"/>
      <c r="M12" s="43"/>
      <c r="N12" s="43"/>
      <c r="O12" s="43"/>
      <c r="P12" s="43"/>
      <c r="Q12" s="43"/>
      <c r="R12" s="43"/>
      <c r="S12" s="43"/>
      <c r="T12" s="43"/>
      <c r="U12" s="43"/>
      <c r="V12" s="43"/>
      <c r="W12" s="43"/>
      <c r="X12" s="43"/>
      <c r="Y12" s="43"/>
      <c r="Z12" s="43"/>
      <c r="AA12" s="43"/>
      <c r="AB12" s="43"/>
      <c r="AC12" s="43"/>
      <c r="AD12" s="43"/>
      <c r="AE12" s="43"/>
      <c r="AF12" s="43"/>
      <c r="AG12" s="43"/>
      <c r="AH12" s="43"/>
      <c r="AI12" s="43"/>
      <c r="AJ12" s="43"/>
      <c r="AK12" s="43"/>
      <c r="AL12" s="43"/>
      <c r="AM12" s="43"/>
      <c r="AN12" s="43"/>
      <c r="AO12" s="43"/>
      <c r="AP12" s="43"/>
      <c r="AQ12" s="43"/>
      <c r="AR12" s="43"/>
      <c r="AS12" s="43"/>
      <c r="AT12" s="43"/>
    </row>
    <row r="13" spans="1:46" ht="12.75" customHeight="1" x14ac:dyDescent="0.2">
      <c r="A13" s="43"/>
      <c r="B13" s="226" t="s">
        <v>2366</v>
      </c>
      <c r="C13" s="37" t="s">
        <v>2367</v>
      </c>
      <c r="D13" s="37" t="s">
        <v>2353</v>
      </c>
      <c r="E13" s="119">
        <v>200</v>
      </c>
      <c r="F13" s="119">
        <v>177</v>
      </c>
      <c r="G13" s="119">
        <v>218</v>
      </c>
      <c r="H13" s="119">
        <v>1493</v>
      </c>
      <c r="I13" s="119">
        <v>2139</v>
      </c>
      <c r="J13" s="120">
        <v>217</v>
      </c>
      <c r="K13" s="2"/>
      <c r="L13" s="43"/>
      <c r="M13" s="43"/>
      <c r="N13" s="43"/>
      <c r="O13" s="43"/>
      <c r="P13" s="43"/>
      <c r="Q13" s="43"/>
      <c r="R13" s="43"/>
      <c r="S13" s="43">
        <v>200</v>
      </c>
      <c r="T13" s="43">
        <v>177</v>
      </c>
      <c r="U13" s="43">
        <v>218</v>
      </c>
      <c r="V13" s="43">
        <v>1493</v>
      </c>
      <c r="W13" s="43">
        <v>2139</v>
      </c>
      <c r="X13" s="43">
        <v>217</v>
      </c>
      <c r="Y13" s="43"/>
      <c r="Z13" s="43"/>
      <c r="AA13" s="43"/>
      <c r="AB13" s="43"/>
      <c r="AC13" s="43"/>
      <c r="AD13" s="43"/>
      <c r="AE13" s="43"/>
      <c r="AF13" s="43"/>
      <c r="AG13" s="43"/>
      <c r="AH13" s="43"/>
      <c r="AI13" s="43"/>
      <c r="AJ13" s="43"/>
      <c r="AK13" s="43"/>
      <c r="AL13" s="43"/>
      <c r="AM13" s="43"/>
      <c r="AN13" s="43"/>
      <c r="AO13" s="43"/>
      <c r="AP13" s="43"/>
      <c r="AQ13" s="43"/>
      <c r="AR13" s="43"/>
      <c r="AS13" s="43"/>
      <c r="AT13" s="43"/>
    </row>
    <row r="14" spans="1:46" ht="12.75" customHeight="1" x14ac:dyDescent="0.2">
      <c r="A14" s="43"/>
      <c r="B14" s="227"/>
      <c r="C14" s="37" t="s">
        <v>2368</v>
      </c>
      <c r="D14" s="37" t="s">
        <v>2353</v>
      </c>
      <c r="E14" s="119">
        <v>200</v>
      </c>
      <c r="F14" s="119">
        <v>177</v>
      </c>
      <c r="G14" s="119">
        <v>218</v>
      </c>
      <c r="H14" s="119">
        <v>1493</v>
      </c>
      <c r="I14" s="119">
        <v>2139</v>
      </c>
      <c r="J14" s="120">
        <v>217</v>
      </c>
      <c r="K14" s="2"/>
      <c r="L14" s="43"/>
      <c r="M14" s="43"/>
      <c r="N14" s="43"/>
      <c r="O14" s="43"/>
      <c r="P14" s="43"/>
      <c r="Q14" s="43"/>
      <c r="R14" s="43"/>
      <c r="S14" s="43">
        <v>200</v>
      </c>
      <c r="T14" s="43">
        <v>177</v>
      </c>
      <c r="U14" s="43">
        <v>218</v>
      </c>
      <c r="V14" s="43">
        <v>1493</v>
      </c>
      <c r="W14" s="43">
        <v>2139</v>
      </c>
      <c r="X14" s="43">
        <v>217</v>
      </c>
      <c r="Y14" s="43"/>
      <c r="Z14" s="43"/>
      <c r="AA14" s="43"/>
      <c r="AB14" s="43">
        <v>0.9174311926605504</v>
      </c>
      <c r="AC14" s="43">
        <v>0.13386880856760375</v>
      </c>
      <c r="AD14" s="43">
        <v>9.3457943925233655E-2</v>
      </c>
      <c r="AE14" s="43">
        <v>0.92592592592592582</v>
      </c>
      <c r="AF14" s="43"/>
      <c r="AG14" s="43"/>
      <c r="AH14" s="43"/>
      <c r="AI14" s="43"/>
      <c r="AJ14" s="43"/>
      <c r="AK14" s="43"/>
      <c r="AL14" s="43"/>
      <c r="AM14" s="43"/>
      <c r="AN14" s="43"/>
      <c r="AO14" s="43"/>
      <c r="AP14" s="43"/>
      <c r="AQ14" s="43"/>
      <c r="AR14" s="43"/>
      <c r="AS14" s="43"/>
      <c r="AT14" s="43"/>
    </row>
    <row r="15" spans="1:46" ht="12.75" customHeight="1" x14ac:dyDescent="0.2">
      <c r="A15" s="43"/>
      <c r="B15" s="228"/>
      <c r="C15" s="37" t="s">
        <v>2369</v>
      </c>
      <c r="D15" s="37" t="s">
        <v>2353</v>
      </c>
      <c r="E15" s="97" t="s">
        <v>2370</v>
      </c>
      <c r="F15" s="97" t="s">
        <v>2370</v>
      </c>
      <c r="G15" s="97" t="s">
        <v>2370</v>
      </c>
      <c r="H15" s="97" t="s">
        <v>2370</v>
      </c>
      <c r="I15" s="97" t="s">
        <v>2370</v>
      </c>
      <c r="J15" s="131" t="s">
        <v>2370</v>
      </c>
      <c r="K15" s="2"/>
      <c r="L15" s="43"/>
      <c r="M15" s="43"/>
      <c r="N15" s="43"/>
      <c r="O15" s="43"/>
      <c r="P15" s="43"/>
      <c r="Q15" s="43"/>
      <c r="R15" s="43"/>
      <c r="S15" s="43"/>
      <c r="T15" s="43"/>
      <c r="U15" s="43"/>
      <c r="V15" s="43"/>
      <c r="W15" s="43"/>
      <c r="X15" s="43"/>
      <c r="Y15" s="43"/>
      <c r="Z15" s="43"/>
      <c r="AA15" s="43"/>
      <c r="AB15" s="43"/>
      <c r="AC15" s="43"/>
      <c r="AD15" s="43"/>
      <c r="AE15" s="43"/>
      <c r="AF15" s="43"/>
      <c r="AG15" s="43"/>
      <c r="AH15" s="43"/>
      <c r="AI15" s="43"/>
      <c r="AJ15" s="43"/>
      <c r="AK15" s="43"/>
      <c r="AL15" s="43"/>
      <c r="AM15" s="43"/>
      <c r="AN15" s="43"/>
      <c r="AO15" s="43"/>
      <c r="AP15" s="43"/>
      <c r="AQ15" s="43"/>
      <c r="AR15" s="43"/>
      <c r="AS15" s="43"/>
      <c r="AT15" s="43"/>
    </row>
    <row r="16" spans="1:46" ht="12.75" customHeight="1" x14ac:dyDescent="0.2">
      <c r="A16" s="43"/>
      <c r="B16" s="245" t="s">
        <v>2371</v>
      </c>
      <c r="C16" s="37" t="s">
        <v>2372</v>
      </c>
      <c r="D16" s="37" t="s">
        <v>2373</v>
      </c>
      <c r="E16" s="119">
        <v>750</v>
      </c>
      <c r="F16" s="119">
        <v>664</v>
      </c>
      <c r="G16" s="119">
        <v>817</v>
      </c>
      <c r="H16" s="119">
        <v>5600</v>
      </c>
      <c r="I16" s="119">
        <v>8022</v>
      </c>
      <c r="J16" s="120">
        <v>814</v>
      </c>
      <c r="K16" s="2"/>
      <c r="L16" s="43"/>
      <c r="M16" s="43"/>
      <c r="N16" s="43"/>
      <c r="O16" s="43"/>
      <c r="P16" s="43"/>
      <c r="Q16" s="43"/>
      <c r="R16" s="43"/>
      <c r="S16" s="43">
        <v>750</v>
      </c>
      <c r="T16" s="43">
        <v>664</v>
      </c>
      <c r="U16" s="43">
        <v>817</v>
      </c>
      <c r="V16" s="43">
        <v>5600</v>
      </c>
      <c r="W16" s="43">
        <v>8022</v>
      </c>
      <c r="X16" s="43">
        <v>814</v>
      </c>
      <c r="Y16" s="43"/>
      <c r="Z16" s="43"/>
      <c r="AA16" s="43"/>
      <c r="AB16" s="43"/>
      <c r="AC16" s="43"/>
      <c r="AD16" s="43"/>
      <c r="AE16" s="43"/>
      <c r="AF16" s="43"/>
      <c r="AG16" s="43"/>
      <c r="AH16" s="43"/>
      <c r="AI16" s="43"/>
      <c r="AJ16" s="43"/>
      <c r="AK16" s="43"/>
      <c r="AL16" s="43"/>
      <c r="AM16" s="43"/>
      <c r="AN16" s="43"/>
      <c r="AO16" s="43"/>
      <c r="AP16" s="43"/>
      <c r="AQ16" s="43"/>
      <c r="AR16" s="43"/>
      <c r="AS16" s="43"/>
      <c r="AT16" s="43"/>
    </row>
    <row r="17" spans="1:46" ht="12.75" customHeight="1" x14ac:dyDescent="0.2">
      <c r="A17" s="43"/>
      <c r="B17" s="242"/>
      <c r="C17" s="37" t="s">
        <v>2374</v>
      </c>
      <c r="D17" s="37" t="s">
        <v>2373</v>
      </c>
      <c r="E17" s="119">
        <v>300</v>
      </c>
      <c r="F17" s="119">
        <v>266</v>
      </c>
      <c r="G17" s="119">
        <v>327</v>
      </c>
      <c r="H17" s="119">
        <v>2240</v>
      </c>
      <c r="I17" s="119">
        <v>3209</v>
      </c>
      <c r="J17" s="120">
        <v>325</v>
      </c>
      <c r="K17" s="2"/>
      <c r="L17" s="43"/>
      <c r="M17" s="43"/>
      <c r="N17" s="43"/>
      <c r="O17" s="43"/>
      <c r="P17" s="43"/>
      <c r="Q17" s="43"/>
      <c r="R17" s="43"/>
      <c r="S17" s="43">
        <v>300</v>
      </c>
      <c r="T17" s="43">
        <v>266</v>
      </c>
      <c r="U17" s="43">
        <v>327</v>
      </c>
      <c r="V17" s="43">
        <v>2240</v>
      </c>
      <c r="W17" s="43">
        <v>3209</v>
      </c>
      <c r="X17" s="43">
        <v>325</v>
      </c>
      <c r="Y17" s="43"/>
      <c r="Z17" s="43"/>
      <c r="AA17" s="43"/>
      <c r="AB17" s="43"/>
      <c r="AC17" s="43"/>
      <c r="AD17" s="43"/>
      <c r="AE17" s="43"/>
      <c r="AF17" s="43"/>
      <c r="AG17" s="43"/>
      <c r="AH17" s="43"/>
      <c r="AI17" s="43"/>
      <c r="AJ17" s="43"/>
      <c r="AK17" s="43"/>
      <c r="AL17" s="43"/>
      <c r="AM17" s="43"/>
      <c r="AN17" s="43"/>
      <c r="AO17" s="43"/>
      <c r="AP17" s="43"/>
      <c r="AQ17" s="43"/>
      <c r="AR17" s="43"/>
      <c r="AS17" s="43"/>
      <c r="AT17" s="43"/>
    </row>
    <row r="18" spans="1:46" ht="12.75" customHeight="1" x14ac:dyDescent="0.2">
      <c r="A18" s="43"/>
      <c r="B18" s="226" t="s">
        <v>2375</v>
      </c>
      <c r="C18" s="37" t="s">
        <v>2376</v>
      </c>
      <c r="D18" s="37" t="s">
        <v>2353</v>
      </c>
      <c r="E18" s="119">
        <v>250</v>
      </c>
      <c r="F18" s="119">
        <v>221</v>
      </c>
      <c r="G18" s="119">
        <v>272</v>
      </c>
      <c r="H18" s="119">
        <v>1867</v>
      </c>
      <c r="I18" s="119">
        <v>2674</v>
      </c>
      <c r="J18" s="120">
        <v>271</v>
      </c>
      <c r="K18" s="2"/>
      <c r="L18" s="43"/>
      <c r="M18" s="43"/>
      <c r="N18" s="43"/>
      <c r="O18" s="43"/>
      <c r="P18" s="43"/>
      <c r="Q18" s="43"/>
      <c r="R18" s="43"/>
      <c r="S18" s="43">
        <v>250</v>
      </c>
      <c r="T18" s="43">
        <v>221</v>
      </c>
      <c r="U18" s="43">
        <v>272</v>
      </c>
      <c r="V18" s="43">
        <v>1867</v>
      </c>
      <c r="W18" s="43">
        <v>2674</v>
      </c>
      <c r="X18" s="43">
        <v>271</v>
      </c>
      <c r="Y18" s="43"/>
      <c r="Z18" s="43"/>
      <c r="AA18" s="43"/>
      <c r="AB18" s="43"/>
      <c r="AC18" s="43"/>
      <c r="AD18" s="43"/>
      <c r="AE18" s="43"/>
      <c r="AF18" s="43"/>
      <c r="AG18" s="43"/>
      <c r="AH18" s="43"/>
      <c r="AI18" s="43"/>
      <c r="AJ18" s="43"/>
      <c r="AK18" s="43"/>
      <c r="AL18" s="43"/>
      <c r="AM18" s="43"/>
      <c r="AN18" s="43"/>
      <c r="AO18" s="43"/>
      <c r="AP18" s="43"/>
      <c r="AQ18" s="43"/>
      <c r="AR18" s="43"/>
      <c r="AS18" s="43"/>
      <c r="AT18" s="43"/>
    </row>
    <row r="19" spans="1:46" ht="12.75" customHeight="1" x14ac:dyDescent="0.2">
      <c r="A19" s="43"/>
      <c r="B19" s="227"/>
      <c r="C19" s="37" t="s">
        <v>2377</v>
      </c>
      <c r="D19" s="37" t="s">
        <v>2378</v>
      </c>
      <c r="E19" s="119">
        <v>3000</v>
      </c>
      <c r="F19" s="119">
        <v>2657</v>
      </c>
      <c r="G19" s="119">
        <v>3267</v>
      </c>
      <c r="H19" s="119">
        <v>22399</v>
      </c>
      <c r="I19" s="119">
        <v>32087</v>
      </c>
      <c r="J19" s="120">
        <v>3254</v>
      </c>
      <c r="K19" s="2"/>
      <c r="L19" s="43"/>
      <c r="M19" s="43"/>
      <c r="N19" s="43"/>
      <c r="O19" s="43"/>
      <c r="P19" s="43"/>
      <c r="Q19" s="43"/>
      <c r="R19" s="43"/>
      <c r="S19" s="43">
        <v>3000</v>
      </c>
      <c r="T19" s="43">
        <v>2657</v>
      </c>
      <c r="U19" s="43">
        <v>3267</v>
      </c>
      <c r="V19" s="43">
        <v>22399</v>
      </c>
      <c r="W19" s="43">
        <v>32087</v>
      </c>
      <c r="X19" s="43">
        <v>3254</v>
      </c>
      <c r="Y19" s="43"/>
      <c r="Z19" s="43"/>
      <c r="AA19" s="43"/>
      <c r="AB19" s="43"/>
      <c r="AC19" s="43"/>
      <c r="AD19" s="43"/>
      <c r="AE19" s="43"/>
      <c r="AF19" s="43"/>
      <c r="AG19" s="43"/>
      <c r="AH19" s="43"/>
      <c r="AI19" s="43"/>
      <c r="AJ19" s="43"/>
      <c r="AK19" s="43"/>
      <c r="AL19" s="43"/>
      <c r="AM19" s="43"/>
      <c r="AN19" s="43"/>
      <c r="AO19" s="43"/>
      <c r="AP19" s="43"/>
      <c r="AQ19" s="43"/>
      <c r="AR19" s="43"/>
      <c r="AS19" s="43"/>
      <c r="AT19" s="43"/>
    </row>
    <row r="20" spans="1:46" ht="12.75" customHeight="1" x14ac:dyDescent="0.2">
      <c r="A20" s="43"/>
      <c r="B20" s="228"/>
      <c r="C20" s="37" t="s">
        <v>2379</v>
      </c>
      <c r="D20" s="37" t="s">
        <v>2378</v>
      </c>
      <c r="E20" s="119">
        <v>8000</v>
      </c>
      <c r="F20" s="119">
        <v>7086</v>
      </c>
      <c r="G20" s="119">
        <v>8711</v>
      </c>
      <c r="H20" s="119">
        <v>59730</v>
      </c>
      <c r="I20" s="119">
        <v>85566</v>
      </c>
      <c r="J20" s="120">
        <v>8678</v>
      </c>
      <c r="K20" s="2"/>
      <c r="L20" s="43"/>
      <c r="M20" s="43"/>
      <c r="N20" s="43"/>
      <c r="O20" s="43"/>
      <c r="P20" s="43"/>
      <c r="Q20" s="43"/>
      <c r="R20" s="43"/>
      <c r="S20" s="43">
        <v>8000</v>
      </c>
      <c r="T20" s="43">
        <v>7086</v>
      </c>
      <c r="U20" s="43">
        <v>8711</v>
      </c>
      <c r="V20" s="43">
        <v>59730</v>
      </c>
      <c r="W20" s="43">
        <v>85566</v>
      </c>
      <c r="X20" s="43">
        <v>8678</v>
      </c>
      <c r="Y20" s="43"/>
      <c r="Z20" s="43"/>
      <c r="AA20" s="43"/>
      <c r="AB20" s="43"/>
      <c r="AC20" s="43"/>
      <c r="AD20" s="43"/>
      <c r="AE20" s="43"/>
      <c r="AF20" s="43"/>
      <c r="AG20" s="43"/>
      <c r="AH20" s="43"/>
      <c r="AI20" s="43"/>
      <c r="AJ20" s="43"/>
      <c r="AK20" s="43"/>
      <c r="AL20" s="43"/>
      <c r="AM20" s="43"/>
      <c r="AN20" s="43"/>
      <c r="AO20" s="43"/>
      <c r="AP20" s="43"/>
      <c r="AQ20" s="43"/>
      <c r="AR20" s="43"/>
      <c r="AS20" s="43"/>
      <c r="AT20" s="43"/>
    </row>
    <row r="21" spans="1:46" ht="12.75" customHeight="1" x14ac:dyDescent="0.2">
      <c r="A21" s="43"/>
      <c r="B21" s="132" t="s">
        <v>2380</v>
      </c>
      <c r="C21" s="133" t="s">
        <v>2381</v>
      </c>
      <c r="D21" s="124" t="s">
        <v>2382</v>
      </c>
      <c r="E21" s="125">
        <v>100</v>
      </c>
      <c r="F21" s="125">
        <v>100</v>
      </c>
      <c r="G21" s="125">
        <v>109</v>
      </c>
      <c r="H21" s="125">
        <v>747</v>
      </c>
      <c r="I21" s="125">
        <v>1070</v>
      </c>
      <c r="J21" s="126">
        <v>108</v>
      </c>
      <c r="K21" s="2"/>
      <c r="L21" s="43"/>
      <c r="M21" s="43"/>
      <c r="N21" s="43"/>
      <c r="O21" s="43"/>
      <c r="P21" s="43"/>
      <c r="Q21" s="43"/>
      <c r="R21" s="43"/>
      <c r="S21" s="43">
        <v>100</v>
      </c>
      <c r="T21" s="43">
        <v>89</v>
      </c>
      <c r="U21" s="43">
        <v>109</v>
      </c>
      <c r="V21" s="43">
        <v>747</v>
      </c>
      <c r="W21" s="43">
        <v>1070</v>
      </c>
      <c r="X21" s="43">
        <v>108</v>
      </c>
      <c r="Y21" s="43"/>
      <c r="Z21" s="43"/>
      <c r="AA21" s="43"/>
      <c r="AB21" s="43"/>
      <c r="AC21" s="43"/>
      <c r="AD21" s="43"/>
      <c r="AE21" s="43"/>
      <c r="AF21" s="43"/>
      <c r="AG21" s="43"/>
      <c r="AH21" s="43"/>
      <c r="AI21" s="43"/>
      <c r="AJ21" s="43"/>
      <c r="AK21" s="43"/>
      <c r="AL21" s="43"/>
      <c r="AM21" s="43"/>
      <c r="AN21" s="43"/>
      <c r="AO21" s="43"/>
      <c r="AP21" s="43"/>
      <c r="AQ21" s="43"/>
      <c r="AR21" s="43"/>
      <c r="AS21" s="43"/>
      <c r="AT21" s="43"/>
    </row>
    <row r="22" spans="1:46" ht="12.75" customHeight="1" x14ac:dyDescent="0.2">
      <c r="A22" s="43"/>
      <c r="B22" s="134"/>
      <c r="C22" s="41"/>
      <c r="D22" s="37"/>
      <c r="E22" s="119"/>
      <c r="F22" s="119"/>
      <c r="G22" s="119"/>
      <c r="H22" s="119"/>
      <c r="I22" s="119"/>
      <c r="J22" s="119"/>
      <c r="K22" s="2"/>
      <c r="L22" s="43"/>
      <c r="M22" s="43"/>
      <c r="N22" s="43"/>
      <c r="O22" s="43"/>
      <c r="P22" s="43"/>
      <c r="Q22" s="43"/>
      <c r="R22" s="43"/>
      <c r="S22" s="43"/>
      <c r="T22" s="43"/>
      <c r="U22" s="43"/>
      <c r="V22" s="43"/>
      <c r="W22" s="43"/>
      <c r="X22" s="43"/>
      <c r="Y22" s="43"/>
      <c r="Z22" s="43"/>
      <c r="AA22" s="43"/>
      <c r="AB22" s="43"/>
      <c r="AC22" s="43"/>
      <c r="AD22" s="43"/>
      <c r="AE22" s="43"/>
      <c r="AF22" s="43"/>
      <c r="AG22" s="43"/>
      <c r="AH22" s="43"/>
      <c r="AI22" s="43"/>
      <c r="AJ22" s="43"/>
      <c r="AK22" s="43"/>
      <c r="AL22" s="43"/>
      <c r="AM22" s="43"/>
      <c r="AN22" s="43"/>
      <c r="AO22" s="43"/>
      <c r="AP22" s="43"/>
      <c r="AQ22" s="43"/>
      <c r="AR22" s="43"/>
      <c r="AS22" s="43"/>
      <c r="AT22" s="43"/>
    </row>
    <row r="23" spans="1:46" ht="12.75" customHeight="1" x14ac:dyDescent="0.2">
      <c r="A23" s="43"/>
      <c r="B23" s="229" t="s">
        <v>1931</v>
      </c>
      <c r="C23" s="230"/>
      <c r="D23" s="230"/>
      <c r="E23" s="230"/>
      <c r="F23" s="230"/>
      <c r="G23" s="230"/>
      <c r="H23" s="230"/>
      <c r="I23" s="230"/>
      <c r="J23" s="231"/>
      <c r="K23" s="43"/>
      <c r="L23" s="43"/>
      <c r="M23" s="43"/>
      <c r="N23" s="43"/>
      <c r="O23" s="43"/>
      <c r="P23" s="43"/>
      <c r="Q23" s="43"/>
      <c r="R23" s="43"/>
      <c r="S23" s="43"/>
      <c r="T23" s="43"/>
      <c r="U23" s="43"/>
      <c r="V23" s="43"/>
      <c r="W23" s="43"/>
      <c r="X23" s="43"/>
      <c r="Y23" s="43"/>
      <c r="Z23" s="43"/>
      <c r="AA23" s="43"/>
      <c r="AB23" s="43"/>
      <c r="AC23" s="43"/>
      <c r="AD23" s="43"/>
      <c r="AE23" s="43"/>
      <c r="AF23" s="43"/>
      <c r="AG23" s="43"/>
      <c r="AH23" s="43"/>
      <c r="AI23" s="43"/>
      <c r="AJ23" s="43"/>
      <c r="AK23" s="43"/>
      <c r="AL23" s="43"/>
      <c r="AM23" s="43"/>
      <c r="AN23" s="43"/>
      <c r="AO23" s="43"/>
      <c r="AP23" s="43"/>
      <c r="AQ23" s="43"/>
      <c r="AR23" s="43"/>
      <c r="AS23" s="43"/>
      <c r="AT23" s="43"/>
    </row>
    <row r="24" spans="1:46" ht="12.75" customHeight="1" x14ac:dyDescent="0.2">
      <c r="A24" s="43"/>
      <c r="B24" s="135" t="s">
        <v>1919</v>
      </c>
      <c r="C24" s="136" t="s">
        <v>1920</v>
      </c>
      <c r="D24" s="137" t="s">
        <v>1921</v>
      </c>
      <c r="E24" s="138" t="s">
        <v>129</v>
      </c>
      <c r="F24" s="138" t="s">
        <v>113</v>
      </c>
      <c r="G24" s="138" t="s">
        <v>16</v>
      </c>
      <c r="H24" s="138" t="s">
        <v>123</v>
      </c>
      <c r="I24" s="138" t="s">
        <v>119</v>
      </c>
      <c r="J24" s="139" t="s">
        <v>116</v>
      </c>
      <c r="K24" s="86"/>
      <c r="L24" s="43"/>
      <c r="M24" s="43"/>
      <c r="N24" s="43"/>
      <c r="O24" s="43"/>
      <c r="P24" s="43"/>
      <c r="Q24" s="43"/>
      <c r="R24" s="43"/>
      <c r="S24" s="43"/>
      <c r="T24" s="43"/>
      <c r="U24" s="43"/>
      <c r="V24" s="43"/>
      <c r="W24" s="43"/>
      <c r="X24" s="43"/>
      <c r="Y24" s="43"/>
      <c r="Z24" s="43"/>
      <c r="AA24" s="43"/>
      <c r="AB24" s="43"/>
      <c r="AC24" s="43"/>
      <c r="AD24" s="43"/>
      <c r="AE24" s="43"/>
      <c r="AF24" s="43"/>
      <c r="AG24" s="43"/>
      <c r="AH24" s="43"/>
      <c r="AI24" s="43"/>
      <c r="AJ24" s="43"/>
      <c r="AK24" s="43"/>
      <c r="AL24" s="43"/>
      <c r="AM24" s="43"/>
      <c r="AN24" s="43"/>
      <c r="AO24" s="43"/>
      <c r="AP24" s="43"/>
      <c r="AQ24" s="43"/>
      <c r="AR24" s="43"/>
      <c r="AS24" s="43"/>
      <c r="AT24" s="43"/>
    </row>
    <row r="25" spans="1:46" ht="12.75" customHeight="1" x14ac:dyDescent="0.2">
      <c r="A25" s="43"/>
      <c r="B25" s="232" t="s">
        <v>2351</v>
      </c>
      <c r="C25" s="140" t="s">
        <v>2383</v>
      </c>
      <c r="D25" s="115" t="s">
        <v>2384</v>
      </c>
      <c r="E25" s="141">
        <v>2</v>
      </c>
      <c r="F25" s="142">
        <v>2</v>
      </c>
      <c r="G25" s="142">
        <v>2</v>
      </c>
      <c r="H25" s="142">
        <v>22</v>
      </c>
      <c r="I25" s="142">
        <v>22</v>
      </c>
      <c r="J25" s="143">
        <v>2</v>
      </c>
      <c r="K25" s="2"/>
      <c r="L25" s="43"/>
      <c r="M25" s="43"/>
      <c r="N25" s="43"/>
      <c r="O25" s="43"/>
      <c r="P25" s="43"/>
      <c r="Q25" s="43"/>
      <c r="R25" s="43"/>
      <c r="S25" s="43">
        <v>2</v>
      </c>
      <c r="T25" s="43">
        <v>1.77</v>
      </c>
      <c r="U25" s="43">
        <v>2.1800000000000002</v>
      </c>
      <c r="V25" s="43">
        <v>14.93</v>
      </c>
      <c r="W25" s="43">
        <v>21.39</v>
      </c>
      <c r="X25" s="43">
        <v>2.17</v>
      </c>
      <c r="Y25" s="43"/>
      <c r="Z25" s="43"/>
      <c r="AA25" s="43"/>
      <c r="AB25" s="43"/>
      <c r="AC25" s="43"/>
      <c r="AD25" s="43"/>
      <c r="AE25" s="43"/>
      <c r="AF25" s="43"/>
      <c r="AG25" s="43"/>
      <c r="AH25" s="43"/>
      <c r="AI25" s="43"/>
      <c r="AJ25" s="43"/>
      <c r="AK25" s="43"/>
      <c r="AL25" s="43"/>
      <c r="AM25" s="43"/>
      <c r="AN25" s="43"/>
      <c r="AO25" s="43"/>
      <c r="AP25" s="43"/>
      <c r="AQ25" s="43"/>
      <c r="AR25" s="43"/>
      <c r="AS25" s="43"/>
      <c r="AT25" s="43"/>
    </row>
    <row r="26" spans="1:46" ht="12.75" customHeight="1" x14ac:dyDescent="0.2">
      <c r="A26" s="43"/>
      <c r="B26" s="233"/>
      <c r="C26" s="144" t="s">
        <v>2385</v>
      </c>
      <c r="D26" s="37" t="s">
        <v>2384</v>
      </c>
      <c r="E26" s="97">
        <v>3</v>
      </c>
      <c r="F26" s="145">
        <v>3</v>
      </c>
      <c r="G26" s="145">
        <v>3</v>
      </c>
      <c r="H26" s="145">
        <v>32</v>
      </c>
      <c r="I26" s="145">
        <v>32</v>
      </c>
      <c r="J26" s="146">
        <v>3</v>
      </c>
      <c r="K26" s="2"/>
      <c r="L26" s="43"/>
      <c r="M26" s="43"/>
      <c r="N26" s="43"/>
      <c r="O26" s="43"/>
      <c r="P26" s="43"/>
      <c r="Q26" s="43"/>
      <c r="R26" s="43"/>
      <c r="S26" s="43">
        <v>3</v>
      </c>
      <c r="T26" s="43">
        <v>2.66</v>
      </c>
      <c r="U26" s="43">
        <v>3.27</v>
      </c>
      <c r="V26" s="43">
        <v>22.4</v>
      </c>
      <c r="W26" s="43">
        <v>32.090000000000003</v>
      </c>
      <c r="X26" s="43">
        <v>3.25</v>
      </c>
      <c r="Y26" s="43"/>
      <c r="Z26" s="43"/>
      <c r="AA26" s="43"/>
      <c r="AB26" s="43"/>
      <c r="AC26" s="43"/>
      <c r="AD26" s="43"/>
      <c r="AE26" s="43"/>
      <c r="AF26" s="43"/>
      <c r="AG26" s="43"/>
      <c r="AH26" s="43"/>
      <c r="AI26" s="43"/>
      <c r="AJ26" s="43"/>
      <c r="AK26" s="43"/>
      <c r="AL26" s="43"/>
      <c r="AM26" s="43"/>
      <c r="AN26" s="43"/>
      <c r="AO26" s="43"/>
      <c r="AP26" s="43"/>
      <c r="AQ26" s="43"/>
      <c r="AR26" s="43"/>
      <c r="AS26" s="43"/>
      <c r="AT26" s="43"/>
    </row>
    <row r="27" spans="1:46" ht="12.75" customHeight="1" x14ac:dyDescent="0.2">
      <c r="A27" s="43"/>
      <c r="B27" s="234"/>
      <c r="C27" s="147" t="s">
        <v>2386</v>
      </c>
      <c r="D27" s="148" t="s">
        <v>2384</v>
      </c>
      <c r="E27" s="149">
        <v>4</v>
      </c>
      <c r="F27" s="150">
        <v>4</v>
      </c>
      <c r="G27" s="150">
        <v>4</v>
      </c>
      <c r="H27" s="150">
        <v>42</v>
      </c>
      <c r="I27" s="150">
        <v>42</v>
      </c>
      <c r="J27" s="151">
        <v>4</v>
      </c>
      <c r="K27" s="2"/>
      <c r="L27" s="43"/>
      <c r="M27" s="43"/>
      <c r="N27" s="43"/>
      <c r="O27" s="43"/>
      <c r="P27" s="43"/>
      <c r="Q27" s="43"/>
      <c r="R27" s="43"/>
      <c r="S27" s="43">
        <v>4</v>
      </c>
      <c r="T27" s="43">
        <v>3.54</v>
      </c>
      <c r="U27" s="43">
        <v>4.3600000000000003</v>
      </c>
      <c r="V27" s="43">
        <v>29.86</v>
      </c>
      <c r="W27" s="43">
        <v>42.78</v>
      </c>
      <c r="X27" s="43">
        <v>4.34</v>
      </c>
      <c r="Y27" s="43"/>
      <c r="Z27" s="43"/>
      <c r="AA27" s="43"/>
      <c r="AB27" s="43"/>
      <c r="AC27" s="43"/>
      <c r="AD27" s="43"/>
      <c r="AE27" s="43"/>
      <c r="AF27" s="43"/>
      <c r="AG27" s="43"/>
      <c r="AH27" s="43"/>
      <c r="AI27" s="43"/>
      <c r="AJ27" s="43"/>
      <c r="AK27" s="43"/>
      <c r="AL27" s="43"/>
      <c r="AM27" s="43"/>
      <c r="AN27" s="43"/>
      <c r="AO27" s="43"/>
      <c r="AP27" s="43"/>
      <c r="AQ27" s="43"/>
      <c r="AR27" s="43"/>
      <c r="AS27" s="43"/>
      <c r="AT27" s="43"/>
    </row>
    <row r="28" spans="1:46" ht="12.75" customHeight="1" x14ac:dyDescent="0.2">
      <c r="A28" s="43"/>
      <c r="B28" s="152" t="s">
        <v>2387</v>
      </c>
      <c r="C28" s="153" t="s">
        <v>2388</v>
      </c>
      <c r="D28" s="153" t="s">
        <v>2357</v>
      </c>
      <c r="E28" s="154">
        <v>0</v>
      </c>
      <c r="F28" s="154">
        <v>0</v>
      </c>
      <c r="G28" s="154">
        <v>0</v>
      </c>
      <c r="H28" s="154">
        <v>0</v>
      </c>
      <c r="I28" s="154">
        <v>0</v>
      </c>
      <c r="J28" s="155">
        <v>0</v>
      </c>
      <c r="K28" s="2"/>
      <c r="L28" s="43"/>
      <c r="M28" s="43"/>
      <c r="N28" s="43"/>
      <c r="O28" s="43"/>
      <c r="P28" s="43"/>
      <c r="Q28" s="43"/>
      <c r="R28" s="43"/>
      <c r="S28" s="43"/>
      <c r="T28" s="43"/>
      <c r="U28" s="43"/>
      <c r="V28" s="43"/>
      <c r="W28" s="43"/>
      <c r="X28" s="43"/>
      <c r="Y28" s="43"/>
      <c r="Z28" s="43"/>
      <c r="AA28" s="43" t="s">
        <v>1940</v>
      </c>
      <c r="AB28" s="43" t="s">
        <v>1940</v>
      </c>
      <c r="AC28" s="43" t="s">
        <v>1940</v>
      </c>
      <c r="AD28" s="43" t="s">
        <v>1940</v>
      </c>
      <c r="AE28" s="43" t="s">
        <v>1940</v>
      </c>
      <c r="AF28" s="43" t="s">
        <v>1940</v>
      </c>
      <c r="AG28" s="43"/>
      <c r="AH28" s="156" t="s">
        <v>1940</v>
      </c>
      <c r="AI28" s="156" t="s">
        <v>1940</v>
      </c>
      <c r="AJ28" s="156" t="s">
        <v>1940</v>
      </c>
      <c r="AK28" s="156" t="s">
        <v>1940</v>
      </c>
      <c r="AL28" s="156" t="s">
        <v>1940</v>
      </c>
      <c r="AM28" s="156" t="s">
        <v>1940</v>
      </c>
      <c r="AN28" s="43"/>
      <c r="AO28" s="156" t="s">
        <v>1940</v>
      </c>
      <c r="AP28" s="156" t="s">
        <v>1940</v>
      </c>
      <c r="AQ28" s="156" t="s">
        <v>1940</v>
      </c>
      <c r="AR28" s="156" t="s">
        <v>1940</v>
      </c>
      <c r="AS28" s="156" t="s">
        <v>1940</v>
      </c>
      <c r="AT28" s="156" t="s">
        <v>1940</v>
      </c>
    </row>
    <row r="29" spans="1:46" ht="6" customHeight="1" x14ac:dyDescent="0.2">
      <c r="A29" s="43"/>
      <c r="B29" s="157"/>
      <c r="C29" s="37"/>
      <c r="D29" s="37"/>
      <c r="E29" s="119"/>
      <c r="F29" s="119"/>
      <c r="G29" s="119"/>
      <c r="H29" s="119"/>
      <c r="I29" s="119"/>
      <c r="J29" s="158"/>
      <c r="K29" s="2"/>
      <c r="L29" s="43"/>
      <c r="M29" s="43"/>
      <c r="N29" s="43"/>
      <c r="O29" s="43"/>
      <c r="P29" s="43"/>
      <c r="Q29" s="43"/>
      <c r="R29" s="43"/>
      <c r="S29" s="43"/>
      <c r="T29" s="43"/>
      <c r="U29" s="43"/>
      <c r="V29" s="43"/>
      <c r="W29" s="43"/>
      <c r="X29" s="43"/>
      <c r="Y29" s="43"/>
      <c r="Z29" s="43"/>
      <c r="AA29" s="43"/>
      <c r="AB29" s="43"/>
      <c r="AC29" s="43"/>
      <c r="AD29" s="43"/>
      <c r="AE29" s="43"/>
      <c r="AF29" s="43"/>
      <c r="AG29" s="43"/>
      <c r="AH29" s="159"/>
      <c r="AI29" s="159"/>
      <c r="AJ29" s="160"/>
      <c r="AK29" s="160"/>
      <c r="AL29" s="160"/>
      <c r="AM29" s="160"/>
      <c r="AN29" s="43"/>
      <c r="AO29" s="156"/>
      <c r="AP29" s="156"/>
      <c r="AQ29" s="156"/>
      <c r="AR29" s="156"/>
      <c r="AS29" s="156"/>
      <c r="AT29" s="156"/>
    </row>
    <row r="30" spans="1:46" ht="12.75" customHeight="1" x14ac:dyDescent="0.2">
      <c r="A30" s="43"/>
      <c r="B30" s="235" t="s">
        <v>2389</v>
      </c>
      <c r="C30" s="115" t="s">
        <v>2390</v>
      </c>
      <c r="D30" s="115" t="s">
        <v>2353</v>
      </c>
      <c r="E30" s="116">
        <v>75</v>
      </c>
      <c r="F30" s="116">
        <v>66</v>
      </c>
      <c r="G30" s="116">
        <v>82</v>
      </c>
      <c r="H30" s="116">
        <v>560</v>
      </c>
      <c r="I30" s="116">
        <v>802</v>
      </c>
      <c r="J30" s="117">
        <v>81</v>
      </c>
      <c r="K30" s="2"/>
      <c r="L30" s="43"/>
      <c r="M30" s="43"/>
      <c r="N30" s="43"/>
      <c r="O30" s="43"/>
      <c r="P30" s="43"/>
      <c r="Q30" s="43"/>
      <c r="R30" s="43"/>
      <c r="S30" s="43"/>
      <c r="T30" s="43"/>
      <c r="U30" s="43"/>
      <c r="V30" s="43"/>
      <c r="W30" s="43"/>
      <c r="X30" s="43"/>
      <c r="Y30" s="43"/>
      <c r="Z30" s="43"/>
      <c r="AA30" s="43">
        <v>0.2</v>
      </c>
      <c r="AB30" s="43">
        <v>0.2</v>
      </c>
      <c r="AC30" s="43">
        <v>0.22</v>
      </c>
      <c r="AD30" s="43">
        <v>1.49</v>
      </c>
      <c r="AE30" s="43">
        <v>2.14</v>
      </c>
      <c r="AF30" s="43">
        <v>0.22</v>
      </c>
      <c r="AG30" s="43"/>
      <c r="AH30" s="159">
        <v>0.1</v>
      </c>
      <c r="AI30" s="159">
        <v>0.1</v>
      </c>
      <c r="AJ30" s="161">
        <v>0.11</v>
      </c>
      <c r="AK30" s="161">
        <v>0.745</v>
      </c>
      <c r="AL30" s="161">
        <v>1.07</v>
      </c>
      <c r="AM30" s="161">
        <v>0.11</v>
      </c>
      <c r="AN30" s="43"/>
      <c r="AO30" s="156" t="s">
        <v>1940</v>
      </c>
      <c r="AP30" s="156" t="s">
        <v>1940</v>
      </c>
      <c r="AQ30" s="156" t="s">
        <v>1940</v>
      </c>
      <c r="AR30" s="156" t="s">
        <v>1940</v>
      </c>
      <c r="AS30" s="156" t="s">
        <v>1940</v>
      </c>
      <c r="AT30" s="156" t="s">
        <v>1940</v>
      </c>
    </row>
    <row r="31" spans="1:46" ht="12.75" customHeight="1" x14ac:dyDescent="0.2">
      <c r="A31" s="43"/>
      <c r="B31" s="227"/>
      <c r="C31" s="37" t="s">
        <v>2368</v>
      </c>
      <c r="D31" s="37" t="s">
        <v>2384</v>
      </c>
      <c r="E31" s="97">
        <v>2</v>
      </c>
      <c r="F31" s="97">
        <v>1.77</v>
      </c>
      <c r="G31" s="97">
        <v>2.1800000000000002</v>
      </c>
      <c r="H31" s="97">
        <v>14.93</v>
      </c>
      <c r="I31" s="97">
        <v>21.39</v>
      </c>
      <c r="J31" s="131">
        <v>2.17</v>
      </c>
      <c r="K31" s="2"/>
      <c r="L31" s="43"/>
      <c r="M31" s="43"/>
      <c r="N31" s="43"/>
      <c r="O31" s="43"/>
      <c r="P31" s="43"/>
      <c r="Q31" s="43"/>
      <c r="R31" s="43"/>
      <c r="S31" s="43"/>
      <c r="T31" s="43"/>
      <c r="U31" s="43"/>
      <c r="V31" s="43"/>
      <c r="W31" s="43"/>
      <c r="X31" s="43"/>
      <c r="Y31" s="43"/>
      <c r="Z31" s="43"/>
      <c r="AA31" s="43">
        <v>0.2</v>
      </c>
      <c r="AB31" s="43">
        <v>0.2</v>
      </c>
      <c r="AC31" s="43">
        <v>0.22</v>
      </c>
      <c r="AD31" s="43">
        <v>1.49</v>
      </c>
      <c r="AE31" s="43">
        <v>2.14</v>
      </c>
      <c r="AF31" s="43">
        <v>0.22</v>
      </c>
      <c r="AG31" s="43"/>
      <c r="AH31" s="159">
        <v>0.1</v>
      </c>
      <c r="AI31" s="159">
        <v>0.1</v>
      </c>
      <c r="AJ31" s="161">
        <v>0.11</v>
      </c>
      <c r="AK31" s="161">
        <v>0.745</v>
      </c>
      <c r="AL31" s="161">
        <v>1.07</v>
      </c>
      <c r="AM31" s="161">
        <v>0.11</v>
      </c>
      <c r="AN31" s="43"/>
      <c r="AO31" s="156" t="s">
        <v>1940</v>
      </c>
      <c r="AP31" s="156" t="s">
        <v>1940</v>
      </c>
      <c r="AQ31" s="156" t="s">
        <v>1940</v>
      </c>
      <c r="AR31" s="156" t="s">
        <v>1940</v>
      </c>
      <c r="AS31" s="156" t="s">
        <v>1940</v>
      </c>
      <c r="AT31" s="156" t="s">
        <v>1940</v>
      </c>
    </row>
    <row r="32" spans="1:46" ht="12.75" customHeight="1" x14ac:dyDescent="0.2">
      <c r="A32" s="43"/>
      <c r="B32" s="236"/>
      <c r="C32" s="124" t="s">
        <v>2391</v>
      </c>
      <c r="D32" s="124" t="s">
        <v>2384</v>
      </c>
      <c r="E32" s="162" t="s">
        <v>2370</v>
      </c>
      <c r="F32" s="162" t="s">
        <v>2370</v>
      </c>
      <c r="G32" s="162" t="s">
        <v>2370</v>
      </c>
      <c r="H32" s="162" t="s">
        <v>2370</v>
      </c>
      <c r="I32" s="162" t="s">
        <v>2370</v>
      </c>
      <c r="J32" s="163" t="s">
        <v>2370</v>
      </c>
      <c r="K32" s="2"/>
      <c r="L32" s="43"/>
      <c r="M32" s="43"/>
      <c r="N32" s="43"/>
      <c r="O32" s="43"/>
      <c r="P32" s="43"/>
      <c r="Q32" s="43"/>
      <c r="R32" s="43"/>
      <c r="S32" s="43"/>
      <c r="T32" s="43"/>
      <c r="U32" s="43"/>
      <c r="V32" s="43"/>
      <c r="W32" s="43"/>
      <c r="X32" s="43"/>
      <c r="Y32" s="43"/>
      <c r="Z32" s="43"/>
      <c r="AA32" s="43" t="s">
        <v>1940</v>
      </c>
      <c r="AB32" s="43" t="s">
        <v>1940</v>
      </c>
      <c r="AC32" s="43" t="s">
        <v>1940</v>
      </c>
      <c r="AD32" s="43" t="s">
        <v>1940</v>
      </c>
      <c r="AE32" s="43" t="s">
        <v>1940</v>
      </c>
      <c r="AF32" s="43" t="s">
        <v>1940</v>
      </c>
      <c r="AG32" s="43"/>
      <c r="AH32" s="164" t="s">
        <v>1940</v>
      </c>
      <c r="AI32" s="164" t="s">
        <v>1940</v>
      </c>
      <c r="AJ32" s="164" t="s">
        <v>1940</v>
      </c>
      <c r="AK32" s="164" t="s">
        <v>1940</v>
      </c>
      <c r="AL32" s="164" t="s">
        <v>1940</v>
      </c>
      <c r="AM32" s="164" t="s">
        <v>1940</v>
      </c>
      <c r="AN32" s="43"/>
      <c r="AO32" s="156" t="s">
        <v>1940</v>
      </c>
      <c r="AP32" s="156" t="s">
        <v>1940</v>
      </c>
      <c r="AQ32" s="156" t="s">
        <v>1940</v>
      </c>
      <c r="AR32" s="156" t="s">
        <v>1940</v>
      </c>
      <c r="AS32" s="156" t="s">
        <v>1940</v>
      </c>
      <c r="AT32" s="156" t="s">
        <v>1940</v>
      </c>
    </row>
    <row r="33" spans="1:46" ht="12.75" hidden="1" customHeight="1" x14ac:dyDescent="0.2">
      <c r="A33" s="43"/>
      <c r="B33" s="165"/>
      <c r="C33" s="37"/>
      <c r="D33" s="37"/>
      <c r="E33" s="97"/>
      <c r="F33" s="97"/>
      <c r="G33" s="97"/>
      <c r="H33" s="97"/>
      <c r="I33" s="97"/>
      <c r="J33" s="166"/>
      <c r="K33" s="2"/>
      <c r="L33" s="43"/>
      <c r="M33" s="43"/>
      <c r="N33" s="43"/>
      <c r="O33" s="43"/>
      <c r="P33" s="43"/>
      <c r="Q33" s="43"/>
      <c r="R33" s="43"/>
      <c r="S33" s="43">
        <v>2</v>
      </c>
      <c r="T33" s="43">
        <v>1.77</v>
      </c>
      <c r="U33" s="43">
        <v>2.1800000000000002</v>
      </c>
      <c r="V33" s="43">
        <v>14.93</v>
      </c>
      <c r="W33" s="43">
        <v>21.39</v>
      </c>
      <c r="X33" s="43">
        <v>2.17</v>
      </c>
      <c r="Y33" s="43"/>
      <c r="Z33" s="43"/>
      <c r="AA33" s="43"/>
      <c r="AB33" s="43"/>
      <c r="AC33" s="43">
        <v>0.90909090909090917</v>
      </c>
      <c r="AD33" s="43">
        <v>0.13422818791946309</v>
      </c>
      <c r="AE33" s="43">
        <v>9.3457943925233641E-2</v>
      </c>
      <c r="AF33" s="43">
        <v>0.90909090909090917</v>
      </c>
      <c r="AG33" s="43"/>
      <c r="AH33" s="43"/>
      <c r="AI33" s="43"/>
      <c r="AJ33" s="43"/>
      <c r="AK33" s="43"/>
      <c r="AL33" s="43"/>
      <c r="AM33" s="43"/>
      <c r="AN33" s="43"/>
      <c r="AO33" s="43"/>
      <c r="AP33" s="43"/>
      <c r="AQ33" s="43"/>
      <c r="AR33" s="43"/>
      <c r="AS33" s="43"/>
      <c r="AT33" s="43"/>
    </row>
    <row r="34" spans="1:46" ht="12.75" hidden="1" customHeight="1" x14ac:dyDescent="0.2">
      <c r="A34" s="43"/>
      <c r="B34" s="167"/>
      <c r="C34" s="148"/>
      <c r="D34" s="148"/>
      <c r="E34" s="168"/>
      <c r="F34" s="168"/>
      <c r="G34" s="168"/>
      <c r="H34" s="168"/>
      <c r="I34" s="168"/>
      <c r="J34" s="169"/>
      <c r="K34" s="2"/>
      <c r="L34" s="43"/>
      <c r="M34" s="43"/>
      <c r="N34" s="43"/>
      <c r="O34" s="43"/>
      <c r="P34" s="43"/>
      <c r="Q34" s="43"/>
      <c r="R34" s="43"/>
      <c r="S34" s="43"/>
      <c r="T34" s="43"/>
      <c r="U34" s="43"/>
      <c r="V34" s="43"/>
      <c r="W34" s="43"/>
      <c r="X34" s="43"/>
      <c r="Y34" s="43"/>
      <c r="Z34" s="43"/>
      <c r="AA34" s="43"/>
      <c r="AB34" s="43"/>
      <c r="AC34" s="43"/>
      <c r="AD34" s="43"/>
      <c r="AE34" s="43"/>
      <c r="AF34" s="43"/>
      <c r="AG34" s="43"/>
      <c r="AH34" s="43"/>
      <c r="AI34" s="43"/>
      <c r="AJ34" s="43"/>
      <c r="AK34" s="43"/>
      <c r="AL34" s="43"/>
      <c r="AM34" s="43"/>
      <c r="AN34" s="43"/>
      <c r="AO34" s="43"/>
      <c r="AP34" s="43"/>
      <c r="AQ34" s="43"/>
      <c r="AR34" s="43"/>
      <c r="AS34" s="43"/>
      <c r="AT34" s="43"/>
    </row>
    <row r="35" spans="1:46" ht="12.75" hidden="1" customHeight="1" x14ac:dyDescent="0.2">
      <c r="A35" s="43"/>
      <c r="B35" s="170"/>
      <c r="C35" s="171"/>
      <c r="D35" s="171"/>
      <c r="E35" s="172"/>
      <c r="F35" s="172"/>
      <c r="G35" s="172"/>
      <c r="H35" s="172"/>
      <c r="I35" s="172"/>
      <c r="J35" s="173"/>
      <c r="K35" s="2">
        <v>0</v>
      </c>
      <c r="L35" s="43"/>
      <c r="M35" s="43"/>
      <c r="N35" s="43"/>
      <c r="O35" s="43"/>
      <c r="P35" s="43"/>
      <c r="Q35" s="43"/>
      <c r="R35" s="43"/>
      <c r="S35" s="174">
        <v>50</v>
      </c>
      <c r="T35" s="43"/>
      <c r="U35" s="43">
        <v>54</v>
      </c>
      <c r="V35" s="43">
        <v>373</v>
      </c>
      <c r="W35" s="43">
        <v>535</v>
      </c>
      <c r="X35" s="43">
        <v>54</v>
      </c>
      <c r="Y35" s="43">
        <v>0</v>
      </c>
      <c r="Z35" s="43"/>
      <c r="AA35" s="43"/>
      <c r="AB35" s="43"/>
      <c r="AC35" s="43"/>
      <c r="AD35" s="43"/>
      <c r="AE35" s="43"/>
      <c r="AF35" s="43"/>
      <c r="AG35" s="43"/>
      <c r="AH35" s="43"/>
      <c r="AI35" s="43"/>
      <c r="AJ35" s="43"/>
      <c r="AK35" s="43"/>
      <c r="AL35" s="43"/>
      <c r="AM35" s="43"/>
      <c r="AN35" s="43"/>
      <c r="AO35" s="43"/>
      <c r="AP35" s="43"/>
      <c r="AQ35" s="43"/>
      <c r="AR35" s="43"/>
      <c r="AS35" s="43"/>
      <c r="AT35" s="43"/>
    </row>
    <row r="36" spans="1:46" ht="12.75" hidden="1" customHeight="1" x14ac:dyDescent="0.2">
      <c r="A36" s="43"/>
      <c r="B36" s="43"/>
      <c r="C36" s="43"/>
      <c r="D36" s="107"/>
      <c r="E36" s="108"/>
      <c r="F36" s="108"/>
      <c r="G36" s="108"/>
      <c r="H36" s="108"/>
      <c r="I36" s="108"/>
      <c r="J36" s="108"/>
      <c r="K36" s="43"/>
      <c r="L36" s="43"/>
      <c r="M36" s="43"/>
      <c r="N36" s="43"/>
      <c r="O36" s="43"/>
      <c r="P36" s="43"/>
      <c r="Q36" s="43"/>
      <c r="R36" s="43"/>
      <c r="S36" s="43"/>
      <c r="T36" s="43"/>
      <c r="U36" s="43"/>
      <c r="V36" s="43"/>
      <c r="W36" s="43"/>
      <c r="X36" s="43"/>
      <c r="Y36" s="43"/>
      <c r="Z36" s="43"/>
      <c r="AA36" s="43"/>
      <c r="AB36" s="43"/>
      <c r="AC36" s="43"/>
      <c r="AD36" s="43"/>
      <c r="AE36" s="43"/>
      <c r="AF36" s="43"/>
      <c r="AG36" s="43"/>
      <c r="AH36" s="43"/>
      <c r="AI36" s="43"/>
      <c r="AJ36" s="43"/>
      <c r="AK36" s="43"/>
      <c r="AL36" s="43"/>
      <c r="AM36" s="43"/>
      <c r="AN36" s="43"/>
      <c r="AO36" s="43"/>
      <c r="AP36" s="43"/>
      <c r="AQ36" s="43"/>
      <c r="AR36" s="43"/>
      <c r="AS36" s="43"/>
      <c r="AT36" s="43"/>
    </row>
    <row r="37" spans="1:46" ht="12.75" customHeight="1" x14ac:dyDescent="0.2">
      <c r="A37" s="43"/>
      <c r="B37" s="175"/>
      <c r="C37" s="43"/>
      <c r="D37" s="107"/>
      <c r="E37" s="108"/>
      <c r="F37" s="108"/>
      <c r="G37" s="108"/>
      <c r="H37" s="108"/>
      <c r="I37" s="108"/>
      <c r="J37" s="108"/>
      <c r="K37" s="43"/>
      <c r="L37" s="43"/>
      <c r="M37" s="43"/>
      <c r="N37" s="43"/>
      <c r="O37" s="43"/>
      <c r="P37" s="43"/>
      <c r="Q37" s="43"/>
      <c r="R37" s="43"/>
      <c r="S37" s="43"/>
      <c r="T37" s="43"/>
      <c r="U37" s="43"/>
      <c r="V37" s="43"/>
      <c r="W37" s="43"/>
      <c r="X37" s="43"/>
      <c r="Y37" s="43"/>
      <c r="Z37" s="43"/>
      <c r="AA37" s="43"/>
      <c r="AB37" s="43"/>
      <c r="AC37" s="43"/>
      <c r="AD37" s="43"/>
      <c r="AE37" s="43"/>
      <c r="AF37" s="43"/>
      <c r="AG37" s="43"/>
      <c r="AH37" s="43"/>
      <c r="AI37" s="43"/>
      <c r="AJ37" s="43"/>
      <c r="AK37" s="43"/>
      <c r="AL37" s="43"/>
      <c r="AM37" s="43"/>
      <c r="AN37" s="43"/>
      <c r="AO37" s="43"/>
      <c r="AP37" s="43"/>
      <c r="AQ37" s="43"/>
      <c r="AR37" s="43"/>
      <c r="AS37" s="43"/>
      <c r="AT37" s="43"/>
    </row>
    <row r="38" spans="1:46" ht="12.75" customHeight="1" x14ac:dyDescent="0.2">
      <c r="A38" s="43"/>
      <c r="B38" s="43" t="s">
        <v>2392</v>
      </c>
      <c r="C38" s="176"/>
      <c r="D38" s="177"/>
      <c r="E38" s="178"/>
      <c r="F38" s="178"/>
      <c r="G38" s="178"/>
      <c r="H38" s="178"/>
      <c r="I38" s="178"/>
      <c r="J38" s="178"/>
      <c r="K38" s="43"/>
      <c r="L38" s="43"/>
      <c r="M38" s="43"/>
      <c r="N38" s="43"/>
      <c r="O38" s="43"/>
      <c r="P38" s="43"/>
      <c r="Q38" s="43"/>
      <c r="R38" s="43"/>
      <c r="S38" s="43"/>
      <c r="T38" s="43"/>
      <c r="U38" s="43"/>
      <c r="V38" s="43"/>
      <c r="W38" s="43"/>
      <c r="X38" s="43"/>
      <c r="Y38" s="43"/>
      <c r="Z38" s="43"/>
      <c r="AA38" s="43"/>
      <c r="AB38" s="43"/>
      <c r="AC38" s="43"/>
      <c r="AD38" s="43"/>
      <c r="AE38" s="43"/>
      <c r="AF38" s="43"/>
      <c r="AG38" s="43"/>
      <c r="AH38" s="43"/>
      <c r="AI38" s="43"/>
      <c r="AJ38" s="43"/>
      <c r="AK38" s="43"/>
      <c r="AL38" s="43"/>
      <c r="AM38" s="43"/>
      <c r="AN38" s="43"/>
      <c r="AO38" s="43"/>
      <c r="AP38" s="43"/>
      <c r="AQ38" s="43"/>
      <c r="AR38" s="43"/>
      <c r="AS38" s="43"/>
      <c r="AT38" s="43"/>
    </row>
    <row r="39" spans="1:46" ht="12.75" customHeight="1" x14ac:dyDescent="0.2">
      <c r="A39" s="43"/>
      <c r="B39" s="43" t="s">
        <v>2393</v>
      </c>
      <c r="C39" s="176"/>
      <c r="D39" s="177"/>
      <c r="E39" s="178"/>
      <c r="F39" s="178"/>
      <c r="G39" s="178"/>
      <c r="H39" s="178"/>
      <c r="I39" s="178"/>
      <c r="J39" s="178"/>
      <c r="K39" s="43"/>
      <c r="L39" s="43"/>
      <c r="M39" s="43"/>
      <c r="N39" s="43"/>
      <c r="O39" s="43"/>
      <c r="P39" s="43"/>
      <c r="Q39" s="43"/>
      <c r="R39" s="43"/>
      <c r="S39" s="43"/>
      <c r="T39" s="43"/>
      <c r="U39" s="43"/>
      <c r="V39" s="43"/>
      <c r="W39" s="43"/>
      <c r="X39" s="43"/>
      <c r="Y39" s="43"/>
      <c r="Z39" s="43"/>
      <c r="AA39" s="43"/>
      <c r="AB39" s="43"/>
      <c r="AC39" s="43"/>
      <c r="AD39" s="43"/>
      <c r="AE39" s="43"/>
      <c r="AF39" s="43"/>
      <c r="AG39" s="43"/>
      <c r="AH39" s="43"/>
      <c r="AI39" s="43"/>
      <c r="AJ39" s="43"/>
      <c r="AK39" s="43"/>
      <c r="AL39" s="43"/>
      <c r="AM39" s="43"/>
      <c r="AN39" s="43"/>
      <c r="AO39" s="43"/>
      <c r="AP39" s="43"/>
      <c r="AQ39" s="43"/>
      <c r="AR39" s="43"/>
      <c r="AS39" s="43"/>
      <c r="AT39" s="43"/>
    </row>
    <row r="40" spans="1:46" ht="12.75" customHeight="1" x14ac:dyDescent="0.2">
      <c r="A40" s="43"/>
      <c r="B40" s="43" t="s">
        <v>2394</v>
      </c>
      <c r="C40" s="176"/>
      <c r="D40" s="177"/>
      <c r="E40" s="178"/>
      <c r="F40" s="178"/>
      <c r="G40" s="178"/>
      <c r="H40" s="178"/>
      <c r="I40" s="178"/>
      <c r="J40" s="178"/>
      <c r="K40" s="43"/>
      <c r="L40" s="43"/>
      <c r="M40" s="43"/>
      <c r="N40" s="43"/>
      <c r="O40" s="43"/>
      <c r="P40" s="43"/>
      <c r="Q40" s="43"/>
      <c r="R40" s="43"/>
      <c r="S40" s="43"/>
      <c r="T40" s="43"/>
      <c r="U40" s="43"/>
      <c r="V40" s="43"/>
      <c r="W40" s="43"/>
      <c r="X40" s="43"/>
      <c r="Y40" s="43"/>
      <c r="Z40" s="43"/>
      <c r="AA40" s="43"/>
      <c r="AB40" s="43"/>
      <c r="AC40" s="43"/>
      <c r="AD40" s="43"/>
      <c r="AE40" s="43"/>
      <c r="AF40" s="43"/>
      <c r="AG40" s="43"/>
      <c r="AH40" s="43"/>
      <c r="AI40" s="43"/>
      <c r="AJ40" s="43"/>
      <c r="AK40" s="43"/>
      <c r="AL40" s="43"/>
      <c r="AM40" s="43"/>
      <c r="AN40" s="43"/>
      <c r="AO40" s="43"/>
      <c r="AP40" s="43"/>
      <c r="AQ40" s="43"/>
      <c r="AR40" s="43"/>
      <c r="AS40" s="43"/>
      <c r="AT40" s="43"/>
    </row>
    <row r="41" spans="1:46" ht="12.75" customHeight="1" x14ac:dyDescent="0.2">
      <c r="A41" s="43"/>
      <c r="B41" s="43" t="s">
        <v>2395</v>
      </c>
      <c r="C41" s="176"/>
      <c r="D41" s="177"/>
      <c r="E41" s="178"/>
      <c r="F41" s="178"/>
      <c r="G41" s="178"/>
      <c r="H41" s="178"/>
      <c r="I41" s="178"/>
      <c r="J41" s="178"/>
      <c r="K41" s="43"/>
      <c r="L41" s="43"/>
      <c r="M41" s="43"/>
      <c r="N41" s="43"/>
      <c r="O41" s="43"/>
      <c r="P41" s="43"/>
      <c r="Q41" s="43"/>
      <c r="R41" s="43"/>
      <c r="S41" s="43"/>
      <c r="T41" s="43"/>
      <c r="U41" s="43"/>
      <c r="V41" s="43"/>
      <c r="W41" s="43"/>
      <c r="X41" s="43"/>
      <c r="Y41" s="43"/>
      <c r="Z41" s="43"/>
      <c r="AA41" s="43"/>
      <c r="AB41" s="43"/>
      <c r="AC41" s="43"/>
      <c r="AD41" s="43"/>
      <c r="AE41" s="43"/>
      <c r="AF41" s="43"/>
      <c r="AG41" s="43"/>
      <c r="AH41" s="43"/>
      <c r="AI41" s="43"/>
      <c r="AJ41" s="43"/>
      <c r="AK41" s="43"/>
      <c r="AL41" s="43"/>
      <c r="AM41" s="43"/>
      <c r="AN41" s="43"/>
      <c r="AO41" s="43"/>
      <c r="AP41" s="43"/>
      <c r="AQ41" s="43"/>
      <c r="AR41" s="43"/>
      <c r="AS41" s="43"/>
      <c r="AT41" s="43"/>
    </row>
    <row r="42" spans="1:46" ht="12.75" customHeight="1" x14ac:dyDescent="0.2">
      <c r="A42" s="43"/>
      <c r="B42" s="43" t="s">
        <v>2396</v>
      </c>
      <c r="C42" s="176"/>
      <c r="D42" s="177"/>
      <c r="E42" s="178"/>
      <c r="F42" s="178"/>
      <c r="G42" s="178"/>
      <c r="H42" s="178"/>
      <c r="I42" s="178"/>
      <c r="J42" s="178"/>
      <c r="K42" s="43"/>
      <c r="L42" s="43"/>
      <c r="M42" s="43"/>
      <c r="N42" s="43"/>
      <c r="O42" s="43"/>
      <c r="P42" s="43"/>
      <c r="Q42" s="43"/>
      <c r="R42" s="43"/>
      <c r="S42" s="43"/>
      <c r="T42" s="43"/>
      <c r="U42" s="43"/>
      <c r="V42" s="43"/>
      <c r="W42" s="43"/>
      <c r="X42" s="43"/>
      <c r="Y42" s="43"/>
      <c r="Z42" s="43"/>
      <c r="AA42" s="43"/>
      <c r="AB42" s="43"/>
      <c r="AC42" s="43"/>
      <c r="AD42" s="43"/>
      <c r="AE42" s="43"/>
      <c r="AF42" s="43"/>
      <c r="AG42" s="43"/>
      <c r="AH42" s="43"/>
      <c r="AI42" s="43"/>
      <c r="AJ42" s="43"/>
      <c r="AK42" s="43"/>
      <c r="AL42" s="43"/>
      <c r="AM42" s="43"/>
      <c r="AN42" s="43"/>
      <c r="AO42" s="43"/>
      <c r="AP42" s="43"/>
      <c r="AQ42" s="43"/>
      <c r="AR42" s="43"/>
      <c r="AS42" s="43"/>
      <c r="AT42" s="43"/>
    </row>
    <row r="43" spans="1:46" ht="12.75" customHeight="1" x14ac:dyDescent="0.2">
      <c r="A43" s="43"/>
      <c r="B43" s="43" t="s">
        <v>2397</v>
      </c>
      <c r="C43" s="176"/>
      <c r="D43" s="177"/>
      <c r="E43" s="178"/>
      <c r="F43" s="178"/>
      <c r="G43" s="178"/>
      <c r="H43" s="178"/>
      <c r="I43" s="178"/>
      <c r="J43" s="178"/>
      <c r="K43" s="43"/>
      <c r="L43" s="43"/>
      <c r="M43" s="43"/>
      <c r="N43" s="43"/>
      <c r="O43" s="43"/>
      <c r="P43" s="43"/>
      <c r="Q43" s="43"/>
      <c r="R43" s="43"/>
      <c r="S43" s="43"/>
      <c r="T43" s="43"/>
      <c r="U43" s="43"/>
      <c r="V43" s="43"/>
      <c r="W43" s="43"/>
      <c r="X43" s="43"/>
      <c r="Y43" s="43"/>
      <c r="Z43" s="43"/>
      <c r="AA43" s="43"/>
      <c r="AB43" s="43"/>
      <c r="AC43" s="43"/>
      <c r="AD43" s="43"/>
      <c r="AE43" s="43"/>
      <c r="AF43" s="43"/>
      <c r="AG43" s="43"/>
      <c r="AH43" s="43"/>
      <c r="AI43" s="43"/>
      <c r="AJ43" s="43"/>
      <c r="AK43" s="43"/>
      <c r="AL43" s="43"/>
      <c r="AM43" s="43"/>
      <c r="AN43" s="43"/>
      <c r="AO43" s="43"/>
      <c r="AP43" s="43"/>
      <c r="AQ43" s="43"/>
      <c r="AR43" s="43"/>
      <c r="AS43" s="43"/>
      <c r="AT43" s="43"/>
    </row>
    <row r="44" spans="1:46" ht="12.75" customHeight="1" x14ac:dyDescent="0.2">
      <c r="A44" s="43"/>
      <c r="B44" s="43"/>
      <c r="C44" s="43"/>
      <c r="D44" s="107"/>
      <c r="E44" s="145"/>
      <c r="F44" s="145"/>
      <c r="G44" s="145"/>
      <c r="H44" s="145"/>
      <c r="I44" s="145"/>
      <c r="J44" s="145"/>
      <c r="K44" s="43"/>
      <c r="L44" s="43"/>
      <c r="M44" s="43"/>
      <c r="N44" s="43"/>
      <c r="O44" s="43"/>
      <c r="P44" s="43"/>
      <c r="Q44" s="43"/>
      <c r="R44" s="43"/>
      <c r="S44" s="43"/>
      <c r="T44" s="43"/>
      <c r="U44" s="43"/>
      <c r="V44" s="43"/>
      <c r="W44" s="43"/>
      <c r="X44" s="43"/>
      <c r="Y44" s="43"/>
      <c r="Z44" s="43"/>
      <c r="AA44" s="43"/>
      <c r="AB44" s="43"/>
      <c r="AC44" s="43"/>
      <c r="AD44" s="43"/>
      <c r="AE44" s="43"/>
      <c r="AF44" s="43"/>
      <c r="AG44" s="43"/>
      <c r="AH44" s="43"/>
      <c r="AI44" s="43"/>
      <c r="AJ44" s="43"/>
      <c r="AK44" s="43"/>
      <c r="AL44" s="43"/>
      <c r="AM44" s="43"/>
      <c r="AN44" s="43"/>
      <c r="AO44" s="43"/>
      <c r="AP44" s="43"/>
      <c r="AQ44" s="43"/>
      <c r="AR44" s="43"/>
      <c r="AS44" s="43"/>
      <c r="AT44" s="43"/>
    </row>
    <row r="45" spans="1:46" ht="12.75" customHeight="1" x14ac:dyDescent="0.2">
      <c r="A45" s="43"/>
      <c r="B45" s="43"/>
      <c r="C45" s="43"/>
      <c r="D45" s="107"/>
      <c r="E45" s="145"/>
      <c r="F45" s="145"/>
      <c r="G45" s="145"/>
      <c r="H45" s="145"/>
      <c r="I45" s="145"/>
      <c r="J45" s="145"/>
      <c r="K45" s="43"/>
      <c r="L45" s="43"/>
      <c r="M45" s="43"/>
      <c r="N45" s="43"/>
      <c r="O45" s="43"/>
      <c r="P45" s="43"/>
      <c r="Q45" s="43"/>
      <c r="R45" s="43"/>
      <c r="S45" s="43"/>
      <c r="T45" s="43"/>
      <c r="U45" s="43"/>
      <c r="V45" s="43"/>
      <c r="W45" s="43"/>
      <c r="X45" s="43"/>
      <c r="Y45" s="43"/>
      <c r="Z45" s="43"/>
      <c r="AA45" s="43"/>
      <c r="AB45" s="43"/>
      <c r="AC45" s="43"/>
      <c r="AD45" s="43"/>
      <c r="AE45" s="43"/>
      <c r="AF45" s="43"/>
      <c r="AG45" s="43"/>
      <c r="AH45" s="43"/>
      <c r="AI45" s="43"/>
      <c r="AJ45" s="43"/>
      <c r="AK45" s="43"/>
      <c r="AL45" s="43"/>
      <c r="AM45" s="43"/>
      <c r="AN45" s="43"/>
      <c r="AO45" s="43"/>
      <c r="AP45" s="43"/>
      <c r="AQ45" s="43"/>
      <c r="AR45" s="43"/>
      <c r="AS45" s="43"/>
      <c r="AT45" s="43"/>
    </row>
    <row r="46" spans="1:46" ht="12.75" hidden="1" customHeight="1" x14ac:dyDescent="0.2">
      <c r="A46" s="179"/>
      <c r="B46" s="43"/>
      <c r="C46" s="43"/>
      <c r="D46" s="107"/>
      <c r="E46" s="145"/>
      <c r="F46" s="145"/>
      <c r="G46" s="145"/>
      <c r="H46" s="145"/>
      <c r="I46" s="145"/>
      <c r="J46" s="145"/>
      <c r="K46" s="43"/>
      <c r="L46" s="179"/>
      <c r="M46" s="179"/>
      <c r="N46" s="179"/>
      <c r="O46" s="179"/>
      <c r="P46" s="179"/>
      <c r="Q46" s="179"/>
      <c r="R46" s="179"/>
      <c r="S46" s="179"/>
      <c r="T46" s="179"/>
      <c r="U46" s="179"/>
      <c r="V46" s="179"/>
      <c r="W46" s="179"/>
      <c r="X46" s="179"/>
      <c r="Y46" s="179"/>
      <c r="Z46" s="179"/>
      <c r="AA46" s="179"/>
      <c r="AB46" s="179"/>
      <c r="AC46" s="179"/>
      <c r="AD46" s="179"/>
      <c r="AE46" s="179"/>
      <c r="AF46" s="179"/>
      <c r="AG46" s="179"/>
      <c r="AH46" s="179"/>
      <c r="AI46" s="179"/>
      <c r="AJ46" s="179"/>
      <c r="AK46" s="179"/>
      <c r="AL46" s="179"/>
      <c r="AM46" s="179"/>
      <c r="AN46" s="179"/>
      <c r="AO46" s="179"/>
      <c r="AP46" s="179"/>
      <c r="AQ46" s="179"/>
      <c r="AR46" s="179"/>
      <c r="AS46" s="179"/>
      <c r="AT46" s="179"/>
    </row>
    <row r="47" spans="1:46" ht="12.75" customHeight="1" x14ac:dyDescent="0.2">
      <c r="A47" s="43"/>
      <c r="B47" s="43"/>
      <c r="C47" s="43"/>
      <c r="D47" s="107"/>
      <c r="E47" s="145"/>
      <c r="F47" s="145"/>
      <c r="G47" s="145"/>
      <c r="H47" s="145"/>
      <c r="I47" s="145"/>
      <c r="J47" s="145"/>
      <c r="K47" s="43"/>
      <c r="L47" s="43"/>
      <c r="M47" s="43"/>
      <c r="N47" s="43"/>
      <c r="O47" s="43"/>
      <c r="P47" s="43"/>
      <c r="Q47" s="43"/>
      <c r="R47" s="43"/>
      <c r="S47" s="43"/>
      <c r="T47" s="43"/>
      <c r="U47" s="43"/>
      <c r="V47" s="43"/>
      <c r="W47" s="43"/>
      <c r="X47" s="43"/>
      <c r="Y47" s="43"/>
      <c r="Z47" s="43"/>
      <c r="AA47" s="43"/>
      <c r="AB47" s="43"/>
      <c r="AC47" s="43"/>
      <c r="AD47" s="43"/>
      <c r="AE47" s="43"/>
      <c r="AF47" s="43"/>
      <c r="AG47" s="43"/>
      <c r="AH47" s="43"/>
      <c r="AI47" s="43"/>
      <c r="AJ47" s="43"/>
      <c r="AK47" s="43"/>
      <c r="AL47" s="43"/>
      <c r="AM47" s="43"/>
      <c r="AN47" s="43"/>
      <c r="AO47" s="43"/>
      <c r="AP47" s="43"/>
      <c r="AQ47" s="43"/>
      <c r="AR47" s="43"/>
      <c r="AS47" s="43"/>
      <c r="AT47" s="43"/>
    </row>
    <row r="48" spans="1:46" ht="12.75" customHeight="1" x14ac:dyDescent="0.2">
      <c r="A48" s="43"/>
      <c r="B48" s="43"/>
      <c r="C48" s="43"/>
      <c r="D48" s="107"/>
      <c r="E48" s="145"/>
      <c r="F48" s="145"/>
      <c r="G48" s="145"/>
      <c r="H48" s="145"/>
      <c r="I48" s="145"/>
      <c r="J48" s="145"/>
      <c r="K48" s="43"/>
      <c r="L48" s="43"/>
      <c r="M48" s="43"/>
      <c r="N48" s="43"/>
      <c r="O48" s="43"/>
      <c r="P48" s="43"/>
      <c r="Q48" s="43"/>
      <c r="R48" s="43"/>
      <c r="S48" s="43"/>
      <c r="T48" s="43"/>
      <c r="U48" s="43"/>
      <c r="V48" s="43"/>
      <c r="W48" s="43"/>
      <c r="X48" s="43"/>
      <c r="Y48" s="43"/>
      <c r="Z48" s="43"/>
      <c r="AA48" s="43"/>
      <c r="AB48" s="43"/>
      <c r="AC48" s="43"/>
      <c r="AD48" s="43"/>
      <c r="AE48" s="43"/>
      <c r="AF48" s="43"/>
      <c r="AG48" s="43"/>
      <c r="AH48" s="43"/>
      <c r="AI48" s="43"/>
      <c r="AJ48" s="43"/>
      <c r="AK48" s="43"/>
      <c r="AL48" s="43"/>
      <c r="AM48" s="43"/>
      <c r="AN48" s="43"/>
      <c r="AO48" s="43"/>
      <c r="AP48" s="43"/>
      <c r="AQ48" s="43"/>
      <c r="AR48" s="43"/>
      <c r="AS48" s="43"/>
      <c r="AT48" s="43"/>
    </row>
    <row r="49" spans="1:46" ht="12.75" customHeight="1" x14ac:dyDescent="0.2">
      <c r="A49" s="43"/>
      <c r="B49" s="43"/>
      <c r="C49" s="43"/>
      <c r="D49" s="107"/>
      <c r="E49" s="145"/>
      <c r="F49" s="145"/>
      <c r="G49" s="145"/>
      <c r="H49" s="145"/>
      <c r="I49" s="145"/>
      <c r="J49" s="145"/>
      <c r="K49" s="43"/>
      <c r="L49" s="43"/>
      <c r="M49" s="43"/>
      <c r="N49" s="43"/>
      <c r="O49" s="43"/>
      <c r="P49" s="43"/>
      <c r="Q49" s="43"/>
      <c r="R49" s="43"/>
      <c r="S49" s="43"/>
      <c r="T49" s="43"/>
      <c r="U49" s="43"/>
      <c r="V49" s="43"/>
      <c r="W49" s="43"/>
      <c r="X49" s="43"/>
      <c r="Y49" s="43"/>
      <c r="Z49" s="43"/>
      <c r="AA49" s="43"/>
      <c r="AB49" s="43"/>
      <c r="AC49" s="43"/>
      <c r="AD49" s="43"/>
      <c r="AE49" s="43"/>
      <c r="AF49" s="43"/>
      <c r="AG49" s="43"/>
      <c r="AH49" s="43"/>
      <c r="AI49" s="43"/>
      <c r="AJ49" s="43"/>
      <c r="AK49" s="43"/>
      <c r="AL49" s="43"/>
      <c r="AM49" s="43"/>
      <c r="AN49" s="43"/>
      <c r="AO49" s="43"/>
      <c r="AP49" s="43"/>
      <c r="AQ49" s="43"/>
      <c r="AR49" s="43"/>
      <c r="AS49" s="43"/>
      <c r="AT49" s="43"/>
    </row>
    <row r="50" spans="1:46" ht="12.75" customHeight="1" x14ac:dyDescent="0.2">
      <c r="A50" s="43"/>
      <c r="B50" s="43"/>
      <c r="C50" s="43"/>
      <c r="D50" s="107"/>
      <c r="E50" s="145"/>
      <c r="F50" s="145"/>
      <c r="G50" s="145"/>
      <c r="H50" s="145"/>
      <c r="I50" s="145"/>
      <c r="J50" s="145"/>
      <c r="K50" s="43"/>
      <c r="L50" s="43"/>
      <c r="M50" s="43"/>
      <c r="N50" s="43"/>
      <c r="O50" s="43"/>
      <c r="P50" s="43"/>
      <c r="Q50" s="43"/>
      <c r="R50" s="43"/>
      <c r="S50" s="43"/>
      <c r="T50" s="43"/>
      <c r="U50" s="43"/>
      <c r="V50" s="43"/>
      <c r="W50" s="43"/>
      <c r="X50" s="43"/>
      <c r="Y50" s="43"/>
      <c r="Z50" s="43"/>
      <c r="AA50" s="43"/>
      <c r="AB50" s="43"/>
      <c r="AC50" s="43"/>
      <c r="AD50" s="43"/>
      <c r="AE50" s="43"/>
      <c r="AF50" s="43"/>
      <c r="AG50" s="43"/>
      <c r="AH50" s="43"/>
      <c r="AI50" s="43"/>
      <c r="AJ50" s="43"/>
      <c r="AK50" s="43"/>
      <c r="AL50" s="43"/>
      <c r="AM50" s="43"/>
      <c r="AN50" s="43"/>
      <c r="AO50" s="43"/>
      <c r="AP50" s="43"/>
      <c r="AQ50" s="43"/>
      <c r="AR50" s="43"/>
      <c r="AS50" s="43"/>
      <c r="AT50" s="43"/>
    </row>
    <row r="51" spans="1:46" ht="12.75" customHeight="1" x14ac:dyDescent="0.2">
      <c r="A51" s="43"/>
      <c r="B51" s="43"/>
      <c r="C51" s="43"/>
      <c r="D51" s="107"/>
      <c r="E51" s="145"/>
      <c r="F51" s="145"/>
      <c r="G51" s="145"/>
      <c r="H51" s="145"/>
      <c r="I51" s="145"/>
      <c r="J51" s="145"/>
      <c r="K51" s="43"/>
      <c r="L51" s="43"/>
      <c r="M51" s="43"/>
      <c r="N51" s="43"/>
      <c r="O51" s="43"/>
      <c r="P51" s="43"/>
      <c r="Q51" s="43"/>
      <c r="R51" s="43"/>
      <c r="S51" s="43"/>
      <c r="T51" s="43"/>
      <c r="U51" s="43"/>
      <c r="V51" s="43"/>
      <c r="W51" s="43"/>
      <c r="X51" s="43"/>
      <c r="Y51" s="43"/>
      <c r="Z51" s="43"/>
      <c r="AA51" s="43"/>
      <c r="AB51" s="43"/>
      <c r="AC51" s="43"/>
      <c r="AD51" s="43"/>
      <c r="AE51" s="43"/>
      <c r="AF51" s="43"/>
      <c r="AG51" s="43"/>
      <c r="AH51" s="43"/>
      <c r="AI51" s="43"/>
      <c r="AJ51" s="43"/>
      <c r="AK51" s="43"/>
      <c r="AL51" s="43"/>
      <c r="AM51" s="43"/>
      <c r="AN51" s="43"/>
      <c r="AO51" s="43"/>
      <c r="AP51" s="43"/>
      <c r="AQ51" s="43"/>
      <c r="AR51" s="43"/>
      <c r="AS51" s="43"/>
      <c r="AT51" s="43"/>
    </row>
    <row r="52" spans="1:46" ht="12.75" customHeight="1" x14ac:dyDescent="0.2">
      <c r="A52" s="43"/>
      <c r="B52" s="43"/>
      <c r="C52" s="43"/>
      <c r="D52" s="107"/>
      <c r="E52" s="145"/>
      <c r="F52" s="145"/>
      <c r="G52" s="145"/>
      <c r="H52" s="145"/>
      <c r="I52" s="145"/>
      <c r="J52" s="145"/>
      <c r="K52" s="43"/>
      <c r="L52" s="43"/>
      <c r="M52" s="43"/>
      <c r="N52" s="43"/>
      <c r="O52" s="43"/>
      <c r="P52" s="43"/>
      <c r="Q52" s="43"/>
      <c r="R52" s="43"/>
      <c r="S52" s="43"/>
      <c r="T52" s="43"/>
      <c r="U52" s="43"/>
      <c r="V52" s="43"/>
      <c r="W52" s="43"/>
      <c r="X52" s="43"/>
      <c r="Y52" s="43"/>
      <c r="Z52" s="43"/>
      <c r="AA52" s="43"/>
      <c r="AB52" s="43"/>
      <c r="AC52" s="43"/>
      <c r="AD52" s="43"/>
      <c r="AE52" s="43"/>
      <c r="AF52" s="43"/>
      <c r="AG52" s="43"/>
      <c r="AH52" s="43"/>
      <c r="AI52" s="43"/>
      <c r="AJ52" s="43"/>
      <c r="AK52" s="43"/>
      <c r="AL52" s="43"/>
      <c r="AM52" s="43"/>
      <c r="AN52" s="43"/>
      <c r="AO52" s="43"/>
      <c r="AP52" s="43"/>
      <c r="AQ52" s="43"/>
      <c r="AR52" s="43"/>
      <c r="AS52" s="43"/>
      <c r="AT52" s="43"/>
    </row>
    <row r="53" spans="1:46" ht="12.75" customHeight="1" x14ac:dyDescent="0.2">
      <c r="A53" s="43"/>
      <c r="B53" s="43"/>
      <c r="C53" s="43"/>
      <c r="D53" s="107"/>
      <c r="E53" s="145"/>
      <c r="F53" s="145"/>
      <c r="G53" s="145"/>
      <c r="H53" s="145"/>
      <c r="I53" s="145"/>
      <c r="J53" s="145"/>
      <c r="K53" s="43"/>
      <c r="L53" s="43"/>
      <c r="M53" s="43"/>
      <c r="N53" s="43"/>
      <c r="O53" s="43"/>
      <c r="P53" s="43"/>
      <c r="Q53" s="43"/>
      <c r="R53" s="43"/>
      <c r="S53" s="43"/>
      <c r="T53" s="43"/>
      <c r="U53" s="43"/>
      <c r="V53" s="43"/>
      <c r="W53" s="43"/>
      <c r="X53" s="43"/>
      <c r="Y53" s="43"/>
      <c r="Z53" s="43"/>
      <c r="AA53" s="43"/>
      <c r="AB53" s="43"/>
      <c r="AC53" s="43"/>
      <c r="AD53" s="43"/>
      <c r="AE53" s="43"/>
      <c r="AF53" s="43"/>
      <c r="AG53" s="43"/>
      <c r="AH53" s="43"/>
      <c r="AI53" s="43"/>
      <c r="AJ53" s="43"/>
      <c r="AK53" s="43"/>
      <c r="AL53" s="43"/>
      <c r="AM53" s="43"/>
      <c r="AN53" s="43"/>
      <c r="AO53" s="43"/>
      <c r="AP53" s="43"/>
      <c r="AQ53" s="43"/>
      <c r="AR53" s="43"/>
      <c r="AS53" s="43"/>
      <c r="AT53" s="43"/>
    </row>
    <row r="54" spans="1:46" ht="12.75" customHeight="1" x14ac:dyDescent="0.2">
      <c r="A54" s="43"/>
      <c r="B54" s="43"/>
      <c r="C54" s="43"/>
      <c r="D54" s="107"/>
      <c r="E54" s="145"/>
      <c r="F54" s="145"/>
      <c r="G54" s="145"/>
      <c r="H54" s="145"/>
      <c r="I54" s="145"/>
      <c r="J54" s="145"/>
      <c r="K54" s="43"/>
      <c r="L54" s="43"/>
      <c r="M54" s="43"/>
      <c r="N54" s="43"/>
      <c r="O54" s="43"/>
      <c r="P54" s="43"/>
      <c r="Q54" s="43"/>
      <c r="R54" s="43"/>
      <c r="S54" s="43"/>
      <c r="T54" s="43"/>
      <c r="U54" s="43"/>
      <c r="V54" s="43"/>
      <c r="W54" s="43"/>
      <c r="X54" s="43"/>
      <c r="Y54" s="43"/>
      <c r="Z54" s="43"/>
      <c r="AA54" s="43"/>
      <c r="AB54" s="43"/>
      <c r="AC54" s="43"/>
      <c r="AD54" s="43"/>
      <c r="AE54" s="43"/>
      <c r="AF54" s="43"/>
      <c r="AG54" s="43"/>
      <c r="AH54" s="43"/>
      <c r="AI54" s="43"/>
      <c r="AJ54" s="43"/>
      <c r="AK54" s="43"/>
      <c r="AL54" s="43"/>
      <c r="AM54" s="43"/>
      <c r="AN54" s="43"/>
      <c r="AO54" s="43"/>
      <c r="AP54" s="43"/>
      <c r="AQ54" s="43"/>
      <c r="AR54" s="43"/>
      <c r="AS54" s="43"/>
      <c r="AT54" s="43"/>
    </row>
    <row r="55" spans="1:46" ht="12.75" customHeight="1" x14ac:dyDescent="0.2">
      <c r="A55" s="43"/>
      <c r="B55" s="43"/>
      <c r="C55" s="43"/>
      <c r="D55" s="107"/>
      <c r="E55" s="145"/>
      <c r="F55" s="145"/>
      <c r="G55" s="145"/>
      <c r="H55" s="145"/>
      <c r="I55" s="145"/>
      <c r="J55" s="145"/>
      <c r="K55" s="43"/>
      <c r="L55" s="43"/>
      <c r="M55" s="43"/>
      <c r="N55" s="43"/>
      <c r="O55" s="43"/>
      <c r="P55" s="43"/>
      <c r="Q55" s="43"/>
      <c r="R55" s="43"/>
      <c r="S55" s="43"/>
      <c r="T55" s="43"/>
      <c r="U55" s="43"/>
      <c r="V55" s="43"/>
      <c r="W55" s="43"/>
      <c r="X55" s="43"/>
      <c r="Y55" s="43"/>
      <c r="Z55" s="43"/>
      <c r="AA55" s="43"/>
      <c r="AB55" s="43"/>
      <c r="AC55" s="43"/>
      <c r="AD55" s="43"/>
      <c r="AE55" s="43"/>
      <c r="AF55" s="43"/>
      <c r="AG55" s="43"/>
      <c r="AH55" s="43"/>
      <c r="AI55" s="43"/>
      <c r="AJ55" s="43"/>
      <c r="AK55" s="43"/>
      <c r="AL55" s="43"/>
      <c r="AM55" s="43"/>
      <c r="AN55" s="43"/>
      <c r="AO55" s="43"/>
      <c r="AP55" s="43"/>
      <c r="AQ55" s="43"/>
      <c r="AR55" s="43"/>
      <c r="AS55" s="43"/>
      <c r="AT55" s="43"/>
    </row>
    <row r="56" spans="1:46" ht="12.75" customHeight="1" x14ac:dyDescent="0.2">
      <c r="A56" s="43"/>
      <c r="B56" s="43"/>
      <c r="C56" s="43"/>
      <c r="D56" s="107"/>
      <c r="E56" s="145"/>
      <c r="F56" s="145"/>
      <c r="G56" s="145"/>
      <c r="H56" s="145"/>
      <c r="I56" s="145"/>
      <c r="J56" s="145"/>
      <c r="K56" s="43"/>
      <c r="L56" s="43"/>
      <c r="M56" s="43"/>
      <c r="N56" s="43"/>
      <c r="O56" s="43"/>
      <c r="P56" s="43"/>
      <c r="Q56" s="43"/>
      <c r="R56" s="43"/>
      <c r="S56" s="43"/>
      <c r="T56" s="43"/>
      <c r="U56" s="43"/>
      <c r="V56" s="43"/>
      <c r="W56" s="43"/>
      <c r="X56" s="43"/>
      <c r="Y56" s="43"/>
      <c r="Z56" s="43"/>
      <c r="AA56" s="43"/>
      <c r="AB56" s="43"/>
      <c r="AC56" s="43"/>
      <c r="AD56" s="43"/>
      <c r="AE56" s="43"/>
      <c r="AF56" s="43"/>
      <c r="AG56" s="43"/>
      <c r="AH56" s="43"/>
      <c r="AI56" s="43"/>
      <c r="AJ56" s="43"/>
      <c r="AK56" s="43"/>
      <c r="AL56" s="43"/>
      <c r="AM56" s="43"/>
      <c r="AN56" s="43"/>
      <c r="AO56" s="43"/>
      <c r="AP56" s="43"/>
      <c r="AQ56" s="43"/>
      <c r="AR56" s="43"/>
      <c r="AS56" s="43"/>
      <c r="AT56" s="43"/>
    </row>
    <row r="57" spans="1:46" ht="12.75" customHeight="1" x14ac:dyDescent="0.2">
      <c r="A57" s="43"/>
      <c r="B57" s="43"/>
      <c r="C57" s="43"/>
      <c r="D57" s="107"/>
      <c r="E57" s="145"/>
      <c r="F57" s="145"/>
      <c r="G57" s="145"/>
      <c r="H57" s="145"/>
      <c r="I57" s="145"/>
      <c r="J57" s="145"/>
      <c r="K57" s="43"/>
      <c r="L57" s="43"/>
      <c r="M57" s="43"/>
      <c r="N57" s="43"/>
      <c r="O57" s="43"/>
      <c r="P57" s="43"/>
      <c r="Q57" s="43"/>
      <c r="R57" s="43"/>
      <c r="S57" s="43"/>
      <c r="T57" s="43"/>
      <c r="U57" s="43"/>
      <c r="V57" s="43"/>
      <c r="W57" s="43"/>
      <c r="X57" s="43"/>
      <c r="Y57" s="43"/>
      <c r="Z57" s="43"/>
      <c r="AA57" s="43"/>
      <c r="AB57" s="43"/>
      <c r="AC57" s="43"/>
      <c r="AD57" s="43"/>
      <c r="AE57" s="43"/>
      <c r="AF57" s="43"/>
      <c r="AG57" s="43"/>
      <c r="AH57" s="43"/>
      <c r="AI57" s="43"/>
      <c r="AJ57" s="43"/>
      <c r="AK57" s="43"/>
      <c r="AL57" s="43"/>
      <c r="AM57" s="43"/>
      <c r="AN57" s="43"/>
      <c r="AO57" s="43"/>
      <c r="AP57" s="43"/>
      <c r="AQ57" s="43"/>
      <c r="AR57" s="43"/>
      <c r="AS57" s="43"/>
      <c r="AT57" s="43"/>
    </row>
    <row r="58" spans="1:46" ht="12.75" customHeight="1" x14ac:dyDescent="0.2">
      <c r="A58" s="43"/>
      <c r="B58" s="43"/>
      <c r="C58" s="43"/>
      <c r="D58" s="107"/>
      <c r="E58" s="145"/>
      <c r="F58" s="145"/>
      <c r="G58" s="145"/>
      <c r="H58" s="145"/>
      <c r="I58" s="145"/>
      <c r="J58" s="145"/>
      <c r="K58" s="43"/>
      <c r="L58" s="43"/>
      <c r="M58" s="43"/>
      <c r="N58" s="43"/>
      <c r="O58" s="43"/>
      <c r="P58" s="43"/>
      <c r="Q58" s="43"/>
      <c r="R58" s="43"/>
      <c r="S58" s="43"/>
      <c r="T58" s="43"/>
      <c r="U58" s="43"/>
      <c r="V58" s="43"/>
      <c r="W58" s="43"/>
      <c r="X58" s="43"/>
      <c r="Y58" s="43"/>
      <c r="Z58" s="43"/>
      <c r="AA58" s="43"/>
      <c r="AB58" s="43"/>
      <c r="AC58" s="43"/>
      <c r="AD58" s="43"/>
      <c r="AE58" s="43"/>
      <c r="AF58" s="43"/>
      <c r="AG58" s="43"/>
      <c r="AH58" s="43"/>
      <c r="AI58" s="43"/>
      <c r="AJ58" s="43"/>
      <c r="AK58" s="43"/>
      <c r="AL58" s="43"/>
      <c r="AM58" s="43"/>
      <c r="AN58" s="43"/>
      <c r="AO58" s="43"/>
      <c r="AP58" s="43"/>
      <c r="AQ58" s="43"/>
      <c r="AR58" s="43"/>
      <c r="AS58" s="43"/>
      <c r="AT58" s="43"/>
    </row>
    <row r="59" spans="1:46" ht="12.75" customHeight="1" x14ac:dyDescent="0.2">
      <c r="A59" s="43"/>
      <c r="B59" s="43"/>
      <c r="C59" s="43"/>
      <c r="D59" s="107"/>
      <c r="E59" s="145"/>
      <c r="F59" s="145"/>
      <c r="G59" s="145"/>
      <c r="H59" s="145"/>
      <c r="I59" s="145"/>
      <c r="J59" s="145"/>
      <c r="K59" s="43"/>
      <c r="L59" s="43"/>
      <c r="M59" s="43"/>
      <c r="N59" s="43"/>
      <c r="O59" s="43"/>
      <c r="P59" s="43"/>
      <c r="Q59" s="43"/>
      <c r="R59" s="43"/>
      <c r="S59" s="43"/>
      <c r="T59" s="43"/>
      <c r="U59" s="43"/>
      <c r="V59" s="43"/>
      <c r="W59" s="43"/>
      <c r="X59" s="43"/>
      <c r="Y59" s="43"/>
      <c r="Z59" s="43"/>
      <c r="AA59" s="43"/>
      <c r="AB59" s="43"/>
      <c r="AC59" s="43"/>
      <c r="AD59" s="43"/>
      <c r="AE59" s="43"/>
      <c r="AF59" s="43"/>
      <c r="AG59" s="43"/>
      <c r="AH59" s="43"/>
      <c r="AI59" s="43"/>
      <c r="AJ59" s="43"/>
      <c r="AK59" s="43"/>
      <c r="AL59" s="43"/>
      <c r="AM59" s="43"/>
      <c r="AN59" s="43"/>
      <c r="AO59" s="43"/>
      <c r="AP59" s="43"/>
      <c r="AQ59" s="43"/>
      <c r="AR59" s="43"/>
      <c r="AS59" s="43"/>
      <c r="AT59" s="43"/>
    </row>
    <row r="60" spans="1:46" ht="12.75" customHeight="1" x14ac:dyDescent="0.2">
      <c r="A60" s="43"/>
      <c r="B60" s="43"/>
      <c r="C60" s="43"/>
      <c r="D60" s="107"/>
      <c r="E60" s="145"/>
      <c r="F60" s="145"/>
      <c r="G60" s="145"/>
      <c r="H60" s="145"/>
      <c r="I60" s="145"/>
      <c r="J60" s="145"/>
      <c r="K60" s="43"/>
      <c r="L60" s="43"/>
      <c r="M60" s="43"/>
      <c r="N60" s="43"/>
      <c r="O60" s="43"/>
      <c r="P60" s="43"/>
      <c r="Q60" s="43"/>
      <c r="R60" s="43"/>
      <c r="S60" s="43"/>
      <c r="T60" s="43"/>
      <c r="U60" s="43"/>
      <c r="V60" s="43"/>
      <c r="W60" s="43"/>
      <c r="X60" s="43"/>
      <c r="Y60" s="43"/>
      <c r="Z60" s="43"/>
      <c r="AA60" s="43"/>
      <c r="AB60" s="43"/>
      <c r="AC60" s="43"/>
      <c r="AD60" s="43"/>
      <c r="AE60" s="43"/>
      <c r="AF60" s="43"/>
      <c r="AG60" s="43"/>
      <c r="AH60" s="43"/>
      <c r="AI60" s="43"/>
      <c r="AJ60" s="43"/>
      <c r="AK60" s="43"/>
      <c r="AL60" s="43"/>
      <c r="AM60" s="43"/>
      <c r="AN60" s="43"/>
      <c r="AO60" s="43"/>
      <c r="AP60" s="43"/>
      <c r="AQ60" s="43"/>
      <c r="AR60" s="43"/>
      <c r="AS60" s="43"/>
      <c r="AT60" s="43"/>
    </row>
    <row r="61" spans="1:46" ht="12.75" customHeight="1" x14ac:dyDescent="0.2">
      <c r="A61" s="43"/>
      <c r="B61" s="43"/>
      <c r="C61" s="43"/>
      <c r="D61" s="107"/>
      <c r="E61" s="145"/>
      <c r="F61" s="145"/>
      <c r="G61" s="145"/>
      <c r="H61" s="145"/>
      <c r="I61" s="145"/>
      <c r="J61" s="145"/>
      <c r="K61" s="43"/>
      <c r="L61" s="43"/>
      <c r="M61" s="43"/>
      <c r="N61" s="43"/>
      <c r="O61" s="43"/>
      <c r="P61" s="43"/>
      <c r="Q61" s="43"/>
      <c r="R61" s="43"/>
      <c r="S61" s="43"/>
      <c r="T61" s="43"/>
      <c r="U61" s="43"/>
      <c r="V61" s="43"/>
      <c r="W61" s="43"/>
      <c r="X61" s="43"/>
      <c r="Y61" s="43"/>
      <c r="Z61" s="43"/>
      <c r="AA61" s="43"/>
      <c r="AB61" s="43"/>
      <c r="AC61" s="43"/>
      <c r="AD61" s="43"/>
      <c r="AE61" s="43"/>
      <c r="AF61" s="43"/>
      <c r="AG61" s="43"/>
      <c r="AH61" s="43"/>
      <c r="AI61" s="43"/>
      <c r="AJ61" s="43"/>
      <c r="AK61" s="43"/>
      <c r="AL61" s="43"/>
      <c r="AM61" s="43"/>
      <c r="AN61" s="43"/>
      <c r="AO61" s="43"/>
      <c r="AP61" s="43"/>
      <c r="AQ61" s="43"/>
      <c r="AR61" s="43"/>
      <c r="AS61" s="43"/>
      <c r="AT61" s="43"/>
    </row>
    <row r="62" spans="1:46" ht="12.75" customHeight="1" x14ac:dyDescent="0.2">
      <c r="A62" s="43"/>
      <c r="B62" s="43"/>
      <c r="C62" s="43"/>
      <c r="D62" s="107"/>
      <c r="E62" s="145"/>
      <c r="F62" s="145"/>
      <c r="G62" s="145"/>
      <c r="H62" s="145"/>
      <c r="I62" s="145"/>
      <c r="J62" s="145"/>
      <c r="K62" s="43"/>
      <c r="L62" s="43"/>
      <c r="M62" s="43"/>
      <c r="N62" s="43"/>
      <c r="O62" s="43"/>
      <c r="P62" s="43"/>
      <c r="Q62" s="43"/>
      <c r="R62" s="43"/>
      <c r="S62" s="43"/>
      <c r="T62" s="43"/>
      <c r="U62" s="43"/>
      <c r="V62" s="43"/>
      <c r="W62" s="43"/>
      <c r="X62" s="43"/>
      <c r="Y62" s="43"/>
      <c r="Z62" s="43"/>
      <c r="AA62" s="43"/>
      <c r="AB62" s="43"/>
      <c r="AC62" s="43"/>
      <c r="AD62" s="43"/>
      <c r="AE62" s="43"/>
      <c r="AF62" s="43"/>
      <c r="AG62" s="43"/>
      <c r="AH62" s="43"/>
      <c r="AI62" s="43"/>
      <c r="AJ62" s="43"/>
      <c r="AK62" s="43"/>
      <c r="AL62" s="43"/>
      <c r="AM62" s="43"/>
      <c r="AN62" s="43"/>
      <c r="AO62" s="43"/>
      <c r="AP62" s="43"/>
      <c r="AQ62" s="43"/>
      <c r="AR62" s="43"/>
      <c r="AS62" s="43"/>
      <c r="AT62" s="43"/>
    </row>
    <row r="63" spans="1:46" ht="12.75" customHeight="1" x14ac:dyDescent="0.2">
      <c r="A63" s="43"/>
      <c r="B63" s="43"/>
      <c r="C63" s="43"/>
      <c r="D63" s="107"/>
      <c r="E63" s="145"/>
      <c r="F63" s="145"/>
      <c r="G63" s="145"/>
      <c r="H63" s="145"/>
      <c r="I63" s="145"/>
      <c r="J63" s="145"/>
      <c r="K63" s="43"/>
      <c r="L63" s="43"/>
      <c r="M63" s="43"/>
      <c r="N63" s="43"/>
      <c r="O63" s="43"/>
      <c r="P63" s="43"/>
      <c r="Q63" s="43"/>
      <c r="R63" s="43"/>
      <c r="S63" s="43"/>
      <c r="T63" s="43"/>
      <c r="U63" s="43"/>
      <c r="V63" s="43"/>
      <c r="W63" s="43"/>
      <c r="X63" s="43"/>
      <c r="Y63" s="43"/>
      <c r="Z63" s="43"/>
      <c r="AA63" s="43"/>
      <c r="AB63" s="43"/>
      <c r="AC63" s="43"/>
      <c r="AD63" s="43"/>
      <c r="AE63" s="43"/>
      <c r="AF63" s="43"/>
      <c r="AG63" s="43"/>
      <c r="AH63" s="43"/>
      <c r="AI63" s="43"/>
      <c r="AJ63" s="43"/>
      <c r="AK63" s="43"/>
      <c r="AL63" s="43"/>
      <c r="AM63" s="43"/>
      <c r="AN63" s="43"/>
      <c r="AO63" s="43"/>
      <c r="AP63" s="43"/>
      <c r="AQ63" s="43"/>
      <c r="AR63" s="43"/>
      <c r="AS63" s="43"/>
      <c r="AT63" s="43"/>
    </row>
    <row r="64" spans="1:46" ht="12.75" customHeight="1" x14ac:dyDescent="0.2">
      <c r="A64" s="43"/>
      <c r="B64" s="43"/>
      <c r="C64" s="43"/>
      <c r="D64" s="107"/>
      <c r="E64" s="145"/>
      <c r="F64" s="145"/>
      <c r="G64" s="145"/>
      <c r="H64" s="145"/>
      <c r="I64" s="145"/>
      <c r="J64" s="145"/>
      <c r="K64" s="43"/>
      <c r="L64" s="43"/>
      <c r="M64" s="43"/>
      <c r="N64" s="43"/>
      <c r="O64" s="43"/>
      <c r="P64" s="43"/>
      <c r="Q64" s="43"/>
      <c r="R64" s="43"/>
      <c r="S64" s="43"/>
      <c r="T64" s="43"/>
      <c r="U64" s="43"/>
      <c r="V64" s="43"/>
      <c r="W64" s="43"/>
      <c r="X64" s="43"/>
      <c r="Y64" s="43"/>
      <c r="Z64" s="43"/>
      <c r="AA64" s="43"/>
      <c r="AB64" s="43"/>
      <c r="AC64" s="43"/>
      <c r="AD64" s="43"/>
      <c r="AE64" s="43"/>
      <c r="AF64" s="43"/>
      <c r="AG64" s="43"/>
      <c r="AH64" s="43"/>
      <c r="AI64" s="43"/>
      <c r="AJ64" s="43"/>
      <c r="AK64" s="43"/>
      <c r="AL64" s="43"/>
      <c r="AM64" s="43"/>
      <c r="AN64" s="43"/>
      <c r="AO64" s="43"/>
      <c r="AP64" s="43"/>
      <c r="AQ64" s="43"/>
      <c r="AR64" s="43"/>
      <c r="AS64" s="43"/>
      <c r="AT64" s="43"/>
    </row>
    <row r="65" spans="1:46" ht="12.75" customHeight="1" x14ac:dyDescent="0.2">
      <c r="A65" s="43"/>
      <c r="B65" s="43"/>
      <c r="C65" s="43"/>
      <c r="D65" s="107"/>
      <c r="E65" s="145"/>
      <c r="F65" s="145"/>
      <c r="G65" s="145"/>
      <c r="H65" s="145"/>
      <c r="I65" s="145"/>
      <c r="J65" s="145"/>
      <c r="K65" s="43"/>
      <c r="L65" s="43"/>
      <c r="M65" s="43"/>
      <c r="N65" s="43"/>
      <c r="O65" s="43"/>
      <c r="P65" s="43"/>
      <c r="Q65" s="43"/>
      <c r="R65" s="43"/>
      <c r="S65" s="43"/>
      <c r="T65" s="43"/>
      <c r="U65" s="43"/>
      <c r="V65" s="43"/>
      <c r="W65" s="43"/>
      <c r="X65" s="43"/>
      <c r="Y65" s="43"/>
      <c r="Z65" s="43"/>
      <c r="AA65" s="43"/>
      <c r="AB65" s="43"/>
      <c r="AC65" s="43"/>
      <c r="AD65" s="43"/>
      <c r="AE65" s="43"/>
      <c r="AF65" s="43"/>
      <c r="AG65" s="43"/>
      <c r="AH65" s="43"/>
      <c r="AI65" s="43"/>
      <c r="AJ65" s="43"/>
      <c r="AK65" s="43"/>
      <c r="AL65" s="43"/>
      <c r="AM65" s="43"/>
      <c r="AN65" s="43"/>
      <c r="AO65" s="43"/>
      <c r="AP65" s="43"/>
      <c r="AQ65" s="43"/>
      <c r="AR65" s="43"/>
      <c r="AS65" s="43"/>
      <c r="AT65" s="43"/>
    </row>
    <row r="66" spans="1:46" ht="12.75" customHeight="1" x14ac:dyDescent="0.2">
      <c r="A66" s="43"/>
      <c r="B66" s="43"/>
      <c r="C66" s="43"/>
      <c r="D66" s="107"/>
      <c r="E66" s="145"/>
      <c r="F66" s="145"/>
      <c r="G66" s="145"/>
      <c r="H66" s="145"/>
      <c r="I66" s="145"/>
      <c r="J66" s="145"/>
      <c r="K66" s="43"/>
      <c r="L66" s="43"/>
      <c r="M66" s="43"/>
      <c r="N66" s="43"/>
      <c r="O66" s="43"/>
      <c r="P66" s="43"/>
      <c r="Q66" s="43"/>
      <c r="R66" s="43"/>
      <c r="S66" s="43"/>
      <c r="T66" s="43"/>
      <c r="U66" s="43"/>
      <c r="V66" s="43"/>
      <c r="W66" s="43"/>
      <c r="X66" s="43"/>
      <c r="Y66" s="43"/>
      <c r="Z66" s="43"/>
      <c r="AA66" s="43"/>
      <c r="AB66" s="43"/>
      <c r="AC66" s="43"/>
      <c r="AD66" s="43"/>
      <c r="AE66" s="43"/>
      <c r="AF66" s="43"/>
      <c r="AG66" s="43"/>
      <c r="AH66" s="43"/>
      <c r="AI66" s="43"/>
      <c r="AJ66" s="43"/>
      <c r="AK66" s="43"/>
      <c r="AL66" s="43"/>
      <c r="AM66" s="43"/>
      <c r="AN66" s="43"/>
      <c r="AO66" s="43"/>
      <c r="AP66" s="43"/>
      <c r="AQ66" s="43"/>
      <c r="AR66" s="43"/>
      <c r="AS66" s="43"/>
      <c r="AT66" s="43"/>
    </row>
    <row r="67" spans="1:46" ht="12.75" customHeight="1" x14ac:dyDescent="0.2">
      <c r="A67" s="43"/>
      <c r="B67" s="43"/>
      <c r="C67" s="43"/>
      <c r="D67" s="107"/>
      <c r="E67" s="145"/>
      <c r="F67" s="145"/>
      <c r="G67" s="145"/>
      <c r="H67" s="145"/>
      <c r="I67" s="145"/>
      <c r="J67" s="145"/>
      <c r="K67" s="43"/>
      <c r="L67" s="43"/>
      <c r="M67" s="43"/>
      <c r="N67" s="43"/>
      <c r="O67" s="43"/>
      <c r="P67" s="43"/>
      <c r="Q67" s="43"/>
      <c r="R67" s="43"/>
      <c r="S67" s="43"/>
      <c r="T67" s="43"/>
      <c r="U67" s="43"/>
      <c r="V67" s="43"/>
      <c r="W67" s="43"/>
      <c r="X67" s="43"/>
      <c r="Y67" s="43"/>
      <c r="Z67" s="43"/>
      <c r="AA67" s="43"/>
      <c r="AB67" s="43"/>
      <c r="AC67" s="43"/>
      <c r="AD67" s="43"/>
      <c r="AE67" s="43"/>
      <c r="AF67" s="43"/>
      <c r="AG67" s="43"/>
      <c r="AH67" s="43"/>
      <c r="AI67" s="43"/>
      <c r="AJ67" s="43"/>
      <c r="AK67" s="43"/>
      <c r="AL67" s="43"/>
      <c r="AM67" s="43"/>
      <c r="AN67" s="43"/>
      <c r="AO67" s="43"/>
      <c r="AP67" s="43"/>
      <c r="AQ67" s="43"/>
      <c r="AR67" s="43"/>
      <c r="AS67" s="43"/>
      <c r="AT67" s="43"/>
    </row>
    <row r="68" spans="1:46" ht="12.75" customHeight="1" x14ac:dyDescent="0.2">
      <c r="A68" s="43"/>
      <c r="B68" s="43"/>
      <c r="C68" s="43"/>
      <c r="D68" s="107"/>
      <c r="E68" s="145"/>
      <c r="F68" s="145"/>
      <c r="G68" s="145"/>
      <c r="H68" s="145"/>
      <c r="I68" s="145"/>
      <c r="J68" s="145"/>
      <c r="K68" s="43"/>
      <c r="L68" s="43"/>
      <c r="M68" s="43"/>
      <c r="N68" s="43"/>
      <c r="O68" s="43"/>
      <c r="P68" s="43"/>
      <c r="Q68" s="43"/>
      <c r="R68" s="43"/>
      <c r="S68" s="43"/>
      <c r="T68" s="43"/>
      <c r="U68" s="43"/>
      <c r="V68" s="43"/>
      <c r="W68" s="43"/>
      <c r="X68" s="43"/>
      <c r="Y68" s="43"/>
      <c r="Z68" s="43"/>
      <c r="AA68" s="43"/>
      <c r="AB68" s="43"/>
      <c r="AC68" s="43"/>
      <c r="AD68" s="43"/>
      <c r="AE68" s="43"/>
      <c r="AF68" s="43"/>
      <c r="AG68" s="43"/>
      <c r="AH68" s="43"/>
      <c r="AI68" s="43"/>
      <c r="AJ68" s="43"/>
      <c r="AK68" s="43"/>
      <c r="AL68" s="43"/>
      <c r="AM68" s="43"/>
      <c r="AN68" s="43"/>
      <c r="AO68" s="43"/>
      <c r="AP68" s="43"/>
      <c r="AQ68" s="43"/>
      <c r="AR68" s="43"/>
      <c r="AS68" s="43"/>
      <c r="AT68" s="43"/>
    </row>
    <row r="69" spans="1:46" ht="12.75" customHeight="1" x14ac:dyDescent="0.2">
      <c r="A69" s="43"/>
      <c r="B69" s="43"/>
      <c r="C69" s="43"/>
      <c r="D69" s="107"/>
      <c r="E69" s="145"/>
      <c r="F69" s="145"/>
      <c r="G69" s="145"/>
      <c r="H69" s="145"/>
      <c r="I69" s="145"/>
      <c r="J69" s="145"/>
      <c r="K69" s="43"/>
      <c r="L69" s="43"/>
      <c r="M69" s="43"/>
      <c r="N69" s="43"/>
      <c r="O69" s="43"/>
      <c r="P69" s="43"/>
      <c r="Q69" s="43"/>
      <c r="R69" s="43"/>
      <c r="S69" s="43"/>
      <c r="T69" s="43"/>
      <c r="U69" s="43"/>
      <c r="V69" s="43"/>
      <c r="W69" s="43"/>
      <c r="X69" s="43"/>
      <c r="Y69" s="43"/>
      <c r="Z69" s="43"/>
      <c r="AA69" s="43"/>
      <c r="AB69" s="43"/>
      <c r="AC69" s="43"/>
      <c r="AD69" s="43"/>
      <c r="AE69" s="43"/>
      <c r="AF69" s="43"/>
      <c r="AG69" s="43"/>
      <c r="AH69" s="43"/>
      <c r="AI69" s="43"/>
      <c r="AJ69" s="43"/>
      <c r="AK69" s="43"/>
      <c r="AL69" s="43"/>
      <c r="AM69" s="43"/>
      <c r="AN69" s="43"/>
      <c r="AO69" s="43"/>
      <c r="AP69" s="43"/>
      <c r="AQ69" s="43"/>
      <c r="AR69" s="43"/>
      <c r="AS69" s="43"/>
      <c r="AT69" s="43"/>
    </row>
    <row r="70" spans="1:46" ht="12.75" customHeight="1" x14ac:dyDescent="0.2">
      <c r="A70" s="43"/>
      <c r="B70" s="43"/>
      <c r="C70" s="43"/>
      <c r="D70" s="107"/>
      <c r="E70" s="145"/>
      <c r="F70" s="145"/>
      <c r="G70" s="145"/>
      <c r="H70" s="145"/>
      <c r="I70" s="145"/>
      <c r="J70" s="145"/>
      <c r="K70" s="43"/>
      <c r="L70" s="43"/>
      <c r="M70" s="43"/>
      <c r="N70" s="43"/>
      <c r="O70" s="43"/>
      <c r="P70" s="43"/>
      <c r="Q70" s="43"/>
      <c r="R70" s="43"/>
      <c r="S70" s="43"/>
      <c r="T70" s="43"/>
      <c r="U70" s="43"/>
      <c r="V70" s="43"/>
      <c r="W70" s="43"/>
      <c r="X70" s="43"/>
      <c r="Y70" s="43"/>
      <c r="Z70" s="43"/>
      <c r="AA70" s="43"/>
      <c r="AB70" s="43"/>
      <c r="AC70" s="43"/>
      <c r="AD70" s="43"/>
      <c r="AE70" s="43"/>
      <c r="AF70" s="43"/>
      <c r="AG70" s="43"/>
      <c r="AH70" s="43"/>
      <c r="AI70" s="43"/>
      <c r="AJ70" s="43"/>
      <c r="AK70" s="43"/>
      <c r="AL70" s="43"/>
      <c r="AM70" s="43"/>
      <c r="AN70" s="43"/>
      <c r="AO70" s="43"/>
      <c r="AP70" s="43"/>
      <c r="AQ70" s="43"/>
      <c r="AR70" s="43"/>
      <c r="AS70" s="43"/>
      <c r="AT70" s="43"/>
    </row>
    <row r="71" spans="1:46" ht="12.75" customHeight="1" x14ac:dyDescent="0.2">
      <c r="A71" s="43"/>
      <c r="B71" s="43"/>
      <c r="C71" s="43"/>
      <c r="D71" s="107"/>
      <c r="E71" s="145"/>
      <c r="F71" s="145"/>
      <c r="G71" s="145"/>
      <c r="H71" s="145"/>
      <c r="I71" s="145"/>
      <c r="J71" s="145"/>
      <c r="K71" s="43"/>
      <c r="L71" s="43"/>
      <c r="M71" s="43"/>
      <c r="N71" s="43"/>
      <c r="O71" s="43"/>
      <c r="P71" s="43"/>
      <c r="Q71" s="43"/>
      <c r="R71" s="43"/>
      <c r="S71" s="43"/>
      <c r="T71" s="43"/>
      <c r="U71" s="43"/>
      <c r="V71" s="43"/>
      <c r="W71" s="43"/>
      <c r="X71" s="43"/>
      <c r="Y71" s="43"/>
      <c r="Z71" s="43"/>
      <c r="AA71" s="43"/>
      <c r="AB71" s="43"/>
      <c r="AC71" s="43"/>
      <c r="AD71" s="43"/>
      <c r="AE71" s="43"/>
      <c r="AF71" s="43"/>
      <c r="AG71" s="43"/>
      <c r="AH71" s="43"/>
      <c r="AI71" s="43"/>
      <c r="AJ71" s="43"/>
      <c r="AK71" s="43"/>
      <c r="AL71" s="43"/>
      <c r="AM71" s="43"/>
      <c r="AN71" s="43"/>
      <c r="AO71" s="43"/>
      <c r="AP71" s="43"/>
      <c r="AQ71" s="43"/>
      <c r="AR71" s="43"/>
      <c r="AS71" s="43"/>
      <c r="AT71" s="43"/>
    </row>
    <row r="72" spans="1:46" ht="12.75" customHeight="1" x14ac:dyDescent="0.2">
      <c r="A72" s="43"/>
      <c r="B72" s="43"/>
      <c r="C72" s="43"/>
      <c r="D72" s="107"/>
      <c r="E72" s="145"/>
      <c r="F72" s="145"/>
      <c r="G72" s="145"/>
      <c r="H72" s="145"/>
      <c r="I72" s="145"/>
      <c r="J72" s="145"/>
      <c r="K72" s="43"/>
      <c r="L72" s="43"/>
      <c r="M72" s="43"/>
      <c r="N72" s="43"/>
      <c r="O72" s="43"/>
      <c r="P72" s="43"/>
      <c r="Q72" s="43"/>
      <c r="R72" s="43"/>
      <c r="S72" s="43"/>
      <c r="T72" s="43"/>
      <c r="U72" s="43"/>
      <c r="V72" s="43"/>
      <c r="W72" s="43"/>
      <c r="X72" s="43"/>
      <c r="Y72" s="43"/>
      <c r="Z72" s="43"/>
      <c r="AA72" s="43"/>
      <c r="AB72" s="43"/>
      <c r="AC72" s="43"/>
      <c r="AD72" s="43"/>
      <c r="AE72" s="43"/>
      <c r="AF72" s="43"/>
      <c r="AG72" s="43"/>
      <c r="AH72" s="43"/>
      <c r="AI72" s="43"/>
      <c r="AJ72" s="43"/>
      <c r="AK72" s="43"/>
      <c r="AL72" s="43"/>
      <c r="AM72" s="43"/>
      <c r="AN72" s="43"/>
      <c r="AO72" s="43"/>
      <c r="AP72" s="43"/>
      <c r="AQ72" s="43"/>
      <c r="AR72" s="43"/>
      <c r="AS72" s="43"/>
      <c r="AT72" s="43"/>
    </row>
    <row r="73" spans="1:46" ht="12.75" customHeight="1" x14ac:dyDescent="0.2">
      <c r="A73" s="43"/>
      <c r="B73" s="43"/>
      <c r="C73" s="43"/>
      <c r="D73" s="107"/>
      <c r="E73" s="145"/>
      <c r="F73" s="145"/>
      <c r="G73" s="145"/>
      <c r="H73" s="145"/>
      <c r="I73" s="145"/>
      <c r="J73" s="145"/>
      <c r="K73" s="43"/>
      <c r="L73" s="43"/>
      <c r="M73" s="43"/>
      <c r="N73" s="43"/>
      <c r="O73" s="43"/>
      <c r="P73" s="43"/>
      <c r="Q73" s="43"/>
      <c r="R73" s="43"/>
      <c r="S73" s="43"/>
      <c r="T73" s="43"/>
      <c r="U73" s="43"/>
      <c r="V73" s="43"/>
      <c r="W73" s="43"/>
      <c r="X73" s="43"/>
      <c r="Y73" s="43"/>
      <c r="Z73" s="43"/>
      <c r="AA73" s="43"/>
      <c r="AB73" s="43"/>
      <c r="AC73" s="43"/>
      <c r="AD73" s="43"/>
      <c r="AE73" s="43"/>
      <c r="AF73" s="43"/>
      <c r="AG73" s="43"/>
      <c r="AH73" s="43"/>
      <c r="AI73" s="43"/>
      <c r="AJ73" s="43"/>
      <c r="AK73" s="43"/>
      <c r="AL73" s="43"/>
      <c r="AM73" s="43"/>
      <c r="AN73" s="43"/>
      <c r="AO73" s="43"/>
      <c r="AP73" s="43"/>
      <c r="AQ73" s="43"/>
      <c r="AR73" s="43"/>
      <c r="AS73" s="43"/>
      <c r="AT73" s="43"/>
    </row>
    <row r="74" spans="1:46" ht="12.75" customHeight="1" x14ac:dyDescent="0.2">
      <c r="A74" s="43"/>
      <c r="B74" s="43"/>
      <c r="C74" s="43"/>
      <c r="D74" s="107"/>
      <c r="E74" s="145"/>
      <c r="F74" s="145"/>
      <c r="G74" s="145"/>
      <c r="H74" s="145"/>
      <c r="I74" s="145"/>
      <c r="J74" s="145"/>
      <c r="K74" s="43"/>
      <c r="L74" s="43"/>
      <c r="M74" s="43"/>
      <c r="N74" s="43"/>
      <c r="O74" s="43"/>
      <c r="P74" s="43"/>
      <c r="Q74" s="43"/>
      <c r="R74" s="43"/>
      <c r="S74" s="43"/>
      <c r="T74" s="43"/>
      <c r="U74" s="43"/>
      <c r="V74" s="43"/>
      <c r="W74" s="43"/>
      <c r="X74" s="43"/>
      <c r="Y74" s="43"/>
      <c r="Z74" s="43"/>
      <c r="AA74" s="43"/>
      <c r="AB74" s="43"/>
      <c r="AC74" s="43"/>
      <c r="AD74" s="43"/>
      <c r="AE74" s="43"/>
      <c r="AF74" s="43"/>
      <c r="AG74" s="43"/>
      <c r="AH74" s="43"/>
      <c r="AI74" s="43"/>
      <c r="AJ74" s="43"/>
      <c r="AK74" s="43"/>
      <c r="AL74" s="43"/>
      <c r="AM74" s="43"/>
      <c r="AN74" s="43"/>
      <c r="AO74" s="43"/>
      <c r="AP74" s="43"/>
      <c r="AQ74" s="43"/>
      <c r="AR74" s="43"/>
      <c r="AS74" s="43"/>
      <c r="AT74" s="43"/>
    </row>
    <row r="75" spans="1:46" ht="12.75" customHeight="1" x14ac:dyDescent="0.2">
      <c r="A75" s="43"/>
      <c r="B75" s="43"/>
      <c r="C75" s="43"/>
      <c r="D75" s="107"/>
      <c r="E75" s="145"/>
      <c r="F75" s="145"/>
      <c r="G75" s="145"/>
      <c r="H75" s="145"/>
      <c r="I75" s="145"/>
      <c r="J75" s="145"/>
      <c r="K75" s="43"/>
      <c r="L75" s="43"/>
      <c r="M75" s="43"/>
      <c r="N75" s="43"/>
      <c r="O75" s="43"/>
      <c r="P75" s="43"/>
      <c r="Q75" s="43"/>
      <c r="R75" s="43"/>
      <c r="S75" s="43"/>
      <c r="T75" s="43"/>
      <c r="U75" s="43"/>
      <c r="V75" s="43"/>
      <c r="W75" s="43"/>
      <c r="X75" s="43"/>
      <c r="Y75" s="43"/>
      <c r="Z75" s="43"/>
      <c r="AA75" s="43"/>
      <c r="AB75" s="43"/>
      <c r="AC75" s="43"/>
      <c r="AD75" s="43"/>
      <c r="AE75" s="43"/>
      <c r="AF75" s="43"/>
      <c r="AG75" s="43"/>
      <c r="AH75" s="43"/>
      <c r="AI75" s="43"/>
      <c r="AJ75" s="43"/>
      <c r="AK75" s="43"/>
      <c r="AL75" s="43"/>
      <c r="AM75" s="43"/>
      <c r="AN75" s="43"/>
      <c r="AO75" s="43"/>
      <c r="AP75" s="43"/>
      <c r="AQ75" s="43"/>
      <c r="AR75" s="43"/>
      <c r="AS75" s="43"/>
      <c r="AT75" s="43"/>
    </row>
    <row r="76" spans="1:46" ht="12.75" customHeight="1" x14ac:dyDescent="0.2">
      <c r="A76" s="43"/>
      <c r="B76" s="43"/>
      <c r="C76" s="43"/>
      <c r="D76" s="107"/>
      <c r="E76" s="145"/>
      <c r="F76" s="145"/>
      <c r="G76" s="145"/>
      <c r="H76" s="145"/>
      <c r="I76" s="145"/>
      <c r="J76" s="145"/>
      <c r="K76" s="43"/>
      <c r="L76" s="43"/>
      <c r="M76" s="43"/>
      <c r="N76" s="43"/>
      <c r="O76" s="43"/>
      <c r="P76" s="43"/>
      <c r="Q76" s="43"/>
      <c r="R76" s="43"/>
      <c r="S76" s="43"/>
      <c r="T76" s="43"/>
      <c r="U76" s="43"/>
      <c r="V76" s="43"/>
      <c r="W76" s="43"/>
      <c r="X76" s="43"/>
      <c r="Y76" s="43"/>
      <c r="Z76" s="43"/>
      <c r="AA76" s="43"/>
      <c r="AB76" s="43"/>
      <c r="AC76" s="43"/>
      <c r="AD76" s="43"/>
      <c r="AE76" s="43"/>
      <c r="AF76" s="43"/>
      <c r="AG76" s="43"/>
      <c r="AH76" s="43"/>
      <c r="AI76" s="43"/>
      <c r="AJ76" s="43"/>
      <c r="AK76" s="43"/>
      <c r="AL76" s="43"/>
      <c r="AM76" s="43"/>
      <c r="AN76" s="43"/>
      <c r="AO76" s="43"/>
      <c r="AP76" s="43"/>
      <c r="AQ76" s="43"/>
      <c r="AR76" s="43"/>
      <c r="AS76" s="43"/>
      <c r="AT76" s="43"/>
    </row>
    <row r="77" spans="1:46" ht="12.75" customHeight="1" x14ac:dyDescent="0.2">
      <c r="A77" s="43"/>
      <c r="B77" s="43"/>
      <c r="C77" s="43"/>
      <c r="D77" s="107"/>
      <c r="E77" s="145"/>
      <c r="F77" s="145"/>
      <c r="G77" s="145"/>
      <c r="H77" s="145"/>
      <c r="I77" s="145"/>
      <c r="J77" s="145"/>
      <c r="K77" s="43"/>
      <c r="L77" s="43"/>
      <c r="M77" s="43"/>
      <c r="N77" s="43"/>
      <c r="O77" s="43"/>
      <c r="P77" s="43"/>
      <c r="Q77" s="43"/>
      <c r="R77" s="43"/>
      <c r="S77" s="43"/>
      <c r="T77" s="43"/>
      <c r="U77" s="43"/>
      <c r="V77" s="43"/>
      <c r="W77" s="43"/>
      <c r="X77" s="43"/>
      <c r="Y77" s="43"/>
      <c r="Z77" s="43"/>
      <c r="AA77" s="43"/>
      <c r="AB77" s="43"/>
      <c r="AC77" s="43"/>
      <c r="AD77" s="43"/>
      <c r="AE77" s="43"/>
      <c r="AF77" s="43"/>
      <c r="AG77" s="43"/>
      <c r="AH77" s="43"/>
      <c r="AI77" s="43"/>
      <c r="AJ77" s="43"/>
      <c r="AK77" s="43"/>
      <c r="AL77" s="43"/>
      <c r="AM77" s="43"/>
      <c r="AN77" s="43"/>
      <c r="AO77" s="43"/>
      <c r="AP77" s="43"/>
      <c r="AQ77" s="43"/>
      <c r="AR77" s="43"/>
      <c r="AS77" s="43"/>
      <c r="AT77" s="43"/>
    </row>
    <row r="78" spans="1:46" ht="12.75" customHeight="1" x14ac:dyDescent="0.2">
      <c r="A78" s="43"/>
      <c r="B78" s="43"/>
      <c r="C78" s="43"/>
      <c r="D78" s="107"/>
      <c r="E78" s="145"/>
      <c r="F78" s="145"/>
      <c r="G78" s="145"/>
      <c r="H78" s="145"/>
      <c r="I78" s="145"/>
      <c r="J78" s="145"/>
      <c r="K78" s="43"/>
      <c r="L78" s="43"/>
      <c r="M78" s="43"/>
      <c r="N78" s="43"/>
      <c r="O78" s="43"/>
      <c r="P78" s="43"/>
      <c r="Q78" s="43"/>
      <c r="R78" s="43"/>
      <c r="S78" s="43"/>
      <c r="T78" s="43"/>
      <c r="U78" s="43"/>
      <c r="V78" s="43"/>
      <c r="W78" s="43"/>
      <c r="X78" s="43"/>
      <c r="Y78" s="43"/>
      <c r="Z78" s="43"/>
      <c r="AA78" s="43"/>
      <c r="AB78" s="43"/>
      <c r="AC78" s="43"/>
      <c r="AD78" s="43"/>
      <c r="AE78" s="43"/>
      <c r="AF78" s="43"/>
      <c r="AG78" s="43"/>
      <c r="AH78" s="43"/>
      <c r="AI78" s="43"/>
      <c r="AJ78" s="43"/>
      <c r="AK78" s="43"/>
      <c r="AL78" s="43"/>
      <c r="AM78" s="43"/>
      <c r="AN78" s="43"/>
      <c r="AO78" s="43"/>
      <c r="AP78" s="43"/>
      <c r="AQ78" s="43"/>
      <c r="AR78" s="43"/>
      <c r="AS78" s="43"/>
      <c r="AT78" s="43"/>
    </row>
    <row r="79" spans="1:46" ht="12.75" customHeight="1" x14ac:dyDescent="0.2">
      <c r="A79" s="43"/>
      <c r="B79" s="43"/>
      <c r="C79" s="43"/>
      <c r="D79" s="107"/>
      <c r="E79" s="145"/>
      <c r="F79" s="145"/>
      <c r="G79" s="145"/>
      <c r="H79" s="145"/>
      <c r="I79" s="145"/>
      <c r="J79" s="145"/>
      <c r="K79" s="43"/>
      <c r="L79" s="43"/>
      <c r="M79" s="43"/>
      <c r="N79" s="43"/>
      <c r="O79" s="43"/>
      <c r="P79" s="43"/>
      <c r="Q79" s="43"/>
      <c r="R79" s="43"/>
      <c r="S79" s="43"/>
      <c r="T79" s="43"/>
      <c r="U79" s="43"/>
      <c r="V79" s="43"/>
      <c r="W79" s="43"/>
      <c r="X79" s="43"/>
      <c r="Y79" s="43"/>
      <c r="Z79" s="43"/>
      <c r="AA79" s="43"/>
      <c r="AB79" s="43"/>
      <c r="AC79" s="43"/>
      <c r="AD79" s="43"/>
      <c r="AE79" s="43"/>
      <c r="AF79" s="43"/>
      <c r="AG79" s="43"/>
      <c r="AH79" s="43"/>
      <c r="AI79" s="43"/>
      <c r="AJ79" s="43"/>
      <c r="AK79" s="43"/>
      <c r="AL79" s="43"/>
      <c r="AM79" s="43"/>
      <c r="AN79" s="43"/>
      <c r="AO79" s="43"/>
      <c r="AP79" s="43"/>
      <c r="AQ79" s="43"/>
      <c r="AR79" s="43"/>
      <c r="AS79" s="43"/>
      <c r="AT79" s="43"/>
    </row>
    <row r="80" spans="1:46" ht="12.75" customHeight="1" x14ac:dyDescent="0.2">
      <c r="A80" s="43"/>
      <c r="B80" s="43"/>
      <c r="C80" s="43"/>
      <c r="D80" s="107"/>
      <c r="E80" s="145"/>
      <c r="F80" s="145"/>
      <c r="G80" s="145"/>
      <c r="H80" s="145"/>
      <c r="I80" s="145"/>
      <c r="J80" s="145"/>
      <c r="K80" s="43"/>
      <c r="L80" s="43"/>
      <c r="M80" s="43"/>
      <c r="N80" s="43"/>
      <c r="O80" s="43"/>
      <c r="P80" s="43"/>
      <c r="Q80" s="43"/>
      <c r="R80" s="43"/>
      <c r="S80" s="43"/>
      <c r="T80" s="43"/>
      <c r="U80" s="43"/>
      <c r="V80" s="43"/>
      <c r="W80" s="43"/>
      <c r="X80" s="43"/>
      <c r="Y80" s="43"/>
      <c r="Z80" s="43"/>
      <c r="AA80" s="43"/>
      <c r="AB80" s="43"/>
      <c r="AC80" s="43"/>
      <c r="AD80" s="43"/>
      <c r="AE80" s="43"/>
      <c r="AF80" s="43"/>
      <c r="AG80" s="43"/>
      <c r="AH80" s="43"/>
      <c r="AI80" s="43"/>
      <c r="AJ80" s="43"/>
      <c r="AK80" s="43"/>
      <c r="AL80" s="43"/>
      <c r="AM80" s="43"/>
      <c r="AN80" s="43"/>
      <c r="AO80" s="43"/>
      <c r="AP80" s="43"/>
      <c r="AQ80" s="43"/>
      <c r="AR80" s="43"/>
      <c r="AS80" s="43"/>
      <c r="AT80" s="43"/>
    </row>
    <row r="81" spans="1:46" ht="12.75" customHeight="1" x14ac:dyDescent="0.2">
      <c r="A81" s="43"/>
      <c r="B81" s="43"/>
      <c r="C81" s="43"/>
      <c r="D81" s="107"/>
      <c r="E81" s="145"/>
      <c r="F81" s="145"/>
      <c r="G81" s="145"/>
      <c r="H81" s="145"/>
      <c r="I81" s="145"/>
      <c r="J81" s="145"/>
      <c r="K81" s="43"/>
      <c r="L81" s="43"/>
      <c r="M81" s="43"/>
      <c r="N81" s="43"/>
      <c r="O81" s="43"/>
      <c r="P81" s="43"/>
      <c r="Q81" s="43"/>
      <c r="R81" s="43"/>
      <c r="S81" s="43"/>
      <c r="T81" s="43"/>
      <c r="U81" s="43"/>
      <c r="V81" s="43"/>
      <c r="W81" s="43"/>
      <c r="X81" s="43"/>
      <c r="Y81" s="43"/>
      <c r="Z81" s="43"/>
      <c r="AA81" s="43"/>
      <c r="AB81" s="43"/>
      <c r="AC81" s="43"/>
      <c r="AD81" s="43"/>
      <c r="AE81" s="43"/>
      <c r="AF81" s="43"/>
      <c r="AG81" s="43"/>
      <c r="AH81" s="43"/>
      <c r="AI81" s="43"/>
      <c r="AJ81" s="43"/>
      <c r="AK81" s="43"/>
      <c r="AL81" s="43"/>
      <c r="AM81" s="43"/>
      <c r="AN81" s="43"/>
      <c r="AO81" s="43"/>
      <c r="AP81" s="43"/>
      <c r="AQ81" s="43"/>
      <c r="AR81" s="43"/>
      <c r="AS81" s="43"/>
      <c r="AT81" s="43"/>
    </row>
    <row r="82" spans="1:46" ht="12.75" customHeight="1" x14ac:dyDescent="0.2">
      <c r="A82" s="43"/>
      <c r="B82" s="43"/>
      <c r="C82" s="43"/>
      <c r="D82" s="107"/>
      <c r="E82" s="145"/>
      <c r="F82" s="145"/>
      <c r="G82" s="145"/>
      <c r="H82" s="145"/>
      <c r="I82" s="145"/>
      <c r="J82" s="145"/>
      <c r="K82" s="43"/>
      <c r="L82" s="43"/>
      <c r="M82" s="43"/>
      <c r="N82" s="43"/>
      <c r="O82" s="43"/>
      <c r="P82" s="43"/>
      <c r="Q82" s="43"/>
      <c r="R82" s="43"/>
      <c r="S82" s="43"/>
      <c r="T82" s="43"/>
      <c r="U82" s="43"/>
      <c r="V82" s="43"/>
      <c r="W82" s="43"/>
      <c r="X82" s="43"/>
      <c r="Y82" s="43"/>
      <c r="Z82" s="43"/>
      <c r="AA82" s="43"/>
      <c r="AB82" s="43"/>
      <c r="AC82" s="43"/>
      <c r="AD82" s="43"/>
      <c r="AE82" s="43"/>
      <c r="AF82" s="43"/>
      <c r="AG82" s="43"/>
      <c r="AH82" s="43"/>
      <c r="AI82" s="43"/>
      <c r="AJ82" s="43"/>
      <c r="AK82" s="43"/>
      <c r="AL82" s="43"/>
      <c r="AM82" s="43"/>
      <c r="AN82" s="43"/>
      <c r="AO82" s="43"/>
      <c r="AP82" s="43"/>
      <c r="AQ82" s="43"/>
      <c r="AR82" s="43"/>
      <c r="AS82" s="43"/>
      <c r="AT82" s="43"/>
    </row>
    <row r="83" spans="1:46" ht="12.75" customHeight="1" x14ac:dyDescent="0.2">
      <c r="A83" s="43"/>
      <c r="B83" s="43"/>
      <c r="C83" s="43"/>
      <c r="D83" s="107"/>
      <c r="E83" s="145"/>
      <c r="F83" s="145"/>
      <c r="G83" s="145"/>
      <c r="H83" s="145"/>
      <c r="I83" s="145"/>
      <c r="J83" s="145"/>
      <c r="K83" s="43"/>
      <c r="L83" s="43"/>
      <c r="M83" s="43"/>
      <c r="N83" s="43"/>
      <c r="O83" s="43"/>
      <c r="P83" s="43"/>
      <c r="Q83" s="43"/>
      <c r="R83" s="43"/>
      <c r="S83" s="43"/>
      <c r="T83" s="43"/>
      <c r="U83" s="43"/>
      <c r="V83" s="43"/>
      <c r="W83" s="43"/>
      <c r="X83" s="43"/>
      <c r="Y83" s="43"/>
      <c r="Z83" s="43"/>
      <c r="AA83" s="43"/>
      <c r="AB83" s="43"/>
      <c r="AC83" s="43"/>
      <c r="AD83" s="43"/>
      <c r="AE83" s="43"/>
      <c r="AF83" s="43"/>
      <c r="AG83" s="43"/>
      <c r="AH83" s="43"/>
      <c r="AI83" s="43"/>
      <c r="AJ83" s="43"/>
      <c r="AK83" s="43"/>
      <c r="AL83" s="43"/>
      <c r="AM83" s="43"/>
      <c r="AN83" s="43"/>
      <c r="AO83" s="43"/>
      <c r="AP83" s="43"/>
      <c r="AQ83" s="43"/>
      <c r="AR83" s="43"/>
      <c r="AS83" s="43"/>
      <c r="AT83" s="43"/>
    </row>
    <row r="84" spans="1:46" ht="12.75" customHeight="1" x14ac:dyDescent="0.2">
      <c r="A84" s="43"/>
      <c r="B84" s="43"/>
      <c r="C84" s="43"/>
      <c r="D84" s="107"/>
      <c r="E84" s="145"/>
      <c r="F84" s="145"/>
      <c r="G84" s="145"/>
      <c r="H84" s="145"/>
      <c r="I84" s="145"/>
      <c r="J84" s="145"/>
      <c r="K84" s="43"/>
      <c r="L84" s="43"/>
      <c r="M84" s="43"/>
      <c r="N84" s="43"/>
      <c r="O84" s="43"/>
      <c r="P84" s="43"/>
      <c r="Q84" s="43"/>
      <c r="R84" s="43"/>
      <c r="S84" s="43"/>
      <c r="T84" s="43"/>
      <c r="U84" s="43"/>
      <c r="V84" s="43"/>
      <c r="W84" s="43"/>
      <c r="X84" s="43"/>
      <c r="Y84" s="43"/>
      <c r="Z84" s="43"/>
      <c r="AA84" s="43"/>
      <c r="AB84" s="43"/>
      <c r="AC84" s="43"/>
      <c r="AD84" s="43"/>
      <c r="AE84" s="43"/>
      <c r="AF84" s="43"/>
      <c r="AG84" s="43"/>
      <c r="AH84" s="43"/>
      <c r="AI84" s="43"/>
      <c r="AJ84" s="43"/>
      <c r="AK84" s="43"/>
      <c r="AL84" s="43"/>
      <c r="AM84" s="43"/>
      <c r="AN84" s="43"/>
      <c r="AO84" s="43"/>
      <c r="AP84" s="43"/>
      <c r="AQ84" s="43"/>
      <c r="AR84" s="43"/>
      <c r="AS84" s="43"/>
      <c r="AT84" s="43"/>
    </row>
    <row r="85" spans="1:46" ht="12.75" customHeight="1" x14ac:dyDescent="0.2">
      <c r="A85" s="43"/>
      <c r="B85" s="43"/>
      <c r="C85" s="43"/>
      <c r="D85" s="107"/>
      <c r="E85" s="145"/>
      <c r="F85" s="145"/>
      <c r="G85" s="145"/>
      <c r="H85" s="145"/>
      <c r="I85" s="145"/>
      <c r="J85" s="145"/>
      <c r="K85" s="43"/>
      <c r="L85" s="43"/>
      <c r="M85" s="43"/>
      <c r="N85" s="43"/>
      <c r="O85" s="43"/>
      <c r="P85" s="43"/>
      <c r="Q85" s="43"/>
      <c r="R85" s="43"/>
      <c r="S85" s="43"/>
      <c r="T85" s="43"/>
      <c r="U85" s="43"/>
      <c r="V85" s="43"/>
      <c r="W85" s="43"/>
      <c r="X85" s="43"/>
      <c r="Y85" s="43"/>
      <c r="Z85" s="43"/>
      <c r="AA85" s="43"/>
      <c r="AB85" s="43"/>
      <c r="AC85" s="43"/>
      <c r="AD85" s="43"/>
      <c r="AE85" s="43"/>
      <c r="AF85" s="43"/>
      <c r="AG85" s="43"/>
      <c r="AH85" s="43"/>
      <c r="AI85" s="43"/>
      <c r="AJ85" s="43"/>
      <c r="AK85" s="43"/>
      <c r="AL85" s="43"/>
      <c r="AM85" s="43"/>
      <c r="AN85" s="43"/>
      <c r="AO85" s="43"/>
      <c r="AP85" s="43"/>
      <c r="AQ85" s="43"/>
      <c r="AR85" s="43"/>
      <c r="AS85" s="43"/>
      <c r="AT85" s="43"/>
    </row>
    <row r="86" spans="1:46" ht="12.75" customHeight="1" x14ac:dyDescent="0.2">
      <c r="A86" s="43"/>
      <c r="B86" s="43"/>
      <c r="C86" s="43"/>
      <c r="D86" s="107"/>
      <c r="E86" s="145"/>
      <c r="F86" s="145"/>
      <c r="G86" s="145"/>
      <c r="H86" s="145"/>
      <c r="I86" s="145"/>
      <c r="J86" s="145"/>
      <c r="K86" s="43"/>
      <c r="L86" s="43"/>
      <c r="M86" s="43"/>
      <c r="N86" s="43"/>
      <c r="O86" s="43"/>
      <c r="P86" s="43"/>
      <c r="Q86" s="43"/>
      <c r="R86" s="43"/>
      <c r="S86" s="43"/>
      <c r="T86" s="43"/>
      <c r="U86" s="43"/>
      <c r="V86" s="43"/>
      <c r="W86" s="43"/>
      <c r="X86" s="43"/>
      <c r="Y86" s="43"/>
      <c r="Z86" s="43"/>
      <c r="AA86" s="43"/>
      <c r="AB86" s="43"/>
      <c r="AC86" s="43"/>
      <c r="AD86" s="43"/>
      <c r="AE86" s="43"/>
      <c r="AF86" s="43"/>
      <c r="AG86" s="43"/>
      <c r="AH86" s="43"/>
      <c r="AI86" s="43"/>
      <c r="AJ86" s="43"/>
      <c r="AK86" s="43"/>
      <c r="AL86" s="43"/>
      <c r="AM86" s="43"/>
      <c r="AN86" s="43"/>
      <c r="AO86" s="43"/>
      <c r="AP86" s="43"/>
      <c r="AQ86" s="43"/>
      <c r="AR86" s="43"/>
      <c r="AS86" s="43"/>
      <c r="AT86" s="43"/>
    </row>
    <row r="87" spans="1:46" ht="12.75" customHeight="1" x14ac:dyDescent="0.2">
      <c r="A87" s="43"/>
      <c r="B87" s="43"/>
      <c r="C87" s="43"/>
      <c r="D87" s="107"/>
      <c r="E87" s="145"/>
      <c r="F87" s="145"/>
      <c r="G87" s="145"/>
      <c r="H87" s="145"/>
      <c r="I87" s="145"/>
      <c r="J87" s="145"/>
      <c r="K87" s="43"/>
      <c r="L87" s="43"/>
      <c r="M87" s="43"/>
      <c r="N87" s="43"/>
      <c r="O87" s="43"/>
      <c r="P87" s="43"/>
      <c r="Q87" s="43"/>
      <c r="R87" s="43"/>
      <c r="S87" s="43"/>
      <c r="T87" s="43"/>
      <c r="U87" s="43"/>
      <c r="V87" s="43"/>
      <c r="W87" s="43"/>
      <c r="X87" s="43"/>
      <c r="Y87" s="43"/>
      <c r="Z87" s="43"/>
      <c r="AA87" s="43"/>
      <c r="AB87" s="43"/>
      <c r="AC87" s="43"/>
      <c r="AD87" s="43"/>
      <c r="AE87" s="43"/>
      <c r="AF87" s="43"/>
      <c r="AG87" s="43"/>
      <c r="AH87" s="43"/>
      <c r="AI87" s="43"/>
      <c r="AJ87" s="43"/>
      <c r="AK87" s="43"/>
      <c r="AL87" s="43"/>
      <c r="AM87" s="43"/>
      <c r="AN87" s="43"/>
      <c r="AO87" s="43"/>
      <c r="AP87" s="43"/>
      <c r="AQ87" s="43"/>
      <c r="AR87" s="43"/>
      <c r="AS87" s="43"/>
      <c r="AT87" s="43"/>
    </row>
    <row r="88" spans="1:46" ht="12.75" customHeight="1" x14ac:dyDescent="0.2">
      <c r="A88" s="43"/>
      <c r="B88" s="43"/>
      <c r="C88" s="43"/>
      <c r="D88" s="107"/>
      <c r="E88" s="145"/>
      <c r="F88" s="145"/>
      <c r="G88" s="145"/>
      <c r="H88" s="145"/>
      <c r="I88" s="145"/>
      <c r="J88" s="145"/>
      <c r="K88" s="43"/>
      <c r="L88" s="43"/>
      <c r="M88" s="43"/>
      <c r="N88" s="43"/>
      <c r="O88" s="43"/>
      <c r="P88" s="43"/>
      <c r="Q88" s="43"/>
      <c r="R88" s="43"/>
      <c r="S88" s="43"/>
      <c r="T88" s="43"/>
      <c r="U88" s="43"/>
      <c r="V88" s="43"/>
      <c r="W88" s="43"/>
      <c r="X88" s="43"/>
      <c r="Y88" s="43"/>
      <c r="Z88" s="43"/>
      <c r="AA88" s="43"/>
      <c r="AB88" s="43"/>
      <c r="AC88" s="43"/>
      <c r="AD88" s="43"/>
      <c r="AE88" s="43"/>
      <c r="AF88" s="43"/>
      <c r="AG88" s="43"/>
      <c r="AH88" s="43"/>
      <c r="AI88" s="43"/>
      <c r="AJ88" s="43"/>
      <c r="AK88" s="43"/>
      <c r="AL88" s="43"/>
      <c r="AM88" s="43"/>
      <c r="AN88" s="43"/>
      <c r="AO88" s="43"/>
      <c r="AP88" s="43"/>
      <c r="AQ88" s="43"/>
      <c r="AR88" s="43"/>
      <c r="AS88" s="43"/>
      <c r="AT88" s="43"/>
    </row>
    <row r="89" spans="1:46" ht="12.75" customHeight="1" x14ac:dyDescent="0.2">
      <c r="A89" s="43"/>
      <c r="B89" s="43"/>
      <c r="C89" s="43"/>
      <c r="D89" s="107"/>
      <c r="E89" s="145"/>
      <c r="F89" s="145"/>
      <c r="G89" s="145"/>
      <c r="H89" s="145"/>
      <c r="I89" s="145"/>
      <c r="J89" s="145"/>
      <c r="K89" s="43"/>
      <c r="L89" s="43"/>
      <c r="M89" s="43"/>
      <c r="N89" s="43"/>
      <c r="O89" s="43"/>
      <c r="P89" s="43"/>
      <c r="Q89" s="43"/>
      <c r="R89" s="43"/>
      <c r="S89" s="43"/>
      <c r="T89" s="43"/>
      <c r="U89" s="43"/>
      <c r="V89" s="43"/>
      <c r="W89" s="43"/>
      <c r="X89" s="43"/>
      <c r="Y89" s="43"/>
      <c r="Z89" s="43"/>
      <c r="AA89" s="43"/>
      <c r="AB89" s="43"/>
      <c r="AC89" s="43"/>
      <c r="AD89" s="43"/>
      <c r="AE89" s="43"/>
      <c r="AF89" s="43"/>
      <c r="AG89" s="43"/>
      <c r="AH89" s="43"/>
      <c r="AI89" s="43"/>
      <c r="AJ89" s="43"/>
      <c r="AK89" s="43"/>
      <c r="AL89" s="43"/>
      <c r="AM89" s="43"/>
      <c r="AN89" s="43"/>
      <c r="AO89" s="43"/>
      <c r="AP89" s="43"/>
      <c r="AQ89" s="43"/>
      <c r="AR89" s="43"/>
      <c r="AS89" s="43"/>
      <c r="AT89" s="43"/>
    </row>
    <row r="90" spans="1:46" ht="12.75" customHeight="1" x14ac:dyDescent="0.2">
      <c r="A90" s="43"/>
      <c r="B90" s="43"/>
      <c r="C90" s="43"/>
      <c r="D90" s="107"/>
      <c r="E90" s="145"/>
      <c r="F90" s="145"/>
      <c r="G90" s="145"/>
      <c r="H90" s="145"/>
      <c r="I90" s="145"/>
      <c r="J90" s="145"/>
      <c r="K90" s="43"/>
      <c r="L90" s="43"/>
      <c r="M90" s="43"/>
      <c r="N90" s="43"/>
      <c r="O90" s="43"/>
      <c r="P90" s="43"/>
      <c r="Q90" s="43"/>
      <c r="R90" s="43"/>
      <c r="S90" s="43"/>
      <c r="T90" s="43"/>
      <c r="U90" s="43"/>
      <c r="V90" s="43"/>
      <c r="W90" s="43"/>
      <c r="X90" s="43"/>
      <c r="Y90" s="43"/>
      <c r="Z90" s="43"/>
      <c r="AA90" s="43"/>
      <c r="AB90" s="43"/>
      <c r="AC90" s="43"/>
      <c r="AD90" s="43"/>
      <c r="AE90" s="43"/>
      <c r="AF90" s="43"/>
      <c r="AG90" s="43"/>
      <c r="AH90" s="43"/>
      <c r="AI90" s="43"/>
      <c r="AJ90" s="43"/>
      <c r="AK90" s="43"/>
      <c r="AL90" s="43"/>
      <c r="AM90" s="43"/>
      <c r="AN90" s="43"/>
      <c r="AO90" s="43"/>
      <c r="AP90" s="43"/>
      <c r="AQ90" s="43"/>
      <c r="AR90" s="43"/>
      <c r="AS90" s="43"/>
      <c r="AT90" s="43"/>
    </row>
    <row r="91" spans="1:46" ht="12.75" customHeight="1" x14ac:dyDescent="0.2">
      <c r="A91" s="43"/>
      <c r="B91" s="43"/>
      <c r="C91" s="43"/>
      <c r="D91" s="107"/>
      <c r="E91" s="145"/>
      <c r="F91" s="145"/>
      <c r="G91" s="145"/>
      <c r="H91" s="145"/>
      <c r="I91" s="145"/>
      <c r="J91" s="145"/>
      <c r="K91" s="43"/>
      <c r="L91" s="43"/>
      <c r="M91" s="43"/>
      <c r="N91" s="43"/>
      <c r="O91" s="43"/>
      <c r="P91" s="43"/>
      <c r="Q91" s="43"/>
      <c r="R91" s="43"/>
      <c r="S91" s="43"/>
      <c r="T91" s="43"/>
      <c r="U91" s="43"/>
      <c r="V91" s="43"/>
      <c r="W91" s="43"/>
      <c r="X91" s="43"/>
      <c r="Y91" s="43"/>
      <c r="Z91" s="43"/>
      <c r="AA91" s="43"/>
      <c r="AB91" s="43"/>
      <c r="AC91" s="43"/>
      <c r="AD91" s="43"/>
      <c r="AE91" s="43"/>
      <c r="AF91" s="43"/>
      <c r="AG91" s="43"/>
      <c r="AH91" s="43"/>
      <c r="AI91" s="43"/>
      <c r="AJ91" s="43"/>
      <c r="AK91" s="43"/>
      <c r="AL91" s="43"/>
      <c r="AM91" s="43"/>
      <c r="AN91" s="43"/>
      <c r="AO91" s="43"/>
      <c r="AP91" s="43"/>
      <c r="AQ91" s="43"/>
      <c r="AR91" s="43"/>
      <c r="AS91" s="43"/>
      <c r="AT91" s="43"/>
    </row>
    <row r="92" spans="1:46" ht="12.75" customHeight="1" x14ac:dyDescent="0.2">
      <c r="A92" s="43"/>
      <c r="B92" s="43"/>
      <c r="C92" s="43"/>
      <c r="D92" s="107"/>
      <c r="E92" s="145"/>
      <c r="F92" s="145"/>
      <c r="G92" s="145"/>
      <c r="H92" s="145"/>
      <c r="I92" s="145"/>
      <c r="J92" s="145"/>
      <c r="K92" s="43"/>
      <c r="L92" s="43"/>
      <c r="M92" s="43"/>
      <c r="N92" s="43"/>
      <c r="O92" s="43"/>
      <c r="P92" s="43"/>
      <c r="Q92" s="43"/>
      <c r="R92" s="43"/>
      <c r="S92" s="43"/>
      <c r="T92" s="43"/>
      <c r="U92" s="43"/>
      <c r="V92" s="43"/>
      <c r="W92" s="43"/>
      <c r="X92" s="43"/>
      <c r="Y92" s="43"/>
      <c r="Z92" s="43"/>
      <c r="AA92" s="43"/>
      <c r="AB92" s="43"/>
      <c r="AC92" s="43"/>
      <c r="AD92" s="43"/>
      <c r="AE92" s="43"/>
      <c r="AF92" s="43"/>
      <c r="AG92" s="43"/>
      <c r="AH92" s="43"/>
      <c r="AI92" s="43"/>
      <c r="AJ92" s="43"/>
      <c r="AK92" s="43"/>
      <c r="AL92" s="43"/>
      <c r="AM92" s="43"/>
      <c r="AN92" s="43"/>
      <c r="AO92" s="43"/>
      <c r="AP92" s="43"/>
      <c r="AQ92" s="43"/>
      <c r="AR92" s="43"/>
      <c r="AS92" s="43"/>
      <c r="AT92" s="43"/>
    </row>
    <row r="93" spans="1:46" ht="12.75" customHeight="1" x14ac:dyDescent="0.2">
      <c r="A93" s="43"/>
      <c r="B93" s="43"/>
      <c r="C93" s="43"/>
      <c r="D93" s="107"/>
      <c r="E93" s="145"/>
      <c r="F93" s="145"/>
      <c r="G93" s="145"/>
      <c r="H93" s="145"/>
      <c r="I93" s="145"/>
      <c r="J93" s="145"/>
      <c r="K93" s="43"/>
      <c r="L93" s="43"/>
      <c r="M93" s="43"/>
      <c r="N93" s="43"/>
      <c r="O93" s="43"/>
      <c r="P93" s="43"/>
      <c r="Q93" s="43"/>
      <c r="R93" s="43"/>
      <c r="S93" s="43"/>
      <c r="T93" s="43"/>
      <c r="U93" s="43"/>
      <c r="V93" s="43"/>
      <c r="W93" s="43"/>
      <c r="X93" s="43"/>
      <c r="Y93" s="43"/>
      <c r="Z93" s="43"/>
      <c r="AA93" s="43"/>
      <c r="AB93" s="43"/>
      <c r="AC93" s="43"/>
      <c r="AD93" s="43"/>
      <c r="AE93" s="43"/>
      <c r="AF93" s="43"/>
      <c r="AG93" s="43"/>
      <c r="AH93" s="43"/>
      <c r="AI93" s="43"/>
      <c r="AJ93" s="43"/>
      <c r="AK93" s="43"/>
      <c r="AL93" s="43"/>
      <c r="AM93" s="43"/>
      <c r="AN93" s="43"/>
      <c r="AO93" s="43"/>
      <c r="AP93" s="43"/>
      <c r="AQ93" s="43"/>
      <c r="AR93" s="43"/>
      <c r="AS93" s="43"/>
      <c r="AT93" s="43"/>
    </row>
    <row r="94" spans="1:46" ht="12.75" customHeight="1" x14ac:dyDescent="0.2">
      <c r="A94" s="43"/>
      <c r="B94" s="43"/>
      <c r="C94" s="43"/>
      <c r="D94" s="107"/>
      <c r="E94" s="145"/>
      <c r="F94" s="145"/>
      <c r="G94" s="145"/>
      <c r="H94" s="145"/>
      <c r="I94" s="145"/>
      <c r="J94" s="145"/>
      <c r="K94" s="43"/>
      <c r="L94" s="43"/>
      <c r="M94" s="43"/>
      <c r="N94" s="43"/>
      <c r="O94" s="43"/>
      <c r="P94" s="43"/>
      <c r="Q94" s="43"/>
      <c r="R94" s="43"/>
      <c r="S94" s="43"/>
      <c r="T94" s="43"/>
      <c r="U94" s="43"/>
      <c r="V94" s="43"/>
      <c r="W94" s="43"/>
      <c r="X94" s="43"/>
      <c r="Y94" s="43"/>
      <c r="Z94" s="43"/>
      <c r="AA94" s="43"/>
      <c r="AB94" s="43"/>
      <c r="AC94" s="43"/>
      <c r="AD94" s="43"/>
      <c r="AE94" s="43"/>
      <c r="AF94" s="43"/>
      <c r="AG94" s="43"/>
      <c r="AH94" s="43"/>
      <c r="AI94" s="43"/>
      <c r="AJ94" s="43"/>
      <c r="AK94" s="43"/>
      <c r="AL94" s="43"/>
      <c r="AM94" s="43"/>
      <c r="AN94" s="43"/>
      <c r="AO94" s="43"/>
      <c r="AP94" s="43"/>
      <c r="AQ94" s="43"/>
      <c r="AR94" s="43"/>
      <c r="AS94" s="43"/>
      <c r="AT94" s="43"/>
    </row>
    <row r="95" spans="1:46" ht="12.75" customHeight="1" x14ac:dyDescent="0.2">
      <c r="A95" s="43"/>
      <c r="B95" s="43"/>
      <c r="C95" s="43"/>
      <c r="D95" s="107"/>
      <c r="E95" s="145"/>
      <c r="F95" s="145"/>
      <c r="G95" s="145"/>
      <c r="H95" s="145"/>
      <c r="I95" s="145"/>
      <c r="J95" s="145"/>
      <c r="K95" s="43"/>
      <c r="L95" s="43"/>
      <c r="M95" s="43"/>
      <c r="N95" s="43"/>
      <c r="O95" s="43"/>
      <c r="P95" s="43"/>
      <c r="Q95" s="43"/>
      <c r="R95" s="43"/>
      <c r="S95" s="43"/>
      <c r="T95" s="43"/>
      <c r="U95" s="43"/>
      <c r="V95" s="43"/>
      <c r="W95" s="43"/>
      <c r="X95" s="43"/>
      <c r="Y95" s="43"/>
      <c r="Z95" s="43"/>
      <c r="AA95" s="43"/>
      <c r="AB95" s="43"/>
      <c r="AC95" s="43"/>
      <c r="AD95" s="43"/>
      <c r="AE95" s="43"/>
      <c r="AF95" s="43"/>
      <c r="AG95" s="43"/>
      <c r="AH95" s="43"/>
      <c r="AI95" s="43"/>
      <c r="AJ95" s="43"/>
      <c r="AK95" s="43"/>
      <c r="AL95" s="43"/>
      <c r="AM95" s="43"/>
      <c r="AN95" s="43"/>
      <c r="AO95" s="43"/>
      <c r="AP95" s="43"/>
      <c r="AQ95" s="43"/>
      <c r="AR95" s="43"/>
      <c r="AS95" s="43"/>
      <c r="AT95" s="43"/>
    </row>
    <row r="96" spans="1:46" ht="12.75" customHeight="1" x14ac:dyDescent="0.2">
      <c r="A96" s="43"/>
      <c r="B96" s="43"/>
      <c r="C96" s="43"/>
      <c r="D96" s="107"/>
      <c r="E96" s="145"/>
      <c r="F96" s="145"/>
      <c r="G96" s="145"/>
      <c r="H96" s="145"/>
      <c r="I96" s="145"/>
      <c r="J96" s="145"/>
      <c r="K96" s="43"/>
      <c r="L96" s="43"/>
      <c r="M96" s="43"/>
      <c r="N96" s="43"/>
      <c r="O96" s="43"/>
      <c r="P96" s="43"/>
      <c r="Q96" s="43"/>
      <c r="R96" s="43"/>
      <c r="S96" s="43"/>
      <c r="T96" s="43"/>
      <c r="U96" s="43"/>
      <c r="V96" s="43"/>
      <c r="W96" s="43"/>
      <c r="X96" s="43"/>
      <c r="Y96" s="43"/>
      <c r="Z96" s="43"/>
      <c r="AA96" s="43"/>
      <c r="AB96" s="43"/>
      <c r="AC96" s="43"/>
      <c r="AD96" s="43"/>
      <c r="AE96" s="43"/>
      <c r="AF96" s="43"/>
      <c r="AG96" s="43"/>
      <c r="AH96" s="43"/>
      <c r="AI96" s="43"/>
      <c r="AJ96" s="43"/>
      <c r="AK96" s="43"/>
      <c r="AL96" s="43"/>
      <c r="AM96" s="43"/>
      <c r="AN96" s="43"/>
      <c r="AO96" s="43"/>
      <c r="AP96" s="43"/>
      <c r="AQ96" s="43"/>
      <c r="AR96" s="43"/>
      <c r="AS96" s="43"/>
      <c r="AT96" s="43"/>
    </row>
    <row r="97" spans="1:46" ht="12.75" customHeight="1" x14ac:dyDescent="0.2">
      <c r="A97" s="43"/>
      <c r="B97" s="43"/>
      <c r="C97" s="43"/>
      <c r="D97" s="107"/>
      <c r="E97" s="145"/>
      <c r="F97" s="145"/>
      <c r="G97" s="145"/>
      <c r="H97" s="145"/>
      <c r="I97" s="145"/>
      <c r="J97" s="145"/>
      <c r="K97" s="43"/>
      <c r="L97" s="43"/>
      <c r="M97" s="43"/>
      <c r="N97" s="43"/>
      <c r="O97" s="43"/>
      <c r="P97" s="43"/>
      <c r="Q97" s="43"/>
      <c r="R97" s="43"/>
      <c r="S97" s="43"/>
      <c r="T97" s="43"/>
      <c r="U97" s="43"/>
      <c r="V97" s="43"/>
      <c r="W97" s="43"/>
      <c r="X97" s="43"/>
      <c r="Y97" s="43"/>
      <c r="Z97" s="43"/>
      <c r="AA97" s="43"/>
      <c r="AB97" s="43"/>
      <c r="AC97" s="43"/>
      <c r="AD97" s="43"/>
      <c r="AE97" s="43"/>
      <c r="AF97" s="43"/>
      <c r="AG97" s="43"/>
      <c r="AH97" s="43"/>
      <c r="AI97" s="43"/>
      <c r="AJ97" s="43"/>
      <c r="AK97" s="43"/>
      <c r="AL97" s="43"/>
      <c r="AM97" s="43"/>
      <c r="AN97" s="43"/>
      <c r="AO97" s="43"/>
      <c r="AP97" s="43"/>
      <c r="AQ97" s="43"/>
      <c r="AR97" s="43"/>
      <c r="AS97" s="43"/>
      <c r="AT97" s="43"/>
    </row>
    <row r="98" spans="1:46" ht="12.75" customHeight="1" x14ac:dyDescent="0.2">
      <c r="A98" s="43"/>
      <c r="B98" s="43"/>
      <c r="C98" s="43"/>
      <c r="D98" s="107"/>
      <c r="E98" s="145"/>
      <c r="F98" s="145"/>
      <c r="G98" s="145"/>
      <c r="H98" s="145"/>
      <c r="I98" s="145"/>
      <c r="J98" s="145"/>
      <c r="K98" s="43"/>
      <c r="L98" s="43"/>
      <c r="M98" s="43"/>
      <c r="N98" s="43"/>
      <c r="O98" s="43"/>
      <c r="P98" s="43"/>
      <c r="Q98" s="43"/>
      <c r="R98" s="43"/>
      <c r="S98" s="43"/>
      <c r="T98" s="43"/>
      <c r="U98" s="43"/>
      <c r="V98" s="43"/>
      <c r="W98" s="43"/>
      <c r="X98" s="43"/>
      <c r="Y98" s="43"/>
      <c r="Z98" s="43"/>
      <c r="AA98" s="43"/>
      <c r="AB98" s="43"/>
      <c r="AC98" s="43"/>
      <c r="AD98" s="43"/>
      <c r="AE98" s="43"/>
      <c r="AF98" s="43"/>
      <c r="AG98" s="43"/>
      <c r="AH98" s="43"/>
      <c r="AI98" s="43"/>
      <c r="AJ98" s="43"/>
      <c r="AK98" s="43"/>
      <c r="AL98" s="43"/>
      <c r="AM98" s="43"/>
      <c r="AN98" s="43"/>
      <c r="AO98" s="43"/>
      <c r="AP98" s="43"/>
      <c r="AQ98" s="43"/>
      <c r="AR98" s="43"/>
      <c r="AS98" s="43"/>
      <c r="AT98" s="43"/>
    </row>
    <row r="99" spans="1:46" ht="12.75" hidden="1" customHeight="1" x14ac:dyDescent="0.2">
      <c r="A99" s="43"/>
      <c r="B99" s="180"/>
      <c r="C99" s="43"/>
      <c r="D99" s="107"/>
      <c r="E99" s="145"/>
      <c r="F99" s="145"/>
      <c r="G99" s="145"/>
      <c r="H99" s="145"/>
      <c r="I99" s="145"/>
      <c r="J99" s="145"/>
      <c r="K99" s="43"/>
      <c r="L99" s="43"/>
      <c r="M99" s="43"/>
      <c r="N99" s="43"/>
      <c r="O99" s="43"/>
      <c r="P99" s="43"/>
      <c r="Q99" s="43"/>
      <c r="R99" s="43"/>
      <c r="S99" s="43"/>
      <c r="T99" s="43"/>
      <c r="U99" s="43"/>
      <c r="V99" s="43"/>
      <c r="W99" s="43"/>
      <c r="X99" s="43"/>
      <c r="Y99" s="43"/>
      <c r="Z99" s="43"/>
      <c r="AA99" s="43"/>
      <c r="AB99" s="43"/>
      <c r="AC99" s="43"/>
      <c r="AD99" s="43"/>
      <c r="AE99" s="43"/>
      <c r="AF99" s="43"/>
      <c r="AG99" s="43"/>
      <c r="AH99" s="43"/>
      <c r="AI99" s="43"/>
      <c r="AJ99" s="43"/>
      <c r="AK99" s="43"/>
      <c r="AL99" s="43"/>
      <c r="AM99" s="43"/>
      <c r="AN99" s="43"/>
      <c r="AO99" s="43"/>
      <c r="AP99" s="43"/>
      <c r="AQ99" s="43"/>
      <c r="AR99" s="43"/>
      <c r="AS99" s="43"/>
      <c r="AT99" s="43"/>
    </row>
    <row r="100" spans="1:46" ht="12.75" customHeight="1" x14ac:dyDescent="0.2">
      <c r="A100" s="43"/>
      <c r="B100" s="43"/>
      <c r="C100" s="43"/>
      <c r="D100" s="107"/>
      <c r="E100" s="145"/>
      <c r="F100" s="145"/>
      <c r="G100" s="145"/>
      <c r="H100" s="145"/>
      <c r="I100" s="145"/>
      <c r="J100" s="145"/>
      <c r="K100" s="43"/>
      <c r="L100" s="43"/>
      <c r="M100" s="43"/>
      <c r="N100" s="43"/>
      <c r="O100" s="43"/>
      <c r="P100" s="43"/>
      <c r="Q100" s="43"/>
      <c r="R100" s="43"/>
      <c r="S100" s="43"/>
      <c r="T100" s="43"/>
      <c r="U100" s="43"/>
      <c r="V100" s="43"/>
      <c r="W100" s="43"/>
      <c r="X100" s="43"/>
      <c r="Y100" s="43"/>
      <c r="Z100" s="43"/>
      <c r="AA100" s="43"/>
      <c r="AB100" s="43"/>
      <c r="AC100" s="43"/>
      <c r="AD100" s="43"/>
      <c r="AE100" s="43"/>
      <c r="AF100" s="43"/>
      <c r="AG100" s="43"/>
      <c r="AH100" s="43"/>
      <c r="AI100" s="43"/>
      <c r="AJ100" s="43"/>
      <c r="AK100" s="43"/>
      <c r="AL100" s="43"/>
      <c r="AM100" s="43"/>
      <c r="AN100" s="43"/>
      <c r="AO100" s="43"/>
      <c r="AP100" s="43"/>
      <c r="AQ100" s="43"/>
      <c r="AR100" s="43"/>
      <c r="AS100" s="43"/>
      <c r="AT100" s="43"/>
    </row>
    <row r="101" spans="1:46" ht="12.75" customHeight="1" x14ac:dyDescent="0.2">
      <c r="A101" s="43"/>
      <c r="B101" s="43"/>
      <c r="C101" s="43"/>
      <c r="D101" s="107"/>
      <c r="E101" s="145"/>
      <c r="F101" s="145"/>
      <c r="G101" s="145"/>
      <c r="H101" s="145"/>
      <c r="I101" s="145"/>
      <c r="J101" s="145"/>
      <c r="K101" s="43"/>
      <c r="L101" s="43"/>
      <c r="M101" s="43"/>
      <c r="N101" s="43"/>
      <c r="O101" s="43"/>
      <c r="P101" s="43"/>
      <c r="Q101" s="43"/>
      <c r="R101" s="43"/>
      <c r="S101" s="43"/>
      <c r="T101" s="43"/>
      <c r="U101" s="43"/>
      <c r="V101" s="43"/>
      <c r="W101" s="43"/>
      <c r="X101" s="43"/>
      <c r="Y101" s="43"/>
      <c r="Z101" s="43"/>
      <c r="AA101" s="43"/>
      <c r="AB101" s="43"/>
      <c r="AC101" s="43"/>
      <c r="AD101" s="43"/>
      <c r="AE101" s="43"/>
      <c r="AF101" s="43"/>
      <c r="AG101" s="43"/>
      <c r="AH101" s="43"/>
      <c r="AI101" s="43"/>
      <c r="AJ101" s="43"/>
      <c r="AK101" s="43"/>
      <c r="AL101" s="43"/>
      <c r="AM101" s="43"/>
      <c r="AN101" s="43"/>
      <c r="AO101" s="43"/>
      <c r="AP101" s="43"/>
      <c r="AQ101" s="43"/>
      <c r="AR101" s="43"/>
      <c r="AS101" s="43"/>
      <c r="AT101" s="43"/>
    </row>
    <row r="102" spans="1:46" ht="12.75" customHeight="1" x14ac:dyDescent="0.2">
      <c r="A102" s="43"/>
      <c r="B102" s="43"/>
      <c r="C102" s="43"/>
      <c r="D102" s="107"/>
      <c r="E102" s="145"/>
      <c r="F102" s="145"/>
      <c r="G102" s="145"/>
      <c r="H102" s="145"/>
      <c r="I102" s="145"/>
      <c r="J102" s="145"/>
      <c r="K102" s="43"/>
      <c r="L102" s="43"/>
      <c r="M102" s="43"/>
      <c r="N102" s="43"/>
      <c r="O102" s="43"/>
      <c r="P102" s="43"/>
      <c r="Q102" s="43"/>
      <c r="R102" s="43"/>
      <c r="S102" s="43"/>
      <c r="T102" s="43"/>
      <c r="U102" s="43"/>
      <c r="V102" s="43"/>
      <c r="W102" s="43"/>
      <c r="X102" s="43"/>
      <c r="Y102" s="43"/>
      <c r="Z102" s="43"/>
      <c r="AA102" s="43"/>
      <c r="AB102" s="43"/>
      <c r="AC102" s="43"/>
      <c r="AD102" s="43"/>
      <c r="AE102" s="43"/>
      <c r="AF102" s="43"/>
      <c r="AG102" s="43"/>
      <c r="AH102" s="43"/>
      <c r="AI102" s="43"/>
      <c r="AJ102" s="43"/>
      <c r="AK102" s="43"/>
      <c r="AL102" s="43"/>
      <c r="AM102" s="43"/>
      <c r="AN102" s="43"/>
      <c r="AO102" s="43"/>
      <c r="AP102" s="43"/>
      <c r="AQ102" s="43"/>
      <c r="AR102" s="43"/>
      <c r="AS102" s="43"/>
      <c r="AT102" s="43"/>
    </row>
    <row r="103" spans="1:46" ht="12.75" customHeight="1" x14ac:dyDescent="0.2">
      <c r="A103" s="43"/>
      <c r="B103" s="43"/>
      <c r="C103" s="43"/>
      <c r="D103" s="107"/>
      <c r="E103" s="145"/>
      <c r="F103" s="145"/>
      <c r="G103" s="145"/>
      <c r="H103" s="145"/>
      <c r="I103" s="145"/>
      <c r="J103" s="145"/>
      <c r="K103" s="43"/>
      <c r="L103" s="43"/>
      <c r="M103" s="43"/>
      <c r="N103" s="43"/>
      <c r="O103" s="43"/>
      <c r="P103" s="43"/>
      <c r="Q103" s="43"/>
      <c r="R103" s="43"/>
      <c r="S103" s="43"/>
      <c r="T103" s="43"/>
      <c r="U103" s="43"/>
      <c r="V103" s="43"/>
      <c r="W103" s="43"/>
      <c r="X103" s="43"/>
      <c r="Y103" s="43"/>
      <c r="Z103" s="43"/>
      <c r="AA103" s="43"/>
      <c r="AB103" s="43"/>
      <c r="AC103" s="43"/>
      <c r="AD103" s="43"/>
      <c r="AE103" s="43"/>
      <c r="AF103" s="43"/>
      <c r="AG103" s="43"/>
      <c r="AH103" s="43"/>
      <c r="AI103" s="43"/>
      <c r="AJ103" s="43"/>
      <c r="AK103" s="43"/>
      <c r="AL103" s="43"/>
      <c r="AM103" s="43"/>
      <c r="AN103" s="43"/>
      <c r="AO103" s="43"/>
      <c r="AP103" s="43"/>
      <c r="AQ103" s="43"/>
      <c r="AR103" s="43"/>
      <c r="AS103" s="43"/>
      <c r="AT103" s="43"/>
    </row>
    <row r="104" spans="1:46" ht="12.75" customHeight="1" x14ac:dyDescent="0.2">
      <c r="A104" s="43"/>
      <c r="B104" s="43"/>
      <c r="C104" s="43"/>
      <c r="D104" s="107"/>
      <c r="E104" s="145"/>
      <c r="F104" s="145"/>
      <c r="G104" s="145"/>
      <c r="H104" s="145"/>
      <c r="I104" s="145"/>
      <c r="J104" s="145"/>
      <c r="K104" s="43"/>
      <c r="L104" s="43"/>
      <c r="M104" s="43"/>
      <c r="N104" s="43"/>
      <c r="O104" s="43"/>
      <c r="P104" s="43"/>
      <c r="Q104" s="43"/>
      <c r="R104" s="43"/>
      <c r="S104" s="43"/>
      <c r="T104" s="43"/>
      <c r="U104" s="43"/>
      <c r="V104" s="43"/>
      <c r="W104" s="43"/>
      <c r="X104" s="43"/>
      <c r="Y104" s="43"/>
      <c r="Z104" s="43"/>
      <c r="AA104" s="43"/>
      <c r="AB104" s="43"/>
      <c r="AC104" s="43"/>
      <c r="AD104" s="43"/>
      <c r="AE104" s="43"/>
      <c r="AF104" s="43"/>
      <c r="AG104" s="43"/>
      <c r="AH104" s="43"/>
      <c r="AI104" s="43"/>
      <c r="AJ104" s="43"/>
      <c r="AK104" s="43"/>
      <c r="AL104" s="43"/>
      <c r="AM104" s="43"/>
      <c r="AN104" s="43"/>
      <c r="AO104" s="43"/>
      <c r="AP104" s="43"/>
      <c r="AQ104" s="43"/>
      <c r="AR104" s="43"/>
      <c r="AS104" s="43"/>
      <c r="AT104" s="43"/>
    </row>
    <row r="105" spans="1:46" ht="12.75" customHeight="1" x14ac:dyDescent="0.2">
      <c r="A105" s="43"/>
      <c r="B105" s="43"/>
      <c r="C105" s="43"/>
      <c r="D105" s="107"/>
      <c r="E105" s="145"/>
      <c r="F105" s="145"/>
      <c r="G105" s="145"/>
      <c r="H105" s="145"/>
      <c r="I105" s="145"/>
      <c r="J105" s="145"/>
      <c r="K105" s="43"/>
      <c r="L105" s="43"/>
      <c r="M105" s="43"/>
      <c r="N105" s="43"/>
      <c r="O105" s="43"/>
      <c r="P105" s="43"/>
      <c r="Q105" s="43"/>
      <c r="R105" s="43"/>
      <c r="S105" s="43"/>
      <c r="T105" s="43"/>
      <c r="U105" s="43"/>
      <c r="V105" s="43"/>
      <c r="W105" s="43"/>
      <c r="X105" s="43"/>
      <c r="Y105" s="43"/>
      <c r="Z105" s="43"/>
      <c r="AA105" s="43"/>
      <c r="AB105" s="43"/>
      <c r="AC105" s="43"/>
      <c r="AD105" s="43"/>
      <c r="AE105" s="43"/>
      <c r="AF105" s="43"/>
      <c r="AG105" s="43"/>
      <c r="AH105" s="43"/>
      <c r="AI105" s="43"/>
      <c r="AJ105" s="43"/>
      <c r="AK105" s="43"/>
      <c r="AL105" s="43"/>
      <c r="AM105" s="43"/>
      <c r="AN105" s="43"/>
      <c r="AO105" s="43"/>
      <c r="AP105" s="43"/>
      <c r="AQ105" s="43"/>
      <c r="AR105" s="43"/>
      <c r="AS105" s="43"/>
      <c r="AT105" s="43"/>
    </row>
    <row r="106" spans="1:46" ht="12.75" customHeight="1" x14ac:dyDescent="0.2">
      <c r="A106" s="43"/>
      <c r="B106" s="43"/>
      <c r="C106" s="43"/>
      <c r="D106" s="107"/>
      <c r="E106" s="145"/>
      <c r="F106" s="145"/>
      <c r="G106" s="145"/>
      <c r="H106" s="145"/>
      <c r="I106" s="145"/>
      <c r="J106" s="145"/>
      <c r="K106" s="43"/>
      <c r="L106" s="43"/>
      <c r="M106" s="43"/>
      <c r="N106" s="43"/>
      <c r="O106" s="43"/>
      <c r="P106" s="43"/>
      <c r="Q106" s="43"/>
      <c r="R106" s="43"/>
      <c r="S106" s="43"/>
      <c r="T106" s="43"/>
      <c r="U106" s="43"/>
      <c r="V106" s="43"/>
      <c r="W106" s="43"/>
      <c r="X106" s="43"/>
      <c r="Y106" s="43"/>
      <c r="Z106" s="43"/>
      <c r="AA106" s="43"/>
      <c r="AB106" s="43"/>
      <c r="AC106" s="43"/>
      <c r="AD106" s="43"/>
      <c r="AE106" s="43"/>
      <c r="AF106" s="43"/>
      <c r="AG106" s="43"/>
      <c r="AH106" s="43"/>
      <c r="AI106" s="43"/>
      <c r="AJ106" s="43"/>
      <c r="AK106" s="43"/>
      <c r="AL106" s="43"/>
      <c r="AM106" s="43"/>
      <c r="AN106" s="43"/>
      <c r="AO106" s="43"/>
      <c r="AP106" s="43"/>
      <c r="AQ106" s="43"/>
      <c r="AR106" s="43"/>
      <c r="AS106" s="43"/>
      <c r="AT106" s="43"/>
    </row>
    <row r="107" spans="1:46" ht="12.75" customHeight="1" x14ac:dyDescent="0.2">
      <c r="A107" s="43"/>
      <c r="B107" s="43"/>
      <c r="C107" s="43"/>
      <c r="D107" s="107"/>
      <c r="E107" s="145"/>
      <c r="F107" s="145"/>
      <c r="G107" s="145"/>
      <c r="H107" s="145"/>
      <c r="I107" s="145"/>
      <c r="J107" s="145"/>
      <c r="K107" s="43"/>
      <c r="L107" s="43"/>
      <c r="M107" s="43"/>
      <c r="N107" s="43"/>
      <c r="O107" s="43"/>
      <c r="P107" s="43"/>
      <c r="Q107" s="43"/>
      <c r="R107" s="43"/>
      <c r="S107" s="43"/>
      <c r="T107" s="43"/>
      <c r="U107" s="43"/>
      <c r="V107" s="43"/>
      <c r="W107" s="43"/>
      <c r="X107" s="43"/>
      <c r="Y107" s="43"/>
      <c r="Z107" s="43"/>
      <c r="AA107" s="43"/>
      <c r="AB107" s="43"/>
      <c r="AC107" s="43"/>
      <c r="AD107" s="43"/>
      <c r="AE107" s="43"/>
      <c r="AF107" s="43"/>
      <c r="AG107" s="43"/>
      <c r="AH107" s="43"/>
      <c r="AI107" s="43"/>
      <c r="AJ107" s="43"/>
      <c r="AK107" s="43"/>
      <c r="AL107" s="43"/>
      <c r="AM107" s="43"/>
      <c r="AN107" s="43"/>
      <c r="AO107" s="43"/>
      <c r="AP107" s="43"/>
      <c r="AQ107" s="43"/>
      <c r="AR107" s="43"/>
      <c r="AS107" s="43"/>
      <c r="AT107" s="43"/>
    </row>
    <row r="108" spans="1:46" ht="12.75" customHeight="1" x14ac:dyDescent="0.2">
      <c r="A108" s="43"/>
      <c r="B108" s="43"/>
      <c r="C108" s="43"/>
      <c r="D108" s="107"/>
      <c r="E108" s="145"/>
      <c r="F108" s="145"/>
      <c r="G108" s="145"/>
      <c r="H108" s="145"/>
      <c r="I108" s="145"/>
      <c r="J108" s="145"/>
      <c r="K108" s="43"/>
      <c r="L108" s="43"/>
      <c r="M108" s="43"/>
      <c r="N108" s="43"/>
      <c r="O108" s="43"/>
      <c r="P108" s="43"/>
      <c r="Q108" s="43"/>
      <c r="R108" s="43"/>
      <c r="S108" s="43"/>
      <c r="T108" s="43"/>
      <c r="U108" s="43"/>
      <c r="V108" s="43"/>
      <c r="W108" s="43"/>
      <c r="X108" s="43"/>
      <c r="Y108" s="43"/>
      <c r="Z108" s="43"/>
      <c r="AA108" s="43"/>
      <c r="AB108" s="43"/>
      <c r="AC108" s="43"/>
      <c r="AD108" s="43"/>
      <c r="AE108" s="43"/>
      <c r="AF108" s="43"/>
      <c r="AG108" s="43"/>
      <c r="AH108" s="43"/>
      <c r="AI108" s="43"/>
      <c r="AJ108" s="43"/>
      <c r="AK108" s="43"/>
      <c r="AL108" s="43"/>
      <c r="AM108" s="43"/>
      <c r="AN108" s="43"/>
      <c r="AO108" s="43"/>
      <c r="AP108" s="43"/>
      <c r="AQ108" s="43"/>
      <c r="AR108" s="43"/>
      <c r="AS108" s="43"/>
      <c r="AT108" s="43"/>
    </row>
    <row r="109" spans="1:46" ht="12.75" customHeight="1" x14ac:dyDescent="0.2">
      <c r="A109" s="43"/>
      <c r="B109" s="43"/>
      <c r="C109" s="43"/>
      <c r="D109" s="107"/>
      <c r="E109" s="145"/>
      <c r="F109" s="145"/>
      <c r="G109" s="145"/>
      <c r="H109" s="145"/>
      <c r="I109" s="145"/>
      <c r="J109" s="145"/>
      <c r="K109" s="43"/>
      <c r="L109" s="43"/>
      <c r="M109" s="43"/>
      <c r="N109" s="43"/>
      <c r="O109" s="43"/>
      <c r="P109" s="43"/>
      <c r="Q109" s="43"/>
      <c r="R109" s="43"/>
      <c r="S109" s="43"/>
      <c r="T109" s="43"/>
      <c r="U109" s="43"/>
      <c r="V109" s="43"/>
      <c r="W109" s="43"/>
      <c r="X109" s="43"/>
      <c r="Y109" s="43"/>
      <c r="Z109" s="43"/>
      <c r="AA109" s="43"/>
      <c r="AB109" s="43"/>
      <c r="AC109" s="43"/>
      <c r="AD109" s="43"/>
      <c r="AE109" s="43"/>
      <c r="AF109" s="43"/>
      <c r="AG109" s="43"/>
      <c r="AH109" s="43"/>
      <c r="AI109" s="43"/>
      <c r="AJ109" s="43"/>
      <c r="AK109" s="43"/>
      <c r="AL109" s="43"/>
      <c r="AM109" s="43"/>
      <c r="AN109" s="43"/>
      <c r="AO109" s="43"/>
      <c r="AP109" s="43"/>
      <c r="AQ109" s="43"/>
      <c r="AR109" s="43"/>
      <c r="AS109" s="43"/>
      <c r="AT109" s="43"/>
    </row>
    <row r="110" spans="1:46" ht="12.75" customHeight="1" x14ac:dyDescent="0.2">
      <c r="A110" s="43"/>
      <c r="B110" s="43"/>
      <c r="C110" s="43"/>
      <c r="D110" s="107"/>
      <c r="E110" s="145"/>
      <c r="F110" s="145"/>
      <c r="G110" s="145"/>
      <c r="H110" s="145"/>
      <c r="I110" s="145"/>
      <c r="J110" s="145"/>
      <c r="K110" s="43"/>
      <c r="L110" s="43"/>
      <c r="M110" s="43"/>
      <c r="N110" s="43"/>
      <c r="O110" s="43"/>
      <c r="P110" s="43"/>
      <c r="Q110" s="43"/>
      <c r="R110" s="43"/>
      <c r="S110" s="43"/>
      <c r="T110" s="43"/>
      <c r="U110" s="43"/>
      <c r="V110" s="43"/>
      <c r="W110" s="43"/>
      <c r="X110" s="43"/>
      <c r="Y110" s="43"/>
      <c r="Z110" s="43"/>
      <c r="AA110" s="43"/>
      <c r="AB110" s="43"/>
      <c r="AC110" s="43"/>
      <c r="AD110" s="43"/>
      <c r="AE110" s="43"/>
      <c r="AF110" s="43"/>
      <c r="AG110" s="43"/>
      <c r="AH110" s="43"/>
      <c r="AI110" s="43"/>
      <c r="AJ110" s="43"/>
      <c r="AK110" s="43"/>
      <c r="AL110" s="43"/>
      <c r="AM110" s="43"/>
      <c r="AN110" s="43"/>
      <c r="AO110" s="43"/>
      <c r="AP110" s="43"/>
      <c r="AQ110" s="43"/>
      <c r="AR110" s="43"/>
      <c r="AS110" s="43"/>
      <c r="AT110" s="43"/>
    </row>
    <row r="111" spans="1:46" ht="12.75" customHeight="1" x14ac:dyDescent="0.2">
      <c r="A111" s="43"/>
      <c r="B111" s="43"/>
      <c r="C111" s="43"/>
      <c r="D111" s="107"/>
      <c r="E111" s="145"/>
      <c r="F111" s="145"/>
      <c r="G111" s="145"/>
      <c r="H111" s="145"/>
      <c r="I111" s="145"/>
      <c r="J111" s="145"/>
      <c r="K111" s="43"/>
      <c r="L111" s="43"/>
      <c r="M111" s="43"/>
      <c r="N111" s="43"/>
      <c r="O111" s="43"/>
      <c r="P111" s="43"/>
      <c r="Q111" s="43"/>
      <c r="R111" s="43"/>
      <c r="S111" s="43"/>
      <c r="T111" s="43"/>
      <c r="U111" s="43"/>
      <c r="V111" s="43"/>
      <c r="W111" s="43"/>
      <c r="X111" s="43"/>
      <c r="Y111" s="43"/>
      <c r="Z111" s="43"/>
      <c r="AA111" s="43"/>
      <c r="AB111" s="43"/>
      <c r="AC111" s="43"/>
      <c r="AD111" s="43"/>
      <c r="AE111" s="43"/>
      <c r="AF111" s="43"/>
      <c r="AG111" s="43"/>
      <c r="AH111" s="43"/>
      <c r="AI111" s="43"/>
      <c r="AJ111" s="43"/>
      <c r="AK111" s="43"/>
      <c r="AL111" s="43"/>
      <c r="AM111" s="43"/>
      <c r="AN111" s="43"/>
      <c r="AO111" s="43"/>
      <c r="AP111" s="43"/>
      <c r="AQ111" s="43"/>
      <c r="AR111" s="43"/>
      <c r="AS111" s="43"/>
      <c r="AT111" s="43"/>
    </row>
    <row r="112" spans="1:46" ht="12.75" customHeight="1" x14ac:dyDescent="0.2">
      <c r="A112" s="43"/>
      <c r="B112" s="43"/>
      <c r="C112" s="43"/>
      <c r="D112" s="107"/>
      <c r="E112" s="145"/>
      <c r="F112" s="145"/>
      <c r="G112" s="145"/>
      <c r="H112" s="145"/>
      <c r="I112" s="145"/>
      <c r="J112" s="145"/>
      <c r="K112" s="43"/>
      <c r="L112" s="43"/>
      <c r="M112" s="43"/>
      <c r="N112" s="43"/>
      <c r="O112" s="43"/>
      <c r="P112" s="43"/>
      <c r="Q112" s="43"/>
      <c r="R112" s="43"/>
      <c r="S112" s="43"/>
      <c r="T112" s="43"/>
      <c r="U112" s="43"/>
      <c r="V112" s="43"/>
      <c r="W112" s="43"/>
      <c r="X112" s="43"/>
      <c r="Y112" s="43"/>
      <c r="Z112" s="43"/>
      <c r="AA112" s="43"/>
      <c r="AB112" s="43"/>
      <c r="AC112" s="43"/>
      <c r="AD112" s="43"/>
      <c r="AE112" s="43"/>
      <c r="AF112" s="43"/>
      <c r="AG112" s="43"/>
      <c r="AH112" s="43"/>
      <c r="AI112" s="43"/>
      <c r="AJ112" s="43"/>
      <c r="AK112" s="43"/>
      <c r="AL112" s="43"/>
      <c r="AM112" s="43"/>
      <c r="AN112" s="43"/>
      <c r="AO112" s="43"/>
      <c r="AP112" s="43"/>
      <c r="AQ112" s="43"/>
      <c r="AR112" s="43"/>
      <c r="AS112" s="43"/>
      <c r="AT112" s="43"/>
    </row>
    <row r="113" spans="1:46" ht="12.75" customHeight="1" x14ac:dyDescent="0.2">
      <c r="A113" s="43"/>
      <c r="B113" s="43"/>
      <c r="C113" s="43"/>
      <c r="D113" s="107"/>
      <c r="E113" s="145"/>
      <c r="F113" s="145"/>
      <c r="G113" s="145"/>
      <c r="H113" s="145"/>
      <c r="I113" s="145"/>
      <c r="J113" s="145"/>
      <c r="K113" s="43"/>
      <c r="L113" s="43"/>
      <c r="M113" s="43"/>
      <c r="N113" s="43"/>
      <c r="O113" s="43"/>
      <c r="P113" s="43"/>
      <c r="Q113" s="43"/>
      <c r="R113" s="43"/>
      <c r="S113" s="43"/>
      <c r="T113" s="43"/>
      <c r="U113" s="43"/>
      <c r="V113" s="43"/>
      <c r="W113" s="43"/>
      <c r="X113" s="43"/>
      <c r="Y113" s="43"/>
      <c r="Z113" s="43"/>
      <c r="AA113" s="43"/>
      <c r="AB113" s="43"/>
      <c r="AC113" s="43"/>
      <c r="AD113" s="43"/>
      <c r="AE113" s="43"/>
      <c r="AF113" s="43"/>
      <c r="AG113" s="43"/>
      <c r="AH113" s="43"/>
      <c r="AI113" s="43"/>
      <c r="AJ113" s="43"/>
      <c r="AK113" s="43"/>
      <c r="AL113" s="43"/>
      <c r="AM113" s="43"/>
      <c r="AN113" s="43"/>
      <c r="AO113" s="43"/>
      <c r="AP113" s="43"/>
      <c r="AQ113" s="43"/>
      <c r="AR113" s="43"/>
      <c r="AS113" s="43"/>
      <c r="AT113" s="43"/>
    </row>
    <row r="114" spans="1:46" ht="12.75" customHeight="1" x14ac:dyDescent="0.2">
      <c r="A114" s="43"/>
      <c r="B114" s="43"/>
      <c r="C114" s="43"/>
      <c r="D114" s="107"/>
      <c r="E114" s="145"/>
      <c r="F114" s="145"/>
      <c r="G114" s="145"/>
      <c r="H114" s="145"/>
      <c r="I114" s="145"/>
      <c r="J114" s="145"/>
      <c r="K114" s="43"/>
      <c r="L114" s="43"/>
      <c r="M114" s="43"/>
      <c r="N114" s="43"/>
      <c r="O114" s="43"/>
      <c r="P114" s="43"/>
      <c r="Q114" s="43"/>
      <c r="R114" s="43"/>
      <c r="S114" s="43"/>
      <c r="T114" s="43"/>
      <c r="U114" s="43"/>
      <c r="V114" s="43"/>
      <c r="W114" s="43"/>
      <c r="X114" s="43"/>
      <c r="Y114" s="43"/>
      <c r="Z114" s="43"/>
      <c r="AA114" s="43"/>
      <c r="AB114" s="43"/>
      <c r="AC114" s="43"/>
      <c r="AD114" s="43"/>
      <c r="AE114" s="43"/>
      <c r="AF114" s="43"/>
      <c r="AG114" s="43"/>
      <c r="AH114" s="43"/>
      <c r="AI114" s="43"/>
      <c r="AJ114" s="43"/>
      <c r="AK114" s="43"/>
      <c r="AL114" s="43"/>
      <c r="AM114" s="43"/>
      <c r="AN114" s="43"/>
      <c r="AO114" s="43"/>
      <c r="AP114" s="43"/>
      <c r="AQ114" s="43"/>
      <c r="AR114" s="43"/>
      <c r="AS114" s="43"/>
      <c r="AT114" s="43"/>
    </row>
    <row r="115" spans="1:46" ht="12.75" customHeight="1" x14ac:dyDescent="0.2">
      <c r="A115" s="43"/>
      <c r="B115" s="43"/>
      <c r="C115" s="43"/>
      <c r="D115" s="107"/>
      <c r="E115" s="145"/>
      <c r="F115" s="145"/>
      <c r="G115" s="145"/>
      <c r="H115" s="145"/>
      <c r="I115" s="145"/>
      <c r="J115" s="145"/>
      <c r="K115" s="43"/>
      <c r="L115" s="43"/>
      <c r="M115" s="43"/>
      <c r="N115" s="43"/>
      <c r="O115" s="43"/>
      <c r="P115" s="43"/>
      <c r="Q115" s="43"/>
      <c r="R115" s="43"/>
      <c r="S115" s="43"/>
      <c r="T115" s="43"/>
      <c r="U115" s="43"/>
      <c r="V115" s="43"/>
      <c r="W115" s="43"/>
      <c r="X115" s="43"/>
      <c r="Y115" s="43"/>
      <c r="Z115" s="43"/>
      <c r="AA115" s="43"/>
      <c r="AB115" s="43"/>
      <c r="AC115" s="43"/>
      <c r="AD115" s="43"/>
      <c r="AE115" s="43"/>
      <c r="AF115" s="43"/>
      <c r="AG115" s="43"/>
      <c r="AH115" s="43"/>
      <c r="AI115" s="43"/>
      <c r="AJ115" s="43"/>
      <c r="AK115" s="43"/>
      <c r="AL115" s="43"/>
      <c r="AM115" s="43"/>
      <c r="AN115" s="43"/>
      <c r="AO115" s="43"/>
      <c r="AP115" s="43"/>
      <c r="AQ115" s="43"/>
      <c r="AR115" s="43"/>
      <c r="AS115" s="43"/>
      <c r="AT115" s="43"/>
    </row>
    <row r="116" spans="1:46" ht="12.75" customHeight="1" x14ac:dyDescent="0.2">
      <c r="A116" s="43"/>
      <c r="B116" s="43"/>
      <c r="C116" s="43"/>
      <c r="D116" s="107"/>
      <c r="E116" s="145"/>
      <c r="F116" s="145"/>
      <c r="G116" s="145"/>
      <c r="H116" s="145"/>
      <c r="I116" s="145"/>
      <c r="J116" s="145"/>
      <c r="K116" s="43"/>
      <c r="L116" s="43"/>
      <c r="M116" s="43"/>
      <c r="N116" s="43"/>
      <c r="O116" s="43"/>
      <c r="P116" s="43"/>
      <c r="Q116" s="43"/>
      <c r="R116" s="43"/>
      <c r="S116" s="43"/>
      <c r="T116" s="43"/>
      <c r="U116" s="43"/>
      <c r="V116" s="43"/>
      <c r="W116" s="43"/>
      <c r="X116" s="43"/>
      <c r="Y116" s="43"/>
      <c r="Z116" s="43"/>
      <c r="AA116" s="43"/>
      <c r="AB116" s="43"/>
      <c r="AC116" s="43"/>
      <c r="AD116" s="43"/>
      <c r="AE116" s="43"/>
      <c r="AF116" s="43"/>
      <c r="AG116" s="43"/>
      <c r="AH116" s="43"/>
      <c r="AI116" s="43"/>
      <c r="AJ116" s="43"/>
      <c r="AK116" s="43"/>
      <c r="AL116" s="43"/>
      <c r="AM116" s="43"/>
      <c r="AN116" s="43"/>
      <c r="AO116" s="43"/>
      <c r="AP116" s="43"/>
      <c r="AQ116" s="43"/>
      <c r="AR116" s="43"/>
      <c r="AS116" s="43"/>
      <c r="AT116" s="43"/>
    </row>
    <row r="117" spans="1:46" ht="12.75" customHeight="1" x14ac:dyDescent="0.2">
      <c r="A117" s="43"/>
      <c r="B117" s="43"/>
      <c r="C117" s="43"/>
      <c r="D117" s="107"/>
      <c r="E117" s="145"/>
      <c r="F117" s="145"/>
      <c r="G117" s="145"/>
      <c r="H117" s="145"/>
      <c r="I117" s="145"/>
      <c r="J117" s="145"/>
      <c r="K117" s="43"/>
      <c r="L117" s="43"/>
      <c r="M117" s="43"/>
      <c r="N117" s="43"/>
      <c r="O117" s="43"/>
      <c r="P117" s="43"/>
      <c r="Q117" s="43"/>
      <c r="R117" s="43"/>
      <c r="S117" s="43"/>
      <c r="T117" s="43"/>
      <c r="U117" s="43"/>
      <c r="V117" s="43"/>
      <c r="W117" s="43"/>
      <c r="X117" s="43"/>
      <c r="Y117" s="43"/>
      <c r="Z117" s="43"/>
      <c r="AA117" s="43"/>
      <c r="AB117" s="43"/>
      <c r="AC117" s="43"/>
      <c r="AD117" s="43"/>
      <c r="AE117" s="43"/>
      <c r="AF117" s="43"/>
      <c r="AG117" s="43"/>
      <c r="AH117" s="43"/>
      <c r="AI117" s="43"/>
      <c r="AJ117" s="43"/>
      <c r="AK117" s="43"/>
      <c r="AL117" s="43"/>
      <c r="AM117" s="43"/>
      <c r="AN117" s="43"/>
      <c r="AO117" s="43"/>
      <c r="AP117" s="43"/>
      <c r="AQ117" s="43"/>
      <c r="AR117" s="43"/>
      <c r="AS117" s="43"/>
      <c r="AT117" s="43"/>
    </row>
    <row r="118" spans="1:46" ht="12.75" customHeight="1" x14ac:dyDescent="0.2">
      <c r="A118" s="43"/>
      <c r="B118" s="43"/>
      <c r="C118" s="43"/>
      <c r="D118" s="107"/>
      <c r="E118" s="145"/>
      <c r="F118" s="145"/>
      <c r="G118" s="145"/>
      <c r="H118" s="145"/>
      <c r="I118" s="145"/>
      <c r="J118" s="145"/>
      <c r="K118" s="43"/>
      <c r="L118" s="43"/>
      <c r="M118" s="43"/>
      <c r="N118" s="43"/>
      <c r="O118" s="43"/>
      <c r="P118" s="43"/>
      <c r="Q118" s="43"/>
      <c r="R118" s="43"/>
      <c r="S118" s="43"/>
      <c r="T118" s="43"/>
      <c r="U118" s="43"/>
      <c r="V118" s="43"/>
      <c r="W118" s="43"/>
      <c r="X118" s="43"/>
      <c r="Y118" s="43"/>
      <c r="Z118" s="43"/>
      <c r="AA118" s="43"/>
      <c r="AB118" s="43"/>
      <c r="AC118" s="43"/>
      <c r="AD118" s="43"/>
      <c r="AE118" s="43"/>
      <c r="AF118" s="43"/>
      <c r="AG118" s="43"/>
      <c r="AH118" s="43"/>
      <c r="AI118" s="43"/>
      <c r="AJ118" s="43"/>
      <c r="AK118" s="43"/>
      <c r="AL118" s="43"/>
      <c r="AM118" s="43"/>
      <c r="AN118" s="43"/>
      <c r="AO118" s="43"/>
      <c r="AP118" s="43"/>
      <c r="AQ118" s="43"/>
      <c r="AR118" s="43"/>
      <c r="AS118" s="43"/>
      <c r="AT118" s="43"/>
    </row>
    <row r="119" spans="1:46" ht="12.75" customHeight="1" x14ac:dyDescent="0.2">
      <c r="A119" s="43"/>
      <c r="B119" s="43"/>
      <c r="C119" s="43"/>
      <c r="D119" s="107"/>
      <c r="E119" s="145"/>
      <c r="F119" s="145"/>
      <c r="G119" s="145"/>
      <c r="H119" s="145"/>
      <c r="I119" s="145"/>
      <c r="J119" s="145"/>
      <c r="K119" s="43"/>
      <c r="L119" s="43"/>
      <c r="M119" s="43"/>
      <c r="N119" s="43"/>
      <c r="O119" s="43"/>
      <c r="P119" s="43"/>
      <c r="Q119" s="43"/>
      <c r="R119" s="43"/>
      <c r="S119" s="43"/>
      <c r="T119" s="43"/>
      <c r="U119" s="43"/>
      <c r="V119" s="43"/>
      <c r="W119" s="43"/>
      <c r="X119" s="43"/>
      <c r="Y119" s="43"/>
      <c r="Z119" s="43"/>
      <c r="AA119" s="43"/>
      <c r="AB119" s="43"/>
      <c r="AC119" s="43"/>
      <c r="AD119" s="43"/>
      <c r="AE119" s="43"/>
      <c r="AF119" s="43"/>
      <c r="AG119" s="43"/>
      <c r="AH119" s="43"/>
      <c r="AI119" s="43"/>
      <c r="AJ119" s="43"/>
      <c r="AK119" s="43"/>
      <c r="AL119" s="43"/>
      <c r="AM119" s="43"/>
      <c r="AN119" s="43"/>
      <c r="AO119" s="43"/>
      <c r="AP119" s="43"/>
      <c r="AQ119" s="43"/>
      <c r="AR119" s="43"/>
      <c r="AS119" s="43"/>
      <c r="AT119" s="43"/>
    </row>
    <row r="120" spans="1:46" ht="12.75" customHeight="1" x14ac:dyDescent="0.2">
      <c r="A120" s="43"/>
      <c r="B120" s="43"/>
      <c r="C120" s="43"/>
      <c r="D120" s="107"/>
      <c r="E120" s="145"/>
      <c r="F120" s="145"/>
      <c r="G120" s="145"/>
      <c r="H120" s="145"/>
      <c r="I120" s="145"/>
      <c r="J120" s="145"/>
      <c r="K120" s="43"/>
      <c r="L120" s="43"/>
      <c r="M120" s="43"/>
      <c r="N120" s="43"/>
      <c r="O120" s="43"/>
      <c r="P120" s="43"/>
      <c r="Q120" s="43"/>
      <c r="R120" s="43"/>
      <c r="S120" s="43"/>
      <c r="T120" s="43"/>
      <c r="U120" s="43"/>
      <c r="V120" s="43"/>
      <c r="W120" s="43"/>
      <c r="X120" s="43"/>
      <c r="Y120" s="43"/>
      <c r="Z120" s="43"/>
      <c r="AA120" s="43"/>
      <c r="AB120" s="43"/>
      <c r="AC120" s="43"/>
      <c r="AD120" s="43"/>
      <c r="AE120" s="43"/>
      <c r="AF120" s="43"/>
      <c r="AG120" s="43"/>
      <c r="AH120" s="43"/>
      <c r="AI120" s="43"/>
      <c r="AJ120" s="43"/>
      <c r="AK120" s="43"/>
      <c r="AL120" s="43"/>
      <c r="AM120" s="43"/>
      <c r="AN120" s="43"/>
      <c r="AO120" s="43"/>
      <c r="AP120" s="43"/>
      <c r="AQ120" s="43"/>
      <c r="AR120" s="43"/>
      <c r="AS120" s="43"/>
      <c r="AT120" s="43"/>
    </row>
    <row r="121" spans="1:46" ht="12.75" customHeight="1" x14ac:dyDescent="0.2">
      <c r="A121" s="43"/>
      <c r="B121" s="43"/>
      <c r="C121" s="43"/>
      <c r="D121" s="107"/>
      <c r="E121" s="145"/>
      <c r="F121" s="145"/>
      <c r="G121" s="145"/>
      <c r="H121" s="145"/>
      <c r="I121" s="145"/>
      <c r="J121" s="145"/>
      <c r="K121" s="43"/>
      <c r="L121" s="43"/>
      <c r="M121" s="43"/>
      <c r="N121" s="43"/>
      <c r="O121" s="43"/>
      <c r="P121" s="43"/>
      <c r="Q121" s="43"/>
      <c r="R121" s="43"/>
      <c r="S121" s="43"/>
      <c r="T121" s="43"/>
      <c r="U121" s="43"/>
      <c r="V121" s="43"/>
      <c r="W121" s="43"/>
      <c r="X121" s="43"/>
      <c r="Y121" s="43"/>
      <c r="Z121" s="43"/>
      <c r="AA121" s="43"/>
      <c r="AB121" s="43"/>
      <c r="AC121" s="43"/>
      <c r="AD121" s="43"/>
      <c r="AE121" s="43"/>
      <c r="AF121" s="43"/>
      <c r="AG121" s="43"/>
      <c r="AH121" s="43"/>
      <c r="AI121" s="43"/>
      <c r="AJ121" s="43"/>
      <c r="AK121" s="43"/>
      <c r="AL121" s="43"/>
      <c r="AM121" s="43"/>
      <c r="AN121" s="43"/>
      <c r="AO121" s="43"/>
      <c r="AP121" s="43"/>
      <c r="AQ121" s="43"/>
      <c r="AR121" s="43"/>
      <c r="AS121" s="43"/>
      <c r="AT121" s="43"/>
    </row>
    <row r="122" spans="1:46" ht="12.75" customHeight="1" x14ac:dyDescent="0.2">
      <c r="A122" s="43"/>
      <c r="B122" s="43"/>
      <c r="C122" s="43"/>
      <c r="D122" s="107"/>
      <c r="E122" s="145"/>
      <c r="F122" s="145"/>
      <c r="G122" s="145"/>
      <c r="H122" s="145"/>
      <c r="I122" s="145"/>
      <c r="J122" s="145"/>
      <c r="K122" s="43"/>
      <c r="L122" s="43"/>
      <c r="M122" s="43"/>
      <c r="N122" s="43"/>
      <c r="O122" s="43"/>
      <c r="P122" s="43"/>
      <c r="Q122" s="43"/>
      <c r="R122" s="43"/>
      <c r="S122" s="43"/>
      <c r="T122" s="43"/>
      <c r="U122" s="43"/>
      <c r="V122" s="43"/>
      <c r="W122" s="43"/>
      <c r="X122" s="43"/>
      <c r="Y122" s="43"/>
      <c r="Z122" s="43"/>
      <c r="AA122" s="43"/>
      <c r="AB122" s="43"/>
      <c r="AC122" s="43"/>
      <c r="AD122" s="43"/>
      <c r="AE122" s="43"/>
      <c r="AF122" s="43"/>
      <c r="AG122" s="43"/>
      <c r="AH122" s="43"/>
      <c r="AI122" s="43"/>
      <c r="AJ122" s="43"/>
      <c r="AK122" s="43"/>
      <c r="AL122" s="43"/>
      <c r="AM122" s="43"/>
      <c r="AN122" s="43"/>
      <c r="AO122" s="43"/>
      <c r="AP122" s="43"/>
      <c r="AQ122" s="43"/>
      <c r="AR122" s="43"/>
      <c r="AS122" s="43"/>
      <c r="AT122" s="43"/>
    </row>
    <row r="123" spans="1:46" ht="12.75" customHeight="1" x14ac:dyDescent="0.2">
      <c r="A123" s="43"/>
      <c r="B123" s="43"/>
      <c r="C123" s="43"/>
      <c r="D123" s="107"/>
      <c r="E123" s="145"/>
      <c r="F123" s="145"/>
      <c r="G123" s="145"/>
      <c r="H123" s="145"/>
      <c r="I123" s="145"/>
      <c r="J123" s="145"/>
      <c r="K123" s="43"/>
      <c r="L123" s="43"/>
      <c r="M123" s="43"/>
      <c r="N123" s="43"/>
      <c r="O123" s="43"/>
      <c r="P123" s="43"/>
      <c r="Q123" s="43"/>
      <c r="R123" s="43"/>
      <c r="S123" s="43"/>
      <c r="T123" s="43"/>
      <c r="U123" s="43"/>
      <c r="V123" s="43"/>
      <c r="W123" s="43"/>
      <c r="X123" s="43"/>
      <c r="Y123" s="43"/>
      <c r="Z123" s="43"/>
      <c r="AA123" s="43"/>
      <c r="AB123" s="43"/>
      <c r="AC123" s="43"/>
      <c r="AD123" s="43"/>
      <c r="AE123" s="43"/>
      <c r="AF123" s="43"/>
      <c r="AG123" s="43"/>
      <c r="AH123" s="43"/>
      <c r="AI123" s="43"/>
      <c r="AJ123" s="43"/>
      <c r="AK123" s="43"/>
      <c r="AL123" s="43"/>
      <c r="AM123" s="43"/>
      <c r="AN123" s="43"/>
      <c r="AO123" s="43"/>
      <c r="AP123" s="43"/>
      <c r="AQ123" s="43"/>
      <c r="AR123" s="43"/>
      <c r="AS123" s="43"/>
      <c r="AT123" s="43"/>
    </row>
    <row r="124" spans="1:46" ht="12.75" customHeight="1" x14ac:dyDescent="0.2">
      <c r="A124" s="43"/>
      <c r="B124" s="43"/>
      <c r="C124" s="43"/>
      <c r="D124" s="107"/>
      <c r="E124" s="145"/>
      <c r="F124" s="145"/>
      <c r="G124" s="145"/>
      <c r="H124" s="145"/>
      <c r="I124" s="145"/>
      <c r="J124" s="145"/>
      <c r="K124" s="43"/>
      <c r="L124" s="43"/>
      <c r="M124" s="43"/>
      <c r="N124" s="43"/>
      <c r="O124" s="43"/>
      <c r="P124" s="43"/>
      <c r="Q124" s="43"/>
      <c r="R124" s="43"/>
      <c r="S124" s="43"/>
      <c r="T124" s="43"/>
      <c r="U124" s="43"/>
      <c r="V124" s="43"/>
      <c r="W124" s="43"/>
      <c r="X124" s="43"/>
      <c r="Y124" s="43"/>
      <c r="Z124" s="43"/>
      <c r="AA124" s="43"/>
      <c r="AB124" s="43"/>
      <c r="AC124" s="43"/>
      <c r="AD124" s="43"/>
      <c r="AE124" s="43"/>
      <c r="AF124" s="43"/>
      <c r="AG124" s="43"/>
      <c r="AH124" s="43"/>
      <c r="AI124" s="43"/>
      <c r="AJ124" s="43"/>
      <c r="AK124" s="43"/>
      <c r="AL124" s="43"/>
      <c r="AM124" s="43"/>
      <c r="AN124" s="43"/>
      <c r="AO124" s="43"/>
      <c r="AP124" s="43"/>
      <c r="AQ124" s="43"/>
      <c r="AR124" s="43"/>
      <c r="AS124" s="43"/>
      <c r="AT124" s="43"/>
    </row>
    <row r="125" spans="1:46" ht="12.75" customHeight="1" x14ac:dyDescent="0.2">
      <c r="A125" s="43"/>
      <c r="B125" s="43"/>
      <c r="C125" s="43"/>
      <c r="D125" s="107"/>
      <c r="E125" s="145"/>
      <c r="F125" s="145"/>
      <c r="G125" s="145"/>
      <c r="H125" s="145"/>
      <c r="I125" s="145"/>
      <c r="J125" s="145"/>
      <c r="K125" s="43"/>
      <c r="L125" s="43"/>
      <c r="M125" s="43"/>
      <c r="N125" s="43"/>
      <c r="O125" s="43"/>
      <c r="P125" s="43"/>
      <c r="Q125" s="43"/>
      <c r="R125" s="43"/>
      <c r="S125" s="43"/>
      <c r="T125" s="43"/>
      <c r="U125" s="43"/>
      <c r="V125" s="43"/>
      <c r="W125" s="43"/>
      <c r="X125" s="43"/>
      <c r="Y125" s="43"/>
      <c r="Z125" s="43"/>
      <c r="AA125" s="43"/>
      <c r="AB125" s="43"/>
      <c r="AC125" s="43"/>
      <c r="AD125" s="43"/>
      <c r="AE125" s="43"/>
      <c r="AF125" s="43"/>
      <c r="AG125" s="43"/>
      <c r="AH125" s="43"/>
      <c r="AI125" s="43"/>
      <c r="AJ125" s="43"/>
      <c r="AK125" s="43"/>
      <c r="AL125" s="43"/>
      <c r="AM125" s="43"/>
      <c r="AN125" s="43"/>
      <c r="AO125" s="43"/>
      <c r="AP125" s="43"/>
      <c r="AQ125" s="43"/>
      <c r="AR125" s="43"/>
      <c r="AS125" s="43"/>
      <c r="AT125" s="43"/>
    </row>
    <row r="126" spans="1:46" ht="12.75" customHeight="1" x14ac:dyDescent="0.2">
      <c r="A126" s="43"/>
      <c r="B126" s="43"/>
      <c r="C126" s="43"/>
      <c r="D126" s="107"/>
      <c r="E126" s="145"/>
      <c r="F126" s="145"/>
      <c r="G126" s="145"/>
      <c r="H126" s="145"/>
      <c r="I126" s="145"/>
      <c r="J126" s="145"/>
      <c r="K126" s="43"/>
      <c r="L126" s="43"/>
      <c r="M126" s="43"/>
      <c r="N126" s="43"/>
      <c r="O126" s="43"/>
      <c r="P126" s="43"/>
      <c r="Q126" s="43"/>
      <c r="R126" s="43"/>
      <c r="S126" s="43"/>
      <c r="T126" s="43"/>
      <c r="U126" s="43"/>
      <c r="V126" s="43"/>
      <c r="W126" s="43"/>
      <c r="X126" s="43"/>
      <c r="Y126" s="43"/>
      <c r="Z126" s="43"/>
      <c r="AA126" s="43"/>
      <c r="AB126" s="43"/>
      <c r="AC126" s="43"/>
      <c r="AD126" s="43"/>
      <c r="AE126" s="43"/>
      <c r="AF126" s="43"/>
      <c r="AG126" s="43"/>
      <c r="AH126" s="43"/>
      <c r="AI126" s="43"/>
      <c r="AJ126" s="43"/>
      <c r="AK126" s="43"/>
      <c r="AL126" s="43"/>
      <c r="AM126" s="43"/>
      <c r="AN126" s="43"/>
      <c r="AO126" s="43"/>
      <c r="AP126" s="43"/>
      <c r="AQ126" s="43"/>
      <c r="AR126" s="43"/>
      <c r="AS126" s="43"/>
      <c r="AT126" s="43"/>
    </row>
    <row r="127" spans="1:46" ht="12.75" customHeight="1" x14ac:dyDescent="0.2">
      <c r="A127" s="43"/>
      <c r="B127" s="43"/>
      <c r="C127" s="43"/>
      <c r="D127" s="107"/>
      <c r="E127" s="145"/>
      <c r="F127" s="145"/>
      <c r="G127" s="145"/>
      <c r="H127" s="145"/>
      <c r="I127" s="145"/>
      <c r="J127" s="145"/>
      <c r="K127" s="43"/>
      <c r="L127" s="43"/>
      <c r="M127" s="43"/>
      <c r="N127" s="43"/>
      <c r="O127" s="43"/>
      <c r="P127" s="43"/>
      <c r="Q127" s="43"/>
      <c r="R127" s="43"/>
      <c r="S127" s="43"/>
      <c r="T127" s="43"/>
      <c r="U127" s="43"/>
      <c r="V127" s="43"/>
      <c r="W127" s="43"/>
      <c r="X127" s="43"/>
      <c r="Y127" s="43"/>
      <c r="Z127" s="43"/>
      <c r="AA127" s="43"/>
      <c r="AB127" s="43"/>
      <c r="AC127" s="43"/>
      <c r="AD127" s="43"/>
      <c r="AE127" s="43"/>
      <c r="AF127" s="43"/>
      <c r="AG127" s="43"/>
      <c r="AH127" s="43"/>
      <c r="AI127" s="43"/>
      <c r="AJ127" s="43"/>
      <c r="AK127" s="43"/>
      <c r="AL127" s="43"/>
      <c r="AM127" s="43"/>
      <c r="AN127" s="43"/>
      <c r="AO127" s="43"/>
      <c r="AP127" s="43"/>
      <c r="AQ127" s="43"/>
      <c r="AR127" s="43"/>
      <c r="AS127" s="43"/>
      <c r="AT127" s="43"/>
    </row>
    <row r="128" spans="1:46" ht="12.75" customHeight="1" x14ac:dyDescent="0.2">
      <c r="A128" s="43"/>
      <c r="B128" s="43"/>
      <c r="C128" s="43"/>
      <c r="D128" s="107"/>
      <c r="E128" s="145"/>
      <c r="F128" s="145"/>
      <c r="G128" s="145"/>
      <c r="H128" s="145"/>
      <c r="I128" s="145"/>
      <c r="J128" s="145"/>
      <c r="K128" s="43"/>
      <c r="L128" s="43"/>
      <c r="M128" s="43"/>
      <c r="N128" s="43"/>
      <c r="O128" s="43"/>
      <c r="P128" s="43"/>
      <c r="Q128" s="43"/>
      <c r="R128" s="43"/>
      <c r="S128" s="43"/>
      <c r="T128" s="43"/>
      <c r="U128" s="43"/>
      <c r="V128" s="43"/>
      <c r="W128" s="43"/>
      <c r="X128" s="43"/>
      <c r="Y128" s="43"/>
      <c r="Z128" s="43"/>
      <c r="AA128" s="43"/>
      <c r="AB128" s="43"/>
      <c r="AC128" s="43"/>
      <c r="AD128" s="43"/>
      <c r="AE128" s="43"/>
      <c r="AF128" s="43"/>
      <c r="AG128" s="43"/>
      <c r="AH128" s="43"/>
      <c r="AI128" s="43"/>
      <c r="AJ128" s="43"/>
      <c r="AK128" s="43"/>
      <c r="AL128" s="43"/>
      <c r="AM128" s="43"/>
      <c r="AN128" s="43"/>
      <c r="AO128" s="43"/>
      <c r="AP128" s="43"/>
      <c r="AQ128" s="43"/>
      <c r="AR128" s="43"/>
      <c r="AS128" s="43"/>
      <c r="AT128" s="43"/>
    </row>
    <row r="129" spans="1:46" ht="12.75" customHeight="1" x14ac:dyDescent="0.2">
      <c r="A129" s="43"/>
      <c r="B129" s="43"/>
      <c r="C129" s="43"/>
      <c r="D129" s="107"/>
      <c r="E129" s="145"/>
      <c r="F129" s="145"/>
      <c r="G129" s="145"/>
      <c r="H129" s="145"/>
      <c r="I129" s="145"/>
      <c r="J129" s="145"/>
      <c r="K129" s="43"/>
      <c r="L129" s="43"/>
      <c r="M129" s="43"/>
      <c r="N129" s="43"/>
      <c r="O129" s="43"/>
      <c r="P129" s="43"/>
      <c r="Q129" s="43"/>
      <c r="R129" s="43"/>
      <c r="S129" s="43"/>
      <c r="T129" s="43"/>
      <c r="U129" s="43"/>
      <c r="V129" s="43"/>
      <c r="W129" s="43"/>
      <c r="X129" s="43"/>
      <c r="Y129" s="43"/>
      <c r="Z129" s="43"/>
      <c r="AA129" s="43"/>
      <c r="AB129" s="43"/>
      <c r="AC129" s="43"/>
      <c r="AD129" s="43"/>
      <c r="AE129" s="43"/>
      <c r="AF129" s="43"/>
      <c r="AG129" s="43"/>
      <c r="AH129" s="43"/>
      <c r="AI129" s="43"/>
      <c r="AJ129" s="43"/>
      <c r="AK129" s="43"/>
      <c r="AL129" s="43"/>
      <c r="AM129" s="43"/>
      <c r="AN129" s="43"/>
      <c r="AO129" s="43"/>
      <c r="AP129" s="43"/>
      <c r="AQ129" s="43"/>
      <c r="AR129" s="43"/>
      <c r="AS129" s="43"/>
      <c r="AT129" s="43"/>
    </row>
    <row r="130" spans="1:46" ht="12.75" customHeight="1" x14ac:dyDescent="0.2">
      <c r="A130" s="43"/>
      <c r="B130" s="43"/>
      <c r="C130" s="43"/>
      <c r="D130" s="107"/>
      <c r="E130" s="145"/>
      <c r="F130" s="145"/>
      <c r="G130" s="145"/>
      <c r="H130" s="145"/>
      <c r="I130" s="145"/>
      <c r="J130" s="145"/>
      <c r="K130" s="43"/>
      <c r="L130" s="43"/>
      <c r="M130" s="43"/>
      <c r="N130" s="43"/>
      <c r="O130" s="43"/>
      <c r="P130" s="43"/>
      <c r="Q130" s="43"/>
      <c r="R130" s="43"/>
      <c r="S130" s="43"/>
      <c r="T130" s="43"/>
      <c r="U130" s="43"/>
      <c r="V130" s="43"/>
      <c r="W130" s="43"/>
      <c r="X130" s="43"/>
      <c r="Y130" s="43"/>
      <c r="Z130" s="43"/>
      <c r="AA130" s="43"/>
      <c r="AB130" s="43"/>
      <c r="AC130" s="43"/>
      <c r="AD130" s="43"/>
      <c r="AE130" s="43"/>
      <c r="AF130" s="43"/>
      <c r="AG130" s="43"/>
      <c r="AH130" s="43"/>
      <c r="AI130" s="43"/>
      <c r="AJ130" s="43"/>
      <c r="AK130" s="43"/>
      <c r="AL130" s="43"/>
      <c r="AM130" s="43"/>
      <c r="AN130" s="43"/>
      <c r="AO130" s="43"/>
      <c r="AP130" s="43"/>
      <c r="AQ130" s="43"/>
      <c r="AR130" s="43"/>
      <c r="AS130" s="43"/>
      <c r="AT130" s="43"/>
    </row>
    <row r="131" spans="1:46" ht="12.75" customHeight="1" x14ac:dyDescent="0.2">
      <c r="A131" s="43"/>
      <c r="B131" s="43"/>
      <c r="C131" s="43"/>
      <c r="D131" s="107"/>
      <c r="E131" s="145"/>
      <c r="F131" s="145"/>
      <c r="G131" s="145"/>
      <c r="H131" s="145"/>
      <c r="I131" s="145"/>
      <c r="J131" s="145"/>
      <c r="K131" s="43"/>
      <c r="L131" s="43"/>
      <c r="M131" s="43"/>
      <c r="N131" s="43"/>
      <c r="O131" s="43"/>
      <c r="P131" s="43"/>
      <c r="Q131" s="43"/>
      <c r="R131" s="43"/>
      <c r="S131" s="43"/>
      <c r="T131" s="43"/>
      <c r="U131" s="43"/>
      <c r="V131" s="43"/>
      <c r="W131" s="43"/>
      <c r="X131" s="43"/>
      <c r="Y131" s="43"/>
      <c r="Z131" s="43"/>
      <c r="AA131" s="43"/>
      <c r="AB131" s="43"/>
      <c r="AC131" s="43"/>
      <c r="AD131" s="43"/>
      <c r="AE131" s="43"/>
      <c r="AF131" s="43"/>
      <c r="AG131" s="43"/>
      <c r="AH131" s="43"/>
      <c r="AI131" s="43"/>
      <c r="AJ131" s="43"/>
      <c r="AK131" s="43"/>
      <c r="AL131" s="43"/>
      <c r="AM131" s="43"/>
      <c r="AN131" s="43"/>
      <c r="AO131" s="43"/>
      <c r="AP131" s="43"/>
      <c r="AQ131" s="43"/>
      <c r="AR131" s="43"/>
      <c r="AS131" s="43"/>
      <c r="AT131" s="43"/>
    </row>
    <row r="132" spans="1:46" ht="12.75" customHeight="1" x14ac:dyDescent="0.2">
      <c r="A132" s="43"/>
      <c r="B132" s="43"/>
      <c r="C132" s="43"/>
      <c r="D132" s="107"/>
      <c r="E132" s="145"/>
      <c r="F132" s="145"/>
      <c r="G132" s="145"/>
      <c r="H132" s="145"/>
      <c r="I132" s="145"/>
      <c r="J132" s="145"/>
      <c r="K132" s="43"/>
      <c r="L132" s="43"/>
      <c r="M132" s="43"/>
      <c r="N132" s="43"/>
      <c r="O132" s="43"/>
      <c r="P132" s="43"/>
      <c r="Q132" s="43"/>
      <c r="R132" s="43"/>
      <c r="S132" s="43"/>
      <c r="T132" s="43"/>
      <c r="U132" s="43"/>
      <c r="V132" s="43"/>
      <c r="W132" s="43"/>
      <c r="X132" s="43"/>
      <c r="Y132" s="43"/>
      <c r="Z132" s="43"/>
      <c r="AA132" s="43"/>
      <c r="AB132" s="43"/>
      <c r="AC132" s="43"/>
      <c r="AD132" s="43"/>
      <c r="AE132" s="43"/>
      <c r="AF132" s="43"/>
      <c r="AG132" s="43"/>
      <c r="AH132" s="43"/>
      <c r="AI132" s="43"/>
      <c r="AJ132" s="43"/>
      <c r="AK132" s="43"/>
      <c r="AL132" s="43"/>
      <c r="AM132" s="43"/>
      <c r="AN132" s="43"/>
      <c r="AO132" s="43"/>
      <c r="AP132" s="43"/>
      <c r="AQ132" s="43"/>
      <c r="AR132" s="43"/>
      <c r="AS132" s="43"/>
      <c r="AT132" s="43"/>
    </row>
    <row r="133" spans="1:46" ht="12.75" customHeight="1" x14ac:dyDescent="0.2">
      <c r="A133" s="43"/>
      <c r="B133" s="43"/>
      <c r="C133" s="43"/>
      <c r="D133" s="107"/>
      <c r="E133" s="145"/>
      <c r="F133" s="145"/>
      <c r="G133" s="145"/>
      <c r="H133" s="145"/>
      <c r="I133" s="145"/>
      <c r="J133" s="145"/>
      <c r="K133" s="43"/>
      <c r="L133" s="43"/>
      <c r="M133" s="43"/>
      <c r="N133" s="43"/>
      <c r="O133" s="43"/>
      <c r="P133" s="43"/>
      <c r="Q133" s="43"/>
      <c r="R133" s="43"/>
      <c r="S133" s="43"/>
      <c r="T133" s="43"/>
      <c r="U133" s="43"/>
      <c r="V133" s="43"/>
      <c r="W133" s="43"/>
      <c r="X133" s="43"/>
      <c r="Y133" s="43"/>
      <c r="Z133" s="43"/>
      <c r="AA133" s="43"/>
      <c r="AB133" s="43"/>
      <c r="AC133" s="43"/>
      <c r="AD133" s="43"/>
      <c r="AE133" s="43"/>
      <c r="AF133" s="43"/>
      <c r="AG133" s="43"/>
      <c r="AH133" s="43"/>
      <c r="AI133" s="43"/>
      <c r="AJ133" s="43"/>
      <c r="AK133" s="43"/>
      <c r="AL133" s="43"/>
      <c r="AM133" s="43"/>
      <c r="AN133" s="43"/>
      <c r="AO133" s="43"/>
      <c r="AP133" s="43"/>
      <c r="AQ133" s="43"/>
      <c r="AR133" s="43"/>
      <c r="AS133" s="43"/>
      <c r="AT133" s="43"/>
    </row>
    <row r="134" spans="1:46" ht="12.75" customHeight="1" x14ac:dyDescent="0.2">
      <c r="A134" s="43"/>
      <c r="B134" s="43"/>
      <c r="C134" s="43"/>
      <c r="D134" s="107"/>
      <c r="E134" s="145"/>
      <c r="F134" s="145"/>
      <c r="G134" s="145"/>
      <c r="H134" s="145"/>
      <c r="I134" s="145"/>
      <c r="J134" s="145"/>
      <c r="K134" s="43"/>
      <c r="L134" s="43"/>
      <c r="M134" s="43"/>
      <c r="N134" s="43"/>
      <c r="O134" s="43"/>
      <c r="P134" s="43"/>
      <c r="Q134" s="43"/>
      <c r="R134" s="43"/>
      <c r="S134" s="43"/>
      <c r="T134" s="43"/>
      <c r="U134" s="43"/>
      <c r="V134" s="43"/>
      <c r="W134" s="43"/>
      <c r="X134" s="43"/>
      <c r="Y134" s="43"/>
      <c r="Z134" s="43"/>
      <c r="AA134" s="43"/>
      <c r="AB134" s="43"/>
      <c r="AC134" s="43"/>
      <c r="AD134" s="43"/>
      <c r="AE134" s="43"/>
      <c r="AF134" s="43"/>
      <c r="AG134" s="43"/>
      <c r="AH134" s="43"/>
      <c r="AI134" s="43"/>
      <c r="AJ134" s="43"/>
      <c r="AK134" s="43"/>
      <c r="AL134" s="43"/>
      <c r="AM134" s="43"/>
      <c r="AN134" s="43"/>
      <c r="AO134" s="43"/>
      <c r="AP134" s="43"/>
      <c r="AQ134" s="43"/>
      <c r="AR134" s="43"/>
      <c r="AS134" s="43"/>
      <c r="AT134" s="43"/>
    </row>
    <row r="135" spans="1:46" ht="12.75" customHeight="1" x14ac:dyDescent="0.2">
      <c r="A135" s="43"/>
      <c r="B135" s="43"/>
      <c r="C135" s="43"/>
      <c r="D135" s="107"/>
      <c r="E135" s="145"/>
      <c r="F135" s="145"/>
      <c r="G135" s="145"/>
      <c r="H135" s="145"/>
      <c r="I135" s="145"/>
      <c r="J135" s="145"/>
      <c r="K135" s="43"/>
      <c r="L135" s="43"/>
      <c r="M135" s="43"/>
      <c r="N135" s="43"/>
      <c r="O135" s="43"/>
      <c r="P135" s="43"/>
      <c r="Q135" s="43"/>
      <c r="R135" s="43"/>
      <c r="S135" s="43"/>
      <c r="T135" s="43"/>
      <c r="U135" s="43"/>
      <c r="V135" s="43"/>
      <c r="W135" s="43"/>
      <c r="X135" s="43"/>
      <c r="Y135" s="43"/>
      <c r="Z135" s="43"/>
      <c r="AA135" s="43"/>
      <c r="AB135" s="43"/>
      <c r="AC135" s="43"/>
      <c r="AD135" s="43"/>
      <c r="AE135" s="43"/>
      <c r="AF135" s="43"/>
      <c r="AG135" s="43"/>
      <c r="AH135" s="43"/>
      <c r="AI135" s="43"/>
      <c r="AJ135" s="43"/>
      <c r="AK135" s="43"/>
      <c r="AL135" s="43"/>
      <c r="AM135" s="43"/>
      <c r="AN135" s="43"/>
      <c r="AO135" s="43"/>
      <c r="AP135" s="43"/>
      <c r="AQ135" s="43"/>
      <c r="AR135" s="43"/>
      <c r="AS135" s="43"/>
      <c r="AT135" s="43"/>
    </row>
    <row r="136" spans="1:46" ht="12.75" customHeight="1" x14ac:dyDescent="0.2">
      <c r="A136" s="43"/>
      <c r="B136" s="43"/>
      <c r="C136" s="43"/>
      <c r="D136" s="107"/>
      <c r="E136" s="145"/>
      <c r="F136" s="145"/>
      <c r="G136" s="145"/>
      <c r="H136" s="145"/>
      <c r="I136" s="145"/>
      <c r="J136" s="145"/>
      <c r="K136" s="43"/>
      <c r="L136" s="43"/>
      <c r="M136" s="43"/>
      <c r="N136" s="43"/>
      <c r="O136" s="43"/>
      <c r="P136" s="43"/>
      <c r="Q136" s="43"/>
      <c r="R136" s="43"/>
      <c r="S136" s="43"/>
      <c r="T136" s="43"/>
      <c r="U136" s="43"/>
      <c r="V136" s="43"/>
      <c r="W136" s="43"/>
      <c r="X136" s="43"/>
      <c r="Y136" s="43"/>
      <c r="Z136" s="43"/>
      <c r="AA136" s="43"/>
      <c r="AB136" s="43"/>
      <c r="AC136" s="43"/>
      <c r="AD136" s="43"/>
      <c r="AE136" s="43"/>
      <c r="AF136" s="43"/>
      <c r="AG136" s="43"/>
      <c r="AH136" s="43"/>
      <c r="AI136" s="43"/>
      <c r="AJ136" s="43"/>
      <c r="AK136" s="43"/>
      <c r="AL136" s="43"/>
      <c r="AM136" s="43"/>
      <c r="AN136" s="43"/>
      <c r="AO136" s="43"/>
      <c r="AP136" s="43"/>
      <c r="AQ136" s="43"/>
      <c r="AR136" s="43"/>
      <c r="AS136" s="43"/>
      <c r="AT136" s="43"/>
    </row>
    <row r="137" spans="1:46" ht="12.75" customHeight="1" x14ac:dyDescent="0.2">
      <c r="A137" s="43"/>
      <c r="B137" s="43"/>
      <c r="C137" s="43"/>
      <c r="D137" s="107"/>
      <c r="E137" s="145"/>
      <c r="F137" s="145"/>
      <c r="G137" s="145"/>
      <c r="H137" s="145"/>
      <c r="I137" s="145"/>
      <c r="J137" s="145"/>
      <c r="K137" s="43"/>
      <c r="L137" s="43"/>
      <c r="M137" s="43"/>
      <c r="N137" s="43"/>
      <c r="O137" s="43"/>
      <c r="P137" s="43"/>
      <c r="Q137" s="43"/>
      <c r="R137" s="43"/>
      <c r="S137" s="43"/>
      <c r="T137" s="43"/>
      <c r="U137" s="43"/>
      <c r="V137" s="43"/>
      <c r="W137" s="43"/>
      <c r="X137" s="43"/>
      <c r="Y137" s="43"/>
      <c r="Z137" s="43"/>
      <c r="AA137" s="43"/>
      <c r="AB137" s="43"/>
      <c r="AC137" s="43"/>
      <c r="AD137" s="43"/>
      <c r="AE137" s="43"/>
      <c r="AF137" s="43"/>
      <c r="AG137" s="43"/>
      <c r="AH137" s="43"/>
      <c r="AI137" s="43"/>
      <c r="AJ137" s="43"/>
      <c r="AK137" s="43"/>
      <c r="AL137" s="43"/>
      <c r="AM137" s="43"/>
      <c r="AN137" s="43"/>
      <c r="AO137" s="43"/>
      <c r="AP137" s="43"/>
      <c r="AQ137" s="43"/>
      <c r="AR137" s="43"/>
      <c r="AS137" s="43"/>
      <c r="AT137" s="43"/>
    </row>
    <row r="138" spans="1:46" ht="12.75" customHeight="1" x14ac:dyDescent="0.2">
      <c r="A138" s="43"/>
      <c r="B138" s="43"/>
      <c r="C138" s="43"/>
      <c r="D138" s="107"/>
      <c r="E138" s="145"/>
      <c r="F138" s="145"/>
      <c r="G138" s="145"/>
      <c r="H138" s="145"/>
      <c r="I138" s="145"/>
      <c r="J138" s="145"/>
      <c r="K138" s="43"/>
      <c r="L138" s="43"/>
      <c r="M138" s="43"/>
      <c r="N138" s="43"/>
      <c r="O138" s="43"/>
      <c r="P138" s="43"/>
      <c r="Q138" s="43"/>
      <c r="R138" s="43"/>
      <c r="S138" s="43"/>
      <c r="T138" s="43"/>
      <c r="U138" s="43"/>
      <c r="V138" s="43"/>
      <c r="W138" s="43"/>
      <c r="X138" s="43"/>
      <c r="Y138" s="43"/>
      <c r="Z138" s="43"/>
      <c r="AA138" s="43"/>
      <c r="AB138" s="43"/>
      <c r="AC138" s="43"/>
      <c r="AD138" s="43"/>
      <c r="AE138" s="43"/>
      <c r="AF138" s="43"/>
      <c r="AG138" s="43"/>
      <c r="AH138" s="43"/>
      <c r="AI138" s="43"/>
      <c r="AJ138" s="43"/>
      <c r="AK138" s="43"/>
      <c r="AL138" s="43"/>
      <c r="AM138" s="43"/>
      <c r="AN138" s="43"/>
      <c r="AO138" s="43"/>
      <c r="AP138" s="43"/>
      <c r="AQ138" s="43"/>
      <c r="AR138" s="43"/>
      <c r="AS138" s="43"/>
      <c r="AT138" s="43"/>
    </row>
    <row r="139" spans="1:46" ht="12.75" customHeight="1" x14ac:dyDescent="0.2">
      <c r="A139" s="43"/>
      <c r="B139" s="43"/>
      <c r="C139" s="43"/>
      <c r="D139" s="107"/>
      <c r="E139" s="145"/>
      <c r="F139" s="145"/>
      <c r="G139" s="145"/>
      <c r="H139" s="145"/>
      <c r="I139" s="145"/>
      <c r="J139" s="145"/>
      <c r="K139" s="43"/>
      <c r="L139" s="43"/>
      <c r="M139" s="43"/>
      <c r="N139" s="43"/>
      <c r="O139" s="43"/>
      <c r="P139" s="43"/>
      <c r="Q139" s="43"/>
      <c r="R139" s="43"/>
      <c r="S139" s="43"/>
      <c r="T139" s="43"/>
      <c r="U139" s="43"/>
      <c r="V139" s="43"/>
      <c r="W139" s="43"/>
      <c r="X139" s="43"/>
      <c r="Y139" s="43"/>
      <c r="Z139" s="43"/>
      <c r="AA139" s="43"/>
      <c r="AB139" s="43"/>
      <c r="AC139" s="43"/>
      <c r="AD139" s="43"/>
      <c r="AE139" s="43"/>
      <c r="AF139" s="43"/>
      <c r="AG139" s="43"/>
      <c r="AH139" s="43"/>
      <c r="AI139" s="43"/>
      <c r="AJ139" s="43"/>
      <c r="AK139" s="43"/>
      <c r="AL139" s="43"/>
      <c r="AM139" s="43"/>
      <c r="AN139" s="43"/>
      <c r="AO139" s="43"/>
      <c r="AP139" s="43"/>
      <c r="AQ139" s="43"/>
      <c r="AR139" s="43"/>
      <c r="AS139" s="43"/>
      <c r="AT139" s="43"/>
    </row>
    <row r="140" spans="1:46" ht="12.75" customHeight="1" x14ac:dyDescent="0.2">
      <c r="A140" s="43"/>
      <c r="B140" s="43"/>
      <c r="C140" s="43"/>
      <c r="D140" s="107"/>
      <c r="E140" s="145"/>
      <c r="F140" s="145"/>
      <c r="G140" s="145"/>
      <c r="H140" s="145"/>
      <c r="I140" s="145"/>
      <c r="J140" s="145"/>
      <c r="K140" s="43"/>
      <c r="L140" s="43"/>
      <c r="M140" s="43"/>
      <c r="N140" s="43"/>
      <c r="O140" s="43"/>
      <c r="P140" s="43"/>
      <c r="Q140" s="43"/>
      <c r="R140" s="43"/>
      <c r="S140" s="43"/>
      <c r="T140" s="43"/>
      <c r="U140" s="43"/>
      <c r="V140" s="43"/>
      <c r="W140" s="43"/>
      <c r="X140" s="43"/>
      <c r="Y140" s="43"/>
      <c r="Z140" s="43"/>
      <c r="AA140" s="43"/>
      <c r="AB140" s="43"/>
      <c r="AC140" s="43"/>
      <c r="AD140" s="43"/>
      <c r="AE140" s="43"/>
      <c r="AF140" s="43"/>
      <c r="AG140" s="43"/>
      <c r="AH140" s="43"/>
      <c r="AI140" s="43"/>
      <c r="AJ140" s="43"/>
      <c r="AK140" s="43"/>
      <c r="AL140" s="43"/>
      <c r="AM140" s="43"/>
      <c r="AN140" s="43"/>
      <c r="AO140" s="43"/>
      <c r="AP140" s="43"/>
      <c r="AQ140" s="43"/>
      <c r="AR140" s="43"/>
      <c r="AS140" s="43"/>
      <c r="AT140" s="43"/>
    </row>
    <row r="141" spans="1:46" ht="12.75" customHeight="1" x14ac:dyDescent="0.2">
      <c r="A141" s="43"/>
      <c r="B141" s="43"/>
      <c r="C141" s="43"/>
      <c r="D141" s="107"/>
      <c r="E141" s="145"/>
      <c r="F141" s="145"/>
      <c r="G141" s="145"/>
      <c r="H141" s="145"/>
      <c r="I141" s="145"/>
      <c r="J141" s="145"/>
      <c r="K141" s="43"/>
      <c r="L141" s="43"/>
      <c r="M141" s="43"/>
      <c r="N141" s="43"/>
      <c r="O141" s="43"/>
      <c r="P141" s="43"/>
      <c r="Q141" s="43"/>
      <c r="R141" s="43"/>
      <c r="S141" s="43"/>
      <c r="T141" s="43"/>
      <c r="U141" s="43"/>
      <c r="V141" s="43"/>
      <c r="W141" s="43"/>
      <c r="X141" s="43"/>
      <c r="Y141" s="43"/>
      <c r="Z141" s="43"/>
      <c r="AA141" s="43"/>
      <c r="AB141" s="43"/>
      <c r="AC141" s="43"/>
      <c r="AD141" s="43"/>
      <c r="AE141" s="43"/>
      <c r="AF141" s="43"/>
      <c r="AG141" s="43"/>
      <c r="AH141" s="43"/>
      <c r="AI141" s="43"/>
      <c r="AJ141" s="43"/>
      <c r="AK141" s="43"/>
      <c r="AL141" s="43"/>
      <c r="AM141" s="43"/>
      <c r="AN141" s="43"/>
      <c r="AO141" s="43"/>
      <c r="AP141" s="43"/>
      <c r="AQ141" s="43"/>
      <c r="AR141" s="43"/>
      <c r="AS141" s="43"/>
      <c r="AT141" s="43"/>
    </row>
    <row r="142" spans="1:46" ht="12.75" customHeight="1" x14ac:dyDescent="0.2">
      <c r="A142" s="43"/>
      <c r="B142" s="43"/>
      <c r="C142" s="43"/>
      <c r="D142" s="107"/>
      <c r="E142" s="145"/>
      <c r="F142" s="145"/>
      <c r="G142" s="145"/>
      <c r="H142" s="145"/>
      <c r="I142" s="145"/>
      <c r="J142" s="145"/>
      <c r="K142" s="43"/>
      <c r="L142" s="43"/>
      <c r="M142" s="43"/>
      <c r="N142" s="43"/>
      <c r="O142" s="43"/>
      <c r="P142" s="43"/>
      <c r="Q142" s="43"/>
      <c r="R142" s="43"/>
      <c r="S142" s="43"/>
      <c r="T142" s="43"/>
      <c r="U142" s="43"/>
      <c r="V142" s="43"/>
      <c r="W142" s="43"/>
      <c r="X142" s="43"/>
      <c r="Y142" s="43"/>
      <c r="Z142" s="43"/>
      <c r="AA142" s="43"/>
      <c r="AB142" s="43"/>
      <c r="AC142" s="43"/>
      <c r="AD142" s="43"/>
      <c r="AE142" s="43"/>
      <c r="AF142" s="43"/>
      <c r="AG142" s="43"/>
      <c r="AH142" s="43"/>
      <c r="AI142" s="43"/>
      <c r="AJ142" s="43"/>
      <c r="AK142" s="43"/>
      <c r="AL142" s="43"/>
      <c r="AM142" s="43"/>
      <c r="AN142" s="43"/>
      <c r="AO142" s="43"/>
      <c r="AP142" s="43"/>
      <c r="AQ142" s="43"/>
      <c r="AR142" s="43"/>
      <c r="AS142" s="43"/>
      <c r="AT142" s="43"/>
    </row>
    <row r="143" spans="1:46" ht="12.75" customHeight="1" x14ac:dyDescent="0.2">
      <c r="A143" s="43"/>
      <c r="B143" s="43"/>
      <c r="C143" s="43"/>
      <c r="D143" s="107"/>
      <c r="E143" s="145"/>
      <c r="F143" s="145"/>
      <c r="G143" s="145"/>
      <c r="H143" s="145"/>
      <c r="I143" s="145"/>
      <c r="J143" s="145"/>
      <c r="K143" s="43"/>
      <c r="L143" s="43"/>
      <c r="M143" s="43"/>
      <c r="N143" s="43"/>
      <c r="O143" s="43"/>
      <c r="P143" s="43"/>
      <c r="Q143" s="43"/>
      <c r="R143" s="43"/>
      <c r="S143" s="43"/>
      <c r="T143" s="43"/>
      <c r="U143" s="43"/>
      <c r="V143" s="43"/>
      <c r="W143" s="43"/>
      <c r="X143" s="43"/>
      <c r="Y143" s="43"/>
      <c r="Z143" s="43"/>
      <c r="AA143" s="43"/>
      <c r="AB143" s="43"/>
      <c r="AC143" s="43"/>
      <c r="AD143" s="43"/>
      <c r="AE143" s="43"/>
      <c r="AF143" s="43"/>
      <c r="AG143" s="43"/>
      <c r="AH143" s="43"/>
      <c r="AI143" s="43"/>
      <c r="AJ143" s="43"/>
      <c r="AK143" s="43"/>
      <c r="AL143" s="43"/>
      <c r="AM143" s="43"/>
      <c r="AN143" s="43"/>
      <c r="AO143" s="43"/>
      <c r="AP143" s="43"/>
      <c r="AQ143" s="43"/>
      <c r="AR143" s="43"/>
      <c r="AS143" s="43"/>
      <c r="AT143" s="43"/>
    </row>
    <row r="144" spans="1:46" ht="12.75" customHeight="1" x14ac:dyDescent="0.2">
      <c r="A144" s="43"/>
      <c r="B144" s="43"/>
      <c r="C144" s="43"/>
      <c r="D144" s="107"/>
      <c r="E144" s="145"/>
      <c r="F144" s="145"/>
      <c r="G144" s="145"/>
      <c r="H144" s="145"/>
      <c r="I144" s="145"/>
      <c r="J144" s="145"/>
      <c r="K144" s="43"/>
      <c r="L144" s="43"/>
      <c r="M144" s="43"/>
      <c r="N144" s="43"/>
      <c r="O144" s="43"/>
      <c r="P144" s="43"/>
      <c r="Q144" s="43"/>
      <c r="R144" s="43"/>
      <c r="S144" s="43"/>
      <c r="T144" s="43"/>
      <c r="U144" s="43"/>
      <c r="V144" s="43"/>
      <c r="W144" s="43"/>
      <c r="X144" s="43"/>
      <c r="Y144" s="43"/>
      <c r="Z144" s="43"/>
      <c r="AA144" s="43"/>
      <c r="AB144" s="43"/>
      <c r="AC144" s="43"/>
      <c r="AD144" s="43"/>
      <c r="AE144" s="43"/>
      <c r="AF144" s="43"/>
      <c r="AG144" s="43"/>
      <c r="AH144" s="43"/>
      <c r="AI144" s="43"/>
      <c r="AJ144" s="43"/>
      <c r="AK144" s="43"/>
      <c r="AL144" s="43"/>
      <c r="AM144" s="43"/>
      <c r="AN144" s="43"/>
      <c r="AO144" s="43"/>
      <c r="AP144" s="43"/>
      <c r="AQ144" s="43"/>
      <c r="AR144" s="43"/>
      <c r="AS144" s="43"/>
      <c r="AT144" s="43"/>
    </row>
    <row r="145" spans="1:46" ht="12.75" customHeight="1" x14ac:dyDescent="0.2">
      <c r="A145" s="43"/>
      <c r="B145" s="43"/>
      <c r="C145" s="43"/>
      <c r="D145" s="107"/>
      <c r="E145" s="145"/>
      <c r="F145" s="145"/>
      <c r="G145" s="145"/>
      <c r="H145" s="145"/>
      <c r="I145" s="145"/>
      <c r="J145" s="145"/>
      <c r="K145" s="43"/>
      <c r="L145" s="43"/>
      <c r="M145" s="43"/>
      <c r="N145" s="43"/>
      <c r="O145" s="43"/>
      <c r="P145" s="43"/>
      <c r="Q145" s="43"/>
      <c r="R145" s="43"/>
      <c r="S145" s="43"/>
      <c r="T145" s="43"/>
      <c r="U145" s="43"/>
      <c r="V145" s="43"/>
      <c r="W145" s="43"/>
      <c r="X145" s="43"/>
      <c r="Y145" s="43"/>
      <c r="Z145" s="43"/>
      <c r="AA145" s="43"/>
      <c r="AB145" s="43"/>
      <c r="AC145" s="43"/>
      <c r="AD145" s="43"/>
      <c r="AE145" s="43"/>
      <c r="AF145" s="43"/>
      <c r="AG145" s="43"/>
      <c r="AH145" s="43"/>
      <c r="AI145" s="43"/>
      <c r="AJ145" s="43"/>
      <c r="AK145" s="43"/>
      <c r="AL145" s="43"/>
      <c r="AM145" s="43"/>
      <c r="AN145" s="43"/>
      <c r="AO145" s="43"/>
      <c r="AP145" s="43"/>
      <c r="AQ145" s="43"/>
      <c r="AR145" s="43"/>
      <c r="AS145" s="43"/>
      <c r="AT145" s="43"/>
    </row>
    <row r="146" spans="1:46" ht="12.75" customHeight="1" x14ac:dyDescent="0.2">
      <c r="A146" s="43"/>
      <c r="B146" s="43"/>
      <c r="C146" s="43"/>
      <c r="D146" s="107"/>
      <c r="E146" s="145"/>
      <c r="F146" s="145"/>
      <c r="G146" s="145"/>
      <c r="H146" s="145"/>
      <c r="I146" s="145"/>
      <c r="J146" s="145"/>
      <c r="K146" s="43"/>
      <c r="L146" s="43"/>
      <c r="M146" s="43"/>
      <c r="N146" s="43"/>
      <c r="O146" s="43"/>
      <c r="P146" s="43"/>
      <c r="Q146" s="43"/>
      <c r="R146" s="43"/>
      <c r="S146" s="43"/>
      <c r="T146" s="43"/>
      <c r="U146" s="43"/>
      <c r="V146" s="43"/>
      <c r="W146" s="43"/>
      <c r="X146" s="43"/>
      <c r="Y146" s="43"/>
      <c r="Z146" s="43"/>
      <c r="AA146" s="43"/>
      <c r="AB146" s="43"/>
      <c r="AC146" s="43"/>
      <c r="AD146" s="43"/>
      <c r="AE146" s="43"/>
      <c r="AF146" s="43"/>
      <c r="AG146" s="43"/>
      <c r="AH146" s="43"/>
      <c r="AI146" s="43"/>
      <c r="AJ146" s="43"/>
      <c r="AK146" s="43"/>
      <c r="AL146" s="43"/>
      <c r="AM146" s="43"/>
      <c r="AN146" s="43"/>
      <c r="AO146" s="43"/>
      <c r="AP146" s="43"/>
      <c r="AQ146" s="43"/>
      <c r="AR146" s="43"/>
      <c r="AS146" s="43"/>
      <c r="AT146" s="43"/>
    </row>
    <row r="147" spans="1:46" ht="12.75" customHeight="1" x14ac:dyDescent="0.2">
      <c r="A147" s="43"/>
      <c r="B147" s="43"/>
      <c r="C147" s="43"/>
      <c r="D147" s="107"/>
      <c r="E147" s="145"/>
      <c r="F147" s="145"/>
      <c r="G147" s="145"/>
      <c r="H147" s="145"/>
      <c r="I147" s="145"/>
      <c r="J147" s="145"/>
      <c r="K147" s="43"/>
      <c r="L147" s="43"/>
      <c r="M147" s="43"/>
      <c r="N147" s="43"/>
      <c r="O147" s="43"/>
      <c r="P147" s="43"/>
      <c r="Q147" s="43"/>
      <c r="R147" s="43"/>
      <c r="S147" s="43"/>
      <c r="T147" s="43"/>
      <c r="U147" s="43"/>
      <c r="V147" s="43"/>
      <c r="W147" s="43"/>
      <c r="X147" s="43"/>
      <c r="Y147" s="43"/>
      <c r="Z147" s="43"/>
      <c r="AA147" s="43"/>
      <c r="AB147" s="43"/>
      <c r="AC147" s="43"/>
      <c r="AD147" s="43"/>
      <c r="AE147" s="43"/>
      <c r="AF147" s="43"/>
      <c r="AG147" s="43"/>
      <c r="AH147" s="43"/>
      <c r="AI147" s="43"/>
      <c r="AJ147" s="43"/>
      <c r="AK147" s="43"/>
      <c r="AL147" s="43"/>
      <c r="AM147" s="43"/>
      <c r="AN147" s="43"/>
      <c r="AO147" s="43"/>
      <c r="AP147" s="43"/>
      <c r="AQ147" s="43"/>
      <c r="AR147" s="43"/>
      <c r="AS147" s="43"/>
      <c r="AT147" s="43"/>
    </row>
    <row r="148" spans="1:46" ht="12.75" customHeight="1" x14ac:dyDescent="0.2">
      <c r="A148" s="43"/>
      <c r="B148" s="43"/>
      <c r="C148" s="43"/>
      <c r="D148" s="107"/>
      <c r="E148" s="145"/>
      <c r="F148" s="145"/>
      <c r="G148" s="145"/>
      <c r="H148" s="145"/>
      <c r="I148" s="145"/>
      <c r="J148" s="145"/>
      <c r="K148" s="43"/>
      <c r="L148" s="43"/>
      <c r="M148" s="43"/>
      <c r="N148" s="43"/>
      <c r="O148" s="43"/>
      <c r="P148" s="43"/>
      <c r="Q148" s="43"/>
      <c r="R148" s="43"/>
      <c r="S148" s="43"/>
      <c r="T148" s="43"/>
      <c r="U148" s="43"/>
      <c r="V148" s="43"/>
      <c r="W148" s="43"/>
      <c r="X148" s="43"/>
      <c r="Y148" s="43"/>
      <c r="Z148" s="43"/>
      <c r="AA148" s="43"/>
      <c r="AB148" s="43"/>
      <c r="AC148" s="43"/>
      <c r="AD148" s="43"/>
      <c r="AE148" s="43"/>
      <c r="AF148" s="43"/>
      <c r="AG148" s="43"/>
      <c r="AH148" s="43"/>
      <c r="AI148" s="43"/>
      <c r="AJ148" s="43"/>
      <c r="AK148" s="43"/>
      <c r="AL148" s="43"/>
      <c r="AM148" s="43"/>
      <c r="AN148" s="43"/>
      <c r="AO148" s="43"/>
      <c r="AP148" s="43"/>
      <c r="AQ148" s="43"/>
      <c r="AR148" s="43"/>
      <c r="AS148" s="43"/>
      <c r="AT148" s="43"/>
    </row>
    <row r="149" spans="1:46" ht="12.75" customHeight="1" x14ac:dyDescent="0.2">
      <c r="A149" s="43"/>
      <c r="B149" s="43"/>
      <c r="C149" s="43"/>
      <c r="D149" s="107"/>
      <c r="E149" s="145"/>
      <c r="F149" s="145"/>
      <c r="G149" s="145"/>
      <c r="H149" s="145"/>
      <c r="I149" s="145"/>
      <c r="J149" s="145"/>
      <c r="K149" s="43"/>
      <c r="L149" s="43"/>
      <c r="M149" s="43"/>
      <c r="N149" s="43"/>
      <c r="O149" s="43"/>
      <c r="P149" s="43"/>
      <c r="Q149" s="43"/>
      <c r="R149" s="43"/>
      <c r="S149" s="43"/>
      <c r="T149" s="43"/>
      <c r="U149" s="43"/>
      <c r="V149" s="43"/>
      <c r="W149" s="43"/>
      <c r="X149" s="43"/>
      <c r="Y149" s="43"/>
      <c r="Z149" s="43"/>
      <c r="AA149" s="43"/>
      <c r="AB149" s="43"/>
      <c r="AC149" s="43"/>
      <c r="AD149" s="43"/>
      <c r="AE149" s="43"/>
      <c r="AF149" s="43"/>
      <c r="AG149" s="43"/>
      <c r="AH149" s="43"/>
      <c r="AI149" s="43"/>
      <c r="AJ149" s="43"/>
      <c r="AK149" s="43"/>
      <c r="AL149" s="43"/>
      <c r="AM149" s="43"/>
      <c r="AN149" s="43"/>
      <c r="AO149" s="43"/>
      <c r="AP149" s="43"/>
      <c r="AQ149" s="43"/>
      <c r="AR149" s="43"/>
      <c r="AS149" s="43"/>
      <c r="AT149" s="43"/>
    </row>
    <row r="150" spans="1:46" ht="12.75" customHeight="1" x14ac:dyDescent="0.2">
      <c r="A150" s="43"/>
      <c r="B150" s="43"/>
      <c r="C150" s="43"/>
      <c r="D150" s="107"/>
      <c r="E150" s="145"/>
      <c r="F150" s="145"/>
      <c r="G150" s="145"/>
      <c r="H150" s="145"/>
      <c r="I150" s="145"/>
      <c r="J150" s="145"/>
      <c r="K150" s="43"/>
      <c r="L150" s="43"/>
      <c r="M150" s="43"/>
      <c r="N150" s="43"/>
      <c r="O150" s="43"/>
      <c r="P150" s="43"/>
      <c r="Q150" s="43"/>
      <c r="R150" s="43"/>
      <c r="S150" s="43"/>
      <c r="T150" s="43"/>
      <c r="U150" s="43"/>
      <c r="V150" s="43"/>
      <c r="W150" s="43"/>
      <c r="X150" s="43"/>
      <c r="Y150" s="43"/>
      <c r="Z150" s="43"/>
      <c r="AA150" s="43"/>
      <c r="AB150" s="43"/>
      <c r="AC150" s="43"/>
      <c r="AD150" s="43"/>
      <c r="AE150" s="43"/>
      <c r="AF150" s="43"/>
      <c r="AG150" s="43"/>
      <c r="AH150" s="43"/>
      <c r="AI150" s="43"/>
      <c r="AJ150" s="43"/>
      <c r="AK150" s="43"/>
      <c r="AL150" s="43"/>
      <c r="AM150" s="43"/>
      <c r="AN150" s="43"/>
      <c r="AO150" s="43"/>
      <c r="AP150" s="43"/>
      <c r="AQ150" s="43"/>
      <c r="AR150" s="43"/>
      <c r="AS150" s="43"/>
      <c r="AT150" s="43"/>
    </row>
    <row r="151" spans="1:46" ht="12.75" customHeight="1" x14ac:dyDescent="0.2">
      <c r="A151" s="43"/>
      <c r="B151" s="43"/>
      <c r="C151" s="43"/>
      <c r="D151" s="107"/>
      <c r="E151" s="145"/>
      <c r="F151" s="145"/>
      <c r="G151" s="145"/>
      <c r="H151" s="145"/>
      <c r="I151" s="145"/>
      <c r="J151" s="145"/>
      <c r="K151" s="43"/>
      <c r="L151" s="43"/>
      <c r="M151" s="43"/>
      <c r="N151" s="43"/>
      <c r="O151" s="43"/>
      <c r="P151" s="43"/>
      <c r="Q151" s="43"/>
      <c r="R151" s="43"/>
      <c r="S151" s="43"/>
      <c r="T151" s="43"/>
      <c r="U151" s="43"/>
      <c r="V151" s="43"/>
      <c r="W151" s="43"/>
      <c r="X151" s="43"/>
      <c r="Y151" s="43"/>
      <c r="Z151" s="43"/>
      <c r="AA151" s="43"/>
      <c r="AB151" s="43"/>
      <c r="AC151" s="43"/>
      <c r="AD151" s="43"/>
      <c r="AE151" s="43"/>
      <c r="AF151" s="43"/>
      <c r="AG151" s="43"/>
      <c r="AH151" s="43"/>
      <c r="AI151" s="43"/>
      <c r="AJ151" s="43"/>
      <c r="AK151" s="43"/>
      <c r="AL151" s="43"/>
      <c r="AM151" s="43"/>
      <c r="AN151" s="43"/>
      <c r="AO151" s="43"/>
      <c r="AP151" s="43"/>
      <c r="AQ151" s="43"/>
      <c r="AR151" s="43"/>
      <c r="AS151" s="43"/>
      <c r="AT151" s="43"/>
    </row>
    <row r="152" spans="1:46" ht="12.75" customHeight="1" x14ac:dyDescent="0.2">
      <c r="A152" s="43"/>
      <c r="B152" s="43"/>
      <c r="C152" s="43"/>
      <c r="D152" s="107"/>
      <c r="E152" s="145"/>
      <c r="F152" s="145"/>
      <c r="G152" s="145"/>
      <c r="H152" s="145"/>
      <c r="I152" s="145"/>
      <c r="J152" s="145"/>
      <c r="K152" s="43"/>
      <c r="L152" s="43"/>
      <c r="M152" s="43"/>
      <c r="N152" s="43"/>
      <c r="O152" s="43"/>
      <c r="P152" s="43"/>
      <c r="Q152" s="43"/>
      <c r="R152" s="43"/>
      <c r="S152" s="43"/>
      <c r="T152" s="43"/>
      <c r="U152" s="43"/>
      <c r="V152" s="43"/>
      <c r="W152" s="43"/>
      <c r="X152" s="43"/>
      <c r="Y152" s="43"/>
      <c r="Z152" s="43"/>
      <c r="AA152" s="43"/>
      <c r="AB152" s="43"/>
      <c r="AC152" s="43"/>
      <c r="AD152" s="43"/>
      <c r="AE152" s="43"/>
      <c r="AF152" s="43"/>
      <c r="AG152" s="43"/>
      <c r="AH152" s="43"/>
      <c r="AI152" s="43"/>
      <c r="AJ152" s="43"/>
      <c r="AK152" s="43"/>
      <c r="AL152" s="43"/>
      <c r="AM152" s="43"/>
      <c r="AN152" s="43"/>
      <c r="AO152" s="43"/>
      <c r="AP152" s="43"/>
      <c r="AQ152" s="43"/>
      <c r="AR152" s="43"/>
      <c r="AS152" s="43"/>
      <c r="AT152" s="43"/>
    </row>
    <row r="153" spans="1:46" ht="12.75" customHeight="1" x14ac:dyDescent="0.2">
      <c r="A153" s="43"/>
      <c r="B153" s="43"/>
      <c r="C153" s="43"/>
      <c r="D153" s="107"/>
      <c r="E153" s="145"/>
      <c r="F153" s="145"/>
      <c r="G153" s="145"/>
      <c r="H153" s="145"/>
      <c r="I153" s="145"/>
      <c r="J153" s="145"/>
      <c r="K153" s="43"/>
      <c r="L153" s="43"/>
      <c r="M153" s="43"/>
      <c r="N153" s="43"/>
      <c r="O153" s="43"/>
      <c r="P153" s="43"/>
      <c r="Q153" s="43"/>
      <c r="R153" s="43"/>
      <c r="S153" s="43"/>
      <c r="T153" s="43"/>
      <c r="U153" s="43"/>
      <c r="V153" s="43"/>
      <c r="W153" s="43"/>
      <c r="X153" s="43"/>
      <c r="Y153" s="43"/>
      <c r="Z153" s="43"/>
      <c r="AA153" s="43"/>
      <c r="AB153" s="43"/>
      <c r="AC153" s="43"/>
      <c r="AD153" s="43"/>
      <c r="AE153" s="43"/>
      <c r="AF153" s="43"/>
      <c r="AG153" s="43"/>
      <c r="AH153" s="43"/>
      <c r="AI153" s="43"/>
      <c r="AJ153" s="43"/>
      <c r="AK153" s="43"/>
      <c r="AL153" s="43"/>
      <c r="AM153" s="43"/>
      <c r="AN153" s="43"/>
      <c r="AO153" s="43"/>
      <c r="AP153" s="43"/>
      <c r="AQ153" s="43"/>
      <c r="AR153" s="43"/>
      <c r="AS153" s="43"/>
      <c r="AT153" s="43"/>
    </row>
    <row r="154" spans="1:46" ht="12.75" customHeight="1" x14ac:dyDescent="0.2">
      <c r="A154" s="43"/>
      <c r="B154" s="43"/>
      <c r="C154" s="43"/>
      <c r="D154" s="107"/>
      <c r="E154" s="145"/>
      <c r="F154" s="145"/>
      <c r="G154" s="145"/>
      <c r="H154" s="145"/>
      <c r="I154" s="145"/>
      <c r="J154" s="145"/>
      <c r="K154" s="43"/>
      <c r="L154" s="43"/>
      <c r="M154" s="43"/>
      <c r="N154" s="43"/>
      <c r="O154" s="43"/>
      <c r="P154" s="43"/>
      <c r="Q154" s="43"/>
      <c r="R154" s="43"/>
      <c r="S154" s="43"/>
      <c r="T154" s="43"/>
      <c r="U154" s="43"/>
      <c r="V154" s="43"/>
      <c r="W154" s="43"/>
      <c r="X154" s="43"/>
      <c r="Y154" s="43"/>
      <c r="Z154" s="43"/>
      <c r="AA154" s="43"/>
      <c r="AB154" s="43"/>
      <c r="AC154" s="43"/>
      <c r="AD154" s="43"/>
      <c r="AE154" s="43"/>
      <c r="AF154" s="43"/>
      <c r="AG154" s="43"/>
      <c r="AH154" s="43"/>
      <c r="AI154" s="43"/>
      <c r="AJ154" s="43"/>
      <c r="AK154" s="43"/>
      <c r="AL154" s="43"/>
      <c r="AM154" s="43"/>
      <c r="AN154" s="43"/>
      <c r="AO154" s="43"/>
      <c r="AP154" s="43"/>
      <c r="AQ154" s="43"/>
      <c r="AR154" s="43"/>
      <c r="AS154" s="43"/>
      <c r="AT154" s="43"/>
    </row>
    <row r="155" spans="1:46" ht="12.75" customHeight="1" x14ac:dyDescent="0.2">
      <c r="A155" s="43"/>
      <c r="B155" s="43"/>
      <c r="C155" s="43"/>
      <c r="D155" s="107"/>
      <c r="E155" s="145"/>
      <c r="F155" s="145"/>
      <c r="G155" s="145"/>
      <c r="H155" s="145"/>
      <c r="I155" s="145"/>
      <c r="J155" s="145"/>
      <c r="K155" s="43"/>
      <c r="L155" s="43"/>
      <c r="M155" s="43"/>
      <c r="N155" s="43"/>
      <c r="O155" s="43"/>
      <c r="P155" s="43"/>
      <c r="Q155" s="43"/>
      <c r="R155" s="43"/>
      <c r="S155" s="43"/>
      <c r="T155" s="43"/>
      <c r="U155" s="43"/>
      <c r="V155" s="43"/>
      <c r="W155" s="43"/>
      <c r="X155" s="43"/>
      <c r="Y155" s="43"/>
      <c r="Z155" s="43"/>
      <c r="AA155" s="43"/>
      <c r="AB155" s="43"/>
      <c r="AC155" s="43"/>
      <c r="AD155" s="43"/>
      <c r="AE155" s="43"/>
      <c r="AF155" s="43"/>
      <c r="AG155" s="43"/>
      <c r="AH155" s="43"/>
      <c r="AI155" s="43"/>
      <c r="AJ155" s="43"/>
      <c r="AK155" s="43"/>
      <c r="AL155" s="43"/>
      <c r="AM155" s="43"/>
      <c r="AN155" s="43"/>
      <c r="AO155" s="43"/>
      <c r="AP155" s="43"/>
      <c r="AQ155" s="43"/>
      <c r="AR155" s="43"/>
      <c r="AS155" s="43"/>
      <c r="AT155" s="43"/>
    </row>
    <row r="156" spans="1:46" ht="12.75" customHeight="1" x14ac:dyDescent="0.2">
      <c r="A156" s="43"/>
      <c r="B156" s="43"/>
      <c r="C156" s="43"/>
      <c r="D156" s="107"/>
      <c r="E156" s="145"/>
      <c r="F156" s="145"/>
      <c r="G156" s="145"/>
      <c r="H156" s="145"/>
      <c r="I156" s="145"/>
      <c r="J156" s="145"/>
      <c r="K156" s="43"/>
      <c r="L156" s="43"/>
      <c r="M156" s="43"/>
      <c r="N156" s="43"/>
      <c r="O156" s="43"/>
      <c r="P156" s="43"/>
      <c r="Q156" s="43"/>
      <c r="R156" s="43"/>
      <c r="S156" s="43"/>
      <c r="T156" s="43"/>
      <c r="U156" s="43"/>
      <c r="V156" s="43"/>
      <c r="W156" s="43"/>
      <c r="X156" s="43"/>
      <c r="Y156" s="43"/>
      <c r="Z156" s="43"/>
      <c r="AA156" s="43"/>
      <c r="AB156" s="43"/>
      <c r="AC156" s="43"/>
      <c r="AD156" s="43"/>
      <c r="AE156" s="43"/>
      <c r="AF156" s="43"/>
      <c r="AG156" s="43"/>
      <c r="AH156" s="43"/>
      <c r="AI156" s="43"/>
      <c r="AJ156" s="43"/>
      <c r="AK156" s="43"/>
      <c r="AL156" s="43"/>
      <c r="AM156" s="43"/>
      <c r="AN156" s="43"/>
      <c r="AO156" s="43"/>
      <c r="AP156" s="43"/>
      <c r="AQ156" s="43"/>
      <c r="AR156" s="43"/>
      <c r="AS156" s="43"/>
      <c r="AT156" s="43"/>
    </row>
    <row r="157" spans="1:46" ht="12.75" customHeight="1" x14ac:dyDescent="0.2">
      <c r="A157" s="43"/>
      <c r="B157" s="43"/>
      <c r="C157" s="43"/>
      <c r="D157" s="107"/>
      <c r="E157" s="145"/>
      <c r="F157" s="145"/>
      <c r="G157" s="145"/>
      <c r="H157" s="145"/>
      <c r="I157" s="145"/>
      <c r="J157" s="145"/>
      <c r="K157" s="43"/>
      <c r="L157" s="43"/>
      <c r="M157" s="43"/>
      <c r="N157" s="43"/>
      <c r="O157" s="43"/>
      <c r="P157" s="43"/>
      <c r="Q157" s="43"/>
      <c r="R157" s="43"/>
      <c r="S157" s="43"/>
      <c r="T157" s="43"/>
      <c r="U157" s="43"/>
      <c r="V157" s="43"/>
      <c r="W157" s="43"/>
      <c r="X157" s="43"/>
      <c r="Y157" s="43"/>
      <c r="Z157" s="43"/>
      <c r="AA157" s="43"/>
      <c r="AB157" s="43"/>
      <c r="AC157" s="43"/>
      <c r="AD157" s="43"/>
      <c r="AE157" s="43"/>
      <c r="AF157" s="43"/>
      <c r="AG157" s="43"/>
      <c r="AH157" s="43"/>
      <c r="AI157" s="43"/>
      <c r="AJ157" s="43"/>
      <c r="AK157" s="43"/>
      <c r="AL157" s="43"/>
      <c r="AM157" s="43"/>
      <c r="AN157" s="43"/>
      <c r="AO157" s="43"/>
      <c r="AP157" s="43"/>
      <c r="AQ157" s="43"/>
      <c r="AR157" s="43"/>
      <c r="AS157" s="43"/>
      <c r="AT157" s="43"/>
    </row>
    <row r="158" spans="1:46" ht="12.75" customHeight="1" x14ac:dyDescent="0.2">
      <c r="A158" s="43"/>
      <c r="B158" s="43"/>
      <c r="C158" s="43"/>
      <c r="D158" s="107"/>
      <c r="E158" s="145"/>
      <c r="F158" s="145"/>
      <c r="G158" s="145"/>
      <c r="H158" s="145"/>
      <c r="I158" s="145"/>
      <c r="J158" s="145"/>
      <c r="K158" s="43"/>
      <c r="L158" s="43"/>
      <c r="M158" s="43"/>
      <c r="N158" s="43"/>
      <c r="O158" s="43"/>
      <c r="P158" s="43"/>
      <c r="Q158" s="43"/>
      <c r="R158" s="43"/>
      <c r="S158" s="43"/>
      <c r="T158" s="43"/>
      <c r="U158" s="43"/>
      <c r="V158" s="43"/>
      <c r="W158" s="43"/>
      <c r="X158" s="43"/>
      <c r="Y158" s="43"/>
      <c r="Z158" s="43"/>
      <c r="AA158" s="43"/>
      <c r="AB158" s="43"/>
      <c r="AC158" s="43"/>
      <c r="AD158" s="43"/>
      <c r="AE158" s="43"/>
      <c r="AF158" s="43"/>
      <c r="AG158" s="43"/>
      <c r="AH158" s="43"/>
      <c r="AI158" s="43"/>
      <c r="AJ158" s="43"/>
      <c r="AK158" s="43"/>
      <c r="AL158" s="43"/>
      <c r="AM158" s="43"/>
      <c r="AN158" s="43"/>
      <c r="AO158" s="43"/>
      <c r="AP158" s="43"/>
      <c r="AQ158" s="43"/>
      <c r="AR158" s="43"/>
      <c r="AS158" s="43"/>
      <c r="AT158" s="43"/>
    </row>
    <row r="159" spans="1:46" ht="12.75" customHeight="1" x14ac:dyDescent="0.2">
      <c r="A159" s="43"/>
      <c r="B159" s="43"/>
      <c r="C159" s="43"/>
      <c r="D159" s="107"/>
      <c r="E159" s="145"/>
      <c r="F159" s="145"/>
      <c r="G159" s="145"/>
      <c r="H159" s="145"/>
      <c r="I159" s="145"/>
      <c r="J159" s="145"/>
      <c r="K159" s="43"/>
      <c r="L159" s="43"/>
      <c r="M159" s="43"/>
      <c r="N159" s="43"/>
      <c r="O159" s="43"/>
      <c r="P159" s="43"/>
      <c r="Q159" s="43"/>
      <c r="R159" s="43"/>
      <c r="S159" s="43"/>
      <c r="T159" s="43"/>
      <c r="U159" s="43"/>
      <c r="V159" s="43"/>
      <c r="W159" s="43"/>
      <c r="X159" s="43"/>
      <c r="Y159" s="43"/>
      <c r="Z159" s="43"/>
      <c r="AA159" s="43"/>
      <c r="AB159" s="43"/>
      <c r="AC159" s="43"/>
      <c r="AD159" s="43"/>
      <c r="AE159" s="43"/>
      <c r="AF159" s="43"/>
      <c r="AG159" s="43"/>
      <c r="AH159" s="43"/>
      <c r="AI159" s="43"/>
      <c r="AJ159" s="43"/>
      <c r="AK159" s="43"/>
      <c r="AL159" s="43"/>
      <c r="AM159" s="43"/>
      <c r="AN159" s="43"/>
      <c r="AO159" s="43"/>
      <c r="AP159" s="43"/>
      <c r="AQ159" s="43"/>
      <c r="AR159" s="43"/>
      <c r="AS159" s="43"/>
      <c r="AT159" s="43"/>
    </row>
    <row r="160" spans="1:46" ht="12.75" customHeight="1" x14ac:dyDescent="0.2">
      <c r="A160" s="43"/>
      <c r="B160" s="43"/>
      <c r="C160" s="43"/>
      <c r="D160" s="107"/>
      <c r="E160" s="145"/>
      <c r="F160" s="145"/>
      <c r="G160" s="145"/>
      <c r="H160" s="145"/>
      <c r="I160" s="145"/>
      <c r="J160" s="145"/>
      <c r="K160" s="43"/>
      <c r="L160" s="43"/>
      <c r="M160" s="43"/>
      <c r="N160" s="43"/>
      <c r="O160" s="43"/>
      <c r="P160" s="43"/>
      <c r="Q160" s="43"/>
      <c r="R160" s="43"/>
      <c r="S160" s="43"/>
      <c r="T160" s="43"/>
      <c r="U160" s="43"/>
      <c r="V160" s="43"/>
      <c r="W160" s="43"/>
      <c r="X160" s="43"/>
      <c r="Y160" s="43"/>
      <c r="Z160" s="43"/>
      <c r="AA160" s="43"/>
      <c r="AB160" s="43"/>
      <c r="AC160" s="43"/>
      <c r="AD160" s="43"/>
      <c r="AE160" s="43"/>
      <c r="AF160" s="43"/>
      <c r="AG160" s="43"/>
      <c r="AH160" s="43"/>
      <c r="AI160" s="43"/>
      <c r="AJ160" s="43"/>
      <c r="AK160" s="43"/>
      <c r="AL160" s="43"/>
      <c r="AM160" s="43"/>
      <c r="AN160" s="43"/>
      <c r="AO160" s="43"/>
      <c r="AP160" s="43"/>
      <c r="AQ160" s="43"/>
      <c r="AR160" s="43"/>
      <c r="AS160" s="43"/>
      <c r="AT160" s="43"/>
    </row>
    <row r="161" spans="1:46" ht="12.75" customHeight="1" x14ac:dyDescent="0.2">
      <c r="A161" s="43"/>
      <c r="B161" s="43"/>
      <c r="C161" s="43"/>
      <c r="D161" s="107"/>
      <c r="E161" s="145"/>
      <c r="F161" s="145"/>
      <c r="G161" s="145"/>
      <c r="H161" s="145"/>
      <c r="I161" s="145"/>
      <c r="J161" s="145"/>
      <c r="K161" s="43"/>
      <c r="L161" s="43"/>
      <c r="M161" s="43"/>
      <c r="N161" s="43"/>
      <c r="O161" s="43"/>
      <c r="P161" s="43"/>
      <c r="Q161" s="43"/>
      <c r="R161" s="43"/>
      <c r="S161" s="43"/>
      <c r="T161" s="43"/>
      <c r="U161" s="43"/>
      <c r="V161" s="43"/>
      <c r="W161" s="43"/>
      <c r="X161" s="43"/>
      <c r="Y161" s="43"/>
      <c r="Z161" s="43"/>
      <c r="AA161" s="43"/>
      <c r="AB161" s="43"/>
      <c r="AC161" s="43"/>
      <c r="AD161" s="43"/>
      <c r="AE161" s="43"/>
      <c r="AF161" s="43"/>
      <c r="AG161" s="43"/>
      <c r="AH161" s="43"/>
      <c r="AI161" s="43"/>
      <c r="AJ161" s="43"/>
      <c r="AK161" s="43"/>
      <c r="AL161" s="43"/>
      <c r="AM161" s="43"/>
      <c r="AN161" s="43"/>
      <c r="AO161" s="43"/>
      <c r="AP161" s="43"/>
      <c r="AQ161" s="43"/>
      <c r="AR161" s="43"/>
      <c r="AS161" s="43"/>
      <c r="AT161" s="43"/>
    </row>
    <row r="162" spans="1:46" ht="12.75" customHeight="1" x14ac:dyDescent="0.2">
      <c r="A162" s="43"/>
      <c r="B162" s="43"/>
      <c r="C162" s="43"/>
      <c r="D162" s="107"/>
      <c r="E162" s="145"/>
      <c r="F162" s="145"/>
      <c r="G162" s="145"/>
      <c r="H162" s="145"/>
      <c r="I162" s="145"/>
      <c r="J162" s="145"/>
      <c r="K162" s="43"/>
      <c r="L162" s="43"/>
      <c r="M162" s="43"/>
      <c r="N162" s="43"/>
      <c r="O162" s="43"/>
      <c r="P162" s="43"/>
      <c r="Q162" s="43"/>
      <c r="R162" s="43"/>
      <c r="S162" s="43"/>
      <c r="T162" s="43"/>
      <c r="U162" s="43"/>
      <c r="V162" s="43"/>
      <c r="W162" s="43"/>
      <c r="X162" s="43"/>
      <c r="Y162" s="43"/>
      <c r="Z162" s="43"/>
      <c r="AA162" s="43"/>
      <c r="AB162" s="43"/>
      <c r="AC162" s="43"/>
      <c r="AD162" s="43"/>
      <c r="AE162" s="43"/>
      <c r="AF162" s="43"/>
      <c r="AG162" s="43"/>
      <c r="AH162" s="43"/>
      <c r="AI162" s="43"/>
      <c r="AJ162" s="43"/>
      <c r="AK162" s="43"/>
      <c r="AL162" s="43"/>
      <c r="AM162" s="43"/>
      <c r="AN162" s="43"/>
      <c r="AO162" s="43"/>
      <c r="AP162" s="43"/>
      <c r="AQ162" s="43"/>
      <c r="AR162" s="43"/>
      <c r="AS162" s="43"/>
      <c r="AT162" s="43"/>
    </row>
    <row r="163" spans="1:46" ht="12.75" customHeight="1" x14ac:dyDescent="0.2">
      <c r="A163" s="43"/>
      <c r="B163" s="43"/>
      <c r="C163" s="43"/>
      <c r="D163" s="107"/>
      <c r="E163" s="145"/>
      <c r="F163" s="145"/>
      <c r="G163" s="145"/>
      <c r="H163" s="145"/>
      <c r="I163" s="145"/>
      <c r="J163" s="145"/>
      <c r="K163" s="43"/>
      <c r="L163" s="43"/>
      <c r="M163" s="43"/>
      <c r="N163" s="43"/>
      <c r="O163" s="43"/>
      <c r="P163" s="43"/>
      <c r="Q163" s="43"/>
      <c r="R163" s="43"/>
      <c r="S163" s="43"/>
      <c r="T163" s="43"/>
      <c r="U163" s="43"/>
      <c r="V163" s="43"/>
      <c r="W163" s="43"/>
      <c r="X163" s="43"/>
      <c r="Y163" s="43"/>
      <c r="Z163" s="43"/>
      <c r="AA163" s="43"/>
      <c r="AB163" s="43"/>
      <c r="AC163" s="43"/>
      <c r="AD163" s="43"/>
      <c r="AE163" s="43"/>
      <c r="AF163" s="43"/>
      <c r="AG163" s="43"/>
      <c r="AH163" s="43"/>
      <c r="AI163" s="43"/>
      <c r="AJ163" s="43"/>
      <c r="AK163" s="43"/>
      <c r="AL163" s="43"/>
      <c r="AM163" s="43"/>
      <c r="AN163" s="43"/>
      <c r="AO163" s="43"/>
      <c r="AP163" s="43"/>
      <c r="AQ163" s="43"/>
      <c r="AR163" s="43"/>
      <c r="AS163" s="43"/>
      <c r="AT163" s="43"/>
    </row>
    <row r="164" spans="1:46" ht="12.75" customHeight="1" x14ac:dyDescent="0.2">
      <c r="A164" s="43"/>
      <c r="B164" s="43"/>
      <c r="C164" s="43"/>
      <c r="D164" s="107"/>
      <c r="E164" s="145"/>
      <c r="F164" s="145"/>
      <c r="G164" s="145"/>
      <c r="H164" s="145"/>
      <c r="I164" s="145"/>
      <c r="J164" s="145"/>
      <c r="K164" s="43"/>
      <c r="L164" s="43"/>
      <c r="M164" s="43"/>
      <c r="N164" s="43"/>
      <c r="O164" s="43"/>
      <c r="P164" s="43"/>
      <c r="Q164" s="43"/>
      <c r="R164" s="43"/>
      <c r="S164" s="43"/>
      <c r="T164" s="43"/>
      <c r="U164" s="43"/>
      <c r="V164" s="43"/>
      <c r="W164" s="43"/>
      <c r="X164" s="43"/>
      <c r="Y164" s="43"/>
      <c r="Z164" s="43"/>
      <c r="AA164" s="43"/>
      <c r="AB164" s="43"/>
      <c r="AC164" s="43"/>
      <c r="AD164" s="43"/>
      <c r="AE164" s="43"/>
      <c r="AF164" s="43"/>
      <c r="AG164" s="43"/>
      <c r="AH164" s="43"/>
      <c r="AI164" s="43"/>
      <c r="AJ164" s="43"/>
      <c r="AK164" s="43"/>
      <c r="AL164" s="43"/>
      <c r="AM164" s="43"/>
      <c r="AN164" s="43"/>
      <c r="AO164" s="43"/>
      <c r="AP164" s="43"/>
      <c r="AQ164" s="43"/>
      <c r="AR164" s="43"/>
      <c r="AS164" s="43"/>
      <c r="AT164" s="43"/>
    </row>
    <row r="165" spans="1:46" ht="12.75" customHeight="1" x14ac:dyDescent="0.2">
      <c r="A165" s="43"/>
      <c r="B165" s="43"/>
      <c r="C165" s="43"/>
      <c r="D165" s="107"/>
      <c r="E165" s="145"/>
      <c r="F165" s="145"/>
      <c r="G165" s="145"/>
      <c r="H165" s="145"/>
      <c r="I165" s="145"/>
      <c r="J165" s="145"/>
      <c r="K165" s="43"/>
      <c r="L165" s="43"/>
      <c r="M165" s="43"/>
      <c r="N165" s="43"/>
      <c r="O165" s="43"/>
      <c r="P165" s="43"/>
      <c r="Q165" s="43"/>
      <c r="R165" s="43"/>
      <c r="S165" s="43"/>
      <c r="T165" s="43"/>
      <c r="U165" s="43"/>
      <c r="V165" s="43"/>
      <c r="W165" s="43"/>
      <c r="X165" s="43"/>
      <c r="Y165" s="43"/>
      <c r="Z165" s="43"/>
      <c r="AA165" s="43"/>
      <c r="AB165" s="43"/>
      <c r="AC165" s="43"/>
      <c r="AD165" s="43"/>
      <c r="AE165" s="43"/>
      <c r="AF165" s="43"/>
      <c r="AG165" s="43"/>
      <c r="AH165" s="43"/>
      <c r="AI165" s="43"/>
      <c r="AJ165" s="43"/>
      <c r="AK165" s="43"/>
      <c r="AL165" s="43"/>
      <c r="AM165" s="43"/>
      <c r="AN165" s="43"/>
      <c r="AO165" s="43"/>
      <c r="AP165" s="43"/>
      <c r="AQ165" s="43"/>
      <c r="AR165" s="43"/>
      <c r="AS165" s="43"/>
      <c r="AT165" s="43"/>
    </row>
    <row r="166" spans="1:46" ht="12.75" customHeight="1" x14ac:dyDescent="0.2">
      <c r="A166" s="43"/>
      <c r="B166" s="43"/>
      <c r="C166" s="43"/>
      <c r="D166" s="107"/>
      <c r="E166" s="145"/>
      <c r="F166" s="145"/>
      <c r="G166" s="145"/>
      <c r="H166" s="145"/>
      <c r="I166" s="145"/>
      <c r="J166" s="145"/>
      <c r="K166" s="43"/>
      <c r="L166" s="43"/>
      <c r="M166" s="43"/>
      <c r="N166" s="43"/>
      <c r="O166" s="43"/>
      <c r="P166" s="43"/>
      <c r="Q166" s="43"/>
      <c r="R166" s="43"/>
      <c r="S166" s="43"/>
      <c r="T166" s="43"/>
      <c r="U166" s="43"/>
      <c r="V166" s="43"/>
      <c r="W166" s="43"/>
      <c r="X166" s="43"/>
      <c r="Y166" s="43"/>
      <c r="Z166" s="43"/>
      <c r="AA166" s="43"/>
      <c r="AB166" s="43"/>
      <c r="AC166" s="43"/>
      <c r="AD166" s="43"/>
      <c r="AE166" s="43"/>
      <c r="AF166" s="43"/>
      <c r="AG166" s="43"/>
      <c r="AH166" s="43"/>
      <c r="AI166" s="43"/>
      <c r="AJ166" s="43"/>
      <c r="AK166" s="43"/>
      <c r="AL166" s="43"/>
      <c r="AM166" s="43"/>
      <c r="AN166" s="43"/>
      <c r="AO166" s="43"/>
      <c r="AP166" s="43"/>
      <c r="AQ166" s="43"/>
      <c r="AR166" s="43"/>
      <c r="AS166" s="43"/>
      <c r="AT166" s="43"/>
    </row>
    <row r="167" spans="1:46" ht="12.75" customHeight="1" x14ac:dyDescent="0.2">
      <c r="A167" s="43"/>
      <c r="B167" s="43"/>
      <c r="C167" s="43"/>
      <c r="D167" s="107"/>
      <c r="E167" s="145"/>
      <c r="F167" s="145"/>
      <c r="G167" s="145"/>
      <c r="H167" s="145"/>
      <c r="I167" s="145"/>
      <c r="J167" s="145"/>
      <c r="K167" s="43"/>
      <c r="L167" s="43"/>
      <c r="M167" s="43"/>
      <c r="N167" s="43"/>
      <c r="O167" s="43"/>
      <c r="P167" s="43"/>
      <c r="Q167" s="43"/>
      <c r="R167" s="43"/>
      <c r="S167" s="43"/>
      <c r="T167" s="43"/>
      <c r="U167" s="43"/>
      <c r="V167" s="43"/>
      <c r="W167" s="43"/>
      <c r="X167" s="43"/>
      <c r="Y167" s="43"/>
      <c r="Z167" s="43"/>
      <c r="AA167" s="43"/>
      <c r="AB167" s="43"/>
      <c r="AC167" s="43"/>
      <c r="AD167" s="43"/>
      <c r="AE167" s="43"/>
      <c r="AF167" s="43"/>
      <c r="AG167" s="43"/>
      <c r="AH167" s="43"/>
      <c r="AI167" s="43"/>
      <c r="AJ167" s="43"/>
      <c r="AK167" s="43"/>
      <c r="AL167" s="43"/>
      <c r="AM167" s="43"/>
      <c r="AN167" s="43"/>
      <c r="AO167" s="43"/>
      <c r="AP167" s="43"/>
      <c r="AQ167" s="43"/>
      <c r="AR167" s="43"/>
      <c r="AS167" s="43"/>
      <c r="AT167" s="43"/>
    </row>
    <row r="168" spans="1:46" ht="12.75" customHeight="1" x14ac:dyDescent="0.2">
      <c r="A168" s="43"/>
      <c r="B168" s="43"/>
      <c r="C168" s="43"/>
      <c r="D168" s="107"/>
      <c r="E168" s="145"/>
      <c r="F168" s="145"/>
      <c r="G168" s="145"/>
      <c r="H168" s="145"/>
      <c r="I168" s="145"/>
      <c r="J168" s="145"/>
      <c r="K168" s="43"/>
      <c r="L168" s="43"/>
      <c r="M168" s="43"/>
      <c r="N168" s="43"/>
      <c r="O168" s="43"/>
      <c r="P168" s="43"/>
      <c r="Q168" s="43"/>
      <c r="R168" s="43"/>
      <c r="S168" s="43"/>
      <c r="T168" s="43"/>
      <c r="U168" s="43"/>
      <c r="V168" s="43"/>
      <c r="W168" s="43"/>
      <c r="X168" s="43"/>
      <c r="Y168" s="43"/>
      <c r="Z168" s="43"/>
      <c r="AA168" s="43"/>
      <c r="AB168" s="43"/>
      <c r="AC168" s="43"/>
      <c r="AD168" s="43"/>
      <c r="AE168" s="43"/>
      <c r="AF168" s="43"/>
      <c r="AG168" s="43"/>
      <c r="AH168" s="43"/>
      <c r="AI168" s="43"/>
      <c r="AJ168" s="43"/>
      <c r="AK168" s="43"/>
      <c r="AL168" s="43"/>
      <c r="AM168" s="43"/>
      <c r="AN168" s="43"/>
      <c r="AO168" s="43"/>
      <c r="AP168" s="43"/>
      <c r="AQ168" s="43"/>
      <c r="AR168" s="43"/>
      <c r="AS168" s="43"/>
      <c r="AT168" s="43"/>
    </row>
    <row r="169" spans="1:46" ht="12.75" customHeight="1" x14ac:dyDescent="0.2">
      <c r="A169" s="43"/>
      <c r="B169" s="43"/>
      <c r="C169" s="43"/>
      <c r="D169" s="107"/>
      <c r="E169" s="145"/>
      <c r="F169" s="145"/>
      <c r="G169" s="145"/>
      <c r="H169" s="145"/>
      <c r="I169" s="145"/>
      <c r="J169" s="145"/>
      <c r="K169" s="43"/>
      <c r="L169" s="43"/>
      <c r="M169" s="43"/>
      <c r="N169" s="43"/>
      <c r="O169" s="43"/>
      <c r="P169" s="43"/>
      <c r="Q169" s="43"/>
      <c r="R169" s="43"/>
      <c r="S169" s="43"/>
      <c r="T169" s="43"/>
      <c r="U169" s="43"/>
      <c r="V169" s="43"/>
      <c r="W169" s="43"/>
      <c r="X169" s="43"/>
      <c r="Y169" s="43"/>
      <c r="Z169" s="43"/>
      <c r="AA169" s="43"/>
      <c r="AB169" s="43"/>
      <c r="AC169" s="43"/>
      <c r="AD169" s="43"/>
      <c r="AE169" s="43"/>
      <c r="AF169" s="43"/>
      <c r="AG169" s="43"/>
      <c r="AH169" s="43"/>
      <c r="AI169" s="43"/>
      <c r="AJ169" s="43"/>
      <c r="AK169" s="43"/>
      <c r="AL169" s="43"/>
      <c r="AM169" s="43"/>
      <c r="AN169" s="43"/>
      <c r="AO169" s="43"/>
      <c r="AP169" s="43"/>
      <c r="AQ169" s="43"/>
      <c r="AR169" s="43"/>
      <c r="AS169" s="43"/>
      <c r="AT169" s="43"/>
    </row>
    <row r="170" spans="1:46" ht="12.75" customHeight="1" x14ac:dyDescent="0.2">
      <c r="A170" s="43"/>
      <c r="B170" s="43"/>
      <c r="C170" s="43"/>
      <c r="D170" s="107"/>
      <c r="E170" s="145"/>
      <c r="F170" s="145"/>
      <c r="G170" s="145"/>
      <c r="H170" s="145"/>
      <c r="I170" s="145"/>
      <c r="J170" s="145"/>
      <c r="K170" s="43"/>
      <c r="L170" s="43"/>
      <c r="M170" s="43"/>
      <c r="N170" s="43"/>
      <c r="O170" s="43"/>
      <c r="P170" s="43"/>
      <c r="Q170" s="43"/>
      <c r="R170" s="43"/>
      <c r="S170" s="43"/>
      <c r="T170" s="43"/>
      <c r="U170" s="43"/>
      <c r="V170" s="43"/>
      <c r="W170" s="43"/>
      <c r="X170" s="43"/>
      <c r="Y170" s="43"/>
      <c r="Z170" s="43"/>
      <c r="AA170" s="43"/>
      <c r="AB170" s="43"/>
      <c r="AC170" s="43"/>
      <c r="AD170" s="43"/>
      <c r="AE170" s="43"/>
      <c r="AF170" s="43"/>
      <c r="AG170" s="43"/>
      <c r="AH170" s="43"/>
      <c r="AI170" s="43"/>
      <c r="AJ170" s="43"/>
      <c r="AK170" s="43"/>
      <c r="AL170" s="43"/>
      <c r="AM170" s="43"/>
      <c r="AN170" s="43"/>
      <c r="AO170" s="43"/>
      <c r="AP170" s="43"/>
      <c r="AQ170" s="43"/>
      <c r="AR170" s="43"/>
      <c r="AS170" s="43"/>
      <c r="AT170" s="43"/>
    </row>
    <row r="171" spans="1:46" ht="12.75" customHeight="1" x14ac:dyDescent="0.2">
      <c r="A171" s="43"/>
      <c r="B171" s="43"/>
      <c r="C171" s="43"/>
      <c r="D171" s="107"/>
      <c r="E171" s="145"/>
      <c r="F171" s="145"/>
      <c r="G171" s="145"/>
      <c r="H171" s="145"/>
      <c r="I171" s="145"/>
      <c r="J171" s="145"/>
      <c r="K171" s="43"/>
      <c r="L171" s="43"/>
      <c r="M171" s="43"/>
      <c r="N171" s="43"/>
      <c r="O171" s="43"/>
      <c r="P171" s="43"/>
      <c r="Q171" s="43"/>
      <c r="R171" s="43"/>
      <c r="S171" s="43"/>
      <c r="T171" s="43"/>
      <c r="U171" s="43"/>
      <c r="V171" s="43"/>
      <c r="W171" s="43"/>
      <c r="X171" s="43"/>
      <c r="Y171" s="43"/>
      <c r="Z171" s="43"/>
      <c r="AA171" s="43"/>
      <c r="AB171" s="43"/>
      <c r="AC171" s="43"/>
      <c r="AD171" s="43"/>
      <c r="AE171" s="43"/>
      <c r="AF171" s="43"/>
      <c r="AG171" s="43"/>
      <c r="AH171" s="43"/>
      <c r="AI171" s="43"/>
      <c r="AJ171" s="43"/>
      <c r="AK171" s="43"/>
      <c r="AL171" s="43"/>
      <c r="AM171" s="43"/>
      <c r="AN171" s="43"/>
      <c r="AO171" s="43"/>
      <c r="AP171" s="43"/>
      <c r="AQ171" s="43"/>
      <c r="AR171" s="43"/>
      <c r="AS171" s="43"/>
      <c r="AT171" s="43"/>
    </row>
    <row r="172" spans="1:46" ht="12.75" customHeight="1" x14ac:dyDescent="0.2">
      <c r="A172" s="43"/>
      <c r="B172" s="43"/>
      <c r="C172" s="43"/>
      <c r="D172" s="107"/>
      <c r="E172" s="145"/>
      <c r="F172" s="145"/>
      <c r="G172" s="145"/>
      <c r="H172" s="145"/>
      <c r="I172" s="145"/>
      <c r="J172" s="145"/>
      <c r="K172" s="43"/>
      <c r="L172" s="43"/>
      <c r="M172" s="43"/>
      <c r="N172" s="43"/>
      <c r="O172" s="43"/>
      <c r="P172" s="43"/>
      <c r="Q172" s="43"/>
      <c r="R172" s="43"/>
      <c r="S172" s="43"/>
      <c r="T172" s="43"/>
      <c r="U172" s="43"/>
      <c r="V172" s="43"/>
      <c r="W172" s="43"/>
      <c r="X172" s="43"/>
      <c r="Y172" s="43"/>
      <c r="Z172" s="43"/>
      <c r="AA172" s="43"/>
      <c r="AB172" s="43"/>
      <c r="AC172" s="43"/>
      <c r="AD172" s="43"/>
      <c r="AE172" s="43"/>
      <c r="AF172" s="43"/>
      <c r="AG172" s="43"/>
      <c r="AH172" s="43"/>
      <c r="AI172" s="43"/>
      <c r="AJ172" s="43"/>
      <c r="AK172" s="43"/>
      <c r="AL172" s="43"/>
      <c r="AM172" s="43"/>
      <c r="AN172" s="43"/>
      <c r="AO172" s="43"/>
      <c r="AP172" s="43"/>
      <c r="AQ172" s="43"/>
      <c r="AR172" s="43"/>
      <c r="AS172" s="43"/>
      <c r="AT172" s="43"/>
    </row>
    <row r="173" spans="1:46" ht="12.75" customHeight="1" x14ac:dyDescent="0.2">
      <c r="A173" s="43"/>
      <c r="B173" s="43"/>
      <c r="C173" s="43"/>
      <c r="D173" s="107"/>
      <c r="E173" s="145"/>
      <c r="F173" s="145"/>
      <c r="G173" s="145"/>
      <c r="H173" s="145"/>
      <c r="I173" s="145"/>
      <c r="J173" s="145"/>
      <c r="K173" s="43"/>
      <c r="L173" s="43"/>
      <c r="M173" s="43"/>
      <c r="N173" s="43"/>
      <c r="O173" s="43"/>
      <c r="P173" s="43"/>
      <c r="Q173" s="43"/>
      <c r="R173" s="43"/>
      <c r="S173" s="43"/>
      <c r="T173" s="43"/>
      <c r="U173" s="43"/>
      <c r="V173" s="43"/>
      <c r="W173" s="43"/>
      <c r="X173" s="43"/>
      <c r="Y173" s="43"/>
      <c r="Z173" s="43"/>
      <c r="AA173" s="43"/>
      <c r="AB173" s="43"/>
      <c r="AC173" s="43"/>
      <c r="AD173" s="43"/>
      <c r="AE173" s="43"/>
      <c r="AF173" s="43"/>
      <c r="AG173" s="43"/>
      <c r="AH173" s="43"/>
      <c r="AI173" s="43"/>
      <c r="AJ173" s="43"/>
      <c r="AK173" s="43"/>
      <c r="AL173" s="43"/>
      <c r="AM173" s="43"/>
      <c r="AN173" s="43"/>
      <c r="AO173" s="43"/>
      <c r="AP173" s="43"/>
      <c r="AQ173" s="43"/>
      <c r="AR173" s="43"/>
      <c r="AS173" s="43"/>
      <c r="AT173" s="43"/>
    </row>
    <row r="174" spans="1:46" ht="12.75" customHeight="1" x14ac:dyDescent="0.2">
      <c r="A174" s="43"/>
      <c r="B174" s="43"/>
      <c r="C174" s="43"/>
      <c r="D174" s="107"/>
      <c r="E174" s="145"/>
      <c r="F174" s="145"/>
      <c r="G174" s="145"/>
      <c r="H174" s="145"/>
      <c r="I174" s="145"/>
      <c r="J174" s="145"/>
      <c r="K174" s="43"/>
      <c r="L174" s="43"/>
      <c r="M174" s="43"/>
      <c r="N174" s="43"/>
      <c r="O174" s="43"/>
      <c r="P174" s="43"/>
      <c r="Q174" s="43"/>
      <c r="R174" s="43"/>
      <c r="S174" s="43"/>
      <c r="T174" s="43"/>
      <c r="U174" s="43"/>
      <c r="V174" s="43"/>
      <c r="W174" s="43"/>
      <c r="X174" s="43"/>
      <c r="Y174" s="43"/>
      <c r="Z174" s="43"/>
      <c r="AA174" s="43"/>
      <c r="AB174" s="43"/>
      <c r="AC174" s="43"/>
      <c r="AD174" s="43"/>
      <c r="AE174" s="43"/>
      <c r="AF174" s="43"/>
      <c r="AG174" s="43"/>
      <c r="AH174" s="43"/>
      <c r="AI174" s="43"/>
      <c r="AJ174" s="43"/>
      <c r="AK174" s="43"/>
      <c r="AL174" s="43"/>
      <c r="AM174" s="43"/>
      <c r="AN174" s="43"/>
      <c r="AO174" s="43"/>
      <c r="AP174" s="43"/>
      <c r="AQ174" s="43"/>
      <c r="AR174" s="43"/>
      <c r="AS174" s="43"/>
      <c r="AT174" s="43"/>
    </row>
    <row r="175" spans="1:46" ht="12.75" customHeight="1" x14ac:dyDescent="0.2">
      <c r="A175" s="43"/>
      <c r="B175" s="43"/>
      <c r="C175" s="43"/>
      <c r="D175" s="107"/>
      <c r="E175" s="145"/>
      <c r="F175" s="145"/>
      <c r="G175" s="145"/>
      <c r="H175" s="145"/>
      <c r="I175" s="145"/>
      <c r="J175" s="145"/>
      <c r="K175" s="43"/>
      <c r="L175" s="43"/>
      <c r="M175" s="43"/>
      <c r="N175" s="43"/>
      <c r="O175" s="43"/>
      <c r="P175" s="43"/>
      <c r="Q175" s="43"/>
      <c r="R175" s="43"/>
      <c r="S175" s="43"/>
      <c r="T175" s="43"/>
      <c r="U175" s="43"/>
      <c r="V175" s="43"/>
      <c r="W175" s="43"/>
      <c r="X175" s="43"/>
      <c r="Y175" s="43"/>
      <c r="Z175" s="43"/>
      <c r="AA175" s="43"/>
      <c r="AB175" s="43"/>
      <c r="AC175" s="43"/>
      <c r="AD175" s="43"/>
      <c r="AE175" s="43"/>
      <c r="AF175" s="43"/>
      <c r="AG175" s="43"/>
      <c r="AH175" s="43"/>
      <c r="AI175" s="43"/>
      <c r="AJ175" s="43"/>
      <c r="AK175" s="43"/>
      <c r="AL175" s="43"/>
      <c r="AM175" s="43"/>
      <c r="AN175" s="43"/>
      <c r="AO175" s="43"/>
      <c r="AP175" s="43"/>
      <c r="AQ175" s="43"/>
      <c r="AR175" s="43"/>
      <c r="AS175" s="43"/>
      <c r="AT175" s="43"/>
    </row>
    <row r="176" spans="1:46" ht="12.75" customHeight="1" x14ac:dyDescent="0.2">
      <c r="A176" s="43"/>
      <c r="B176" s="43"/>
      <c r="C176" s="43"/>
      <c r="D176" s="107"/>
      <c r="E176" s="145"/>
      <c r="F176" s="145"/>
      <c r="G176" s="145"/>
      <c r="H176" s="145"/>
      <c r="I176" s="145"/>
      <c r="J176" s="145"/>
      <c r="K176" s="43"/>
      <c r="L176" s="43"/>
      <c r="M176" s="43"/>
      <c r="N176" s="43"/>
      <c r="O176" s="43"/>
      <c r="P176" s="43"/>
      <c r="Q176" s="43"/>
      <c r="R176" s="43"/>
      <c r="S176" s="43"/>
      <c r="T176" s="43"/>
      <c r="U176" s="43"/>
      <c r="V176" s="43"/>
      <c r="W176" s="43"/>
      <c r="X176" s="43"/>
      <c r="Y176" s="43"/>
      <c r="Z176" s="43"/>
      <c r="AA176" s="43"/>
      <c r="AB176" s="43"/>
      <c r="AC176" s="43"/>
      <c r="AD176" s="43"/>
      <c r="AE176" s="43"/>
      <c r="AF176" s="43"/>
      <c r="AG176" s="43"/>
      <c r="AH176" s="43"/>
      <c r="AI176" s="43"/>
      <c r="AJ176" s="43"/>
      <c r="AK176" s="43"/>
      <c r="AL176" s="43"/>
      <c r="AM176" s="43"/>
      <c r="AN176" s="43"/>
      <c r="AO176" s="43"/>
      <c r="AP176" s="43"/>
      <c r="AQ176" s="43"/>
      <c r="AR176" s="43"/>
      <c r="AS176" s="43"/>
      <c r="AT176" s="43"/>
    </row>
    <row r="177" spans="1:46" ht="12.75" customHeight="1" x14ac:dyDescent="0.2">
      <c r="A177" s="43"/>
      <c r="B177" s="43"/>
      <c r="C177" s="43"/>
      <c r="D177" s="107"/>
      <c r="E177" s="145"/>
      <c r="F177" s="145"/>
      <c r="G177" s="145"/>
      <c r="H177" s="145"/>
      <c r="I177" s="145"/>
      <c r="J177" s="145"/>
      <c r="K177" s="43"/>
      <c r="L177" s="43"/>
      <c r="M177" s="43"/>
      <c r="N177" s="43"/>
      <c r="O177" s="43"/>
      <c r="P177" s="43"/>
      <c r="Q177" s="43"/>
      <c r="R177" s="43"/>
      <c r="S177" s="43"/>
      <c r="T177" s="43"/>
      <c r="U177" s="43"/>
      <c r="V177" s="43"/>
      <c r="W177" s="43"/>
      <c r="X177" s="43"/>
      <c r="Y177" s="43"/>
      <c r="Z177" s="43"/>
      <c r="AA177" s="43"/>
      <c r="AB177" s="43"/>
      <c r="AC177" s="43"/>
      <c r="AD177" s="43"/>
      <c r="AE177" s="43"/>
      <c r="AF177" s="43"/>
      <c r="AG177" s="43"/>
      <c r="AH177" s="43"/>
      <c r="AI177" s="43"/>
      <c r="AJ177" s="43"/>
      <c r="AK177" s="43"/>
      <c r="AL177" s="43"/>
      <c r="AM177" s="43"/>
      <c r="AN177" s="43"/>
      <c r="AO177" s="43"/>
      <c r="AP177" s="43"/>
      <c r="AQ177" s="43"/>
      <c r="AR177" s="43"/>
      <c r="AS177" s="43"/>
      <c r="AT177" s="43"/>
    </row>
    <row r="178" spans="1:46" ht="12.75" customHeight="1" x14ac:dyDescent="0.2">
      <c r="A178" s="43"/>
      <c r="B178" s="43"/>
      <c r="C178" s="43"/>
      <c r="D178" s="107"/>
      <c r="E178" s="145"/>
      <c r="F178" s="145"/>
      <c r="G178" s="145"/>
      <c r="H178" s="145"/>
      <c r="I178" s="145"/>
      <c r="J178" s="145"/>
      <c r="K178" s="43"/>
      <c r="L178" s="43"/>
      <c r="M178" s="43"/>
      <c r="N178" s="43"/>
      <c r="O178" s="43"/>
      <c r="P178" s="43"/>
      <c r="Q178" s="43"/>
      <c r="R178" s="43"/>
      <c r="S178" s="43"/>
      <c r="T178" s="43"/>
      <c r="U178" s="43"/>
      <c r="V178" s="43"/>
      <c r="W178" s="43"/>
      <c r="X178" s="43"/>
      <c r="Y178" s="43"/>
      <c r="Z178" s="43"/>
      <c r="AA178" s="43"/>
      <c r="AB178" s="43"/>
      <c r="AC178" s="43"/>
      <c r="AD178" s="43"/>
      <c r="AE178" s="43"/>
      <c r="AF178" s="43"/>
      <c r="AG178" s="43"/>
      <c r="AH178" s="43"/>
      <c r="AI178" s="43"/>
      <c r="AJ178" s="43"/>
      <c r="AK178" s="43"/>
      <c r="AL178" s="43"/>
      <c r="AM178" s="43"/>
      <c r="AN178" s="43"/>
      <c r="AO178" s="43"/>
      <c r="AP178" s="43"/>
      <c r="AQ178" s="43"/>
      <c r="AR178" s="43"/>
      <c r="AS178" s="43"/>
      <c r="AT178" s="43"/>
    </row>
    <row r="179" spans="1:46" ht="12.75" customHeight="1" x14ac:dyDescent="0.2">
      <c r="A179" s="43"/>
      <c r="B179" s="43"/>
      <c r="C179" s="43"/>
      <c r="D179" s="107"/>
      <c r="E179" s="145"/>
      <c r="F179" s="145"/>
      <c r="G179" s="145"/>
      <c r="H179" s="145"/>
      <c r="I179" s="145"/>
      <c r="J179" s="145"/>
      <c r="K179" s="43"/>
      <c r="L179" s="43"/>
      <c r="M179" s="43"/>
      <c r="N179" s="43"/>
      <c r="O179" s="43"/>
      <c r="P179" s="43"/>
      <c r="Q179" s="43"/>
      <c r="R179" s="43"/>
      <c r="S179" s="43"/>
      <c r="T179" s="43"/>
      <c r="U179" s="43"/>
      <c r="V179" s="43"/>
      <c r="W179" s="43"/>
      <c r="X179" s="43"/>
      <c r="Y179" s="43"/>
      <c r="Z179" s="43"/>
      <c r="AA179" s="43"/>
      <c r="AB179" s="43"/>
      <c r="AC179" s="43"/>
      <c r="AD179" s="43"/>
      <c r="AE179" s="43"/>
      <c r="AF179" s="43"/>
      <c r="AG179" s="43"/>
      <c r="AH179" s="43"/>
      <c r="AI179" s="43"/>
      <c r="AJ179" s="43"/>
      <c r="AK179" s="43"/>
      <c r="AL179" s="43"/>
      <c r="AM179" s="43"/>
      <c r="AN179" s="43"/>
      <c r="AO179" s="43"/>
      <c r="AP179" s="43"/>
      <c r="AQ179" s="43"/>
      <c r="AR179" s="43"/>
      <c r="AS179" s="43"/>
      <c r="AT179" s="43"/>
    </row>
    <row r="180" spans="1:46" ht="12.75" customHeight="1" x14ac:dyDescent="0.2">
      <c r="A180" s="43"/>
      <c r="B180" s="43"/>
      <c r="C180" s="43"/>
      <c r="D180" s="107"/>
      <c r="E180" s="145"/>
      <c r="F180" s="145"/>
      <c r="G180" s="145"/>
      <c r="H180" s="145"/>
      <c r="I180" s="145"/>
      <c r="J180" s="145"/>
      <c r="K180" s="43"/>
      <c r="L180" s="43"/>
      <c r="M180" s="43"/>
      <c r="N180" s="43"/>
      <c r="O180" s="43"/>
      <c r="P180" s="43"/>
      <c r="Q180" s="43"/>
      <c r="R180" s="43"/>
      <c r="S180" s="43"/>
      <c r="T180" s="43"/>
      <c r="U180" s="43"/>
      <c r="V180" s="43"/>
      <c r="W180" s="43"/>
      <c r="X180" s="43"/>
      <c r="Y180" s="43"/>
      <c r="Z180" s="43"/>
      <c r="AA180" s="43"/>
      <c r="AB180" s="43"/>
      <c r="AC180" s="43"/>
      <c r="AD180" s="43"/>
      <c r="AE180" s="43"/>
      <c r="AF180" s="43"/>
      <c r="AG180" s="43"/>
      <c r="AH180" s="43"/>
      <c r="AI180" s="43"/>
      <c r="AJ180" s="43"/>
      <c r="AK180" s="43"/>
      <c r="AL180" s="43"/>
      <c r="AM180" s="43"/>
      <c r="AN180" s="43"/>
      <c r="AO180" s="43"/>
      <c r="AP180" s="43"/>
      <c r="AQ180" s="43"/>
      <c r="AR180" s="43"/>
      <c r="AS180" s="43"/>
      <c r="AT180" s="43"/>
    </row>
    <row r="181" spans="1:46" ht="12.75" customHeight="1" x14ac:dyDescent="0.2">
      <c r="A181" s="43"/>
      <c r="B181" s="43"/>
      <c r="C181" s="43"/>
      <c r="D181" s="107"/>
      <c r="E181" s="145"/>
      <c r="F181" s="145"/>
      <c r="G181" s="145"/>
      <c r="H181" s="145"/>
      <c r="I181" s="145"/>
      <c r="J181" s="145"/>
      <c r="K181" s="43"/>
      <c r="L181" s="43"/>
      <c r="M181" s="43"/>
      <c r="N181" s="43"/>
      <c r="O181" s="43"/>
      <c r="P181" s="43"/>
      <c r="Q181" s="43"/>
      <c r="R181" s="43"/>
      <c r="S181" s="43"/>
      <c r="T181" s="43"/>
      <c r="U181" s="43"/>
      <c r="V181" s="43"/>
      <c r="W181" s="43"/>
      <c r="X181" s="43"/>
      <c r="Y181" s="43"/>
      <c r="Z181" s="43"/>
      <c r="AA181" s="43"/>
      <c r="AB181" s="43"/>
      <c r="AC181" s="43"/>
      <c r="AD181" s="43"/>
      <c r="AE181" s="43"/>
      <c r="AF181" s="43"/>
      <c r="AG181" s="43"/>
      <c r="AH181" s="43"/>
      <c r="AI181" s="43"/>
      <c r="AJ181" s="43"/>
      <c r="AK181" s="43"/>
      <c r="AL181" s="43"/>
      <c r="AM181" s="43"/>
      <c r="AN181" s="43"/>
      <c r="AO181" s="43"/>
      <c r="AP181" s="43"/>
      <c r="AQ181" s="43"/>
      <c r="AR181" s="43"/>
      <c r="AS181" s="43"/>
      <c r="AT181" s="43"/>
    </row>
    <row r="182" spans="1:46" ht="12.75" customHeight="1" x14ac:dyDescent="0.2">
      <c r="A182" s="43"/>
      <c r="B182" s="43"/>
      <c r="C182" s="43"/>
      <c r="D182" s="107"/>
      <c r="E182" s="145"/>
      <c r="F182" s="145"/>
      <c r="G182" s="145"/>
      <c r="H182" s="145"/>
      <c r="I182" s="145"/>
      <c r="J182" s="145"/>
      <c r="K182" s="43"/>
      <c r="L182" s="43"/>
      <c r="M182" s="43"/>
      <c r="N182" s="43"/>
      <c r="O182" s="43"/>
      <c r="P182" s="43"/>
      <c r="Q182" s="43"/>
      <c r="R182" s="43"/>
      <c r="S182" s="43"/>
      <c r="T182" s="43"/>
      <c r="U182" s="43"/>
      <c r="V182" s="43"/>
      <c r="W182" s="43"/>
      <c r="X182" s="43"/>
      <c r="Y182" s="43"/>
      <c r="Z182" s="43"/>
      <c r="AA182" s="43"/>
      <c r="AB182" s="43"/>
      <c r="AC182" s="43"/>
      <c r="AD182" s="43"/>
      <c r="AE182" s="43"/>
      <c r="AF182" s="43"/>
      <c r="AG182" s="43"/>
      <c r="AH182" s="43"/>
      <c r="AI182" s="43"/>
      <c r="AJ182" s="43"/>
      <c r="AK182" s="43"/>
      <c r="AL182" s="43"/>
      <c r="AM182" s="43"/>
      <c r="AN182" s="43"/>
      <c r="AO182" s="43"/>
      <c r="AP182" s="43"/>
      <c r="AQ182" s="43"/>
      <c r="AR182" s="43"/>
      <c r="AS182" s="43"/>
      <c r="AT182" s="43"/>
    </row>
    <row r="183" spans="1:46" ht="12.75" customHeight="1" x14ac:dyDescent="0.2">
      <c r="A183" s="43"/>
      <c r="B183" s="43"/>
      <c r="C183" s="43"/>
      <c r="D183" s="107"/>
      <c r="E183" s="145"/>
      <c r="F183" s="145"/>
      <c r="G183" s="145"/>
      <c r="H183" s="145"/>
      <c r="I183" s="145"/>
      <c r="J183" s="145"/>
      <c r="K183" s="43"/>
      <c r="L183" s="43"/>
      <c r="M183" s="43"/>
      <c r="N183" s="43"/>
      <c r="O183" s="43"/>
      <c r="P183" s="43"/>
      <c r="Q183" s="43"/>
      <c r="R183" s="43"/>
      <c r="S183" s="43"/>
      <c r="T183" s="43"/>
      <c r="U183" s="43"/>
      <c r="V183" s="43"/>
      <c r="W183" s="43"/>
      <c r="X183" s="43"/>
      <c r="Y183" s="43"/>
      <c r="Z183" s="43"/>
      <c r="AA183" s="43"/>
      <c r="AB183" s="43"/>
      <c r="AC183" s="43"/>
      <c r="AD183" s="43"/>
      <c r="AE183" s="43"/>
      <c r="AF183" s="43"/>
      <c r="AG183" s="43"/>
      <c r="AH183" s="43"/>
      <c r="AI183" s="43"/>
      <c r="AJ183" s="43"/>
      <c r="AK183" s="43"/>
      <c r="AL183" s="43"/>
      <c r="AM183" s="43"/>
      <c r="AN183" s="43"/>
      <c r="AO183" s="43"/>
      <c r="AP183" s="43"/>
      <c r="AQ183" s="43"/>
      <c r="AR183" s="43"/>
      <c r="AS183" s="43"/>
      <c r="AT183" s="43"/>
    </row>
    <row r="184" spans="1:46" ht="12.75" customHeight="1" x14ac:dyDescent="0.2">
      <c r="A184" s="43"/>
      <c r="B184" s="43"/>
      <c r="C184" s="43"/>
      <c r="D184" s="107"/>
      <c r="E184" s="145"/>
      <c r="F184" s="145"/>
      <c r="G184" s="145"/>
      <c r="H184" s="145"/>
      <c r="I184" s="145"/>
      <c r="J184" s="145"/>
      <c r="K184" s="43"/>
      <c r="L184" s="43"/>
      <c r="M184" s="43"/>
      <c r="N184" s="43"/>
      <c r="O184" s="43"/>
      <c r="P184" s="43"/>
      <c r="Q184" s="43"/>
      <c r="R184" s="43"/>
      <c r="S184" s="43"/>
      <c r="T184" s="43"/>
      <c r="U184" s="43"/>
      <c r="V184" s="43"/>
      <c r="W184" s="43"/>
      <c r="X184" s="43"/>
      <c r="Y184" s="43"/>
      <c r="Z184" s="43"/>
      <c r="AA184" s="43"/>
      <c r="AB184" s="43"/>
      <c r="AC184" s="43"/>
      <c r="AD184" s="43"/>
      <c r="AE184" s="43"/>
      <c r="AF184" s="43"/>
      <c r="AG184" s="43"/>
      <c r="AH184" s="43"/>
      <c r="AI184" s="43"/>
      <c r="AJ184" s="43"/>
      <c r="AK184" s="43"/>
      <c r="AL184" s="43"/>
      <c r="AM184" s="43"/>
      <c r="AN184" s="43"/>
      <c r="AO184" s="43"/>
      <c r="AP184" s="43"/>
      <c r="AQ184" s="43"/>
      <c r="AR184" s="43"/>
      <c r="AS184" s="43"/>
      <c r="AT184" s="43"/>
    </row>
    <row r="185" spans="1:46" ht="12.75" customHeight="1" x14ac:dyDescent="0.2">
      <c r="A185" s="43"/>
      <c r="B185" s="43"/>
      <c r="C185" s="43"/>
      <c r="D185" s="107"/>
      <c r="E185" s="145"/>
      <c r="F185" s="145"/>
      <c r="G185" s="145"/>
      <c r="H185" s="145"/>
      <c r="I185" s="145"/>
      <c r="J185" s="145"/>
      <c r="K185" s="43"/>
      <c r="L185" s="43"/>
      <c r="M185" s="43"/>
      <c r="N185" s="43"/>
      <c r="O185" s="43"/>
      <c r="P185" s="43"/>
      <c r="Q185" s="43"/>
      <c r="R185" s="43"/>
      <c r="S185" s="43"/>
      <c r="T185" s="43"/>
      <c r="U185" s="43"/>
      <c r="V185" s="43"/>
      <c r="W185" s="43"/>
      <c r="X185" s="43"/>
      <c r="Y185" s="43"/>
      <c r="Z185" s="43"/>
      <c r="AA185" s="43"/>
      <c r="AB185" s="43"/>
      <c r="AC185" s="43"/>
      <c r="AD185" s="43"/>
      <c r="AE185" s="43"/>
      <c r="AF185" s="43"/>
      <c r="AG185" s="43"/>
      <c r="AH185" s="43"/>
      <c r="AI185" s="43"/>
      <c r="AJ185" s="43"/>
      <c r="AK185" s="43"/>
      <c r="AL185" s="43"/>
      <c r="AM185" s="43"/>
      <c r="AN185" s="43"/>
      <c r="AO185" s="43"/>
      <c r="AP185" s="43"/>
      <c r="AQ185" s="43"/>
      <c r="AR185" s="43"/>
      <c r="AS185" s="43"/>
      <c r="AT185" s="43"/>
    </row>
    <row r="186" spans="1:46" ht="12.75" customHeight="1" x14ac:dyDescent="0.2">
      <c r="A186" s="43"/>
      <c r="B186" s="43"/>
      <c r="C186" s="43"/>
      <c r="D186" s="107"/>
      <c r="E186" s="145"/>
      <c r="F186" s="145"/>
      <c r="G186" s="145"/>
      <c r="H186" s="145"/>
      <c r="I186" s="145"/>
      <c r="J186" s="145"/>
      <c r="K186" s="43"/>
      <c r="L186" s="43"/>
      <c r="M186" s="43"/>
      <c r="N186" s="43"/>
      <c r="O186" s="43"/>
      <c r="P186" s="43"/>
      <c r="Q186" s="43"/>
      <c r="R186" s="43"/>
      <c r="S186" s="43"/>
      <c r="T186" s="43"/>
      <c r="U186" s="43"/>
      <c r="V186" s="43"/>
      <c r="W186" s="43"/>
      <c r="X186" s="43"/>
      <c r="Y186" s="43"/>
      <c r="Z186" s="43"/>
      <c r="AA186" s="43"/>
      <c r="AB186" s="43"/>
      <c r="AC186" s="43"/>
      <c r="AD186" s="43"/>
      <c r="AE186" s="43"/>
      <c r="AF186" s="43"/>
      <c r="AG186" s="43"/>
      <c r="AH186" s="43"/>
      <c r="AI186" s="43"/>
      <c r="AJ186" s="43"/>
      <c r="AK186" s="43"/>
      <c r="AL186" s="43"/>
      <c r="AM186" s="43"/>
      <c r="AN186" s="43"/>
      <c r="AO186" s="43"/>
      <c r="AP186" s="43"/>
      <c r="AQ186" s="43"/>
      <c r="AR186" s="43"/>
      <c r="AS186" s="43"/>
      <c r="AT186" s="43"/>
    </row>
    <row r="187" spans="1:46" ht="12.75" customHeight="1" x14ac:dyDescent="0.2">
      <c r="A187" s="43"/>
      <c r="B187" s="43"/>
      <c r="C187" s="43"/>
      <c r="D187" s="107"/>
      <c r="E187" s="145"/>
      <c r="F187" s="145"/>
      <c r="G187" s="145"/>
      <c r="H187" s="145"/>
      <c r="I187" s="145"/>
      <c r="J187" s="145"/>
      <c r="K187" s="43"/>
      <c r="L187" s="43"/>
      <c r="M187" s="43"/>
      <c r="N187" s="43"/>
      <c r="O187" s="43"/>
      <c r="P187" s="43"/>
      <c r="Q187" s="43"/>
      <c r="R187" s="43"/>
      <c r="S187" s="43"/>
      <c r="T187" s="43"/>
      <c r="U187" s="43"/>
      <c r="V187" s="43"/>
      <c r="W187" s="43"/>
      <c r="X187" s="43"/>
      <c r="Y187" s="43"/>
      <c r="Z187" s="43"/>
      <c r="AA187" s="43"/>
      <c r="AB187" s="43"/>
      <c r="AC187" s="43"/>
      <c r="AD187" s="43"/>
      <c r="AE187" s="43"/>
      <c r="AF187" s="43"/>
      <c r="AG187" s="43"/>
      <c r="AH187" s="43"/>
      <c r="AI187" s="43"/>
      <c r="AJ187" s="43"/>
      <c r="AK187" s="43"/>
      <c r="AL187" s="43"/>
      <c r="AM187" s="43"/>
      <c r="AN187" s="43"/>
      <c r="AO187" s="43"/>
      <c r="AP187" s="43"/>
      <c r="AQ187" s="43"/>
      <c r="AR187" s="43"/>
      <c r="AS187" s="43"/>
      <c r="AT187" s="43"/>
    </row>
    <row r="188" spans="1:46" ht="12.75" customHeight="1" x14ac:dyDescent="0.2">
      <c r="A188" s="43"/>
      <c r="B188" s="43"/>
      <c r="C188" s="43"/>
      <c r="D188" s="107"/>
      <c r="E188" s="145"/>
      <c r="F188" s="145"/>
      <c r="G188" s="145"/>
      <c r="H188" s="145"/>
      <c r="I188" s="145"/>
      <c r="J188" s="145"/>
      <c r="K188" s="43"/>
      <c r="L188" s="43"/>
      <c r="M188" s="43"/>
      <c r="N188" s="43"/>
      <c r="O188" s="43"/>
      <c r="P188" s="43"/>
      <c r="Q188" s="43"/>
      <c r="R188" s="43"/>
      <c r="S188" s="43"/>
      <c r="T188" s="43"/>
      <c r="U188" s="43"/>
      <c r="V188" s="43"/>
      <c r="W188" s="43"/>
      <c r="X188" s="43"/>
      <c r="Y188" s="43"/>
      <c r="Z188" s="43"/>
      <c r="AA188" s="43"/>
      <c r="AB188" s="43"/>
      <c r="AC188" s="43"/>
      <c r="AD188" s="43"/>
      <c r="AE188" s="43"/>
      <c r="AF188" s="43"/>
      <c r="AG188" s="43"/>
      <c r="AH188" s="43"/>
      <c r="AI188" s="43"/>
      <c r="AJ188" s="43"/>
      <c r="AK188" s="43"/>
      <c r="AL188" s="43"/>
      <c r="AM188" s="43"/>
      <c r="AN188" s="43"/>
      <c r="AO188" s="43"/>
      <c r="AP188" s="43"/>
      <c r="AQ188" s="43"/>
      <c r="AR188" s="43"/>
      <c r="AS188" s="43"/>
      <c r="AT188" s="43"/>
    </row>
    <row r="189" spans="1:46" ht="12.75" customHeight="1" x14ac:dyDescent="0.2">
      <c r="A189" s="43"/>
      <c r="B189" s="43"/>
      <c r="C189" s="43"/>
      <c r="D189" s="107"/>
      <c r="E189" s="145"/>
      <c r="F189" s="145"/>
      <c r="G189" s="145"/>
      <c r="H189" s="145"/>
      <c r="I189" s="145"/>
      <c r="J189" s="145"/>
      <c r="K189" s="43"/>
      <c r="L189" s="43"/>
      <c r="M189" s="43"/>
      <c r="N189" s="43"/>
      <c r="O189" s="43"/>
      <c r="P189" s="43"/>
      <c r="Q189" s="43"/>
      <c r="R189" s="43"/>
      <c r="S189" s="43"/>
      <c r="T189" s="43"/>
      <c r="U189" s="43"/>
      <c r="V189" s="43"/>
      <c r="W189" s="43"/>
      <c r="X189" s="43"/>
      <c r="Y189" s="43"/>
      <c r="Z189" s="43"/>
      <c r="AA189" s="43"/>
      <c r="AB189" s="43"/>
      <c r="AC189" s="43"/>
      <c r="AD189" s="43"/>
      <c r="AE189" s="43"/>
      <c r="AF189" s="43"/>
      <c r="AG189" s="43"/>
      <c r="AH189" s="43"/>
      <c r="AI189" s="43"/>
      <c r="AJ189" s="43"/>
      <c r="AK189" s="43"/>
      <c r="AL189" s="43"/>
      <c r="AM189" s="43"/>
      <c r="AN189" s="43"/>
      <c r="AO189" s="43"/>
      <c r="AP189" s="43"/>
      <c r="AQ189" s="43"/>
      <c r="AR189" s="43"/>
      <c r="AS189" s="43"/>
      <c r="AT189" s="43"/>
    </row>
    <row r="190" spans="1:46" ht="12.75" customHeight="1" x14ac:dyDescent="0.2">
      <c r="A190" s="43"/>
      <c r="B190" s="43"/>
      <c r="C190" s="43"/>
      <c r="D190" s="107"/>
      <c r="E190" s="145"/>
      <c r="F190" s="145"/>
      <c r="G190" s="145"/>
      <c r="H190" s="145"/>
      <c r="I190" s="145"/>
      <c r="J190" s="145"/>
      <c r="K190" s="43"/>
      <c r="L190" s="43"/>
      <c r="M190" s="43"/>
      <c r="N190" s="43"/>
      <c r="O190" s="43"/>
      <c r="P190" s="43"/>
      <c r="Q190" s="43"/>
      <c r="R190" s="43"/>
      <c r="S190" s="43"/>
      <c r="T190" s="43"/>
      <c r="U190" s="43"/>
      <c r="V190" s="43"/>
      <c r="W190" s="43"/>
      <c r="X190" s="43"/>
      <c r="Y190" s="43"/>
      <c r="Z190" s="43"/>
      <c r="AA190" s="43"/>
      <c r="AB190" s="43"/>
      <c r="AC190" s="43"/>
      <c r="AD190" s="43"/>
      <c r="AE190" s="43"/>
      <c r="AF190" s="43"/>
      <c r="AG190" s="43"/>
      <c r="AH190" s="43"/>
      <c r="AI190" s="43"/>
      <c r="AJ190" s="43"/>
      <c r="AK190" s="43"/>
      <c r="AL190" s="43"/>
      <c r="AM190" s="43"/>
      <c r="AN190" s="43"/>
      <c r="AO190" s="43"/>
      <c r="AP190" s="43"/>
      <c r="AQ190" s="43"/>
      <c r="AR190" s="43"/>
      <c r="AS190" s="43"/>
      <c r="AT190" s="43"/>
    </row>
    <row r="191" spans="1:46" ht="12.75" customHeight="1" x14ac:dyDescent="0.2">
      <c r="A191" s="43"/>
      <c r="B191" s="43"/>
      <c r="C191" s="43"/>
      <c r="D191" s="107"/>
      <c r="E191" s="145"/>
      <c r="F191" s="145"/>
      <c r="G191" s="145"/>
      <c r="H191" s="145"/>
      <c r="I191" s="145"/>
      <c r="J191" s="145"/>
      <c r="K191" s="43"/>
      <c r="L191" s="43"/>
      <c r="M191" s="43"/>
      <c r="N191" s="43"/>
      <c r="O191" s="43"/>
      <c r="P191" s="43"/>
      <c r="Q191" s="43"/>
      <c r="R191" s="43"/>
      <c r="S191" s="43"/>
      <c r="T191" s="43"/>
      <c r="U191" s="43"/>
      <c r="V191" s="43"/>
      <c r="W191" s="43"/>
      <c r="X191" s="43"/>
      <c r="Y191" s="43"/>
      <c r="Z191" s="43"/>
      <c r="AA191" s="43"/>
      <c r="AB191" s="43"/>
      <c r="AC191" s="43"/>
      <c r="AD191" s="43"/>
      <c r="AE191" s="43"/>
      <c r="AF191" s="43"/>
      <c r="AG191" s="43"/>
      <c r="AH191" s="43"/>
      <c r="AI191" s="43"/>
      <c r="AJ191" s="43"/>
      <c r="AK191" s="43"/>
      <c r="AL191" s="43"/>
      <c r="AM191" s="43"/>
      <c r="AN191" s="43"/>
      <c r="AO191" s="43"/>
      <c r="AP191" s="43"/>
      <c r="AQ191" s="43"/>
      <c r="AR191" s="43"/>
      <c r="AS191" s="43"/>
      <c r="AT191" s="43"/>
    </row>
    <row r="192" spans="1:46" ht="12.75" customHeight="1" x14ac:dyDescent="0.2">
      <c r="A192" s="43"/>
      <c r="B192" s="43"/>
      <c r="C192" s="43"/>
      <c r="D192" s="107"/>
      <c r="E192" s="145"/>
      <c r="F192" s="145"/>
      <c r="G192" s="145"/>
      <c r="H192" s="145"/>
      <c r="I192" s="145"/>
      <c r="J192" s="145"/>
      <c r="K192" s="43"/>
      <c r="L192" s="43"/>
      <c r="M192" s="43"/>
      <c r="N192" s="43"/>
      <c r="O192" s="43"/>
      <c r="P192" s="43"/>
      <c r="Q192" s="43"/>
      <c r="R192" s="43"/>
      <c r="S192" s="43"/>
      <c r="T192" s="43"/>
      <c r="U192" s="43"/>
      <c r="V192" s="43"/>
      <c r="W192" s="43"/>
      <c r="X192" s="43"/>
      <c r="Y192" s="43"/>
      <c r="Z192" s="43"/>
      <c r="AA192" s="43"/>
      <c r="AB192" s="43"/>
      <c r="AC192" s="43"/>
      <c r="AD192" s="43"/>
      <c r="AE192" s="43"/>
      <c r="AF192" s="43"/>
      <c r="AG192" s="43"/>
      <c r="AH192" s="43"/>
      <c r="AI192" s="43"/>
      <c r="AJ192" s="43"/>
      <c r="AK192" s="43"/>
      <c r="AL192" s="43"/>
      <c r="AM192" s="43"/>
      <c r="AN192" s="43"/>
      <c r="AO192" s="43"/>
      <c r="AP192" s="43"/>
      <c r="AQ192" s="43"/>
      <c r="AR192" s="43"/>
      <c r="AS192" s="43"/>
      <c r="AT192" s="43"/>
    </row>
    <row r="193" spans="1:46" ht="12.75" customHeight="1" x14ac:dyDescent="0.2">
      <c r="A193" s="43"/>
      <c r="B193" s="43"/>
      <c r="C193" s="43"/>
      <c r="D193" s="107"/>
      <c r="E193" s="145"/>
      <c r="F193" s="145"/>
      <c r="G193" s="145"/>
      <c r="H193" s="145"/>
      <c r="I193" s="145"/>
      <c r="J193" s="145"/>
      <c r="K193" s="43"/>
      <c r="L193" s="43"/>
      <c r="M193" s="43"/>
      <c r="N193" s="43"/>
      <c r="O193" s="43"/>
      <c r="P193" s="43"/>
      <c r="Q193" s="43"/>
      <c r="R193" s="43"/>
      <c r="S193" s="43"/>
      <c r="T193" s="43"/>
      <c r="U193" s="43"/>
      <c r="V193" s="43"/>
      <c r="W193" s="43"/>
      <c r="X193" s="43"/>
      <c r="Y193" s="43"/>
      <c r="Z193" s="43"/>
      <c r="AA193" s="43"/>
      <c r="AB193" s="43"/>
      <c r="AC193" s="43"/>
      <c r="AD193" s="43"/>
      <c r="AE193" s="43"/>
      <c r="AF193" s="43"/>
      <c r="AG193" s="43"/>
      <c r="AH193" s="43"/>
      <c r="AI193" s="43"/>
      <c r="AJ193" s="43"/>
      <c r="AK193" s="43"/>
      <c r="AL193" s="43"/>
      <c r="AM193" s="43"/>
      <c r="AN193" s="43"/>
      <c r="AO193" s="43"/>
      <c r="AP193" s="43"/>
      <c r="AQ193" s="43"/>
      <c r="AR193" s="43"/>
      <c r="AS193" s="43"/>
      <c r="AT193" s="43"/>
    </row>
    <row r="194" spans="1:46" ht="12.75" customHeight="1" x14ac:dyDescent="0.2">
      <c r="A194" s="43"/>
      <c r="B194" s="43"/>
      <c r="C194" s="43"/>
      <c r="D194" s="107"/>
      <c r="E194" s="145"/>
      <c r="F194" s="145"/>
      <c r="G194" s="145"/>
      <c r="H194" s="145"/>
      <c r="I194" s="145"/>
      <c r="J194" s="145"/>
      <c r="K194" s="43"/>
      <c r="L194" s="43"/>
      <c r="M194" s="43"/>
      <c r="N194" s="43"/>
      <c r="O194" s="43"/>
      <c r="P194" s="43"/>
      <c r="Q194" s="43"/>
      <c r="R194" s="43"/>
      <c r="S194" s="43"/>
      <c r="T194" s="43"/>
      <c r="U194" s="43"/>
      <c r="V194" s="43"/>
      <c r="W194" s="43"/>
      <c r="X194" s="43"/>
      <c r="Y194" s="43"/>
      <c r="Z194" s="43"/>
      <c r="AA194" s="43"/>
      <c r="AB194" s="43"/>
      <c r="AC194" s="43"/>
      <c r="AD194" s="43"/>
      <c r="AE194" s="43"/>
      <c r="AF194" s="43"/>
      <c r="AG194" s="43"/>
      <c r="AH194" s="43"/>
      <c r="AI194" s="43"/>
      <c r="AJ194" s="43"/>
      <c r="AK194" s="43"/>
      <c r="AL194" s="43"/>
      <c r="AM194" s="43"/>
      <c r="AN194" s="43"/>
      <c r="AO194" s="43"/>
      <c r="AP194" s="43"/>
      <c r="AQ194" s="43"/>
      <c r="AR194" s="43"/>
      <c r="AS194" s="43"/>
      <c r="AT194" s="43"/>
    </row>
    <row r="195" spans="1:46" ht="12.75" customHeight="1" x14ac:dyDescent="0.2">
      <c r="A195" s="43"/>
      <c r="B195" s="43"/>
      <c r="C195" s="43"/>
      <c r="D195" s="107"/>
      <c r="E195" s="145"/>
      <c r="F195" s="145"/>
      <c r="G195" s="145"/>
      <c r="H195" s="145"/>
      <c r="I195" s="145"/>
      <c r="J195" s="145"/>
      <c r="K195" s="43"/>
      <c r="L195" s="43"/>
      <c r="M195" s="43"/>
      <c r="N195" s="43"/>
      <c r="O195" s="43"/>
      <c r="P195" s="43"/>
      <c r="Q195" s="43"/>
      <c r="R195" s="43"/>
      <c r="S195" s="43"/>
      <c r="T195" s="43"/>
      <c r="U195" s="43"/>
      <c r="V195" s="43"/>
      <c r="W195" s="43"/>
      <c r="X195" s="43"/>
      <c r="Y195" s="43"/>
      <c r="Z195" s="43"/>
      <c r="AA195" s="43"/>
      <c r="AB195" s="43"/>
      <c r="AC195" s="43"/>
      <c r="AD195" s="43"/>
      <c r="AE195" s="43"/>
      <c r="AF195" s="43"/>
      <c r="AG195" s="43"/>
      <c r="AH195" s="43"/>
      <c r="AI195" s="43"/>
      <c r="AJ195" s="43"/>
      <c r="AK195" s="43"/>
      <c r="AL195" s="43"/>
      <c r="AM195" s="43"/>
      <c r="AN195" s="43"/>
      <c r="AO195" s="43"/>
      <c r="AP195" s="43"/>
      <c r="AQ195" s="43"/>
      <c r="AR195" s="43"/>
      <c r="AS195" s="43"/>
      <c r="AT195" s="43"/>
    </row>
    <row r="196" spans="1:46" ht="12.75" customHeight="1" x14ac:dyDescent="0.2">
      <c r="A196" s="43"/>
      <c r="B196" s="43"/>
      <c r="C196" s="43"/>
      <c r="D196" s="107"/>
      <c r="E196" s="145"/>
      <c r="F196" s="145"/>
      <c r="G196" s="145"/>
      <c r="H196" s="145"/>
      <c r="I196" s="145"/>
      <c r="J196" s="145"/>
      <c r="K196" s="43"/>
      <c r="L196" s="43"/>
      <c r="M196" s="43"/>
      <c r="N196" s="43"/>
      <c r="O196" s="43"/>
      <c r="P196" s="43"/>
      <c r="Q196" s="43"/>
      <c r="R196" s="43"/>
      <c r="S196" s="43"/>
      <c r="T196" s="43"/>
      <c r="U196" s="43"/>
      <c r="V196" s="43"/>
      <c r="W196" s="43"/>
      <c r="X196" s="43"/>
      <c r="Y196" s="43"/>
      <c r="Z196" s="43"/>
      <c r="AA196" s="43"/>
      <c r="AB196" s="43"/>
      <c r="AC196" s="43"/>
      <c r="AD196" s="43"/>
      <c r="AE196" s="43"/>
      <c r="AF196" s="43"/>
      <c r="AG196" s="43"/>
      <c r="AH196" s="43"/>
      <c r="AI196" s="43"/>
      <c r="AJ196" s="43"/>
      <c r="AK196" s="43"/>
      <c r="AL196" s="43"/>
      <c r="AM196" s="43"/>
      <c r="AN196" s="43"/>
      <c r="AO196" s="43"/>
      <c r="AP196" s="43"/>
      <c r="AQ196" s="43"/>
      <c r="AR196" s="43"/>
      <c r="AS196" s="43"/>
      <c r="AT196" s="43"/>
    </row>
    <row r="197" spans="1:46" ht="12.75" customHeight="1" x14ac:dyDescent="0.2">
      <c r="A197" s="43"/>
      <c r="B197" s="43"/>
      <c r="C197" s="43"/>
      <c r="D197" s="107"/>
      <c r="E197" s="145"/>
      <c r="F197" s="145"/>
      <c r="G197" s="145"/>
      <c r="H197" s="145"/>
      <c r="I197" s="145"/>
      <c r="J197" s="145"/>
      <c r="K197" s="43"/>
      <c r="L197" s="43"/>
      <c r="M197" s="43"/>
      <c r="N197" s="43"/>
      <c r="O197" s="43"/>
      <c r="P197" s="43"/>
      <c r="Q197" s="43"/>
      <c r="R197" s="43"/>
      <c r="S197" s="43"/>
      <c r="T197" s="43"/>
      <c r="U197" s="43"/>
      <c r="V197" s="43"/>
      <c r="W197" s="43"/>
      <c r="X197" s="43"/>
      <c r="Y197" s="43"/>
      <c r="Z197" s="43"/>
      <c r="AA197" s="43"/>
      <c r="AB197" s="43"/>
      <c r="AC197" s="43"/>
      <c r="AD197" s="43"/>
      <c r="AE197" s="43"/>
      <c r="AF197" s="43"/>
      <c r="AG197" s="43"/>
      <c r="AH197" s="43"/>
      <c r="AI197" s="43"/>
      <c r="AJ197" s="43"/>
      <c r="AK197" s="43"/>
      <c r="AL197" s="43"/>
      <c r="AM197" s="43"/>
      <c r="AN197" s="43"/>
      <c r="AO197" s="43"/>
      <c r="AP197" s="43"/>
      <c r="AQ197" s="43"/>
      <c r="AR197" s="43"/>
      <c r="AS197" s="43"/>
      <c r="AT197" s="43"/>
    </row>
    <row r="198" spans="1:46" ht="12.75" customHeight="1" x14ac:dyDescent="0.2">
      <c r="A198" s="43"/>
      <c r="B198" s="43"/>
      <c r="C198" s="43"/>
      <c r="D198" s="107"/>
      <c r="E198" s="145"/>
      <c r="F198" s="145"/>
      <c r="G198" s="145"/>
      <c r="H198" s="145"/>
      <c r="I198" s="145"/>
      <c r="J198" s="145"/>
      <c r="K198" s="43"/>
      <c r="L198" s="43"/>
      <c r="M198" s="43"/>
      <c r="N198" s="43"/>
      <c r="O198" s="43"/>
      <c r="P198" s="43"/>
      <c r="Q198" s="43"/>
      <c r="R198" s="43"/>
      <c r="S198" s="43"/>
      <c r="T198" s="43"/>
      <c r="U198" s="43"/>
      <c r="V198" s="43"/>
      <c r="W198" s="43"/>
      <c r="X198" s="43"/>
      <c r="Y198" s="43"/>
      <c r="Z198" s="43"/>
      <c r="AA198" s="43"/>
      <c r="AB198" s="43"/>
      <c r="AC198" s="43"/>
      <c r="AD198" s="43"/>
      <c r="AE198" s="43"/>
      <c r="AF198" s="43"/>
      <c r="AG198" s="43"/>
      <c r="AH198" s="43"/>
      <c r="AI198" s="43"/>
      <c r="AJ198" s="43"/>
      <c r="AK198" s="43"/>
      <c r="AL198" s="43"/>
      <c r="AM198" s="43"/>
      <c r="AN198" s="43"/>
      <c r="AO198" s="43"/>
      <c r="AP198" s="43"/>
      <c r="AQ198" s="43"/>
      <c r="AR198" s="43"/>
      <c r="AS198" s="43"/>
      <c r="AT198" s="43"/>
    </row>
    <row r="199" spans="1:46" ht="12.75" customHeight="1" x14ac:dyDescent="0.2">
      <c r="A199" s="43"/>
      <c r="B199" s="43"/>
      <c r="C199" s="43"/>
      <c r="D199" s="107"/>
      <c r="E199" s="145"/>
      <c r="F199" s="145"/>
      <c r="G199" s="145"/>
      <c r="H199" s="145"/>
      <c r="I199" s="145"/>
      <c r="J199" s="145"/>
      <c r="K199" s="43"/>
      <c r="L199" s="43"/>
      <c r="M199" s="43"/>
      <c r="N199" s="43"/>
      <c r="O199" s="43"/>
      <c r="P199" s="43"/>
      <c r="Q199" s="43"/>
      <c r="R199" s="43"/>
      <c r="S199" s="43"/>
      <c r="T199" s="43"/>
      <c r="U199" s="43"/>
      <c r="V199" s="43"/>
      <c r="W199" s="43"/>
      <c r="X199" s="43"/>
      <c r="Y199" s="43"/>
      <c r="Z199" s="43"/>
      <c r="AA199" s="43"/>
      <c r="AB199" s="43"/>
      <c r="AC199" s="43"/>
      <c r="AD199" s="43"/>
      <c r="AE199" s="43"/>
      <c r="AF199" s="43"/>
      <c r="AG199" s="43"/>
      <c r="AH199" s="43"/>
      <c r="AI199" s="43"/>
      <c r="AJ199" s="43"/>
      <c r="AK199" s="43"/>
      <c r="AL199" s="43"/>
      <c r="AM199" s="43"/>
      <c r="AN199" s="43"/>
      <c r="AO199" s="43"/>
      <c r="AP199" s="43"/>
      <c r="AQ199" s="43"/>
      <c r="AR199" s="43"/>
      <c r="AS199" s="43"/>
      <c r="AT199" s="43"/>
    </row>
    <row r="200" spans="1:46" ht="12.75" customHeight="1" x14ac:dyDescent="0.2">
      <c r="A200" s="43"/>
      <c r="B200" s="43"/>
      <c r="C200" s="43"/>
      <c r="D200" s="107"/>
      <c r="E200" s="145"/>
      <c r="F200" s="145"/>
      <c r="G200" s="145"/>
      <c r="H200" s="145"/>
      <c r="I200" s="145"/>
      <c r="J200" s="145"/>
      <c r="K200" s="43"/>
      <c r="L200" s="43"/>
      <c r="M200" s="43"/>
      <c r="N200" s="43"/>
      <c r="O200" s="43"/>
      <c r="P200" s="43"/>
      <c r="Q200" s="43"/>
      <c r="R200" s="43"/>
      <c r="S200" s="43"/>
      <c r="T200" s="43"/>
      <c r="U200" s="43"/>
      <c r="V200" s="43"/>
      <c r="W200" s="43"/>
      <c r="X200" s="43"/>
      <c r="Y200" s="43"/>
      <c r="Z200" s="43"/>
      <c r="AA200" s="43"/>
      <c r="AB200" s="43"/>
      <c r="AC200" s="43"/>
      <c r="AD200" s="43"/>
      <c r="AE200" s="43"/>
      <c r="AF200" s="43"/>
      <c r="AG200" s="43"/>
      <c r="AH200" s="43"/>
      <c r="AI200" s="43"/>
      <c r="AJ200" s="43"/>
      <c r="AK200" s="43"/>
      <c r="AL200" s="43"/>
      <c r="AM200" s="43"/>
      <c r="AN200" s="43"/>
      <c r="AO200" s="43"/>
      <c r="AP200" s="43"/>
      <c r="AQ200" s="43"/>
      <c r="AR200" s="43"/>
      <c r="AS200" s="43"/>
      <c r="AT200" s="43"/>
    </row>
    <row r="201" spans="1:46" ht="12.75" customHeight="1" x14ac:dyDescent="0.2">
      <c r="A201" s="43"/>
      <c r="B201" s="43"/>
      <c r="C201" s="43"/>
      <c r="D201" s="107"/>
      <c r="E201" s="145"/>
      <c r="F201" s="145"/>
      <c r="G201" s="145"/>
      <c r="H201" s="145"/>
      <c r="I201" s="145"/>
      <c r="J201" s="145"/>
      <c r="K201" s="43"/>
      <c r="L201" s="43"/>
      <c r="M201" s="43"/>
      <c r="N201" s="43"/>
      <c r="O201" s="43"/>
      <c r="P201" s="43"/>
      <c r="Q201" s="43"/>
      <c r="R201" s="43"/>
      <c r="S201" s="43"/>
      <c r="T201" s="43"/>
      <c r="U201" s="43"/>
      <c r="V201" s="43"/>
      <c r="W201" s="43"/>
      <c r="X201" s="43"/>
      <c r="Y201" s="43"/>
      <c r="Z201" s="43"/>
      <c r="AA201" s="43"/>
      <c r="AB201" s="43"/>
      <c r="AC201" s="43"/>
      <c r="AD201" s="43"/>
      <c r="AE201" s="43"/>
      <c r="AF201" s="43"/>
      <c r="AG201" s="43"/>
      <c r="AH201" s="43"/>
      <c r="AI201" s="43"/>
      <c r="AJ201" s="43"/>
      <c r="AK201" s="43"/>
      <c r="AL201" s="43"/>
      <c r="AM201" s="43"/>
      <c r="AN201" s="43"/>
      <c r="AO201" s="43"/>
      <c r="AP201" s="43"/>
      <c r="AQ201" s="43"/>
      <c r="AR201" s="43"/>
      <c r="AS201" s="43"/>
      <c r="AT201" s="43"/>
    </row>
    <row r="202" spans="1:46" ht="12.75" customHeight="1" x14ac:dyDescent="0.2">
      <c r="A202" s="43"/>
      <c r="B202" s="43"/>
      <c r="C202" s="43"/>
      <c r="D202" s="107"/>
      <c r="E202" s="145"/>
      <c r="F202" s="145"/>
      <c r="G202" s="145"/>
      <c r="H202" s="145"/>
      <c r="I202" s="145"/>
      <c r="J202" s="145"/>
      <c r="K202" s="43"/>
      <c r="L202" s="43"/>
      <c r="M202" s="43"/>
      <c r="N202" s="43"/>
      <c r="O202" s="43"/>
      <c r="P202" s="43"/>
      <c r="Q202" s="43"/>
      <c r="R202" s="43"/>
      <c r="S202" s="43"/>
      <c r="T202" s="43"/>
      <c r="U202" s="43"/>
      <c r="V202" s="43"/>
      <c r="W202" s="43"/>
      <c r="X202" s="43"/>
      <c r="Y202" s="43"/>
      <c r="Z202" s="43"/>
      <c r="AA202" s="43"/>
      <c r="AB202" s="43"/>
      <c r="AC202" s="43"/>
      <c r="AD202" s="43"/>
      <c r="AE202" s="43"/>
      <c r="AF202" s="43"/>
      <c r="AG202" s="43"/>
      <c r="AH202" s="43"/>
      <c r="AI202" s="43"/>
      <c r="AJ202" s="43"/>
      <c r="AK202" s="43"/>
      <c r="AL202" s="43"/>
      <c r="AM202" s="43"/>
      <c r="AN202" s="43"/>
      <c r="AO202" s="43"/>
      <c r="AP202" s="43"/>
      <c r="AQ202" s="43"/>
      <c r="AR202" s="43"/>
      <c r="AS202" s="43"/>
      <c r="AT202" s="43"/>
    </row>
    <row r="203" spans="1:46" ht="12.75" customHeight="1" x14ac:dyDescent="0.2">
      <c r="A203" s="43"/>
      <c r="B203" s="43"/>
      <c r="C203" s="43"/>
      <c r="D203" s="107"/>
      <c r="E203" s="145"/>
      <c r="F203" s="145"/>
      <c r="G203" s="145"/>
      <c r="H203" s="145"/>
      <c r="I203" s="145"/>
      <c r="J203" s="145"/>
      <c r="K203" s="43"/>
      <c r="L203" s="43"/>
      <c r="M203" s="43"/>
      <c r="N203" s="43"/>
      <c r="O203" s="43"/>
      <c r="P203" s="43"/>
      <c r="Q203" s="43"/>
      <c r="R203" s="43"/>
      <c r="S203" s="43"/>
      <c r="T203" s="43"/>
      <c r="U203" s="43"/>
      <c r="V203" s="43"/>
      <c r="W203" s="43"/>
      <c r="X203" s="43"/>
      <c r="Y203" s="43"/>
      <c r="Z203" s="43"/>
      <c r="AA203" s="43"/>
      <c r="AB203" s="43"/>
      <c r="AC203" s="43"/>
      <c r="AD203" s="43"/>
      <c r="AE203" s="43"/>
      <c r="AF203" s="43"/>
      <c r="AG203" s="43"/>
      <c r="AH203" s="43"/>
      <c r="AI203" s="43"/>
      <c r="AJ203" s="43"/>
      <c r="AK203" s="43"/>
      <c r="AL203" s="43"/>
      <c r="AM203" s="43"/>
      <c r="AN203" s="43"/>
      <c r="AO203" s="43"/>
      <c r="AP203" s="43"/>
      <c r="AQ203" s="43"/>
      <c r="AR203" s="43"/>
      <c r="AS203" s="43"/>
      <c r="AT203" s="43"/>
    </row>
    <row r="204" spans="1:46" ht="12.75" customHeight="1" x14ac:dyDescent="0.2">
      <c r="A204" s="43"/>
      <c r="B204" s="43"/>
      <c r="C204" s="43"/>
      <c r="D204" s="107"/>
      <c r="E204" s="145"/>
      <c r="F204" s="145"/>
      <c r="G204" s="145"/>
      <c r="H204" s="145"/>
      <c r="I204" s="145"/>
      <c r="J204" s="145"/>
      <c r="K204" s="43"/>
      <c r="L204" s="43"/>
      <c r="M204" s="43"/>
      <c r="N204" s="43"/>
      <c r="O204" s="43"/>
      <c r="P204" s="43"/>
      <c r="Q204" s="43"/>
      <c r="R204" s="43"/>
      <c r="S204" s="43"/>
      <c r="T204" s="43"/>
      <c r="U204" s="43"/>
      <c r="V204" s="43"/>
      <c r="W204" s="43"/>
      <c r="X204" s="43"/>
      <c r="Y204" s="43"/>
      <c r="Z204" s="43"/>
      <c r="AA204" s="43"/>
      <c r="AB204" s="43"/>
      <c r="AC204" s="43"/>
      <c r="AD204" s="43"/>
      <c r="AE204" s="43"/>
      <c r="AF204" s="43"/>
      <c r="AG204" s="43"/>
      <c r="AH204" s="43"/>
      <c r="AI204" s="43"/>
      <c r="AJ204" s="43"/>
      <c r="AK204" s="43"/>
      <c r="AL204" s="43"/>
      <c r="AM204" s="43"/>
      <c r="AN204" s="43"/>
      <c r="AO204" s="43"/>
      <c r="AP204" s="43"/>
      <c r="AQ204" s="43"/>
      <c r="AR204" s="43"/>
      <c r="AS204" s="43"/>
      <c r="AT204" s="43"/>
    </row>
    <row r="205" spans="1:46" ht="12.75" customHeight="1" x14ac:dyDescent="0.2">
      <c r="A205" s="43"/>
      <c r="B205" s="43"/>
      <c r="C205" s="43"/>
      <c r="D205" s="107"/>
      <c r="E205" s="145"/>
      <c r="F205" s="145"/>
      <c r="G205" s="145"/>
      <c r="H205" s="145"/>
      <c r="I205" s="145"/>
      <c r="J205" s="145"/>
      <c r="K205" s="43"/>
      <c r="L205" s="43"/>
      <c r="M205" s="43"/>
      <c r="N205" s="43"/>
      <c r="O205" s="43"/>
      <c r="P205" s="43"/>
      <c r="Q205" s="43"/>
      <c r="R205" s="43"/>
      <c r="S205" s="43"/>
      <c r="T205" s="43"/>
      <c r="U205" s="43"/>
      <c r="V205" s="43"/>
      <c r="W205" s="43"/>
      <c r="X205" s="43"/>
      <c r="Y205" s="43"/>
      <c r="Z205" s="43"/>
      <c r="AA205" s="43"/>
      <c r="AB205" s="43"/>
      <c r="AC205" s="43"/>
      <c r="AD205" s="43"/>
      <c r="AE205" s="43"/>
      <c r="AF205" s="43"/>
      <c r="AG205" s="43"/>
      <c r="AH205" s="43"/>
      <c r="AI205" s="43"/>
      <c r="AJ205" s="43"/>
      <c r="AK205" s="43"/>
      <c r="AL205" s="43"/>
      <c r="AM205" s="43"/>
      <c r="AN205" s="43"/>
      <c r="AO205" s="43"/>
      <c r="AP205" s="43"/>
      <c r="AQ205" s="43"/>
      <c r="AR205" s="43"/>
      <c r="AS205" s="43"/>
      <c r="AT205" s="43"/>
    </row>
    <row r="206" spans="1:46" ht="12.75" customHeight="1" x14ac:dyDescent="0.2">
      <c r="A206" s="43"/>
      <c r="B206" s="43"/>
      <c r="C206" s="43"/>
      <c r="D206" s="107"/>
      <c r="E206" s="145"/>
      <c r="F206" s="145"/>
      <c r="G206" s="145"/>
      <c r="H206" s="145"/>
      <c r="I206" s="145"/>
      <c r="J206" s="145"/>
      <c r="K206" s="43"/>
      <c r="L206" s="43"/>
      <c r="M206" s="43"/>
      <c r="N206" s="43"/>
      <c r="O206" s="43"/>
      <c r="P206" s="43"/>
      <c r="Q206" s="43"/>
      <c r="R206" s="43"/>
      <c r="S206" s="43"/>
      <c r="T206" s="43"/>
      <c r="U206" s="43"/>
      <c r="V206" s="43"/>
      <c r="W206" s="43"/>
      <c r="X206" s="43"/>
      <c r="Y206" s="43"/>
      <c r="Z206" s="43"/>
      <c r="AA206" s="43"/>
      <c r="AB206" s="43"/>
      <c r="AC206" s="43"/>
      <c r="AD206" s="43"/>
      <c r="AE206" s="43"/>
      <c r="AF206" s="43"/>
      <c r="AG206" s="43"/>
      <c r="AH206" s="43"/>
      <c r="AI206" s="43"/>
      <c r="AJ206" s="43"/>
      <c r="AK206" s="43"/>
      <c r="AL206" s="43"/>
      <c r="AM206" s="43"/>
      <c r="AN206" s="43"/>
      <c r="AO206" s="43"/>
      <c r="AP206" s="43"/>
      <c r="AQ206" s="43"/>
      <c r="AR206" s="43"/>
      <c r="AS206" s="43"/>
      <c r="AT206" s="43"/>
    </row>
    <row r="207" spans="1:46" ht="12.75" customHeight="1" x14ac:dyDescent="0.2">
      <c r="A207" s="43"/>
      <c r="B207" s="43"/>
      <c r="C207" s="43"/>
      <c r="D207" s="107"/>
      <c r="E207" s="145"/>
      <c r="F207" s="145"/>
      <c r="G207" s="145"/>
      <c r="H207" s="145"/>
      <c r="I207" s="145"/>
      <c r="J207" s="145"/>
      <c r="K207" s="43"/>
      <c r="L207" s="43"/>
      <c r="M207" s="43"/>
      <c r="N207" s="43"/>
      <c r="O207" s="43"/>
      <c r="P207" s="43"/>
      <c r="Q207" s="43"/>
      <c r="R207" s="43"/>
      <c r="S207" s="43"/>
      <c r="T207" s="43"/>
      <c r="U207" s="43"/>
      <c r="V207" s="43"/>
      <c r="W207" s="43"/>
      <c r="X207" s="43"/>
      <c r="Y207" s="43"/>
      <c r="Z207" s="43"/>
      <c r="AA207" s="43"/>
      <c r="AB207" s="43"/>
      <c r="AC207" s="43"/>
      <c r="AD207" s="43"/>
      <c r="AE207" s="43"/>
      <c r="AF207" s="43"/>
      <c r="AG207" s="43"/>
      <c r="AH207" s="43"/>
      <c r="AI207" s="43"/>
      <c r="AJ207" s="43"/>
      <c r="AK207" s="43"/>
      <c r="AL207" s="43"/>
      <c r="AM207" s="43"/>
      <c r="AN207" s="43"/>
      <c r="AO207" s="43"/>
      <c r="AP207" s="43"/>
      <c r="AQ207" s="43"/>
      <c r="AR207" s="43"/>
      <c r="AS207" s="43"/>
      <c r="AT207" s="43"/>
    </row>
    <row r="208" spans="1:46" ht="12.75" customHeight="1" x14ac:dyDescent="0.2">
      <c r="A208" s="43"/>
      <c r="B208" s="43"/>
      <c r="C208" s="43"/>
      <c r="D208" s="107"/>
      <c r="E208" s="145"/>
      <c r="F208" s="145"/>
      <c r="G208" s="145"/>
      <c r="H208" s="145"/>
      <c r="I208" s="145"/>
      <c r="J208" s="145"/>
      <c r="K208" s="43"/>
      <c r="L208" s="43"/>
      <c r="M208" s="43"/>
      <c r="N208" s="43"/>
      <c r="O208" s="43"/>
      <c r="P208" s="43"/>
      <c r="Q208" s="43"/>
      <c r="R208" s="43"/>
      <c r="S208" s="43"/>
      <c r="T208" s="43"/>
      <c r="U208" s="43"/>
      <c r="V208" s="43"/>
      <c r="W208" s="43"/>
      <c r="X208" s="43"/>
      <c r="Y208" s="43"/>
      <c r="Z208" s="43"/>
      <c r="AA208" s="43"/>
      <c r="AB208" s="43"/>
      <c r="AC208" s="43"/>
      <c r="AD208" s="43"/>
      <c r="AE208" s="43"/>
      <c r="AF208" s="43"/>
      <c r="AG208" s="43"/>
      <c r="AH208" s="43"/>
      <c r="AI208" s="43"/>
      <c r="AJ208" s="43"/>
      <c r="AK208" s="43"/>
      <c r="AL208" s="43"/>
      <c r="AM208" s="43"/>
      <c r="AN208" s="43"/>
      <c r="AO208" s="43"/>
      <c r="AP208" s="43"/>
      <c r="AQ208" s="43"/>
      <c r="AR208" s="43"/>
      <c r="AS208" s="43"/>
      <c r="AT208" s="43"/>
    </row>
    <row r="209" spans="1:46" ht="12.75" customHeight="1" x14ac:dyDescent="0.2">
      <c r="A209" s="43"/>
      <c r="B209" s="43"/>
      <c r="C209" s="43"/>
      <c r="D209" s="107"/>
      <c r="E209" s="145"/>
      <c r="F209" s="145"/>
      <c r="G209" s="145"/>
      <c r="H209" s="145"/>
      <c r="I209" s="145"/>
      <c r="J209" s="145"/>
      <c r="K209" s="43"/>
      <c r="L209" s="43"/>
      <c r="M209" s="43"/>
      <c r="N209" s="43"/>
      <c r="O209" s="43"/>
      <c r="P209" s="43"/>
      <c r="Q209" s="43"/>
      <c r="R209" s="43"/>
      <c r="S209" s="43"/>
      <c r="T209" s="43"/>
      <c r="U209" s="43"/>
      <c r="V209" s="43"/>
      <c r="W209" s="43"/>
      <c r="X209" s="43"/>
      <c r="Y209" s="43"/>
      <c r="Z209" s="43"/>
      <c r="AA209" s="43"/>
      <c r="AB209" s="43"/>
      <c r="AC209" s="43"/>
      <c r="AD209" s="43"/>
      <c r="AE209" s="43"/>
      <c r="AF209" s="43"/>
      <c r="AG209" s="43"/>
      <c r="AH209" s="43"/>
      <c r="AI209" s="43"/>
      <c r="AJ209" s="43"/>
      <c r="AK209" s="43"/>
      <c r="AL209" s="43"/>
      <c r="AM209" s="43"/>
      <c r="AN209" s="43"/>
      <c r="AO209" s="43"/>
      <c r="AP209" s="43"/>
      <c r="AQ209" s="43"/>
      <c r="AR209" s="43"/>
      <c r="AS209" s="43"/>
      <c r="AT209" s="43"/>
    </row>
    <row r="210" spans="1:46" ht="12.75" customHeight="1" x14ac:dyDescent="0.2">
      <c r="A210" s="43"/>
      <c r="B210" s="43"/>
      <c r="C210" s="43"/>
      <c r="D210" s="107"/>
      <c r="E210" s="145"/>
      <c r="F210" s="145"/>
      <c r="G210" s="145"/>
      <c r="H210" s="145"/>
      <c r="I210" s="145"/>
      <c r="J210" s="145"/>
      <c r="K210" s="43"/>
      <c r="L210" s="43"/>
      <c r="M210" s="43"/>
      <c r="N210" s="43"/>
      <c r="O210" s="43"/>
      <c r="P210" s="43"/>
      <c r="Q210" s="43"/>
      <c r="R210" s="43"/>
      <c r="S210" s="43"/>
      <c r="T210" s="43"/>
      <c r="U210" s="43"/>
      <c r="V210" s="43"/>
      <c r="W210" s="43"/>
      <c r="X210" s="43"/>
      <c r="Y210" s="43"/>
      <c r="Z210" s="43"/>
      <c r="AA210" s="43"/>
      <c r="AB210" s="43"/>
      <c r="AC210" s="43"/>
      <c r="AD210" s="43"/>
      <c r="AE210" s="43"/>
      <c r="AF210" s="43"/>
      <c r="AG210" s="43"/>
      <c r="AH210" s="43"/>
      <c r="AI210" s="43"/>
      <c r="AJ210" s="43"/>
      <c r="AK210" s="43"/>
      <c r="AL210" s="43"/>
      <c r="AM210" s="43"/>
      <c r="AN210" s="43"/>
      <c r="AO210" s="43"/>
      <c r="AP210" s="43"/>
      <c r="AQ210" s="43"/>
      <c r="AR210" s="43"/>
      <c r="AS210" s="43"/>
      <c r="AT210" s="43"/>
    </row>
    <row r="211" spans="1:46" ht="12.75" customHeight="1" x14ac:dyDescent="0.2">
      <c r="A211" s="43"/>
      <c r="B211" s="43"/>
      <c r="C211" s="43"/>
      <c r="D211" s="107"/>
      <c r="E211" s="145"/>
      <c r="F211" s="145"/>
      <c r="G211" s="145"/>
      <c r="H211" s="145"/>
      <c r="I211" s="145"/>
      <c r="J211" s="145"/>
      <c r="K211" s="43"/>
      <c r="L211" s="43"/>
      <c r="M211" s="43"/>
      <c r="N211" s="43"/>
      <c r="O211" s="43"/>
      <c r="P211" s="43"/>
      <c r="Q211" s="43"/>
      <c r="R211" s="43"/>
      <c r="S211" s="43"/>
      <c r="T211" s="43"/>
      <c r="U211" s="43"/>
      <c r="V211" s="43"/>
      <c r="W211" s="43"/>
      <c r="X211" s="43"/>
      <c r="Y211" s="43"/>
      <c r="Z211" s="43"/>
      <c r="AA211" s="43"/>
      <c r="AB211" s="43"/>
      <c r="AC211" s="43"/>
      <c r="AD211" s="43"/>
      <c r="AE211" s="43"/>
      <c r="AF211" s="43"/>
      <c r="AG211" s="43"/>
      <c r="AH211" s="43"/>
      <c r="AI211" s="43"/>
      <c r="AJ211" s="43"/>
      <c r="AK211" s="43"/>
      <c r="AL211" s="43"/>
      <c r="AM211" s="43"/>
      <c r="AN211" s="43"/>
      <c r="AO211" s="43"/>
      <c r="AP211" s="43"/>
      <c r="AQ211" s="43"/>
      <c r="AR211" s="43"/>
      <c r="AS211" s="43"/>
      <c r="AT211" s="43"/>
    </row>
    <row r="212" spans="1:46" ht="12.75" customHeight="1" x14ac:dyDescent="0.2">
      <c r="A212" s="43"/>
      <c r="B212" s="43"/>
      <c r="C212" s="43"/>
      <c r="D212" s="107"/>
      <c r="E212" s="145"/>
      <c r="F212" s="145"/>
      <c r="G212" s="145"/>
      <c r="H212" s="145"/>
      <c r="I212" s="145"/>
      <c r="J212" s="145"/>
      <c r="K212" s="43"/>
      <c r="L212" s="43"/>
      <c r="M212" s="43"/>
      <c r="N212" s="43"/>
      <c r="O212" s="43"/>
      <c r="P212" s="43"/>
      <c r="Q212" s="43"/>
      <c r="R212" s="43"/>
      <c r="S212" s="43"/>
      <c r="T212" s="43"/>
      <c r="U212" s="43"/>
      <c r="V212" s="43"/>
      <c r="W212" s="43"/>
      <c r="X212" s="43"/>
      <c r="Y212" s="43"/>
      <c r="Z212" s="43"/>
      <c r="AA212" s="43"/>
      <c r="AB212" s="43"/>
      <c r="AC212" s="43"/>
      <c r="AD212" s="43"/>
      <c r="AE212" s="43"/>
      <c r="AF212" s="43"/>
      <c r="AG212" s="43"/>
      <c r="AH212" s="43"/>
      <c r="AI212" s="43"/>
      <c r="AJ212" s="43"/>
      <c r="AK212" s="43"/>
      <c r="AL212" s="43"/>
      <c r="AM212" s="43"/>
      <c r="AN212" s="43"/>
      <c r="AO212" s="43"/>
      <c r="AP212" s="43"/>
      <c r="AQ212" s="43"/>
      <c r="AR212" s="43"/>
      <c r="AS212" s="43"/>
      <c r="AT212" s="43"/>
    </row>
    <row r="213" spans="1:46" ht="12.75" customHeight="1" x14ac:dyDescent="0.2">
      <c r="A213" s="43"/>
      <c r="B213" s="43"/>
      <c r="C213" s="43"/>
      <c r="D213" s="107"/>
      <c r="E213" s="145"/>
      <c r="F213" s="145"/>
      <c r="G213" s="145"/>
      <c r="H213" s="145"/>
      <c r="I213" s="145"/>
      <c r="J213" s="145"/>
      <c r="K213" s="43"/>
      <c r="L213" s="43"/>
      <c r="M213" s="43"/>
      <c r="N213" s="43"/>
      <c r="O213" s="43"/>
      <c r="P213" s="43"/>
      <c r="Q213" s="43"/>
      <c r="R213" s="43"/>
      <c r="S213" s="43"/>
      <c r="T213" s="43"/>
      <c r="U213" s="43"/>
      <c r="V213" s="43"/>
      <c r="W213" s="43"/>
      <c r="X213" s="43"/>
      <c r="Y213" s="43"/>
      <c r="Z213" s="43"/>
      <c r="AA213" s="43"/>
      <c r="AB213" s="43"/>
      <c r="AC213" s="43"/>
      <c r="AD213" s="43"/>
      <c r="AE213" s="43"/>
      <c r="AF213" s="43"/>
      <c r="AG213" s="43"/>
      <c r="AH213" s="43"/>
      <c r="AI213" s="43"/>
      <c r="AJ213" s="43"/>
      <c r="AK213" s="43"/>
      <c r="AL213" s="43"/>
      <c r="AM213" s="43"/>
      <c r="AN213" s="43"/>
      <c r="AO213" s="43"/>
      <c r="AP213" s="43"/>
      <c r="AQ213" s="43"/>
      <c r="AR213" s="43"/>
      <c r="AS213" s="43"/>
      <c r="AT213" s="43"/>
    </row>
    <row r="214" spans="1:46" ht="12.75" customHeight="1" x14ac:dyDescent="0.2">
      <c r="A214" s="43"/>
      <c r="B214" s="43"/>
      <c r="C214" s="43"/>
      <c r="D214" s="107"/>
      <c r="E214" s="145"/>
      <c r="F214" s="145"/>
      <c r="G214" s="145"/>
      <c r="H214" s="145"/>
      <c r="I214" s="145"/>
      <c r="J214" s="145"/>
      <c r="K214" s="43"/>
      <c r="L214" s="43"/>
      <c r="M214" s="43"/>
      <c r="N214" s="43"/>
      <c r="O214" s="43"/>
      <c r="P214" s="43"/>
      <c r="Q214" s="43"/>
      <c r="R214" s="43"/>
      <c r="S214" s="43"/>
      <c r="T214" s="43"/>
      <c r="U214" s="43"/>
      <c r="V214" s="43"/>
      <c r="W214" s="43"/>
      <c r="X214" s="43"/>
      <c r="Y214" s="43"/>
      <c r="Z214" s="43"/>
      <c r="AA214" s="43"/>
      <c r="AB214" s="43"/>
      <c r="AC214" s="43"/>
      <c r="AD214" s="43"/>
      <c r="AE214" s="43"/>
      <c r="AF214" s="43"/>
      <c r="AG214" s="43"/>
      <c r="AH214" s="43"/>
      <c r="AI214" s="43"/>
      <c r="AJ214" s="43"/>
      <c r="AK214" s="43"/>
      <c r="AL214" s="43"/>
      <c r="AM214" s="43"/>
      <c r="AN214" s="43"/>
      <c r="AO214" s="43"/>
      <c r="AP214" s="43"/>
      <c r="AQ214" s="43"/>
      <c r="AR214" s="43"/>
      <c r="AS214" s="43"/>
      <c r="AT214" s="43"/>
    </row>
    <row r="215" spans="1:46" ht="12.75" customHeight="1" x14ac:dyDescent="0.2">
      <c r="A215" s="43"/>
      <c r="B215" s="43"/>
      <c r="C215" s="43"/>
      <c r="D215" s="107"/>
      <c r="E215" s="145"/>
      <c r="F215" s="145"/>
      <c r="G215" s="145"/>
      <c r="H215" s="145"/>
      <c r="I215" s="145"/>
      <c r="J215" s="145"/>
      <c r="K215" s="43"/>
      <c r="L215" s="43"/>
      <c r="M215" s="43"/>
      <c r="N215" s="43"/>
      <c r="O215" s="43"/>
      <c r="P215" s="43"/>
      <c r="Q215" s="43"/>
      <c r="R215" s="43"/>
      <c r="S215" s="43"/>
      <c r="T215" s="43"/>
      <c r="U215" s="43"/>
      <c r="V215" s="43"/>
      <c r="W215" s="43"/>
      <c r="X215" s="43"/>
      <c r="Y215" s="43"/>
      <c r="Z215" s="43"/>
      <c r="AA215" s="43"/>
      <c r="AB215" s="43"/>
      <c r="AC215" s="43"/>
      <c r="AD215" s="43"/>
      <c r="AE215" s="43"/>
      <c r="AF215" s="43"/>
      <c r="AG215" s="43"/>
      <c r="AH215" s="43"/>
      <c r="AI215" s="43"/>
      <c r="AJ215" s="43"/>
      <c r="AK215" s="43"/>
      <c r="AL215" s="43"/>
      <c r="AM215" s="43"/>
      <c r="AN215" s="43"/>
      <c r="AO215" s="43"/>
      <c r="AP215" s="43"/>
      <c r="AQ215" s="43"/>
      <c r="AR215" s="43"/>
      <c r="AS215" s="43"/>
      <c r="AT215" s="43"/>
    </row>
    <row r="216" spans="1:46" ht="12.75" customHeight="1" x14ac:dyDescent="0.2">
      <c r="A216" s="43"/>
      <c r="B216" s="43"/>
      <c r="C216" s="43"/>
      <c r="D216" s="107"/>
      <c r="E216" s="145"/>
      <c r="F216" s="145"/>
      <c r="G216" s="145"/>
      <c r="H216" s="145"/>
      <c r="I216" s="145"/>
      <c r="J216" s="145"/>
      <c r="K216" s="43"/>
      <c r="L216" s="43"/>
      <c r="M216" s="43"/>
      <c r="N216" s="43"/>
      <c r="O216" s="43"/>
      <c r="P216" s="43"/>
      <c r="Q216" s="43"/>
      <c r="R216" s="43"/>
      <c r="S216" s="43"/>
      <c r="T216" s="43"/>
      <c r="U216" s="43"/>
      <c r="V216" s="43"/>
      <c r="W216" s="43"/>
      <c r="X216" s="43"/>
      <c r="Y216" s="43"/>
      <c r="Z216" s="43"/>
      <c r="AA216" s="43"/>
      <c r="AB216" s="43"/>
      <c r="AC216" s="43"/>
      <c r="AD216" s="43"/>
      <c r="AE216" s="43"/>
      <c r="AF216" s="43"/>
      <c r="AG216" s="43"/>
      <c r="AH216" s="43"/>
      <c r="AI216" s="43"/>
      <c r="AJ216" s="43"/>
      <c r="AK216" s="43"/>
      <c r="AL216" s="43"/>
      <c r="AM216" s="43"/>
      <c r="AN216" s="43"/>
      <c r="AO216" s="43"/>
      <c r="AP216" s="43"/>
      <c r="AQ216" s="43"/>
      <c r="AR216" s="43"/>
      <c r="AS216" s="43"/>
      <c r="AT216" s="43"/>
    </row>
    <row r="217" spans="1:46" ht="12.75" customHeight="1" x14ac:dyDescent="0.2">
      <c r="A217" s="43"/>
      <c r="B217" s="43"/>
      <c r="C217" s="43"/>
      <c r="D217" s="107"/>
      <c r="E217" s="145"/>
      <c r="F217" s="145"/>
      <c r="G217" s="145"/>
      <c r="H217" s="145"/>
      <c r="I217" s="145"/>
      <c r="J217" s="145"/>
      <c r="K217" s="43"/>
      <c r="L217" s="43"/>
      <c r="M217" s="43"/>
      <c r="N217" s="43"/>
      <c r="O217" s="43"/>
      <c r="P217" s="43"/>
      <c r="Q217" s="43"/>
      <c r="R217" s="43"/>
      <c r="S217" s="43"/>
      <c r="T217" s="43"/>
      <c r="U217" s="43"/>
      <c r="V217" s="43"/>
      <c r="W217" s="43"/>
      <c r="X217" s="43"/>
      <c r="Y217" s="43"/>
      <c r="Z217" s="43"/>
      <c r="AA217" s="43"/>
      <c r="AB217" s="43"/>
      <c r="AC217" s="43"/>
      <c r="AD217" s="43"/>
      <c r="AE217" s="43"/>
      <c r="AF217" s="43"/>
      <c r="AG217" s="43"/>
      <c r="AH217" s="43"/>
      <c r="AI217" s="43"/>
      <c r="AJ217" s="43"/>
      <c r="AK217" s="43"/>
      <c r="AL217" s="43"/>
      <c r="AM217" s="43"/>
      <c r="AN217" s="43"/>
      <c r="AO217" s="43"/>
      <c r="AP217" s="43"/>
      <c r="AQ217" s="43"/>
      <c r="AR217" s="43"/>
      <c r="AS217" s="43"/>
      <c r="AT217" s="43"/>
    </row>
    <row r="218" spans="1:46" ht="12.75" customHeight="1" x14ac:dyDescent="0.2">
      <c r="A218" s="43"/>
      <c r="B218" s="43"/>
      <c r="C218" s="43"/>
      <c r="D218" s="107"/>
      <c r="E218" s="145"/>
      <c r="F218" s="145"/>
      <c r="G218" s="145"/>
      <c r="H218" s="145"/>
      <c r="I218" s="145"/>
      <c r="J218" s="145"/>
      <c r="K218" s="43"/>
      <c r="L218" s="43"/>
      <c r="M218" s="43"/>
      <c r="N218" s="43"/>
      <c r="O218" s="43"/>
      <c r="P218" s="43"/>
      <c r="Q218" s="43"/>
      <c r="R218" s="43"/>
      <c r="S218" s="43"/>
      <c r="T218" s="43"/>
      <c r="U218" s="43"/>
      <c r="V218" s="43"/>
      <c r="W218" s="43"/>
      <c r="X218" s="43"/>
      <c r="Y218" s="43"/>
      <c r="Z218" s="43"/>
      <c r="AA218" s="43"/>
      <c r="AB218" s="43"/>
      <c r="AC218" s="43"/>
      <c r="AD218" s="43"/>
      <c r="AE218" s="43"/>
      <c r="AF218" s="43"/>
      <c r="AG218" s="43"/>
      <c r="AH218" s="43"/>
      <c r="AI218" s="43"/>
      <c r="AJ218" s="43"/>
      <c r="AK218" s="43"/>
      <c r="AL218" s="43"/>
      <c r="AM218" s="43"/>
      <c r="AN218" s="43"/>
      <c r="AO218" s="43"/>
      <c r="AP218" s="43"/>
      <c r="AQ218" s="43"/>
      <c r="AR218" s="43"/>
      <c r="AS218" s="43"/>
      <c r="AT218" s="43"/>
    </row>
    <row r="219" spans="1:46" ht="12.75" customHeight="1" x14ac:dyDescent="0.2">
      <c r="A219" s="43"/>
      <c r="B219" s="43"/>
      <c r="C219" s="43"/>
      <c r="D219" s="107"/>
      <c r="E219" s="145"/>
      <c r="F219" s="145"/>
      <c r="G219" s="145"/>
      <c r="H219" s="145"/>
      <c r="I219" s="145"/>
      <c r="J219" s="145"/>
      <c r="K219" s="43"/>
      <c r="L219" s="43"/>
      <c r="M219" s="43"/>
      <c r="N219" s="43"/>
      <c r="O219" s="43"/>
      <c r="P219" s="43"/>
      <c r="Q219" s="43"/>
      <c r="R219" s="43"/>
      <c r="S219" s="43"/>
      <c r="T219" s="43"/>
      <c r="U219" s="43"/>
      <c r="V219" s="43"/>
      <c r="W219" s="43"/>
      <c r="X219" s="43"/>
      <c r="Y219" s="43"/>
      <c r="Z219" s="43"/>
      <c r="AA219" s="43"/>
      <c r="AB219" s="43"/>
      <c r="AC219" s="43"/>
      <c r="AD219" s="43"/>
      <c r="AE219" s="43"/>
      <c r="AF219" s="43"/>
      <c r="AG219" s="43"/>
      <c r="AH219" s="43"/>
      <c r="AI219" s="43"/>
      <c r="AJ219" s="43"/>
      <c r="AK219" s="43"/>
      <c r="AL219" s="43"/>
      <c r="AM219" s="43"/>
      <c r="AN219" s="43"/>
      <c r="AO219" s="43"/>
      <c r="AP219" s="43"/>
      <c r="AQ219" s="43"/>
      <c r="AR219" s="43"/>
      <c r="AS219" s="43"/>
      <c r="AT219" s="43"/>
    </row>
    <row r="220" spans="1:46" ht="12.75" customHeight="1" x14ac:dyDescent="0.2">
      <c r="A220" s="43"/>
      <c r="B220" s="43"/>
      <c r="C220" s="43"/>
      <c r="D220" s="107"/>
      <c r="E220" s="145"/>
      <c r="F220" s="145"/>
      <c r="G220" s="145"/>
      <c r="H220" s="145"/>
      <c r="I220" s="145"/>
      <c r="J220" s="145"/>
      <c r="K220" s="43"/>
      <c r="L220" s="43"/>
      <c r="M220" s="43"/>
      <c r="N220" s="43"/>
      <c r="O220" s="43"/>
      <c r="P220" s="43"/>
      <c r="Q220" s="43"/>
      <c r="R220" s="43"/>
      <c r="S220" s="43"/>
      <c r="T220" s="43"/>
      <c r="U220" s="43"/>
      <c r="V220" s="43"/>
      <c r="W220" s="43"/>
      <c r="X220" s="43"/>
      <c r="Y220" s="43"/>
      <c r="Z220" s="43"/>
      <c r="AA220" s="43"/>
      <c r="AB220" s="43"/>
      <c r="AC220" s="43"/>
      <c r="AD220" s="43"/>
      <c r="AE220" s="43"/>
      <c r="AF220" s="43"/>
      <c r="AG220" s="43"/>
      <c r="AH220" s="43"/>
      <c r="AI220" s="43"/>
      <c r="AJ220" s="43"/>
      <c r="AK220" s="43"/>
      <c r="AL220" s="43"/>
      <c r="AM220" s="43"/>
      <c r="AN220" s="43"/>
      <c r="AO220" s="43"/>
      <c r="AP220" s="43"/>
      <c r="AQ220" s="43"/>
      <c r="AR220" s="43"/>
      <c r="AS220" s="43"/>
      <c r="AT220" s="43"/>
    </row>
    <row r="221" spans="1:46" ht="12.75" customHeight="1" x14ac:dyDescent="0.2">
      <c r="A221" s="43"/>
      <c r="B221" s="43"/>
      <c r="C221" s="43"/>
      <c r="D221" s="107"/>
      <c r="E221" s="145"/>
      <c r="F221" s="145"/>
      <c r="G221" s="145"/>
      <c r="H221" s="145"/>
      <c r="I221" s="145"/>
      <c r="J221" s="145"/>
      <c r="K221" s="43"/>
      <c r="L221" s="43"/>
      <c r="M221" s="43"/>
      <c r="N221" s="43"/>
      <c r="O221" s="43"/>
      <c r="P221" s="43"/>
      <c r="Q221" s="43"/>
      <c r="R221" s="43"/>
      <c r="S221" s="43"/>
      <c r="T221" s="43"/>
      <c r="U221" s="43"/>
      <c r="V221" s="43"/>
      <c r="W221" s="43"/>
      <c r="X221" s="43"/>
      <c r="Y221" s="43"/>
      <c r="Z221" s="43"/>
      <c r="AA221" s="43"/>
      <c r="AB221" s="43"/>
      <c r="AC221" s="43"/>
      <c r="AD221" s="43"/>
      <c r="AE221" s="43"/>
      <c r="AF221" s="43"/>
      <c r="AG221" s="43"/>
      <c r="AH221" s="43"/>
      <c r="AI221" s="43"/>
      <c r="AJ221" s="43"/>
      <c r="AK221" s="43"/>
      <c r="AL221" s="43"/>
      <c r="AM221" s="43"/>
      <c r="AN221" s="43"/>
      <c r="AO221" s="43"/>
      <c r="AP221" s="43"/>
      <c r="AQ221" s="43"/>
      <c r="AR221" s="43"/>
      <c r="AS221" s="43"/>
      <c r="AT221" s="43"/>
    </row>
    <row r="222" spans="1:46" ht="12.75" customHeight="1" x14ac:dyDescent="0.2">
      <c r="A222" s="43"/>
      <c r="B222" s="43"/>
      <c r="C222" s="43"/>
      <c r="D222" s="107"/>
      <c r="E222" s="145"/>
      <c r="F222" s="145"/>
      <c r="G222" s="145"/>
      <c r="H222" s="145"/>
      <c r="I222" s="145"/>
      <c r="J222" s="145"/>
      <c r="K222" s="43"/>
      <c r="L222" s="43"/>
      <c r="M222" s="43"/>
      <c r="N222" s="43"/>
      <c r="O222" s="43"/>
      <c r="P222" s="43"/>
      <c r="Q222" s="43"/>
      <c r="R222" s="43"/>
      <c r="S222" s="43"/>
      <c r="T222" s="43"/>
      <c r="U222" s="43"/>
      <c r="V222" s="43"/>
      <c r="W222" s="43"/>
      <c r="X222" s="43"/>
      <c r="Y222" s="43"/>
      <c r="Z222" s="43"/>
      <c r="AA222" s="43"/>
      <c r="AB222" s="43"/>
      <c r="AC222" s="43"/>
      <c r="AD222" s="43"/>
      <c r="AE222" s="43"/>
      <c r="AF222" s="43"/>
      <c r="AG222" s="43"/>
      <c r="AH222" s="43"/>
      <c r="AI222" s="43"/>
      <c r="AJ222" s="43"/>
      <c r="AK222" s="43"/>
      <c r="AL222" s="43"/>
      <c r="AM222" s="43"/>
      <c r="AN222" s="43"/>
      <c r="AO222" s="43"/>
      <c r="AP222" s="43"/>
      <c r="AQ222" s="43"/>
      <c r="AR222" s="43"/>
      <c r="AS222" s="43"/>
      <c r="AT222" s="43"/>
    </row>
    <row r="223" spans="1:46" ht="12.75" customHeight="1" x14ac:dyDescent="0.2">
      <c r="A223" s="43"/>
      <c r="B223" s="43"/>
      <c r="C223" s="43"/>
      <c r="D223" s="107"/>
      <c r="E223" s="145"/>
      <c r="F223" s="145"/>
      <c r="G223" s="145"/>
      <c r="H223" s="145"/>
      <c r="I223" s="145"/>
      <c r="J223" s="145"/>
      <c r="K223" s="43"/>
      <c r="L223" s="43"/>
      <c r="M223" s="43"/>
      <c r="N223" s="43"/>
      <c r="O223" s="43"/>
      <c r="P223" s="43"/>
      <c r="Q223" s="43"/>
      <c r="R223" s="43"/>
      <c r="S223" s="43"/>
      <c r="T223" s="43"/>
      <c r="U223" s="43"/>
      <c r="V223" s="43"/>
      <c r="W223" s="43"/>
      <c r="X223" s="43"/>
      <c r="Y223" s="43"/>
      <c r="Z223" s="43"/>
      <c r="AA223" s="43"/>
      <c r="AB223" s="43"/>
      <c r="AC223" s="43"/>
      <c r="AD223" s="43"/>
      <c r="AE223" s="43"/>
      <c r="AF223" s="43"/>
      <c r="AG223" s="43"/>
      <c r="AH223" s="43"/>
      <c r="AI223" s="43"/>
      <c r="AJ223" s="43"/>
      <c r="AK223" s="43"/>
      <c r="AL223" s="43"/>
      <c r="AM223" s="43"/>
      <c r="AN223" s="43"/>
      <c r="AO223" s="43"/>
      <c r="AP223" s="43"/>
      <c r="AQ223" s="43"/>
      <c r="AR223" s="43"/>
      <c r="AS223" s="43"/>
      <c r="AT223" s="43"/>
    </row>
    <row r="224" spans="1:46" ht="12.75" customHeight="1" x14ac:dyDescent="0.2">
      <c r="A224" s="43"/>
      <c r="B224" s="43"/>
      <c r="C224" s="43"/>
      <c r="D224" s="107"/>
      <c r="E224" s="145"/>
      <c r="F224" s="145"/>
      <c r="G224" s="145"/>
      <c r="H224" s="145"/>
      <c r="I224" s="145"/>
      <c r="J224" s="145"/>
      <c r="K224" s="43"/>
      <c r="L224" s="43"/>
      <c r="M224" s="43"/>
      <c r="N224" s="43"/>
      <c r="O224" s="43"/>
      <c r="P224" s="43"/>
      <c r="Q224" s="43"/>
      <c r="R224" s="43"/>
      <c r="S224" s="43"/>
      <c r="T224" s="43"/>
      <c r="U224" s="43"/>
      <c r="V224" s="43"/>
      <c r="W224" s="43"/>
      <c r="X224" s="43"/>
      <c r="Y224" s="43"/>
      <c r="Z224" s="43"/>
      <c r="AA224" s="43"/>
      <c r="AB224" s="43"/>
      <c r="AC224" s="43"/>
      <c r="AD224" s="43"/>
      <c r="AE224" s="43"/>
      <c r="AF224" s="43"/>
      <c r="AG224" s="43"/>
      <c r="AH224" s="43"/>
      <c r="AI224" s="43"/>
      <c r="AJ224" s="43"/>
      <c r="AK224" s="43"/>
      <c r="AL224" s="43"/>
      <c r="AM224" s="43"/>
      <c r="AN224" s="43"/>
      <c r="AO224" s="43"/>
      <c r="AP224" s="43"/>
      <c r="AQ224" s="43"/>
      <c r="AR224" s="43"/>
      <c r="AS224" s="43"/>
      <c r="AT224" s="43"/>
    </row>
    <row r="225" spans="1:46" ht="12.75" customHeight="1" x14ac:dyDescent="0.2">
      <c r="A225" s="43"/>
      <c r="B225" s="43"/>
      <c r="C225" s="43"/>
      <c r="D225" s="107"/>
      <c r="E225" s="145"/>
      <c r="F225" s="145"/>
      <c r="G225" s="145"/>
      <c r="H225" s="145"/>
      <c r="I225" s="145"/>
      <c r="J225" s="145"/>
      <c r="K225" s="43"/>
      <c r="L225" s="43"/>
      <c r="M225" s="43"/>
      <c r="N225" s="43"/>
      <c r="O225" s="43"/>
      <c r="P225" s="43"/>
      <c r="Q225" s="43"/>
      <c r="R225" s="43"/>
      <c r="S225" s="43"/>
      <c r="T225" s="43"/>
      <c r="U225" s="43"/>
      <c r="V225" s="43"/>
      <c r="W225" s="43"/>
      <c r="X225" s="43"/>
      <c r="Y225" s="43"/>
      <c r="Z225" s="43"/>
      <c r="AA225" s="43"/>
      <c r="AB225" s="43"/>
      <c r="AC225" s="43"/>
      <c r="AD225" s="43"/>
      <c r="AE225" s="43"/>
      <c r="AF225" s="43"/>
      <c r="AG225" s="43"/>
      <c r="AH225" s="43"/>
      <c r="AI225" s="43"/>
      <c r="AJ225" s="43"/>
      <c r="AK225" s="43"/>
      <c r="AL225" s="43"/>
      <c r="AM225" s="43"/>
      <c r="AN225" s="43"/>
      <c r="AO225" s="43"/>
      <c r="AP225" s="43"/>
      <c r="AQ225" s="43"/>
      <c r="AR225" s="43"/>
      <c r="AS225" s="43"/>
      <c r="AT225" s="43"/>
    </row>
    <row r="226" spans="1:46" ht="12.75" customHeight="1" x14ac:dyDescent="0.2">
      <c r="A226" s="43"/>
      <c r="B226" s="43"/>
      <c r="C226" s="43"/>
      <c r="D226" s="107"/>
      <c r="E226" s="145"/>
      <c r="F226" s="145"/>
      <c r="G226" s="145"/>
      <c r="H226" s="145"/>
      <c r="I226" s="145"/>
      <c r="J226" s="145"/>
      <c r="K226" s="43"/>
      <c r="L226" s="43"/>
      <c r="M226" s="43"/>
      <c r="N226" s="43"/>
      <c r="O226" s="43"/>
      <c r="P226" s="43"/>
      <c r="Q226" s="43"/>
      <c r="R226" s="43"/>
      <c r="S226" s="43"/>
      <c r="T226" s="43"/>
      <c r="U226" s="43"/>
      <c r="V226" s="43"/>
      <c r="W226" s="43"/>
      <c r="X226" s="43"/>
      <c r="Y226" s="43"/>
      <c r="Z226" s="43"/>
      <c r="AA226" s="43"/>
      <c r="AB226" s="43"/>
      <c r="AC226" s="43"/>
      <c r="AD226" s="43"/>
      <c r="AE226" s="43"/>
      <c r="AF226" s="43"/>
      <c r="AG226" s="43"/>
      <c r="AH226" s="43"/>
      <c r="AI226" s="43"/>
      <c r="AJ226" s="43"/>
      <c r="AK226" s="43"/>
      <c r="AL226" s="43"/>
      <c r="AM226" s="43"/>
      <c r="AN226" s="43"/>
      <c r="AO226" s="43"/>
      <c r="AP226" s="43"/>
      <c r="AQ226" s="43"/>
      <c r="AR226" s="43"/>
      <c r="AS226" s="43"/>
      <c r="AT226" s="43"/>
    </row>
    <row r="227" spans="1:46" ht="12.75" customHeight="1" x14ac:dyDescent="0.2">
      <c r="A227" s="43"/>
      <c r="B227" s="43"/>
      <c r="C227" s="43"/>
      <c r="D227" s="107"/>
      <c r="E227" s="145"/>
      <c r="F227" s="145"/>
      <c r="G227" s="145"/>
      <c r="H227" s="145"/>
      <c r="I227" s="145"/>
      <c r="J227" s="145"/>
      <c r="K227" s="43"/>
      <c r="L227" s="43"/>
      <c r="M227" s="43"/>
      <c r="N227" s="43"/>
      <c r="O227" s="43"/>
      <c r="P227" s="43"/>
      <c r="Q227" s="43"/>
      <c r="R227" s="43"/>
      <c r="S227" s="43"/>
      <c r="T227" s="43"/>
      <c r="U227" s="43"/>
      <c r="V227" s="43"/>
      <c r="W227" s="43"/>
      <c r="X227" s="43"/>
      <c r="Y227" s="43"/>
      <c r="Z227" s="43"/>
      <c r="AA227" s="43"/>
      <c r="AB227" s="43"/>
      <c r="AC227" s="43"/>
      <c r="AD227" s="43"/>
      <c r="AE227" s="43"/>
      <c r="AF227" s="43"/>
      <c r="AG227" s="43"/>
      <c r="AH227" s="43"/>
      <c r="AI227" s="43"/>
      <c r="AJ227" s="43"/>
      <c r="AK227" s="43"/>
      <c r="AL227" s="43"/>
      <c r="AM227" s="43"/>
      <c r="AN227" s="43"/>
      <c r="AO227" s="43"/>
      <c r="AP227" s="43"/>
      <c r="AQ227" s="43"/>
      <c r="AR227" s="43"/>
      <c r="AS227" s="43"/>
      <c r="AT227" s="43"/>
    </row>
    <row r="228" spans="1:46" ht="12.75" customHeight="1" x14ac:dyDescent="0.2">
      <c r="A228" s="43"/>
      <c r="B228" s="43"/>
      <c r="C228" s="43"/>
      <c r="D228" s="107"/>
      <c r="E228" s="145"/>
      <c r="F228" s="145"/>
      <c r="G228" s="145"/>
      <c r="H228" s="145"/>
      <c r="I228" s="145"/>
      <c r="J228" s="145"/>
      <c r="K228" s="43"/>
      <c r="L228" s="43"/>
      <c r="M228" s="43"/>
      <c r="N228" s="43"/>
      <c r="O228" s="43"/>
      <c r="P228" s="43"/>
      <c r="Q228" s="43"/>
      <c r="R228" s="43"/>
      <c r="S228" s="43"/>
      <c r="T228" s="43"/>
      <c r="U228" s="43"/>
      <c r="V228" s="43"/>
      <c r="W228" s="43"/>
      <c r="X228" s="43"/>
      <c r="Y228" s="43"/>
      <c r="Z228" s="43"/>
      <c r="AA228" s="43"/>
      <c r="AB228" s="43"/>
      <c r="AC228" s="43"/>
      <c r="AD228" s="43"/>
      <c r="AE228" s="43"/>
      <c r="AF228" s="43"/>
      <c r="AG228" s="43"/>
      <c r="AH228" s="43"/>
      <c r="AI228" s="43"/>
      <c r="AJ228" s="43"/>
      <c r="AK228" s="43"/>
      <c r="AL228" s="43"/>
      <c r="AM228" s="43"/>
      <c r="AN228" s="43"/>
      <c r="AO228" s="43"/>
      <c r="AP228" s="43"/>
      <c r="AQ228" s="43"/>
      <c r="AR228" s="43"/>
      <c r="AS228" s="43"/>
      <c r="AT228" s="43"/>
    </row>
    <row r="229" spans="1:46" ht="12.75" customHeight="1" x14ac:dyDescent="0.2">
      <c r="A229" s="43"/>
      <c r="B229" s="43"/>
      <c r="C229" s="43"/>
      <c r="D229" s="107"/>
      <c r="E229" s="145"/>
      <c r="F229" s="145"/>
      <c r="G229" s="145"/>
      <c r="H229" s="145"/>
      <c r="I229" s="145"/>
      <c r="J229" s="145"/>
      <c r="K229" s="43"/>
      <c r="L229" s="43"/>
      <c r="M229" s="43"/>
      <c r="N229" s="43"/>
      <c r="O229" s="43"/>
      <c r="P229" s="43"/>
      <c r="Q229" s="43"/>
      <c r="R229" s="43"/>
      <c r="S229" s="43"/>
      <c r="T229" s="43"/>
      <c r="U229" s="43"/>
      <c r="V229" s="43"/>
      <c r="W229" s="43"/>
      <c r="X229" s="43"/>
      <c r="Y229" s="43"/>
      <c r="Z229" s="43"/>
      <c r="AA229" s="43"/>
      <c r="AB229" s="43"/>
      <c r="AC229" s="43"/>
      <c r="AD229" s="43"/>
      <c r="AE229" s="43"/>
      <c r="AF229" s="43"/>
      <c r="AG229" s="43"/>
      <c r="AH229" s="43"/>
      <c r="AI229" s="43"/>
      <c r="AJ229" s="43"/>
      <c r="AK229" s="43"/>
      <c r="AL229" s="43"/>
      <c r="AM229" s="43"/>
      <c r="AN229" s="43"/>
      <c r="AO229" s="43"/>
      <c r="AP229" s="43"/>
      <c r="AQ229" s="43"/>
      <c r="AR229" s="43"/>
      <c r="AS229" s="43"/>
      <c r="AT229" s="43"/>
    </row>
    <row r="230" spans="1:46" ht="12.75" customHeight="1" x14ac:dyDescent="0.2">
      <c r="A230" s="43"/>
      <c r="B230" s="43"/>
      <c r="C230" s="43"/>
      <c r="D230" s="107"/>
      <c r="E230" s="145"/>
      <c r="F230" s="145"/>
      <c r="G230" s="145"/>
      <c r="H230" s="145"/>
      <c r="I230" s="145"/>
      <c r="J230" s="145"/>
      <c r="K230" s="43"/>
      <c r="L230" s="43"/>
      <c r="M230" s="43"/>
      <c r="N230" s="43"/>
      <c r="O230" s="43"/>
      <c r="P230" s="43"/>
      <c r="Q230" s="43"/>
      <c r="R230" s="43"/>
      <c r="S230" s="43"/>
      <c r="T230" s="43"/>
      <c r="U230" s="43"/>
      <c r="V230" s="43"/>
      <c r="W230" s="43"/>
      <c r="X230" s="43"/>
      <c r="Y230" s="43"/>
      <c r="Z230" s="43"/>
      <c r="AA230" s="43"/>
      <c r="AB230" s="43"/>
      <c r="AC230" s="43"/>
      <c r="AD230" s="43"/>
      <c r="AE230" s="43"/>
      <c r="AF230" s="43"/>
      <c r="AG230" s="43"/>
      <c r="AH230" s="43"/>
      <c r="AI230" s="43"/>
      <c r="AJ230" s="43"/>
      <c r="AK230" s="43"/>
      <c r="AL230" s="43"/>
      <c r="AM230" s="43"/>
      <c r="AN230" s="43"/>
      <c r="AO230" s="43"/>
      <c r="AP230" s="43"/>
      <c r="AQ230" s="43"/>
      <c r="AR230" s="43"/>
      <c r="AS230" s="43"/>
      <c r="AT230" s="43"/>
    </row>
    <row r="231" spans="1:46" ht="12.75" customHeight="1" x14ac:dyDescent="0.2">
      <c r="A231" s="43"/>
      <c r="B231" s="43"/>
      <c r="C231" s="43"/>
      <c r="D231" s="107"/>
      <c r="E231" s="145"/>
      <c r="F231" s="145"/>
      <c r="G231" s="145"/>
      <c r="H231" s="145"/>
      <c r="I231" s="145"/>
      <c r="J231" s="145"/>
      <c r="K231" s="43"/>
      <c r="L231" s="43"/>
      <c r="M231" s="43"/>
      <c r="N231" s="43"/>
      <c r="O231" s="43"/>
      <c r="P231" s="43"/>
      <c r="Q231" s="43"/>
      <c r="R231" s="43"/>
      <c r="S231" s="43"/>
      <c r="T231" s="43"/>
      <c r="U231" s="43"/>
      <c r="V231" s="43"/>
      <c r="W231" s="43"/>
      <c r="X231" s="43"/>
      <c r="Y231" s="43"/>
      <c r="Z231" s="43"/>
      <c r="AA231" s="43"/>
      <c r="AB231" s="43"/>
      <c r="AC231" s="43"/>
      <c r="AD231" s="43"/>
      <c r="AE231" s="43"/>
      <c r="AF231" s="43"/>
      <c r="AG231" s="43"/>
      <c r="AH231" s="43"/>
      <c r="AI231" s="43"/>
      <c r="AJ231" s="43"/>
      <c r="AK231" s="43"/>
      <c r="AL231" s="43"/>
      <c r="AM231" s="43"/>
      <c r="AN231" s="43"/>
      <c r="AO231" s="43"/>
      <c r="AP231" s="43"/>
      <c r="AQ231" s="43"/>
      <c r="AR231" s="43"/>
      <c r="AS231" s="43"/>
      <c r="AT231" s="43"/>
    </row>
    <row r="232" spans="1:46" ht="12.75" customHeight="1" x14ac:dyDescent="0.2">
      <c r="A232" s="43"/>
      <c r="B232" s="43"/>
      <c r="C232" s="43"/>
      <c r="D232" s="107"/>
      <c r="E232" s="145"/>
      <c r="F232" s="145"/>
      <c r="G232" s="145"/>
      <c r="H232" s="145"/>
      <c r="I232" s="145"/>
      <c r="J232" s="145"/>
      <c r="K232" s="43"/>
      <c r="L232" s="43"/>
      <c r="M232" s="43"/>
      <c r="N232" s="43"/>
      <c r="O232" s="43"/>
      <c r="P232" s="43"/>
      <c r="Q232" s="43"/>
      <c r="R232" s="43"/>
      <c r="S232" s="43"/>
      <c r="T232" s="43"/>
      <c r="U232" s="43"/>
      <c r="V232" s="43"/>
      <c r="W232" s="43"/>
      <c r="X232" s="43"/>
      <c r="Y232" s="43"/>
      <c r="Z232" s="43"/>
      <c r="AA232" s="43"/>
      <c r="AB232" s="43"/>
      <c r="AC232" s="43"/>
      <c r="AD232" s="43"/>
      <c r="AE232" s="43"/>
      <c r="AF232" s="43"/>
      <c r="AG232" s="43"/>
      <c r="AH232" s="43"/>
      <c r="AI232" s="43"/>
      <c r="AJ232" s="43"/>
      <c r="AK232" s="43"/>
      <c r="AL232" s="43"/>
      <c r="AM232" s="43"/>
      <c r="AN232" s="43"/>
      <c r="AO232" s="43"/>
      <c r="AP232" s="43"/>
      <c r="AQ232" s="43"/>
      <c r="AR232" s="43"/>
      <c r="AS232" s="43"/>
      <c r="AT232" s="43"/>
    </row>
    <row r="233" spans="1:46" ht="12.75" customHeight="1" x14ac:dyDescent="0.2">
      <c r="A233" s="43"/>
      <c r="B233" s="43"/>
      <c r="C233" s="43"/>
      <c r="D233" s="107"/>
      <c r="E233" s="145"/>
      <c r="F233" s="145"/>
      <c r="G233" s="145"/>
      <c r="H233" s="145"/>
      <c r="I233" s="145"/>
      <c r="J233" s="145"/>
      <c r="K233" s="43"/>
      <c r="L233" s="43"/>
      <c r="M233" s="43"/>
      <c r="N233" s="43"/>
      <c r="O233" s="43"/>
      <c r="P233" s="43"/>
      <c r="Q233" s="43"/>
      <c r="R233" s="43"/>
      <c r="S233" s="43"/>
      <c r="T233" s="43"/>
      <c r="U233" s="43"/>
      <c r="V233" s="43"/>
      <c r="W233" s="43"/>
      <c r="X233" s="43"/>
      <c r="Y233" s="43"/>
      <c r="Z233" s="43"/>
      <c r="AA233" s="43"/>
      <c r="AB233" s="43"/>
      <c r="AC233" s="43"/>
      <c r="AD233" s="43"/>
      <c r="AE233" s="43"/>
      <c r="AF233" s="43"/>
      <c r="AG233" s="43"/>
      <c r="AH233" s="43"/>
      <c r="AI233" s="43"/>
      <c r="AJ233" s="43"/>
      <c r="AK233" s="43"/>
      <c r="AL233" s="43"/>
      <c r="AM233" s="43"/>
      <c r="AN233" s="43"/>
      <c r="AO233" s="43"/>
      <c r="AP233" s="43"/>
      <c r="AQ233" s="43"/>
      <c r="AR233" s="43"/>
      <c r="AS233" s="43"/>
      <c r="AT233" s="43"/>
    </row>
    <row r="234" spans="1:46" ht="12.75" customHeight="1" x14ac:dyDescent="0.2">
      <c r="A234" s="43"/>
      <c r="B234" s="43"/>
      <c r="C234" s="43"/>
      <c r="D234" s="107"/>
      <c r="E234" s="145"/>
      <c r="F234" s="145"/>
      <c r="G234" s="145"/>
      <c r="H234" s="145"/>
      <c r="I234" s="145"/>
      <c r="J234" s="145"/>
      <c r="K234" s="43"/>
      <c r="L234" s="43"/>
      <c r="M234" s="43"/>
      <c r="N234" s="43"/>
      <c r="O234" s="43"/>
      <c r="P234" s="43"/>
      <c r="Q234" s="43"/>
      <c r="R234" s="43"/>
      <c r="S234" s="43"/>
      <c r="T234" s="43"/>
      <c r="U234" s="43"/>
      <c r="V234" s="43"/>
      <c r="W234" s="43"/>
      <c r="X234" s="43"/>
      <c r="Y234" s="43"/>
      <c r="Z234" s="43"/>
      <c r="AA234" s="43"/>
      <c r="AB234" s="43"/>
      <c r="AC234" s="43"/>
      <c r="AD234" s="43"/>
      <c r="AE234" s="43"/>
      <c r="AF234" s="43"/>
      <c r="AG234" s="43"/>
      <c r="AH234" s="43"/>
      <c r="AI234" s="43"/>
      <c r="AJ234" s="43"/>
      <c r="AK234" s="43"/>
      <c r="AL234" s="43"/>
      <c r="AM234" s="43"/>
      <c r="AN234" s="43"/>
      <c r="AO234" s="43"/>
      <c r="AP234" s="43"/>
      <c r="AQ234" s="43"/>
      <c r="AR234" s="43"/>
      <c r="AS234" s="43"/>
      <c r="AT234" s="43"/>
    </row>
    <row r="235" spans="1:46" ht="12.75" customHeight="1" x14ac:dyDescent="0.2">
      <c r="A235" s="43"/>
      <c r="B235" s="43"/>
      <c r="C235" s="43"/>
      <c r="D235" s="107"/>
      <c r="E235" s="145"/>
      <c r="F235" s="145"/>
      <c r="G235" s="145"/>
      <c r="H235" s="145"/>
      <c r="I235" s="145"/>
      <c r="J235" s="145"/>
      <c r="K235" s="43"/>
      <c r="L235" s="43"/>
      <c r="M235" s="43"/>
      <c r="N235" s="43"/>
      <c r="O235" s="43"/>
      <c r="P235" s="43"/>
      <c r="Q235" s="43"/>
      <c r="R235" s="43"/>
      <c r="S235" s="43"/>
      <c r="T235" s="43"/>
      <c r="U235" s="43"/>
      <c r="V235" s="43"/>
      <c r="W235" s="43"/>
      <c r="X235" s="43"/>
      <c r="Y235" s="43"/>
      <c r="Z235" s="43"/>
      <c r="AA235" s="43"/>
      <c r="AB235" s="43"/>
      <c r="AC235" s="43"/>
      <c r="AD235" s="43"/>
      <c r="AE235" s="43"/>
      <c r="AF235" s="43"/>
      <c r="AG235" s="43"/>
      <c r="AH235" s="43"/>
      <c r="AI235" s="43"/>
      <c r="AJ235" s="43"/>
      <c r="AK235" s="43"/>
      <c r="AL235" s="43"/>
      <c r="AM235" s="43"/>
      <c r="AN235" s="43"/>
      <c r="AO235" s="43"/>
      <c r="AP235" s="43"/>
      <c r="AQ235" s="43"/>
      <c r="AR235" s="43"/>
      <c r="AS235" s="43"/>
      <c r="AT235" s="43"/>
    </row>
    <row r="236" spans="1:46" ht="12.75" customHeight="1" x14ac:dyDescent="0.2">
      <c r="A236" s="43"/>
      <c r="B236" s="43"/>
      <c r="C236" s="43"/>
      <c r="D236" s="107"/>
      <c r="E236" s="145"/>
      <c r="F236" s="145"/>
      <c r="G236" s="145"/>
      <c r="H236" s="145"/>
      <c r="I236" s="145"/>
      <c r="J236" s="145"/>
      <c r="K236" s="43"/>
      <c r="L236" s="43"/>
      <c r="M236" s="43"/>
      <c r="N236" s="43"/>
      <c r="O236" s="43"/>
      <c r="P236" s="43"/>
      <c r="Q236" s="43"/>
      <c r="R236" s="43"/>
      <c r="S236" s="43"/>
      <c r="T236" s="43"/>
      <c r="U236" s="43"/>
      <c r="V236" s="43"/>
      <c r="W236" s="43"/>
      <c r="X236" s="43"/>
      <c r="Y236" s="43"/>
      <c r="Z236" s="43"/>
      <c r="AA236" s="43"/>
      <c r="AB236" s="43"/>
      <c r="AC236" s="43"/>
      <c r="AD236" s="43"/>
      <c r="AE236" s="43"/>
      <c r="AF236" s="43"/>
      <c r="AG236" s="43"/>
      <c r="AH236" s="43"/>
      <c r="AI236" s="43"/>
      <c r="AJ236" s="43"/>
      <c r="AK236" s="43"/>
      <c r="AL236" s="43"/>
      <c r="AM236" s="43"/>
      <c r="AN236" s="43"/>
      <c r="AO236" s="43"/>
      <c r="AP236" s="43"/>
      <c r="AQ236" s="43"/>
      <c r="AR236" s="43"/>
      <c r="AS236" s="43"/>
      <c r="AT236" s="43"/>
    </row>
    <row r="237" spans="1:46" ht="12.75" customHeight="1" x14ac:dyDescent="0.2">
      <c r="A237" s="43"/>
      <c r="B237" s="43"/>
      <c r="C237" s="43"/>
      <c r="D237" s="107"/>
      <c r="E237" s="145"/>
      <c r="F237" s="145"/>
      <c r="G237" s="145"/>
      <c r="H237" s="145"/>
      <c r="I237" s="145"/>
      <c r="J237" s="145"/>
      <c r="K237" s="43"/>
      <c r="L237" s="43"/>
      <c r="M237" s="43"/>
      <c r="N237" s="43"/>
      <c r="O237" s="43"/>
      <c r="P237" s="43"/>
      <c r="Q237" s="43"/>
      <c r="R237" s="43"/>
      <c r="S237" s="43"/>
      <c r="T237" s="43"/>
      <c r="U237" s="43"/>
      <c r="V237" s="43"/>
      <c r="W237" s="43"/>
      <c r="X237" s="43"/>
      <c r="Y237" s="43"/>
      <c r="Z237" s="43"/>
      <c r="AA237" s="43"/>
      <c r="AB237" s="43"/>
      <c r="AC237" s="43"/>
      <c r="AD237" s="43"/>
      <c r="AE237" s="43"/>
      <c r="AF237" s="43"/>
      <c r="AG237" s="43"/>
      <c r="AH237" s="43"/>
      <c r="AI237" s="43"/>
      <c r="AJ237" s="43"/>
      <c r="AK237" s="43"/>
      <c r="AL237" s="43"/>
      <c r="AM237" s="43"/>
      <c r="AN237" s="43"/>
      <c r="AO237" s="43"/>
      <c r="AP237" s="43"/>
      <c r="AQ237" s="43"/>
      <c r="AR237" s="43"/>
      <c r="AS237" s="43"/>
      <c r="AT237" s="43"/>
    </row>
    <row r="238" spans="1:46" ht="12.75" customHeight="1" x14ac:dyDescent="0.2">
      <c r="A238" s="43"/>
      <c r="B238" s="43"/>
      <c r="C238" s="43"/>
      <c r="D238" s="107"/>
      <c r="E238" s="145"/>
      <c r="F238" s="145"/>
      <c r="G238" s="145"/>
      <c r="H238" s="145"/>
      <c r="I238" s="145"/>
      <c r="J238" s="145"/>
      <c r="K238" s="43"/>
      <c r="L238" s="43"/>
      <c r="M238" s="43"/>
      <c r="N238" s="43"/>
      <c r="O238" s="43"/>
      <c r="P238" s="43"/>
      <c r="Q238" s="43"/>
      <c r="R238" s="43"/>
      <c r="S238" s="43"/>
      <c r="T238" s="43"/>
      <c r="U238" s="43"/>
      <c r="V238" s="43"/>
      <c r="W238" s="43"/>
      <c r="X238" s="43"/>
      <c r="Y238" s="43"/>
      <c r="Z238" s="43"/>
      <c r="AA238" s="43"/>
      <c r="AB238" s="43"/>
      <c r="AC238" s="43"/>
      <c r="AD238" s="43"/>
      <c r="AE238" s="43"/>
      <c r="AF238" s="43"/>
      <c r="AG238" s="43"/>
      <c r="AH238" s="43"/>
      <c r="AI238" s="43"/>
      <c r="AJ238" s="43"/>
      <c r="AK238" s="43"/>
      <c r="AL238" s="43"/>
      <c r="AM238" s="43"/>
      <c r="AN238" s="43"/>
      <c r="AO238" s="43"/>
      <c r="AP238" s="43"/>
      <c r="AQ238" s="43"/>
      <c r="AR238" s="43"/>
      <c r="AS238" s="43"/>
      <c r="AT238" s="43"/>
    </row>
    <row r="239" spans="1:46" ht="12.75" customHeight="1" x14ac:dyDescent="0.2">
      <c r="A239" s="43"/>
      <c r="B239" s="43"/>
      <c r="C239" s="43"/>
      <c r="D239" s="107"/>
      <c r="E239" s="145"/>
      <c r="F239" s="145"/>
      <c r="G239" s="145"/>
      <c r="H239" s="145"/>
      <c r="I239" s="145"/>
      <c r="J239" s="145"/>
      <c r="K239" s="43"/>
      <c r="L239" s="43"/>
      <c r="M239" s="43"/>
      <c r="N239" s="43"/>
      <c r="O239" s="43"/>
      <c r="P239" s="43"/>
      <c r="Q239" s="43"/>
      <c r="R239" s="43"/>
      <c r="S239" s="43"/>
      <c r="T239" s="43"/>
      <c r="U239" s="43"/>
      <c r="V239" s="43"/>
      <c r="W239" s="43"/>
      <c r="X239" s="43"/>
      <c r="Y239" s="43"/>
      <c r="Z239" s="43"/>
      <c r="AA239" s="43"/>
      <c r="AB239" s="43"/>
      <c r="AC239" s="43"/>
      <c r="AD239" s="43"/>
      <c r="AE239" s="43"/>
      <c r="AF239" s="43"/>
      <c r="AG239" s="43"/>
      <c r="AH239" s="43"/>
      <c r="AI239" s="43"/>
      <c r="AJ239" s="43"/>
      <c r="AK239" s="43"/>
      <c r="AL239" s="43"/>
      <c r="AM239" s="43"/>
      <c r="AN239" s="43"/>
      <c r="AO239" s="43"/>
      <c r="AP239" s="43"/>
      <c r="AQ239" s="43"/>
      <c r="AR239" s="43"/>
      <c r="AS239" s="43"/>
      <c r="AT239" s="43"/>
    </row>
    <row r="240" spans="1:46" ht="12.75" customHeight="1" x14ac:dyDescent="0.2">
      <c r="A240" s="43"/>
      <c r="B240" s="43"/>
      <c r="C240" s="43"/>
      <c r="D240" s="107"/>
      <c r="E240" s="145"/>
      <c r="F240" s="145"/>
      <c r="G240" s="145"/>
      <c r="H240" s="145"/>
      <c r="I240" s="145"/>
      <c r="J240" s="145"/>
      <c r="K240" s="43"/>
      <c r="L240" s="43"/>
      <c r="M240" s="43"/>
      <c r="N240" s="43"/>
      <c r="O240" s="43"/>
      <c r="P240" s="43"/>
      <c r="Q240" s="43"/>
      <c r="R240" s="43"/>
      <c r="S240" s="43"/>
      <c r="T240" s="43"/>
      <c r="U240" s="43"/>
      <c r="V240" s="43"/>
      <c r="W240" s="43"/>
      <c r="X240" s="43"/>
      <c r="Y240" s="43"/>
      <c r="Z240" s="43"/>
      <c r="AA240" s="43"/>
      <c r="AB240" s="43"/>
      <c r="AC240" s="43"/>
      <c r="AD240" s="43"/>
      <c r="AE240" s="43"/>
      <c r="AF240" s="43"/>
      <c r="AG240" s="43"/>
      <c r="AH240" s="43"/>
      <c r="AI240" s="43"/>
      <c r="AJ240" s="43"/>
      <c r="AK240" s="43"/>
      <c r="AL240" s="43"/>
      <c r="AM240" s="43"/>
      <c r="AN240" s="43"/>
      <c r="AO240" s="43"/>
      <c r="AP240" s="43"/>
      <c r="AQ240" s="43"/>
      <c r="AR240" s="43"/>
      <c r="AS240" s="43"/>
      <c r="AT240" s="43"/>
    </row>
    <row r="241" spans="1:46" ht="12.75" customHeight="1" x14ac:dyDescent="0.2">
      <c r="A241" s="43"/>
      <c r="B241" s="43"/>
      <c r="C241" s="43"/>
      <c r="D241" s="107"/>
      <c r="E241" s="145"/>
      <c r="F241" s="145"/>
      <c r="G241" s="145"/>
      <c r="H241" s="145"/>
      <c r="I241" s="145"/>
      <c r="J241" s="145"/>
      <c r="K241" s="43"/>
      <c r="L241" s="43"/>
      <c r="M241" s="43"/>
      <c r="N241" s="43"/>
      <c r="O241" s="43"/>
      <c r="P241" s="43"/>
      <c r="Q241" s="43"/>
      <c r="R241" s="43"/>
      <c r="S241" s="43"/>
      <c r="T241" s="43"/>
      <c r="U241" s="43"/>
      <c r="V241" s="43"/>
      <c r="W241" s="43"/>
      <c r="X241" s="43"/>
      <c r="Y241" s="43"/>
      <c r="Z241" s="43"/>
      <c r="AA241" s="43"/>
      <c r="AB241" s="43"/>
      <c r="AC241" s="43"/>
      <c r="AD241" s="43"/>
      <c r="AE241" s="43"/>
      <c r="AF241" s="43"/>
      <c r="AG241" s="43"/>
      <c r="AH241" s="43"/>
      <c r="AI241" s="43"/>
      <c r="AJ241" s="43"/>
      <c r="AK241" s="43"/>
      <c r="AL241" s="43"/>
      <c r="AM241" s="43"/>
      <c r="AN241" s="43"/>
      <c r="AO241" s="43"/>
      <c r="AP241" s="43"/>
      <c r="AQ241" s="43"/>
      <c r="AR241" s="43"/>
      <c r="AS241" s="43"/>
      <c r="AT241" s="43"/>
    </row>
    <row r="242" spans="1:46" ht="12.75" customHeight="1" x14ac:dyDescent="0.2">
      <c r="A242" s="43"/>
      <c r="B242" s="43"/>
      <c r="C242" s="43"/>
      <c r="D242" s="107"/>
      <c r="E242" s="145"/>
      <c r="F242" s="145"/>
      <c r="G242" s="145"/>
      <c r="H242" s="145"/>
      <c r="I242" s="145"/>
      <c r="J242" s="145"/>
      <c r="K242" s="43"/>
      <c r="L242" s="43"/>
      <c r="M242" s="43"/>
      <c r="N242" s="43"/>
      <c r="O242" s="43"/>
      <c r="P242" s="43"/>
      <c r="Q242" s="43"/>
      <c r="R242" s="43"/>
      <c r="S242" s="43"/>
      <c r="T242" s="43"/>
      <c r="U242" s="43"/>
      <c r="V242" s="43"/>
      <c r="W242" s="43"/>
      <c r="X242" s="43"/>
      <c r="Y242" s="43"/>
      <c r="Z242" s="43"/>
      <c r="AA242" s="43"/>
      <c r="AB242" s="43"/>
      <c r="AC242" s="43"/>
      <c r="AD242" s="43"/>
      <c r="AE242" s="43"/>
      <c r="AF242" s="43"/>
      <c r="AG242" s="43"/>
      <c r="AH242" s="43"/>
      <c r="AI242" s="43"/>
      <c r="AJ242" s="43"/>
      <c r="AK242" s="43"/>
      <c r="AL242" s="43"/>
      <c r="AM242" s="43"/>
      <c r="AN242" s="43"/>
      <c r="AO242" s="43"/>
      <c r="AP242" s="43"/>
      <c r="AQ242" s="43"/>
      <c r="AR242" s="43"/>
      <c r="AS242" s="43"/>
      <c r="AT242" s="43"/>
    </row>
    <row r="243" spans="1:46" ht="12.75" customHeight="1" x14ac:dyDescent="0.2">
      <c r="A243" s="43"/>
      <c r="B243" s="43"/>
      <c r="C243" s="43"/>
      <c r="D243" s="107"/>
      <c r="E243" s="145"/>
      <c r="F243" s="145"/>
      <c r="G243" s="145"/>
      <c r="H243" s="145"/>
      <c r="I243" s="145"/>
      <c r="J243" s="145"/>
      <c r="K243" s="43"/>
      <c r="L243" s="43"/>
      <c r="M243" s="43"/>
      <c r="N243" s="43"/>
      <c r="O243" s="43"/>
      <c r="P243" s="43"/>
      <c r="Q243" s="43"/>
      <c r="R243" s="43"/>
      <c r="S243" s="43"/>
      <c r="T243" s="43"/>
      <c r="U243" s="43"/>
      <c r="V243" s="43"/>
      <c r="W243" s="43"/>
      <c r="X243" s="43"/>
      <c r="Y243" s="43"/>
      <c r="Z243" s="43"/>
      <c r="AA243" s="43"/>
      <c r="AB243" s="43"/>
      <c r="AC243" s="43"/>
      <c r="AD243" s="43"/>
      <c r="AE243" s="43"/>
      <c r="AF243" s="43"/>
      <c r="AG243" s="43"/>
      <c r="AH243" s="43"/>
      <c r="AI243" s="43"/>
      <c r="AJ243" s="43"/>
      <c r="AK243" s="43"/>
      <c r="AL243" s="43"/>
      <c r="AM243" s="43"/>
      <c r="AN243" s="43"/>
      <c r="AO243" s="43"/>
      <c r="AP243" s="43"/>
      <c r="AQ243" s="43"/>
      <c r="AR243" s="43"/>
      <c r="AS243" s="43"/>
      <c r="AT243" s="43"/>
    </row>
    <row r="244" spans="1:46" ht="12.75" customHeight="1" x14ac:dyDescent="0.2">
      <c r="A244" s="43"/>
      <c r="B244" s="43"/>
      <c r="C244" s="43"/>
      <c r="D244" s="107"/>
      <c r="E244" s="145"/>
      <c r="F244" s="145"/>
      <c r="G244" s="145"/>
      <c r="H244" s="145"/>
      <c r="I244" s="145"/>
      <c r="J244" s="145"/>
      <c r="K244" s="43"/>
      <c r="L244" s="43"/>
      <c r="M244" s="43"/>
      <c r="N244" s="43"/>
      <c r="O244" s="43"/>
      <c r="P244" s="43"/>
      <c r="Q244" s="43"/>
      <c r="R244" s="43"/>
      <c r="S244" s="43"/>
      <c r="T244" s="43"/>
      <c r="U244" s="43"/>
      <c r="V244" s="43"/>
      <c r="W244" s="43"/>
      <c r="X244" s="43"/>
      <c r="Y244" s="43"/>
      <c r="Z244" s="43"/>
      <c r="AA244" s="43"/>
      <c r="AB244" s="43"/>
      <c r="AC244" s="43"/>
      <c r="AD244" s="43"/>
      <c r="AE244" s="43"/>
      <c r="AF244" s="43"/>
      <c r="AG244" s="43"/>
      <c r="AH244" s="43"/>
      <c r="AI244" s="43"/>
      <c r="AJ244" s="43"/>
      <c r="AK244" s="43"/>
      <c r="AL244" s="43"/>
      <c r="AM244" s="43"/>
      <c r="AN244" s="43"/>
      <c r="AO244" s="43"/>
      <c r="AP244" s="43"/>
      <c r="AQ244" s="43"/>
      <c r="AR244" s="43"/>
      <c r="AS244" s="43"/>
      <c r="AT244" s="43"/>
    </row>
    <row r="245" spans="1:46" ht="12.75" customHeight="1" x14ac:dyDescent="0.2">
      <c r="A245" s="43"/>
      <c r="B245" s="43"/>
      <c r="C245" s="43"/>
      <c r="D245" s="107"/>
      <c r="E245" s="145"/>
      <c r="F245" s="145"/>
      <c r="G245" s="145"/>
      <c r="H245" s="145"/>
      <c r="I245" s="145"/>
      <c r="J245" s="145"/>
      <c r="K245" s="43"/>
      <c r="L245" s="43"/>
      <c r="M245" s="43"/>
      <c r="N245" s="43"/>
      <c r="O245" s="43"/>
      <c r="P245" s="43"/>
      <c r="Q245" s="43"/>
      <c r="R245" s="43"/>
      <c r="S245" s="43"/>
      <c r="T245" s="43"/>
      <c r="U245" s="43"/>
      <c r="V245" s="43"/>
      <c r="W245" s="43"/>
      <c r="X245" s="43"/>
      <c r="Y245" s="43"/>
      <c r="Z245" s="43"/>
      <c r="AA245" s="43"/>
      <c r="AB245" s="43"/>
      <c r="AC245" s="43"/>
      <c r="AD245" s="43"/>
      <c r="AE245" s="43"/>
      <c r="AF245" s="43"/>
      <c r="AG245" s="43"/>
      <c r="AH245" s="43"/>
      <c r="AI245" s="43"/>
      <c r="AJ245" s="43"/>
      <c r="AK245" s="43"/>
      <c r="AL245" s="43"/>
      <c r="AM245" s="43"/>
      <c r="AN245" s="43"/>
      <c r="AO245" s="43"/>
      <c r="AP245" s="43"/>
      <c r="AQ245" s="43"/>
      <c r="AR245" s="43"/>
      <c r="AS245" s="43"/>
      <c r="AT245" s="43"/>
    </row>
    <row r="246" spans="1:46" ht="12.75" customHeight="1" x14ac:dyDescent="0.2">
      <c r="A246" s="43"/>
      <c r="B246" s="43"/>
      <c r="C246" s="43"/>
      <c r="D246" s="107"/>
      <c r="E246" s="145"/>
      <c r="F246" s="145"/>
      <c r="G246" s="145"/>
      <c r="H246" s="145"/>
      <c r="I246" s="145"/>
      <c r="J246" s="145"/>
      <c r="K246" s="43"/>
      <c r="L246" s="43"/>
      <c r="M246" s="43"/>
      <c r="N246" s="43"/>
      <c r="O246" s="43"/>
      <c r="P246" s="43"/>
      <c r="Q246" s="43"/>
      <c r="R246" s="43"/>
      <c r="S246" s="43"/>
      <c r="T246" s="43"/>
      <c r="U246" s="43"/>
      <c r="V246" s="43"/>
      <c r="W246" s="43"/>
      <c r="X246" s="43"/>
      <c r="Y246" s="43"/>
      <c r="Z246" s="43"/>
      <c r="AA246" s="43"/>
      <c r="AB246" s="43"/>
      <c r="AC246" s="43"/>
      <c r="AD246" s="43"/>
      <c r="AE246" s="43"/>
      <c r="AF246" s="43"/>
      <c r="AG246" s="43"/>
      <c r="AH246" s="43"/>
      <c r="AI246" s="43"/>
      <c r="AJ246" s="43"/>
      <c r="AK246" s="43"/>
      <c r="AL246" s="43"/>
      <c r="AM246" s="43"/>
      <c r="AN246" s="43"/>
      <c r="AO246" s="43"/>
      <c r="AP246" s="43"/>
      <c r="AQ246" s="43"/>
      <c r="AR246" s="43"/>
      <c r="AS246" s="43"/>
      <c r="AT246" s="43"/>
    </row>
    <row r="247" spans="1:46" ht="12.75" customHeight="1" x14ac:dyDescent="0.2">
      <c r="A247" s="43"/>
      <c r="B247" s="43"/>
      <c r="C247" s="43"/>
      <c r="D247" s="107"/>
      <c r="E247" s="145"/>
      <c r="F247" s="145"/>
      <c r="G247" s="145"/>
      <c r="H247" s="145"/>
      <c r="I247" s="145"/>
      <c r="J247" s="145"/>
      <c r="K247" s="43"/>
      <c r="L247" s="43"/>
      <c r="M247" s="43"/>
      <c r="N247" s="43"/>
      <c r="O247" s="43"/>
      <c r="P247" s="43"/>
      <c r="Q247" s="43"/>
      <c r="R247" s="43"/>
      <c r="S247" s="43"/>
      <c r="T247" s="43"/>
      <c r="U247" s="43"/>
      <c r="V247" s="43"/>
      <c r="W247" s="43"/>
      <c r="X247" s="43"/>
      <c r="Y247" s="43"/>
      <c r="Z247" s="43"/>
      <c r="AA247" s="43"/>
      <c r="AB247" s="43"/>
      <c r="AC247" s="43"/>
      <c r="AD247" s="43"/>
      <c r="AE247" s="43"/>
      <c r="AF247" s="43"/>
      <c r="AG247" s="43"/>
      <c r="AH247" s="43"/>
      <c r="AI247" s="43"/>
      <c r="AJ247" s="43"/>
      <c r="AK247" s="43"/>
      <c r="AL247" s="43"/>
      <c r="AM247" s="43"/>
      <c r="AN247" s="43"/>
      <c r="AO247" s="43"/>
      <c r="AP247" s="43"/>
      <c r="AQ247" s="43"/>
      <c r="AR247" s="43"/>
      <c r="AS247" s="43"/>
      <c r="AT247" s="43"/>
    </row>
    <row r="248" spans="1:46" ht="12.75" customHeight="1" x14ac:dyDescent="0.2">
      <c r="A248" s="43"/>
      <c r="B248" s="43"/>
      <c r="C248" s="43"/>
      <c r="D248" s="107"/>
      <c r="E248" s="145"/>
      <c r="F248" s="145"/>
      <c r="G248" s="145"/>
      <c r="H248" s="145"/>
      <c r="I248" s="145"/>
      <c r="J248" s="145"/>
      <c r="K248" s="43"/>
      <c r="L248" s="43"/>
      <c r="M248" s="43"/>
      <c r="N248" s="43"/>
      <c r="O248" s="43"/>
      <c r="P248" s="43"/>
      <c r="Q248" s="43"/>
      <c r="R248" s="43"/>
      <c r="S248" s="43"/>
      <c r="T248" s="43"/>
      <c r="U248" s="43"/>
      <c r="V248" s="43"/>
      <c r="W248" s="43"/>
      <c r="X248" s="43"/>
      <c r="Y248" s="43"/>
      <c r="Z248" s="43"/>
      <c r="AA248" s="43"/>
      <c r="AB248" s="43"/>
      <c r="AC248" s="43"/>
      <c r="AD248" s="43"/>
      <c r="AE248" s="43"/>
      <c r="AF248" s="43"/>
      <c r="AG248" s="43"/>
      <c r="AH248" s="43"/>
      <c r="AI248" s="43"/>
      <c r="AJ248" s="43"/>
      <c r="AK248" s="43"/>
      <c r="AL248" s="43"/>
      <c r="AM248" s="43"/>
      <c r="AN248" s="43"/>
      <c r="AO248" s="43"/>
      <c r="AP248" s="43"/>
      <c r="AQ248" s="43"/>
      <c r="AR248" s="43"/>
      <c r="AS248" s="43"/>
      <c r="AT248" s="43"/>
    </row>
    <row r="249" spans="1:46" ht="12.75" customHeight="1" x14ac:dyDescent="0.2">
      <c r="A249" s="43"/>
      <c r="B249" s="43"/>
      <c r="C249" s="43"/>
      <c r="D249" s="107"/>
      <c r="E249" s="145"/>
      <c r="F249" s="145"/>
      <c r="G249" s="145"/>
      <c r="H249" s="145"/>
      <c r="I249" s="145"/>
      <c r="J249" s="145"/>
      <c r="K249" s="43"/>
      <c r="L249" s="43"/>
      <c r="M249" s="43"/>
      <c r="N249" s="43"/>
      <c r="O249" s="43"/>
      <c r="P249" s="43"/>
      <c r="Q249" s="43"/>
      <c r="R249" s="43"/>
      <c r="S249" s="43"/>
      <c r="T249" s="43"/>
      <c r="U249" s="43"/>
      <c r="V249" s="43"/>
      <c r="W249" s="43"/>
      <c r="X249" s="43"/>
      <c r="Y249" s="43"/>
      <c r="Z249" s="43"/>
      <c r="AA249" s="43"/>
      <c r="AB249" s="43"/>
      <c r="AC249" s="43"/>
      <c r="AD249" s="43"/>
      <c r="AE249" s="43"/>
      <c r="AF249" s="43"/>
      <c r="AG249" s="43"/>
      <c r="AH249" s="43"/>
      <c r="AI249" s="43"/>
      <c r="AJ249" s="43"/>
      <c r="AK249" s="43"/>
      <c r="AL249" s="43"/>
      <c r="AM249" s="43"/>
      <c r="AN249" s="43"/>
      <c r="AO249" s="43"/>
      <c r="AP249" s="43"/>
      <c r="AQ249" s="43"/>
      <c r="AR249" s="43"/>
      <c r="AS249" s="43"/>
      <c r="AT249" s="43"/>
    </row>
    <row r="250" spans="1:46" ht="12.75" customHeight="1" x14ac:dyDescent="0.2">
      <c r="A250" s="43"/>
      <c r="B250" s="43"/>
      <c r="C250" s="43"/>
      <c r="D250" s="107"/>
      <c r="E250" s="145"/>
      <c r="F250" s="145"/>
      <c r="G250" s="145"/>
      <c r="H250" s="145"/>
      <c r="I250" s="145"/>
      <c r="J250" s="145"/>
      <c r="K250" s="43"/>
      <c r="L250" s="43"/>
      <c r="M250" s="43"/>
      <c r="N250" s="43"/>
      <c r="O250" s="43"/>
      <c r="P250" s="43"/>
      <c r="Q250" s="43"/>
      <c r="R250" s="43"/>
      <c r="S250" s="43"/>
      <c r="T250" s="43"/>
      <c r="U250" s="43"/>
      <c r="V250" s="43"/>
      <c r="W250" s="43"/>
      <c r="X250" s="43"/>
      <c r="Y250" s="43"/>
      <c r="Z250" s="43"/>
      <c r="AA250" s="43"/>
      <c r="AB250" s="43"/>
      <c r="AC250" s="43"/>
      <c r="AD250" s="43"/>
      <c r="AE250" s="43"/>
      <c r="AF250" s="43"/>
      <c r="AG250" s="43"/>
      <c r="AH250" s="43"/>
      <c r="AI250" s="43"/>
      <c r="AJ250" s="43"/>
      <c r="AK250" s="43"/>
      <c r="AL250" s="43"/>
      <c r="AM250" s="43"/>
      <c r="AN250" s="43"/>
      <c r="AO250" s="43"/>
      <c r="AP250" s="43"/>
      <c r="AQ250" s="43"/>
      <c r="AR250" s="43"/>
      <c r="AS250" s="43"/>
      <c r="AT250" s="43"/>
    </row>
    <row r="251" spans="1:46" ht="12.75" customHeight="1" x14ac:dyDescent="0.2">
      <c r="A251" s="43"/>
      <c r="B251" s="43"/>
      <c r="C251" s="43"/>
      <c r="D251" s="107"/>
      <c r="E251" s="145"/>
      <c r="F251" s="145"/>
      <c r="G251" s="145"/>
      <c r="H251" s="145"/>
      <c r="I251" s="145"/>
      <c r="J251" s="145"/>
      <c r="K251" s="43"/>
      <c r="L251" s="43"/>
      <c r="M251" s="43"/>
      <c r="N251" s="43"/>
      <c r="O251" s="43"/>
      <c r="P251" s="43"/>
      <c r="Q251" s="43"/>
      <c r="R251" s="43"/>
      <c r="S251" s="43"/>
      <c r="T251" s="43"/>
      <c r="U251" s="43"/>
      <c r="V251" s="43"/>
      <c r="W251" s="43"/>
      <c r="X251" s="43"/>
      <c r="Y251" s="43"/>
      <c r="Z251" s="43"/>
      <c r="AA251" s="43"/>
      <c r="AB251" s="43"/>
      <c r="AC251" s="43"/>
      <c r="AD251" s="43"/>
      <c r="AE251" s="43"/>
      <c r="AF251" s="43"/>
      <c r="AG251" s="43"/>
      <c r="AH251" s="43"/>
      <c r="AI251" s="43"/>
      <c r="AJ251" s="43"/>
      <c r="AK251" s="43"/>
      <c r="AL251" s="43"/>
      <c r="AM251" s="43"/>
      <c r="AN251" s="43"/>
      <c r="AO251" s="43"/>
      <c r="AP251" s="43"/>
      <c r="AQ251" s="43"/>
      <c r="AR251" s="43"/>
      <c r="AS251" s="43"/>
      <c r="AT251" s="43"/>
    </row>
    <row r="252" spans="1:46" ht="12.75" customHeight="1" x14ac:dyDescent="0.2">
      <c r="A252" s="43"/>
      <c r="B252" s="43"/>
      <c r="C252" s="43"/>
      <c r="D252" s="107"/>
      <c r="E252" s="145"/>
      <c r="F252" s="145"/>
      <c r="G252" s="145"/>
      <c r="H252" s="145"/>
      <c r="I252" s="145"/>
      <c r="J252" s="145"/>
      <c r="K252" s="43"/>
      <c r="L252" s="43"/>
      <c r="M252" s="43"/>
      <c r="N252" s="43"/>
      <c r="O252" s="43"/>
      <c r="P252" s="43"/>
      <c r="Q252" s="43"/>
      <c r="R252" s="43"/>
      <c r="S252" s="43"/>
      <c r="T252" s="43"/>
      <c r="U252" s="43"/>
      <c r="V252" s="43"/>
      <c r="W252" s="43"/>
      <c r="X252" s="43"/>
      <c r="Y252" s="43"/>
      <c r="Z252" s="43"/>
      <c r="AA252" s="43"/>
      <c r="AB252" s="43"/>
      <c r="AC252" s="43"/>
      <c r="AD252" s="43"/>
      <c r="AE252" s="43"/>
      <c r="AF252" s="43"/>
      <c r="AG252" s="43"/>
      <c r="AH252" s="43"/>
      <c r="AI252" s="43"/>
      <c r="AJ252" s="43"/>
      <c r="AK252" s="43"/>
      <c r="AL252" s="43"/>
      <c r="AM252" s="43"/>
      <c r="AN252" s="43"/>
      <c r="AO252" s="43"/>
      <c r="AP252" s="43"/>
      <c r="AQ252" s="43"/>
      <c r="AR252" s="43"/>
      <c r="AS252" s="43"/>
      <c r="AT252" s="43"/>
    </row>
    <row r="253" spans="1:46" ht="12.75" customHeight="1" x14ac:dyDescent="0.2">
      <c r="A253" s="43"/>
      <c r="B253" s="43"/>
      <c r="C253" s="43"/>
      <c r="D253" s="107"/>
      <c r="E253" s="145"/>
      <c r="F253" s="145"/>
      <c r="G253" s="145"/>
      <c r="H253" s="145"/>
      <c r="I253" s="145"/>
      <c r="J253" s="145"/>
      <c r="K253" s="43"/>
      <c r="L253" s="43"/>
      <c r="M253" s="43"/>
      <c r="N253" s="43"/>
      <c r="O253" s="43"/>
      <c r="P253" s="43"/>
      <c r="Q253" s="43"/>
      <c r="R253" s="43"/>
      <c r="S253" s="43"/>
      <c r="T253" s="43"/>
      <c r="U253" s="43"/>
      <c r="V253" s="43"/>
      <c r="W253" s="43"/>
      <c r="X253" s="43"/>
      <c r="Y253" s="43"/>
      <c r="Z253" s="43"/>
      <c r="AA253" s="43"/>
      <c r="AB253" s="43"/>
      <c r="AC253" s="43"/>
      <c r="AD253" s="43"/>
      <c r="AE253" s="43"/>
      <c r="AF253" s="43"/>
      <c r="AG253" s="43"/>
      <c r="AH253" s="43"/>
      <c r="AI253" s="43"/>
      <c r="AJ253" s="43"/>
      <c r="AK253" s="43"/>
      <c r="AL253" s="43"/>
      <c r="AM253" s="43"/>
      <c r="AN253" s="43"/>
      <c r="AO253" s="43"/>
      <c r="AP253" s="43"/>
      <c r="AQ253" s="43"/>
      <c r="AR253" s="43"/>
      <c r="AS253" s="43"/>
      <c r="AT253" s="43"/>
    </row>
    <row r="254" spans="1:46" ht="12.75" customHeight="1" x14ac:dyDescent="0.2">
      <c r="A254" s="43"/>
      <c r="B254" s="43"/>
      <c r="C254" s="43"/>
      <c r="D254" s="107"/>
      <c r="E254" s="145"/>
      <c r="F254" s="145"/>
      <c r="G254" s="145"/>
      <c r="H254" s="145"/>
      <c r="I254" s="145"/>
      <c r="J254" s="145"/>
      <c r="K254" s="43"/>
      <c r="L254" s="43"/>
      <c r="M254" s="43"/>
      <c r="N254" s="43"/>
      <c r="O254" s="43"/>
      <c r="P254" s="43"/>
      <c r="Q254" s="43"/>
      <c r="R254" s="43"/>
      <c r="S254" s="43"/>
      <c r="T254" s="43"/>
      <c r="U254" s="43"/>
      <c r="V254" s="43"/>
      <c r="W254" s="43"/>
      <c r="X254" s="43"/>
      <c r="Y254" s="43"/>
      <c r="Z254" s="43"/>
      <c r="AA254" s="43"/>
      <c r="AB254" s="43"/>
      <c r="AC254" s="43"/>
      <c r="AD254" s="43"/>
      <c r="AE254" s="43"/>
      <c r="AF254" s="43"/>
      <c r="AG254" s="43"/>
      <c r="AH254" s="43"/>
      <c r="AI254" s="43"/>
      <c r="AJ254" s="43"/>
      <c r="AK254" s="43"/>
      <c r="AL254" s="43"/>
      <c r="AM254" s="43"/>
      <c r="AN254" s="43"/>
      <c r="AO254" s="43"/>
      <c r="AP254" s="43"/>
      <c r="AQ254" s="43"/>
      <c r="AR254" s="43"/>
      <c r="AS254" s="43"/>
      <c r="AT254" s="43"/>
    </row>
    <row r="255" spans="1:46" ht="12.75" customHeight="1" x14ac:dyDescent="0.2">
      <c r="A255" s="43"/>
      <c r="B255" s="43"/>
      <c r="C255" s="43"/>
      <c r="D255" s="107"/>
      <c r="E255" s="145"/>
      <c r="F255" s="145"/>
      <c r="G255" s="145"/>
      <c r="H255" s="145"/>
      <c r="I255" s="145"/>
      <c r="J255" s="145"/>
      <c r="K255" s="43"/>
      <c r="L255" s="43"/>
      <c r="M255" s="43"/>
      <c r="N255" s="43"/>
      <c r="O255" s="43"/>
      <c r="P255" s="43"/>
      <c r="Q255" s="43"/>
      <c r="R255" s="43"/>
      <c r="S255" s="43"/>
      <c r="T255" s="43"/>
      <c r="U255" s="43"/>
      <c r="V255" s="43"/>
      <c r="W255" s="43"/>
      <c r="X255" s="43"/>
      <c r="Y255" s="43"/>
      <c r="Z255" s="43"/>
      <c r="AA255" s="43"/>
      <c r="AB255" s="43"/>
      <c r="AC255" s="43"/>
      <c r="AD255" s="43"/>
      <c r="AE255" s="43"/>
      <c r="AF255" s="43"/>
      <c r="AG255" s="43"/>
      <c r="AH255" s="43"/>
      <c r="AI255" s="43"/>
      <c r="AJ255" s="43"/>
      <c r="AK255" s="43"/>
      <c r="AL255" s="43"/>
      <c r="AM255" s="43"/>
      <c r="AN255" s="43"/>
      <c r="AO255" s="43"/>
      <c r="AP255" s="43"/>
      <c r="AQ255" s="43"/>
      <c r="AR255" s="43"/>
      <c r="AS255" s="43"/>
      <c r="AT255" s="43"/>
    </row>
    <row r="256" spans="1:46" ht="12.75" customHeight="1" x14ac:dyDescent="0.2">
      <c r="A256" s="43"/>
      <c r="B256" s="43"/>
      <c r="C256" s="43"/>
      <c r="D256" s="107"/>
      <c r="E256" s="145"/>
      <c r="F256" s="145"/>
      <c r="G256" s="145"/>
      <c r="H256" s="145"/>
      <c r="I256" s="145"/>
      <c r="J256" s="145"/>
      <c r="K256" s="43"/>
      <c r="L256" s="43"/>
      <c r="M256" s="43"/>
      <c r="N256" s="43"/>
      <c r="O256" s="43"/>
      <c r="P256" s="43"/>
      <c r="Q256" s="43"/>
      <c r="R256" s="43"/>
      <c r="S256" s="43"/>
      <c r="T256" s="43"/>
      <c r="U256" s="43"/>
      <c r="V256" s="43"/>
      <c r="W256" s="43"/>
      <c r="X256" s="43"/>
      <c r="Y256" s="43"/>
      <c r="Z256" s="43"/>
      <c r="AA256" s="43"/>
      <c r="AB256" s="43"/>
      <c r="AC256" s="43"/>
      <c r="AD256" s="43"/>
      <c r="AE256" s="43"/>
      <c r="AF256" s="43"/>
      <c r="AG256" s="43"/>
      <c r="AH256" s="43"/>
      <c r="AI256" s="43"/>
      <c r="AJ256" s="43"/>
      <c r="AK256" s="43"/>
      <c r="AL256" s="43"/>
      <c r="AM256" s="43"/>
      <c r="AN256" s="43"/>
      <c r="AO256" s="43"/>
      <c r="AP256" s="43"/>
      <c r="AQ256" s="43"/>
      <c r="AR256" s="43"/>
      <c r="AS256" s="43"/>
      <c r="AT256" s="43"/>
    </row>
    <row r="257" spans="1:46" ht="12.75" customHeight="1" x14ac:dyDescent="0.2">
      <c r="A257" s="43"/>
      <c r="B257" s="43"/>
      <c r="C257" s="43"/>
      <c r="D257" s="107"/>
      <c r="E257" s="145"/>
      <c r="F257" s="145"/>
      <c r="G257" s="145"/>
      <c r="H257" s="145"/>
      <c r="I257" s="145"/>
      <c r="J257" s="145"/>
      <c r="K257" s="43"/>
      <c r="L257" s="43"/>
      <c r="M257" s="43"/>
      <c r="N257" s="43"/>
      <c r="O257" s="43"/>
      <c r="P257" s="43"/>
      <c r="Q257" s="43"/>
      <c r="R257" s="43"/>
      <c r="S257" s="43"/>
      <c r="T257" s="43"/>
      <c r="U257" s="43"/>
      <c r="V257" s="43"/>
      <c r="W257" s="43"/>
      <c r="X257" s="43"/>
      <c r="Y257" s="43"/>
      <c r="Z257" s="43"/>
      <c r="AA257" s="43"/>
      <c r="AB257" s="43"/>
      <c r="AC257" s="43"/>
      <c r="AD257" s="43"/>
      <c r="AE257" s="43"/>
      <c r="AF257" s="43"/>
      <c r="AG257" s="43"/>
      <c r="AH257" s="43"/>
      <c r="AI257" s="43"/>
      <c r="AJ257" s="43"/>
      <c r="AK257" s="43"/>
      <c r="AL257" s="43"/>
      <c r="AM257" s="43"/>
      <c r="AN257" s="43"/>
      <c r="AO257" s="43"/>
      <c r="AP257" s="43"/>
      <c r="AQ257" s="43"/>
      <c r="AR257" s="43"/>
      <c r="AS257" s="43"/>
      <c r="AT257" s="43"/>
    </row>
    <row r="258" spans="1:46" ht="12.75" customHeight="1" x14ac:dyDescent="0.2">
      <c r="A258" s="43"/>
      <c r="B258" s="43"/>
      <c r="C258" s="43"/>
      <c r="D258" s="107"/>
      <c r="E258" s="145"/>
      <c r="F258" s="145"/>
      <c r="G258" s="145"/>
      <c r="H258" s="145"/>
      <c r="I258" s="145"/>
      <c r="J258" s="145"/>
      <c r="K258" s="43"/>
      <c r="L258" s="43"/>
      <c r="M258" s="43"/>
      <c r="N258" s="43"/>
      <c r="O258" s="43"/>
      <c r="P258" s="43"/>
      <c r="Q258" s="43"/>
      <c r="R258" s="43"/>
      <c r="S258" s="43"/>
      <c r="T258" s="43"/>
      <c r="U258" s="43"/>
      <c r="V258" s="43"/>
      <c r="W258" s="43"/>
      <c r="X258" s="43"/>
      <c r="Y258" s="43"/>
      <c r="Z258" s="43"/>
      <c r="AA258" s="43"/>
      <c r="AB258" s="43"/>
      <c r="AC258" s="43"/>
      <c r="AD258" s="43"/>
      <c r="AE258" s="43"/>
      <c r="AF258" s="43"/>
      <c r="AG258" s="43"/>
      <c r="AH258" s="43"/>
      <c r="AI258" s="43"/>
      <c r="AJ258" s="43"/>
      <c r="AK258" s="43"/>
      <c r="AL258" s="43"/>
      <c r="AM258" s="43"/>
      <c r="AN258" s="43"/>
      <c r="AO258" s="43"/>
      <c r="AP258" s="43"/>
      <c r="AQ258" s="43"/>
      <c r="AR258" s="43"/>
      <c r="AS258" s="43"/>
      <c r="AT258" s="43"/>
    </row>
    <row r="259" spans="1:46" ht="12.75" customHeight="1" x14ac:dyDescent="0.2">
      <c r="A259" s="43"/>
      <c r="B259" s="43"/>
      <c r="C259" s="43"/>
      <c r="D259" s="107"/>
      <c r="E259" s="145"/>
      <c r="F259" s="145"/>
      <c r="G259" s="145"/>
      <c r="H259" s="145"/>
      <c r="I259" s="145"/>
      <c r="J259" s="145"/>
      <c r="K259" s="43"/>
      <c r="L259" s="43"/>
      <c r="M259" s="43"/>
      <c r="N259" s="43"/>
      <c r="O259" s="43"/>
      <c r="P259" s="43"/>
      <c r="Q259" s="43"/>
      <c r="R259" s="43"/>
      <c r="S259" s="43"/>
      <c r="T259" s="43"/>
      <c r="U259" s="43"/>
      <c r="V259" s="43"/>
      <c r="W259" s="43"/>
      <c r="X259" s="43"/>
      <c r="Y259" s="43"/>
      <c r="Z259" s="43"/>
      <c r="AA259" s="43"/>
      <c r="AB259" s="43"/>
      <c r="AC259" s="43"/>
      <c r="AD259" s="43"/>
      <c r="AE259" s="43"/>
      <c r="AF259" s="43"/>
      <c r="AG259" s="43"/>
      <c r="AH259" s="43"/>
      <c r="AI259" s="43"/>
      <c r="AJ259" s="43"/>
      <c r="AK259" s="43"/>
      <c r="AL259" s="43"/>
      <c r="AM259" s="43"/>
      <c r="AN259" s="43"/>
      <c r="AO259" s="43"/>
      <c r="AP259" s="43"/>
      <c r="AQ259" s="43"/>
      <c r="AR259" s="43"/>
      <c r="AS259" s="43"/>
      <c r="AT259" s="43"/>
    </row>
    <row r="260" spans="1:46" ht="12.75" customHeight="1" x14ac:dyDescent="0.2">
      <c r="A260" s="43"/>
      <c r="B260" s="43"/>
      <c r="C260" s="43"/>
      <c r="D260" s="107"/>
      <c r="E260" s="145"/>
      <c r="F260" s="145"/>
      <c r="G260" s="145"/>
      <c r="H260" s="145"/>
      <c r="I260" s="145"/>
      <c r="J260" s="145"/>
      <c r="K260" s="43"/>
      <c r="L260" s="43"/>
      <c r="M260" s="43"/>
      <c r="N260" s="43"/>
      <c r="O260" s="43"/>
      <c r="P260" s="43"/>
      <c r="Q260" s="43"/>
      <c r="R260" s="43"/>
      <c r="S260" s="43"/>
      <c r="T260" s="43"/>
      <c r="U260" s="43"/>
      <c r="V260" s="43"/>
      <c r="W260" s="43"/>
      <c r="X260" s="43"/>
      <c r="Y260" s="43"/>
      <c r="Z260" s="43"/>
      <c r="AA260" s="43"/>
      <c r="AB260" s="43"/>
      <c r="AC260" s="43"/>
      <c r="AD260" s="43"/>
      <c r="AE260" s="43"/>
      <c r="AF260" s="43"/>
      <c r="AG260" s="43"/>
      <c r="AH260" s="43"/>
      <c r="AI260" s="43"/>
      <c r="AJ260" s="43"/>
      <c r="AK260" s="43"/>
      <c r="AL260" s="43"/>
      <c r="AM260" s="43"/>
      <c r="AN260" s="43"/>
      <c r="AO260" s="43"/>
      <c r="AP260" s="43"/>
      <c r="AQ260" s="43"/>
      <c r="AR260" s="43"/>
      <c r="AS260" s="43"/>
      <c r="AT260" s="43"/>
    </row>
    <row r="261" spans="1:46" ht="12.75" customHeight="1" x14ac:dyDescent="0.2">
      <c r="A261" s="43"/>
      <c r="B261" s="43"/>
      <c r="C261" s="43"/>
      <c r="D261" s="107"/>
      <c r="E261" s="145"/>
      <c r="F261" s="145"/>
      <c r="G261" s="145"/>
      <c r="H261" s="145"/>
      <c r="I261" s="145"/>
      <c r="J261" s="145"/>
      <c r="K261" s="43"/>
      <c r="L261" s="43"/>
      <c r="M261" s="43"/>
      <c r="N261" s="43"/>
      <c r="O261" s="43"/>
      <c r="P261" s="43"/>
      <c r="Q261" s="43"/>
      <c r="R261" s="43"/>
      <c r="S261" s="43"/>
      <c r="T261" s="43"/>
      <c r="U261" s="43"/>
      <c r="V261" s="43"/>
      <c r="W261" s="43"/>
      <c r="X261" s="43"/>
      <c r="Y261" s="43"/>
      <c r="Z261" s="43"/>
      <c r="AA261" s="43"/>
      <c r="AB261" s="43"/>
      <c r="AC261" s="43"/>
      <c r="AD261" s="43"/>
      <c r="AE261" s="43"/>
      <c r="AF261" s="43"/>
      <c r="AG261" s="43"/>
      <c r="AH261" s="43"/>
      <c r="AI261" s="43"/>
      <c r="AJ261" s="43"/>
      <c r="AK261" s="43"/>
      <c r="AL261" s="43"/>
      <c r="AM261" s="43"/>
      <c r="AN261" s="43"/>
      <c r="AO261" s="43"/>
      <c r="AP261" s="43"/>
      <c r="AQ261" s="43"/>
      <c r="AR261" s="43"/>
      <c r="AS261" s="43"/>
      <c r="AT261" s="43"/>
    </row>
    <row r="262" spans="1:46" ht="12.75" customHeight="1" x14ac:dyDescent="0.2">
      <c r="A262" s="43"/>
      <c r="B262" s="43"/>
      <c r="C262" s="43"/>
      <c r="D262" s="107"/>
      <c r="E262" s="145"/>
      <c r="F262" s="145"/>
      <c r="G262" s="145"/>
      <c r="H262" s="145"/>
      <c r="I262" s="145"/>
      <c r="J262" s="145"/>
      <c r="K262" s="43"/>
      <c r="L262" s="43"/>
      <c r="M262" s="43"/>
      <c r="N262" s="43"/>
      <c r="O262" s="43"/>
      <c r="P262" s="43"/>
      <c r="Q262" s="43"/>
      <c r="R262" s="43"/>
      <c r="S262" s="43"/>
      <c r="T262" s="43"/>
      <c r="U262" s="43"/>
      <c r="V262" s="43"/>
      <c r="W262" s="43"/>
      <c r="X262" s="43"/>
      <c r="Y262" s="43"/>
      <c r="Z262" s="43"/>
      <c r="AA262" s="43"/>
      <c r="AB262" s="43"/>
      <c r="AC262" s="43"/>
      <c r="AD262" s="43"/>
      <c r="AE262" s="43"/>
      <c r="AF262" s="43"/>
      <c r="AG262" s="43"/>
      <c r="AH262" s="43"/>
      <c r="AI262" s="43"/>
      <c r="AJ262" s="43"/>
      <c r="AK262" s="43"/>
      <c r="AL262" s="43"/>
      <c r="AM262" s="43"/>
      <c r="AN262" s="43"/>
      <c r="AO262" s="43"/>
      <c r="AP262" s="43"/>
      <c r="AQ262" s="43"/>
      <c r="AR262" s="43"/>
      <c r="AS262" s="43"/>
      <c r="AT262" s="43"/>
    </row>
    <row r="263" spans="1:46" ht="12.75" customHeight="1" x14ac:dyDescent="0.2">
      <c r="A263" s="43"/>
      <c r="B263" s="43"/>
      <c r="C263" s="43"/>
      <c r="D263" s="107"/>
      <c r="E263" s="145"/>
      <c r="F263" s="145"/>
      <c r="G263" s="145"/>
      <c r="H263" s="145"/>
      <c r="I263" s="145"/>
      <c r="J263" s="145"/>
      <c r="K263" s="43"/>
      <c r="L263" s="43"/>
      <c r="M263" s="43"/>
      <c r="N263" s="43"/>
      <c r="O263" s="43"/>
      <c r="P263" s="43"/>
      <c r="Q263" s="43"/>
      <c r="R263" s="43"/>
      <c r="S263" s="43"/>
      <c r="T263" s="43"/>
      <c r="U263" s="43"/>
      <c r="V263" s="43"/>
      <c r="W263" s="43"/>
      <c r="X263" s="43"/>
      <c r="Y263" s="43"/>
      <c r="Z263" s="43"/>
      <c r="AA263" s="43"/>
      <c r="AB263" s="43"/>
      <c r="AC263" s="43"/>
      <c r="AD263" s="43"/>
      <c r="AE263" s="43"/>
      <c r="AF263" s="43"/>
      <c r="AG263" s="43"/>
      <c r="AH263" s="43"/>
      <c r="AI263" s="43"/>
      <c r="AJ263" s="43"/>
      <c r="AK263" s="43"/>
      <c r="AL263" s="43"/>
      <c r="AM263" s="43"/>
      <c r="AN263" s="43"/>
      <c r="AO263" s="43"/>
      <c r="AP263" s="43"/>
      <c r="AQ263" s="43"/>
      <c r="AR263" s="43"/>
      <c r="AS263" s="43"/>
      <c r="AT263" s="43"/>
    </row>
    <row r="264" spans="1:46" ht="12.75" customHeight="1" x14ac:dyDescent="0.2">
      <c r="A264" s="43"/>
      <c r="B264" s="43"/>
      <c r="C264" s="43"/>
      <c r="D264" s="107"/>
      <c r="E264" s="145"/>
      <c r="F264" s="145"/>
      <c r="G264" s="145"/>
      <c r="H264" s="145"/>
      <c r="I264" s="145"/>
      <c r="J264" s="145"/>
      <c r="K264" s="43"/>
      <c r="L264" s="43"/>
      <c r="M264" s="43"/>
      <c r="N264" s="43"/>
      <c r="O264" s="43"/>
      <c r="P264" s="43"/>
      <c r="Q264" s="43"/>
      <c r="R264" s="43"/>
      <c r="S264" s="43"/>
      <c r="T264" s="43"/>
      <c r="U264" s="43"/>
      <c r="V264" s="43"/>
      <c r="W264" s="43"/>
      <c r="X264" s="43"/>
      <c r="Y264" s="43"/>
      <c r="Z264" s="43"/>
      <c r="AA264" s="43"/>
      <c r="AB264" s="43"/>
      <c r="AC264" s="43"/>
      <c r="AD264" s="43"/>
      <c r="AE264" s="43"/>
      <c r="AF264" s="43"/>
      <c r="AG264" s="43"/>
      <c r="AH264" s="43"/>
      <c r="AI264" s="43"/>
      <c r="AJ264" s="43"/>
      <c r="AK264" s="43"/>
      <c r="AL264" s="43"/>
      <c r="AM264" s="43"/>
      <c r="AN264" s="43"/>
      <c r="AO264" s="43"/>
      <c r="AP264" s="43"/>
      <c r="AQ264" s="43"/>
      <c r="AR264" s="43"/>
      <c r="AS264" s="43"/>
      <c r="AT264" s="43"/>
    </row>
    <row r="265" spans="1:46" ht="12.75" customHeight="1" x14ac:dyDescent="0.2">
      <c r="A265" s="43"/>
      <c r="B265" s="43"/>
      <c r="C265" s="43"/>
      <c r="D265" s="107"/>
      <c r="E265" s="145"/>
      <c r="F265" s="145"/>
      <c r="G265" s="145"/>
      <c r="H265" s="145"/>
      <c r="I265" s="145"/>
      <c r="J265" s="145"/>
      <c r="K265" s="43"/>
      <c r="L265" s="43"/>
      <c r="M265" s="43"/>
      <c r="N265" s="43"/>
      <c r="O265" s="43"/>
      <c r="P265" s="43"/>
      <c r="Q265" s="43"/>
      <c r="R265" s="43"/>
      <c r="S265" s="43"/>
      <c r="T265" s="43"/>
      <c r="U265" s="43"/>
      <c r="V265" s="43"/>
      <c r="W265" s="43"/>
      <c r="X265" s="43"/>
      <c r="Y265" s="43"/>
      <c r="Z265" s="43"/>
      <c r="AA265" s="43"/>
      <c r="AB265" s="43"/>
      <c r="AC265" s="43"/>
      <c r="AD265" s="43"/>
      <c r="AE265" s="43"/>
      <c r="AF265" s="43"/>
      <c r="AG265" s="43"/>
      <c r="AH265" s="43"/>
      <c r="AI265" s="43"/>
      <c r="AJ265" s="43"/>
      <c r="AK265" s="43"/>
      <c r="AL265" s="43"/>
      <c r="AM265" s="43"/>
      <c r="AN265" s="43"/>
      <c r="AO265" s="43"/>
      <c r="AP265" s="43"/>
      <c r="AQ265" s="43"/>
      <c r="AR265" s="43"/>
      <c r="AS265" s="43"/>
      <c r="AT265" s="43"/>
    </row>
    <row r="266" spans="1:46" ht="12.75" customHeight="1" x14ac:dyDescent="0.2">
      <c r="A266" s="43"/>
      <c r="B266" s="43"/>
      <c r="C266" s="43"/>
      <c r="D266" s="107"/>
      <c r="E266" s="145"/>
      <c r="F266" s="145"/>
      <c r="G266" s="145"/>
      <c r="H266" s="145"/>
      <c r="I266" s="145"/>
      <c r="J266" s="145"/>
      <c r="K266" s="43"/>
      <c r="L266" s="43"/>
      <c r="M266" s="43"/>
      <c r="N266" s="43"/>
      <c r="O266" s="43"/>
      <c r="P266" s="43"/>
      <c r="Q266" s="43"/>
      <c r="R266" s="43"/>
      <c r="S266" s="43"/>
      <c r="T266" s="43"/>
      <c r="U266" s="43"/>
      <c r="V266" s="43"/>
      <c r="W266" s="43"/>
      <c r="X266" s="43"/>
      <c r="Y266" s="43"/>
      <c r="Z266" s="43"/>
      <c r="AA266" s="43"/>
      <c r="AB266" s="43"/>
      <c r="AC266" s="43"/>
      <c r="AD266" s="43"/>
      <c r="AE266" s="43"/>
      <c r="AF266" s="43"/>
      <c r="AG266" s="43"/>
      <c r="AH266" s="43"/>
      <c r="AI266" s="43"/>
      <c r="AJ266" s="43"/>
      <c r="AK266" s="43"/>
      <c r="AL266" s="43"/>
      <c r="AM266" s="43"/>
      <c r="AN266" s="43"/>
      <c r="AO266" s="43"/>
      <c r="AP266" s="43"/>
      <c r="AQ266" s="43"/>
      <c r="AR266" s="43"/>
      <c r="AS266" s="43"/>
      <c r="AT266" s="43"/>
    </row>
    <row r="267" spans="1:46" ht="12.75" customHeight="1" x14ac:dyDescent="0.2">
      <c r="A267" s="43"/>
      <c r="B267" s="43"/>
      <c r="C267" s="43"/>
      <c r="D267" s="107"/>
      <c r="E267" s="145"/>
      <c r="F267" s="145"/>
      <c r="G267" s="145"/>
      <c r="H267" s="145"/>
      <c r="I267" s="145"/>
      <c r="J267" s="145"/>
      <c r="K267" s="43"/>
      <c r="L267" s="43"/>
      <c r="M267" s="43"/>
      <c r="N267" s="43"/>
      <c r="O267" s="43"/>
      <c r="P267" s="43"/>
      <c r="Q267" s="43"/>
      <c r="R267" s="43"/>
      <c r="S267" s="43"/>
      <c r="T267" s="43"/>
      <c r="U267" s="43"/>
      <c r="V267" s="43"/>
      <c r="W267" s="43"/>
      <c r="X267" s="43"/>
      <c r="Y267" s="43"/>
      <c r="Z267" s="43"/>
      <c r="AA267" s="43"/>
      <c r="AB267" s="43"/>
      <c r="AC267" s="43"/>
      <c r="AD267" s="43"/>
      <c r="AE267" s="43"/>
      <c r="AF267" s="43"/>
      <c r="AG267" s="43"/>
      <c r="AH267" s="43"/>
      <c r="AI267" s="43"/>
      <c r="AJ267" s="43"/>
      <c r="AK267" s="43"/>
      <c r="AL267" s="43"/>
      <c r="AM267" s="43"/>
      <c r="AN267" s="43"/>
      <c r="AO267" s="43"/>
      <c r="AP267" s="43"/>
      <c r="AQ267" s="43"/>
      <c r="AR267" s="43"/>
      <c r="AS267" s="43"/>
      <c r="AT267" s="43"/>
    </row>
    <row r="268" spans="1:46" ht="12.75" customHeight="1" x14ac:dyDescent="0.2">
      <c r="A268" s="43"/>
      <c r="B268" s="43"/>
      <c r="C268" s="43"/>
      <c r="D268" s="107"/>
      <c r="E268" s="145"/>
      <c r="F268" s="145"/>
      <c r="G268" s="145"/>
      <c r="H268" s="145"/>
      <c r="I268" s="145"/>
      <c r="J268" s="145"/>
      <c r="K268" s="43"/>
      <c r="L268" s="43"/>
      <c r="M268" s="43"/>
      <c r="N268" s="43"/>
      <c r="O268" s="43"/>
      <c r="P268" s="43"/>
      <c r="Q268" s="43"/>
      <c r="R268" s="43"/>
      <c r="S268" s="43"/>
      <c r="T268" s="43"/>
      <c r="U268" s="43"/>
      <c r="V268" s="43"/>
      <c r="W268" s="43"/>
      <c r="X268" s="43"/>
      <c r="Y268" s="43"/>
      <c r="Z268" s="43"/>
      <c r="AA268" s="43"/>
      <c r="AB268" s="43"/>
      <c r="AC268" s="43"/>
      <c r="AD268" s="43"/>
      <c r="AE268" s="43"/>
      <c r="AF268" s="43"/>
      <c r="AG268" s="43"/>
      <c r="AH268" s="43"/>
      <c r="AI268" s="43"/>
      <c r="AJ268" s="43"/>
      <c r="AK268" s="43"/>
      <c r="AL268" s="43"/>
      <c r="AM268" s="43"/>
      <c r="AN268" s="43"/>
      <c r="AO268" s="43"/>
      <c r="AP268" s="43"/>
      <c r="AQ268" s="43"/>
      <c r="AR268" s="43"/>
      <c r="AS268" s="43"/>
      <c r="AT268" s="43"/>
    </row>
    <row r="269" spans="1:46" ht="12.75" customHeight="1" x14ac:dyDescent="0.2">
      <c r="A269" s="43"/>
      <c r="B269" s="43"/>
      <c r="C269" s="43"/>
      <c r="D269" s="107"/>
      <c r="E269" s="145"/>
      <c r="F269" s="145"/>
      <c r="G269" s="145"/>
      <c r="H269" s="145"/>
      <c r="I269" s="145"/>
      <c r="J269" s="145"/>
      <c r="K269" s="43"/>
      <c r="L269" s="43"/>
      <c r="M269" s="43"/>
      <c r="N269" s="43"/>
      <c r="O269" s="43"/>
      <c r="P269" s="43"/>
      <c r="Q269" s="43"/>
      <c r="R269" s="43"/>
      <c r="S269" s="43"/>
      <c r="T269" s="43"/>
      <c r="U269" s="43"/>
      <c r="V269" s="43"/>
      <c r="W269" s="43"/>
      <c r="X269" s="43"/>
      <c r="Y269" s="43"/>
      <c r="Z269" s="43"/>
      <c r="AA269" s="43"/>
      <c r="AB269" s="43"/>
      <c r="AC269" s="43"/>
      <c r="AD269" s="43"/>
      <c r="AE269" s="43"/>
      <c r="AF269" s="43"/>
      <c r="AG269" s="43"/>
      <c r="AH269" s="43"/>
      <c r="AI269" s="43"/>
      <c r="AJ269" s="43"/>
      <c r="AK269" s="43"/>
      <c r="AL269" s="43"/>
      <c r="AM269" s="43"/>
      <c r="AN269" s="43"/>
      <c r="AO269" s="43"/>
      <c r="AP269" s="43"/>
      <c r="AQ269" s="43"/>
      <c r="AR269" s="43"/>
      <c r="AS269" s="43"/>
      <c r="AT269" s="43"/>
    </row>
    <row r="270" spans="1:46" ht="12.75" customHeight="1" x14ac:dyDescent="0.2">
      <c r="A270" s="43"/>
      <c r="B270" s="43"/>
      <c r="C270" s="43"/>
      <c r="D270" s="107"/>
      <c r="E270" s="145"/>
      <c r="F270" s="145"/>
      <c r="G270" s="145"/>
      <c r="H270" s="145"/>
      <c r="I270" s="145"/>
      <c r="J270" s="145"/>
      <c r="K270" s="43"/>
      <c r="L270" s="43"/>
      <c r="M270" s="43"/>
      <c r="N270" s="43"/>
      <c r="O270" s="43"/>
      <c r="P270" s="43"/>
      <c r="Q270" s="43"/>
      <c r="R270" s="43"/>
      <c r="S270" s="43"/>
      <c r="T270" s="43"/>
      <c r="U270" s="43"/>
      <c r="V270" s="43"/>
      <c r="W270" s="43"/>
      <c r="X270" s="43"/>
      <c r="Y270" s="43"/>
      <c r="Z270" s="43"/>
      <c r="AA270" s="43"/>
      <c r="AB270" s="43"/>
      <c r="AC270" s="43"/>
      <c r="AD270" s="43"/>
      <c r="AE270" s="43"/>
      <c r="AF270" s="43"/>
      <c r="AG270" s="43"/>
      <c r="AH270" s="43"/>
      <c r="AI270" s="43"/>
      <c r="AJ270" s="43"/>
      <c r="AK270" s="43"/>
      <c r="AL270" s="43"/>
      <c r="AM270" s="43"/>
      <c r="AN270" s="43"/>
      <c r="AO270" s="43"/>
      <c r="AP270" s="43"/>
      <c r="AQ270" s="43"/>
      <c r="AR270" s="43"/>
      <c r="AS270" s="43"/>
      <c r="AT270" s="43"/>
    </row>
    <row r="271" spans="1:46" ht="12.75" customHeight="1" x14ac:dyDescent="0.2">
      <c r="A271" s="43"/>
      <c r="B271" s="43"/>
      <c r="C271" s="43"/>
      <c r="D271" s="107"/>
      <c r="E271" s="145"/>
      <c r="F271" s="145"/>
      <c r="G271" s="145"/>
      <c r="H271" s="145"/>
      <c r="I271" s="145"/>
      <c r="J271" s="145"/>
      <c r="K271" s="43"/>
      <c r="L271" s="43"/>
      <c r="M271" s="43"/>
      <c r="N271" s="43"/>
      <c r="O271" s="43"/>
      <c r="P271" s="43"/>
      <c r="Q271" s="43"/>
      <c r="R271" s="43"/>
      <c r="S271" s="43"/>
      <c r="T271" s="43"/>
      <c r="U271" s="43"/>
      <c r="V271" s="43"/>
      <c r="W271" s="43"/>
      <c r="X271" s="43"/>
      <c r="Y271" s="43"/>
      <c r="Z271" s="43"/>
      <c r="AA271" s="43"/>
      <c r="AB271" s="43"/>
      <c r="AC271" s="43"/>
      <c r="AD271" s="43"/>
      <c r="AE271" s="43"/>
      <c r="AF271" s="43"/>
      <c r="AG271" s="43"/>
      <c r="AH271" s="43"/>
      <c r="AI271" s="43"/>
      <c r="AJ271" s="43"/>
      <c r="AK271" s="43"/>
      <c r="AL271" s="43"/>
      <c r="AM271" s="43"/>
      <c r="AN271" s="43"/>
      <c r="AO271" s="43"/>
      <c r="AP271" s="43"/>
      <c r="AQ271" s="43"/>
      <c r="AR271" s="43"/>
      <c r="AS271" s="43"/>
      <c r="AT271" s="43"/>
    </row>
    <row r="272" spans="1:46" ht="12.75" customHeight="1" x14ac:dyDescent="0.2">
      <c r="A272" s="43"/>
      <c r="B272" s="43"/>
      <c r="C272" s="43"/>
      <c r="D272" s="107"/>
      <c r="E272" s="145"/>
      <c r="F272" s="145"/>
      <c r="G272" s="145"/>
      <c r="H272" s="145"/>
      <c r="I272" s="145"/>
      <c r="J272" s="145"/>
      <c r="K272" s="43"/>
      <c r="L272" s="43"/>
      <c r="M272" s="43"/>
      <c r="N272" s="43"/>
      <c r="O272" s="43"/>
      <c r="P272" s="43"/>
      <c r="Q272" s="43"/>
      <c r="R272" s="43"/>
      <c r="S272" s="43"/>
      <c r="T272" s="43"/>
      <c r="U272" s="43"/>
      <c r="V272" s="43"/>
      <c r="W272" s="43"/>
      <c r="X272" s="43"/>
      <c r="Y272" s="43"/>
      <c r="Z272" s="43"/>
      <c r="AA272" s="43"/>
      <c r="AB272" s="43"/>
      <c r="AC272" s="43"/>
      <c r="AD272" s="43"/>
      <c r="AE272" s="43"/>
      <c r="AF272" s="43"/>
      <c r="AG272" s="43"/>
      <c r="AH272" s="43"/>
      <c r="AI272" s="43"/>
      <c r="AJ272" s="43"/>
      <c r="AK272" s="43"/>
      <c r="AL272" s="43"/>
      <c r="AM272" s="43"/>
      <c r="AN272" s="43"/>
      <c r="AO272" s="43"/>
      <c r="AP272" s="43"/>
      <c r="AQ272" s="43"/>
      <c r="AR272" s="43"/>
      <c r="AS272" s="43"/>
      <c r="AT272" s="43"/>
    </row>
    <row r="273" spans="1:46" ht="12.75" customHeight="1" x14ac:dyDescent="0.2">
      <c r="A273" s="43"/>
      <c r="B273" s="43"/>
      <c r="C273" s="43"/>
      <c r="D273" s="107"/>
      <c r="E273" s="145"/>
      <c r="F273" s="145"/>
      <c r="G273" s="145"/>
      <c r="H273" s="145"/>
      <c r="I273" s="145"/>
      <c r="J273" s="145"/>
      <c r="K273" s="43"/>
      <c r="L273" s="43"/>
      <c r="M273" s="43"/>
      <c r="N273" s="43"/>
      <c r="O273" s="43"/>
      <c r="P273" s="43"/>
      <c r="Q273" s="43"/>
      <c r="R273" s="43"/>
      <c r="S273" s="43"/>
      <c r="T273" s="43"/>
      <c r="U273" s="43"/>
      <c r="V273" s="43"/>
      <c r="W273" s="43"/>
      <c r="X273" s="43"/>
      <c r="Y273" s="43"/>
      <c r="Z273" s="43"/>
      <c r="AA273" s="43"/>
      <c r="AB273" s="43"/>
      <c r="AC273" s="43"/>
      <c r="AD273" s="43"/>
      <c r="AE273" s="43"/>
      <c r="AF273" s="43"/>
      <c r="AG273" s="43"/>
      <c r="AH273" s="43"/>
      <c r="AI273" s="43"/>
      <c r="AJ273" s="43"/>
      <c r="AK273" s="43"/>
      <c r="AL273" s="43"/>
      <c r="AM273" s="43"/>
      <c r="AN273" s="43"/>
      <c r="AO273" s="43"/>
      <c r="AP273" s="43"/>
      <c r="AQ273" s="43"/>
      <c r="AR273" s="43"/>
      <c r="AS273" s="43"/>
      <c r="AT273" s="43"/>
    </row>
    <row r="274" spans="1:46" ht="12.75" customHeight="1" x14ac:dyDescent="0.2">
      <c r="A274" s="43"/>
      <c r="B274" s="43"/>
      <c r="C274" s="43"/>
      <c r="D274" s="107"/>
      <c r="E274" s="145"/>
      <c r="F274" s="145"/>
      <c r="G274" s="145"/>
      <c r="H274" s="145"/>
      <c r="I274" s="145"/>
      <c r="J274" s="145"/>
      <c r="K274" s="43"/>
      <c r="L274" s="43"/>
      <c r="M274" s="43"/>
      <c r="N274" s="43"/>
      <c r="O274" s="43"/>
      <c r="P274" s="43"/>
      <c r="Q274" s="43"/>
      <c r="R274" s="43"/>
      <c r="S274" s="43"/>
      <c r="T274" s="43"/>
      <c r="U274" s="43"/>
      <c r="V274" s="43"/>
      <c r="W274" s="43"/>
      <c r="X274" s="43"/>
      <c r="Y274" s="43"/>
      <c r="Z274" s="43"/>
      <c r="AA274" s="43"/>
      <c r="AB274" s="43"/>
      <c r="AC274" s="43"/>
      <c r="AD274" s="43"/>
      <c r="AE274" s="43"/>
      <c r="AF274" s="43"/>
      <c r="AG274" s="43"/>
      <c r="AH274" s="43"/>
      <c r="AI274" s="43"/>
      <c r="AJ274" s="43"/>
      <c r="AK274" s="43"/>
      <c r="AL274" s="43"/>
      <c r="AM274" s="43"/>
      <c r="AN274" s="43"/>
      <c r="AO274" s="43"/>
      <c r="AP274" s="43"/>
      <c r="AQ274" s="43"/>
      <c r="AR274" s="43"/>
      <c r="AS274" s="43"/>
      <c r="AT274" s="43"/>
    </row>
    <row r="275" spans="1:46" ht="12.75" customHeight="1" x14ac:dyDescent="0.2">
      <c r="A275" s="43"/>
      <c r="B275" s="43"/>
      <c r="C275" s="43"/>
      <c r="D275" s="107"/>
      <c r="E275" s="145"/>
      <c r="F275" s="145"/>
      <c r="G275" s="145"/>
      <c r="H275" s="145"/>
      <c r="I275" s="145"/>
      <c r="J275" s="145"/>
      <c r="K275" s="43"/>
      <c r="L275" s="43"/>
      <c r="M275" s="43"/>
      <c r="N275" s="43"/>
      <c r="O275" s="43"/>
      <c r="P275" s="43"/>
      <c r="Q275" s="43"/>
      <c r="R275" s="43"/>
      <c r="S275" s="43"/>
      <c r="T275" s="43"/>
      <c r="U275" s="43"/>
      <c r="V275" s="43"/>
      <c r="W275" s="43"/>
      <c r="X275" s="43"/>
      <c r="Y275" s="43"/>
      <c r="Z275" s="43"/>
      <c r="AA275" s="43"/>
      <c r="AB275" s="43"/>
      <c r="AC275" s="43"/>
      <c r="AD275" s="43"/>
      <c r="AE275" s="43"/>
      <c r="AF275" s="43"/>
      <c r="AG275" s="43"/>
      <c r="AH275" s="43"/>
      <c r="AI275" s="43"/>
      <c r="AJ275" s="43"/>
      <c r="AK275" s="43"/>
      <c r="AL275" s="43"/>
      <c r="AM275" s="43"/>
      <c r="AN275" s="43"/>
      <c r="AO275" s="43"/>
      <c r="AP275" s="43"/>
      <c r="AQ275" s="43"/>
      <c r="AR275" s="43"/>
      <c r="AS275" s="43"/>
      <c r="AT275" s="43"/>
    </row>
    <row r="276" spans="1:46" ht="12.75" customHeight="1" x14ac:dyDescent="0.2">
      <c r="A276" s="43"/>
      <c r="B276" s="43"/>
      <c r="C276" s="43"/>
      <c r="D276" s="107"/>
      <c r="E276" s="145"/>
      <c r="F276" s="145"/>
      <c r="G276" s="145"/>
      <c r="H276" s="145"/>
      <c r="I276" s="145"/>
      <c r="J276" s="145"/>
      <c r="K276" s="43"/>
      <c r="L276" s="43"/>
      <c r="M276" s="43"/>
      <c r="N276" s="43"/>
      <c r="O276" s="43"/>
      <c r="P276" s="43"/>
      <c r="Q276" s="43"/>
      <c r="R276" s="43"/>
      <c r="S276" s="43"/>
      <c r="T276" s="43"/>
      <c r="U276" s="43"/>
      <c r="V276" s="43"/>
      <c r="W276" s="43"/>
      <c r="X276" s="43"/>
      <c r="Y276" s="43"/>
      <c r="Z276" s="43"/>
      <c r="AA276" s="43"/>
      <c r="AB276" s="43"/>
      <c r="AC276" s="43"/>
      <c r="AD276" s="43"/>
      <c r="AE276" s="43"/>
      <c r="AF276" s="43"/>
      <c r="AG276" s="43"/>
      <c r="AH276" s="43"/>
      <c r="AI276" s="43"/>
      <c r="AJ276" s="43"/>
      <c r="AK276" s="43"/>
      <c r="AL276" s="43"/>
      <c r="AM276" s="43"/>
      <c r="AN276" s="43"/>
      <c r="AO276" s="43"/>
      <c r="AP276" s="43"/>
      <c r="AQ276" s="43"/>
      <c r="AR276" s="43"/>
      <c r="AS276" s="43"/>
      <c r="AT276" s="43"/>
    </row>
    <row r="277" spans="1:46" ht="12.75" customHeight="1" x14ac:dyDescent="0.2">
      <c r="A277" s="43"/>
      <c r="B277" s="43"/>
      <c r="C277" s="43"/>
      <c r="D277" s="107"/>
      <c r="E277" s="145"/>
      <c r="F277" s="145"/>
      <c r="G277" s="145"/>
      <c r="H277" s="145"/>
      <c r="I277" s="145"/>
      <c r="J277" s="145"/>
      <c r="K277" s="43"/>
      <c r="L277" s="43"/>
      <c r="M277" s="43"/>
      <c r="N277" s="43"/>
      <c r="O277" s="43"/>
      <c r="P277" s="43"/>
      <c r="Q277" s="43"/>
      <c r="R277" s="43"/>
      <c r="S277" s="43"/>
      <c r="T277" s="43"/>
      <c r="U277" s="43"/>
      <c r="V277" s="43"/>
      <c r="W277" s="43"/>
      <c r="X277" s="43"/>
      <c r="Y277" s="43"/>
      <c r="Z277" s="43"/>
      <c r="AA277" s="43"/>
      <c r="AB277" s="43"/>
      <c r="AC277" s="43"/>
      <c r="AD277" s="43"/>
      <c r="AE277" s="43"/>
      <c r="AF277" s="43"/>
      <c r="AG277" s="43"/>
      <c r="AH277" s="43"/>
      <c r="AI277" s="43"/>
      <c r="AJ277" s="43"/>
      <c r="AK277" s="43"/>
      <c r="AL277" s="43"/>
      <c r="AM277" s="43"/>
      <c r="AN277" s="43"/>
      <c r="AO277" s="43"/>
      <c r="AP277" s="43"/>
      <c r="AQ277" s="43"/>
      <c r="AR277" s="43"/>
      <c r="AS277" s="43"/>
      <c r="AT277" s="43"/>
    </row>
    <row r="278" spans="1:46" ht="12.75" customHeight="1" x14ac:dyDescent="0.2">
      <c r="A278" s="43"/>
      <c r="B278" s="43"/>
      <c r="C278" s="43"/>
      <c r="D278" s="107"/>
      <c r="E278" s="145"/>
      <c r="F278" s="145"/>
      <c r="G278" s="145"/>
      <c r="H278" s="145"/>
      <c r="I278" s="145"/>
      <c r="J278" s="145"/>
      <c r="K278" s="43"/>
      <c r="L278" s="43"/>
      <c r="M278" s="43"/>
      <c r="N278" s="43"/>
      <c r="O278" s="43"/>
      <c r="P278" s="43"/>
      <c r="Q278" s="43"/>
      <c r="R278" s="43"/>
      <c r="S278" s="43"/>
      <c r="T278" s="43"/>
      <c r="U278" s="43"/>
      <c r="V278" s="43"/>
      <c r="W278" s="43"/>
      <c r="X278" s="43"/>
      <c r="Y278" s="43"/>
      <c r="Z278" s="43"/>
      <c r="AA278" s="43"/>
      <c r="AB278" s="43"/>
      <c r="AC278" s="43"/>
      <c r="AD278" s="43"/>
      <c r="AE278" s="43"/>
      <c r="AF278" s="43"/>
      <c r="AG278" s="43"/>
      <c r="AH278" s="43"/>
      <c r="AI278" s="43"/>
      <c r="AJ278" s="43"/>
      <c r="AK278" s="43"/>
      <c r="AL278" s="43"/>
      <c r="AM278" s="43"/>
      <c r="AN278" s="43"/>
      <c r="AO278" s="43"/>
      <c r="AP278" s="43"/>
      <c r="AQ278" s="43"/>
      <c r="AR278" s="43"/>
      <c r="AS278" s="43"/>
      <c r="AT278" s="43"/>
    </row>
    <row r="279" spans="1:46" ht="12.75" customHeight="1" x14ac:dyDescent="0.2">
      <c r="A279" s="43"/>
      <c r="B279" s="43"/>
      <c r="C279" s="43"/>
      <c r="D279" s="107"/>
      <c r="E279" s="145"/>
      <c r="F279" s="145"/>
      <c r="G279" s="145"/>
      <c r="H279" s="145"/>
      <c r="I279" s="145"/>
      <c r="J279" s="145"/>
      <c r="K279" s="43"/>
      <c r="L279" s="43"/>
      <c r="M279" s="43"/>
      <c r="N279" s="43"/>
      <c r="O279" s="43"/>
      <c r="P279" s="43"/>
      <c r="Q279" s="43"/>
      <c r="R279" s="43"/>
      <c r="S279" s="43"/>
      <c r="T279" s="43"/>
      <c r="U279" s="43"/>
      <c r="V279" s="43"/>
      <c r="W279" s="43"/>
      <c r="X279" s="43"/>
      <c r="Y279" s="43"/>
      <c r="Z279" s="43"/>
      <c r="AA279" s="43"/>
      <c r="AB279" s="43"/>
      <c r="AC279" s="43"/>
      <c r="AD279" s="43"/>
      <c r="AE279" s="43"/>
      <c r="AF279" s="43"/>
      <c r="AG279" s="43"/>
      <c r="AH279" s="43"/>
      <c r="AI279" s="43"/>
      <c r="AJ279" s="43"/>
      <c r="AK279" s="43"/>
      <c r="AL279" s="43"/>
      <c r="AM279" s="43"/>
      <c r="AN279" s="43"/>
      <c r="AO279" s="43"/>
      <c r="AP279" s="43"/>
      <c r="AQ279" s="43"/>
      <c r="AR279" s="43"/>
      <c r="AS279" s="43"/>
      <c r="AT279" s="43"/>
    </row>
    <row r="280" spans="1:46" ht="12.75" customHeight="1" x14ac:dyDescent="0.2">
      <c r="A280" s="43"/>
      <c r="B280" s="43"/>
      <c r="C280" s="43"/>
      <c r="D280" s="107"/>
      <c r="E280" s="145"/>
      <c r="F280" s="145"/>
      <c r="G280" s="145"/>
      <c r="H280" s="145"/>
      <c r="I280" s="145"/>
      <c r="J280" s="145"/>
      <c r="K280" s="43"/>
      <c r="L280" s="43"/>
      <c r="M280" s="43"/>
      <c r="N280" s="43"/>
      <c r="O280" s="43"/>
      <c r="P280" s="43"/>
      <c r="Q280" s="43"/>
      <c r="R280" s="43"/>
      <c r="S280" s="43"/>
      <c r="T280" s="43"/>
      <c r="U280" s="43"/>
      <c r="V280" s="43"/>
      <c r="W280" s="43"/>
      <c r="X280" s="43"/>
      <c r="Y280" s="43"/>
      <c r="Z280" s="43"/>
      <c r="AA280" s="43"/>
      <c r="AB280" s="43"/>
      <c r="AC280" s="43"/>
      <c r="AD280" s="43"/>
      <c r="AE280" s="43"/>
      <c r="AF280" s="43"/>
      <c r="AG280" s="43"/>
      <c r="AH280" s="43"/>
      <c r="AI280" s="43"/>
      <c r="AJ280" s="43"/>
      <c r="AK280" s="43"/>
      <c r="AL280" s="43"/>
      <c r="AM280" s="43"/>
      <c r="AN280" s="43"/>
      <c r="AO280" s="43"/>
      <c r="AP280" s="43"/>
      <c r="AQ280" s="43"/>
      <c r="AR280" s="43"/>
      <c r="AS280" s="43"/>
      <c r="AT280" s="43"/>
    </row>
    <row r="281" spans="1:46" ht="12.75" customHeight="1" x14ac:dyDescent="0.2">
      <c r="A281" s="43"/>
      <c r="B281" s="43"/>
      <c r="C281" s="43"/>
      <c r="D281" s="107"/>
      <c r="E281" s="145"/>
      <c r="F281" s="145"/>
      <c r="G281" s="145"/>
      <c r="H281" s="145"/>
      <c r="I281" s="145"/>
      <c r="J281" s="145"/>
      <c r="K281" s="43"/>
      <c r="L281" s="43"/>
      <c r="M281" s="43"/>
      <c r="N281" s="43"/>
      <c r="O281" s="43"/>
      <c r="P281" s="43"/>
      <c r="Q281" s="43"/>
      <c r="R281" s="43"/>
      <c r="S281" s="43"/>
      <c r="T281" s="43"/>
      <c r="U281" s="43"/>
      <c r="V281" s="43"/>
      <c r="W281" s="43"/>
      <c r="X281" s="43"/>
      <c r="Y281" s="43"/>
      <c r="Z281" s="43"/>
      <c r="AA281" s="43"/>
      <c r="AB281" s="43"/>
      <c r="AC281" s="43"/>
      <c r="AD281" s="43"/>
      <c r="AE281" s="43"/>
      <c r="AF281" s="43"/>
      <c r="AG281" s="43"/>
      <c r="AH281" s="43"/>
      <c r="AI281" s="43"/>
      <c r="AJ281" s="43"/>
      <c r="AK281" s="43"/>
      <c r="AL281" s="43"/>
      <c r="AM281" s="43"/>
      <c r="AN281" s="43"/>
      <c r="AO281" s="43"/>
      <c r="AP281" s="43"/>
      <c r="AQ281" s="43"/>
      <c r="AR281" s="43"/>
      <c r="AS281" s="43"/>
      <c r="AT281" s="43"/>
    </row>
    <row r="282" spans="1:46" ht="12.75" customHeight="1" x14ac:dyDescent="0.2">
      <c r="A282" s="43"/>
      <c r="B282" s="43"/>
      <c r="C282" s="43"/>
      <c r="D282" s="107"/>
      <c r="E282" s="145"/>
      <c r="F282" s="145"/>
      <c r="G282" s="145"/>
      <c r="H282" s="145"/>
      <c r="I282" s="145"/>
      <c r="J282" s="145"/>
      <c r="K282" s="43"/>
      <c r="L282" s="43"/>
      <c r="M282" s="43"/>
      <c r="N282" s="43"/>
      <c r="O282" s="43"/>
      <c r="P282" s="43"/>
      <c r="Q282" s="43"/>
      <c r="R282" s="43"/>
      <c r="S282" s="43"/>
      <c r="T282" s="43"/>
      <c r="U282" s="43"/>
      <c r="V282" s="43"/>
      <c r="W282" s="43"/>
      <c r="X282" s="43"/>
      <c r="Y282" s="43"/>
      <c r="Z282" s="43"/>
      <c r="AA282" s="43"/>
      <c r="AB282" s="43"/>
      <c r="AC282" s="43"/>
      <c r="AD282" s="43"/>
      <c r="AE282" s="43"/>
      <c r="AF282" s="43"/>
      <c r="AG282" s="43"/>
      <c r="AH282" s="43"/>
      <c r="AI282" s="43"/>
      <c r="AJ282" s="43"/>
      <c r="AK282" s="43"/>
      <c r="AL282" s="43"/>
      <c r="AM282" s="43"/>
      <c r="AN282" s="43"/>
      <c r="AO282" s="43"/>
      <c r="AP282" s="43"/>
      <c r="AQ282" s="43"/>
      <c r="AR282" s="43"/>
      <c r="AS282" s="43"/>
      <c r="AT282" s="43"/>
    </row>
    <row r="283" spans="1:46" ht="12.75" customHeight="1" x14ac:dyDescent="0.2">
      <c r="A283" s="43"/>
      <c r="B283" s="43"/>
      <c r="C283" s="43"/>
      <c r="D283" s="107"/>
      <c r="E283" s="145"/>
      <c r="F283" s="145"/>
      <c r="G283" s="145"/>
      <c r="H283" s="145"/>
      <c r="I283" s="145"/>
      <c r="J283" s="145"/>
      <c r="K283" s="43"/>
      <c r="L283" s="43"/>
      <c r="M283" s="43"/>
      <c r="N283" s="43"/>
      <c r="O283" s="43"/>
      <c r="P283" s="43"/>
      <c r="Q283" s="43"/>
      <c r="R283" s="43"/>
      <c r="S283" s="43"/>
      <c r="T283" s="43"/>
      <c r="U283" s="43"/>
      <c r="V283" s="43"/>
      <c r="W283" s="43"/>
      <c r="X283" s="43"/>
      <c r="Y283" s="43"/>
      <c r="Z283" s="43"/>
      <c r="AA283" s="43"/>
      <c r="AB283" s="43"/>
      <c r="AC283" s="43"/>
      <c r="AD283" s="43"/>
      <c r="AE283" s="43"/>
      <c r="AF283" s="43"/>
      <c r="AG283" s="43"/>
      <c r="AH283" s="43"/>
      <c r="AI283" s="43"/>
      <c r="AJ283" s="43"/>
      <c r="AK283" s="43"/>
      <c r="AL283" s="43"/>
      <c r="AM283" s="43"/>
      <c r="AN283" s="43"/>
      <c r="AO283" s="43"/>
      <c r="AP283" s="43"/>
      <c r="AQ283" s="43"/>
      <c r="AR283" s="43"/>
      <c r="AS283" s="43"/>
      <c r="AT283" s="43"/>
    </row>
    <row r="284" spans="1:46" ht="12.75" customHeight="1" x14ac:dyDescent="0.2">
      <c r="A284" s="43"/>
      <c r="B284" s="43"/>
      <c r="C284" s="43"/>
      <c r="D284" s="107"/>
      <c r="E284" s="145"/>
      <c r="F284" s="145"/>
      <c r="G284" s="145"/>
      <c r="H284" s="145"/>
      <c r="I284" s="145"/>
      <c r="J284" s="145"/>
      <c r="K284" s="43"/>
      <c r="L284" s="43"/>
      <c r="M284" s="43"/>
      <c r="N284" s="43"/>
      <c r="O284" s="43"/>
      <c r="P284" s="43"/>
      <c r="Q284" s="43"/>
      <c r="R284" s="43"/>
      <c r="S284" s="43"/>
      <c r="T284" s="43"/>
      <c r="U284" s="43"/>
      <c r="V284" s="43"/>
      <c r="W284" s="43"/>
      <c r="X284" s="43"/>
      <c r="Y284" s="43"/>
      <c r="Z284" s="43"/>
      <c r="AA284" s="43"/>
      <c r="AB284" s="43"/>
      <c r="AC284" s="43"/>
      <c r="AD284" s="43"/>
      <c r="AE284" s="43"/>
      <c r="AF284" s="43"/>
      <c r="AG284" s="43"/>
      <c r="AH284" s="43"/>
      <c r="AI284" s="43"/>
      <c r="AJ284" s="43"/>
      <c r="AK284" s="43"/>
      <c r="AL284" s="43"/>
      <c r="AM284" s="43"/>
      <c r="AN284" s="43"/>
      <c r="AO284" s="43"/>
      <c r="AP284" s="43"/>
      <c r="AQ284" s="43"/>
      <c r="AR284" s="43"/>
      <c r="AS284" s="43"/>
      <c r="AT284" s="43"/>
    </row>
    <row r="285" spans="1:46" ht="12.75" customHeight="1" x14ac:dyDescent="0.2">
      <c r="A285" s="43"/>
      <c r="B285" s="43"/>
      <c r="C285" s="43"/>
      <c r="D285" s="107"/>
      <c r="E285" s="145"/>
      <c r="F285" s="145"/>
      <c r="G285" s="145"/>
      <c r="H285" s="145"/>
      <c r="I285" s="145"/>
      <c r="J285" s="145"/>
      <c r="K285" s="43"/>
      <c r="L285" s="43"/>
      <c r="M285" s="43"/>
      <c r="N285" s="43"/>
      <c r="O285" s="43"/>
      <c r="P285" s="43"/>
      <c r="Q285" s="43"/>
      <c r="R285" s="43"/>
      <c r="S285" s="43"/>
      <c r="T285" s="43"/>
      <c r="U285" s="43"/>
      <c r="V285" s="43"/>
      <c r="W285" s="43"/>
      <c r="X285" s="43"/>
      <c r="Y285" s="43"/>
      <c r="Z285" s="43"/>
      <c r="AA285" s="43"/>
      <c r="AB285" s="43"/>
      <c r="AC285" s="43"/>
      <c r="AD285" s="43"/>
      <c r="AE285" s="43"/>
      <c r="AF285" s="43"/>
      <c r="AG285" s="43"/>
      <c r="AH285" s="43"/>
      <c r="AI285" s="43"/>
      <c r="AJ285" s="43"/>
      <c r="AK285" s="43"/>
      <c r="AL285" s="43"/>
      <c r="AM285" s="43"/>
      <c r="AN285" s="43"/>
      <c r="AO285" s="43"/>
      <c r="AP285" s="43"/>
      <c r="AQ285" s="43"/>
      <c r="AR285" s="43"/>
      <c r="AS285" s="43"/>
      <c r="AT285" s="43"/>
    </row>
    <row r="286" spans="1:46" ht="12.75" customHeight="1" x14ac:dyDescent="0.2">
      <c r="A286" s="43"/>
      <c r="B286" s="43"/>
      <c r="C286" s="43"/>
      <c r="D286" s="107"/>
      <c r="E286" s="145"/>
      <c r="F286" s="145"/>
      <c r="G286" s="145"/>
      <c r="H286" s="145"/>
      <c r="I286" s="145"/>
      <c r="J286" s="145"/>
      <c r="K286" s="43"/>
      <c r="L286" s="43"/>
      <c r="M286" s="43"/>
      <c r="N286" s="43"/>
      <c r="O286" s="43"/>
      <c r="P286" s="43"/>
      <c r="Q286" s="43"/>
      <c r="R286" s="43"/>
      <c r="S286" s="43"/>
      <c r="T286" s="43"/>
      <c r="U286" s="43"/>
      <c r="V286" s="43"/>
      <c r="W286" s="43"/>
      <c r="X286" s="43"/>
      <c r="Y286" s="43"/>
      <c r="Z286" s="43"/>
      <c r="AA286" s="43"/>
      <c r="AB286" s="43"/>
      <c r="AC286" s="43"/>
      <c r="AD286" s="43"/>
      <c r="AE286" s="43"/>
      <c r="AF286" s="43"/>
      <c r="AG286" s="43"/>
      <c r="AH286" s="43"/>
      <c r="AI286" s="43"/>
      <c r="AJ286" s="43"/>
      <c r="AK286" s="43"/>
      <c r="AL286" s="43"/>
      <c r="AM286" s="43"/>
      <c r="AN286" s="43"/>
      <c r="AO286" s="43"/>
      <c r="AP286" s="43"/>
      <c r="AQ286" s="43"/>
      <c r="AR286" s="43"/>
      <c r="AS286" s="43"/>
      <c r="AT286" s="43"/>
    </row>
    <row r="287" spans="1:46" ht="12.75" customHeight="1" x14ac:dyDescent="0.2">
      <c r="A287" s="43"/>
      <c r="B287" s="43"/>
      <c r="C287" s="43"/>
      <c r="D287" s="107"/>
      <c r="E287" s="145"/>
      <c r="F287" s="145"/>
      <c r="G287" s="145"/>
      <c r="H287" s="145"/>
      <c r="I287" s="145"/>
      <c r="J287" s="145"/>
      <c r="K287" s="43"/>
      <c r="L287" s="43"/>
      <c r="M287" s="43"/>
      <c r="N287" s="43"/>
      <c r="O287" s="43"/>
      <c r="P287" s="43"/>
      <c r="Q287" s="43"/>
      <c r="R287" s="43"/>
      <c r="S287" s="43"/>
      <c r="T287" s="43"/>
      <c r="U287" s="43"/>
      <c r="V287" s="43"/>
      <c r="W287" s="43"/>
      <c r="X287" s="43"/>
      <c r="Y287" s="43"/>
      <c r="Z287" s="43"/>
      <c r="AA287" s="43"/>
      <c r="AB287" s="43"/>
      <c r="AC287" s="43"/>
      <c r="AD287" s="43"/>
      <c r="AE287" s="43"/>
      <c r="AF287" s="43"/>
      <c r="AG287" s="43"/>
      <c r="AH287" s="43"/>
      <c r="AI287" s="43"/>
      <c r="AJ287" s="43"/>
      <c r="AK287" s="43"/>
      <c r="AL287" s="43"/>
      <c r="AM287" s="43"/>
      <c r="AN287" s="43"/>
      <c r="AO287" s="43"/>
      <c r="AP287" s="43"/>
      <c r="AQ287" s="43"/>
      <c r="AR287" s="43"/>
      <c r="AS287" s="43"/>
      <c r="AT287" s="43"/>
    </row>
    <row r="288" spans="1:46" ht="12.75" customHeight="1" x14ac:dyDescent="0.2">
      <c r="A288" s="43"/>
      <c r="B288" s="43"/>
      <c r="C288" s="43"/>
      <c r="D288" s="107"/>
      <c r="E288" s="145"/>
      <c r="F288" s="145"/>
      <c r="G288" s="145"/>
      <c r="H288" s="145"/>
      <c r="I288" s="145"/>
      <c r="J288" s="145"/>
      <c r="K288" s="43"/>
      <c r="L288" s="43"/>
      <c r="M288" s="43"/>
      <c r="N288" s="43"/>
      <c r="O288" s="43"/>
      <c r="P288" s="43"/>
      <c r="Q288" s="43"/>
      <c r="R288" s="43"/>
      <c r="S288" s="43"/>
      <c r="T288" s="43"/>
      <c r="U288" s="43"/>
      <c r="V288" s="43"/>
      <c r="W288" s="43"/>
      <c r="X288" s="43"/>
      <c r="Y288" s="43"/>
      <c r="Z288" s="43"/>
      <c r="AA288" s="43"/>
      <c r="AB288" s="43"/>
      <c r="AC288" s="43"/>
      <c r="AD288" s="43"/>
      <c r="AE288" s="43"/>
      <c r="AF288" s="43"/>
      <c r="AG288" s="43"/>
      <c r="AH288" s="43"/>
      <c r="AI288" s="43"/>
      <c r="AJ288" s="43"/>
      <c r="AK288" s="43"/>
      <c r="AL288" s="43"/>
      <c r="AM288" s="43"/>
      <c r="AN288" s="43"/>
      <c r="AO288" s="43"/>
      <c r="AP288" s="43"/>
      <c r="AQ288" s="43"/>
      <c r="AR288" s="43"/>
      <c r="AS288" s="43"/>
      <c r="AT288" s="43"/>
    </row>
    <row r="289" spans="1:46" ht="12.75" customHeight="1" x14ac:dyDescent="0.2">
      <c r="A289" s="43"/>
      <c r="B289" s="43"/>
      <c r="C289" s="43"/>
      <c r="D289" s="107"/>
      <c r="E289" s="145"/>
      <c r="F289" s="145"/>
      <c r="G289" s="145"/>
      <c r="H289" s="145"/>
      <c r="I289" s="145"/>
      <c r="J289" s="145"/>
      <c r="K289" s="43"/>
      <c r="L289" s="43"/>
      <c r="M289" s="43"/>
      <c r="N289" s="43"/>
      <c r="O289" s="43"/>
      <c r="P289" s="43"/>
      <c r="Q289" s="43"/>
      <c r="R289" s="43"/>
      <c r="S289" s="43"/>
      <c r="T289" s="43"/>
      <c r="U289" s="43"/>
      <c r="V289" s="43"/>
      <c r="W289" s="43"/>
      <c r="X289" s="43"/>
      <c r="Y289" s="43"/>
      <c r="Z289" s="43"/>
      <c r="AA289" s="43"/>
      <c r="AB289" s="43"/>
      <c r="AC289" s="43"/>
      <c r="AD289" s="43"/>
      <c r="AE289" s="43"/>
      <c r="AF289" s="43"/>
      <c r="AG289" s="43"/>
      <c r="AH289" s="43"/>
      <c r="AI289" s="43"/>
      <c r="AJ289" s="43"/>
      <c r="AK289" s="43"/>
      <c r="AL289" s="43"/>
      <c r="AM289" s="43"/>
      <c r="AN289" s="43"/>
      <c r="AO289" s="43"/>
      <c r="AP289" s="43"/>
      <c r="AQ289" s="43"/>
      <c r="AR289" s="43"/>
      <c r="AS289" s="43"/>
      <c r="AT289" s="43"/>
    </row>
    <row r="290" spans="1:46" ht="12.75" customHeight="1" x14ac:dyDescent="0.2">
      <c r="A290" s="43"/>
      <c r="B290" s="43"/>
      <c r="C290" s="43"/>
      <c r="D290" s="107"/>
      <c r="E290" s="145"/>
      <c r="F290" s="145"/>
      <c r="G290" s="145"/>
      <c r="H290" s="145"/>
      <c r="I290" s="145"/>
      <c r="J290" s="145"/>
      <c r="K290" s="43"/>
      <c r="L290" s="43"/>
      <c r="M290" s="43"/>
      <c r="N290" s="43"/>
      <c r="O290" s="43"/>
      <c r="P290" s="43"/>
      <c r="Q290" s="43"/>
      <c r="R290" s="43"/>
      <c r="S290" s="43"/>
      <c r="T290" s="43"/>
      <c r="U290" s="43"/>
      <c r="V290" s="43"/>
      <c r="W290" s="43"/>
      <c r="X290" s="43"/>
      <c r="Y290" s="43"/>
      <c r="Z290" s="43"/>
      <c r="AA290" s="43"/>
      <c r="AB290" s="43"/>
      <c r="AC290" s="43"/>
      <c r="AD290" s="43"/>
      <c r="AE290" s="43"/>
      <c r="AF290" s="43"/>
      <c r="AG290" s="43"/>
      <c r="AH290" s="43"/>
      <c r="AI290" s="43"/>
      <c r="AJ290" s="43"/>
      <c r="AK290" s="43"/>
      <c r="AL290" s="43"/>
      <c r="AM290" s="43"/>
      <c r="AN290" s="43"/>
      <c r="AO290" s="43"/>
      <c r="AP290" s="43"/>
      <c r="AQ290" s="43"/>
      <c r="AR290" s="43"/>
      <c r="AS290" s="43"/>
      <c r="AT290" s="43"/>
    </row>
    <row r="291" spans="1:46" ht="12.75" customHeight="1" x14ac:dyDescent="0.2">
      <c r="A291" s="43"/>
      <c r="B291" s="43"/>
      <c r="C291" s="43"/>
      <c r="D291" s="107"/>
      <c r="E291" s="145"/>
      <c r="F291" s="145"/>
      <c r="G291" s="145"/>
      <c r="H291" s="145"/>
      <c r="I291" s="145"/>
      <c r="J291" s="145"/>
      <c r="K291" s="43"/>
      <c r="L291" s="43"/>
      <c r="M291" s="43"/>
      <c r="N291" s="43"/>
      <c r="O291" s="43"/>
      <c r="P291" s="43"/>
      <c r="Q291" s="43"/>
      <c r="R291" s="43"/>
      <c r="S291" s="43"/>
      <c r="T291" s="43"/>
      <c r="U291" s="43"/>
      <c r="V291" s="43"/>
      <c r="W291" s="43"/>
      <c r="X291" s="43"/>
      <c r="Y291" s="43"/>
      <c r="Z291" s="43"/>
      <c r="AA291" s="43"/>
      <c r="AB291" s="43"/>
      <c r="AC291" s="43"/>
      <c r="AD291" s="43"/>
      <c r="AE291" s="43"/>
      <c r="AF291" s="43"/>
      <c r="AG291" s="43"/>
      <c r="AH291" s="43"/>
      <c r="AI291" s="43"/>
      <c r="AJ291" s="43"/>
      <c r="AK291" s="43"/>
      <c r="AL291" s="43"/>
      <c r="AM291" s="43"/>
      <c r="AN291" s="43"/>
      <c r="AO291" s="43"/>
      <c r="AP291" s="43"/>
      <c r="AQ291" s="43"/>
      <c r="AR291" s="43"/>
      <c r="AS291" s="43"/>
      <c r="AT291" s="43"/>
    </row>
    <row r="292" spans="1:46" ht="12.75" customHeight="1" x14ac:dyDescent="0.2">
      <c r="A292" s="43"/>
      <c r="B292" s="43"/>
      <c r="C292" s="43"/>
      <c r="D292" s="107"/>
      <c r="E292" s="145"/>
      <c r="F292" s="145"/>
      <c r="G292" s="145"/>
      <c r="H292" s="145"/>
      <c r="I292" s="145"/>
      <c r="J292" s="145"/>
      <c r="K292" s="43"/>
      <c r="L292" s="43"/>
      <c r="M292" s="43"/>
      <c r="N292" s="43"/>
      <c r="O292" s="43"/>
      <c r="P292" s="43"/>
      <c r="Q292" s="43"/>
      <c r="R292" s="43"/>
      <c r="S292" s="43"/>
      <c r="T292" s="43"/>
      <c r="U292" s="43"/>
      <c r="V292" s="43"/>
      <c r="W292" s="43"/>
      <c r="X292" s="43"/>
      <c r="Y292" s="43"/>
      <c r="Z292" s="43"/>
      <c r="AA292" s="43"/>
      <c r="AB292" s="43"/>
      <c r="AC292" s="43"/>
      <c r="AD292" s="43"/>
      <c r="AE292" s="43"/>
      <c r="AF292" s="43"/>
      <c r="AG292" s="43"/>
      <c r="AH292" s="43"/>
      <c r="AI292" s="43"/>
      <c r="AJ292" s="43"/>
      <c r="AK292" s="43"/>
      <c r="AL292" s="43"/>
      <c r="AM292" s="43"/>
      <c r="AN292" s="43"/>
      <c r="AO292" s="43"/>
      <c r="AP292" s="43"/>
      <c r="AQ292" s="43"/>
      <c r="AR292" s="43"/>
      <c r="AS292" s="43"/>
      <c r="AT292" s="43"/>
    </row>
    <row r="293" spans="1:46" ht="12.75" customHeight="1" x14ac:dyDescent="0.2">
      <c r="A293" s="43"/>
      <c r="B293" s="43"/>
      <c r="C293" s="43"/>
      <c r="D293" s="107"/>
      <c r="E293" s="145"/>
      <c r="F293" s="145"/>
      <c r="G293" s="145"/>
      <c r="H293" s="145"/>
      <c r="I293" s="145"/>
      <c r="J293" s="145"/>
      <c r="K293" s="43"/>
      <c r="L293" s="43"/>
      <c r="M293" s="43"/>
      <c r="N293" s="43"/>
      <c r="O293" s="43"/>
      <c r="P293" s="43"/>
      <c r="Q293" s="43"/>
      <c r="R293" s="43"/>
      <c r="S293" s="43"/>
      <c r="T293" s="43"/>
      <c r="U293" s="43"/>
      <c r="V293" s="43"/>
      <c r="W293" s="43"/>
      <c r="X293" s="43"/>
      <c r="Y293" s="43"/>
      <c r="Z293" s="43"/>
      <c r="AA293" s="43"/>
      <c r="AB293" s="43"/>
      <c r="AC293" s="43"/>
      <c r="AD293" s="43"/>
      <c r="AE293" s="43"/>
      <c r="AF293" s="43"/>
      <c r="AG293" s="43"/>
      <c r="AH293" s="43"/>
      <c r="AI293" s="43"/>
      <c r="AJ293" s="43"/>
      <c r="AK293" s="43"/>
      <c r="AL293" s="43"/>
      <c r="AM293" s="43"/>
      <c r="AN293" s="43"/>
      <c r="AO293" s="43"/>
      <c r="AP293" s="43"/>
      <c r="AQ293" s="43"/>
      <c r="AR293" s="43"/>
      <c r="AS293" s="43"/>
      <c r="AT293" s="43"/>
    </row>
    <row r="294" spans="1:46" ht="12.75" customHeight="1" x14ac:dyDescent="0.2">
      <c r="A294" s="43"/>
      <c r="B294" s="43"/>
      <c r="C294" s="43"/>
      <c r="D294" s="107"/>
      <c r="E294" s="145"/>
      <c r="F294" s="145"/>
      <c r="G294" s="145"/>
      <c r="H294" s="145"/>
      <c r="I294" s="145"/>
      <c r="J294" s="145"/>
      <c r="K294" s="43"/>
      <c r="L294" s="43"/>
      <c r="M294" s="43"/>
      <c r="N294" s="43"/>
      <c r="O294" s="43"/>
      <c r="P294" s="43"/>
      <c r="Q294" s="43"/>
      <c r="R294" s="43"/>
      <c r="S294" s="43"/>
      <c r="T294" s="43"/>
      <c r="U294" s="43"/>
      <c r="V294" s="43"/>
      <c r="W294" s="43"/>
      <c r="X294" s="43"/>
      <c r="Y294" s="43"/>
      <c r="Z294" s="43"/>
      <c r="AA294" s="43"/>
      <c r="AB294" s="43"/>
      <c r="AC294" s="43"/>
      <c r="AD294" s="43"/>
      <c r="AE294" s="43"/>
      <c r="AF294" s="43"/>
      <c r="AG294" s="43"/>
      <c r="AH294" s="43"/>
      <c r="AI294" s="43"/>
      <c r="AJ294" s="43"/>
      <c r="AK294" s="43"/>
      <c r="AL294" s="43"/>
      <c r="AM294" s="43"/>
      <c r="AN294" s="43"/>
      <c r="AO294" s="43"/>
      <c r="AP294" s="43"/>
      <c r="AQ294" s="43"/>
      <c r="AR294" s="43"/>
      <c r="AS294" s="43"/>
      <c r="AT294" s="43"/>
    </row>
    <row r="295" spans="1:46" ht="12.75" customHeight="1" x14ac:dyDescent="0.2">
      <c r="A295" s="43"/>
      <c r="B295" s="43"/>
      <c r="C295" s="43"/>
      <c r="D295" s="107"/>
      <c r="E295" s="145"/>
      <c r="F295" s="145"/>
      <c r="G295" s="145"/>
      <c r="H295" s="145"/>
      <c r="I295" s="145"/>
      <c r="J295" s="145"/>
      <c r="K295" s="43"/>
      <c r="L295" s="43"/>
      <c r="M295" s="43"/>
      <c r="N295" s="43"/>
      <c r="O295" s="43"/>
      <c r="P295" s="43"/>
      <c r="Q295" s="43"/>
      <c r="R295" s="43"/>
      <c r="S295" s="43"/>
      <c r="T295" s="43"/>
      <c r="U295" s="43"/>
      <c r="V295" s="43"/>
      <c r="W295" s="43"/>
      <c r="X295" s="43"/>
      <c r="Y295" s="43"/>
      <c r="Z295" s="43"/>
      <c r="AA295" s="43"/>
      <c r="AB295" s="43"/>
      <c r="AC295" s="43"/>
      <c r="AD295" s="43"/>
      <c r="AE295" s="43"/>
      <c r="AF295" s="43"/>
      <c r="AG295" s="43"/>
      <c r="AH295" s="43"/>
      <c r="AI295" s="43"/>
      <c r="AJ295" s="43"/>
      <c r="AK295" s="43"/>
      <c r="AL295" s="43"/>
      <c r="AM295" s="43"/>
      <c r="AN295" s="43"/>
      <c r="AO295" s="43"/>
      <c r="AP295" s="43"/>
      <c r="AQ295" s="43"/>
      <c r="AR295" s="43"/>
      <c r="AS295" s="43"/>
      <c r="AT295" s="43"/>
    </row>
    <row r="296" spans="1:46" ht="12.75" customHeight="1" x14ac:dyDescent="0.2">
      <c r="A296" s="43"/>
      <c r="B296" s="43"/>
      <c r="C296" s="43"/>
      <c r="D296" s="107"/>
      <c r="E296" s="145"/>
      <c r="F296" s="145"/>
      <c r="G296" s="145"/>
      <c r="H296" s="145"/>
      <c r="I296" s="145"/>
      <c r="J296" s="145"/>
      <c r="K296" s="43"/>
      <c r="L296" s="43"/>
      <c r="M296" s="43"/>
      <c r="N296" s="43"/>
      <c r="O296" s="43"/>
      <c r="P296" s="43"/>
      <c r="Q296" s="43"/>
      <c r="R296" s="43"/>
      <c r="S296" s="43"/>
      <c r="T296" s="43"/>
      <c r="U296" s="43"/>
      <c r="V296" s="43"/>
      <c r="W296" s="43"/>
      <c r="X296" s="43"/>
      <c r="Y296" s="43"/>
      <c r="Z296" s="43"/>
      <c r="AA296" s="43"/>
      <c r="AB296" s="43"/>
      <c r="AC296" s="43"/>
      <c r="AD296" s="43"/>
      <c r="AE296" s="43"/>
      <c r="AF296" s="43"/>
      <c r="AG296" s="43"/>
      <c r="AH296" s="43"/>
      <c r="AI296" s="43"/>
      <c r="AJ296" s="43"/>
      <c r="AK296" s="43"/>
      <c r="AL296" s="43"/>
      <c r="AM296" s="43"/>
      <c r="AN296" s="43"/>
      <c r="AO296" s="43"/>
      <c r="AP296" s="43"/>
      <c r="AQ296" s="43"/>
      <c r="AR296" s="43"/>
      <c r="AS296" s="43"/>
      <c r="AT296" s="43"/>
    </row>
    <row r="297" spans="1:46" ht="12.75" customHeight="1" x14ac:dyDescent="0.2">
      <c r="A297" s="43"/>
      <c r="B297" s="43"/>
      <c r="C297" s="43"/>
      <c r="D297" s="107"/>
      <c r="E297" s="145"/>
      <c r="F297" s="145"/>
      <c r="G297" s="145"/>
      <c r="H297" s="145"/>
      <c r="I297" s="145"/>
      <c r="J297" s="145"/>
      <c r="K297" s="43"/>
      <c r="L297" s="43"/>
      <c r="M297" s="43"/>
      <c r="N297" s="43"/>
      <c r="O297" s="43"/>
      <c r="P297" s="43"/>
      <c r="Q297" s="43"/>
      <c r="R297" s="43"/>
      <c r="S297" s="43"/>
      <c r="T297" s="43"/>
      <c r="U297" s="43"/>
      <c r="V297" s="43"/>
      <c r="W297" s="43"/>
      <c r="X297" s="43"/>
      <c r="Y297" s="43"/>
      <c r="Z297" s="43"/>
      <c r="AA297" s="43"/>
      <c r="AB297" s="43"/>
      <c r="AC297" s="43"/>
      <c r="AD297" s="43"/>
      <c r="AE297" s="43"/>
      <c r="AF297" s="43"/>
      <c r="AG297" s="43"/>
      <c r="AH297" s="43"/>
      <c r="AI297" s="43"/>
      <c r="AJ297" s="43"/>
      <c r="AK297" s="43"/>
      <c r="AL297" s="43"/>
      <c r="AM297" s="43"/>
      <c r="AN297" s="43"/>
      <c r="AO297" s="43"/>
      <c r="AP297" s="43"/>
      <c r="AQ297" s="43"/>
      <c r="AR297" s="43"/>
      <c r="AS297" s="43"/>
      <c r="AT297" s="43"/>
    </row>
    <row r="298" spans="1:46" ht="12.75" customHeight="1" x14ac:dyDescent="0.2">
      <c r="A298" s="43"/>
      <c r="B298" s="43"/>
      <c r="C298" s="43"/>
      <c r="D298" s="107"/>
      <c r="E298" s="145"/>
      <c r="F298" s="145"/>
      <c r="G298" s="145"/>
      <c r="H298" s="145"/>
      <c r="I298" s="145"/>
      <c r="J298" s="145"/>
      <c r="K298" s="43"/>
      <c r="L298" s="43"/>
      <c r="M298" s="43"/>
      <c r="N298" s="43"/>
      <c r="O298" s="43"/>
      <c r="P298" s="43"/>
      <c r="Q298" s="43"/>
      <c r="R298" s="43"/>
      <c r="S298" s="43"/>
      <c r="T298" s="43"/>
      <c r="U298" s="43"/>
      <c r="V298" s="43"/>
      <c r="W298" s="43"/>
      <c r="X298" s="43"/>
      <c r="Y298" s="43"/>
      <c r="Z298" s="43"/>
      <c r="AA298" s="43"/>
      <c r="AB298" s="43"/>
      <c r="AC298" s="43"/>
      <c r="AD298" s="43"/>
      <c r="AE298" s="43"/>
      <c r="AF298" s="43"/>
      <c r="AG298" s="43"/>
      <c r="AH298" s="43"/>
      <c r="AI298" s="43"/>
      <c r="AJ298" s="43"/>
      <c r="AK298" s="43"/>
      <c r="AL298" s="43"/>
      <c r="AM298" s="43"/>
      <c r="AN298" s="43"/>
      <c r="AO298" s="43"/>
      <c r="AP298" s="43"/>
      <c r="AQ298" s="43"/>
      <c r="AR298" s="43"/>
      <c r="AS298" s="43"/>
      <c r="AT298" s="43"/>
    </row>
    <row r="299" spans="1:46" ht="12.75" customHeight="1" x14ac:dyDescent="0.2">
      <c r="A299" s="43"/>
      <c r="B299" s="43"/>
      <c r="C299" s="43"/>
      <c r="D299" s="107"/>
      <c r="E299" s="145"/>
      <c r="F299" s="145"/>
      <c r="G299" s="145"/>
      <c r="H299" s="145"/>
      <c r="I299" s="145"/>
      <c r="J299" s="145"/>
      <c r="K299" s="43"/>
      <c r="L299" s="43"/>
      <c r="M299" s="43"/>
      <c r="N299" s="43"/>
      <c r="O299" s="43"/>
      <c r="P299" s="43"/>
      <c r="Q299" s="43"/>
      <c r="R299" s="43"/>
      <c r="S299" s="43"/>
      <c r="T299" s="43"/>
      <c r="U299" s="43"/>
      <c r="V299" s="43"/>
      <c r="W299" s="43"/>
      <c r="X299" s="43"/>
      <c r="Y299" s="43"/>
      <c r="Z299" s="43"/>
      <c r="AA299" s="43"/>
      <c r="AB299" s="43"/>
      <c r="AC299" s="43"/>
      <c r="AD299" s="43"/>
      <c r="AE299" s="43"/>
      <c r="AF299" s="43"/>
      <c r="AG299" s="43"/>
      <c r="AH299" s="43"/>
      <c r="AI299" s="43"/>
      <c r="AJ299" s="43"/>
      <c r="AK299" s="43"/>
      <c r="AL299" s="43"/>
      <c r="AM299" s="43"/>
      <c r="AN299" s="43"/>
      <c r="AO299" s="43"/>
      <c r="AP299" s="43"/>
      <c r="AQ299" s="43"/>
      <c r="AR299" s="43"/>
      <c r="AS299" s="43"/>
      <c r="AT299" s="43"/>
    </row>
    <row r="300" spans="1:46" ht="12.75" customHeight="1" x14ac:dyDescent="0.2">
      <c r="A300" s="43"/>
      <c r="B300" s="43"/>
      <c r="C300" s="43"/>
      <c r="D300" s="107"/>
      <c r="E300" s="145"/>
      <c r="F300" s="145"/>
      <c r="G300" s="145"/>
      <c r="H300" s="145"/>
      <c r="I300" s="145"/>
      <c r="J300" s="145"/>
      <c r="K300" s="43"/>
      <c r="L300" s="43"/>
      <c r="M300" s="43"/>
      <c r="N300" s="43"/>
      <c r="O300" s="43"/>
      <c r="P300" s="43"/>
      <c r="Q300" s="43"/>
      <c r="R300" s="43"/>
      <c r="S300" s="43"/>
      <c r="T300" s="43"/>
      <c r="U300" s="43"/>
      <c r="V300" s="43"/>
      <c r="W300" s="43"/>
      <c r="X300" s="43"/>
      <c r="Y300" s="43"/>
      <c r="Z300" s="43"/>
      <c r="AA300" s="43"/>
      <c r="AB300" s="43"/>
      <c r="AC300" s="43"/>
      <c r="AD300" s="43"/>
      <c r="AE300" s="43"/>
      <c r="AF300" s="43"/>
      <c r="AG300" s="43"/>
      <c r="AH300" s="43"/>
      <c r="AI300" s="43"/>
      <c r="AJ300" s="43"/>
      <c r="AK300" s="43"/>
      <c r="AL300" s="43"/>
      <c r="AM300" s="43"/>
      <c r="AN300" s="43"/>
      <c r="AO300" s="43"/>
      <c r="AP300" s="43"/>
      <c r="AQ300" s="43"/>
      <c r="AR300" s="43"/>
      <c r="AS300" s="43"/>
      <c r="AT300" s="43"/>
    </row>
    <row r="301" spans="1:46" ht="12.75" customHeight="1" x14ac:dyDescent="0.2">
      <c r="A301" s="43"/>
      <c r="B301" s="43"/>
      <c r="C301" s="43"/>
      <c r="D301" s="107"/>
      <c r="E301" s="145"/>
      <c r="F301" s="145"/>
      <c r="G301" s="145"/>
      <c r="H301" s="145"/>
      <c r="I301" s="145"/>
      <c r="J301" s="145"/>
      <c r="K301" s="43"/>
      <c r="L301" s="43"/>
      <c r="M301" s="43"/>
      <c r="N301" s="43"/>
      <c r="O301" s="43"/>
      <c r="P301" s="43"/>
      <c r="Q301" s="43"/>
      <c r="R301" s="43"/>
      <c r="S301" s="43"/>
      <c r="T301" s="43"/>
      <c r="U301" s="43"/>
      <c r="V301" s="43"/>
      <c r="W301" s="43"/>
      <c r="X301" s="43"/>
      <c r="Y301" s="43"/>
      <c r="Z301" s="43"/>
      <c r="AA301" s="43"/>
      <c r="AB301" s="43"/>
      <c r="AC301" s="43"/>
      <c r="AD301" s="43"/>
      <c r="AE301" s="43"/>
      <c r="AF301" s="43"/>
      <c r="AG301" s="43"/>
      <c r="AH301" s="43"/>
      <c r="AI301" s="43"/>
      <c r="AJ301" s="43"/>
      <c r="AK301" s="43"/>
      <c r="AL301" s="43"/>
      <c r="AM301" s="43"/>
      <c r="AN301" s="43"/>
      <c r="AO301" s="43"/>
      <c r="AP301" s="43"/>
      <c r="AQ301" s="43"/>
      <c r="AR301" s="43"/>
      <c r="AS301" s="43"/>
      <c r="AT301" s="43"/>
    </row>
    <row r="302" spans="1:46" ht="12.75" customHeight="1" x14ac:dyDescent="0.2">
      <c r="A302" s="43"/>
      <c r="B302" s="43"/>
      <c r="C302" s="43"/>
      <c r="D302" s="107"/>
      <c r="E302" s="145"/>
      <c r="F302" s="145"/>
      <c r="G302" s="145"/>
      <c r="H302" s="145"/>
      <c r="I302" s="145"/>
      <c r="J302" s="145"/>
      <c r="K302" s="43"/>
      <c r="L302" s="43"/>
      <c r="M302" s="43"/>
      <c r="N302" s="43"/>
      <c r="O302" s="43"/>
      <c r="P302" s="43"/>
      <c r="Q302" s="43"/>
      <c r="R302" s="43"/>
      <c r="S302" s="43"/>
      <c r="T302" s="43"/>
      <c r="U302" s="43"/>
      <c r="V302" s="43"/>
      <c r="W302" s="43"/>
      <c r="X302" s="43"/>
      <c r="Y302" s="43"/>
      <c r="Z302" s="43"/>
      <c r="AA302" s="43"/>
      <c r="AB302" s="43"/>
      <c r="AC302" s="43"/>
      <c r="AD302" s="43"/>
      <c r="AE302" s="43"/>
      <c r="AF302" s="43"/>
      <c r="AG302" s="43"/>
      <c r="AH302" s="43"/>
      <c r="AI302" s="43"/>
      <c r="AJ302" s="43"/>
      <c r="AK302" s="43"/>
      <c r="AL302" s="43"/>
      <c r="AM302" s="43"/>
      <c r="AN302" s="43"/>
      <c r="AO302" s="43"/>
      <c r="AP302" s="43"/>
      <c r="AQ302" s="43"/>
      <c r="AR302" s="43"/>
      <c r="AS302" s="43"/>
      <c r="AT302" s="43"/>
    </row>
    <row r="303" spans="1:46" ht="12.75" customHeight="1" x14ac:dyDescent="0.2">
      <c r="A303" s="43"/>
      <c r="B303" s="43"/>
      <c r="C303" s="43"/>
      <c r="D303" s="107"/>
      <c r="E303" s="145"/>
      <c r="F303" s="145"/>
      <c r="G303" s="145"/>
      <c r="H303" s="145"/>
      <c r="I303" s="145"/>
      <c r="J303" s="145"/>
      <c r="K303" s="43"/>
      <c r="L303" s="43"/>
      <c r="M303" s="43"/>
      <c r="N303" s="43"/>
      <c r="O303" s="43"/>
      <c r="P303" s="43"/>
      <c r="Q303" s="43"/>
      <c r="R303" s="43"/>
      <c r="S303" s="43"/>
      <c r="T303" s="43"/>
      <c r="U303" s="43"/>
      <c r="V303" s="43"/>
      <c r="W303" s="43"/>
      <c r="X303" s="43"/>
      <c r="Y303" s="43"/>
      <c r="Z303" s="43"/>
      <c r="AA303" s="43"/>
      <c r="AB303" s="43"/>
      <c r="AC303" s="43"/>
      <c r="AD303" s="43"/>
      <c r="AE303" s="43"/>
      <c r="AF303" s="43"/>
      <c r="AG303" s="43"/>
      <c r="AH303" s="43"/>
      <c r="AI303" s="43"/>
      <c r="AJ303" s="43"/>
      <c r="AK303" s="43"/>
      <c r="AL303" s="43"/>
      <c r="AM303" s="43"/>
      <c r="AN303" s="43"/>
      <c r="AO303" s="43"/>
      <c r="AP303" s="43"/>
      <c r="AQ303" s="43"/>
      <c r="AR303" s="43"/>
      <c r="AS303" s="43"/>
      <c r="AT303" s="43"/>
    </row>
    <row r="304" spans="1:46" ht="12.75" customHeight="1" x14ac:dyDescent="0.2">
      <c r="A304" s="43"/>
      <c r="B304" s="43"/>
      <c r="C304" s="43"/>
      <c r="D304" s="107"/>
      <c r="E304" s="145"/>
      <c r="F304" s="145"/>
      <c r="G304" s="145"/>
      <c r="H304" s="145"/>
      <c r="I304" s="145"/>
      <c r="J304" s="145"/>
      <c r="K304" s="43"/>
      <c r="L304" s="43"/>
      <c r="M304" s="43"/>
      <c r="N304" s="43"/>
      <c r="O304" s="43"/>
      <c r="P304" s="43"/>
      <c r="Q304" s="43"/>
      <c r="R304" s="43"/>
      <c r="S304" s="43"/>
      <c r="T304" s="43"/>
      <c r="U304" s="43"/>
      <c r="V304" s="43"/>
      <c r="W304" s="43"/>
      <c r="X304" s="43"/>
      <c r="Y304" s="43"/>
      <c r="Z304" s="43"/>
      <c r="AA304" s="43"/>
      <c r="AB304" s="43"/>
      <c r="AC304" s="43"/>
      <c r="AD304" s="43"/>
      <c r="AE304" s="43"/>
      <c r="AF304" s="43"/>
      <c r="AG304" s="43"/>
      <c r="AH304" s="43"/>
      <c r="AI304" s="43"/>
      <c r="AJ304" s="43"/>
      <c r="AK304" s="43"/>
      <c r="AL304" s="43"/>
      <c r="AM304" s="43"/>
      <c r="AN304" s="43"/>
      <c r="AO304" s="43"/>
      <c r="AP304" s="43"/>
      <c r="AQ304" s="43"/>
      <c r="AR304" s="43"/>
      <c r="AS304" s="43"/>
      <c r="AT304" s="43"/>
    </row>
    <row r="305" spans="1:46" ht="12.75" customHeight="1" x14ac:dyDescent="0.2">
      <c r="A305" s="43"/>
      <c r="B305" s="43"/>
      <c r="C305" s="43"/>
      <c r="D305" s="107"/>
      <c r="E305" s="145"/>
      <c r="F305" s="145"/>
      <c r="G305" s="145"/>
      <c r="H305" s="145"/>
      <c r="I305" s="145"/>
      <c r="J305" s="145"/>
      <c r="K305" s="43"/>
      <c r="L305" s="43"/>
      <c r="M305" s="43"/>
      <c r="N305" s="43"/>
      <c r="O305" s="43"/>
      <c r="P305" s="43"/>
      <c r="Q305" s="43"/>
      <c r="R305" s="43"/>
      <c r="S305" s="43"/>
      <c r="T305" s="43"/>
      <c r="U305" s="43"/>
      <c r="V305" s="43"/>
      <c r="W305" s="43"/>
      <c r="X305" s="43"/>
      <c r="Y305" s="43"/>
      <c r="Z305" s="43"/>
      <c r="AA305" s="43"/>
      <c r="AB305" s="43"/>
      <c r="AC305" s="43"/>
      <c r="AD305" s="43"/>
      <c r="AE305" s="43"/>
      <c r="AF305" s="43"/>
      <c r="AG305" s="43"/>
      <c r="AH305" s="43"/>
      <c r="AI305" s="43"/>
      <c r="AJ305" s="43"/>
      <c r="AK305" s="43"/>
      <c r="AL305" s="43"/>
      <c r="AM305" s="43"/>
      <c r="AN305" s="43"/>
      <c r="AO305" s="43"/>
      <c r="AP305" s="43"/>
      <c r="AQ305" s="43"/>
      <c r="AR305" s="43"/>
      <c r="AS305" s="43"/>
      <c r="AT305" s="43"/>
    </row>
    <row r="306" spans="1:46" ht="12.75" customHeight="1" x14ac:dyDescent="0.2">
      <c r="A306" s="43"/>
      <c r="B306" s="43"/>
      <c r="C306" s="43"/>
      <c r="D306" s="107"/>
      <c r="E306" s="145"/>
      <c r="F306" s="145"/>
      <c r="G306" s="145"/>
      <c r="H306" s="145"/>
      <c r="I306" s="145"/>
      <c r="J306" s="145"/>
      <c r="K306" s="43"/>
      <c r="L306" s="43"/>
      <c r="M306" s="43"/>
      <c r="N306" s="43"/>
      <c r="O306" s="43"/>
      <c r="P306" s="43"/>
      <c r="Q306" s="43"/>
      <c r="R306" s="43"/>
      <c r="S306" s="43"/>
      <c r="T306" s="43"/>
      <c r="U306" s="43"/>
      <c r="V306" s="43"/>
      <c r="W306" s="43"/>
      <c r="X306" s="43"/>
      <c r="Y306" s="43"/>
      <c r="Z306" s="43"/>
      <c r="AA306" s="43"/>
      <c r="AB306" s="43"/>
      <c r="AC306" s="43"/>
      <c r="AD306" s="43"/>
      <c r="AE306" s="43"/>
      <c r="AF306" s="43"/>
      <c r="AG306" s="43"/>
      <c r="AH306" s="43"/>
      <c r="AI306" s="43"/>
      <c r="AJ306" s="43"/>
      <c r="AK306" s="43"/>
      <c r="AL306" s="43"/>
      <c r="AM306" s="43"/>
      <c r="AN306" s="43"/>
      <c r="AO306" s="43"/>
      <c r="AP306" s="43"/>
      <c r="AQ306" s="43"/>
      <c r="AR306" s="43"/>
      <c r="AS306" s="43"/>
      <c r="AT306" s="43"/>
    </row>
    <row r="307" spans="1:46" ht="12.75" customHeight="1" x14ac:dyDescent="0.2">
      <c r="A307" s="43"/>
      <c r="B307" s="43"/>
      <c r="C307" s="43"/>
      <c r="D307" s="107"/>
      <c r="E307" s="145"/>
      <c r="F307" s="145"/>
      <c r="G307" s="145"/>
      <c r="H307" s="145"/>
      <c r="I307" s="145"/>
      <c r="J307" s="145"/>
      <c r="K307" s="43"/>
      <c r="L307" s="43"/>
      <c r="M307" s="43"/>
      <c r="N307" s="43"/>
      <c r="O307" s="43"/>
      <c r="P307" s="43"/>
      <c r="Q307" s="43"/>
      <c r="R307" s="43"/>
      <c r="S307" s="43"/>
      <c r="T307" s="43"/>
      <c r="U307" s="43"/>
      <c r="V307" s="43"/>
      <c r="W307" s="43"/>
      <c r="X307" s="43"/>
      <c r="Y307" s="43"/>
      <c r="Z307" s="43"/>
      <c r="AA307" s="43"/>
      <c r="AB307" s="43"/>
      <c r="AC307" s="43"/>
      <c r="AD307" s="43"/>
      <c r="AE307" s="43"/>
      <c r="AF307" s="43"/>
      <c r="AG307" s="43"/>
      <c r="AH307" s="43"/>
      <c r="AI307" s="43"/>
      <c r="AJ307" s="43"/>
      <c r="AK307" s="43"/>
      <c r="AL307" s="43"/>
      <c r="AM307" s="43"/>
      <c r="AN307" s="43"/>
      <c r="AO307" s="43"/>
      <c r="AP307" s="43"/>
      <c r="AQ307" s="43"/>
      <c r="AR307" s="43"/>
      <c r="AS307" s="43"/>
      <c r="AT307" s="43"/>
    </row>
    <row r="308" spans="1:46" ht="12.75" customHeight="1" x14ac:dyDescent="0.2">
      <c r="A308" s="43"/>
      <c r="B308" s="43"/>
      <c r="C308" s="43"/>
      <c r="D308" s="107"/>
      <c r="E308" s="145"/>
      <c r="F308" s="145"/>
      <c r="G308" s="145"/>
      <c r="H308" s="145"/>
      <c r="I308" s="145"/>
      <c r="J308" s="145"/>
      <c r="K308" s="43"/>
      <c r="L308" s="43"/>
      <c r="M308" s="43"/>
      <c r="N308" s="43"/>
      <c r="O308" s="43"/>
      <c r="P308" s="43"/>
      <c r="Q308" s="43"/>
      <c r="R308" s="43"/>
      <c r="S308" s="43"/>
      <c r="T308" s="43"/>
      <c r="U308" s="43"/>
      <c r="V308" s="43"/>
      <c r="W308" s="43"/>
      <c r="X308" s="43"/>
      <c r="Y308" s="43"/>
      <c r="Z308" s="43"/>
      <c r="AA308" s="43"/>
      <c r="AB308" s="43"/>
      <c r="AC308" s="43"/>
      <c r="AD308" s="43"/>
      <c r="AE308" s="43"/>
      <c r="AF308" s="43"/>
      <c r="AG308" s="43"/>
      <c r="AH308" s="43"/>
      <c r="AI308" s="43"/>
      <c r="AJ308" s="43"/>
      <c r="AK308" s="43"/>
      <c r="AL308" s="43"/>
      <c r="AM308" s="43"/>
      <c r="AN308" s="43"/>
      <c r="AO308" s="43"/>
      <c r="AP308" s="43"/>
      <c r="AQ308" s="43"/>
      <c r="AR308" s="43"/>
      <c r="AS308" s="43"/>
      <c r="AT308" s="43"/>
    </row>
    <row r="309" spans="1:46" ht="12.75" customHeight="1" x14ac:dyDescent="0.2">
      <c r="A309" s="43"/>
      <c r="B309" s="43"/>
      <c r="C309" s="43"/>
      <c r="D309" s="107"/>
      <c r="E309" s="145"/>
      <c r="F309" s="145"/>
      <c r="G309" s="145"/>
      <c r="H309" s="145"/>
      <c r="I309" s="145"/>
      <c r="J309" s="145"/>
      <c r="K309" s="43"/>
      <c r="L309" s="43"/>
      <c r="M309" s="43"/>
      <c r="N309" s="43"/>
      <c r="O309" s="43"/>
      <c r="P309" s="43"/>
      <c r="Q309" s="43"/>
      <c r="R309" s="43"/>
      <c r="S309" s="43"/>
      <c r="T309" s="43"/>
      <c r="U309" s="43"/>
      <c r="V309" s="43"/>
      <c r="W309" s="43"/>
      <c r="X309" s="43"/>
      <c r="Y309" s="43"/>
      <c r="Z309" s="43"/>
      <c r="AA309" s="43"/>
      <c r="AB309" s="43"/>
      <c r="AC309" s="43"/>
      <c r="AD309" s="43"/>
      <c r="AE309" s="43"/>
      <c r="AF309" s="43"/>
      <c r="AG309" s="43"/>
      <c r="AH309" s="43"/>
      <c r="AI309" s="43"/>
      <c r="AJ309" s="43"/>
      <c r="AK309" s="43"/>
      <c r="AL309" s="43"/>
      <c r="AM309" s="43"/>
      <c r="AN309" s="43"/>
      <c r="AO309" s="43"/>
      <c r="AP309" s="43"/>
      <c r="AQ309" s="43"/>
      <c r="AR309" s="43"/>
      <c r="AS309" s="43"/>
      <c r="AT309" s="43"/>
    </row>
    <row r="310" spans="1:46" ht="12.75" customHeight="1" x14ac:dyDescent="0.2">
      <c r="A310" s="43"/>
      <c r="B310" s="43"/>
      <c r="C310" s="43"/>
      <c r="D310" s="107"/>
      <c r="E310" s="145"/>
      <c r="F310" s="145"/>
      <c r="G310" s="145"/>
      <c r="H310" s="145"/>
      <c r="I310" s="145"/>
      <c r="J310" s="145"/>
      <c r="K310" s="43"/>
      <c r="L310" s="43"/>
      <c r="M310" s="43"/>
      <c r="N310" s="43"/>
      <c r="O310" s="43"/>
      <c r="P310" s="43"/>
      <c r="Q310" s="43"/>
      <c r="R310" s="43"/>
      <c r="S310" s="43"/>
      <c r="T310" s="43"/>
      <c r="U310" s="43"/>
      <c r="V310" s="43"/>
      <c r="W310" s="43"/>
      <c r="X310" s="43"/>
      <c r="Y310" s="43"/>
      <c r="Z310" s="43"/>
      <c r="AA310" s="43"/>
      <c r="AB310" s="43"/>
      <c r="AC310" s="43"/>
      <c r="AD310" s="43"/>
      <c r="AE310" s="43"/>
      <c r="AF310" s="43"/>
      <c r="AG310" s="43"/>
      <c r="AH310" s="43"/>
      <c r="AI310" s="43"/>
      <c r="AJ310" s="43"/>
      <c r="AK310" s="43"/>
      <c r="AL310" s="43"/>
      <c r="AM310" s="43"/>
      <c r="AN310" s="43"/>
      <c r="AO310" s="43"/>
      <c r="AP310" s="43"/>
      <c r="AQ310" s="43"/>
      <c r="AR310" s="43"/>
      <c r="AS310" s="43"/>
      <c r="AT310" s="43"/>
    </row>
    <row r="311" spans="1:46" ht="12.75" customHeight="1" x14ac:dyDescent="0.2">
      <c r="A311" s="43"/>
      <c r="B311" s="43"/>
      <c r="C311" s="43"/>
      <c r="D311" s="107"/>
      <c r="E311" s="145"/>
      <c r="F311" s="145"/>
      <c r="G311" s="145"/>
      <c r="H311" s="145"/>
      <c r="I311" s="145"/>
      <c r="J311" s="145"/>
      <c r="K311" s="43"/>
      <c r="L311" s="43"/>
      <c r="M311" s="43"/>
      <c r="N311" s="43"/>
      <c r="O311" s="43"/>
      <c r="P311" s="43"/>
      <c r="Q311" s="43"/>
      <c r="R311" s="43"/>
      <c r="S311" s="43"/>
      <c r="T311" s="43"/>
      <c r="U311" s="43"/>
      <c r="V311" s="43"/>
      <c r="W311" s="43"/>
      <c r="X311" s="43"/>
      <c r="Y311" s="43"/>
      <c r="Z311" s="43"/>
      <c r="AA311" s="43"/>
      <c r="AB311" s="43"/>
      <c r="AC311" s="43"/>
      <c r="AD311" s="43"/>
      <c r="AE311" s="43"/>
      <c r="AF311" s="43"/>
      <c r="AG311" s="43"/>
      <c r="AH311" s="43"/>
      <c r="AI311" s="43"/>
      <c r="AJ311" s="43"/>
      <c r="AK311" s="43"/>
      <c r="AL311" s="43"/>
      <c r="AM311" s="43"/>
      <c r="AN311" s="43"/>
      <c r="AO311" s="43"/>
      <c r="AP311" s="43"/>
      <c r="AQ311" s="43"/>
      <c r="AR311" s="43"/>
      <c r="AS311" s="43"/>
      <c r="AT311" s="43"/>
    </row>
    <row r="312" spans="1:46" ht="12.75" customHeight="1" x14ac:dyDescent="0.2">
      <c r="A312" s="43"/>
      <c r="B312" s="43"/>
      <c r="C312" s="43"/>
      <c r="D312" s="107"/>
      <c r="E312" s="145"/>
      <c r="F312" s="145"/>
      <c r="G312" s="145"/>
      <c r="H312" s="145"/>
      <c r="I312" s="145"/>
      <c r="J312" s="145"/>
      <c r="K312" s="43"/>
      <c r="L312" s="43"/>
      <c r="M312" s="43"/>
      <c r="N312" s="43"/>
      <c r="O312" s="43"/>
      <c r="P312" s="43"/>
      <c r="Q312" s="43"/>
      <c r="R312" s="43"/>
      <c r="S312" s="43"/>
      <c r="T312" s="43"/>
      <c r="U312" s="43"/>
      <c r="V312" s="43"/>
      <c r="W312" s="43"/>
      <c r="X312" s="43"/>
      <c r="Y312" s="43"/>
      <c r="Z312" s="43"/>
      <c r="AA312" s="43"/>
      <c r="AB312" s="43"/>
      <c r="AC312" s="43"/>
      <c r="AD312" s="43"/>
      <c r="AE312" s="43"/>
      <c r="AF312" s="43"/>
      <c r="AG312" s="43"/>
      <c r="AH312" s="43"/>
      <c r="AI312" s="43"/>
      <c r="AJ312" s="43"/>
      <c r="AK312" s="43"/>
      <c r="AL312" s="43"/>
      <c r="AM312" s="43"/>
      <c r="AN312" s="43"/>
      <c r="AO312" s="43"/>
      <c r="AP312" s="43"/>
      <c r="AQ312" s="43"/>
      <c r="AR312" s="43"/>
      <c r="AS312" s="43"/>
      <c r="AT312" s="43"/>
    </row>
    <row r="313" spans="1:46" ht="12.75" customHeight="1" x14ac:dyDescent="0.2">
      <c r="A313" s="43"/>
      <c r="B313" s="43"/>
      <c r="C313" s="43"/>
      <c r="D313" s="107"/>
      <c r="E313" s="145"/>
      <c r="F313" s="145"/>
      <c r="G313" s="145"/>
      <c r="H313" s="145"/>
      <c r="I313" s="145"/>
      <c r="J313" s="145"/>
      <c r="K313" s="43"/>
      <c r="L313" s="43"/>
      <c r="M313" s="43"/>
      <c r="N313" s="43"/>
      <c r="O313" s="43"/>
      <c r="P313" s="43"/>
      <c r="Q313" s="43"/>
      <c r="R313" s="43"/>
      <c r="S313" s="43"/>
      <c r="T313" s="43"/>
      <c r="U313" s="43"/>
      <c r="V313" s="43"/>
      <c r="W313" s="43"/>
      <c r="X313" s="43"/>
      <c r="Y313" s="43"/>
      <c r="Z313" s="43"/>
      <c r="AA313" s="43"/>
      <c r="AB313" s="43"/>
      <c r="AC313" s="43"/>
      <c r="AD313" s="43"/>
      <c r="AE313" s="43"/>
      <c r="AF313" s="43"/>
      <c r="AG313" s="43"/>
      <c r="AH313" s="43"/>
      <c r="AI313" s="43"/>
      <c r="AJ313" s="43"/>
      <c r="AK313" s="43"/>
      <c r="AL313" s="43"/>
      <c r="AM313" s="43"/>
      <c r="AN313" s="43"/>
      <c r="AO313" s="43"/>
      <c r="AP313" s="43"/>
      <c r="AQ313" s="43"/>
      <c r="AR313" s="43"/>
      <c r="AS313" s="43"/>
      <c r="AT313" s="43"/>
    </row>
    <row r="314" spans="1:46" ht="12.75" customHeight="1" x14ac:dyDescent="0.2">
      <c r="A314" s="43"/>
      <c r="B314" s="43"/>
      <c r="C314" s="43"/>
      <c r="D314" s="107"/>
      <c r="E314" s="145"/>
      <c r="F314" s="145"/>
      <c r="G314" s="145"/>
      <c r="H314" s="145"/>
      <c r="I314" s="145"/>
      <c r="J314" s="145"/>
      <c r="K314" s="43"/>
      <c r="L314" s="43"/>
      <c r="M314" s="43"/>
      <c r="N314" s="43"/>
      <c r="O314" s="43"/>
      <c r="P314" s="43"/>
      <c r="Q314" s="43"/>
      <c r="R314" s="43"/>
      <c r="S314" s="43"/>
      <c r="T314" s="43"/>
      <c r="U314" s="43"/>
      <c r="V314" s="43"/>
      <c r="W314" s="43"/>
      <c r="X314" s="43"/>
      <c r="Y314" s="43"/>
      <c r="Z314" s="43"/>
      <c r="AA314" s="43"/>
      <c r="AB314" s="43"/>
      <c r="AC314" s="43"/>
      <c r="AD314" s="43"/>
      <c r="AE314" s="43"/>
      <c r="AF314" s="43"/>
      <c r="AG314" s="43"/>
      <c r="AH314" s="43"/>
      <c r="AI314" s="43"/>
      <c r="AJ314" s="43"/>
      <c r="AK314" s="43"/>
      <c r="AL314" s="43"/>
      <c r="AM314" s="43"/>
      <c r="AN314" s="43"/>
      <c r="AO314" s="43"/>
      <c r="AP314" s="43"/>
      <c r="AQ314" s="43"/>
      <c r="AR314" s="43"/>
      <c r="AS314" s="43"/>
      <c r="AT314" s="43"/>
    </row>
    <row r="315" spans="1:46" ht="12.75" customHeight="1" x14ac:dyDescent="0.2">
      <c r="A315" s="43"/>
      <c r="B315" s="43"/>
      <c r="C315" s="43"/>
      <c r="D315" s="107"/>
      <c r="E315" s="145"/>
      <c r="F315" s="145"/>
      <c r="G315" s="145"/>
      <c r="H315" s="145"/>
      <c r="I315" s="145"/>
      <c r="J315" s="145"/>
      <c r="K315" s="43"/>
      <c r="L315" s="43"/>
      <c r="M315" s="43"/>
      <c r="N315" s="43"/>
      <c r="O315" s="43"/>
      <c r="P315" s="43"/>
      <c r="Q315" s="43"/>
      <c r="R315" s="43"/>
      <c r="S315" s="43"/>
      <c r="T315" s="43"/>
      <c r="U315" s="43"/>
      <c r="V315" s="43"/>
      <c r="W315" s="43"/>
      <c r="X315" s="43"/>
      <c r="Y315" s="43"/>
      <c r="Z315" s="43"/>
      <c r="AA315" s="43"/>
      <c r="AB315" s="43"/>
      <c r="AC315" s="43"/>
      <c r="AD315" s="43"/>
      <c r="AE315" s="43"/>
      <c r="AF315" s="43"/>
      <c r="AG315" s="43"/>
      <c r="AH315" s="43"/>
      <c r="AI315" s="43"/>
      <c r="AJ315" s="43"/>
      <c r="AK315" s="43"/>
      <c r="AL315" s="43"/>
      <c r="AM315" s="43"/>
      <c r="AN315" s="43"/>
      <c r="AO315" s="43"/>
      <c r="AP315" s="43"/>
      <c r="AQ315" s="43"/>
      <c r="AR315" s="43"/>
      <c r="AS315" s="43"/>
      <c r="AT315" s="43"/>
    </row>
    <row r="316" spans="1:46" ht="12.75" customHeight="1" x14ac:dyDescent="0.2">
      <c r="A316" s="43"/>
      <c r="B316" s="43"/>
      <c r="C316" s="43"/>
      <c r="D316" s="107"/>
      <c r="E316" s="145"/>
      <c r="F316" s="145"/>
      <c r="G316" s="145"/>
      <c r="H316" s="145"/>
      <c r="I316" s="145"/>
      <c r="J316" s="145"/>
      <c r="K316" s="43"/>
      <c r="L316" s="43"/>
      <c r="M316" s="43"/>
      <c r="N316" s="43"/>
      <c r="O316" s="43"/>
      <c r="P316" s="43"/>
      <c r="Q316" s="43"/>
      <c r="R316" s="43"/>
      <c r="S316" s="43"/>
      <c r="T316" s="43"/>
      <c r="U316" s="43"/>
      <c r="V316" s="43"/>
      <c r="W316" s="43"/>
      <c r="X316" s="43"/>
      <c r="Y316" s="43"/>
      <c r="Z316" s="43"/>
      <c r="AA316" s="43"/>
      <c r="AB316" s="43"/>
      <c r="AC316" s="43"/>
      <c r="AD316" s="43"/>
      <c r="AE316" s="43"/>
      <c r="AF316" s="43"/>
      <c r="AG316" s="43"/>
      <c r="AH316" s="43"/>
      <c r="AI316" s="43"/>
      <c r="AJ316" s="43"/>
      <c r="AK316" s="43"/>
      <c r="AL316" s="43"/>
      <c r="AM316" s="43"/>
      <c r="AN316" s="43"/>
      <c r="AO316" s="43"/>
      <c r="AP316" s="43"/>
      <c r="AQ316" s="43"/>
      <c r="AR316" s="43"/>
      <c r="AS316" s="43"/>
      <c r="AT316" s="43"/>
    </row>
    <row r="317" spans="1:46" ht="12.75" customHeight="1" x14ac:dyDescent="0.2">
      <c r="A317" s="43"/>
      <c r="B317" s="43"/>
      <c r="C317" s="43"/>
      <c r="D317" s="107"/>
      <c r="E317" s="145"/>
      <c r="F317" s="145"/>
      <c r="G317" s="145"/>
      <c r="H317" s="145"/>
      <c r="I317" s="145"/>
      <c r="J317" s="145"/>
      <c r="K317" s="43"/>
      <c r="L317" s="43"/>
      <c r="M317" s="43"/>
      <c r="N317" s="43"/>
      <c r="O317" s="43"/>
      <c r="P317" s="43"/>
      <c r="Q317" s="43"/>
      <c r="R317" s="43"/>
      <c r="S317" s="43"/>
      <c r="T317" s="43"/>
      <c r="U317" s="43"/>
      <c r="V317" s="43"/>
      <c r="W317" s="43"/>
      <c r="X317" s="43"/>
      <c r="Y317" s="43"/>
      <c r="Z317" s="43"/>
      <c r="AA317" s="43"/>
      <c r="AB317" s="43"/>
      <c r="AC317" s="43"/>
      <c r="AD317" s="43"/>
      <c r="AE317" s="43"/>
      <c r="AF317" s="43"/>
      <c r="AG317" s="43"/>
      <c r="AH317" s="43"/>
      <c r="AI317" s="43"/>
      <c r="AJ317" s="43"/>
      <c r="AK317" s="43"/>
      <c r="AL317" s="43"/>
      <c r="AM317" s="43"/>
      <c r="AN317" s="43"/>
      <c r="AO317" s="43"/>
      <c r="AP317" s="43"/>
      <c r="AQ317" s="43"/>
      <c r="AR317" s="43"/>
      <c r="AS317" s="43"/>
      <c r="AT317" s="43"/>
    </row>
    <row r="318" spans="1:46" ht="12.75" customHeight="1" x14ac:dyDescent="0.2">
      <c r="A318" s="43"/>
      <c r="B318" s="43"/>
      <c r="C318" s="43"/>
      <c r="D318" s="107"/>
      <c r="E318" s="145"/>
      <c r="F318" s="145"/>
      <c r="G318" s="145"/>
      <c r="H318" s="145"/>
      <c r="I318" s="145"/>
      <c r="J318" s="145"/>
      <c r="K318" s="43"/>
      <c r="L318" s="43"/>
      <c r="M318" s="43"/>
      <c r="N318" s="43"/>
      <c r="O318" s="43"/>
      <c r="P318" s="43"/>
      <c r="Q318" s="43"/>
      <c r="R318" s="43"/>
      <c r="S318" s="43"/>
      <c r="T318" s="43"/>
      <c r="U318" s="43"/>
      <c r="V318" s="43"/>
      <c r="W318" s="43"/>
      <c r="X318" s="43"/>
      <c r="Y318" s="43"/>
      <c r="Z318" s="43"/>
      <c r="AA318" s="43"/>
      <c r="AB318" s="43"/>
      <c r="AC318" s="43"/>
      <c r="AD318" s="43"/>
      <c r="AE318" s="43"/>
      <c r="AF318" s="43"/>
      <c r="AG318" s="43"/>
      <c r="AH318" s="43"/>
      <c r="AI318" s="43"/>
      <c r="AJ318" s="43"/>
      <c r="AK318" s="43"/>
      <c r="AL318" s="43"/>
      <c r="AM318" s="43"/>
      <c r="AN318" s="43"/>
      <c r="AO318" s="43"/>
      <c r="AP318" s="43"/>
      <c r="AQ318" s="43"/>
      <c r="AR318" s="43"/>
      <c r="AS318" s="43"/>
      <c r="AT318" s="43"/>
    </row>
    <row r="319" spans="1:46" ht="12.75" customHeight="1" x14ac:dyDescent="0.2">
      <c r="A319" s="43"/>
      <c r="B319" s="43"/>
      <c r="C319" s="43"/>
      <c r="D319" s="107"/>
      <c r="E319" s="145"/>
      <c r="F319" s="145"/>
      <c r="G319" s="145"/>
      <c r="H319" s="145"/>
      <c r="I319" s="145"/>
      <c r="J319" s="145"/>
      <c r="K319" s="43"/>
      <c r="L319" s="43"/>
      <c r="M319" s="43"/>
      <c r="N319" s="43"/>
      <c r="O319" s="43"/>
      <c r="P319" s="43"/>
      <c r="Q319" s="43"/>
      <c r="R319" s="43"/>
      <c r="S319" s="43"/>
      <c r="T319" s="43"/>
      <c r="U319" s="43"/>
      <c r="V319" s="43"/>
      <c r="W319" s="43"/>
      <c r="X319" s="43"/>
      <c r="Y319" s="43"/>
      <c r="Z319" s="43"/>
      <c r="AA319" s="43"/>
      <c r="AB319" s="43"/>
      <c r="AC319" s="43"/>
      <c r="AD319" s="43"/>
      <c r="AE319" s="43"/>
      <c r="AF319" s="43"/>
      <c r="AG319" s="43"/>
      <c r="AH319" s="43"/>
      <c r="AI319" s="43"/>
      <c r="AJ319" s="43"/>
      <c r="AK319" s="43"/>
      <c r="AL319" s="43"/>
      <c r="AM319" s="43"/>
      <c r="AN319" s="43"/>
      <c r="AO319" s="43"/>
      <c r="AP319" s="43"/>
      <c r="AQ319" s="43"/>
      <c r="AR319" s="43"/>
      <c r="AS319" s="43"/>
      <c r="AT319" s="43"/>
    </row>
    <row r="320" spans="1:46" ht="12.75" customHeight="1" x14ac:dyDescent="0.2">
      <c r="A320" s="43"/>
      <c r="B320" s="43"/>
      <c r="C320" s="43"/>
      <c r="D320" s="107"/>
      <c r="E320" s="145"/>
      <c r="F320" s="145"/>
      <c r="G320" s="145"/>
      <c r="H320" s="145"/>
      <c r="I320" s="145"/>
      <c r="J320" s="145"/>
      <c r="K320" s="43"/>
      <c r="L320" s="43"/>
      <c r="M320" s="43"/>
      <c r="N320" s="43"/>
      <c r="O320" s="43"/>
      <c r="P320" s="43"/>
      <c r="Q320" s="43"/>
      <c r="R320" s="43"/>
      <c r="S320" s="43"/>
      <c r="T320" s="43"/>
      <c r="U320" s="43"/>
      <c r="V320" s="43"/>
      <c r="W320" s="43"/>
      <c r="X320" s="43"/>
      <c r="Y320" s="43"/>
      <c r="Z320" s="43"/>
      <c r="AA320" s="43"/>
      <c r="AB320" s="43"/>
      <c r="AC320" s="43"/>
      <c r="AD320" s="43"/>
      <c r="AE320" s="43"/>
      <c r="AF320" s="43"/>
      <c r="AG320" s="43"/>
      <c r="AH320" s="43"/>
      <c r="AI320" s="43"/>
      <c r="AJ320" s="43"/>
      <c r="AK320" s="43"/>
      <c r="AL320" s="43"/>
      <c r="AM320" s="43"/>
      <c r="AN320" s="43"/>
      <c r="AO320" s="43"/>
      <c r="AP320" s="43"/>
      <c r="AQ320" s="43"/>
      <c r="AR320" s="43"/>
      <c r="AS320" s="43"/>
      <c r="AT320" s="43"/>
    </row>
    <row r="321" spans="1:46" ht="12.75" customHeight="1" x14ac:dyDescent="0.2">
      <c r="A321" s="43"/>
      <c r="B321" s="43"/>
      <c r="C321" s="43"/>
      <c r="D321" s="107"/>
      <c r="E321" s="145"/>
      <c r="F321" s="145"/>
      <c r="G321" s="145"/>
      <c r="H321" s="145"/>
      <c r="I321" s="145"/>
      <c r="J321" s="145"/>
      <c r="K321" s="43"/>
      <c r="L321" s="43"/>
      <c r="M321" s="43"/>
      <c r="N321" s="43"/>
      <c r="O321" s="43"/>
      <c r="P321" s="43"/>
      <c r="Q321" s="43"/>
      <c r="R321" s="43"/>
      <c r="S321" s="43"/>
      <c r="T321" s="43"/>
      <c r="U321" s="43"/>
      <c r="V321" s="43"/>
      <c r="W321" s="43"/>
      <c r="X321" s="43"/>
      <c r="Y321" s="43"/>
      <c r="Z321" s="43"/>
      <c r="AA321" s="43"/>
      <c r="AB321" s="43"/>
      <c r="AC321" s="43"/>
      <c r="AD321" s="43"/>
      <c r="AE321" s="43"/>
      <c r="AF321" s="43"/>
      <c r="AG321" s="43"/>
      <c r="AH321" s="43"/>
      <c r="AI321" s="43"/>
      <c r="AJ321" s="43"/>
      <c r="AK321" s="43"/>
      <c r="AL321" s="43"/>
      <c r="AM321" s="43"/>
      <c r="AN321" s="43"/>
      <c r="AO321" s="43"/>
      <c r="AP321" s="43"/>
      <c r="AQ321" s="43"/>
      <c r="AR321" s="43"/>
      <c r="AS321" s="43"/>
      <c r="AT321" s="43"/>
    </row>
    <row r="322" spans="1:46" ht="12.75" customHeight="1" x14ac:dyDescent="0.2">
      <c r="A322" s="43"/>
      <c r="B322" s="43"/>
      <c r="C322" s="43"/>
      <c r="D322" s="107"/>
      <c r="E322" s="145"/>
      <c r="F322" s="145"/>
      <c r="G322" s="145"/>
      <c r="H322" s="145"/>
      <c r="I322" s="145"/>
      <c r="J322" s="145"/>
      <c r="K322" s="43"/>
      <c r="L322" s="43"/>
      <c r="M322" s="43"/>
      <c r="N322" s="43"/>
      <c r="O322" s="43"/>
      <c r="P322" s="43"/>
      <c r="Q322" s="43"/>
      <c r="R322" s="43"/>
      <c r="S322" s="43"/>
      <c r="T322" s="43"/>
      <c r="U322" s="43"/>
      <c r="V322" s="43"/>
      <c r="W322" s="43"/>
      <c r="X322" s="43"/>
      <c r="Y322" s="43"/>
      <c r="Z322" s="43"/>
      <c r="AA322" s="43"/>
      <c r="AB322" s="43"/>
      <c r="AC322" s="43"/>
      <c r="AD322" s="43"/>
      <c r="AE322" s="43"/>
      <c r="AF322" s="43"/>
      <c r="AG322" s="43"/>
      <c r="AH322" s="43"/>
      <c r="AI322" s="43"/>
      <c r="AJ322" s="43"/>
      <c r="AK322" s="43"/>
      <c r="AL322" s="43"/>
      <c r="AM322" s="43"/>
      <c r="AN322" s="43"/>
      <c r="AO322" s="43"/>
      <c r="AP322" s="43"/>
      <c r="AQ322" s="43"/>
      <c r="AR322" s="43"/>
      <c r="AS322" s="43"/>
      <c r="AT322" s="43"/>
    </row>
    <row r="323" spans="1:46" ht="12.75" customHeight="1" x14ac:dyDescent="0.2">
      <c r="A323" s="43"/>
      <c r="B323" s="43"/>
      <c r="C323" s="43"/>
      <c r="D323" s="107"/>
      <c r="E323" s="145"/>
      <c r="F323" s="145"/>
      <c r="G323" s="145"/>
      <c r="H323" s="145"/>
      <c r="I323" s="145"/>
      <c r="J323" s="145"/>
      <c r="K323" s="43"/>
      <c r="L323" s="43"/>
      <c r="M323" s="43"/>
      <c r="N323" s="43"/>
      <c r="O323" s="43"/>
      <c r="P323" s="43"/>
      <c r="Q323" s="43"/>
      <c r="R323" s="43"/>
      <c r="S323" s="43"/>
      <c r="T323" s="43"/>
      <c r="U323" s="43"/>
      <c r="V323" s="43"/>
      <c r="W323" s="43"/>
      <c r="X323" s="43"/>
      <c r="Y323" s="43"/>
      <c r="Z323" s="43"/>
      <c r="AA323" s="43"/>
      <c r="AB323" s="43"/>
      <c r="AC323" s="43"/>
      <c r="AD323" s="43"/>
      <c r="AE323" s="43"/>
      <c r="AF323" s="43"/>
      <c r="AG323" s="43"/>
      <c r="AH323" s="43"/>
      <c r="AI323" s="43"/>
      <c r="AJ323" s="43"/>
      <c r="AK323" s="43"/>
      <c r="AL323" s="43"/>
      <c r="AM323" s="43"/>
      <c r="AN323" s="43"/>
      <c r="AO323" s="43"/>
      <c r="AP323" s="43"/>
      <c r="AQ323" s="43"/>
      <c r="AR323" s="43"/>
      <c r="AS323" s="43"/>
      <c r="AT323" s="43"/>
    </row>
    <row r="324" spans="1:46" ht="12.75" customHeight="1" x14ac:dyDescent="0.2">
      <c r="A324" s="43"/>
      <c r="B324" s="43"/>
      <c r="C324" s="43"/>
      <c r="D324" s="107"/>
      <c r="E324" s="145"/>
      <c r="F324" s="145"/>
      <c r="G324" s="145"/>
      <c r="H324" s="145"/>
      <c r="I324" s="145"/>
      <c r="J324" s="145"/>
      <c r="K324" s="43"/>
      <c r="L324" s="43"/>
      <c r="M324" s="43"/>
      <c r="N324" s="43"/>
      <c r="O324" s="43"/>
      <c r="P324" s="43"/>
      <c r="Q324" s="43"/>
      <c r="R324" s="43"/>
      <c r="S324" s="43"/>
      <c r="T324" s="43"/>
      <c r="U324" s="43"/>
      <c r="V324" s="43"/>
      <c r="W324" s="43"/>
      <c r="X324" s="43"/>
      <c r="Y324" s="43"/>
      <c r="Z324" s="43"/>
      <c r="AA324" s="43"/>
      <c r="AB324" s="43"/>
      <c r="AC324" s="43"/>
      <c r="AD324" s="43"/>
      <c r="AE324" s="43"/>
      <c r="AF324" s="43"/>
      <c r="AG324" s="43"/>
      <c r="AH324" s="43"/>
      <c r="AI324" s="43"/>
      <c r="AJ324" s="43"/>
      <c r="AK324" s="43"/>
      <c r="AL324" s="43"/>
      <c r="AM324" s="43"/>
      <c r="AN324" s="43"/>
      <c r="AO324" s="43"/>
      <c r="AP324" s="43"/>
      <c r="AQ324" s="43"/>
      <c r="AR324" s="43"/>
      <c r="AS324" s="43"/>
      <c r="AT324" s="43"/>
    </row>
    <row r="325" spans="1:46" ht="12.75" customHeight="1" x14ac:dyDescent="0.2">
      <c r="A325" s="43"/>
      <c r="B325" s="43"/>
      <c r="C325" s="43"/>
      <c r="D325" s="107"/>
      <c r="E325" s="145"/>
      <c r="F325" s="145"/>
      <c r="G325" s="145"/>
      <c r="H325" s="145"/>
      <c r="I325" s="145"/>
      <c r="J325" s="145"/>
      <c r="K325" s="43"/>
      <c r="L325" s="43"/>
      <c r="M325" s="43"/>
      <c r="N325" s="43"/>
      <c r="O325" s="43"/>
      <c r="P325" s="43"/>
      <c r="Q325" s="43"/>
      <c r="R325" s="43"/>
      <c r="S325" s="43"/>
      <c r="T325" s="43"/>
      <c r="U325" s="43"/>
      <c r="V325" s="43"/>
      <c r="W325" s="43"/>
      <c r="X325" s="43"/>
      <c r="Y325" s="43"/>
      <c r="Z325" s="43"/>
      <c r="AA325" s="43"/>
      <c r="AB325" s="43"/>
      <c r="AC325" s="43"/>
      <c r="AD325" s="43"/>
      <c r="AE325" s="43"/>
      <c r="AF325" s="43"/>
      <c r="AG325" s="43"/>
      <c r="AH325" s="43"/>
      <c r="AI325" s="43"/>
      <c r="AJ325" s="43"/>
      <c r="AK325" s="43"/>
      <c r="AL325" s="43"/>
      <c r="AM325" s="43"/>
      <c r="AN325" s="43"/>
      <c r="AO325" s="43"/>
      <c r="AP325" s="43"/>
      <c r="AQ325" s="43"/>
      <c r="AR325" s="43"/>
      <c r="AS325" s="43"/>
      <c r="AT325" s="43"/>
    </row>
    <row r="326" spans="1:46" ht="12.75" customHeight="1" x14ac:dyDescent="0.2">
      <c r="A326" s="43"/>
      <c r="B326" s="43"/>
      <c r="C326" s="43"/>
      <c r="D326" s="107"/>
      <c r="E326" s="145"/>
      <c r="F326" s="145"/>
      <c r="G326" s="145"/>
      <c r="H326" s="145"/>
      <c r="I326" s="145"/>
      <c r="J326" s="145"/>
      <c r="K326" s="43"/>
      <c r="L326" s="43"/>
      <c r="M326" s="43"/>
      <c r="N326" s="43"/>
      <c r="O326" s="43"/>
      <c r="P326" s="43"/>
      <c r="Q326" s="43"/>
      <c r="R326" s="43"/>
      <c r="S326" s="43"/>
      <c r="T326" s="43"/>
      <c r="U326" s="43"/>
      <c r="V326" s="43"/>
      <c r="W326" s="43"/>
      <c r="X326" s="43"/>
      <c r="Y326" s="43"/>
      <c r="Z326" s="43"/>
      <c r="AA326" s="43"/>
      <c r="AB326" s="43"/>
      <c r="AC326" s="43"/>
      <c r="AD326" s="43"/>
      <c r="AE326" s="43"/>
      <c r="AF326" s="43"/>
      <c r="AG326" s="43"/>
      <c r="AH326" s="43"/>
      <c r="AI326" s="43"/>
      <c r="AJ326" s="43"/>
      <c r="AK326" s="43"/>
      <c r="AL326" s="43"/>
      <c r="AM326" s="43"/>
      <c r="AN326" s="43"/>
      <c r="AO326" s="43"/>
      <c r="AP326" s="43"/>
      <c r="AQ326" s="43"/>
      <c r="AR326" s="43"/>
      <c r="AS326" s="43"/>
      <c r="AT326" s="43"/>
    </row>
    <row r="327" spans="1:46" ht="12.75" customHeight="1" x14ac:dyDescent="0.2">
      <c r="A327" s="43"/>
      <c r="B327" s="43"/>
      <c r="C327" s="43"/>
      <c r="D327" s="107"/>
      <c r="E327" s="145"/>
      <c r="F327" s="145"/>
      <c r="G327" s="145"/>
      <c r="H327" s="145"/>
      <c r="I327" s="145"/>
      <c r="J327" s="145"/>
      <c r="K327" s="43"/>
      <c r="L327" s="43"/>
      <c r="M327" s="43"/>
      <c r="N327" s="43"/>
      <c r="O327" s="43"/>
      <c r="P327" s="43"/>
      <c r="Q327" s="43"/>
      <c r="R327" s="43"/>
      <c r="S327" s="43"/>
      <c r="T327" s="43"/>
      <c r="U327" s="43"/>
      <c r="V327" s="43"/>
      <c r="W327" s="43"/>
      <c r="X327" s="43"/>
      <c r="Y327" s="43"/>
      <c r="Z327" s="43"/>
      <c r="AA327" s="43"/>
      <c r="AB327" s="43"/>
      <c r="AC327" s="43"/>
      <c r="AD327" s="43"/>
      <c r="AE327" s="43"/>
      <c r="AF327" s="43"/>
      <c r="AG327" s="43"/>
      <c r="AH327" s="43"/>
      <c r="AI327" s="43"/>
      <c r="AJ327" s="43"/>
      <c r="AK327" s="43"/>
      <c r="AL327" s="43"/>
      <c r="AM327" s="43"/>
      <c r="AN327" s="43"/>
      <c r="AO327" s="43"/>
      <c r="AP327" s="43"/>
      <c r="AQ327" s="43"/>
      <c r="AR327" s="43"/>
      <c r="AS327" s="43"/>
      <c r="AT327" s="43"/>
    </row>
    <row r="328" spans="1:46" ht="12.75" customHeight="1" x14ac:dyDescent="0.2">
      <c r="A328" s="43"/>
      <c r="B328" s="43"/>
      <c r="C328" s="43"/>
      <c r="D328" s="107"/>
      <c r="E328" s="145"/>
      <c r="F328" s="145"/>
      <c r="G328" s="145"/>
      <c r="H328" s="145"/>
      <c r="I328" s="145"/>
      <c r="J328" s="145"/>
      <c r="K328" s="43"/>
      <c r="L328" s="43"/>
      <c r="M328" s="43"/>
      <c r="N328" s="43"/>
      <c r="O328" s="43"/>
      <c r="P328" s="43"/>
      <c r="Q328" s="43"/>
      <c r="R328" s="43"/>
      <c r="S328" s="43"/>
      <c r="T328" s="43"/>
      <c r="U328" s="43"/>
      <c r="V328" s="43"/>
      <c r="W328" s="43"/>
      <c r="X328" s="43"/>
      <c r="Y328" s="43"/>
      <c r="Z328" s="43"/>
      <c r="AA328" s="43"/>
      <c r="AB328" s="43"/>
      <c r="AC328" s="43"/>
      <c r="AD328" s="43"/>
      <c r="AE328" s="43"/>
      <c r="AF328" s="43"/>
      <c r="AG328" s="43"/>
      <c r="AH328" s="43"/>
      <c r="AI328" s="43"/>
      <c r="AJ328" s="43"/>
      <c r="AK328" s="43"/>
      <c r="AL328" s="43"/>
      <c r="AM328" s="43"/>
      <c r="AN328" s="43"/>
      <c r="AO328" s="43"/>
      <c r="AP328" s="43"/>
      <c r="AQ328" s="43"/>
      <c r="AR328" s="43"/>
      <c r="AS328" s="43"/>
      <c r="AT328" s="43"/>
    </row>
    <row r="329" spans="1:46" ht="12.75" customHeight="1" x14ac:dyDescent="0.2">
      <c r="A329" s="43"/>
      <c r="B329" s="43"/>
      <c r="C329" s="43"/>
      <c r="D329" s="107"/>
      <c r="E329" s="145"/>
      <c r="F329" s="145"/>
      <c r="G329" s="145"/>
      <c r="H329" s="145"/>
      <c r="I329" s="145"/>
      <c r="J329" s="145"/>
      <c r="K329" s="43"/>
      <c r="L329" s="43"/>
      <c r="M329" s="43"/>
      <c r="N329" s="43"/>
      <c r="O329" s="43"/>
      <c r="P329" s="43"/>
      <c r="Q329" s="43"/>
      <c r="R329" s="43"/>
      <c r="S329" s="43"/>
      <c r="T329" s="43"/>
      <c r="U329" s="43"/>
      <c r="V329" s="43"/>
      <c r="W329" s="43"/>
      <c r="X329" s="43"/>
      <c r="Y329" s="43"/>
      <c r="Z329" s="43"/>
      <c r="AA329" s="43"/>
      <c r="AB329" s="43"/>
      <c r="AC329" s="43"/>
      <c r="AD329" s="43"/>
      <c r="AE329" s="43"/>
      <c r="AF329" s="43"/>
      <c r="AG329" s="43"/>
      <c r="AH329" s="43"/>
      <c r="AI329" s="43"/>
      <c r="AJ329" s="43"/>
      <c r="AK329" s="43"/>
      <c r="AL329" s="43"/>
      <c r="AM329" s="43"/>
      <c r="AN329" s="43"/>
      <c r="AO329" s="43"/>
      <c r="AP329" s="43"/>
      <c r="AQ329" s="43"/>
      <c r="AR329" s="43"/>
      <c r="AS329" s="43"/>
      <c r="AT329" s="43"/>
    </row>
    <row r="330" spans="1:46" ht="12.75" customHeight="1" x14ac:dyDescent="0.2">
      <c r="A330" s="43"/>
      <c r="B330" s="43"/>
      <c r="C330" s="43"/>
      <c r="D330" s="107"/>
      <c r="E330" s="145"/>
      <c r="F330" s="145"/>
      <c r="G330" s="145"/>
      <c r="H330" s="145"/>
      <c r="I330" s="145"/>
      <c r="J330" s="145"/>
      <c r="K330" s="43"/>
      <c r="L330" s="43"/>
      <c r="M330" s="43"/>
      <c r="N330" s="43"/>
      <c r="O330" s="43"/>
      <c r="P330" s="43"/>
      <c r="Q330" s="43"/>
      <c r="R330" s="43"/>
      <c r="S330" s="43"/>
      <c r="T330" s="43"/>
      <c r="U330" s="43"/>
      <c r="V330" s="43"/>
      <c r="W330" s="43"/>
      <c r="X330" s="43"/>
      <c r="Y330" s="43"/>
      <c r="Z330" s="43"/>
      <c r="AA330" s="43"/>
      <c r="AB330" s="43"/>
      <c r="AC330" s="43"/>
      <c r="AD330" s="43"/>
      <c r="AE330" s="43"/>
      <c r="AF330" s="43"/>
      <c r="AG330" s="43"/>
      <c r="AH330" s="43"/>
      <c r="AI330" s="43"/>
      <c r="AJ330" s="43"/>
      <c r="AK330" s="43"/>
      <c r="AL330" s="43"/>
      <c r="AM330" s="43"/>
      <c r="AN330" s="43"/>
      <c r="AO330" s="43"/>
      <c r="AP330" s="43"/>
      <c r="AQ330" s="43"/>
      <c r="AR330" s="43"/>
      <c r="AS330" s="43"/>
      <c r="AT330" s="43"/>
    </row>
    <row r="331" spans="1:46" ht="12.75" customHeight="1" x14ac:dyDescent="0.2">
      <c r="A331" s="43"/>
      <c r="B331" s="43"/>
      <c r="C331" s="43"/>
      <c r="D331" s="107"/>
      <c r="E331" s="145"/>
      <c r="F331" s="145"/>
      <c r="G331" s="145"/>
      <c r="H331" s="145"/>
      <c r="I331" s="145"/>
      <c r="J331" s="145"/>
      <c r="K331" s="43"/>
      <c r="L331" s="43"/>
      <c r="M331" s="43"/>
      <c r="N331" s="43"/>
      <c r="O331" s="43"/>
      <c r="P331" s="43"/>
      <c r="Q331" s="43"/>
      <c r="R331" s="43"/>
      <c r="S331" s="43"/>
      <c r="T331" s="43"/>
      <c r="U331" s="43"/>
      <c r="V331" s="43"/>
      <c r="W331" s="43"/>
      <c r="X331" s="43"/>
      <c r="Y331" s="43"/>
      <c r="Z331" s="43"/>
      <c r="AA331" s="43"/>
      <c r="AB331" s="43"/>
      <c r="AC331" s="43"/>
      <c r="AD331" s="43"/>
      <c r="AE331" s="43"/>
      <c r="AF331" s="43"/>
      <c r="AG331" s="43"/>
      <c r="AH331" s="43"/>
      <c r="AI331" s="43"/>
      <c r="AJ331" s="43"/>
      <c r="AK331" s="43"/>
      <c r="AL331" s="43"/>
      <c r="AM331" s="43"/>
      <c r="AN331" s="43"/>
      <c r="AO331" s="43"/>
      <c r="AP331" s="43"/>
      <c r="AQ331" s="43"/>
      <c r="AR331" s="43"/>
      <c r="AS331" s="43"/>
      <c r="AT331" s="43"/>
    </row>
    <row r="332" spans="1:46" ht="12.75" customHeight="1" x14ac:dyDescent="0.2">
      <c r="A332" s="43"/>
      <c r="B332" s="43"/>
      <c r="C332" s="43"/>
      <c r="D332" s="107"/>
      <c r="E332" s="145"/>
      <c r="F332" s="145"/>
      <c r="G332" s="145"/>
      <c r="H332" s="145"/>
      <c r="I332" s="145"/>
      <c r="J332" s="145"/>
      <c r="K332" s="43"/>
      <c r="L332" s="43"/>
      <c r="M332" s="43"/>
      <c r="N332" s="43"/>
      <c r="O332" s="43"/>
      <c r="P332" s="43"/>
      <c r="Q332" s="43"/>
      <c r="R332" s="43"/>
      <c r="S332" s="43"/>
      <c r="T332" s="43"/>
      <c r="U332" s="43"/>
      <c r="V332" s="43"/>
      <c r="W332" s="43"/>
      <c r="X332" s="43"/>
      <c r="Y332" s="43"/>
      <c r="Z332" s="43"/>
      <c r="AA332" s="43"/>
      <c r="AB332" s="43"/>
      <c r="AC332" s="43"/>
      <c r="AD332" s="43"/>
      <c r="AE332" s="43"/>
      <c r="AF332" s="43"/>
      <c r="AG332" s="43"/>
      <c r="AH332" s="43"/>
      <c r="AI332" s="43"/>
      <c r="AJ332" s="43"/>
      <c r="AK332" s="43"/>
      <c r="AL332" s="43"/>
      <c r="AM332" s="43"/>
      <c r="AN332" s="43"/>
      <c r="AO332" s="43"/>
      <c r="AP332" s="43"/>
      <c r="AQ332" s="43"/>
      <c r="AR332" s="43"/>
      <c r="AS332" s="43"/>
      <c r="AT332" s="43"/>
    </row>
    <row r="333" spans="1:46" ht="12.75" customHeight="1" x14ac:dyDescent="0.2">
      <c r="A333" s="43"/>
      <c r="B333" s="43"/>
      <c r="C333" s="43"/>
      <c r="D333" s="107"/>
      <c r="E333" s="145"/>
      <c r="F333" s="145"/>
      <c r="G333" s="145"/>
      <c r="H333" s="145"/>
      <c r="I333" s="145"/>
      <c r="J333" s="145"/>
      <c r="K333" s="43"/>
      <c r="L333" s="43"/>
      <c r="M333" s="43"/>
      <c r="N333" s="43"/>
      <c r="O333" s="43"/>
      <c r="P333" s="43"/>
      <c r="Q333" s="43"/>
      <c r="R333" s="43"/>
      <c r="S333" s="43"/>
      <c r="T333" s="43"/>
      <c r="U333" s="43"/>
      <c r="V333" s="43"/>
      <c r="W333" s="43"/>
      <c r="X333" s="43"/>
      <c r="Y333" s="43"/>
      <c r="Z333" s="43"/>
      <c r="AA333" s="43"/>
      <c r="AB333" s="43"/>
      <c r="AC333" s="43"/>
      <c r="AD333" s="43"/>
      <c r="AE333" s="43"/>
      <c r="AF333" s="43"/>
      <c r="AG333" s="43"/>
      <c r="AH333" s="43"/>
      <c r="AI333" s="43"/>
      <c r="AJ333" s="43"/>
      <c r="AK333" s="43"/>
      <c r="AL333" s="43"/>
      <c r="AM333" s="43"/>
      <c r="AN333" s="43"/>
      <c r="AO333" s="43"/>
      <c r="AP333" s="43"/>
      <c r="AQ333" s="43"/>
      <c r="AR333" s="43"/>
      <c r="AS333" s="43"/>
      <c r="AT333" s="43"/>
    </row>
    <row r="334" spans="1:46" ht="12.75" customHeight="1" x14ac:dyDescent="0.2">
      <c r="A334" s="43"/>
      <c r="B334" s="43"/>
      <c r="C334" s="43"/>
      <c r="D334" s="107"/>
      <c r="E334" s="145"/>
      <c r="F334" s="145"/>
      <c r="G334" s="145"/>
      <c r="H334" s="145"/>
      <c r="I334" s="145"/>
      <c r="J334" s="145"/>
      <c r="K334" s="43"/>
      <c r="L334" s="43"/>
      <c r="M334" s="43"/>
      <c r="N334" s="43"/>
      <c r="O334" s="43"/>
      <c r="P334" s="43"/>
      <c r="Q334" s="43"/>
      <c r="R334" s="43"/>
      <c r="S334" s="43"/>
      <c r="T334" s="43"/>
      <c r="U334" s="43"/>
      <c r="V334" s="43"/>
      <c r="W334" s="43"/>
      <c r="X334" s="43"/>
      <c r="Y334" s="43"/>
      <c r="Z334" s="43"/>
      <c r="AA334" s="43"/>
      <c r="AB334" s="43"/>
      <c r="AC334" s="43"/>
      <c r="AD334" s="43"/>
      <c r="AE334" s="43"/>
      <c r="AF334" s="43"/>
      <c r="AG334" s="43"/>
      <c r="AH334" s="43"/>
      <c r="AI334" s="43"/>
      <c r="AJ334" s="43"/>
      <c r="AK334" s="43"/>
      <c r="AL334" s="43"/>
      <c r="AM334" s="43"/>
      <c r="AN334" s="43"/>
      <c r="AO334" s="43"/>
      <c r="AP334" s="43"/>
      <c r="AQ334" s="43"/>
      <c r="AR334" s="43"/>
      <c r="AS334" s="43"/>
      <c r="AT334" s="43"/>
    </row>
    <row r="335" spans="1:46" ht="12.75" customHeight="1" x14ac:dyDescent="0.2">
      <c r="A335" s="43"/>
      <c r="B335" s="43"/>
      <c r="C335" s="43"/>
      <c r="D335" s="107"/>
      <c r="E335" s="145"/>
      <c r="F335" s="145"/>
      <c r="G335" s="145"/>
      <c r="H335" s="145"/>
      <c r="I335" s="145"/>
      <c r="J335" s="145"/>
      <c r="K335" s="43"/>
      <c r="L335" s="43"/>
      <c r="M335" s="43"/>
      <c r="N335" s="43"/>
      <c r="O335" s="43"/>
      <c r="P335" s="43"/>
      <c r="Q335" s="43"/>
      <c r="R335" s="43"/>
      <c r="S335" s="43"/>
      <c r="T335" s="43"/>
      <c r="U335" s="43"/>
      <c r="V335" s="43"/>
      <c r="W335" s="43"/>
      <c r="X335" s="43"/>
      <c r="Y335" s="43"/>
      <c r="Z335" s="43"/>
      <c r="AA335" s="43"/>
      <c r="AB335" s="43"/>
      <c r="AC335" s="43"/>
      <c r="AD335" s="43"/>
      <c r="AE335" s="43"/>
      <c r="AF335" s="43"/>
      <c r="AG335" s="43"/>
      <c r="AH335" s="43"/>
      <c r="AI335" s="43"/>
      <c r="AJ335" s="43"/>
      <c r="AK335" s="43"/>
      <c r="AL335" s="43"/>
      <c r="AM335" s="43"/>
      <c r="AN335" s="43"/>
      <c r="AO335" s="43"/>
      <c r="AP335" s="43"/>
      <c r="AQ335" s="43"/>
      <c r="AR335" s="43"/>
      <c r="AS335" s="43"/>
      <c r="AT335" s="43"/>
    </row>
    <row r="336" spans="1:46" ht="12.75" customHeight="1" x14ac:dyDescent="0.2">
      <c r="A336" s="43"/>
      <c r="B336" s="43"/>
      <c r="C336" s="43"/>
      <c r="D336" s="107"/>
      <c r="E336" s="145"/>
      <c r="F336" s="145"/>
      <c r="G336" s="145"/>
      <c r="H336" s="145"/>
      <c r="I336" s="145"/>
      <c r="J336" s="145"/>
      <c r="K336" s="43"/>
      <c r="L336" s="43"/>
      <c r="M336" s="43"/>
      <c r="N336" s="43"/>
      <c r="O336" s="43"/>
      <c r="P336" s="43"/>
      <c r="Q336" s="43"/>
      <c r="R336" s="43"/>
      <c r="S336" s="43"/>
      <c r="T336" s="43"/>
      <c r="U336" s="43"/>
      <c r="V336" s="43"/>
      <c r="W336" s="43"/>
      <c r="X336" s="43"/>
      <c r="Y336" s="43"/>
      <c r="Z336" s="43"/>
      <c r="AA336" s="43"/>
      <c r="AB336" s="43"/>
      <c r="AC336" s="43"/>
      <c r="AD336" s="43"/>
      <c r="AE336" s="43"/>
      <c r="AF336" s="43"/>
      <c r="AG336" s="43"/>
      <c r="AH336" s="43"/>
      <c r="AI336" s="43"/>
      <c r="AJ336" s="43"/>
      <c r="AK336" s="43"/>
      <c r="AL336" s="43"/>
      <c r="AM336" s="43"/>
      <c r="AN336" s="43"/>
      <c r="AO336" s="43"/>
      <c r="AP336" s="43"/>
      <c r="AQ336" s="43"/>
      <c r="AR336" s="43"/>
      <c r="AS336" s="43"/>
      <c r="AT336" s="43"/>
    </row>
    <row r="337" spans="1:46" ht="12.75" customHeight="1" x14ac:dyDescent="0.2">
      <c r="A337" s="43"/>
      <c r="B337" s="43"/>
      <c r="C337" s="43"/>
      <c r="D337" s="107"/>
      <c r="E337" s="145"/>
      <c r="F337" s="145"/>
      <c r="G337" s="145"/>
      <c r="H337" s="145"/>
      <c r="I337" s="145"/>
      <c r="J337" s="145"/>
      <c r="K337" s="43"/>
      <c r="L337" s="43"/>
      <c r="M337" s="43"/>
      <c r="N337" s="43"/>
      <c r="O337" s="43"/>
      <c r="P337" s="43"/>
      <c r="Q337" s="43"/>
      <c r="R337" s="43"/>
      <c r="S337" s="43"/>
      <c r="T337" s="43"/>
      <c r="U337" s="43"/>
      <c r="V337" s="43"/>
      <c r="W337" s="43"/>
      <c r="X337" s="43"/>
      <c r="Y337" s="43"/>
      <c r="Z337" s="43"/>
      <c r="AA337" s="43"/>
      <c r="AB337" s="43"/>
      <c r="AC337" s="43"/>
      <c r="AD337" s="43"/>
      <c r="AE337" s="43"/>
      <c r="AF337" s="43"/>
      <c r="AG337" s="43"/>
      <c r="AH337" s="43"/>
      <c r="AI337" s="43"/>
      <c r="AJ337" s="43"/>
      <c r="AK337" s="43"/>
      <c r="AL337" s="43"/>
      <c r="AM337" s="43"/>
      <c r="AN337" s="43"/>
      <c r="AO337" s="43"/>
      <c r="AP337" s="43"/>
      <c r="AQ337" s="43"/>
      <c r="AR337" s="43"/>
      <c r="AS337" s="43"/>
      <c r="AT337" s="43"/>
    </row>
    <row r="338" spans="1:46" ht="12.75" customHeight="1" x14ac:dyDescent="0.2">
      <c r="A338" s="43"/>
      <c r="B338" s="43"/>
      <c r="C338" s="43"/>
      <c r="D338" s="107"/>
      <c r="E338" s="145"/>
      <c r="F338" s="145"/>
      <c r="G338" s="145"/>
      <c r="H338" s="145"/>
      <c r="I338" s="145"/>
      <c r="J338" s="145"/>
      <c r="K338" s="43"/>
      <c r="L338" s="43"/>
      <c r="M338" s="43"/>
      <c r="N338" s="43"/>
      <c r="O338" s="43"/>
      <c r="P338" s="43"/>
      <c r="Q338" s="43"/>
      <c r="R338" s="43"/>
      <c r="S338" s="43"/>
      <c r="T338" s="43"/>
      <c r="U338" s="43"/>
      <c r="V338" s="43"/>
      <c r="W338" s="43"/>
      <c r="X338" s="43"/>
      <c r="Y338" s="43"/>
      <c r="Z338" s="43"/>
      <c r="AA338" s="43"/>
      <c r="AB338" s="43"/>
      <c r="AC338" s="43"/>
      <c r="AD338" s="43"/>
      <c r="AE338" s="43"/>
      <c r="AF338" s="43"/>
      <c r="AG338" s="43"/>
      <c r="AH338" s="43"/>
      <c r="AI338" s="43"/>
      <c r="AJ338" s="43"/>
      <c r="AK338" s="43"/>
      <c r="AL338" s="43"/>
      <c r="AM338" s="43"/>
      <c r="AN338" s="43"/>
      <c r="AO338" s="43"/>
      <c r="AP338" s="43"/>
      <c r="AQ338" s="43"/>
      <c r="AR338" s="43"/>
      <c r="AS338" s="43"/>
      <c r="AT338" s="43"/>
    </row>
    <row r="339" spans="1:46" ht="12.75" customHeight="1" x14ac:dyDescent="0.2">
      <c r="A339" s="43"/>
      <c r="B339" s="43"/>
      <c r="C339" s="43"/>
      <c r="D339" s="107"/>
      <c r="E339" s="145"/>
      <c r="F339" s="145"/>
      <c r="G339" s="145"/>
      <c r="H339" s="145"/>
      <c r="I339" s="145"/>
      <c r="J339" s="145"/>
      <c r="K339" s="43"/>
      <c r="L339" s="43"/>
      <c r="M339" s="43"/>
      <c r="N339" s="43"/>
      <c r="O339" s="43"/>
      <c r="P339" s="43"/>
      <c r="Q339" s="43"/>
      <c r="R339" s="43"/>
      <c r="S339" s="43"/>
      <c r="T339" s="43"/>
      <c r="U339" s="43"/>
      <c r="V339" s="43"/>
      <c r="W339" s="43"/>
      <c r="X339" s="43"/>
      <c r="Y339" s="43"/>
      <c r="Z339" s="43"/>
      <c r="AA339" s="43"/>
      <c r="AB339" s="43"/>
      <c r="AC339" s="43"/>
      <c r="AD339" s="43"/>
      <c r="AE339" s="43"/>
      <c r="AF339" s="43"/>
      <c r="AG339" s="43"/>
      <c r="AH339" s="43"/>
      <c r="AI339" s="43"/>
      <c r="AJ339" s="43"/>
      <c r="AK339" s="43"/>
      <c r="AL339" s="43"/>
      <c r="AM339" s="43"/>
      <c r="AN339" s="43"/>
      <c r="AO339" s="43"/>
      <c r="AP339" s="43"/>
      <c r="AQ339" s="43"/>
      <c r="AR339" s="43"/>
      <c r="AS339" s="43"/>
      <c r="AT339" s="43"/>
    </row>
    <row r="340" spans="1:46" ht="12.75" customHeight="1" x14ac:dyDescent="0.2">
      <c r="A340" s="43"/>
      <c r="B340" s="43"/>
      <c r="C340" s="43"/>
      <c r="D340" s="107"/>
      <c r="E340" s="145"/>
      <c r="F340" s="145"/>
      <c r="G340" s="145"/>
      <c r="H340" s="145"/>
      <c r="I340" s="145"/>
      <c r="J340" s="145"/>
      <c r="K340" s="43"/>
      <c r="L340" s="43"/>
      <c r="M340" s="43"/>
      <c r="N340" s="43"/>
      <c r="O340" s="43"/>
      <c r="P340" s="43"/>
      <c r="Q340" s="43"/>
      <c r="R340" s="43"/>
      <c r="S340" s="43"/>
      <c r="T340" s="43"/>
      <c r="U340" s="43"/>
      <c r="V340" s="43"/>
      <c r="W340" s="43"/>
      <c r="X340" s="43"/>
      <c r="Y340" s="43"/>
      <c r="Z340" s="43"/>
      <c r="AA340" s="43"/>
      <c r="AB340" s="43"/>
      <c r="AC340" s="43"/>
      <c r="AD340" s="43"/>
      <c r="AE340" s="43"/>
      <c r="AF340" s="43"/>
      <c r="AG340" s="43"/>
      <c r="AH340" s="43"/>
      <c r="AI340" s="43"/>
      <c r="AJ340" s="43"/>
      <c r="AK340" s="43"/>
      <c r="AL340" s="43"/>
      <c r="AM340" s="43"/>
      <c r="AN340" s="43"/>
      <c r="AO340" s="43"/>
      <c r="AP340" s="43"/>
      <c r="AQ340" s="43"/>
      <c r="AR340" s="43"/>
      <c r="AS340" s="43"/>
      <c r="AT340" s="43"/>
    </row>
    <row r="341" spans="1:46" ht="12.75" customHeight="1" x14ac:dyDescent="0.2">
      <c r="A341" s="43"/>
      <c r="B341" s="43"/>
      <c r="C341" s="43"/>
      <c r="D341" s="107"/>
      <c r="E341" s="145"/>
      <c r="F341" s="145"/>
      <c r="G341" s="145"/>
      <c r="H341" s="145"/>
      <c r="I341" s="145"/>
      <c r="J341" s="145"/>
      <c r="K341" s="43"/>
      <c r="L341" s="43"/>
      <c r="M341" s="43"/>
      <c r="N341" s="43"/>
      <c r="O341" s="43"/>
      <c r="P341" s="43"/>
      <c r="Q341" s="43"/>
      <c r="R341" s="43"/>
      <c r="S341" s="43"/>
      <c r="T341" s="43"/>
      <c r="U341" s="43"/>
      <c r="V341" s="43"/>
      <c r="W341" s="43"/>
      <c r="X341" s="43"/>
      <c r="Y341" s="43"/>
      <c r="Z341" s="43"/>
      <c r="AA341" s="43"/>
      <c r="AB341" s="43"/>
      <c r="AC341" s="43"/>
      <c r="AD341" s="43"/>
      <c r="AE341" s="43"/>
      <c r="AF341" s="43"/>
      <c r="AG341" s="43"/>
      <c r="AH341" s="43"/>
      <c r="AI341" s="43"/>
      <c r="AJ341" s="43"/>
      <c r="AK341" s="43"/>
      <c r="AL341" s="43"/>
      <c r="AM341" s="43"/>
      <c r="AN341" s="43"/>
      <c r="AO341" s="43"/>
      <c r="AP341" s="43"/>
      <c r="AQ341" s="43"/>
      <c r="AR341" s="43"/>
      <c r="AS341" s="43"/>
      <c r="AT341" s="43"/>
    </row>
    <row r="342" spans="1:46" ht="12.75" customHeight="1" x14ac:dyDescent="0.2">
      <c r="A342" s="43"/>
      <c r="B342" s="43"/>
      <c r="C342" s="43"/>
      <c r="D342" s="107"/>
      <c r="E342" s="145"/>
      <c r="F342" s="145"/>
      <c r="G342" s="145"/>
      <c r="H342" s="145"/>
      <c r="I342" s="145"/>
      <c r="J342" s="145"/>
      <c r="K342" s="43"/>
      <c r="L342" s="43"/>
      <c r="M342" s="43"/>
      <c r="N342" s="43"/>
      <c r="O342" s="43"/>
      <c r="P342" s="43"/>
      <c r="Q342" s="43"/>
      <c r="R342" s="43"/>
      <c r="S342" s="43"/>
      <c r="T342" s="43"/>
      <c r="U342" s="43"/>
      <c r="V342" s="43"/>
      <c r="W342" s="43"/>
      <c r="X342" s="43"/>
      <c r="Y342" s="43"/>
      <c r="Z342" s="43"/>
      <c r="AA342" s="43"/>
      <c r="AB342" s="43"/>
      <c r="AC342" s="43"/>
      <c r="AD342" s="43"/>
      <c r="AE342" s="43"/>
      <c r="AF342" s="43"/>
      <c r="AG342" s="43"/>
      <c r="AH342" s="43"/>
      <c r="AI342" s="43"/>
      <c r="AJ342" s="43"/>
      <c r="AK342" s="43"/>
      <c r="AL342" s="43"/>
      <c r="AM342" s="43"/>
      <c r="AN342" s="43"/>
      <c r="AO342" s="43"/>
      <c r="AP342" s="43"/>
      <c r="AQ342" s="43"/>
      <c r="AR342" s="43"/>
      <c r="AS342" s="43"/>
      <c r="AT342" s="43"/>
    </row>
    <row r="343" spans="1:46" ht="12.75" customHeight="1" x14ac:dyDescent="0.2">
      <c r="A343" s="43"/>
      <c r="B343" s="43"/>
      <c r="C343" s="43"/>
      <c r="D343" s="107"/>
      <c r="E343" s="145"/>
      <c r="F343" s="145"/>
      <c r="G343" s="145"/>
      <c r="H343" s="145"/>
      <c r="I343" s="145"/>
      <c r="J343" s="145"/>
      <c r="K343" s="43"/>
      <c r="L343" s="43"/>
      <c r="M343" s="43"/>
      <c r="N343" s="43"/>
      <c r="O343" s="43"/>
      <c r="P343" s="43"/>
      <c r="Q343" s="43"/>
      <c r="R343" s="43"/>
      <c r="S343" s="43"/>
      <c r="T343" s="43"/>
      <c r="U343" s="43"/>
      <c r="V343" s="43"/>
      <c r="W343" s="43"/>
      <c r="X343" s="43"/>
      <c r="Y343" s="43"/>
      <c r="Z343" s="43"/>
      <c r="AA343" s="43"/>
      <c r="AB343" s="43"/>
      <c r="AC343" s="43"/>
      <c r="AD343" s="43"/>
      <c r="AE343" s="43"/>
      <c r="AF343" s="43"/>
      <c r="AG343" s="43"/>
      <c r="AH343" s="43"/>
      <c r="AI343" s="43"/>
      <c r="AJ343" s="43"/>
      <c r="AK343" s="43"/>
      <c r="AL343" s="43"/>
      <c r="AM343" s="43"/>
      <c r="AN343" s="43"/>
      <c r="AO343" s="43"/>
      <c r="AP343" s="43"/>
      <c r="AQ343" s="43"/>
      <c r="AR343" s="43"/>
      <c r="AS343" s="43"/>
      <c r="AT343" s="43"/>
    </row>
    <row r="344" spans="1:46" ht="12.75" customHeight="1" x14ac:dyDescent="0.2">
      <c r="A344" s="43"/>
      <c r="B344" s="43"/>
      <c r="C344" s="43"/>
      <c r="D344" s="107"/>
      <c r="E344" s="145"/>
      <c r="F344" s="145"/>
      <c r="G344" s="145"/>
      <c r="H344" s="145"/>
      <c r="I344" s="145"/>
      <c r="J344" s="145"/>
      <c r="K344" s="43"/>
      <c r="L344" s="43"/>
      <c r="M344" s="43"/>
      <c r="N344" s="43"/>
      <c r="O344" s="43"/>
      <c r="P344" s="43"/>
      <c r="Q344" s="43"/>
      <c r="R344" s="43"/>
      <c r="S344" s="43"/>
      <c r="T344" s="43"/>
      <c r="U344" s="43"/>
      <c r="V344" s="43"/>
      <c r="W344" s="43"/>
      <c r="X344" s="43"/>
      <c r="Y344" s="43"/>
      <c r="Z344" s="43"/>
      <c r="AA344" s="43"/>
      <c r="AB344" s="43"/>
      <c r="AC344" s="43"/>
      <c r="AD344" s="43"/>
      <c r="AE344" s="43"/>
      <c r="AF344" s="43"/>
      <c r="AG344" s="43"/>
      <c r="AH344" s="43"/>
      <c r="AI344" s="43"/>
      <c r="AJ344" s="43"/>
      <c r="AK344" s="43"/>
      <c r="AL344" s="43"/>
      <c r="AM344" s="43"/>
      <c r="AN344" s="43"/>
      <c r="AO344" s="43"/>
      <c r="AP344" s="43"/>
      <c r="AQ344" s="43"/>
      <c r="AR344" s="43"/>
      <c r="AS344" s="43"/>
      <c r="AT344" s="43"/>
    </row>
    <row r="345" spans="1:46" ht="12.75" customHeight="1" x14ac:dyDescent="0.2">
      <c r="A345" s="43"/>
      <c r="B345" s="43"/>
      <c r="C345" s="43"/>
      <c r="D345" s="107"/>
      <c r="E345" s="145"/>
      <c r="F345" s="145"/>
      <c r="G345" s="145"/>
      <c r="H345" s="145"/>
      <c r="I345" s="145"/>
      <c r="J345" s="145"/>
      <c r="K345" s="43"/>
      <c r="L345" s="43"/>
      <c r="M345" s="43"/>
      <c r="N345" s="43"/>
      <c r="O345" s="43"/>
      <c r="P345" s="43"/>
      <c r="Q345" s="43"/>
      <c r="R345" s="43"/>
      <c r="S345" s="43"/>
      <c r="T345" s="43"/>
      <c r="U345" s="43"/>
      <c r="V345" s="43"/>
      <c r="W345" s="43"/>
      <c r="X345" s="43"/>
      <c r="Y345" s="43"/>
      <c r="Z345" s="43"/>
      <c r="AA345" s="43"/>
      <c r="AB345" s="43"/>
      <c r="AC345" s="43"/>
      <c r="AD345" s="43"/>
      <c r="AE345" s="43"/>
      <c r="AF345" s="43"/>
      <c r="AG345" s="43"/>
      <c r="AH345" s="43"/>
      <c r="AI345" s="43"/>
      <c r="AJ345" s="43"/>
      <c r="AK345" s="43"/>
      <c r="AL345" s="43"/>
      <c r="AM345" s="43"/>
      <c r="AN345" s="43"/>
      <c r="AO345" s="43"/>
      <c r="AP345" s="43"/>
      <c r="AQ345" s="43"/>
      <c r="AR345" s="43"/>
      <c r="AS345" s="43"/>
      <c r="AT345" s="43"/>
    </row>
    <row r="346" spans="1:46" ht="12.75" customHeight="1" x14ac:dyDescent="0.2">
      <c r="A346" s="43"/>
      <c r="B346" s="43"/>
      <c r="C346" s="43"/>
      <c r="D346" s="107"/>
      <c r="E346" s="145"/>
      <c r="F346" s="145"/>
      <c r="G346" s="145"/>
      <c r="H346" s="145"/>
      <c r="I346" s="145"/>
      <c r="J346" s="145"/>
      <c r="K346" s="43"/>
      <c r="L346" s="43"/>
      <c r="M346" s="43"/>
      <c r="N346" s="43"/>
      <c r="O346" s="43"/>
      <c r="P346" s="43"/>
      <c r="Q346" s="43"/>
      <c r="R346" s="43"/>
      <c r="S346" s="43"/>
      <c r="T346" s="43"/>
      <c r="U346" s="43"/>
      <c r="V346" s="43"/>
      <c r="W346" s="43"/>
      <c r="X346" s="43"/>
      <c r="Y346" s="43"/>
      <c r="Z346" s="43"/>
      <c r="AA346" s="43"/>
      <c r="AB346" s="43"/>
      <c r="AC346" s="43"/>
      <c r="AD346" s="43"/>
      <c r="AE346" s="43"/>
      <c r="AF346" s="43"/>
      <c r="AG346" s="43"/>
      <c r="AH346" s="43"/>
      <c r="AI346" s="43"/>
      <c r="AJ346" s="43"/>
      <c r="AK346" s="43"/>
      <c r="AL346" s="43"/>
      <c r="AM346" s="43"/>
      <c r="AN346" s="43"/>
      <c r="AO346" s="43"/>
      <c r="AP346" s="43"/>
      <c r="AQ346" s="43"/>
      <c r="AR346" s="43"/>
      <c r="AS346" s="43"/>
      <c r="AT346" s="43"/>
    </row>
    <row r="347" spans="1:46" ht="12.75" customHeight="1" x14ac:dyDescent="0.2">
      <c r="A347" s="43"/>
      <c r="B347" s="43"/>
      <c r="C347" s="43"/>
      <c r="D347" s="107"/>
      <c r="E347" s="145"/>
      <c r="F347" s="145"/>
      <c r="G347" s="145"/>
      <c r="H347" s="145"/>
      <c r="I347" s="145"/>
      <c r="J347" s="145"/>
      <c r="K347" s="43"/>
      <c r="L347" s="43"/>
      <c r="M347" s="43"/>
      <c r="N347" s="43"/>
      <c r="O347" s="43"/>
      <c r="P347" s="43"/>
      <c r="Q347" s="43"/>
      <c r="R347" s="43"/>
      <c r="S347" s="43"/>
      <c r="T347" s="43"/>
      <c r="U347" s="43"/>
      <c r="V347" s="43"/>
      <c r="W347" s="43"/>
      <c r="X347" s="43"/>
      <c r="Y347" s="43"/>
      <c r="Z347" s="43"/>
      <c r="AA347" s="43"/>
      <c r="AB347" s="43"/>
      <c r="AC347" s="43"/>
      <c r="AD347" s="43"/>
      <c r="AE347" s="43"/>
      <c r="AF347" s="43"/>
      <c r="AG347" s="43"/>
      <c r="AH347" s="43"/>
      <c r="AI347" s="43"/>
      <c r="AJ347" s="43"/>
      <c r="AK347" s="43"/>
      <c r="AL347" s="43"/>
      <c r="AM347" s="43"/>
      <c r="AN347" s="43"/>
      <c r="AO347" s="43"/>
      <c r="AP347" s="43"/>
      <c r="AQ347" s="43"/>
      <c r="AR347" s="43"/>
      <c r="AS347" s="43"/>
      <c r="AT347" s="43"/>
    </row>
    <row r="348" spans="1:46" ht="12.75" customHeight="1" x14ac:dyDescent="0.2">
      <c r="A348" s="43"/>
      <c r="B348" s="43"/>
      <c r="C348" s="43"/>
      <c r="D348" s="107"/>
      <c r="E348" s="145"/>
      <c r="F348" s="145"/>
      <c r="G348" s="145"/>
      <c r="H348" s="145"/>
      <c r="I348" s="145"/>
      <c r="J348" s="145"/>
      <c r="K348" s="43"/>
      <c r="L348" s="43"/>
      <c r="M348" s="43"/>
      <c r="N348" s="43"/>
      <c r="O348" s="43"/>
      <c r="P348" s="43"/>
      <c r="Q348" s="43"/>
      <c r="R348" s="43"/>
      <c r="S348" s="43"/>
      <c r="T348" s="43"/>
      <c r="U348" s="43"/>
      <c r="V348" s="43"/>
      <c r="W348" s="43"/>
      <c r="X348" s="43"/>
      <c r="Y348" s="43"/>
      <c r="Z348" s="43"/>
      <c r="AA348" s="43"/>
      <c r="AB348" s="43"/>
      <c r="AC348" s="43"/>
      <c r="AD348" s="43"/>
      <c r="AE348" s="43"/>
      <c r="AF348" s="43"/>
      <c r="AG348" s="43"/>
      <c r="AH348" s="43"/>
      <c r="AI348" s="43"/>
      <c r="AJ348" s="43"/>
      <c r="AK348" s="43"/>
      <c r="AL348" s="43"/>
      <c r="AM348" s="43"/>
      <c r="AN348" s="43"/>
      <c r="AO348" s="43"/>
      <c r="AP348" s="43"/>
      <c r="AQ348" s="43"/>
      <c r="AR348" s="43"/>
      <c r="AS348" s="43"/>
      <c r="AT348" s="43"/>
    </row>
    <row r="349" spans="1:46" ht="12.75" customHeight="1" x14ac:dyDescent="0.2">
      <c r="A349" s="43"/>
      <c r="B349" s="43"/>
      <c r="C349" s="43"/>
      <c r="D349" s="107"/>
      <c r="E349" s="145"/>
      <c r="F349" s="145"/>
      <c r="G349" s="145"/>
      <c r="H349" s="145"/>
      <c r="I349" s="145"/>
      <c r="J349" s="145"/>
      <c r="K349" s="43"/>
      <c r="L349" s="43"/>
      <c r="M349" s="43"/>
      <c r="N349" s="43"/>
      <c r="O349" s="43"/>
      <c r="P349" s="43"/>
      <c r="Q349" s="43"/>
      <c r="R349" s="43"/>
      <c r="S349" s="43"/>
      <c r="T349" s="43"/>
      <c r="U349" s="43"/>
      <c r="V349" s="43"/>
      <c r="W349" s="43"/>
      <c r="X349" s="43"/>
      <c r="Y349" s="43"/>
      <c r="Z349" s="43"/>
      <c r="AA349" s="43"/>
      <c r="AB349" s="43"/>
      <c r="AC349" s="43"/>
      <c r="AD349" s="43"/>
      <c r="AE349" s="43"/>
      <c r="AF349" s="43"/>
      <c r="AG349" s="43"/>
      <c r="AH349" s="43"/>
      <c r="AI349" s="43"/>
      <c r="AJ349" s="43"/>
      <c r="AK349" s="43"/>
      <c r="AL349" s="43"/>
      <c r="AM349" s="43"/>
      <c r="AN349" s="43"/>
      <c r="AO349" s="43"/>
      <c r="AP349" s="43"/>
      <c r="AQ349" s="43"/>
      <c r="AR349" s="43"/>
      <c r="AS349" s="43"/>
      <c r="AT349" s="43"/>
    </row>
    <row r="350" spans="1:46" ht="12.75" customHeight="1" x14ac:dyDescent="0.2">
      <c r="A350" s="43"/>
      <c r="B350" s="43"/>
      <c r="C350" s="43"/>
      <c r="D350" s="107"/>
      <c r="E350" s="145"/>
      <c r="F350" s="145"/>
      <c r="G350" s="145"/>
      <c r="H350" s="145"/>
      <c r="I350" s="145"/>
      <c r="J350" s="145"/>
      <c r="K350" s="43"/>
      <c r="L350" s="43"/>
      <c r="M350" s="43"/>
      <c r="N350" s="43"/>
      <c r="O350" s="43"/>
      <c r="P350" s="43"/>
      <c r="Q350" s="43"/>
      <c r="R350" s="43"/>
      <c r="S350" s="43"/>
      <c r="T350" s="43"/>
      <c r="U350" s="43"/>
      <c r="V350" s="43"/>
      <c r="W350" s="43"/>
      <c r="X350" s="43"/>
      <c r="Y350" s="43"/>
      <c r="Z350" s="43"/>
      <c r="AA350" s="43"/>
      <c r="AB350" s="43"/>
      <c r="AC350" s="43"/>
      <c r="AD350" s="43"/>
      <c r="AE350" s="43"/>
      <c r="AF350" s="43"/>
      <c r="AG350" s="43"/>
      <c r="AH350" s="43"/>
      <c r="AI350" s="43"/>
      <c r="AJ350" s="43"/>
      <c r="AK350" s="43"/>
      <c r="AL350" s="43"/>
      <c r="AM350" s="43"/>
      <c r="AN350" s="43"/>
      <c r="AO350" s="43"/>
      <c r="AP350" s="43"/>
      <c r="AQ350" s="43"/>
      <c r="AR350" s="43"/>
      <c r="AS350" s="43"/>
      <c r="AT350" s="43"/>
    </row>
    <row r="351" spans="1:46" ht="12.75" customHeight="1" x14ac:dyDescent="0.2">
      <c r="A351" s="43"/>
      <c r="B351" s="43"/>
      <c r="C351" s="43"/>
      <c r="D351" s="107"/>
      <c r="E351" s="145"/>
      <c r="F351" s="145"/>
      <c r="G351" s="145"/>
      <c r="H351" s="145"/>
      <c r="I351" s="145"/>
      <c r="J351" s="145"/>
      <c r="K351" s="43"/>
      <c r="L351" s="43"/>
      <c r="M351" s="43"/>
      <c r="N351" s="43"/>
      <c r="O351" s="43"/>
      <c r="P351" s="43"/>
      <c r="Q351" s="43"/>
      <c r="R351" s="43"/>
      <c r="S351" s="43"/>
      <c r="T351" s="43"/>
      <c r="U351" s="43"/>
      <c r="V351" s="43"/>
      <c r="W351" s="43"/>
      <c r="X351" s="43"/>
      <c r="Y351" s="43"/>
      <c r="Z351" s="43"/>
      <c r="AA351" s="43"/>
      <c r="AB351" s="43"/>
      <c r="AC351" s="43"/>
      <c r="AD351" s="43"/>
      <c r="AE351" s="43"/>
      <c r="AF351" s="43"/>
      <c r="AG351" s="43"/>
      <c r="AH351" s="43"/>
      <c r="AI351" s="43"/>
      <c r="AJ351" s="43"/>
      <c r="AK351" s="43"/>
      <c r="AL351" s="43"/>
      <c r="AM351" s="43"/>
      <c r="AN351" s="43"/>
      <c r="AO351" s="43"/>
      <c r="AP351" s="43"/>
      <c r="AQ351" s="43"/>
      <c r="AR351" s="43"/>
      <c r="AS351" s="43"/>
      <c r="AT351" s="43"/>
    </row>
    <row r="352" spans="1:46" ht="12.75" customHeight="1" x14ac:dyDescent="0.2">
      <c r="A352" s="43"/>
      <c r="B352" s="43"/>
      <c r="C352" s="43"/>
      <c r="D352" s="107"/>
      <c r="E352" s="145"/>
      <c r="F352" s="145"/>
      <c r="G352" s="145"/>
      <c r="H352" s="145"/>
      <c r="I352" s="145"/>
      <c r="J352" s="145"/>
      <c r="K352" s="43"/>
      <c r="L352" s="43"/>
      <c r="M352" s="43"/>
      <c r="N352" s="43"/>
      <c r="O352" s="43"/>
      <c r="P352" s="43"/>
      <c r="Q352" s="43"/>
      <c r="R352" s="43"/>
      <c r="S352" s="43"/>
      <c r="T352" s="43"/>
      <c r="U352" s="43"/>
      <c r="V352" s="43"/>
      <c r="W352" s="43"/>
      <c r="X352" s="43"/>
      <c r="Y352" s="43"/>
      <c r="Z352" s="43"/>
      <c r="AA352" s="43"/>
      <c r="AB352" s="43"/>
      <c r="AC352" s="43"/>
      <c r="AD352" s="43"/>
      <c r="AE352" s="43"/>
      <c r="AF352" s="43"/>
      <c r="AG352" s="43"/>
      <c r="AH352" s="43"/>
      <c r="AI352" s="43"/>
      <c r="AJ352" s="43"/>
      <c r="AK352" s="43"/>
      <c r="AL352" s="43"/>
      <c r="AM352" s="43"/>
      <c r="AN352" s="43"/>
      <c r="AO352" s="43"/>
      <c r="AP352" s="43"/>
      <c r="AQ352" s="43"/>
      <c r="AR352" s="43"/>
      <c r="AS352" s="43"/>
      <c r="AT352" s="43"/>
    </row>
    <row r="353" spans="1:46" ht="12.75" customHeight="1" x14ac:dyDescent="0.2">
      <c r="A353" s="43"/>
      <c r="B353" s="43"/>
      <c r="C353" s="43"/>
      <c r="D353" s="107"/>
      <c r="E353" s="145"/>
      <c r="F353" s="145"/>
      <c r="G353" s="145"/>
      <c r="H353" s="145"/>
      <c r="I353" s="145"/>
      <c r="J353" s="145"/>
      <c r="K353" s="43"/>
      <c r="L353" s="43"/>
      <c r="M353" s="43"/>
      <c r="N353" s="43"/>
      <c r="O353" s="43"/>
      <c r="P353" s="43"/>
      <c r="Q353" s="43"/>
      <c r="R353" s="43"/>
      <c r="S353" s="43"/>
      <c r="T353" s="43"/>
      <c r="U353" s="43"/>
      <c r="V353" s="43"/>
      <c r="W353" s="43"/>
      <c r="X353" s="43"/>
      <c r="Y353" s="43"/>
      <c r="Z353" s="43"/>
      <c r="AA353" s="43"/>
      <c r="AB353" s="43"/>
      <c r="AC353" s="43"/>
      <c r="AD353" s="43"/>
      <c r="AE353" s="43"/>
      <c r="AF353" s="43"/>
      <c r="AG353" s="43"/>
      <c r="AH353" s="43"/>
      <c r="AI353" s="43"/>
      <c r="AJ353" s="43"/>
      <c r="AK353" s="43"/>
      <c r="AL353" s="43"/>
      <c r="AM353" s="43"/>
      <c r="AN353" s="43"/>
      <c r="AO353" s="43"/>
      <c r="AP353" s="43"/>
      <c r="AQ353" s="43"/>
      <c r="AR353" s="43"/>
      <c r="AS353" s="43"/>
      <c r="AT353" s="43"/>
    </row>
    <row r="354" spans="1:46" ht="12.75" customHeight="1" x14ac:dyDescent="0.2">
      <c r="A354" s="43"/>
      <c r="B354" s="43"/>
      <c r="C354" s="43"/>
      <c r="D354" s="107"/>
      <c r="E354" s="145"/>
      <c r="F354" s="145"/>
      <c r="G354" s="145"/>
      <c r="H354" s="145"/>
      <c r="I354" s="145"/>
      <c r="J354" s="145"/>
      <c r="K354" s="43"/>
      <c r="L354" s="43"/>
      <c r="M354" s="43"/>
      <c r="N354" s="43"/>
      <c r="O354" s="43"/>
      <c r="P354" s="43"/>
      <c r="Q354" s="43"/>
      <c r="R354" s="43"/>
      <c r="S354" s="43"/>
      <c r="T354" s="43"/>
      <c r="U354" s="43"/>
      <c r="V354" s="43"/>
      <c r="W354" s="43"/>
      <c r="X354" s="43"/>
      <c r="Y354" s="43"/>
      <c r="Z354" s="43"/>
      <c r="AA354" s="43"/>
      <c r="AB354" s="43"/>
      <c r="AC354" s="43"/>
      <c r="AD354" s="43"/>
      <c r="AE354" s="43"/>
      <c r="AF354" s="43"/>
      <c r="AG354" s="43"/>
      <c r="AH354" s="43"/>
      <c r="AI354" s="43"/>
      <c r="AJ354" s="43"/>
      <c r="AK354" s="43"/>
      <c r="AL354" s="43"/>
      <c r="AM354" s="43"/>
      <c r="AN354" s="43"/>
      <c r="AO354" s="43"/>
      <c r="AP354" s="43"/>
      <c r="AQ354" s="43"/>
      <c r="AR354" s="43"/>
      <c r="AS354" s="43"/>
      <c r="AT354" s="43"/>
    </row>
    <row r="355" spans="1:46" ht="12.75" customHeight="1" x14ac:dyDescent="0.2">
      <c r="A355" s="43"/>
      <c r="B355" s="43"/>
      <c r="C355" s="43"/>
      <c r="D355" s="107"/>
      <c r="E355" s="145"/>
      <c r="F355" s="145"/>
      <c r="G355" s="145"/>
      <c r="H355" s="145"/>
      <c r="I355" s="145"/>
      <c r="J355" s="145"/>
      <c r="K355" s="43"/>
      <c r="L355" s="43"/>
      <c r="M355" s="43"/>
      <c r="N355" s="43"/>
      <c r="O355" s="43"/>
      <c r="P355" s="43"/>
      <c r="Q355" s="43"/>
      <c r="R355" s="43"/>
      <c r="S355" s="43"/>
      <c r="T355" s="43"/>
      <c r="U355" s="43"/>
      <c r="V355" s="43"/>
      <c r="W355" s="43"/>
      <c r="X355" s="43"/>
      <c r="Y355" s="43"/>
      <c r="Z355" s="43"/>
      <c r="AA355" s="43"/>
      <c r="AB355" s="43"/>
      <c r="AC355" s="43"/>
      <c r="AD355" s="43"/>
      <c r="AE355" s="43"/>
      <c r="AF355" s="43"/>
      <c r="AG355" s="43"/>
      <c r="AH355" s="43"/>
      <c r="AI355" s="43"/>
      <c r="AJ355" s="43"/>
      <c r="AK355" s="43"/>
      <c r="AL355" s="43"/>
      <c r="AM355" s="43"/>
      <c r="AN355" s="43"/>
      <c r="AO355" s="43"/>
      <c r="AP355" s="43"/>
      <c r="AQ355" s="43"/>
      <c r="AR355" s="43"/>
      <c r="AS355" s="43"/>
      <c r="AT355" s="43"/>
    </row>
    <row r="356" spans="1:46" ht="12.75" customHeight="1" x14ac:dyDescent="0.2">
      <c r="A356" s="43"/>
      <c r="B356" s="43"/>
      <c r="C356" s="43"/>
      <c r="D356" s="107"/>
      <c r="E356" s="145"/>
      <c r="F356" s="145"/>
      <c r="G356" s="145"/>
      <c r="H356" s="145"/>
      <c r="I356" s="145"/>
      <c r="J356" s="145"/>
      <c r="K356" s="43"/>
      <c r="L356" s="43"/>
      <c r="M356" s="43"/>
      <c r="N356" s="43"/>
      <c r="O356" s="43"/>
      <c r="P356" s="43"/>
      <c r="Q356" s="43"/>
      <c r="R356" s="43"/>
      <c r="S356" s="43"/>
      <c r="T356" s="43"/>
      <c r="U356" s="43"/>
      <c r="V356" s="43"/>
      <c r="W356" s="43"/>
      <c r="X356" s="43"/>
      <c r="Y356" s="43"/>
      <c r="Z356" s="43"/>
      <c r="AA356" s="43"/>
      <c r="AB356" s="43"/>
      <c r="AC356" s="43"/>
      <c r="AD356" s="43"/>
      <c r="AE356" s="43"/>
      <c r="AF356" s="43"/>
      <c r="AG356" s="43"/>
      <c r="AH356" s="43"/>
      <c r="AI356" s="43"/>
      <c r="AJ356" s="43"/>
      <c r="AK356" s="43"/>
      <c r="AL356" s="43"/>
      <c r="AM356" s="43"/>
      <c r="AN356" s="43"/>
      <c r="AO356" s="43"/>
      <c r="AP356" s="43"/>
      <c r="AQ356" s="43"/>
      <c r="AR356" s="43"/>
      <c r="AS356" s="43"/>
      <c r="AT356" s="43"/>
    </row>
    <row r="357" spans="1:46" ht="12.75" customHeight="1" x14ac:dyDescent="0.2">
      <c r="A357" s="43"/>
      <c r="B357" s="43"/>
      <c r="C357" s="43"/>
      <c r="D357" s="107"/>
      <c r="E357" s="145"/>
      <c r="F357" s="145"/>
      <c r="G357" s="145"/>
      <c r="H357" s="145"/>
      <c r="I357" s="145"/>
      <c r="J357" s="145"/>
      <c r="K357" s="43"/>
      <c r="L357" s="43"/>
      <c r="M357" s="43"/>
      <c r="N357" s="43"/>
      <c r="O357" s="43"/>
      <c r="P357" s="43"/>
      <c r="Q357" s="43"/>
      <c r="R357" s="43"/>
      <c r="S357" s="43"/>
      <c r="T357" s="43"/>
      <c r="U357" s="43"/>
      <c r="V357" s="43"/>
      <c r="W357" s="43"/>
      <c r="X357" s="43"/>
      <c r="Y357" s="43"/>
      <c r="Z357" s="43"/>
      <c r="AA357" s="43"/>
      <c r="AB357" s="43"/>
      <c r="AC357" s="43"/>
      <c r="AD357" s="43"/>
      <c r="AE357" s="43"/>
      <c r="AF357" s="43"/>
      <c r="AG357" s="43"/>
      <c r="AH357" s="43"/>
      <c r="AI357" s="43"/>
      <c r="AJ357" s="43"/>
      <c r="AK357" s="43"/>
      <c r="AL357" s="43"/>
      <c r="AM357" s="43"/>
      <c r="AN357" s="43"/>
      <c r="AO357" s="43"/>
      <c r="AP357" s="43"/>
      <c r="AQ357" s="43"/>
      <c r="AR357" s="43"/>
      <c r="AS357" s="43"/>
      <c r="AT357" s="43"/>
    </row>
    <row r="358" spans="1:46" ht="12.75" customHeight="1" x14ac:dyDescent="0.2">
      <c r="A358" s="43"/>
      <c r="B358" s="43"/>
      <c r="C358" s="43"/>
      <c r="D358" s="107"/>
      <c r="E358" s="145"/>
      <c r="F358" s="145"/>
      <c r="G358" s="145"/>
      <c r="H358" s="145"/>
      <c r="I358" s="145"/>
      <c r="J358" s="145"/>
      <c r="K358" s="43"/>
      <c r="L358" s="43"/>
      <c r="M358" s="43"/>
      <c r="N358" s="43"/>
      <c r="O358" s="43"/>
      <c r="P358" s="43"/>
      <c r="Q358" s="43"/>
      <c r="R358" s="43"/>
      <c r="S358" s="43"/>
      <c r="T358" s="43"/>
      <c r="U358" s="43"/>
      <c r="V358" s="43"/>
      <c r="W358" s="43"/>
      <c r="X358" s="43"/>
      <c r="Y358" s="43"/>
      <c r="Z358" s="43"/>
      <c r="AA358" s="43"/>
      <c r="AB358" s="43"/>
      <c r="AC358" s="43"/>
      <c r="AD358" s="43"/>
      <c r="AE358" s="43"/>
      <c r="AF358" s="43"/>
      <c r="AG358" s="43"/>
      <c r="AH358" s="43"/>
      <c r="AI358" s="43"/>
      <c r="AJ358" s="43"/>
      <c r="AK358" s="43"/>
      <c r="AL358" s="43"/>
      <c r="AM358" s="43"/>
      <c r="AN358" s="43"/>
      <c r="AO358" s="43"/>
      <c r="AP358" s="43"/>
      <c r="AQ358" s="43"/>
      <c r="AR358" s="43"/>
      <c r="AS358" s="43"/>
      <c r="AT358" s="43"/>
    </row>
    <row r="359" spans="1:46" ht="12.75" customHeight="1" x14ac:dyDescent="0.2">
      <c r="A359" s="43"/>
      <c r="B359" s="43"/>
      <c r="C359" s="43"/>
      <c r="D359" s="107"/>
      <c r="E359" s="145"/>
      <c r="F359" s="145"/>
      <c r="G359" s="145"/>
      <c r="H359" s="145"/>
      <c r="I359" s="145"/>
      <c r="J359" s="145"/>
      <c r="K359" s="43"/>
      <c r="L359" s="43"/>
      <c r="M359" s="43"/>
      <c r="N359" s="43"/>
      <c r="O359" s="43"/>
      <c r="P359" s="43"/>
      <c r="Q359" s="43"/>
      <c r="R359" s="43"/>
      <c r="S359" s="43"/>
      <c r="T359" s="43"/>
      <c r="U359" s="43"/>
      <c r="V359" s="43"/>
      <c r="W359" s="43"/>
      <c r="X359" s="43"/>
      <c r="Y359" s="43"/>
      <c r="Z359" s="43"/>
      <c r="AA359" s="43"/>
      <c r="AB359" s="43"/>
      <c r="AC359" s="43"/>
      <c r="AD359" s="43"/>
      <c r="AE359" s="43"/>
      <c r="AF359" s="43"/>
      <c r="AG359" s="43"/>
      <c r="AH359" s="43"/>
      <c r="AI359" s="43"/>
      <c r="AJ359" s="43"/>
      <c r="AK359" s="43"/>
      <c r="AL359" s="43"/>
      <c r="AM359" s="43"/>
      <c r="AN359" s="43"/>
      <c r="AO359" s="43"/>
      <c r="AP359" s="43"/>
      <c r="AQ359" s="43"/>
      <c r="AR359" s="43"/>
      <c r="AS359" s="43"/>
      <c r="AT359" s="43"/>
    </row>
    <row r="360" spans="1:46" ht="12.75" customHeight="1" x14ac:dyDescent="0.2">
      <c r="A360" s="43"/>
      <c r="B360" s="43"/>
      <c r="C360" s="43"/>
      <c r="D360" s="107"/>
      <c r="E360" s="145"/>
      <c r="F360" s="145"/>
      <c r="G360" s="145"/>
      <c r="H360" s="145"/>
      <c r="I360" s="145"/>
      <c r="J360" s="145"/>
      <c r="K360" s="43"/>
      <c r="L360" s="43"/>
      <c r="M360" s="43"/>
      <c r="N360" s="43"/>
      <c r="O360" s="43"/>
      <c r="P360" s="43"/>
      <c r="Q360" s="43"/>
      <c r="R360" s="43"/>
      <c r="S360" s="43"/>
      <c r="T360" s="43"/>
      <c r="U360" s="43"/>
      <c r="V360" s="43"/>
      <c r="W360" s="43"/>
      <c r="X360" s="43"/>
      <c r="Y360" s="43"/>
      <c r="Z360" s="43"/>
      <c r="AA360" s="43"/>
      <c r="AB360" s="43"/>
      <c r="AC360" s="43"/>
      <c r="AD360" s="43"/>
      <c r="AE360" s="43"/>
      <c r="AF360" s="43"/>
      <c r="AG360" s="43"/>
      <c r="AH360" s="43"/>
      <c r="AI360" s="43"/>
      <c r="AJ360" s="43"/>
      <c r="AK360" s="43"/>
      <c r="AL360" s="43"/>
      <c r="AM360" s="43"/>
      <c r="AN360" s="43"/>
      <c r="AO360" s="43"/>
      <c r="AP360" s="43"/>
      <c r="AQ360" s="43"/>
      <c r="AR360" s="43"/>
      <c r="AS360" s="43"/>
      <c r="AT360" s="43"/>
    </row>
    <row r="361" spans="1:46" ht="12.75" customHeight="1" x14ac:dyDescent="0.2">
      <c r="A361" s="43"/>
      <c r="B361" s="43"/>
      <c r="C361" s="43"/>
      <c r="D361" s="107"/>
      <c r="E361" s="145"/>
      <c r="F361" s="145"/>
      <c r="G361" s="145"/>
      <c r="H361" s="145"/>
      <c r="I361" s="145"/>
      <c r="J361" s="145"/>
      <c r="K361" s="43"/>
      <c r="L361" s="43"/>
      <c r="M361" s="43"/>
      <c r="N361" s="43"/>
      <c r="O361" s="43"/>
      <c r="P361" s="43"/>
      <c r="Q361" s="43"/>
      <c r="R361" s="43"/>
      <c r="S361" s="43"/>
      <c r="T361" s="43"/>
      <c r="U361" s="43"/>
      <c r="V361" s="43"/>
      <c r="W361" s="43"/>
      <c r="X361" s="43"/>
      <c r="Y361" s="43"/>
      <c r="Z361" s="43"/>
      <c r="AA361" s="43"/>
      <c r="AB361" s="43"/>
      <c r="AC361" s="43"/>
      <c r="AD361" s="43"/>
      <c r="AE361" s="43"/>
      <c r="AF361" s="43"/>
      <c r="AG361" s="43"/>
      <c r="AH361" s="43"/>
      <c r="AI361" s="43"/>
      <c r="AJ361" s="43"/>
      <c r="AK361" s="43"/>
      <c r="AL361" s="43"/>
      <c r="AM361" s="43"/>
      <c r="AN361" s="43"/>
      <c r="AO361" s="43"/>
      <c r="AP361" s="43"/>
      <c r="AQ361" s="43"/>
      <c r="AR361" s="43"/>
      <c r="AS361" s="43"/>
      <c r="AT361" s="43"/>
    </row>
    <row r="362" spans="1:46" ht="12.75" customHeight="1" x14ac:dyDescent="0.2">
      <c r="A362" s="43"/>
      <c r="B362" s="43"/>
      <c r="C362" s="43"/>
      <c r="D362" s="107"/>
      <c r="E362" s="145"/>
      <c r="F362" s="145"/>
      <c r="G362" s="145"/>
      <c r="H362" s="145"/>
      <c r="I362" s="145"/>
      <c r="J362" s="145"/>
      <c r="K362" s="43"/>
      <c r="L362" s="43"/>
      <c r="M362" s="43"/>
      <c r="N362" s="43"/>
      <c r="O362" s="43"/>
      <c r="P362" s="43"/>
      <c r="Q362" s="43"/>
      <c r="R362" s="43"/>
      <c r="S362" s="43"/>
      <c r="T362" s="43"/>
      <c r="U362" s="43"/>
      <c r="V362" s="43"/>
      <c r="W362" s="43"/>
      <c r="X362" s="43"/>
      <c r="Y362" s="43"/>
      <c r="Z362" s="43"/>
      <c r="AA362" s="43"/>
      <c r="AB362" s="43"/>
      <c r="AC362" s="43"/>
      <c r="AD362" s="43"/>
      <c r="AE362" s="43"/>
      <c r="AF362" s="43"/>
      <c r="AG362" s="43"/>
      <c r="AH362" s="43"/>
      <c r="AI362" s="43"/>
      <c r="AJ362" s="43"/>
      <c r="AK362" s="43"/>
      <c r="AL362" s="43"/>
      <c r="AM362" s="43"/>
      <c r="AN362" s="43"/>
      <c r="AO362" s="43"/>
      <c r="AP362" s="43"/>
      <c r="AQ362" s="43"/>
      <c r="AR362" s="43"/>
      <c r="AS362" s="43"/>
      <c r="AT362" s="43"/>
    </row>
    <row r="363" spans="1:46" ht="12.75" customHeight="1" x14ac:dyDescent="0.2">
      <c r="A363" s="43"/>
      <c r="B363" s="43"/>
      <c r="C363" s="43"/>
      <c r="D363" s="107"/>
      <c r="E363" s="145"/>
      <c r="F363" s="145"/>
      <c r="G363" s="145"/>
      <c r="H363" s="145"/>
      <c r="I363" s="145"/>
      <c r="J363" s="145"/>
      <c r="K363" s="43"/>
      <c r="L363" s="43"/>
      <c r="M363" s="43"/>
      <c r="N363" s="43"/>
      <c r="O363" s="43"/>
      <c r="P363" s="43"/>
      <c r="Q363" s="43"/>
      <c r="R363" s="43"/>
      <c r="S363" s="43"/>
      <c r="T363" s="43"/>
      <c r="U363" s="43"/>
      <c r="V363" s="43"/>
      <c r="W363" s="43"/>
      <c r="X363" s="43"/>
      <c r="Y363" s="43"/>
      <c r="Z363" s="43"/>
      <c r="AA363" s="43"/>
      <c r="AB363" s="43"/>
      <c r="AC363" s="43"/>
      <c r="AD363" s="43"/>
      <c r="AE363" s="43"/>
      <c r="AF363" s="43"/>
      <c r="AG363" s="43"/>
      <c r="AH363" s="43"/>
      <c r="AI363" s="43"/>
      <c r="AJ363" s="43"/>
      <c r="AK363" s="43"/>
      <c r="AL363" s="43"/>
      <c r="AM363" s="43"/>
      <c r="AN363" s="43"/>
      <c r="AO363" s="43"/>
      <c r="AP363" s="43"/>
      <c r="AQ363" s="43"/>
      <c r="AR363" s="43"/>
      <c r="AS363" s="43"/>
      <c r="AT363" s="43"/>
    </row>
    <row r="364" spans="1:46" ht="12.75" customHeight="1" x14ac:dyDescent="0.2">
      <c r="A364" s="43"/>
      <c r="B364" s="43"/>
      <c r="C364" s="43"/>
      <c r="D364" s="107"/>
      <c r="E364" s="145"/>
      <c r="F364" s="145"/>
      <c r="G364" s="145"/>
      <c r="H364" s="145"/>
      <c r="I364" s="145"/>
      <c r="J364" s="145"/>
      <c r="K364" s="43"/>
      <c r="L364" s="43"/>
      <c r="M364" s="43"/>
      <c r="N364" s="43"/>
      <c r="O364" s="43"/>
      <c r="P364" s="43"/>
      <c r="Q364" s="43"/>
      <c r="R364" s="43"/>
      <c r="S364" s="43"/>
      <c r="T364" s="43"/>
      <c r="U364" s="43"/>
      <c r="V364" s="43"/>
      <c r="W364" s="43"/>
      <c r="X364" s="43"/>
      <c r="Y364" s="43"/>
      <c r="Z364" s="43"/>
      <c r="AA364" s="43"/>
      <c r="AB364" s="43"/>
      <c r="AC364" s="43"/>
      <c r="AD364" s="43"/>
      <c r="AE364" s="43"/>
      <c r="AF364" s="43"/>
      <c r="AG364" s="43"/>
      <c r="AH364" s="43"/>
      <c r="AI364" s="43"/>
      <c r="AJ364" s="43"/>
      <c r="AK364" s="43"/>
      <c r="AL364" s="43"/>
      <c r="AM364" s="43"/>
      <c r="AN364" s="43"/>
      <c r="AO364" s="43"/>
      <c r="AP364" s="43"/>
      <c r="AQ364" s="43"/>
      <c r="AR364" s="43"/>
      <c r="AS364" s="43"/>
      <c r="AT364" s="43"/>
    </row>
    <row r="365" spans="1:46" ht="12.75" customHeight="1" x14ac:dyDescent="0.2">
      <c r="A365" s="43"/>
      <c r="B365" s="43"/>
      <c r="C365" s="43"/>
      <c r="D365" s="107"/>
      <c r="E365" s="145"/>
      <c r="F365" s="145"/>
      <c r="G365" s="145"/>
      <c r="H365" s="145"/>
      <c r="I365" s="145"/>
      <c r="J365" s="145"/>
      <c r="K365" s="43"/>
      <c r="L365" s="43"/>
      <c r="M365" s="43"/>
      <c r="N365" s="43"/>
      <c r="O365" s="43"/>
      <c r="P365" s="43"/>
      <c r="Q365" s="43"/>
      <c r="R365" s="43"/>
      <c r="S365" s="43"/>
      <c r="T365" s="43"/>
      <c r="U365" s="43"/>
      <c r="V365" s="43"/>
      <c r="W365" s="43"/>
      <c r="X365" s="43"/>
      <c r="Y365" s="43"/>
      <c r="Z365" s="43"/>
      <c r="AA365" s="43"/>
      <c r="AB365" s="43"/>
      <c r="AC365" s="43"/>
      <c r="AD365" s="43"/>
      <c r="AE365" s="43"/>
      <c r="AF365" s="43"/>
      <c r="AG365" s="43"/>
      <c r="AH365" s="43"/>
      <c r="AI365" s="43"/>
      <c r="AJ365" s="43"/>
      <c r="AK365" s="43"/>
      <c r="AL365" s="43"/>
      <c r="AM365" s="43"/>
      <c r="AN365" s="43"/>
      <c r="AO365" s="43"/>
      <c r="AP365" s="43"/>
      <c r="AQ365" s="43"/>
      <c r="AR365" s="43"/>
      <c r="AS365" s="43"/>
      <c r="AT365" s="43"/>
    </row>
    <row r="366" spans="1:46" ht="12.75" customHeight="1" x14ac:dyDescent="0.2">
      <c r="A366" s="43"/>
      <c r="B366" s="43"/>
      <c r="C366" s="43"/>
      <c r="D366" s="107"/>
      <c r="E366" s="145"/>
      <c r="F366" s="145"/>
      <c r="G366" s="145"/>
      <c r="H366" s="145"/>
      <c r="I366" s="145"/>
      <c r="J366" s="145"/>
      <c r="K366" s="43"/>
      <c r="L366" s="43"/>
      <c r="M366" s="43"/>
      <c r="N366" s="43"/>
      <c r="O366" s="43"/>
      <c r="P366" s="43"/>
      <c r="Q366" s="43"/>
      <c r="R366" s="43"/>
      <c r="S366" s="43"/>
      <c r="T366" s="43"/>
      <c r="U366" s="43"/>
      <c r="V366" s="43"/>
      <c r="W366" s="43"/>
      <c r="X366" s="43"/>
      <c r="Y366" s="43"/>
      <c r="Z366" s="43"/>
      <c r="AA366" s="43"/>
      <c r="AB366" s="43"/>
      <c r="AC366" s="43"/>
      <c r="AD366" s="43"/>
      <c r="AE366" s="43"/>
      <c r="AF366" s="43"/>
      <c r="AG366" s="43"/>
      <c r="AH366" s="43"/>
      <c r="AI366" s="43"/>
      <c r="AJ366" s="43"/>
      <c r="AK366" s="43"/>
      <c r="AL366" s="43"/>
      <c r="AM366" s="43"/>
      <c r="AN366" s="43"/>
      <c r="AO366" s="43"/>
      <c r="AP366" s="43"/>
      <c r="AQ366" s="43"/>
      <c r="AR366" s="43"/>
      <c r="AS366" s="43"/>
      <c r="AT366" s="43"/>
    </row>
    <row r="367" spans="1:46" ht="12.75" customHeight="1" x14ac:dyDescent="0.2">
      <c r="A367" s="43"/>
      <c r="B367" s="43"/>
      <c r="C367" s="43"/>
      <c r="D367" s="107"/>
      <c r="E367" s="145"/>
      <c r="F367" s="145"/>
      <c r="G367" s="145"/>
      <c r="H367" s="145"/>
      <c r="I367" s="145"/>
      <c r="J367" s="145"/>
      <c r="K367" s="43"/>
      <c r="L367" s="43"/>
      <c r="M367" s="43"/>
      <c r="N367" s="43"/>
      <c r="O367" s="43"/>
      <c r="P367" s="43"/>
      <c r="Q367" s="43"/>
      <c r="R367" s="43"/>
      <c r="S367" s="43"/>
      <c r="T367" s="43"/>
      <c r="U367" s="43"/>
      <c r="V367" s="43"/>
      <c r="W367" s="43"/>
      <c r="X367" s="43"/>
      <c r="Y367" s="43"/>
      <c r="Z367" s="43"/>
      <c r="AA367" s="43"/>
      <c r="AB367" s="43"/>
      <c r="AC367" s="43"/>
      <c r="AD367" s="43"/>
      <c r="AE367" s="43"/>
      <c r="AF367" s="43"/>
      <c r="AG367" s="43"/>
      <c r="AH367" s="43"/>
      <c r="AI367" s="43"/>
      <c r="AJ367" s="43"/>
      <c r="AK367" s="43"/>
      <c r="AL367" s="43"/>
      <c r="AM367" s="43"/>
      <c r="AN367" s="43"/>
      <c r="AO367" s="43"/>
      <c r="AP367" s="43"/>
      <c r="AQ367" s="43"/>
      <c r="AR367" s="43"/>
      <c r="AS367" s="43"/>
      <c r="AT367" s="43"/>
    </row>
    <row r="368" spans="1:46" ht="12.75" customHeight="1" x14ac:dyDescent="0.2">
      <c r="A368" s="43"/>
      <c r="B368" s="43"/>
      <c r="C368" s="43"/>
      <c r="D368" s="107"/>
      <c r="E368" s="145"/>
      <c r="F368" s="145"/>
      <c r="G368" s="145"/>
      <c r="H368" s="145"/>
      <c r="I368" s="145"/>
      <c r="J368" s="145"/>
      <c r="K368" s="43"/>
      <c r="L368" s="43"/>
      <c r="M368" s="43"/>
      <c r="N368" s="43"/>
      <c r="O368" s="43"/>
      <c r="P368" s="43"/>
      <c r="Q368" s="43"/>
      <c r="R368" s="43"/>
      <c r="S368" s="43"/>
      <c r="T368" s="43"/>
      <c r="U368" s="43"/>
      <c r="V368" s="43"/>
      <c r="W368" s="43"/>
      <c r="X368" s="43"/>
      <c r="Y368" s="43"/>
      <c r="Z368" s="43"/>
      <c r="AA368" s="43"/>
      <c r="AB368" s="43"/>
      <c r="AC368" s="43"/>
      <c r="AD368" s="43"/>
      <c r="AE368" s="43"/>
      <c r="AF368" s="43"/>
      <c r="AG368" s="43"/>
      <c r="AH368" s="43"/>
      <c r="AI368" s="43"/>
      <c r="AJ368" s="43"/>
      <c r="AK368" s="43"/>
      <c r="AL368" s="43"/>
      <c r="AM368" s="43"/>
      <c r="AN368" s="43"/>
      <c r="AO368" s="43"/>
      <c r="AP368" s="43"/>
      <c r="AQ368" s="43"/>
      <c r="AR368" s="43"/>
      <c r="AS368" s="43"/>
      <c r="AT368" s="43"/>
    </row>
    <row r="369" spans="1:46" ht="12.75" customHeight="1" x14ac:dyDescent="0.2">
      <c r="A369" s="43"/>
      <c r="B369" s="43"/>
      <c r="C369" s="43"/>
      <c r="D369" s="107"/>
      <c r="E369" s="145"/>
      <c r="F369" s="145"/>
      <c r="G369" s="145"/>
      <c r="H369" s="145"/>
      <c r="I369" s="145"/>
      <c r="J369" s="145"/>
      <c r="K369" s="43"/>
      <c r="L369" s="43"/>
      <c r="M369" s="43"/>
      <c r="N369" s="43"/>
      <c r="O369" s="43"/>
      <c r="P369" s="43"/>
      <c r="Q369" s="43"/>
      <c r="R369" s="43"/>
      <c r="S369" s="43"/>
      <c r="T369" s="43"/>
      <c r="U369" s="43"/>
      <c r="V369" s="43"/>
      <c r="W369" s="43"/>
      <c r="X369" s="43"/>
      <c r="Y369" s="43"/>
      <c r="Z369" s="43"/>
      <c r="AA369" s="43"/>
      <c r="AB369" s="43"/>
      <c r="AC369" s="43"/>
      <c r="AD369" s="43"/>
      <c r="AE369" s="43"/>
      <c r="AF369" s="43"/>
      <c r="AG369" s="43"/>
      <c r="AH369" s="43"/>
      <c r="AI369" s="43"/>
      <c r="AJ369" s="43"/>
      <c r="AK369" s="43"/>
      <c r="AL369" s="43"/>
      <c r="AM369" s="43"/>
      <c r="AN369" s="43"/>
      <c r="AO369" s="43"/>
      <c r="AP369" s="43"/>
      <c r="AQ369" s="43"/>
      <c r="AR369" s="43"/>
      <c r="AS369" s="43"/>
      <c r="AT369" s="43"/>
    </row>
    <row r="370" spans="1:46" ht="12.75" customHeight="1" x14ac:dyDescent="0.2">
      <c r="A370" s="43"/>
      <c r="B370" s="43"/>
      <c r="C370" s="43"/>
      <c r="D370" s="107"/>
      <c r="E370" s="145"/>
      <c r="F370" s="145"/>
      <c r="G370" s="145"/>
      <c r="H370" s="145"/>
      <c r="I370" s="145"/>
      <c r="J370" s="145"/>
      <c r="K370" s="43"/>
      <c r="L370" s="43"/>
      <c r="M370" s="43"/>
      <c r="N370" s="43"/>
      <c r="O370" s="43"/>
      <c r="P370" s="43"/>
      <c r="Q370" s="43"/>
      <c r="R370" s="43"/>
      <c r="S370" s="43"/>
      <c r="T370" s="43"/>
      <c r="U370" s="43"/>
      <c r="V370" s="43"/>
      <c r="W370" s="43"/>
      <c r="X370" s="43"/>
      <c r="Y370" s="43"/>
      <c r="Z370" s="43"/>
      <c r="AA370" s="43"/>
      <c r="AB370" s="43"/>
      <c r="AC370" s="43"/>
      <c r="AD370" s="43"/>
      <c r="AE370" s="43"/>
      <c r="AF370" s="43"/>
      <c r="AG370" s="43"/>
      <c r="AH370" s="43"/>
      <c r="AI370" s="43"/>
      <c r="AJ370" s="43"/>
      <c r="AK370" s="43"/>
      <c r="AL370" s="43"/>
      <c r="AM370" s="43"/>
      <c r="AN370" s="43"/>
      <c r="AO370" s="43"/>
      <c r="AP370" s="43"/>
      <c r="AQ370" s="43"/>
      <c r="AR370" s="43"/>
      <c r="AS370" s="43"/>
      <c r="AT370" s="43"/>
    </row>
    <row r="371" spans="1:46" ht="12.75" customHeight="1" x14ac:dyDescent="0.2">
      <c r="A371" s="43"/>
      <c r="B371" s="43"/>
      <c r="C371" s="43"/>
      <c r="D371" s="107"/>
      <c r="E371" s="145"/>
      <c r="F371" s="145"/>
      <c r="G371" s="145"/>
      <c r="H371" s="145"/>
      <c r="I371" s="145"/>
      <c r="J371" s="145"/>
      <c r="K371" s="43"/>
      <c r="L371" s="43"/>
      <c r="M371" s="43"/>
      <c r="N371" s="43"/>
      <c r="O371" s="43"/>
      <c r="P371" s="43"/>
      <c r="Q371" s="43"/>
      <c r="R371" s="43"/>
      <c r="S371" s="43"/>
      <c r="T371" s="43"/>
      <c r="U371" s="43"/>
      <c r="V371" s="43"/>
      <c r="W371" s="43"/>
      <c r="X371" s="43"/>
      <c r="Y371" s="43"/>
      <c r="Z371" s="43"/>
      <c r="AA371" s="43"/>
      <c r="AB371" s="43"/>
      <c r="AC371" s="43"/>
      <c r="AD371" s="43"/>
      <c r="AE371" s="43"/>
      <c r="AF371" s="43"/>
      <c r="AG371" s="43"/>
      <c r="AH371" s="43"/>
      <c r="AI371" s="43"/>
      <c r="AJ371" s="43"/>
      <c r="AK371" s="43"/>
      <c r="AL371" s="43"/>
      <c r="AM371" s="43"/>
      <c r="AN371" s="43"/>
      <c r="AO371" s="43"/>
      <c r="AP371" s="43"/>
      <c r="AQ371" s="43"/>
      <c r="AR371" s="43"/>
      <c r="AS371" s="43"/>
      <c r="AT371" s="43"/>
    </row>
    <row r="372" spans="1:46" ht="12.75" customHeight="1" x14ac:dyDescent="0.2">
      <c r="A372" s="43"/>
      <c r="B372" s="43"/>
      <c r="C372" s="43"/>
      <c r="D372" s="107"/>
      <c r="E372" s="145"/>
      <c r="F372" s="145"/>
      <c r="G372" s="145"/>
      <c r="H372" s="145"/>
      <c r="I372" s="145"/>
      <c r="J372" s="145"/>
      <c r="K372" s="43"/>
      <c r="L372" s="43"/>
      <c r="M372" s="43"/>
      <c r="N372" s="43"/>
      <c r="O372" s="43"/>
      <c r="P372" s="43"/>
      <c r="Q372" s="43"/>
      <c r="R372" s="43"/>
      <c r="S372" s="43"/>
      <c r="T372" s="43"/>
      <c r="U372" s="43"/>
      <c r="V372" s="43"/>
      <c r="W372" s="43"/>
      <c r="X372" s="43"/>
      <c r="Y372" s="43"/>
      <c r="Z372" s="43"/>
      <c r="AA372" s="43"/>
      <c r="AB372" s="43"/>
      <c r="AC372" s="43"/>
      <c r="AD372" s="43"/>
      <c r="AE372" s="43"/>
      <c r="AF372" s="43"/>
      <c r="AG372" s="43"/>
      <c r="AH372" s="43"/>
      <c r="AI372" s="43"/>
      <c r="AJ372" s="43"/>
      <c r="AK372" s="43"/>
      <c r="AL372" s="43"/>
      <c r="AM372" s="43"/>
      <c r="AN372" s="43"/>
      <c r="AO372" s="43"/>
      <c r="AP372" s="43"/>
      <c r="AQ372" s="43"/>
      <c r="AR372" s="43"/>
      <c r="AS372" s="43"/>
      <c r="AT372" s="43"/>
    </row>
    <row r="373" spans="1:46" ht="12.75" customHeight="1" x14ac:dyDescent="0.2">
      <c r="A373" s="43"/>
      <c r="B373" s="43"/>
      <c r="C373" s="43"/>
      <c r="D373" s="107"/>
      <c r="E373" s="145"/>
      <c r="F373" s="145"/>
      <c r="G373" s="145"/>
      <c r="H373" s="145"/>
      <c r="I373" s="145"/>
      <c r="J373" s="145"/>
      <c r="K373" s="43"/>
      <c r="L373" s="43"/>
      <c r="M373" s="43"/>
      <c r="N373" s="43"/>
      <c r="O373" s="43"/>
      <c r="P373" s="43"/>
      <c r="Q373" s="43"/>
      <c r="R373" s="43"/>
      <c r="S373" s="43"/>
      <c r="T373" s="43"/>
      <c r="U373" s="43"/>
      <c r="V373" s="43"/>
      <c r="W373" s="43"/>
      <c r="X373" s="43"/>
      <c r="Y373" s="43"/>
      <c r="Z373" s="43"/>
      <c r="AA373" s="43"/>
      <c r="AB373" s="43"/>
      <c r="AC373" s="43"/>
      <c r="AD373" s="43"/>
      <c r="AE373" s="43"/>
      <c r="AF373" s="43"/>
      <c r="AG373" s="43"/>
      <c r="AH373" s="43"/>
      <c r="AI373" s="43"/>
      <c r="AJ373" s="43"/>
      <c r="AK373" s="43"/>
      <c r="AL373" s="43"/>
      <c r="AM373" s="43"/>
      <c r="AN373" s="43"/>
      <c r="AO373" s="43"/>
      <c r="AP373" s="43"/>
      <c r="AQ373" s="43"/>
      <c r="AR373" s="43"/>
      <c r="AS373" s="43"/>
      <c r="AT373" s="43"/>
    </row>
    <row r="374" spans="1:46" ht="12.75" customHeight="1" x14ac:dyDescent="0.2">
      <c r="A374" s="43"/>
      <c r="B374" s="43"/>
      <c r="C374" s="43"/>
      <c r="D374" s="107"/>
      <c r="E374" s="145"/>
      <c r="F374" s="145"/>
      <c r="G374" s="145"/>
      <c r="H374" s="145"/>
      <c r="I374" s="145"/>
      <c r="J374" s="145"/>
      <c r="K374" s="43"/>
      <c r="L374" s="43"/>
      <c r="M374" s="43"/>
      <c r="N374" s="43"/>
      <c r="O374" s="43"/>
      <c r="P374" s="43"/>
      <c r="Q374" s="43"/>
      <c r="R374" s="43"/>
      <c r="S374" s="43"/>
      <c r="T374" s="43"/>
      <c r="U374" s="43"/>
      <c r="V374" s="43"/>
      <c r="W374" s="43"/>
      <c r="X374" s="43"/>
      <c r="Y374" s="43"/>
      <c r="Z374" s="43"/>
      <c r="AA374" s="43"/>
      <c r="AB374" s="43"/>
      <c r="AC374" s="43"/>
      <c r="AD374" s="43"/>
      <c r="AE374" s="43"/>
      <c r="AF374" s="43"/>
      <c r="AG374" s="43"/>
      <c r="AH374" s="43"/>
      <c r="AI374" s="43"/>
      <c r="AJ374" s="43"/>
      <c r="AK374" s="43"/>
      <c r="AL374" s="43"/>
      <c r="AM374" s="43"/>
      <c r="AN374" s="43"/>
      <c r="AO374" s="43"/>
      <c r="AP374" s="43"/>
      <c r="AQ374" s="43"/>
      <c r="AR374" s="43"/>
      <c r="AS374" s="43"/>
      <c r="AT374" s="43"/>
    </row>
    <row r="375" spans="1:46" ht="12.75" customHeight="1" x14ac:dyDescent="0.2">
      <c r="A375" s="43"/>
      <c r="B375" s="43"/>
      <c r="C375" s="43"/>
      <c r="D375" s="107"/>
      <c r="E375" s="145"/>
      <c r="F375" s="145"/>
      <c r="G375" s="145"/>
      <c r="H375" s="145"/>
      <c r="I375" s="145"/>
      <c r="J375" s="145"/>
      <c r="K375" s="43"/>
      <c r="L375" s="43"/>
      <c r="M375" s="43"/>
      <c r="N375" s="43"/>
      <c r="O375" s="43"/>
      <c r="P375" s="43"/>
      <c r="Q375" s="43"/>
      <c r="R375" s="43"/>
      <c r="S375" s="43"/>
      <c r="T375" s="43"/>
      <c r="U375" s="43"/>
      <c r="V375" s="43"/>
      <c r="W375" s="43"/>
      <c r="X375" s="43"/>
      <c r="Y375" s="43"/>
      <c r="Z375" s="43"/>
      <c r="AA375" s="43"/>
      <c r="AB375" s="43"/>
      <c r="AC375" s="43"/>
      <c r="AD375" s="43"/>
      <c r="AE375" s="43"/>
      <c r="AF375" s="43"/>
      <c r="AG375" s="43"/>
      <c r="AH375" s="43"/>
      <c r="AI375" s="43"/>
      <c r="AJ375" s="43"/>
      <c r="AK375" s="43"/>
      <c r="AL375" s="43"/>
      <c r="AM375" s="43"/>
      <c r="AN375" s="43"/>
      <c r="AO375" s="43"/>
      <c r="AP375" s="43"/>
      <c r="AQ375" s="43"/>
      <c r="AR375" s="43"/>
      <c r="AS375" s="43"/>
      <c r="AT375" s="43"/>
    </row>
    <row r="376" spans="1:46" ht="12.75" customHeight="1" x14ac:dyDescent="0.2">
      <c r="A376" s="43"/>
      <c r="B376" s="43"/>
      <c r="C376" s="43"/>
      <c r="D376" s="107"/>
      <c r="E376" s="145"/>
      <c r="F376" s="145"/>
      <c r="G376" s="145"/>
      <c r="H376" s="145"/>
      <c r="I376" s="145"/>
      <c r="J376" s="145"/>
      <c r="K376" s="43"/>
      <c r="L376" s="43"/>
      <c r="M376" s="43"/>
      <c r="N376" s="43"/>
      <c r="O376" s="43"/>
      <c r="P376" s="43"/>
      <c r="Q376" s="43"/>
      <c r="R376" s="43"/>
      <c r="S376" s="43"/>
      <c r="T376" s="43"/>
      <c r="U376" s="43"/>
      <c r="V376" s="43"/>
      <c r="W376" s="43"/>
      <c r="X376" s="43"/>
      <c r="Y376" s="43"/>
      <c r="Z376" s="43"/>
      <c r="AA376" s="43"/>
      <c r="AB376" s="43"/>
      <c r="AC376" s="43"/>
      <c r="AD376" s="43"/>
      <c r="AE376" s="43"/>
      <c r="AF376" s="43"/>
      <c r="AG376" s="43"/>
      <c r="AH376" s="43"/>
      <c r="AI376" s="43"/>
      <c r="AJ376" s="43"/>
      <c r="AK376" s="43"/>
      <c r="AL376" s="43"/>
      <c r="AM376" s="43"/>
      <c r="AN376" s="43"/>
      <c r="AO376" s="43"/>
      <c r="AP376" s="43"/>
      <c r="AQ376" s="43"/>
      <c r="AR376" s="43"/>
      <c r="AS376" s="43"/>
      <c r="AT376" s="43"/>
    </row>
    <row r="377" spans="1:46" ht="12.75" customHeight="1" x14ac:dyDescent="0.2">
      <c r="A377" s="43"/>
      <c r="B377" s="43"/>
      <c r="C377" s="43"/>
      <c r="D377" s="107"/>
      <c r="E377" s="145"/>
      <c r="F377" s="145"/>
      <c r="G377" s="145"/>
      <c r="H377" s="145"/>
      <c r="I377" s="145"/>
      <c r="J377" s="145"/>
      <c r="K377" s="43"/>
      <c r="L377" s="43"/>
      <c r="M377" s="43"/>
      <c r="N377" s="43"/>
      <c r="O377" s="43"/>
      <c r="P377" s="43"/>
      <c r="Q377" s="43"/>
      <c r="R377" s="43"/>
      <c r="S377" s="43"/>
      <c r="T377" s="43"/>
      <c r="U377" s="43"/>
      <c r="V377" s="43"/>
      <c r="W377" s="43"/>
      <c r="X377" s="43"/>
      <c r="Y377" s="43"/>
      <c r="Z377" s="43"/>
      <c r="AA377" s="43"/>
      <c r="AB377" s="43"/>
      <c r="AC377" s="43"/>
      <c r="AD377" s="43"/>
      <c r="AE377" s="43"/>
      <c r="AF377" s="43"/>
      <c r="AG377" s="43"/>
      <c r="AH377" s="43"/>
      <c r="AI377" s="43"/>
      <c r="AJ377" s="43"/>
      <c r="AK377" s="43"/>
      <c r="AL377" s="43"/>
      <c r="AM377" s="43"/>
      <c r="AN377" s="43"/>
      <c r="AO377" s="43"/>
      <c r="AP377" s="43"/>
      <c r="AQ377" s="43"/>
      <c r="AR377" s="43"/>
      <c r="AS377" s="43"/>
      <c r="AT377" s="43"/>
    </row>
    <row r="378" spans="1:46" ht="12.75" customHeight="1" x14ac:dyDescent="0.2">
      <c r="A378" s="43"/>
      <c r="B378" s="43"/>
      <c r="C378" s="43"/>
      <c r="D378" s="107"/>
      <c r="E378" s="145"/>
      <c r="F378" s="145"/>
      <c r="G378" s="145"/>
      <c r="H378" s="145"/>
      <c r="I378" s="145"/>
      <c r="J378" s="145"/>
      <c r="K378" s="43"/>
      <c r="L378" s="43"/>
      <c r="M378" s="43"/>
      <c r="N378" s="43"/>
      <c r="O378" s="43"/>
      <c r="P378" s="43"/>
      <c r="Q378" s="43"/>
      <c r="R378" s="43"/>
      <c r="S378" s="43"/>
      <c r="T378" s="43"/>
      <c r="U378" s="43"/>
      <c r="V378" s="43"/>
      <c r="W378" s="43"/>
      <c r="X378" s="43"/>
      <c r="Y378" s="43"/>
      <c r="Z378" s="43"/>
      <c r="AA378" s="43"/>
      <c r="AB378" s="43"/>
      <c r="AC378" s="43"/>
      <c r="AD378" s="43"/>
      <c r="AE378" s="43"/>
      <c r="AF378" s="43"/>
      <c r="AG378" s="43"/>
      <c r="AH378" s="43"/>
      <c r="AI378" s="43"/>
      <c r="AJ378" s="43"/>
      <c r="AK378" s="43"/>
      <c r="AL378" s="43"/>
      <c r="AM378" s="43"/>
      <c r="AN378" s="43"/>
      <c r="AO378" s="43"/>
      <c r="AP378" s="43"/>
      <c r="AQ378" s="43"/>
      <c r="AR378" s="43"/>
      <c r="AS378" s="43"/>
      <c r="AT378" s="43"/>
    </row>
    <row r="379" spans="1:46" ht="12.75" customHeight="1" x14ac:dyDescent="0.2">
      <c r="A379" s="43"/>
      <c r="B379" s="43"/>
      <c r="C379" s="43"/>
      <c r="D379" s="107"/>
      <c r="E379" s="145"/>
      <c r="F379" s="145"/>
      <c r="G379" s="145"/>
      <c r="H379" s="145"/>
      <c r="I379" s="145"/>
      <c r="J379" s="145"/>
      <c r="K379" s="43"/>
      <c r="L379" s="43"/>
      <c r="M379" s="43"/>
      <c r="N379" s="43"/>
      <c r="O379" s="43"/>
      <c r="P379" s="43"/>
      <c r="Q379" s="43"/>
      <c r="R379" s="43"/>
      <c r="S379" s="43"/>
      <c r="T379" s="43"/>
      <c r="U379" s="43"/>
      <c r="V379" s="43"/>
      <c r="W379" s="43"/>
      <c r="X379" s="43"/>
      <c r="Y379" s="43"/>
      <c r="Z379" s="43"/>
      <c r="AA379" s="43"/>
      <c r="AB379" s="43"/>
      <c r="AC379" s="43"/>
      <c r="AD379" s="43"/>
      <c r="AE379" s="43"/>
      <c r="AF379" s="43"/>
      <c r="AG379" s="43"/>
      <c r="AH379" s="43"/>
      <c r="AI379" s="43"/>
      <c r="AJ379" s="43"/>
      <c r="AK379" s="43"/>
      <c r="AL379" s="43"/>
      <c r="AM379" s="43"/>
      <c r="AN379" s="43"/>
      <c r="AO379" s="43"/>
      <c r="AP379" s="43"/>
      <c r="AQ379" s="43"/>
      <c r="AR379" s="43"/>
      <c r="AS379" s="43"/>
      <c r="AT379" s="43"/>
    </row>
    <row r="380" spans="1:46" ht="12.75" customHeight="1" x14ac:dyDescent="0.2">
      <c r="A380" s="43"/>
      <c r="B380" s="43"/>
      <c r="C380" s="43"/>
      <c r="D380" s="107"/>
      <c r="E380" s="145"/>
      <c r="F380" s="145"/>
      <c r="G380" s="145"/>
      <c r="H380" s="145"/>
      <c r="I380" s="145"/>
      <c r="J380" s="145"/>
      <c r="K380" s="43"/>
      <c r="L380" s="43"/>
      <c r="M380" s="43"/>
      <c r="N380" s="43"/>
      <c r="O380" s="43"/>
      <c r="P380" s="43"/>
      <c r="Q380" s="43"/>
      <c r="R380" s="43"/>
      <c r="S380" s="43"/>
      <c r="T380" s="43"/>
      <c r="U380" s="43"/>
      <c r="V380" s="43"/>
      <c r="W380" s="43"/>
      <c r="X380" s="43"/>
      <c r="Y380" s="43"/>
      <c r="Z380" s="43"/>
      <c r="AA380" s="43"/>
      <c r="AB380" s="43"/>
      <c r="AC380" s="43"/>
      <c r="AD380" s="43"/>
      <c r="AE380" s="43"/>
      <c r="AF380" s="43"/>
      <c r="AG380" s="43"/>
      <c r="AH380" s="43"/>
      <c r="AI380" s="43"/>
      <c r="AJ380" s="43"/>
      <c r="AK380" s="43"/>
      <c r="AL380" s="43"/>
      <c r="AM380" s="43"/>
      <c r="AN380" s="43"/>
      <c r="AO380" s="43"/>
      <c r="AP380" s="43"/>
      <c r="AQ380" s="43"/>
      <c r="AR380" s="43"/>
      <c r="AS380" s="43"/>
      <c r="AT380" s="43"/>
    </row>
    <row r="381" spans="1:46" ht="12.75" customHeight="1" x14ac:dyDescent="0.2">
      <c r="A381" s="43"/>
      <c r="B381" s="43"/>
      <c r="C381" s="43"/>
      <c r="D381" s="107"/>
      <c r="E381" s="145"/>
      <c r="F381" s="145"/>
      <c r="G381" s="145"/>
      <c r="H381" s="145"/>
      <c r="I381" s="145"/>
      <c r="J381" s="145"/>
      <c r="K381" s="43"/>
      <c r="L381" s="43"/>
      <c r="M381" s="43"/>
      <c r="N381" s="43"/>
      <c r="O381" s="43"/>
      <c r="P381" s="43"/>
      <c r="Q381" s="43"/>
      <c r="R381" s="43"/>
      <c r="S381" s="43"/>
      <c r="T381" s="43"/>
      <c r="U381" s="43"/>
      <c r="V381" s="43"/>
      <c r="W381" s="43"/>
      <c r="X381" s="43"/>
      <c r="Y381" s="43"/>
      <c r="Z381" s="43"/>
      <c r="AA381" s="43"/>
      <c r="AB381" s="43"/>
      <c r="AC381" s="43"/>
      <c r="AD381" s="43"/>
      <c r="AE381" s="43"/>
      <c r="AF381" s="43"/>
      <c r="AG381" s="43"/>
      <c r="AH381" s="43"/>
      <c r="AI381" s="43"/>
      <c r="AJ381" s="43"/>
      <c r="AK381" s="43"/>
      <c r="AL381" s="43"/>
      <c r="AM381" s="43"/>
      <c r="AN381" s="43"/>
      <c r="AO381" s="43"/>
      <c r="AP381" s="43"/>
      <c r="AQ381" s="43"/>
      <c r="AR381" s="43"/>
      <c r="AS381" s="43"/>
      <c r="AT381" s="43"/>
    </row>
    <row r="382" spans="1:46" ht="12.75" customHeight="1" x14ac:dyDescent="0.2">
      <c r="A382" s="43"/>
      <c r="B382" s="43"/>
      <c r="C382" s="43"/>
      <c r="D382" s="107"/>
      <c r="E382" s="145"/>
      <c r="F382" s="145"/>
      <c r="G382" s="145"/>
      <c r="H382" s="145"/>
      <c r="I382" s="145"/>
      <c r="J382" s="145"/>
      <c r="K382" s="43"/>
      <c r="L382" s="43"/>
      <c r="M382" s="43"/>
      <c r="N382" s="43"/>
      <c r="O382" s="43"/>
      <c r="P382" s="43"/>
      <c r="Q382" s="43"/>
      <c r="R382" s="43"/>
      <c r="S382" s="43"/>
      <c r="T382" s="43"/>
      <c r="U382" s="43"/>
      <c r="V382" s="43"/>
      <c r="W382" s="43"/>
      <c r="X382" s="43"/>
      <c r="Y382" s="43"/>
      <c r="Z382" s="43"/>
      <c r="AA382" s="43"/>
      <c r="AB382" s="43"/>
      <c r="AC382" s="43"/>
      <c r="AD382" s="43"/>
      <c r="AE382" s="43"/>
      <c r="AF382" s="43"/>
      <c r="AG382" s="43"/>
      <c r="AH382" s="43"/>
      <c r="AI382" s="43"/>
      <c r="AJ382" s="43"/>
      <c r="AK382" s="43"/>
      <c r="AL382" s="43"/>
      <c r="AM382" s="43"/>
      <c r="AN382" s="43"/>
      <c r="AO382" s="43"/>
      <c r="AP382" s="43"/>
      <c r="AQ382" s="43"/>
      <c r="AR382" s="43"/>
      <c r="AS382" s="43"/>
      <c r="AT382" s="43"/>
    </row>
    <row r="383" spans="1:46" ht="12.75" customHeight="1" x14ac:dyDescent="0.2">
      <c r="A383" s="43"/>
      <c r="B383" s="43"/>
      <c r="C383" s="43"/>
      <c r="D383" s="107"/>
      <c r="E383" s="145"/>
      <c r="F383" s="145"/>
      <c r="G383" s="145"/>
      <c r="H383" s="145"/>
      <c r="I383" s="145"/>
      <c r="J383" s="145"/>
      <c r="K383" s="43"/>
      <c r="L383" s="43"/>
      <c r="M383" s="43"/>
      <c r="N383" s="43"/>
      <c r="O383" s="43"/>
      <c r="P383" s="43"/>
      <c r="Q383" s="43"/>
      <c r="R383" s="43"/>
      <c r="S383" s="43"/>
      <c r="T383" s="43"/>
      <c r="U383" s="43"/>
      <c r="V383" s="43"/>
      <c r="W383" s="43"/>
      <c r="X383" s="43"/>
      <c r="Y383" s="43"/>
      <c r="Z383" s="43"/>
      <c r="AA383" s="43"/>
      <c r="AB383" s="43"/>
      <c r="AC383" s="43"/>
      <c r="AD383" s="43"/>
      <c r="AE383" s="43"/>
      <c r="AF383" s="43"/>
      <c r="AG383" s="43"/>
      <c r="AH383" s="43"/>
      <c r="AI383" s="43"/>
      <c r="AJ383" s="43"/>
      <c r="AK383" s="43"/>
      <c r="AL383" s="43"/>
      <c r="AM383" s="43"/>
      <c r="AN383" s="43"/>
      <c r="AO383" s="43"/>
      <c r="AP383" s="43"/>
      <c r="AQ383" s="43"/>
      <c r="AR383" s="43"/>
      <c r="AS383" s="43"/>
      <c r="AT383" s="43"/>
    </row>
    <row r="384" spans="1:46" ht="12.75" customHeight="1" x14ac:dyDescent="0.2">
      <c r="A384" s="43"/>
      <c r="B384" s="43"/>
      <c r="C384" s="43"/>
      <c r="D384" s="107"/>
      <c r="E384" s="145"/>
      <c r="F384" s="145"/>
      <c r="G384" s="145"/>
      <c r="H384" s="145"/>
      <c r="I384" s="145"/>
      <c r="J384" s="145"/>
      <c r="K384" s="43"/>
      <c r="L384" s="43"/>
      <c r="M384" s="43"/>
      <c r="N384" s="43"/>
      <c r="O384" s="43"/>
      <c r="P384" s="43"/>
      <c r="Q384" s="43"/>
      <c r="R384" s="43"/>
      <c r="S384" s="43"/>
      <c r="T384" s="43"/>
      <c r="U384" s="43"/>
      <c r="V384" s="43"/>
      <c r="W384" s="43"/>
      <c r="X384" s="43"/>
      <c r="Y384" s="43"/>
      <c r="Z384" s="43"/>
      <c r="AA384" s="43"/>
      <c r="AB384" s="43"/>
      <c r="AC384" s="43"/>
      <c r="AD384" s="43"/>
      <c r="AE384" s="43"/>
      <c r="AF384" s="43"/>
      <c r="AG384" s="43"/>
      <c r="AH384" s="43"/>
      <c r="AI384" s="43"/>
      <c r="AJ384" s="43"/>
      <c r="AK384" s="43"/>
      <c r="AL384" s="43"/>
      <c r="AM384" s="43"/>
      <c r="AN384" s="43"/>
      <c r="AO384" s="43"/>
      <c r="AP384" s="43"/>
      <c r="AQ384" s="43"/>
      <c r="AR384" s="43"/>
      <c r="AS384" s="43"/>
      <c r="AT384" s="43"/>
    </row>
    <row r="385" spans="1:46" ht="12.75" customHeight="1" x14ac:dyDescent="0.2">
      <c r="A385" s="43"/>
      <c r="B385" s="43"/>
      <c r="C385" s="43"/>
      <c r="D385" s="107"/>
      <c r="E385" s="145"/>
      <c r="F385" s="145"/>
      <c r="G385" s="145"/>
      <c r="H385" s="145"/>
      <c r="I385" s="145"/>
      <c r="J385" s="145"/>
      <c r="K385" s="43"/>
      <c r="L385" s="43"/>
      <c r="M385" s="43"/>
      <c r="N385" s="43"/>
      <c r="O385" s="43"/>
      <c r="P385" s="43"/>
      <c r="Q385" s="43"/>
      <c r="R385" s="43"/>
      <c r="S385" s="43"/>
      <c r="T385" s="43"/>
      <c r="U385" s="43"/>
      <c r="V385" s="43"/>
      <c r="W385" s="43"/>
      <c r="X385" s="43"/>
      <c r="Y385" s="43"/>
      <c r="Z385" s="43"/>
      <c r="AA385" s="43"/>
      <c r="AB385" s="43"/>
      <c r="AC385" s="43"/>
      <c r="AD385" s="43"/>
      <c r="AE385" s="43"/>
      <c r="AF385" s="43"/>
      <c r="AG385" s="43"/>
      <c r="AH385" s="43"/>
      <c r="AI385" s="43"/>
      <c r="AJ385" s="43"/>
      <c r="AK385" s="43"/>
      <c r="AL385" s="43"/>
      <c r="AM385" s="43"/>
      <c r="AN385" s="43"/>
      <c r="AO385" s="43"/>
      <c r="AP385" s="43"/>
      <c r="AQ385" s="43"/>
      <c r="AR385" s="43"/>
      <c r="AS385" s="43"/>
      <c r="AT385" s="43"/>
    </row>
    <row r="386" spans="1:46" ht="12.75" customHeight="1" x14ac:dyDescent="0.2">
      <c r="A386" s="43"/>
      <c r="B386" s="43"/>
      <c r="C386" s="43"/>
      <c r="D386" s="107"/>
      <c r="E386" s="145"/>
      <c r="F386" s="145"/>
      <c r="G386" s="145"/>
      <c r="H386" s="145"/>
      <c r="I386" s="145"/>
      <c r="J386" s="145"/>
      <c r="K386" s="43"/>
      <c r="L386" s="43"/>
      <c r="M386" s="43"/>
      <c r="N386" s="43"/>
      <c r="O386" s="43"/>
      <c r="P386" s="43"/>
      <c r="Q386" s="43"/>
      <c r="R386" s="43"/>
      <c r="S386" s="43"/>
      <c r="T386" s="43"/>
      <c r="U386" s="43"/>
      <c r="V386" s="43"/>
      <c r="W386" s="43"/>
      <c r="X386" s="43"/>
      <c r="Y386" s="43"/>
      <c r="Z386" s="43"/>
      <c r="AA386" s="43"/>
      <c r="AB386" s="43"/>
      <c r="AC386" s="43"/>
      <c r="AD386" s="43"/>
      <c r="AE386" s="43"/>
      <c r="AF386" s="43"/>
      <c r="AG386" s="43"/>
      <c r="AH386" s="43"/>
      <c r="AI386" s="43"/>
      <c r="AJ386" s="43"/>
      <c r="AK386" s="43"/>
      <c r="AL386" s="43"/>
      <c r="AM386" s="43"/>
      <c r="AN386" s="43"/>
      <c r="AO386" s="43"/>
      <c r="AP386" s="43"/>
      <c r="AQ386" s="43"/>
      <c r="AR386" s="43"/>
      <c r="AS386" s="43"/>
      <c r="AT386" s="43"/>
    </row>
    <row r="387" spans="1:46" ht="12.75" customHeight="1" x14ac:dyDescent="0.2">
      <c r="A387" s="43"/>
      <c r="B387" s="43"/>
      <c r="C387" s="43"/>
      <c r="D387" s="107"/>
      <c r="E387" s="145"/>
      <c r="F387" s="145"/>
      <c r="G387" s="145"/>
      <c r="H387" s="145"/>
      <c r="I387" s="145"/>
      <c r="J387" s="145"/>
      <c r="K387" s="43"/>
      <c r="L387" s="43"/>
      <c r="M387" s="43"/>
      <c r="N387" s="43"/>
      <c r="O387" s="43"/>
      <c r="P387" s="43"/>
      <c r="Q387" s="43"/>
      <c r="R387" s="43"/>
      <c r="S387" s="43"/>
      <c r="T387" s="43"/>
      <c r="U387" s="43"/>
      <c r="V387" s="43"/>
      <c r="W387" s="43"/>
      <c r="X387" s="43"/>
      <c r="Y387" s="43"/>
      <c r="Z387" s="43"/>
      <c r="AA387" s="43"/>
      <c r="AB387" s="43"/>
      <c r="AC387" s="43"/>
      <c r="AD387" s="43"/>
      <c r="AE387" s="43"/>
      <c r="AF387" s="43"/>
      <c r="AG387" s="43"/>
      <c r="AH387" s="43"/>
      <c r="AI387" s="43"/>
      <c r="AJ387" s="43"/>
      <c r="AK387" s="43"/>
      <c r="AL387" s="43"/>
      <c r="AM387" s="43"/>
      <c r="AN387" s="43"/>
      <c r="AO387" s="43"/>
      <c r="AP387" s="43"/>
      <c r="AQ387" s="43"/>
      <c r="AR387" s="43"/>
      <c r="AS387" s="43"/>
      <c r="AT387" s="43"/>
    </row>
    <row r="388" spans="1:46" ht="12.75" customHeight="1" x14ac:dyDescent="0.2">
      <c r="A388" s="43"/>
      <c r="B388" s="43"/>
      <c r="C388" s="43"/>
      <c r="D388" s="107"/>
      <c r="E388" s="145"/>
      <c r="F388" s="145"/>
      <c r="G388" s="145"/>
      <c r="H388" s="145"/>
      <c r="I388" s="145"/>
      <c r="J388" s="145"/>
      <c r="K388" s="43"/>
      <c r="L388" s="43"/>
      <c r="M388" s="43"/>
      <c r="N388" s="43"/>
      <c r="O388" s="43"/>
      <c r="P388" s="43"/>
      <c r="Q388" s="43"/>
      <c r="R388" s="43"/>
      <c r="S388" s="43"/>
      <c r="T388" s="43"/>
      <c r="U388" s="43"/>
      <c r="V388" s="43"/>
      <c r="W388" s="43"/>
      <c r="X388" s="43"/>
      <c r="Y388" s="43"/>
      <c r="Z388" s="43"/>
      <c r="AA388" s="43"/>
      <c r="AB388" s="43"/>
      <c r="AC388" s="43"/>
      <c r="AD388" s="43"/>
      <c r="AE388" s="43"/>
      <c r="AF388" s="43"/>
      <c r="AG388" s="43"/>
      <c r="AH388" s="43"/>
      <c r="AI388" s="43"/>
      <c r="AJ388" s="43"/>
      <c r="AK388" s="43"/>
      <c r="AL388" s="43"/>
      <c r="AM388" s="43"/>
      <c r="AN388" s="43"/>
      <c r="AO388" s="43"/>
      <c r="AP388" s="43"/>
      <c r="AQ388" s="43"/>
      <c r="AR388" s="43"/>
      <c r="AS388" s="43"/>
      <c r="AT388" s="43"/>
    </row>
    <row r="389" spans="1:46" ht="12.75" customHeight="1" x14ac:dyDescent="0.2">
      <c r="A389" s="43"/>
      <c r="B389" s="43"/>
      <c r="C389" s="43"/>
      <c r="D389" s="107"/>
      <c r="E389" s="145"/>
      <c r="F389" s="145"/>
      <c r="G389" s="145"/>
      <c r="H389" s="145"/>
      <c r="I389" s="145"/>
      <c r="J389" s="145"/>
      <c r="K389" s="43"/>
      <c r="L389" s="43"/>
      <c r="M389" s="43"/>
      <c r="N389" s="43"/>
      <c r="O389" s="43"/>
      <c r="P389" s="43"/>
      <c r="Q389" s="43"/>
      <c r="R389" s="43"/>
      <c r="S389" s="43"/>
      <c r="T389" s="43"/>
      <c r="U389" s="43"/>
      <c r="V389" s="43"/>
      <c r="W389" s="43"/>
      <c r="X389" s="43"/>
      <c r="Y389" s="43"/>
      <c r="Z389" s="43"/>
      <c r="AA389" s="43"/>
      <c r="AB389" s="43"/>
      <c r="AC389" s="43"/>
      <c r="AD389" s="43"/>
      <c r="AE389" s="43"/>
      <c r="AF389" s="43"/>
      <c r="AG389" s="43"/>
      <c r="AH389" s="43"/>
      <c r="AI389" s="43"/>
      <c r="AJ389" s="43"/>
      <c r="AK389" s="43"/>
      <c r="AL389" s="43"/>
      <c r="AM389" s="43"/>
      <c r="AN389" s="43"/>
      <c r="AO389" s="43"/>
      <c r="AP389" s="43"/>
      <c r="AQ389" s="43"/>
      <c r="AR389" s="43"/>
      <c r="AS389" s="43"/>
      <c r="AT389" s="43"/>
    </row>
    <row r="390" spans="1:46" ht="12.75" customHeight="1" x14ac:dyDescent="0.2">
      <c r="A390" s="43"/>
      <c r="B390" s="43"/>
      <c r="C390" s="43"/>
      <c r="D390" s="107"/>
      <c r="E390" s="145"/>
      <c r="F390" s="145"/>
      <c r="G390" s="145"/>
      <c r="H390" s="145"/>
      <c r="I390" s="145"/>
      <c r="J390" s="145"/>
      <c r="K390" s="43"/>
      <c r="L390" s="43"/>
      <c r="M390" s="43"/>
      <c r="N390" s="43"/>
      <c r="O390" s="43"/>
      <c r="P390" s="43"/>
      <c r="Q390" s="43"/>
      <c r="R390" s="43"/>
      <c r="S390" s="43"/>
      <c r="T390" s="43"/>
      <c r="U390" s="43"/>
      <c r="V390" s="43"/>
      <c r="W390" s="43"/>
      <c r="X390" s="43"/>
      <c r="Y390" s="43"/>
      <c r="Z390" s="43"/>
      <c r="AA390" s="43"/>
      <c r="AB390" s="43"/>
      <c r="AC390" s="43"/>
      <c r="AD390" s="43"/>
      <c r="AE390" s="43"/>
      <c r="AF390" s="43"/>
      <c r="AG390" s="43"/>
      <c r="AH390" s="43"/>
      <c r="AI390" s="43"/>
      <c r="AJ390" s="43"/>
      <c r="AK390" s="43"/>
      <c r="AL390" s="43"/>
      <c r="AM390" s="43"/>
      <c r="AN390" s="43"/>
      <c r="AO390" s="43"/>
      <c r="AP390" s="43"/>
      <c r="AQ390" s="43"/>
      <c r="AR390" s="43"/>
      <c r="AS390" s="43"/>
      <c r="AT390" s="43"/>
    </row>
    <row r="391" spans="1:46" ht="12.75" customHeight="1" x14ac:dyDescent="0.2">
      <c r="A391" s="43"/>
      <c r="B391" s="43"/>
      <c r="C391" s="43"/>
      <c r="D391" s="107"/>
      <c r="E391" s="145"/>
      <c r="F391" s="145"/>
      <c r="G391" s="145"/>
      <c r="H391" s="145"/>
      <c r="I391" s="145"/>
      <c r="J391" s="145"/>
      <c r="K391" s="43"/>
      <c r="L391" s="43"/>
      <c r="M391" s="43"/>
      <c r="N391" s="43"/>
      <c r="O391" s="43"/>
      <c r="P391" s="43"/>
      <c r="Q391" s="43"/>
      <c r="R391" s="43"/>
      <c r="S391" s="43"/>
      <c r="T391" s="43"/>
      <c r="U391" s="43"/>
      <c r="V391" s="43"/>
      <c r="W391" s="43"/>
      <c r="X391" s="43"/>
      <c r="Y391" s="43"/>
      <c r="Z391" s="43"/>
      <c r="AA391" s="43"/>
      <c r="AB391" s="43"/>
      <c r="AC391" s="43"/>
      <c r="AD391" s="43"/>
      <c r="AE391" s="43"/>
      <c r="AF391" s="43"/>
      <c r="AG391" s="43"/>
      <c r="AH391" s="43"/>
      <c r="AI391" s="43"/>
      <c r="AJ391" s="43"/>
      <c r="AK391" s="43"/>
      <c r="AL391" s="43"/>
      <c r="AM391" s="43"/>
      <c r="AN391" s="43"/>
      <c r="AO391" s="43"/>
      <c r="AP391" s="43"/>
      <c r="AQ391" s="43"/>
      <c r="AR391" s="43"/>
      <c r="AS391" s="43"/>
      <c r="AT391" s="43"/>
    </row>
    <row r="392" spans="1:46" ht="12.75" customHeight="1" x14ac:dyDescent="0.2">
      <c r="A392" s="43"/>
      <c r="B392" s="43"/>
      <c r="C392" s="43"/>
      <c r="D392" s="107"/>
      <c r="E392" s="145"/>
      <c r="F392" s="145"/>
      <c r="G392" s="145"/>
      <c r="H392" s="145"/>
      <c r="I392" s="145"/>
      <c r="J392" s="145"/>
      <c r="K392" s="43"/>
      <c r="L392" s="43"/>
      <c r="M392" s="43"/>
      <c r="N392" s="43"/>
      <c r="O392" s="43"/>
      <c r="P392" s="43"/>
      <c r="Q392" s="43"/>
      <c r="R392" s="43"/>
      <c r="S392" s="43"/>
      <c r="T392" s="43"/>
      <c r="U392" s="43"/>
      <c r="V392" s="43"/>
      <c r="W392" s="43"/>
      <c r="X392" s="43"/>
      <c r="Y392" s="43"/>
      <c r="Z392" s="43"/>
      <c r="AA392" s="43"/>
      <c r="AB392" s="43"/>
      <c r="AC392" s="43"/>
      <c r="AD392" s="43"/>
      <c r="AE392" s="43"/>
      <c r="AF392" s="43"/>
      <c r="AG392" s="43"/>
      <c r="AH392" s="43"/>
      <c r="AI392" s="43"/>
      <c r="AJ392" s="43"/>
      <c r="AK392" s="43"/>
      <c r="AL392" s="43"/>
      <c r="AM392" s="43"/>
      <c r="AN392" s="43"/>
      <c r="AO392" s="43"/>
      <c r="AP392" s="43"/>
      <c r="AQ392" s="43"/>
      <c r="AR392" s="43"/>
      <c r="AS392" s="43"/>
      <c r="AT392" s="43"/>
    </row>
    <row r="393" spans="1:46" ht="12.75" customHeight="1" x14ac:dyDescent="0.2">
      <c r="A393" s="43"/>
      <c r="B393" s="43"/>
      <c r="C393" s="43"/>
      <c r="D393" s="107"/>
      <c r="E393" s="145"/>
      <c r="F393" s="145"/>
      <c r="G393" s="145"/>
      <c r="H393" s="145"/>
      <c r="I393" s="145"/>
      <c r="J393" s="145"/>
      <c r="K393" s="43"/>
      <c r="L393" s="43"/>
      <c r="M393" s="43"/>
      <c r="N393" s="43"/>
      <c r="O393" s="43"/>
      <c r="P393" s="43"/>
      <c r="Q393" s="43"/>
      <c r="R393" s="43"/>
      <c r="S393" s="43"/>
      <c r="T393" s="43"/>
      <c r="U393" s="43"/>
      <c r="V393" s="43"/>
      <c r="W393" s="43"/>
      <c r="X393" s="43"/>
      <c r="Y393" s="43"/>
      <c r="Z393" s="43"/>
      <c r="AA393" s="43"/>
      <c r="AB393" s="43"/>
      <c r="AC393" s="43"/>
      <c r="AD393" s="43"/>
      <c r="AE393" s="43"/>
      <c r="AF393" s="43"/>
      <c r="AG393" s="43"/>
      <c r="AH393" s="43"/>
      <c r="AI393" s="43"/>
      <c r="AJ393" s="43"/>
      <c r="AK393" s="43"/>
      <c r="AL393" s="43"/>
      <c r="AM393" s="43"/>
      <c r="AN393" s="43"/>
      <c r="AO393" s="43"/>
      <c r="AP393" s="43"/>
      <c r="AQ393" s="43"/>
      <c r="AR393" s="43"/>
      <c r="AS393" s="43"/>
      <c r="AT393" s="43"/>
    </row>
    <row r="394" spans="1:46" ht="12.75" customHeight="1" x14ac:dyDescent="0.2">
      <c r="A394" s="43"/>
      <c r="B394" s="43"/>
      <c r="C394" s="43"/>
      <c r="D394" s="107"/>
      <c r="E394" s="145"/>
      <c r="F394" s="145"/>
      <c r="G394" s="145"/>
      <c r="H394" s="145"/>
      <c r="I394" s="145"/>
      <c r="J394" s="145"/>
      <c r="K394" s="43"/>
      <c r="L394" s="43"/>
      <c r="M394" s="43"/>
      <c r="N394" s="43"/>
      <c r="O394" s="43"/>
      <c r="P394" s="43"/>
      <c r="Q394" s="43"/>
      <c r="R394" s="43"/>
      <c r="S394" s="43"/>
      <c r="T394" s="43"/>
      <c r="U394" s="43"/>
      <c r="V394" s="43"/>
      <c r="W394" s="43"/>
      <c r="X394" s="43"/>
      <c r="Y394" s="43"/>
      <c r="Z394" s="43"/>
      <c r="AA394" s="43"/>
      <c r="AB394" s="43"/>
      <c r="AC394" s="43"/>
      <c r="AD394" s="43"/>
      <c r="AE394" s="43"/>
      <c r="AF394" s="43"/>
      <c r="AG394" s="43"/>
      <c r="AH394" s="43"/>
      <c r="AI394" s="43"/>
      <c r="AJ394" s="43"/>
      <c r="AK394" s="43"/>
      <c r="AL394" s="43"/>
      <c r="AM394" s="43"/>
      <c r="AN394" s="43"/>
      <c r="AO394" s="43"/>
      <c r="AP394" s="43"/>
      <c r="AQ394" s="43"/>
      <c r="AR394" s="43"/>
      <c r="AS394" s="43"/>
      <c r="AT394" s="43"/>
    </row>
    <row r="395" spans="1:46" ht="12.75" customHeight="1" x14ac:dyDescent="0.2">
      <c r="A395" s="43"/>
      <c r="B395" s="43"/>
      <c r="C395" s="43"/>
      <c r="D395" s="107"/>
      <c r="E395" s="145"/>
      <c r="F395" s="145"/>
      <c r="G395" s="145"/>
      <c r="H395" s="145"/>
      <c r="I395" s="145"/>
      <c r="J395" s="145"/>
      <c r="K395" s="43"/>
      <c r="L395" s="43"/>
      <c r="M395" s="43"/>
      <c r="N395" s="43"/>
      <c r="O395" s="43"/>
      <c r="P395" s="43"/>
      <c r="Q395" s="43"/>
      <c r="R395" s="43"/>
      <c r="S395" s="43"/>
      <c r="T395" s="43"/>
      <c r="U395" s="43"/>
      <c r="V395" s="43"/>
      <c r="W395" s="43"/>
      <c r="X395" s="43"/>
      <c r="Y395" s="43"/>
      <c r="Z395" s="43"/>
      <c r="AA395" s="43"/>
      <c r="AB395" s="43"/>
      <c r="AC395" s="43"/>
      <c r="AD395" s="43"/>
      <c r="AE395" s="43"/>
      <c r="AF395" s="43"/>
      <c r="AG395" s="43"/>
      <c r="AH395" s="43"/>
      <c r="AI395" s="43"/>
      <c r="AJ395" s="43"/>
      <c r="AK395" s="43"/>
      <c r="AL395" s="43"/>
      <c r="AM395" s="43"/>
      <c r="AN395" s="43"/>
      <c r="AO395" s="43"/>
      <c r="AP395" s="43"/>
      <c r="AQ395" s="43"/>
      <c r="AR395" s="43"/>
      <c r="AS395" s="43"/>
      <c r="AT395" s="43"/>
    </row>
    <row r="396" spans="1:46" ht="12.75" customHeight="1" x14ac:dyDescent="0.2">
      <c r="A396" s="43"/>
      <c r="B396" s="43"/>
      <c r="C396" s="43"/>
      <c r="D396" s="107"/>
      <c r="E396" s="145"/>
      <c r="F396" s="145"/>
      <c r="G396" s="145"/>
      <c r="H396" s="145"/>
      <c r="I396" s="145"/>
      <c r="J396" s="145"/>
      <c r="K396" s="43"/>
      <c r="L396" s="43"/>
      <c r="M396" s="43"/>
      <c r="N396" s="43"/>
      <c r="O396" s="43"/>
      <c r="P396" s="43"/>
      <c r="Q396" s="43"/>
      <c r="R396" s="43"/>
      <c r="S396" s="43"/>
      <c r="T396" s="43"/>
      <c r="U396" s="43"/>
      <c r="V396" s="43"/>
      <c r="W396" s="43"/>
      <c r="X396" s="43"/>
      <c r="Y396" s="43"/>
      <c r="Z396" s="43"/>
      <c r="AA396" s="43"/>
      <c r="AB396" s="43"/>
      <c r="AC396" s="43"/>
      <c r="AD396" s="43"/>
      <c r="AE396" s="43"/>
      <c r="AF396" s="43"/>
      <c r="AG396" s="43"/>
      <c r="AH396" s="43"/>
      <c r="AI396" s="43"/>
      <c r="AJ396" s="43"/>
      <c r="AK396" s="43"/>
      <c r="AL396" s="43"/>
      <c r="AM396" s="43"/>
      <c r="AN396" s="43"/>
      <c r="AO396" s="43"/>
      <c r="AP396" s="43"/>
      <c r="AQ396" s="43"/>
      <c r="AR396" s="43"/>
      <c r="AS396" s="43"/>
      <c r="AT396" s="43"/>
    </row>
    <row r="397" spans="1:46" ht="12.75" customHeight="1" x14ac:dyDescent="0.2">
      <c r="A397" s="43"/>
      <c r="B397" s="43"/>
      <c r="C397" s="43"/>
      <c r="D397" s="107"/>
      <c r="E397" s="145"/>
      <c r="F397" s="145"/>
      <c r="G397" s="145"/>
      <c r="H397" s="145"/>
      <c r="I397" s="145"/>
      <c r="J397" s="145"/>
      <c r="K397" s="43"/>
      <c r="L397" s="43"/>
      <c r="M397" s="43"/>
      <c r="N397" s="43"/>
      <c r="O397" s="43"/>
      <c r="P397" s="43"/>
      <c r="Q397" s="43"/>
      <c r="R397" s="43"/>
      <c r="S397" s="43"/>
      <c r="T397" s="43"/>
      <c r="U397" s="43"/>
      <c r="V397" s="43"/>
      <c r="W397" s="43"/>
      <c r="X397" s="43"/>
      <c r="Y397" s="43"/>
      <c r="Z397" s="43"/>
      <c r="AA397" s="43"/>
      <c r="AB397" s="43"/>
      <c r="AC397" s="43"/>
      <c r="AD397" s="43"/>
      <c r="AE397" s="43"/>
      <c r="AF397" s="43"/>
      <c r="AG397" s="43"/>
      <c r="AH397" s="43"/>
      <c r="AI397" s="43"/>
      <c r="AJ397" s="43"/>
      <c r="AK397" s="43"/>
      <c r="AL397" s="43"/>
      <c r="AM397" s="43"/>
      <c r="AN397" s="43"/>
      <c r="AO397" s="43"/>
      <c r="AP397" s="43"/>
      <c r="AQ397" s="43"/>
      <c r="AR397" s="43"/>
      <c r="AS397" s="43"/>
      <c r="AT397" s="43"/>
    </row>
    <row r="398" spans="1:46" ht="12.75" customHeight="1" x14ac:dyDescent="0.2">
      <c r="A398" s="43"/>
      <c r="B398" s="43"/>
      <c r="C398" s="43"/>
      <c r="D398" s="107"/>
      <c r="E398" s="145"/>
      <c r="F398" s="145"/>
      <c r="G398" s="145"/>
      <c r="H398" s="145"/>
      <c r="I398" s="145"/>
      <c r="J398" s="145"/>
      <c r="K398" s="43"/>
      <c r="L398" s="43"/>
      <c r="M398" s="43"/>
      <c r="N398" s="43"/>
      <c r="O398" s="43"/>
      <c r="P398" s="43"/>
      <c r="Q398" s="43"/>
      <c r="R398" s="43"/>
      <c r="S398" s="43"/>
      <c r="T398" s="43"/>
      <c r="U398" s="43"/>
      <c r="V398" s="43"/>
      <c r="W398" s="43"/>
      <c r="X398" s="43"/>
      <c r="Y398" s="43"/>
      <c r="Z398" s="43"/>
      <c r="AA398" s="43"/>
      <c r="AB398" s="43"/>
      <c r="AC398" s="43"/>
      <c r="AD398" s="43"/>
      <c r="AE398" s="43"/>
      <c r="AF398" s="43"/>
      <c r="AG398" s="43"/>
      <c r="AH398" s="43"/>
      <c r="AI398" s="43"/>
      <c r="AJ398" s="43"/>
      <c r="AK398" s="43"/>
      <c r="AL398" s="43"/>
      <c r="AM398" s="43"/>
      <c r="AN398" s="43"/>
      <c r="AO398" s="43"/>
      <c r="AP398" s="43"/>
      <c r="AQ398" s="43"/>
      <c r="AR398" s="43"/>
      <c r="AS398" s="43"/>
      <c r="AT398" s="43"/>
    </row>
    <row r="399" spans="1:46" ht="12.75" customHeight="1" x14ac:dyDescent="0.2">
      <c r="A399" s="43"/>
      <c r="B399" s="43"/>
      <c r="C399" s="43"/>
      <c r="D399" s="107"/>
      <c r="E399" s="145"/>
      <c r="F399" s="145"/>
      <c r="G399" s="145"/>
      <c r="H399" s="145"/>
      <c r="I399" s="145"/>
      <c r="J399" s="145"/>
      <c r="K399" s="43"/>
      <c r="L399" s="43"/>
      <c r="M399" s="43"/>
      <c r="N399" s="43"/>
      <c r="O399" s="43"/>
      <c r="P399" s="43"/>
      <c r="Q399" s="43"/>
      <c r="R399" s="43"/>
      <c r="S399" s="43"/>
      <c r="T399" s="43"/>
      <c r="U399" s="43"/>
      <c r="V399" s="43"/>
      <c r="W399" s="43"/>
      <c r="X399" s="43"/>
      <c r="Y399" s="43"/>
      <c r="Z399" s="43"/>
      <c r="AA399" s="43"/>
      <c r="AB399" s="43"/>
      <c r="AC399" s="43"/>
      <c r="AD399" s="43"/>
      <c r="AE399" s="43"/>
      <c r="AF399" s="43"/>
      <c r="AG399" s="43"/>
      <c r="AH399" s="43"/>
      <c r="AI399" s="43"/>
      <c r="AJ399" s="43"/>
      <c r="AK399" s="43"/>
      <c r="AL399" s="43"/>
      <c r="AM399" s="43"/>
      <c r="AN399" s="43"/>
      <c r="AO399" s="43"/>
      <c r="AP399" s="43"/>
      <c r="AQ399" s="43"/>
      <c r="AR399" s="43"/>
      <c r="AS399" s="43"/>
      <c r="AT399" s="43"/>
    </row>
    <row r="400" spans="1:46" ht="12.75" customHeight="1" x14ac:dyDescent="0.2">
      <c r="A400" s="43"/>
      <c r="B400" s="43"/>
      <c r="C400" s="43"/>
      <c r="D400" s="107"/>
      <c r="E400" s="145"/>
      <c r="F400" s="145"/>
      <c r="G400" s="145"/>
      <c r="H400" s="145"/>
      <c r="I400" s="145"/>
      <c r="J400" s="145"/>
      <c r="K400" s="43"/>
      <c r="L400" s="43"/>
      <c r="M400" s="43"/>
      <c r="N400" s="43"/>
      <c r="O400" s="43"/>
      <c r="P400" s="43"/>
      <c r="Q400" s="43"/>
      <c r="R400" s="43"/>
      <c r="S400" s="43"/>
      <c r="T400" s="43"/>
      <c r="U400" s="43"/>
      <c r="V400" s="43"/>
      <c r="W400" s="43"/>
      <c r="X400" s="43"/>
      <c r="Y400" s="43"/>
      <c r="Z400" s="43"/>
      <c r="AA400" s="43"/>
      <c r="AB400" s="43"/>
      <c r="AC400" s="43"/>
      <c r="AD400" s="43"/>
      <c r="AE400" s="43"/>
      <c r="AF400" s="43"/>
      <c r="AG400" s="43"/>
      <c r="AH400" s="43"/>
      <c r="AI400" s="43"/>
      <c r="AJ400" s="43"/>
      <c r="AK400" s="43"/>
      <c r="AL400" s="43"/>
      <c r="AM400" s="43"/>
      <c r="AN400" s="43"/>
      <c r="AO400" s="43"/>
      <c r="AP400" s="43"/>
      <c r="AQ400" s="43"/>
      <c r="AR400" s="43"/>
      <c r="AS400" s="43"/>
      <c r="AT400" s="43"/>
    </row>
    <row r="401" spans="1:46" ht="12.75" customHeight="1" x14ac:dyDescent="0.2">
      <c r="A401" s="43"/>
      <c r="B401" s="43"/>
      <c r="C401" s="43"/>
      <c r="D401" s="107"/>
      <c r="E401" s="145"/>
      <c r="F401" s="145"/>
      <c r="G401" s="145"/>
      <c r="H401" s="145"/>
      <c r="I401" s="145"/>
      <c r="J401" s="145"/>
      <c r="K401" s="43"/>
      <c r="L401" s="43"/>
      <c r="M401" s="43"/>
      <c r="N401" s="43"/>
      <c r="O401" s="43"/>
      <c r="P401" s="43"/>
      <c r="Q401" s="43"/>
      <c r="R401" s="43"/>
      <c r="S401" s="43"/>
      <c r="T401" s="43"/>
      <c r="U401" s="43"/>
      <c r="V401" s="43"/>
      <c r="W401" s="43"/>
      <c r="X401" s="43"/>
      <c r="Y401" s="43"/>
      <c r="Z401" s="43"/>
      <c r="AA401" s="43"/>
      <c r="AB401" s="43"/>
      <c r="AC401" s="43"/>
      <c r="AD401" s="43"/>
      <c r="AE401" s="43"/>
      <c r="AF401" s="43"/>
      <c r="AG401" s="43"/>
      <c r="AH401" s="43"/>
      <c r="AI401" s="43"/>
      <c r="AJ401" s="43"/>
      <c r="AK401" s="43"/>
      <c r="AL401" s="43"/>
      <c r="AM401" s="43"/>
      <c r="AN401" s="43"/>
      <c r="AO401" s="43"/>
      <c r="AP401" s="43"/>
      <c r="AQ401" s="43"/>
      <c r="AR401" s="43"/>
      <c r="AS401" s="43"/>
      <c r="AT401" s="43"/>
    </row>
    <row r="402" spans="1:46" ht="12.75" customHeight="1" x14ac:dyDescent="0.2">
      <c r="A402" s="43"/>
      <c r="B402" s="43"/>
      <c r="C402" s="43"/>
      <c r="D402" s="107"/>
      <c r="E402" s="145"/>
      <c r="F402" s="145"/>
      <c r="G402" s="145"/>
      <c r="H402" s="145"/>
      <c r="I402" s="145"/>
      <c r="J402" s="145"/>
      <c r="K402" s="43"/>
      <c r="L402" s="43"/>
      <c r="M402" s="43"/>
      <c r="N402" s="43"/>
      <c r="O402" s="43"/>
      <c r="P402" s="43"/>
      <c r="Q402" s="43"/>
      <c r="R402" s="43"/>
      <c r="S402" s="43"/>
      <c r="T402" s="43"/>
      <c r="U402" s="43"/>
      <c r="V402" s="43"/>
      <c r="W402" s="43"/>
      <c r="X402" s="43"/>
      <c r="Y402" s="43"/>
      <c r="Z402" s="43"/>
      <c r="AA402" s="43"/>
      <c r="AB402" s="43"/>
      <c r="AC402" s="43"/>
      <c r="AD402" s="43"/>
      <c r="AE402" s="43"/>
      <c r="AF402" s="43"/>
      <c r="AG402" s="43"/>
      <c r="AH402" s="43"/>
      <c r="AI402" s="43"/>
      <c r="AJ402" s="43"/>
      <c r="AK402" s="43"/>
      <c r="AL402" s="43"/>
      <c r="AM402" s="43"/>
      <c r="AN402" s="43"/>
      <c r="AO402" s="43"/>
      <c r="AP402" s="43"/>
      <c r="AQ402" s="43"/>
      <c r="AR402" s="43"/>
      <c r="AS402" s="43"/>
      <c r="AT402" s="43"/>
    </row>
    <row r="403" spans="1:46" ht="12.75" customHeight="1" x14ac:dyDescent="0.2">
      <c r="A403" s="43"/>
      <c r="B403" s="43"/>
      <c r="C403" s="43"/>
      <c r="D403" s="107"/>
      <c r="E403" s="145"/>
      <c r="F403" s="145"/>
      <c r="G403" s="145"/>
      <c r="H403" s="145"/>
      <c r="I403" s="145"/>
      <c r="J403" s="145"/>
      <c r="K403" s="43"/>
      <c r="L403" s="43"/>
      <c r="M403" s="43"/>
      <c r="N403" s="43"/>
      <c r="O403" s="43"/>
      <c r="P403" s="43"/>
      <c r="Q403" s="43"/>
      <c r="R403" s="43"/>
      <c r="S403" s="43"/>
      <c r="T403" s="43"/>
      <c r="U403" s="43"/>
      <c r="V403" s="43"/>
      <c r="W403" s="43"/>
      <c r="X403" s="43"/>
      <c r="Y403" s="43"/>
      <c r="Z403" s="43"/>
      <c r="AA403" s="43"/>
      <c r="AB403" s="43"/>
      <c r="AC403" s="43"/>
      <c r="AD403" s="43"/>
      <c r="AE403" s="43"/>
      <c r="AF403" s="43"/>
      <c r="AG403" s="43"/>
      <c r="AH403" s="43"/>
      <c r="AI403" s="43"/>
      <c r="AJ403" s="43"/>
      <c r="AK403" s="43"/>
      <c r="AL403" s="43"/>
      <c r="AM403" s="43"/>
      <c r="AN403" s="43"/>
      <c r="AO403" s="43"/>
      <c r="AP403" s="43"/>
      <c r="AQ403" s="43"/>
      <c r="AR403" s="43"/>
      <c r="AS403" s="43"/>
      <c r="AT403" s="43"/>
    </row>
    <row r="404" spans="1:46" ht="12.75" customHeight="1" x14ac:dyDescent="0.2">
      <c r="A404" s="43"/>
      <c r="B404" s="43"/>
      <c r="C404" s="43"/>
      <c r="D404" s="107"/>
      <c r="E404" s="145"/>
      <c r="F404" s="145"/>
      <c r="G404" s="145"/>
      <c r="H404" s="145"/>
      <c r="I404" s="145"/>
      <c r="J404" s="145"/>
      <c r="K404" s="43"/>
      <c r="L404" s="43"/>
      <c r="M404" s="43"/>
      <c r="N404" s="43"/>
      <c r="O404" s="43"/>
      <c r="P404" s="43"/>
      <c r="Q404" s="43"/>
      <c r="R404" s="43"/>
      <c r="S404" s="43"/>
      <c r="T404" s="43"/>
      <c r="U404" s="43"/>
      <c r="V404" s="43"/>
      <c r="W404" s="43"/>
      <c r="X404" s="43"/>
      <c r="Y404" s="43"/>
      <c r="Z404" s="43"/>
      <c r="AA404" s="43"/>
      <c r="AB404" s="43"/>
      <c r="AC404" s="43"/>
      <c r="AD404" s="43"/>
      <c r="AE404" s="43"/>
      <c r="AF404" s="43"/>
      <c r="AG404" s="43"/>
      <c r="AH404" s="43"/>
      <c r="AI404" s="43"/>
      <c r="AJ404" s="43"/>
      <c r="AK404" s="43"/>
      <c r="AL404" s="43"/>
      <c r="AM404" s="43"/>
      <c r="AN404" s="43"/>
      <c r="AO404" s="43"/>
      <c r="AP404" s="43"/>
      <c r="AQ404" s="43"/>
      <c r="AR404" s="43"/>
      <c r="AS404" s="43"/>
      <c r="AT404" s="43"/>
    </row>
    <row r="405" spans="1:46" ht="12.75" customHeight="1" x14ac:dyDescent="0.2">
      <c r="A405" s="43"/>
      <c r="B405" s="43"/>
      <c r="C405" s="43"/>
      <c r="D405" s="107"/>
      <c r="E405" s="145"/>
      <c r="F405" s="145"/>
      <c r="G405" s="145"/>
      <c r="H405" s="145"/>
      <c r="I405" s="145"/>
      <c r="J405" s="145"/>
      <c r="K405" s="43"/>
      <c r="L405" s="43"/>
      <c r="M405" s="43"/>
      <c r="N405" s="43"/>
      <c r="O405" s="43"/>
      <c r="P405" s="43"/>
      <c r="Q405" s="43"/>
      <c r="R405" s="43"/>
      <c r="S405" s="43"/>
      <c r="T405" s="43"/>
      <c r="U405" s="43"/>
      <c r="V405" s="43"/>
      <c r="W405" s="43"/>
      <c r="X405" s="43"/>
      <c r="Y405" s="43"/>
      <c r="Z405" s="43"/>
      <c r="AA405" s="43"/>
      <c r="AB405" s="43"/>
      <c r="AC405" s="43"/>
      <c r="AD405" s="43"/>
      <c r="AE405" s="43"/>
      <c r="AF405" s="43"/>
      <c r="AG405" s="43"/>
      <c r="AH405" s="43"/>
      <c r="AI405" s="43"/>
      <c r="AJ405" s="43"/>
      <c r="AK405" s="43"/>
      <c r="AL405" s="43"/>
      <c r="AM405" s="43"/>
      <c r="AN405" s="43"/>
      <c r="AO405" s="43"/>
      <c r="AP405" s="43"/>
      <c r="AQ405" s="43"/>
      <c r="AR405" s="43"/>
      <c r="AS405" s="43"/>
      <c r="AT405" s="43"/>
    </row>
    <row r="406" spans="1:46" ht="12.75" customHeight="1" x14ac:dyDescent="0.2">
      <c r="A406" s="43"/>
      <c r="B406" s="43"/>
      <c r="C406" s="43"/>
      <c r="D406" s="107"/>
      <c r="E406" s="145"/>
      <c r="F406" s="145"/>
      <c r="G406" s="145"/>
      <c r="H406" s="145"/>
      <c r="I406" s="145"/>
      <c r="J406" s="145"/>
      <c r="K406" s="43"/>
      <c r="L406" s="43"/>
      <c r="M406" s="43"/>
      <c r="N406" s="43"/>
      <c r="O406" s="43"/>
      <c r="P406" s="43"/>
      <c r="Q406" s="43"/>
      <c r="R406" s="43"/>
      <c r="S406" s="43"/>
      <c r="T406" s="43"/>
      <c r="U406" s="43"/>
      <c r="V406" s="43"/>
      <c r="W406" s="43"/>
      <c r="X406" s="43"/>
      <c r="Y406" s="43"/>
      <c r="Z406" s="43"/>
      <c r="AA406" s="43"/>
      <c r="AB406" s="43"/>
      <c r="AC406" s="43"/>
      <c r="AD406" s="43"/>
      <c r="AE406" s="43"/>
      <c r="AF406" s="43"/>
      <c r="AG406" s="43"/>
      <c r="AH406" s="43"/>
      <c r="AI406" s="43"/>
      <c r="AJ406" s="43"/>
      <c r="AK406" s="43"/>
      <c r="AL406" s="43"/>
      <c r="AM406" s="43"/>
      <c r="AN406" s="43"/>
      <c r="AO406" s="43"/>
      <c r="AP406" s="43"/>
      <c r="AQ406" s="43"/>
      <c r="AR406" s="43"/>
      <c r="AS406" s="43"/>
      <c r="AT406" s="43"/>
    </row>
    <row r="407" spans="1:46" ht="12.75" customHeight="1" x14ac:dyDescent="0.2">
      <c r="A407" s="43"/>
      <c r="B407" s="43"/>
      <c r="C407" s="43"/>
      <c r="D407" s="107"/>
      <c r="E407" s="145"/>
      <c r="F407" s="145"/>
      <c r="G407" s="145"/>
      <c r="H407" s="145"/>
      <c r="I407" s="145"/>
      <c r="J407" s="145"/>
      <c r="K407" s="43"/>
      <c r="L407" s="43"/>
      <c r="M407" s="43"/>
      <c r="N407" s="43"/>
      <c r="O407" s="43"/>
      <c r="P407" s="43"/>
      <c r="Q407" s="43"/>
      <c r="R407" s="43"/>
      <c r="S407" s="43"/>
      <c r="T407" s="43"/>
      <c r="U407" s="43"/>
      <c r="V407" s="43"/>
      <c r="W407" s="43"/>
      <c r="X407" s="43"/>
      <c r="Y407" s="43"/>
      <c r="Z407" s="43"/>
      <c r="AA407" s="43"/>
      <c r="AB407" s="43"/>
      <c r="AC407" s="43"/>
      <c r="AD407" s="43"/>
      <c r="AE407" s="43"/>
      <c r="AF407" s="43"/>
      <c r="AG407" s="43"/>
      <c r="AH407" s="43"/>
      <c r="AI407" s="43"/>
      <c r="AJ407" s="43"/>
      <c r="AK407" s="43"/>
      <c r="AL407" s="43"/>
      <c r="AM407" s="43"/>
      <c r="AN407" s="43"/>
      <c r="AO407" s="43"/>
      <c r="AP407" s="43"/>
      <c r="AQ407" s="43"/>
      <c r="AR407" s="43"/>
      <c r="AS407" s="43"/>
      <c r="AT407" s="43"/>
    </row>
    <row r="408" spans="1:46" ht="12.75" customHeight="1" x14ac:dyDescent="0.2">
      <c r="A408" s="43"/>
      <c r="B408" s="43"/>
      <c r="C408" s="43"/>
      <c r="D408" s="107"/>
      <c r="E408" s="145"/>
      <c r="F408" s="145"/>
      <c r="G408" s="145"/>
      <c r="H408" s="145"/>
      <c r="I408" s="145"/>
      <c r="J408" s="145"/>
      <c r="K408" s="43"/>
      <c r="L408" s="43"/>
      <c r="M408" s="43"/>
      <c r="N408" s="43"/>
      <c r="O408" s="43"/>
      <c r="P408" s="43"/>
      <c r="Q408" s="43"/>
      <c r="R408" s="43"/>
      <c r="S408" s="43"/>
      <c r="T408" s="43"/>
      <c r="U408" s="43"/>
      <c r="V408" s="43"/>
      <c r="W408" s="43"/>
      <c r="X408" s="43"/>
      <c r="Y408" s="43"/>
      <c r="Z408" s="43"/>
      <c r="AA408" s="43"/>
      <c r="AB408" s="43"/>
      <c r="AC408" s="43"/>
      <c r="AD408" s="43"/>
      <c r="AE408" s="43"/>
      <c r="AF408" s="43"/>
      <c r="AG408" s="43"/>
      <c r="AH408" s="43"/>
      <c r="AI408" s="43"/>
      <c r="AJ408" s="43"/>
      <c r="AK408" s="43"/>
      <c r="AL408" s="43"/>
      <c r="AM408" s="43"/>
      <c r="AN408" s="43"/>
      <c r="AO408" s="43"/>
      <c r="AP408" s="43"/>
      <c r="AQ408" s="43"/>
      <c r="AR408" s="43"/>
      <c r="AS408" s="43"/>
      <c r="AT408" s="43"/>
    </row>
    <row r="409" spans="1:46" ht="12.75" customHeight="1" x14ac:dyDescent="0.2">
      <c r="A409" s="43"/>
      <c r="B409" s="43"/>
      <c r="C409" s="43"/>
      <c r="D409" s="107"/>
      <c r="E409" s="145"/>
      <c r="F409" s="145"/>
      <c r="G409" s="145"/>
      <c r="H409" s="145"/>
      <c r="I409" s="145"/>
      <c r="J409" s="145"/>
      <c r="K409" s="43"/>
      <c r="L409" s="43"/>
      <c r="M409" s="43"/>
      <c r="N409" s="43"/>
      <c r="O409" s="43"/>
      <c r="P409" s="43"/>
      <c r="Q409" s="43"/>
      <c r="R409" s="43"/>
      <c r="S409" s="43"/>
      <c r="T409" s="43"/>
      <c r="U409" s="43"/>
      <c r="V409" s="43"/>
      <c r="W409" s="43"/>
      <c r="X409" s="43"/>
      <c r="Y409" s="43"/>
      <c r="Z409" s="43"/>
      <c r="AA409" s="43"/>
      <c r="AB409" s="43"/>
      <c r="AC409" s="43"/>
      <c r="AD409" s="43"/>
      <c r="AE409" s="43"/>
      <c r="AF409" s="43"/>
      <c r="AG409" s="43"/>
      <c r="AH409" s="43"/>
      <c r="AI409" s="43"/>
      <c r="AJ409" s="43"/>
      <c r="AK409" s="43"/>
      <c r="AL409" s="43"/>
      <c r="AM409" s="43"/>
      <c r="AN409" s="43"/>
      <c r="AO409" s="43"/>
      <c r="AP409" s="43"/>
      <c r="AQ409" s="43"/>
      <c r="AR409" s="43"/>
      <c r="AS409" s="43"/>
      <c r="AT409" s="43"/>
    </row>
    <row r="410" spans="1:46" ht="12.75" customHeight="1" x14ac:dyDescent="0.2">
      <c r="A410" s="43"/>
      <c r="B410" s="43"/>
      <c r="C410" s="43"/>
      <c r="D410" s="107"/>
      <c r="E410" s="145"/>
      <c r="F410" s="145"/>
      <c r="G410" s="145"/>
      <c r="H410" s="145"/>
      <c r="I410" s="145"/>
      <c r="J410" s="145"/>
      <c r="K410" s="43"/>
      <c r="L410" s="43"/>
      <c r="M410" s="43"/>
      <c r="N410" s="43"/>
      <c r="O410" s="43"/>
      <c r="P410" s="43"/>
      <c r="Q410" s="43"/>
      <c r="R410" s="43"/>
      <c r="S410" s="43"/>
      <c r="T410" s="43"/>
      <c r="U410" s="43"/>
      <c r="V410" s="43"/>
      <c r="W410" s="43"/>
      <c r="X410" s="43"/>
      <c r="Y410" s="43"/>
      <c r="Z410" s="43"/>
      <c r="AA410" s="43"/>
      <c r="AB410" s="43"/>
      <c r="AC410" s="43"/>
      <c r="AD410" s="43"/>
      <c r="AE410" s="43"/>
      <c r="AF410" s="43"/>
      <c r="AG410" s="43"/>
      <c r="AH410" s="43"/>
      <c r="AI410" s="43"/>
      <c r="AJ410" s="43"/>
      <c r="AK410" s="43"/>
      <c r="AL410" s="43"/>
      <c r="AM410" s="43"/>
      <c r="AN410" s="43"/>
      <c r="AO410" s="43"/>
      <c r="AP410" s="43"/>
      <c r="AQ410" s="43"/>
      <c r="AR410" s="43"/>
      <c r="AS410" s="43"/>
      <c r="AT410" s="43"/>
    </row>
    <row r="411" spans="1:46" ht="12.75" customHeight="1" x14ac:dyDescent="0.2">
      <c r="A411" s="43"/>
      <c r="B411" s="43"/>
      <c r="C411" s="43"/>
      <c r="D411" s="107"/>
      <c r="E411" s="145"/>
      <c r="F411" s="145"/>
      <c r="G411" s="145"/>
      <c r="H411" s="145"/>
      <c r="I411" s="145"/>
      <c r="J411" s="145"/>
      <c r="K411" s="43"/>
      <c r="L411" s="43"/>
      <c r="M411" s="43"/>
      <c r="N411" s="43"/>
      <c r="O411" s="43"/>
      <c r="P411" s="43"/>
      <c r="Q411" s="43"/>
      <c r="R411" s="43"/>
      <c r="S411" s="43"/>
      <c r="T411" s="43"/>
      <c r="U411" s="43"/>
      <c r="V411" s="43"/>
      <c r="W411" s="43"/>
      <c r="X411" s="43"/>
      <c r="Y411" s="43"/>
      <c r="Z411" s="43"/>
      <c r="AA411" s="43"/>
      <c r="AB411" s="43"/>
      <c r="AC411" s="43"/>
      <c r="AD411" s="43"/>
      <c r="AE411" s="43"/>
      <c r="AF411" s="43"/>
      <c r="AG411" s="43"/>
      <c r="AH411" s="43"/>
      <c r="AI411" s="43"/>
      <c r="AJ411" s="43"/>
      <c r="AK411" s="43"/>
      <c r="AL411" s="43"/>
      <c r="AM411" s="43"/>
      <c r="AN411" s="43"/>
      <c r="AO411" s="43"/>
      <c r="AP411" s="43"/>
      <c r="AQ411" s="43"/>
      <c r="AR411" s="43"/>
      <c r="AS411" s="43"/>
      <c r="AT411" s="43"/>
    </row>
    <row r="412" spans="1:46" ht="12.75" customHeight="1" x14ac:dyDescent="0.2">
      <c r="A412" s="43"/>
      <c r="B412" s="43"/>
      <c r="C412" s="43"/>
      <c r="D412" s="107"/>
      <c r="E412" s="145"/>
      <c r="F412" s="145"/>
      <c r="G412" s="145"/>
      <c r="H412" s="145"/>
      <c r="I412" s="145"/>
      <c r="J412" s="145"/>
      <c r="K412" s="43"/>
      <c r="L412" s="43"/>
      <c r="M412" s="43"/>
      <c r="N412" s="43"/>
      <c r="O412" s="43"/>
      <c r="P412" s="43"/>
      <c r="Q412" s="43"/>
      <c r="R412" s="43"/>
      <c r="S412" s="43"/>
      <c r="T412" s="43"/>
      <c r="U412" s="43"/>
      <c r="V412" s="43"/>
      <c r="W412" s="43"/>
      <c r="X412" s="43"/>
      <c r="Y412" s="43"/>
      <c r="Z412" s="43"/>
      <c r="AA412" s="43"/>
      <c r="AB412" s="43"/>
      <c r="AC412" s="43"/>
      <c r="AD412" s="43"/>
      <c r="AE412" s="43"/>
      <c r="AF412" s="43"/>
      <c r="AG412" s="43"/>
      <c r="AH412" s="43"/>
      <c r="AI412" s="43"/>
      <c r="AJ412" s="43"/>
      <c r="AK412" s="43"/>
      <c r="AL412" s="43"/>
      <c r="AM412" s="43"/>
      <c r="AN412" s="43"/>
      <c r="AO412" s="43"/>
      <c r="AP412" s="43"/>
      <c r="AQ412" s="43"/>
      <c r="AR412" s="43"/>
      <c r="AS412" s="43"/>
      <c r="AT412" s="43"/>
    </row>
    <row r="413" spans="1:46" ht="12.75" customHeight="1" x14ac:dyDescent="0.2">
      <c r="A413" s="43"/>
      <c r="B413" s="43"/>
      <c r="C413" s="43"/>
      <c r="D413" s="107"/>
      <c r="E413" s="145"/>
      <c r="F413" s="145"/>
      <c r="G413" s="145"/>
      <c r="H413" s="145"/>
      <c r="I413" s="145"/>
      <c r="J413" s="145"/>
      <c r="K413" s="43"/>
      <c r="L413" s="43"/>
      <c r="M413" s="43"/>
      <c r="N413" s="43"/>
      <c r="O413" s="43"/>
      <c r="P413" s="43"/>
      <c r="Q413" s="43"/>
      <c r="R413" s="43"/>
      <c r="S413" s="43"/>
      <c r="T413" s="43"/>
      <c r="U413" s="43"/>
      <c r="V413" s="43"/>
      <c r="W413" s="43"/>
      <c r="X413" s="43"/>
      <c r="Y413" s="43"/>
      <c r="Z413" s="43"/>
      <c r="AA413" s="43"/>
      <c r="AB413" s="43"/>
      <c r="AC413" s="43"/>
      <c r="AD413" s="43"/>
      <c r="AE413" s="43"/>
      <c r="AF413" s="43"/>
      <c r="AG413" s="43"/>
      <c r="AH413" s="43"/>
      <c r="AI413" s="43"/>
      <c r="AJ413" s="43"/>
      <c r="AK413" s="43"/>
      <c r="AL413" s="43"/>
      <c r="AM413" s="43"/>
      <c r="AN413" s="43"/>
      <c r="AO413" s="43"/>
      <c r="AP413" s="43"/>
      <c r="AQ413" s="43"/>
      <c r="AR413" s="43"/>
      <c r="AS413" s="43"/>
      <c r="AT413" s="43"/>
    </row>
    <row r="414" spans="1:46" ht="12.75" customHeight="1" x14ac:dyDescent="0.2">
      <c r="A414" s="43"/>
      <c r="B414" s="43"/>
      <c r="C414" s="43"/>
      <c r="D414" s="107"/>
      <c r="E414" s="145"/>
      <c r="F414" s="145"/>
      <c r="G414" s="145"/>
      <c r="H414" s="145"/>
      <c r="I414" s="145"/>
      <c r="J414" s="145"/>
      <c r="K414" s="43"/>
      <c r="L414" s="43"/>
      <c r="M414" s="43"/>
      <c r="N414" s="43"/>
      <c r="O414" s="43"/>
      <c r="P414" s="43"/>
      <c r="Q414" s="43"/>
      <c r="R414" s="43"/>
      <c r="S414" s="43"/>
      <c r="T414" s="43"/>
      <c r="U414" s="43"/>
      <c r="V414" s="43"/>
      <c r="W414" s="43"/>
      <c r="X414" s="43"/>
      <c r="Y414" s="43"/>
      <c r="Z414" s="43"/>
      <c r="AA414" s="43"/>
      <c r="AB414" s="43"/>
      <c r="AC414" s="43"/>
      <c r="AD414" s="43"/>
      <c r="AE414" s="43"/>
      <c r="AF414" s="43"/>
      <c r="AG414" s="43"/>
      <c r="AH414" s="43"/>
      <c r="AI414" s="43"/>
      <c r="AJ414" s="43"/>
      <c r="AK414" s="43"/>
      <c r="AL414" s="43"/>
      <c r="AM414" s="43"/>
      <c r="AN414" s="43"/>
      <c r="AO414" s="43"/>
      <c r="AP414" s="43"/>
      <c r="AQ414" s="43"/>
      <c r="AR414" s="43"/>
      <c r="AS414" s="43"/>
      <c r="AT414" s="43"/>
    </row>
    <row r="415" spans="1:46" ht="12.75" customHeight="1" x14ac:dyDescent="0.2">
      <c r="A415" s="43"/>
      <c r="B415" s="43"/>
      <c r="C415" s="43"/>
      <c r="D415" s="107"/>
      <c r="E415" s="145"/>
      <c r="F415" s="145"/>
      <c r="G415" s="145"/>
      <c r="H415" s="145"/>
      <c r="I415" s="145"/>
      <c r="J415" s="145"/>
      <c r="K415" s="43"/>
      <c r="L415" s="43"/>
      <c r="M415" s="43"/>
      <c r="N415" s="43"/>
      <c r="O415" s="43"/>
      <c r="P415" s="43"/>
      <c r="Q415" s="43"/>
      <c r="R415" s="43"/>
      <c r="S415" s="43"/>
      <c r="T415" s="43"/>
      <c r="U415" s="43"/>
      <c r="V415" s="43"/>
      <c r="W415" s="43"/>
      <c r="X415" s="43"/>
      <c r="Y415" s="43"/>
      <c r="Z415" s="43"/>
      <c r="AA415" s="43"/>
      <c r="AB415" s="43"/>
      <c r="AC415" s="43"/>
      <c r="AD415" s="43"/>
      <c r="AE415" s="43"/>
      <c r="AF415" s="43"/>
      <c r="AG415" s="43"/>
      <c r="AH415" s="43"/>
      <c r="AI415" s="43"/>
      <c r="AJ415" s="43"/>
      <c r="AK415" s="43"/>
      <c r="AL415" s="43"/>
      <c r="AM415" s="43"/>
      <c r="AN415" s="43"/>
      <c r="AO415" s="43"/>
      <c r="AP415" s="43"/>
      <c r="AQ415" s="43"/>
      <c r="AR415" s="43"/>
      <c r="AS415" s="43"/>
      <c r="AT415" s="43"/>
    </row>
    <row r="416" spans="1:46" ht="12.75" customHeight="1" x14ac:dyDescent="0.2">
      <c r="A416" s="43"/>
      <c r="B416" s="43"/>
      <c r="C416" s="43"/>
      <c r="D416" s="107"/>
      <c r="E416" s="145"/>
      <c r="F416" s="145"/>
      <c r="G416" s="145"/>
      <c r="H416" s="145"/>
      <c r="I416" s="145"/>
      <c r="J416" s="145"/>
      <c r="K416" s="43"/>
      <c r="L416" s="43"/>
      <c r="M416" s="43"/>
      <c r="N416" s="43"/>
      <c r="O416" s="43"/>
      <c r="P416" s="43"/>
      <c r="Q416" s="43"/>
      <c r="R416" s="43"/>
      <c r="S416" s="43"/>
      <c r="T416" s="43"/>
      <c r="U416" s="43"/>
      <c r="V416" s="43"/>
      <c r="W416" s="43"/>
      <c r="X416" s="43"/>
      <c r="Y416" s="43"/>
      <c r="Z416" s="43"/>
      <c r="AA416" s="43"/>
      <c r="AB416" s="43"/>
      <c r="AC416" s="43"/>
      <c r="AD416" s="43"/>
      <c r="AE416" s="43"/>
      <c r="AF416" s="43"/>
      <c r="AG416" s="43"/>
      <c r="AH416" s="43"/>
      <c r="AI416" s="43"/>
      <c r="AJ416" s="43"/>
      <c r="AK416" s="43"/>
      <c r="AL416" s="43"/>
      <c r="AM416" s="43"/>
      <c r="AN416" s="43"/>
      <c r="AO416" s="43"/>
      <c r="AP416" s="43"/>
      <c r="AQ416" s="43"/>
      <c r="AR416" s="43"/>
      <c r="AS416" s="43"/>
      <c r="AT416" s="43"/>
    </row>
    <row r="417" spans="1:46" ht="12.75" customHeight="1" x14ac:dyDescent="0.2">
      <c r="A417" s="43"/>
      <c r="B417" s="43"/>
      <c r="C417" s="43"/>
      <c r="D417" s="107"/>
      <c r="E417" s="145"/>
      <c r="F417" s="145"/>
      <c r="G417" s="145"/>
      <c r="H417" s="145"/>
      <c r="I417" s="145"/>
      <c r="J417" s="145"/>
      <c r="K417" s="43"/>
      <c r="L417" s="43"/>
      <c r="M417" s="43"/>
      <c r="N417" s="43"/>
      <c r="O417" s="43"/>
      <c r="P417" s="43"/>
      <c r="Q417" s="43"/>
      <c r="R417" s="43"/>
      <c r="S417" s="43"/>
      <c r="T417" s="43"/>
      <c r="U417" s="43"/>
      <c r="V417" s="43"/>
      <c r="W417" s="43"/>
      <c r="X417" s="43"/>
      <c r="Y417" s="43"/>
      <c r="Z417" s="43"/>
      <c r="AA417" s="43"/>
      <c r="AB417" s="43"/>
      <c r="AC417" s="43"/>
      <c r="AD417" s="43"/>
      <c r="AE417" s="43"/>
      <c r="AF417" s="43"/>
      <c r="AG417" s="43"/>
      <c r="AH417" s="43"/>
      <c r="AI417" s="43"/>
      <c r="AJ417" s="43"/>
      <c r="AK417" s="43"/>
      <c r="AL417" s="43"/>
      <c r="AM417" s="43"/>
      <c r="AN417" s="43"/>
      <c r="AO417" s="43"/>
      <c r="AP417" s="43"/>
      <c r="AQ417" s="43"/>
      <c r="AR417" s="43"/>
      <c r="AS417" s="43"/>
      <c r="AT417" s="43"/>
    </row>
    <row r="418" spans="1:46" ht="12.75" customHeight="1" x14ac:dyDescent="0.2">
      <c r="A418" s="43"/>
      <c r="B418" s="43"/>
      <c r="C418" s="43"/>
      <c r="D418" s="107"/>
      <c r="E418" s="145"/>
      <c r="F418" s="145"/>
      <c r="G418" s="145"/>
      <c r="H418" s="145"/>
      <c r="I418" s="145"/>
      <c r="J418" s="145"/>
      <c r="K418" s="43"/>
      <c r="L418" s="43"/>
      <c r="M418" s="43"/>
      <c r="N418" s="43"/>
      <c r="O418" s="43"/>
      <c r="P418" s="43"/>
      <c r="Q418" s="43"/>
      <c r="R418" s="43"/>
      <c r="S418" s="43"/>
      <c r="T418" s="43"/>
      <c r="U418" s="43"/>
      <c r="V418" s="43"/>
      <c r="W418" s="43"/>
      <c r="X418" s="43"/>
      <c r="Y418" s="43"/>
      <c r="Z418" s="43"/>
      <c r="AA418" s="43"/>
      <c r="AB418" s="43"/>
      <c r="AC418" s="43"/>
      <c r="AD418" s="43"/>
      <c r="AE418" s="43"/>
      <c r="AF418" s="43"/>
      <c r="AG418" s="43"/>
      <c r="AH418" s="43"/>
      <c r="AI418" s="43"/>
      <c r="AJ418" s="43"/>
      <c r="AK418" s="43"/>
      <c r="AL418" s="43"/>
      <c r="AM418" s="43"/>
      <c r="AN418" s="43"/>
      <c r="AO418" s="43"/>
      <c r="AP418" s="43"/>
      <c r="AQ418" s="43"/>
      <c r="AR418" s="43"/>
      <c r="AS418" s="43"/>
      <c r="AT418" s="43"/>
    </row>
    <row r="419" spans="1:46" ht="12.75" customHeight="1" x14ac:dyDescent="0.2">
      <c r="A419" s="43"/>
      <c r="B419" s="43"/>
      <c r="C419" s="43"/>
      <c r="D419" s="107"/>
      <c r="E419" s="145"/>
      <c r="F419" s="145"/>
      <c r="G419" s="145"/>
      <c r="H419" s="145"/>
      <c r="I419" s="145"/>
      <c r="J419" s="145"/>
      <c r="K419" s="43"/>
      <c r="L419" s="43"/>
      <c r="M419" s="43"/>
      <c r="N419" s="43"/>
      <c r="O419" s="43"/>
      <c r="P419" s="43"/>
      <c r="Q419" s="43"/>
      <c r="R419" s="43"/>
      <c r="S419" s="43"/>
      <c r="T419" s="43"/>
      <c r="U419" s="43"/>
      <c r="V419" s="43"/>
      <c r="W419" s="43"/>
      <c r="X419" s="43"/>
      <c r="Y419" s="43"/>
      <c r="Z419" s="43"/>
      <c r="AA419" s="43"/>
      <c r="AB419" s="43"/>
      <c r="AC419" s="43"/>
      <c r="AD419" s="43"/>
      <c r="AE419" s="43"/>
      <c r="AF419" s="43"/>
      <c r="AG419" s="43"/>
      <c r="AH419" s="43"/>
      <c r="AI419" s="43"/>
      <c r="AJ419" s="43"/>
      <c r="AK419" s="43"/>
      <c r="AL419" s="43"/>
      <c r="AM419" s="43"/>
      <c r="AN419" s="43"/>
      <c r="AO419" s="43"/>
      <c r="AP419" s="43"/>
      <c r="AQ419" s="43"/>
      <c r="AR419" s="43"/>
      <c r="AS419" s="43"/>
      <c r="AT419" s="43"/>
    </row>
    <row r="420" spans="1:46" ht="12.75" customHeight="1" x14ac:dyDescent="0.2">
      <c r="A420" s="43"/>
      <c r="B420" s="43"/>
      <c r="C420" s="43"/>
      <c r="D420" s="107"/>
      <c r="E420" s="145"/>
      <c r="F420" s="145"/>
      <c r="G420" s="145"/>
      <c r="H420" s="145"/>
      <c r="I420" s="145"/>
      <c r="J420" s="145"/>
      <c r="K420" s="43"/>
      <c r="L420" s="43"/>
      <c r="M420" s="43"/>
      <c r="N420" s="43"/>
      <c r="O420" s="43"/>
      <c r="P420" s="43"/>
      <c r="Q420" s="43"/>
      <c r="R420" s="43"/>
      <c r="S420" s="43"/>
      <c r="T420" s="43"/>
      <c r="U420" s="43"/>
      <c r="V420" s="43"/>
      <c r="W420" s="43"/>
      <c r="X420" s="43"/>
      <c r="Y420" s="43"/>
      <c r="Z420" s="43"/>
      <c r="AA420" s="43"/>
      <c r="AB420" s="43"/>
      <c r="AC420" s="43"/>
      <c r="AD420" s="43"/>
      <c r="AE420" s="43"/>
      <c r="AF420" s="43"/>
      <c r="AG420" s="43"/>
      <c r="AH420" s="43"/>
      <c r="AI420" s="43"/>
      <c r="AJ420" s="43"/>
      <c r="AK420" s="43"/>
      <c r="AL420" s="43"/>
      <c r="AM420" s="43"/>
      <c r="AN420" s="43"/>
      <c r="AO420" s="43"/>
      <c r="AP420" s="43"/>
      <c r="AQ420" s="43"/>
      <c r="AR420" s="43"/>
      <c r="AS420" s="43"/>
      <c r="AT420" s="43"/>
    </row>
    <row r="421" spans="1:46" ht="12.75" customHeight="1" x14ac:dyDescent="0.2">
      <c r="A421" s="43"/>
      <c r="B421" s="43"/>
      <c r="C421" s="43"/>
      <c r="D421" s="107"/>
      <c r="E421" s="145"/>
      <c r="F421" s="145"/>
      <c r="G421" s="145"/>
      <c r="H421" s="145"/>
      <c r="I421" s="145"/>
      <c r="J421" s="145"/>
      <c r="K421" s="43"/>
      <c r="L421" s="43"/>
      <c r="M421" s="43"/>
      <c r="N421" s="43"/>
      <c r="O421" s="43"/>
      <c r="P421" s="43"/>
      <c r="Q421" s="43"/>
      <c r="R421" s="43"/>
      <c r="S421" s="43"/>
      <c r="T421" s="43"/>
      <c r="U421" s="43"/>
      <c r="V421" s="43"/>
      <c r="W421" s="43"/>
      <c r="X421" s="43"/>
      <c r="Y421" s="43"/>
      <c r="Z421" s="43"/>
      <c r="AA421" s="43"/>
      <c r="AB421" s="43"/>
      <c r="AC421" s="43"/>
      <c r="AD421" s="43"/>
      <c r="AE421" s="43"/>
      <c r="AF421" s="43"/>
      <c r="AG421" s="43"/>
      <c r="AH421" s="43"/>
      <c r="AI421" s="43"/>
      <c r="AJ421" s="43"/>
      <c r="AK421" s="43"/>
      <c r="AL421" s="43"/>
      <c r="AM421" s="43"/>
      <c r="AN421" s="43"/>
      <c r="AO421" s="43"/>
      <c r="AP421" s="43"/>
      <c r="AQ421" s="43"/>
      <c r="AR421" s="43"/>
      <c r="AS421" s="43"/>
      <c r="AT421" s="43"/>
    </row>
    <row r="422" spans="1:46" ht="12.75" customHeight="1" x14ac:dyDescent="0.2">
      <c r="A422" s="43"/>
      <c r="B422" s="43"/>
      <c r="C422" s="43"/>
      <c r="D422" s="107"/>
      <c r="E422" s="145"/>
      <c r="F422" s="145"/>
      <c r="G422" s="145"/>
      <c r="H422" s="145"/>
      <c r="I422" s="145"/>
      <c r="J422" s="145"/>
      <c r="K422" s="43"/>
      <c r="L422" s="43"/>
      <c r="M422" s="43"/>
      <c r="N422" s="43"/>
      <c r="O422" s="43"/>
      <c r="P422" s="43"/>
      <c r="Q422" s="43"/>
      <c r="R422" s="43"/>
      <c r="S422" s="43"/>
      <c r="T422" s="43"/>
      <c r="U422" s="43"/>
      <c r="V422" s="43"/>
      <c r="W422" s="43"/>
      <c r="X422" s="43"/>
      <c r="Y422" s="43"/>
      <c r="Z422" s="43"/>
      <c r="AA422" s="43"/>
      <c r="AB422" s="43"/>
      <c r="AC422" s="43"/>
      <c r="AD422" s="43"/>
      <c r="AE422" s="43"/>
      <c r="AF422" s="43"/>
      <c r="AG422" s="43"/>
      <c r="AH422" s="43"/>
      <c r="AI422" s="43"/>
      <c r="AJ422" s="43"/>
      <c r="AK422" s="43"/>
      <c r="AL422" s="43"/>
      <c r="AM422" s="43"/>
      <c r="AN422" s="43"/>
      <c r="AO422" s="43"/>
      <c r="AP422" s="43"/>
      <c r="AQ422" s="43"/>
      <c r="AR422" s="43"/>
      <c r="AS422" s="43"/>
      <c r="AT422" s="43"/>
    </row>
    <row r="423" spans="1:46" ht="12.75" customHeight="1" x14ac:dyDescent="0.2">
      <c r="A423" s="43"/>
      <c r="B423" s="43"/>
      <c r="C423" s="43"/>
      <c r="D423" s="107"/>
      <c r="E423" s="145"/>
      <c r="F423" s="145"/>
      <c r="G423" s="145"/>
      <c r="H423" s="145"/>
      <c r="I423" s="145"/>
      <c r="J423" s="145"/>
      <c r="K423" s="43"/>
      <c r="L423" s="43"/>
      <c r="M423" s="43"/>
      <c r="N423" s="43"/>
      <c r="O423" s="43"/>
      <c r="P423" s="43"/>
      <c r="Q423" s="43"/>
      <c r="R423" s="43"/>
      <c r="S423" s="43"/>
      <c r="T423" s="43"/>
      <c r="U423" s="43"/>
      <c r="V423" s="43"/>
      <c r="W423" s="43"/>
      <c r="X423" s="43"/>
      <c r="Y423" s="43"/>
      <c r="Z423" s="43"/>
      <c r="AA423" s="43"/>
      <c r="AB423" s="43"/>
      <c r="AC423" s="43"/>
      <c r="AD423" s="43"/>
      <c r="AE423" s="43"/>
      <c r="AF423" s="43"/>
      <c r="AG423" s="43"/>
      <c r="AH423" s="43"/>
      <c r="AI423" s="43"/>
      <c r="AJ423" s="43"/>
      <c r="AK423" s="43"/>
      <c r="AL423" s="43"/>
      <c r="AM423" s="43"/>
      <c r="AN423" s="43"/>
      <c r="AO423" s="43"/>
      <c r="AP423" s="43"/>
      <c r="AQ423" s="43"/>
      <c r="AR423" s="43"/>
      <c r="AS423" s="43"/>
      <c r="AT423" s="43"/>
    </row>
    <row r="424" spans="1:46" ht="12.75" customHeight="1" x14ac:dyDescent="0.2">
      <c r="A424" s="43"/>
      <c r="B424" s="43"/>
      <c r="C424" s="43"/>
      <c r="D424" s="107"/>
      <c r="E424" s="145"/>
      <c r="F424" s="145"/>
      <c r="G424" s="145"/>
      <c r="H424" s="145"/>
      <c r="I424" s="145"/>
      <c r="J424" s="145"/>
      <c r="K424" s="43"/>
      <c r="L424" s="43"/>
      <c r="M424" s="43"/>
      <c r="N424" s="43"/>
      <c r="O424" s="43"/>
      <c r="P424" s="43"/>
      <c r="Q424" s="43"/>
      <c r="R424" s="43"/>
      <c r="S424" s="43"/>
      <c r="T424" s="43"/>
      <c r="U424" s="43"/>
      <c r="V424" s="43"/>
      <c r="W424" s="43"/>
      <c r="X424" s="43"/>
      <c r="Y424" s="43"/>
      <c r="Z424" s="43"/>
      <c r="AA424" s="43"/>
      <c r="AB424" s="43"/>
      <c r="AC424" s="43"/>
      <c r="AD424" s="43"/>
      <c r="AE424" s="43"/>
      <c r="AF424" s="43"/>
      <c r="AG424" s="43"/>
      <c r="AH424" s="43"/>
      <c r="AI424" s="43"/>
      <c r="AJ424" s="43"/>
      <c r="AK424" s="43"/>
      <c r="AL424" s="43"/>
      <c r="AM424" s="43"/>
      <c r="AN424" s="43"/>
      <c r="AO424" s="43"/>
      <c r="AP424" s="43"/>
      <c r="AQ424" s="43"/>
      <c r="AR424" s="43"/>
      <c r="AS424" s="43"/>
      <c r="AT424" s="43"/>
    </row>
    <row r="425" spans="1:46" ht="12.75" customHeight="1" x14ac:dyDescent="0.2">
      <c r="A425" s="43"/>
      <c r="B425" s="43"/>
      <c r="C425" s="43"/>
      <c r="D425" s="107"/>
      <c r="E425" s="145"/>
      <c r="F425" s="145"/>
      <c r="G425" s="145"/>
      <c r="H425" s="145"/>
      <c r="I425" s="145"/>
      <c r="J425" s="145"/>
      <c r="K425" s="43"/>
      <c r="L425" s="43"/>
      <c r="M425" s="43"/>
      <c r="N425" s="43"/>
      <c r="O425" s="43"/>
      <c r="P425" s="43"/>
      <c r="Q425" s="43"/>
      <c r="R425" s="43"/>
      <c r="S425" s="43"/>
      <c r="T425" s="43"/>
      <c r="U425" s="43"/>
      <c r="V425" s="43"/>
      <c r="W425" s="43"/>
      <c r="X425" s="43"/>
      <c r="Y425" s="43"/>
      <c r="Z425" s="43"/>
      <c r="AA425" s="43"/>
      <c r="AB425" s="43"/>
      <c r="AC425" s="43"/>
      <c r="AD425" s="43"/>
      <c r="AE425" s="43"/>
      <c r="AF425" s="43"/>
      <c r="AG425" s="43"/>
      <c r="AH425" s="43"/>
      <c r="AI425" s="43"/>
      <c r="AJ425" s="43"/>
      <c r="AK425" s="43"/>
      <c r="AL425" s="43"/>
      <c r="AM425" s="43"/>
      <c r="AN425" s="43"/>
      <c r="AO425" s="43"/>
      <c r="AP425" s="43"/>
      <c r="AQ425" s="43"/>
      <c r="AR425" s="43"/>
      <c r="AS425" s="43"/>
      <c r="AT425" s="43"/>
    </row>
    <row r="426" spans="1:46" ht="12.75" customHeight="1" x14ac:dyDescent="0.2">
      <c r="A426" s="43"/>
      <c r="B426" s="43"/>
      <c r="C426" s="43"/>
      <c r="D426" s="107"/>
      <c r="E426" s="145"/>
      <c r="F426" s="145"/>
      <c r="G426" s="145"/>
      <c r="H426" s="145"/>
      <c r="I426" s="145"/>
      <c r="J426" s="145"/>
      <c r="K426" s="43"/>
      <c r="L426" s="43"/>
      <c r="M426" s="43"/>
      <c r="N426" s="43"/>
      <c r="O426" s="43"/>
      <c r="P426" s="43"/>
      <c r="Q426" s="43"/>
      <c r="R426" s="43"/>
      <c r="S426" s="43"/>
      <c r="T426" s="43"/>
      <c r="U426" s="43"/>
      <c r="V426" s="43"/>
      <c r="W426" s="43"/>
      <c r="X426" s="43"/>
      <c r="Y426" s="43"/>
      <c r="Z426" s="43"/>
      <c r="AA426" s="43"/>
      <c r="AB426" s="43"/>
      <c r="AC426" s="43"/>
      <c r="AD426" s="43"/>
      <c r="AE426" s="43"/>
      <c r="AF426" s="43"/>
      <c r="AG426" s="43"/>
      <c r="AH426" s="43"/>
      <c r="AI426" s="43"/>
      <c r="AJ426" s="43"/>
      <c r="AK426" s="43"/>
      <c r="AL426" s="43"/>
      <c r="AM426" s="43"/>
      <c r="AN426" s="43"/>
      <c r="AO426" s="43"/>
      <c r="AP426" s="43"/>
      <c r="AQ426" s="43"/>
      <c r="AR426" s="43"/>
      <c r="AS426" s="43"/>
      <c r="AT426" s="43"/>
    </row>
    <row r="427" spans="1:46" ht="12.75" customHeight="1" x14ac:dyDescent="0.2">
      <c r="A427" s="43"/>
      <c r="B427" s="43"/>
      <c r="C427" s="43"/>
      <c r="D427" s="107"/>
      <c r="E427" s="145"/>
      <c r="F427" s="145"/>
      <c r="G427" s="145"/>
      <c r="H427" s="145"/>
      <c r="I427" s="145"/>
      <c r="J427" s="145"/>
      <c r="K427" s="43"/>
      <c r="L427" s="43"/>
      <c r="M427" s="43"/>
      <c r="N427" s="43"/>
      <c r="O427" s="43"/>
      <c r="P427" s="43"/>
      <c r="Q427" s="43"/>
      <c r="R427" s="43"/>
      <c r="S427" s="43"/>
      <c r="T427" s="43"/>
      <c r="U427" s="43"/>
      <c r="V427" s="43"/>
      <c r="W427" s="43"/>
      <c r="X427" s="43"/>
      <c r="Y427" s="43"/>
      <c r="Z427" s="43"/>
      <c r="AA427" s="43"/>
      <c r="AB427" s="43"/>
      <c r="AC427" s="43"/>
      <c r="AD427" s="43"/>
      <c r="AE427" s="43"/>
      <c r="AF427" s="43"/>
      <c r="AG427" s="43"/>
      <c r="AH427" s="43"/>
      <c r="AI427" s="43"/>
      <c r="AJ427" s="43"/>
      <c r="AK427" s="43"/>
      <c r="AL427" s="43"/>
      <c r="AM427" s="43"/>
      <c r="AN427" s="43"/>
      <c r="AO427" s="43"/>
      <c r="AP427" s="43"/>
      <c r="AQ427" s="43"/>
      <c r="AR427" s="43"/>
      <c r="AS427" s="43"/>
      <c r="AT427" s="43"/>
    </row>
    <row r="428" spans="1:46" ht="12.75" customHeight="1" x14ac:dyDescent="0.2">
      <c r="A428" s="43"/>
      <c r="B428" s="43"/>
      <c r="C428" s="43"/>
      <c r="D428" s="107"/>
      <c r="E428" s="145"/>
      <c r="F428" s="145"/>
      <c r="G428" s="145"/>
      <c r="H428" s="145"/>
      <c r="I428" s="145"/>
      <c r="J428" s="145"/>
      <c r="K428" s="43"/>
      <c r="L428" s="43"/>
      <c r="M428" s="43"/>
      <c r="N428" s="43"/>
      <c r="O428" s="43"/>
      <c r="P428" s="43"/>
      <c r="Q428" s="43"/>
      <c r="R428" s="43"/>
      <c r="S428" s="43"/>
      <c r="T428" s="43"/>
      <c r="U428" s="43"/>
      <c r="V428" s="43"/>
      <c r="W428" s="43"/>
      <c r="X428" s="43"/>
      <c r="Y428" s="43"/>
      <c r="Z428" s="43"/>
      <c r="AA428" s="43"/>
      <c r="AB428" s="43"/>
      <c r="AC428" s="43"/>
      <c r="AD428" s="43"/>
      <c r="AE428" s="43"/>
      <c r="AF428" s="43"/>
      <c r="AG428" s="43"/>
      <c r="AH428" s="43"/>
      <c r="AI428" s="43"/>
      <c r="AJ428" s="43"/>
      <c r="AK428" s="43"/>
      <c r="AL428" s="43"/>
      <c r="AM428" s="43"/>
      <c r="AN428" s="43"/>
      <c r="AO428" s="43"/>
      <c r="AP428" s="43"/>
      <c r="AQ428" s="43"/>
      <c r="AR428" s="43"/>
      <c r="AS428" s="43"/>
      <c r="AT428" s="43"/>
    </row>
    <row r="429" spans="1:46" ht="12.75" customHeight="1" x14ac:dyDescent="0.2">
      <c r="A429" s="43"/>
      <c r="B429" s="43"/>
      <c r="C429" s="43"/>
      <c r="D429" s="107"/>
      <c r="E429" s="145"/>
      <c r="F429" s="145"/>
      <c r="G429" s="145"/>
      <c r="H429" s="145"/>
      <c r="I429" s="145"/>
      <c r="J429" s="145"/>
      <c r="K429" s="43"/>
      <c r="L429" s="43"/>
      <c r="M429" s="43"/>
      <c r="N429" s="43"/>
      <c r="O429" s="43"/>
      <c r="P429" s="43"/>
      <c r="Q429" s="43"/>
      <c r="R429" s="43"/>
      <c r="S429" s="43"/>
      <c r="T429" s="43"/>
      <c r="U429" s="43"/>
      <c r="V429" s="43"/>
      <c r="W429" s="43"/>
      <c r="X429" s="43"/>
      <c r="Y429" s="43"/>
      <c r="Z429" s="43"/>
      <c r="AA429" s="43"/>
      <c r="AB429" s="43"/>
      <c r="AC429" s="43"/>
      <c r="AD429" s="43"/>
      <c r="AE429" s="43"/>
      <c r="AF429" s="43"/>
      <c r="AG429" s="43"/>
      <c r="AH429" s="43"/>
      <c r="AI429" s="43"/>
      <c r="AJ429" s="43"/>
      <c r="AK429" s="43"/>
      <c r="AL429" s="43"/>
      <c r="AM429" s="43"/>
      <c r="AN429" s="43"/>
      <c r="AO429" s="43"/>
      <c r="AP429" s="43"/>
      <c r="AQ429" s="43"/>
      <c r="AR429" s="43"/>
      <c r="AS429" s="43"/>
      <c r="AT429" s="43"/>
    </row>
    <row r="430" spans="1:46" ht="12.75" customHeight="1" x14ac:dyDescent="0.2">
      <c r="A430" s="43"/>
      <c r="B430" s="43"/>
      <c r="C430" s="43"/>
      <c r="D430" s="107"/>
      <c r="E430" s="145"/>
      <c r="F430" s="145"/>
      <c r="G430" s="145"/>
      <c r="H430" s="145"/>
      <c r="I430" s="145"/>
      <c r="J430" s="145"/>
      <c r="K430" s="43"/>
      <c r="L430" s="43"/>
      <c r="M430" s="43"/>
      <c r="N430" s="43"/>
      <c r="O430" s="43"/>
      <c r="P430" s="43"/>
      <c r="Q430" s="43"/>
      <c r="R430" s="43"/>
      <c r="S430" s="43"/>
      <c r="T430" s="43"/>
      <c r="U430" s="43"/>
      <c r="V430" s="43"/>
      <c r="W430" s="43"/>
      <c r="X430" s="43"/>
      <c r="Y430" s="43"/>
      <c r="Z430" s="43"/>
      <c r="AA430" s="43"/>
      <c r="AB430" s="43"/>
      <c r="AC430" s="43"/>
      <c r="AD430" s="43"/>
      <c r="AE430" s="43"/>
      <c r="AF430" s="43"/>
      <c r="AG430" s="43"/>
      <c r="AH430" s="43"/>
      <c r="AI430" s="43"/>
      <c r="AJ430" s="43"/>
      <c r="AK430" s="43"/>
      <c r="AL430" s="43"/>
      <c r="AM430" s="43"/>
      <c r="AN430" s="43"/>
      <c r="AO430" s="43"/>
      <c r="AP430" s="43"/>
      <c r="AQ430" s="43"/>
      <c r="AR430" s="43"/>
      <c r="AS430" s="43"/>
      <c r="AT430" s="43"/>
    </row>
    <row r="431" spans="1:46" ht="12.75" customHeight="1" x14ac:dyDescent="0.2">
      <c r="A431" s="43"/>
      <c r="B431" s="43"/>
      <c r="C431" s="43"/>
      <c r="D431" s="107"/>
      <c r="E431" s="145"/>
      <c r="F431" s="145"/>
      <c r="G431" s="145"/>
      <c r="H431" s="145"/>
      <c r="I431" s="145"/>
      <c r="J431" s="145"/>
      <c r="K431" s="43"/>
      <c r="L431" s="43"/>
      <c r="M431" s="43"/>
      <c r="N431" s="43"/>
      <c r="O431" s="43"/>
      <c r="P431" s="43"/>
      <c r="Q431" s="43"/>
      <c r="R431" s="43"/>
      <c r="S431" s="43"/>
      <c r="T431" s="43"/>
      <c r="U431" s="43"/>
      <c r="V431" s="43"/>
      <c r="W431" s="43"/>
      <c r="X431" s="43"/>
      <c r="Y431" s="43"/>
      <c r="Z431" s="43"/>
      <c r="AA431" s="43"/>
      <c r="AB431" s="43"/>
      <c r="AC431" s="43"/>
      <c r="AD431" s="43"/>
      <c r="AE431" s="43"/>
      <c r="AF431" s="43"/>
      <c r="AG431" s="43"/>
      <c r="AH431" s="43"/>
      <c r="AI431" s="43"/>
      <c r="AJ431" s="43"/>
      <c r="AK431" s="43"/>
      <c r="AL431" s="43"/>
      <c r="AM431" s="43"/>
      <c r="AN431" s="43"/>
      <c r="AO431" s="43"/>
      <c r="AP431" s="43"/>
      <c r="AQ431" s="43"/>
      <c r="AR431" s="43"/>
      <c r="AS431" s="43"/>
      <c r="AT431" s="43"/>
    </row>
    <row r="432" spans="1:46" ht="12.75" customHeight="1" x14ac:dyDescent="0.2">
      <c r="A432" s="43"/>
      <c r="B432" s="43"/>
      <c r="C432" s="43"/>
      <c r="D432" s="107"/>
      <c r="E432" s="145"/>
      <c r="F432" s="145"/>
      <c r="G432" s="145"/>
      <c r="H432" s="145"/>
      <c r="I432" s="145"/>
      <c r="J432" s="145"/>
      <c r="K432" s="43"/>
      <c r="L432" s="43"/>
      <c r="M432" s="43"/>
      <c r="N432" s="43"/>
      <c r="O432" s="43"/>
      <c r="P432" s="43"/>
      <c r="Q432" s="43"/>
      <c r="R432" s="43"/>
      <c r="S432" s="43"/>
      <c r="T432" s="43"/>
      <c r="U432" s="43"/>
      <c r="V432" s="43"/>
      <c r="W432" s="43"/>
      <c r="X432" s="43"/>
      <c r="Y432" s="43"/>
      <c r="Z432" s="43"/>
      <c r="AA432" s="43"/>
      <c r="AB432" s="43"/>
      <c r="AC432" s="43"/>
      <c r="AD432" s="43"/>
      <c r="AE432" s="43"/>
      <c r="AF432" s="43"/>
      <c r="AG432" s="43"/>
      <c r="AH432" s="43"/>
      <c r="AI432" s="43"/>
      <c r="AJ432" s="43"/>
      <c r="AK432" s="43"/>
      <c r="AL432" s="43"/>
      <c r="AM432" s="43"/>
      <c r="AN432" s="43"/>
      <c r="AO432" s="43"/>
      <c r="AP432" s="43"/>
      <c r="AQ432" s="43"/>
      <c r="AR432" s="43"/>
      <c r="AS432" s="43"/>
      <c r="AT432" s="43"/>
    </row>
    <row r="433" spans="1:46" ht="12.75" customHeight="1" x14ac:dyDescent="0.2">
      <c r="A433" s="43"/>
      <c r="B433" s="43"/>
      <c r="C433" s="43"/>
      <c r="D433" s="107"/>
      <c r="E433" s="145"/>
      <c r="F433" s="145"/>
      <c r="G433" s="145"/>
      <c r="H433" s="145"/>
      <c r="I433" s="145"/>
      <c r="J433" s="145"/>
      <c r="K433" s="43"/>
      <c r="L433" s="43"/>
      <c r="M433" s="43"/>
      <c r="N433" s="43"/>
      <c r="O433" s="43"/>
      <c r="P433" s="43"/>
      <c r="Q433" s="43"/>
      <c r="R433" s="43"/>
      <c r="S433" s="43"/>
      <c r="T433" s="43"/>
      <c r="U433" s="43"/>
      <c r="V433" s="43"/>
      <c r="W433" s="43"/>
      <c r="X433" s="43"/>
      <c r="Y433" s="43"/>
      <c r="Z433" s="43"/>
      <c r="AA433" s="43"/>
      <c r="AB433" s="43"/>
      <c r="AC433" s="43"/>
      <c r="AD433" s="43"/>
      <c r="AE433" s="43"/>
      <c r="AF433" s="43"/>
      <c r="AG433" s="43"/>
      <c r="AH433" s="43"/>
      <c r="AI433" s="43"/>
      <c r="AJ433" s="43"/>
      <c r="AK433" s="43"/>
      <c r="AL433" s="43"/>
      <c r="AM433" s="43"/>
      <c r="AN433" s="43"/>
      <c r="AO433" s="43"/>
      <c r="AP433" s="43"/>
      <c r="AQ433" s="43"/>
      <c r="AR433" s="43"/>
      <c r="AS433" s="43"/>
      <c r="AT433" s="43"/>
    </row>
    <row r="434" spans="1:46" ht="12.75" customHeight="1" x14ac:dyDescent="0.2">
      <c r="A434" s="43"/>
      <c r="B434" s="43"/>
      <c r="C434" s="43"/>
      <c r="D434" s="107"/>
      <c r="E434" s="145"/>
      <c r="F434" s="145"/>
      <c r="G434" s="145"/>
      <c r="H434" s="145"/>
      <c r="I434" s="145"/>
      <c r="J434" s="145"/>
      <c r="K434" s="43"/>
      <c r="L434" s="43"/>
      <c r="M434" s="43"/>
      <c r="N434" s="43"/>
      <c r="O434" s="43"/>
      <c r="P434" s="43"/>
      <c r="Q434" s="43"/>
      <c r="R434" s="43"/>
      <c r="S434" s="43"/>
      <c r="T434" s="43"/>
      <c r="U434" s="43"/>
      <c r="V434" s="43"/>
      <c r="W434" s="43"/>
      <c r="X434" s="43"/>
      <c r="Y434" s="43"/>
      <c r="Z434" s="43"/>
      <c r="AA434" s="43"/>
      <c r="AB434" s="43"/>
      <c r="AC434" s="43"/>
      <c r="AD434" s="43"/>
      <c r="AE434" s="43"/>
      <c r="AF434" s="43"/>
      <c r="AG434" s="43"/>
      <c r="AH434" s="43"/>
      <c r="AI434" s="43"/>
      <c r="AJ434" s="43"/>
      <c r="AK434" s="43"/>
      <c r="AL434" s="43"/>
      <c r="AM434" s="43"/>
      <c r="AN434" s="43"/>
      <c r="AO434" s="43"/>
      <c r="AP434" s="43"/>
      <c r="AQ434" s="43"/>
      <c r="AR434" s="43"/>
      <c r="AS434" s="43"/>
      <c r="AT434" s="43"/>
    </row>
    <row r="435" spans="1:46" ht="12.75" customHeight="1" x14ac:dyDescent="0.2">
      <c r="A435" s="43"/>
      <c r="B435" s="43"/>
      <c r="C435" s="43"/>
      <c r="D435" s="107"/>
      <c r="E435" s="145"/>
      <c r="F435" s="145"/>
      <c r="G435" s="145"/>
      <c r="H435" s="145"/>
      <c r="I435" s="145"/>
      <c r="J435" s="145"/>
      <c r="K435" s="43"/>
      <c r="L435" s="43"/>
      <c r="M435" s="43"/>
      <c r="N435" s="43"/>
      <c r="O435" s="43"/>
      <c r="P435" s="43"/>
      <c r="Q435" s="43"/>
      <c r="R435" s="43"/>
      <c r="S435" s="43"/>
      <c r="T435" s="43"/>
      <c r="U435" s="43"/>
      <c r="V435" s="43"/>
      <c r="W435" s="43"/>
      <c r="X435" s="43"/>
      <c r="Y435" s="43"/>
      <c r="Z435" s="43"/>
      <c r="AA435" s="43"/>
      <c r="AB435" s="43"/>
      <c r="AC435" s="43"/>
      <c r="AD435" s="43"/>
      <c r="AE435" s="43"/>
      <c r="AF435" s="43"/>
      <c r="AG435" s="43"/>
      <c r="AH435" s="43"/>
      <c r="AI435" s="43"/>
      <c r="AJ435" s="43"/>
      <c r="AK435" s="43"/>
      <c r="AL435" s="43"/>
      <c r="AM435" s="43"/>
      <c r="AN435" s="43"/>
      <c r="AO435" s="43"/>
      <c r="AP435" s="43"/>
      <c r="AQ435" s="43"/>
      <c r="AR435" s="43"/>
      <c r="AS435" s="43"/>
      <c r="AT435" s="43"/>
    </row>
    <row r="436" spans="1:46" ht="12.75" customHeight="1" x14ac:dyDescent="0.2">
      <c r="A436" s="43"/>
      <c r="B436" s="43"/>
      <c r="C436" s="43"/>
      <c r="D436" s="107"/>
      <c r="E436" s="145"/>
      <c r="F436" s="145"/>
      <c r="G436" s="145"/>
      <c r="H436" s="145"/>
      <c r="I436" s="145"/>
      <c r="J436" s="145"/>
      <c r="K436" s="43"/>
      <c r="L436" s="43"/>
      <c r="M436" s="43"/>
      <c r="N436" s="43"/>
      <c r="O436" s="43"/>
      <c r="P436" s="43"/>
      <c r="Q436" s="43"/>
      <c r="R436" s="43"/>
      <c r="S436" s="43"/>
      <c r="T436" s="43"/>
      <c r="U436" s="43"/>
      <c r="V436" s="43"/>
      <c r="W436" s="43"/>
      <c r="X436" s="43"/>
      <c r="Y436" s="43"/>
      <c r="Z436" s="43"/>
      <c r="AA436" s="43"/>
      <c r="AB436" s="43"/>
      <c r="AC436" s="43"/>
      <c r="AD436" s="43"/>
      <c r="AE436" s="43"/>
      <c r="AF436" s="43"/>
      <c r="AG436" s="43"/>
      <c r="AH436" s="43"/>
      <c r="AI436" s="43"/>
      <c r="AJ436" s="43"/>
      <c r="AK436" s="43"/>
      <c r="AL436" s="43"/>
      <c r="AM436" s="43"/>
      <c r="AN436" s="43"/>
      <c r="AO436" s="43"/>
      <c r="AP436" s="43"/>
      <c r="AQ436" s="43"/>
      <c r="AR436" s="43"/>
      <c r="AS436" s="43"/>
      <c r="AT436" s="43"/>
    </row>
    <row r="437" spans="1:46" ht="12.75" customHeight="1" x14ac:dyDescent="0.2">
      <c r="A437" s="43"/>
      <c r="B437" s="43"/>
      <c r="C437" s="43"/>
      <c r="D437" s="107"/>
      <c r="E437" s="145"/>
      <c r="F437" s="145"/>
      <c r="G437" s="145"/>
      <c r="H437" s="145"/>
      <c r="I437" s="145"/>
      <c r="J437" s="145"/>
      <c r="K437" s="43"/>
      <c r="L437" s="43"/>
      <c r="M437" s="43"/>
      <c r="N437" s="43"/>
      <c r="O437" s="43"/>
      <c r="P437" s="43"/>
      <c r="Q437" s="43"/>
      <c r="R437" s="43"/>
      <c r="S437" s="43"/>
      <c r="T437" s="43"/>
      <c r="U437" s="43"/>
      <c r="V437" s="43"/>
      <c r="W437" s="43"/>
      <c r="X437" s="43"/>
      <c r="Y437" s="43"/>
      <c r="Z437" s="43"/>
      <c r="AA437" s="43"/>
      <c r="AB437" s="43"/>
      <c r="AC437" s="43"/>
      <c r="AD437" s="43"/>
      <c r="AE437" s="43"/>
      <c r="AF437" s="43"/>
      <c r="AG437" s="43"/>
      <c r="AH437" s="43"/>
      <c r="AI437" s="43"/>
      <c r="AJ437" s="43"/>
      <c r="AK437" s="43"/>
      <c r="AL437" s="43"/>
      <c r="AM437" s="43"/>
      <c r="AN437" s="43"/>
      <c r="AO437" s="43"/>
      <c r="AP437" s="43"/>
      <c r="AQ437" s="43"/>
      <c r="AR437" s="43"/>
      <c r="AS437" s="43"/>
      <c r="AT437" s="43"/>
    </row>
    <row r="438" spans="1:46" ht="12.75" customHeight="1" x14ac:dyDescent="0.2">
      <c r="A438" s="43"/>
      <c r="B438" s="43"/>
      <c r="C438" s="43"/>
      <c r="D438" s="107"/>
      <c r="E438" s="145"/>
      <c r="F438" s="145"/>
      <c r="G438" s="145"/>
      <c r="H438" s="145"/>
      <c r="I438" s="145"/>
      <c r="J438" s="145"/>
      <c r="K438" s="43"/>
      <c r="L438" s="43"/>
      <c r="M438" s="43"/>
      <c r="N438" s="43"/>
      <c r="O438" s="43"/>
      <c r="P438" s="43"/>
      <c r="Q438" s="43"/>
      <c r="R438" s="43"/>
      <c r="S438" s="43"/>
      <c r="T438" s="43"/>
      <c r="U438" s="43"/>
      <c r="V438" s="43"/>
      <c r="W438" s="43"/>
      <c r="X438" s="43"/>
      <c r="Y438" s="43"/>
      <c r="Z438" s="43"/>
      <c r="AA438" s="43"/>
      <c r="AB438" s="43"/>
      <c r="AC438" s="43"/>
      <c r="AD438" s="43"/>
      <c r="AE438" s="43"/>
      <c r="AF438" s="43"/>
      <c r="AG438" s="43"/>
      <c r="AH438" s="43"/>
      <c r="AI438" s="43"/>
      <c r="AJ438" s="43"/>
      <c r="AK438" s="43"/>
      <c r="AL438" s="43"/>
      <c r="AM438" s="43"/>
      <c r="AN438" s="43"/>
      <c r="AO438" s="43"/>
      <c r="AP438" s="43"/>
      <c r="AQ438" s="43"/>
      <c r="AR438" s="43"/>
      <c r="AS438" s="43"/>
      <c r="AT438" s="43"/>
    </row>
    <row r="439" spans="1:46" ht="12.75" customHeight="1" x14ac:dyDescent="0.2">
      <c r="A439" s="43"/>
      <c r="B439" s="43"/>
      <c r="C439" s="43"/>
      <c r="D439" s="107"/>
      <c r="E439" s="145"/>
      <c r="F439" s="145"/>
      <c r="G439" s="145"/>
      <c r="H439" s="145"/>
      <c r="I439" s="145"/>
      <c r="J439" s="145"/>
      <c r="K439" s="43"/>
      <c r="L439" s="43"/>
      <c r="M439" s="43"/>
      <c r="N439" s="43"/>
      <c r="O439" s="43"/>
      <c r="P439" s="43"/>
      <c r="Q439" s="43"/>
      <c r="R439" s="43"/>
      <c r="S439" s="43"/>
      <c r="T439" s="43"/>
      <c r="U439" s="43"/>
      <c r="V439" s="43"/>
      <c r="W439" s="43"/>
      <c r="X439" s="43"/>
      <c r="Y439" s="43"/>
      <c r="Z439" s="43"/>
      <c r="AA439" s="43"/>
      <c r="AB439" s="43"/>
      <c r="AC439" s="43"/>
      <c r="AD439" s="43"/>
      <c r="AE439" s="43"/>
      <c r="AF439" s="43"/>
      <c r="AG439" s="43"/>
      <c r="AH439" s="43"/>
      <c r="AI439" s="43"/>
      <c r="AJ439" s="43"/>
      <c r="AK439" s="43"/>
      <c r="AL439" s="43"/>
      <c r="AM439" s="43"/>
      <c r="AN439" s="43"/>
      <c r="AO439" s="43"/>
      <c r="AP439" s="43"/>
      <c r="AQ439" s="43"/>
      <c r="AR439" s="43"/>
      <c r="AS439" s="43"/>
      <c r="AT439" s="43"/>
    </row>
    <row r="440" spans="1:46" ht="12.75" customHeight="1" x14ac:dyDescent="0.2">
      <c r="A440" s="43"/>
      <c r="B440" s="43"/>
      <c r="C440" s="43"/>
      <c r="D440" s="107"/>
      <c r="E440" s="145"/>
      <c r="F440" s="145"/>
      <c r="G440" s="145"/>
      <c r="H440" s="145"/>
      <c r="I440" s="145"/>
      <c r="J440" s="145"/>
      <c r="K440" s="43"/>
      <c r="L440" s="43"/>
      <c r="M440" s="43"/>
      <c r="N440" s="43"/>
      <c r="O440" s="43"/>
      <c r="P440" s="43"/>
      <c r="Q440" s="43"/>
      <c r="R440" s="43"/>
      <c r="S440" s="43"/>
      <c r="T440" s="43"/>
      <c r="U440" s="43"/>
      <c r="V440" s="43"/>
      <c r="W440" s="43"/>
      <c r="X440" s="43"/>
      <c r="Y440" s="43"/>
      <c r="Z440" s="43"/>
      <c r="AA440" s="43"/>
      <c r="AB440" s="43"/>
      <c r="AC440" s="43"/>
      <c r="AD440" s="43"/>
      <c r="AE440" s="43"/>
      <c r="AF440" s="43"/>
      <c r="AG440" s="43"/>
      <c r="AH440" s="43"/>
      <c r="AI440" s="43"/>
      <c r="AJ440" s="43"/>
      <c r="AK440" s="43"/>
      <c r="AL440" s="43"/>
      <c r="AM440" s="43"/>
      <c r="AN440" s="43"/>
      <c r="AO440" s="43"/>
      <c r="AP440" s="43"/>
      <c r="AQ440" s="43"/>
      <c r="AR440" s="43"/>
      <c r="AS440" s="43"/>
      <c r="AT440" s="43"/>
    </row>
    <row r="441" spans="1:46" ht="12.75" customHeight="1" x14ac:dyDescent="0.2">
      <c r="A441" s="43"/>
      <c r="B441" s="43"/>
      <c r="C441" s="43"/>
      <c r="D441" s="107"/>
      <c r="E441" s="145"/>
      <c r="F441" s="145"/>
      <c r="G441" s="145"/>
      <c r="H441" s="145"/>
      <c r="I441" s="145"/>
      <c r="J441" s="145"/>
      <c r="K441" s="43"/>
      <c r="L441" s="43"/>
      <c r="M441" s="43"/>
      <c r="N441" s="43"/>
      <c r="O441" s="43"/>
      <c r="P441" s="43"/>
      <c r="Q441" s="43"/>
      <c r="R441" s="43"/>
      <c r="S441" s="43"/>
      <c r="T441" s="43"/>
      <c r="U441" s="43"/>
      <c r="V441" s="43"/>
      <c r="W441" s="43"/>
      <c r="X441" s="43"/>
      <c r="Y441" s="43"/>
      <c r="Z441" s="43"/>
      <c r="AA441" s="43"/>
      <c r="AB441" s="43"/>
      <c r="AC441" s="43"/>
      <c r="AD441" s="43"/>
      <c r="AE441" s="43"/>
      <c r="AF441" s="43"/>
      <c r="AG441" s="43"/>
      <c r="AH441" s="43"/>
      <c r="AI441" s="43"/>
      <c r="AJ441" s="43"/>
      <c r="AK441" s="43"/>
      <c r="AL441" s="43"/>
      <c r="AM441" s="43"/>
      <c r="AN441" s="43"/>
      <c r="AO441" s="43"/>
      <c r="AP441" s="43"/>
      <c r="AQ441" s="43"/>
      <c r="AR441" s="43"/>
      <c r="AS441" s="43"/>
      <c r="AT441" s="43"/>
    </row>
    <row r="442" spans="1:46" ht="12.75" customHeight="1" x14ac:dyDescent="0.2">
      <c r="A442" s="43"/>
      <c r="B442" s="43"/>
      <c r="C442" s="43"/>
      <c r="D442" s="107"/>
      <c r="E442" s="145"/>
      <c r="F442" s="145"/>
      <c r="G442" s="145"/>
      <c r="H442" s="145"/>
      <c r="I442" s="145"/>
      <c r="J442" s="145"/>
      <c r="K442" s="43"/>
      <c r="L442" s="43"/>
      <c r="M442" s="43"/>
      <c r="N442" s="43"/>
      <c r="O442" s="43"/>
      <c r="P442" s="43"/>
      <c r="Q442" s="43"/>
      <c r="R442" s="43"/>
      <c r="S442" s="43"/>
      <c r="T442" s="43"/>
      <c r="U442" s="43"/>
      <c r="V442" s="43"/>
      <c r="W442" s="43"/>
      <c r="X442" s="43"/>
      <c r="Y442" s="43"/>
      <c r="Z442" s="43"/>
      <c r="AA442" s="43"/>
      <c r="AB442" s="43"/>
      <c r="AC442" s="43"/>
      <c r="AD442" s="43"/>
      <c r="AE442" s="43"/>
      <c r="AF442" s="43"/>
      <c r="AG442" s="43"/>
      <c r="AH442" s="43"/>
      <c r="AI442" s="43"/>
      <c r="AJ442" s="43"/>
      <c r="AK442" s="43"/>
      <c r="AL442" s="43"/>
      <c r="AM442" s="43"/>
      <c r="AN442" s="43"/>
      <c r="AO442" s="43"/>
      <c r="AP442" s="43"/>
      <c r="AQ442" s="43"/>
      <c r="AR442" s="43"/>
      <c r="AS442" s="43"/>
      <c r="AT442" s="43"/>
    </row>
    <row r="443" spans="1:46" ht="12.75" customHeight="1" x14ac:dyDescent="0.2">
      <c r="A443" s="43"/>
      <c r="B443" s="43"/>
      <c r="C443" s="43"/>
      <c r="D443" s="107"/>
      <c r="E443" s="145"/>
      <c r="F443" s="145"/>
      <c r="G443" s="145"/>
      <c r="H443" s="145"/>
      <c r="I443" s="145"/>
      <c r="J443" s="145"/>
      <c r="K443" s="43"/>
      <c r="L443" s="43"/>
      <c r="M443" s="43"/>
      <c r="N443" s="43"/>
      <c r="O443" s="43"/>
      <c r="P443" s="43"/>
      <c r="Q443" s="43"/>
      <c r="R443" s="43"/>
      <c r="S443" s="43"/>
      <c r="T443" s="43"/>
      <c r="U443" s="43"/>
      <c r="V443" s="43"/>
      <c r="W443" s="43"/>
      <c r="X443" s="43"/>
      <c r="Y443" s="43"/>
      <c r="Z443" s="43"/>
      <c r="AA443" s="43"/>
      <c r="AB443" s="43"/>
      <c r="AC443" s="43"/>
      <c r="AD443" s="43"/>
      <c r="AE443" s="43"/>
      <c r="AF443" s="43"/>
      <c r="AG443" s="43"/>
      <c r="AH443" s="43"/>
      <c r="AI443" s="43"/>
      <c r="AJ443" s="43"/>
      <c r="AK443" s="43"/>
      <c r="AL443" s="43"/>
      <c r="AM443" s="43"/>
      <c r="AN443" s="43"/>
      <c r="AO443" s="43"/>
      <c r="AP443" s="43"/>
      <c r="AQ443" s="43"/>
      <c r="AR443" s="43"/>
      <c r="AS443" s="43"/>
      <c r="AT443" s="43"/>
    </row>
    <row r="444" spans="1:46" ht="12.75" customHeight="1" x14ac:dyDescent="0.2">
      <c r="A444" s="43"/>
      <c r="B444" s="43"/>
      <c r="C444" s="43"/>
      <c r="D444" s="107"/>
      <c r="E444" s="145"/>
      <c r="F444" s="145"/>
      <c r="G444" s="145"/>
      <c r="H444" s="145"/>
      <c r="I444" s="145"/>
      <c r="J444" s="145"/>
      <c r="K444" s="43"/>
      <c r="L444" s="43"/>
      <c r="M444" s="43"/>
      <c r="N444" s="43"/>
      <c r="O444" s="43"/>
      <c r="P444" s="43"/>
      <c r="Q444" s="43"/>
      <c r="R444" s="43"/>
      <c r="S444" s="43"/>
      <c r="T444" s="43"/>
      <c r="U444" s="43"/>
      <c r="V444" s="43"/>
      <c r="W444" s="43"/>
      <c r="X444" s="43"/>
      <c r="Y444" s="43"/>
      <c r="Z444" s="43"/>
      <c r="AA444" s="43"/>
      <c r="AB444" s="43"/>
      <c r="AC444" s="43"/>
      <c r="AD444" s="43"/>
      <c r="AE444" s="43"/>
      <c r="AF444" s="43"/>
      <c r="AG444" s="43"/>
      <c r="AH444" s="43"/>
      <c r="AI444" s="43"/>
      <c r="AJ444" s="43"/>
      <c r="AK444" s="43"/>
      <c r="AL444" s="43"/>
      <c r="AM444" s="43"/>
      <c r="AN444" s="43"/>
      <c r="AO444" s="43"/>
      <c r="AP444" s="43"/>
      <c r="AQ444" s="43"/>
      <c r="AR444" s="43"/>
      <c r="AS444" s="43"/>
      <c r="AT444" s="43"/>
    </row>
    <row r="445" spans="1:46" ht="12.75" customHeight="1" x14ac:dyDescent="0.2">
      <c r="A445" s="43"/>
      <c r="B445" s="43"/>
      <c r="C445" s="43"/>
      <c r="D445" s="107"/>
      <c r="E445" s="145"/>
      <c r="F445" s="145"/>
      <c r="G445" s="145"/>
      <c r="H445" s="145"/>
      <c r="I445" s="145"/>
      <c r="J445" s="145"/>
      <c r="K445" s="43"/>
      <c r="L445" s="43"/>
      <c r="M445" s="43"/>
      <c r="N445" s="43"/>
      <c r="O445" s="43"/>
      <c r="P445" s="43"/>
      <c r="Q445" s="43"/>
      <c r="R445" s="43"/>
      <c r="S445" s="43"/>
      <c r="T445" s="43"/>
      <c r="U445" s="43"/>
      <c r="V445" s="43"/>
      <c r="W445" s="43"/>
      <c r="X445" s="43"/>
      <c r="Y445" s="43"/>
      <c r="Z445" s="43"/>
      <c r="AA445" s="43"/>
      <c r="AB445" s="43"/>
      <c r="AC445" s="43"/>
      <c r="AD445" s="43"/>
      <c r="AE445" s="43"/>
      <c r="AF445" s="43"/>
      <c r="AG445" s="43"/>
      <c r="AH445" s="43"/>
      <c r="AI445" s="43"/>
      <c r="AJ445" s="43"/>
      <c r="AK445" s="43"/>
      <c r="AL445" s="43"/>
      <c r="AM445" s="43"/>
      <c r="AN445" s="43"/>
      <c r="AO445" s="43"/>
      <c r="AP445" s="43"/>
      <c r="AQ445" s="43"/>
      <c r="AR445" s="43"/>
      <c r="AS445" s="43"/>
      <c r="AT445" s="43"/>
    </row>
    <row r="446" spans="1:46" ht="12.75" customHeight="1" x14ac:dyDescent="0.2">
      <c r="A446" s="43"/>
      <c r="B446" s="43"/>
      <c r="C446" s="43"/>
      <c r="D446" s="107"/>
      <c r="E446" s="145"/>
      <c r="F446" s="145"/>
      <c r="G446" s="145"/>
      <c r="H446" s="145"/>
      <c r="I446" s="145"/>
      <c r="J446" s="145"/>
      <c r="K446" s="43"/>
      <c r="L446" s="43"/>
      <c r="M446" s="43"/>
      <c r="N446" s="43"/>
      <c r="O446" s="43"/>
      <c r="P446" s="43"/>
      <c r="Q446" s="43"/>
      <c r="R446" s="43"/>
      <c r="S446" s="43"/>
      <c r="T446" s="43"/>
      <c r="U446" s="43"/>
      <c r="V446" s="43"/>
      <c r="W446" s="43"/>
      <c r="X446" s="43"/>
      <c r="Y446" s="43"/>
      <c r="Z446" s="43"/>
      <c r="AA446" s="43"/>
      <c r="AB446" s="43"/>
      <c r="AC446" s="43"/>
      <c r="AD446" s="43"/>
      <c r="AE446" s="43"/>
      <c r="AF446" s="43"/>
      <c r="AG446" s="43"/>
      <c r="AH446" s="43"/>
      <c r="AI446" s="43"/>
      <c r="AJ446" s="43"/>
      <c r="AK446" s="43"/>
      <c r="AL446" s="43"/>
      <c r="AM446" s="43"/>
      <c r="AN446" s="43"/>
      <c r="AO446" s="43"/>
      <c r="AP446" s="43"/>
      <c r="AQ446" s="43"/>
      <c r="AR446" s="43"/>
      <c r="AS446" s="43"/>
      <c r="AT446" s="43"/>
    </row>
    <row r="447" spans="1:46" ht="12.75" customHeight="1" x14ac:dyDescent="0.2">
      <c r="A447" s="43"/>
      <c r="B447" s="43"/>
      <c r="C447" s="43"/>
      <c r="D447" s="107"/>
      <c r="E447" s="145"/>
      <c r="F447" s="145"/>
      <c r="G447" s="145"/>
      <c r="H447" s="145"/>
      <c r="I447" s="145"/>
      <c r="J447" s="145"/>
      <c r="K447" s="43"/>
      <c r="L447" s="43"/>
      <c r="M447" s="43"/>
      <c r="N447" s="43"/>
      <c r="O447" s="43"/>
      <c r="P447" s="43"/>
      <c r="Q447" s="43"/>
      <c r="R447" s="43"/>
      <c r="S447" s="43"/>
      <c r="T447" s="43"/>
      <c r="U447" s="43"/>
      <c r="V447" s="43"/>
      <c r="W447" s="43"/>
      <c r="X447" s="43"/>
      <c r="Y447" s="43"/>
      <c r="Z447" s="43"/>
      <c r="AA447" s="43"/>
      <c r="AB447" s="43"/>
      <c r="AC447" s="43"/>
      <c r="AD447" s="43"/>
      <c r="AE447" s="43"/>
      <c r="AF447" s="43"/>
      <c r="AG447" s="43"/>
      <c r="AH447" s="43"/>
      <c r="AI447" s="43"/>
      <c r="AJ447" s="43"/>
      <c r="AK447" s="43"/>
      <c r="AL447" s="43"/>
      <c r="AM447" s="43"/>
      <c r="AN447" s="43"/>
      <c r="AO447" s="43"/>
      <c r="AP447" s="43"/>
      <c r="AQ447" s="43"/>
      <c r="AR447" s="43"/>
      <c r="AS447" s="43"/>
      <c r="AT447" s="43"/>
    </row>
    <row r="448" spans="1:46" ht="12.75" customHeight="1" x14ac:dyDescent="0.2">
      <c r="A448" s="43"/>
      <c r="B448" s="43"/>
      <c r="C448" s="43"/>
      <c r="D448" s="107"/>
      <c r="E448" s="145"/>
      <c r="F448" s="145"/>
      <c r="G448" s="145"/>
      <c r="H448" s="145"/>
      <c r="I448" s="145"/>
      <c r="J448" s="145"/>
      <c r="K448" s="43"/>
      <c r="L448" s="43"/>
      <c r="M448" s="43"/>
      <c r="N448" s="43"/>
      <c r="O448" s="43"/>
      <c r="P448" s="43"/>
      <c r="Q448" s="43"/>
      <c r="R448" s="43"/>
      <c r="S448" s="43"/>
      <c r="T448" s="43"/>
      <c r="U448" s="43"/>
      <c r="V448" s="43"/>
      <c r="W448" s="43"/>
      <c r="X448" s="43"/>
      <c r="Y448" s="43"/>
      <c r="Z448" s="43"/>
      <c r="AA448" s="43"/>
      <c r="AB448" s="43"/>
      <c r="AC448" s="43"/>
      <c r="AD448" s="43"/>
      <c r="AE448" s="43"/>
      <c r="AF448" s="43"/>
      <c r="AG448" s="43"/>
      <c r="AH448" s="43"/>
      <c r="AI448" s="43"/>
      <c r="AJ448" s="43"/>
      <c r="AK448" s="43"/>
      <c r="AL448" s="43"/>
      <c r="AM448" s="43"/>
      <c r="AN448" s="43"/>
      <c r="AO448" s="43"/>
      <c r="AP448" s="43"/>
      <c r="AQ448" s="43"/>
      <c r="AR448" s="43"/>
      <c r="AS448" s="43"/>
      <c r="AT448" s="43"/>
    </row>
    <row r="449" spans="1:46" ht="12.75" customHeight="1" x14ac:dyDescent="0.2">
      <c r="A449" s="43"/>
      <c r="B449" s="43"/>
      <c r="C449" s="43"/>
      <c r="D449" s="107"/>
      <c r="E449" s="145"/>
      <c r="F449" s="145"/>
      <c r="G449" s="145"/>
      <c r="H449" s="145"/>
      <c r="I449" s="145"/>
      <c r="J449" s="145"/>
      <c r="K449" s="43"/>
      <c r="L449" s="43"/>
      <c r="M449" s="43"/>
      <c r="N449" s="43"/>
      <c r="O449" s="43"/>
      <c r="P449" s="43"/>
      <c r="Q449" s="43"/>
      <c r="R449" s="43"/>
      <c r="S449" s="43"/>
      <c r="T449" s="43"/>
      <c r="U449" s="43"/>
      <c r="V449" s="43"/>
      <c r="W449" s="43"/>
      <c r="X449" s="43"/>
      <c r="Y449" s="43"/>
      <c r="Z449" s="43"/>
      <c r="AA449" s="43"/>
      <c r="AB449" s="43"/>
      <c r="AC449" s="43"/>
      <c r="AD449" s="43"/>
      <c r="AE449" s="43"/>
      <c r="AF449" s="43"/>
      <c r="AG449" s="43"/>
      <c r="AH449" s="43"/>
      <c r="AI449" s="43"/>
      <c r="AJ449" s="43"/>
      <c r="AK449" s="43"/>
      <c r="AL449" s="43"/>
      <c r="AM449" s="43"/>
      <c r="AN449" s="43"/>
      <c r="AO449" s="43"/>
      <c r="AP449" s="43"/>
      <c r="AQ449" s="43"/>
      <c r="AR449" s="43"/>
      <c r="AS449" s="43"/>
      <c r="AT449" s="43"/>
    </row>
    <row r="450" spans="1:46" ht="12.75" customHeight="1" x14ac:dyDescent="0.2">
      <c r="A450" s="43"/>
      <c r="B450" s="43"/>
      <c r="C450" s="43"/>
      <c r="D450" s="107"/>
      <c r="E450" s="145"/>
      <c r="F450" s="145"/>
      <c r="G450" s="145"/>
      <c r="H450" s="145"/>
      <c r="I450" s="145"/>
      <c r="J450" s="145"/>
      <c r="K450" s="43"/>
      <c r="L450" s="43"/>
      <c r="M450" s="43"/>
      <c r="N450" s="43"/>
      <c r="O450" s="43"/>
      <c r="P450" s="43"/>
      <c r="Q450" s="43"/>
      <c r="R450" s="43"/>
      <c r="S450" s="43"/>
      <c r="T450" s="43"/>
      <c r="U450" s="43"/>
      <c r="V450" s="43"/>
      <c r="W450" s="43"/>
      <c r="X450" s="43"/>
      <c r="Y450" s="43"/>
      <c r="Z450" s="43"/>
      <c r="AA450" s="43"/>
      <c r="AB450" s="43"/>
      <c r="AC450" s="43"/>
      <c r="AD450" s="43"/>
      <c r="AE450" s="43"/>
      <c r="AF450" s="43"/>
      <c r="AG450" s="43"/>
      <c r="AH450" s="43"/>
      <c r="AI450" s="43"/>
      <c r="AJ450" s="43"/>
      <c r="AK450" s="43"/>
      <c r="AL450" s="43"/>
      <c r="AM450" s="43"/>
      <c r="AN450" s="43"/>
      <c r="AO450" s="43"/>
      <c r="AP450" s="43"/>
      <c r="AQ450" s="43"/>
      <c r="AR450" s="43"/>
      <c r="AS450" s="43"/>
      <c r="AT450" s="43"/>
    </row>
    <row r="451" spans="1:46" ht="12.75" customHeight="1" x14ac:dyDescent="0.2">
      <c r="A451" s="43"/>
      <c r="B451" s="43"/>
      <c r="C451" s="43"/>
      <c r="D451" s="107"/>
      <c r="E451" s="145"/>
      <c r="F451" s="145"/>
      <c r="G451" s="145"/>
      <c r="H451" s="145"/>
      <c r="I451" s="145"/>
      <c r="J451" s="145"/>
      <c r="K451" s="43"/>
      <c r="L451" s="43"/>
      <c r="M451" s="43"/>
      <c r="N451" s="43"/>
      <c r="O451" s="43"/>
      <c r="P451" s="43"/>
      <c r="Q451" s="43"/>
      <c r="R451" s="43"/>
      <c r="S451" s="43"/>
      <c r="T451" s="43"/>
      <c r="U451" s="43"/>
      <c r="V451" s="43"/>
      <c r="W451" s="43"/>
      <c r="X451" s="43"/>
      <c r="Y451" s="43"/>
      <c r="Z451" s="43"/>
      <c r="AA451" s="43"/>
      <c r="AB451" s="43"/>
      <c r="AC451" s="43"/>
      <c r="AD451" s="43"/>
      <c r="AE451" s="43"/>
      <c r="AF451" s="43"/>
      <c r="AG451" s="43"/>
      <c r="AH451" s="43"/>
      <c r="AI451" s="43"/>
      <c r="AJ451" s="43"/>
      <c r="AK451" s="43"/>
      <c r="AL451" s="43"/>
      <c r="AM451" s="43"/>
      <c r="AN451" s="43"/>
      <c r="AO451" s="43"/>
      <c r="AP451" s="43"/>
      <c r="AQ451" s="43"/>
      <c r="AR451" s="43"/>
      <c r="AS451" s="43"/>
      <c r="AT451" s="43"/>
    </row>
    <row r="452" spans="1:46" ht="12.75" customHeight="1" x14ac:dyDescent="0.2">
      <c r="A452" s="43"/>
      <c r="B452" s="43"/>
      <c r="C452" s="43"/>
      <c r="D452" s="107"/>
      <c r="E452" s="145"/>
      <c r="F452" s="145"/>
      <c r="G452" s="145"/>
      <c r="H452" s="145"/>
      <c r="I452" s="145"/>
      <c r="J452" s="145"/>
      <c r="K452" s="43"/>
      <c r="L452" s="43"/>
      <c r="M452" s="43"/>
      <c r="N452" s="43"/>
      <c r="O452" s="43"/>
      <c r="P452" s="43"/>
      <c r="Q452" s="43"/>
      <c r="R452" s="43"/>
      <c r="S452" s="43"/>
      <c r="T452" s="43"/>
      <c r="U452" s="43"/>
      <c r="V452" s="43"/>
      <c r="W452" s="43"/>
      <c r="X452" s="43"/>
      <c r="Y452" s="43"/>
      <c r="Z452" s="43"/>
      <c r="AA452" s="43"/>
      <c r="AB452" s="43"/>
      <c r="AC452" s="43"/>
      <c r="AD452" s="43"/>
      <c r="AE452" s="43"/>
      <c r="AF452" s="43"/>
      <c r="AG452" s="43"/>
      <c r="AH452" s="43"/>
      <c r="AI452" s="43"/>
      <c r="AJ452" s="43"/>
      <c r="AK452" s="43"/>
      <c r="AL452" s="43"/>
      <c r="AM452" s="43"/>
      <c r="AN452" s="43"/>
      <c r="AO452" s="43"/>
      <c r="AP452" s="43"/>
      <c r="AQ452" s="43"/>
      <c r="AR452" s="43"/>
      <c r="AS452" s="43"/>
      <c r="AT452" s="43"/>
    </row>
    <row r="453" spans="1:46" ht="12.75" customHeight="1" x14ac:dyDescent="0.2">
      <c r="A453" s="43"/>
      <c r="B453" s="43"/>
      <c r="C453" s="43"/>
      <c r="D453" s="107"/>
      <c r="E453" s="145"/>
      <c r="F453" s="145"/>
      <c r="G453" s="145"/>
      <c r="H453" s="145"/>
      <c r="I453" s="145"/>
      <c r="J453" s="145"/>
      <c r="K453" s="43"/>
      <c r="L453" s="43"/>
      <c r="M453" s="43"/>
      <c r="N453" s="43"/>
      <c r="O453" s="43"/>
      <c r="P453" s="43"/>
      <c r="Q453" s="43"/>
      <c r="R453" s="43"/>
      <c r="S453" s="43"/>
      <c r="T453" s="43"/>
      <c r="U453" s="43"/>
      <c r="V453" s="43"/>
      <c r="W453" s="43"/>
      <c r="X453" s="43"/>
      <c r="Y453" s="43"/>
      <c r="Z453" s="43"/>
      <c r="AA453" s="43"/>
      <c r="AB453" s="43"/>
      <c r="AC453" s="43"/>
      <c r="AD453" s="43"/>
      <c r="AE453" s="43"/>
      <c r="AF453" s="43"/>
      <c r="AG453" s="43"/>
      <c r="AH453" s="43"/>
      <c r="AI453" s="43"/>
      <c r="AJ453" s="43"/>
      <c r="AK453" s="43"/>
      <c r="AL453" s="43"/>
      <c r="AM453" s="43"/>
      <c r="AN453" s="43"/>
      <c r="AO453" s="43"/>
      <c r="AP453" s="43"/>
      <c r="AQ453" s="43"/>
      <c r="AR453" s="43"/>
      <c r="AS453" s="43"/>
      <c r="AT453" s="43"/>
    </row>
    <row r="454" spans="1:46" ht="12.75" customHeight="1" x14ac:dyDescent="0.2">
      <c r="A454" s="43"/>
      <c r="B454" s="43"/>
      <c r="C454" s="43"/>
      <c r="D454" s="107"/>
      <c r="E454" s="145"/>
      <c r="F454" s="145"/>
      <c r="G454" s="145"/>
      <c r="H454" s="145"/>
      <c r="I454" s="145"/>
      <c r="J454" s="145"/>
      <c r="K454" s="43"/>
      <c r="L454" s="43"/>
      <c r="M454" s="43"/>
      <c r="N454" s="43"/>
      <c r="O454" s="43"/>
      <c r="P454" s="43"/>
      <c r="Q454" s="43"/>
      <c r="R454" s="43"/>
      <c r="S454" s="43"/>
      <c r="T454" s="43"/>
      <c r="U454" s="43"/>
      <c r="V454" s="43"/>
      <c r="W454" s="43"/>
      <c r="X454" s="43"/>
      <c r="Y454" s="43"/>
      <c r="Z454" s="43"/>
      <c r="AA454" s="43"/>
      <c r="AB454" s="43"/>
      <c r="AC454" s="43"/>
      <c r="AD454" s="43"/>
      <c r="AE454" s="43"/>
      <c r="AF454" s="43"/>
      <c r="AG454" s="43"/>
      <c r="AH454" s="43"/>
      <c r="AI454" s="43"/>
      <c r="AJ454" s="43"/>
      <c r="AK454" s="43"/>
      <c r="AL454" s="43"/>
      <c r="AM454" s="43"/>
      <c r="AN454" s="43"/>
      <c r="AO454" s="43"/>
      <c r="AP454" s="43"/>
      <c r="AQ454" s="43"/>
      <c r="AR454" s="43"/>
      <c r="AS454" s="43"/>
      <c r="AT454" s="43"/>
    </row>
    <row r="455" spans="1:46" ht="12.75" customHeight="1" x14ac:dyDescent="0.2">
      <c r="A455" s="43"/>
      <c r="B455" s="43"/>
      <c r="C455" s="43"/>
      <c r="D455" s="107"/>
      <c r="E455" s="145"/>
      <c r="F455" s="145"/>
      <c r="G455" s="145"/>
      <c r="H455" s="145"/>
      <c r="I455" s="145"/>
      <c r="J455" s="145"/>
      <c r="K455" s="43"/>
      <c r="L455" s="43"/>
      <c r="M455" s="43"/>
      <c r="N455" s="43"/>
      <c r="O455" s="43"/>
      <c r="P455" s="43"/>
      <c r="Q455" s="43"/>
      <c r="R455" s="43"/>
      <c r="S455" s="43"/>
      <c r="T455" s="43"/>
      <c r="U455" s="43"/>
      <c r="V455" s="43"/>
      <c r="W455" s="43"/>
      <c r="X455" s="43"/>
      <c r="Y455" s="43"/>
      <c r="Z455" s="43"/>
      <c r="AA455" s="43"/>
      <c r="AB455" s="43"/>
      <c r="AC455" s="43"/>
      <c r="AD455" s="43"/>
      <c r="AE455" s="43"/>
      <c r="AF455" s="43"/>
      <c r="AG455" s="43"/>
      <c r="AH455" s="43"/>
      <c r="AI455" s="43"/>
      <c r="AJ455" s="43"/>
      <c r="AK455" s="43"/>
      <c r="AL455" s="43"/>
      <c r="AM455" s="43"/>
      <c r="AN455" s="43"/>
      <c r="AO455" s="43"/>
      <c r="AP455" s="43"/>
      <c r="AQ455" s="43"/>
      <c r="AR455" s="43"/>
      <c r="AS455" s="43"/>
      <c r="AT455" s="43"/>
    </row>
    <row r="456" spans="1:46" ht="12.75" customHeight="1" x14ac:dyDescent="0.2">
      <c r="A456" s="43"/>
      <c r="B456" s="43"/>
      <c r="C456" s="43"/>
      <c r="D456" s="107"/>
      <c r="E456" s="145"/>
      <c r="F456" s="145"/>
      <c r="G456" s="145"/>
      <c r="H456" s="145"/>
      <c r="I456" s="145"/>
      <c r="J456" s="145"/>
      <c r="K456" s="43"/>
      <c r="L456" s="43"/>
      <c r="M456" s="43"/>
      <c r="N456" s="43"/>
      <c r="O456" s="43"/>
      <c r="P456" s="43"/>
      <c r="Q456" s="43"/>
      <c r="R456" s="43"/>
      <c r="S456" s="43"/>
      <c r="T456" s="43"/>
      <c r="U456" s="43"/>
      <c r="V456" s="43"/>
      <c r="W456" s="43"/>
      <c r="X456" s="43"/>
      <c r="Y456" s="43"/>
      <c r="Z456" s="43"/>
      <c r="AA456" s="43"/>
      <c r="AB456" s="43"/>
      <c r="AC456" s="43"/>
      <c r="AD456" s="43"/>
      <c r="AE456" s="43"/>
      <c r="AF456" s="43"/>
      <c r="AG456" s="43"/>
      <c r="AH456" s="43"/>
      <c r="AI456" s="43"/>
      <c r="AJ456" s="43"/>
      <c r="AK456" s="43"/>
      <c r="AL456" s="43"/>
      <c r="AM456" s="43"/>
      <c r="AN456" s="43"/>
      <c r="AO456" s="43"/>
      <c r="AP456" s="43"/>
      <c r="AQ456" s="43"/>
      <c r="AR456" s="43"/>
      <c r="AS456" s="43"/>
      <c r="AT456" s="43"/>
    </row>
    <row r="457" spans="1:46" ht="12.75" customHeight="1" x14ac:dyDescent="0.2">
      <c r="A457" s="43"/>
      <c r="B457" s="43"/>
      <c r="C457" s="43"/>
      <c r="D457" s="107"/>
      <c r="E457" s="145"/>
      <c r="F457" s="145"/>
      <c r="G457" s="145"/>
      <c r="H457" s="145"/>
      <c r="I457" s="145"/>
      <c r="J457" s="145"/>
      <c r="K457" s="43"/>
      <c r="L457" s="43"/>
      <c r="M457" s="43"/>
      <c r="N457" s="43"/>
      <c r="O457" s="43"/>
      <c r="P457" s="43"/>
      <c r="Q457" s="43"/>
      <c r="R457" s="43"/>
      <c r="S457" s="43"/>
      <c r="T457" s="43"/>
      <c r="U457" s="43"/>
      <c r="V457" s="43"/>
      <c r="W457" s="43"/>
      <c r="X457" s="43"/>
      <c r="Y457" s="43"/>
      <c r="Z457" s="43"/>
      <c r="AA457" s="43"/>
      <c r="AB457" s="43"/>
      <c r="AC457" s="43"/>
      <c r="AD457" s="43"/>
      <c r="AE457" s="43"/>
      <c r="AF457" s="43"/>
      <c r="AG457" s="43"/>
      <c r="AH457" s="43"/>
      <c r="AI457" s="43"/>
      <c r="AJ457" s="43"/>
      <c r="AK457" s="43"/>
      <c r="AL457" s="43"/>
      <c r="AM457" s="43"/>
      <c r="AN457" s="43"/>
      <c r="AO457" s="43"/>
      <c r="AP457" s="43"/>
      <c r="AQ457" s="43"/>
      <c r="AR457" s="43"/>
      <c r="AS457" s="43"/>
      <c r="AT457" s="43"/>
    </row>
    <row r="458" spans="1:46" ht="12.75" customHeight="1" x14ac:dyDescent="0.2">
      <c r="A458" s="43"/>
      <c r="B458" s="43"/>
      <c r="C458" s="43"/>
      <c r="D458" s="107"/>
      <c r="E458" s="145"/>
      <c r="F458" s="145"/>
      <c r="G458" s="145"/>
      <c r="H458" s="145"/>
      <c r="I458" s="145"/>
      <c r="J458" s="145"/>
      <c r="K458" s="43"/>
      <c r="L458" s="43"/>
      <c r="M458" s="43"/>
      <c r="N458" s="43"/>
      <c r="O458" s="43"/>
      <c r="P458" s="43"/>
      <c r="Q458" s="43"/>
      <c r="R458" s="43"/>
      <c r="S458" s="43"/>
      <c r="T458" s="43"/>
      <c r="U458" s="43"/>
      <c r="V458" s="43"/>
      <c r="W458" s="43"/>
      <c r="X458" s="43"/>
      <c r="Y458" s="43"/>
      <c r="Z458" s="43"/>
      <c r="AA458" s="43"/>
      <c r="AB458" s="43"/>
      <c r="AC458" s="43"/>
      <c r="AD458" s="43"/>
      <c r="AE458" s="43"/>
      <c r="AF458" s="43"/>
      <c r="AG458" s="43"/>
      <c r="AH458" s="43"/>
      <c r="AI458" s="43"/>
      <c r="AJ458" s="43"/>
      <c r="AK458" s="43"/>
      <c r="AL458" s="43"/>
      <c r="AM458" s="43"/>
      <c r="AN458" s="43"/>
      <c r="AO458" s="43"/>
      <c r="AP458" s="43"/>
      <c r="AQ458" s="43"/>
      <c r="AR458" s="43"/>
      <c r="AS458" s="43"/>
      <c r="AT458" s="43"/>
    </row>
    <row r="459" spans="1:46" ht="12.75" customHeight="1" x14ac:dyDescent="0.2">
      <c r="A459" s="43"/>
      <c r="B459" s="43"/>
      <c r="C459" s="43"/>
      <c r="D459" s="107"/>
      <c r="E459" s="145"/>
      <c r="F459" s="145"/>
      <c r="G459" s="145"/>
      <c r="H459" s="145"/>
      <c r="I459" s="145"/>
      <c r="J459" s="145"/>
      <c r="K459" s="43"/>
      <c r="L459" s="43"/>
      <c r="M459" s="43"/>
      <c r="N459" s="43"/>
      <c r="O459" s="43"/>
      <c r="P459" s="43"/>
      <c r="Q459" s="43"/>
      <c r="R459" s="43"/>
      <c r="S459" s="43"/>
      <c r="T459" s="43"/>
      <c r="U459" s="43"/>
      <c r="V459" s="43"/>
      <c r="W459" s="43"/>
      <c r="X459" s="43"/>
      <c r="Y459" s="43"/>
      <c r="Z459" s="43"/>
      <c r="AA459" s="43"/>
      <c r="AB459" s="43"/>
      <c r="AC459" s="43"/>
      <c r="AD459" s="43"/>
      <c r="AE459" s="43"/>
      <c r="AF459" s="43"/>
      <c r="AG459" s="43"/>
      <c r="AH459" s="43"/>
      <c r="AI459" s="43"/>
      <c r="AJ459" s="43"/>
      <c r="AK459" s="43"/>
      <c r="AL459" s="43"/>
      <c r="AM459" s="43"/>
      <c r="AN459" s="43"/>
      <c r="AO459" s="43"/>
      <c r="AP459" s="43"/>
      <c r="AQ459" s="43"/>
      <c r="AR459" s="43"/>
      <c r="AS459" s="43"/>
      <c r="AT459" s="43"/>
    </row>
    <row r="460" spans="1:46" ht="12.75" customHeight="1" x14ac:dyDescent="0.2">
      <c r="A460" s="43"/>
      <c r="B460" s="43"/>
      <c r="C460" s="43"/>
      <c r="D460" s="107"/>
      <c r="E460" s="145"/>
      <c r="F460" s="145"/>
      <c r="G460" s="145"/>
      <c r="H460" s="145"/>
      <c r="I460" s="145"/>
      <c r="J460" s="145"/>
      <c r="K460" s="43"/>
      <c r="L460" s="43"/>
      <c r="M460" s="43"/>
      <c r="N460" s="43"/>
      <c r="O460" s="43"/>
      <c r="P460" s="43"/>
      <c r="Q460" s="43"/>
      <c r="R460" s="43"/>
      <c r="S460" s="43"/>
      <c r="T460" s="43"/>
      <c r="U460" s="43"/>
      <c r="V460" s="43"/>
      <c r="W460" s="43"/>
      <c r="X460" s="43"/>
      <c r="Y460" s="43"/>
      <c r="Z460" s="43"/>
      <c r="AA460" s="43"/>
      <c r="AB460" s="43"/>
      <c r="AC460" s="43"/>
      <c r="AD460" s="43"/>
      <c r="AE460" s="43"/>
      <c r="AF460" s="43"/>
      <c r="AG460" s="43"/>
      <c r="AH460" s="43"/>
      <c r="AI460" s="43"/>
      <c r="AJ460" s="43"/>
      <c r="AK460" s="43"/>
      <c r="AL460" s="43"/>
      <c r="AM460" s="43"/>
      <c r="AN460" s="43"/>
      <c r="AO460" s="43"/>
      <c r="AP460" s="43"/>
      <c r="AQ460" s="43"/>
      <c r="AR460" s="43"/>
      <c r="AS460" s="43"/>
      <c r="AT460" s="43"/>
    </row>
    <row r="461" spans="1:46" ht="12.75" customHeight="1" x14ac:dyDescent="0.2">
      <c r="A461" s="43"/>
      <c r="B461" s="43"/>
      <c r="C461" s="43"/>
      <c r="D461" s="107"/>
      <c r="E461" s="145"/>
      <c r="F461" s="145"/>
      <c r="G461" s="145"/>
      <c r="H461" s="145"/>
      <c r="I461" s="145"/>
      <c r="J461" s="145"/>
      <c r="K461" s="43"/>
      <c r="L461" s="43"/>
      <c r="M461" s="43"/>
      <c r="N461" s="43"/>
      <c r="O461" s="43"/>
      <c r="P461" s="43"/>
      <c r="Q461" s="43"/>
      <c r="R461" s="43"/>
      <c r="S461" s="43"/>
      <c r="T461" s="43"/>
      <c r="U461" s="43"/>
      <c r="V461" s="43"/>
      <c r="W461" s="43"/>
      <c r="X461" s="43"/>
      <c r="Y461" s="43"/>
      <c r="Z461" s="43"/>
      <c r="AA461" s="43"/>
      <c r="AB461" s="43"/>
      <c r="AC461" s="43"/>
      <c r="AD461" s="43"/>
      <c r="AE461" s="43"/>
      <c r="AF461" s="43"/>
      <c r="AG461" s="43"/>
      <c r="AH461" s="43"/>
      <c r="AI461" s="43"/>
      <c r="AJ461" s="43"/>
      <c r="AK461" s="43"/>
      <c r="AL461" s="43"/>
      <c r="AM461" s="43"/>
      <c r="AN461" s="43"/>
      <c r="AO461" s="43"/>
      <c r="AP461" s="43"/>
      <c r="AQ461" s="43"/>
      <c r="AR461" s="43"/>
      <c r="AS461" s="43"/>
      <c r="AT461" s="43"/>
    </row>
    <row r="462" spans="1:46" ht="12.75" customHeight="1" x14ac:dyDescent="0.2">
      <c r="A462" s="43"/>
      <c r="B462" s="43"/>
      <c r="C462" s="43"/>
      <c r="D462" s="107"/>
      <c r="E462" s="145"/>
      <c r="F462" s="145"/>
      <c r="G462" s="145"/>
      <c r="H462" s="145"/>
      <c r="I462" s="145"/>
      <c r="J462" s="145"/>
      <c r="K462" s="43"/>
      <c r="L462" s="43"/>
      <c r="M462" s="43"/>
      <c r="N462" s="43"/>
      <c r="O462" s="43"/>
      <c r="P462" s="43"/>
      <c r="Q462" s="43"/>
      <c r="R462" s="43"/>
      <c r="S462" s="43"/>
      <c r="T462" s="43"/>
      <c r="U462" s="43"/>
      <c r="V462" s="43"/>
      <c r="W462" s="43"/>
      <c r="X462" s="43"/>
      <c r="Y462" s="43"/>
      <c r="Z462" s="43"/>
      <c r="AA462" s="43"/>
      <c r="AB462" s="43"/>
      <c r="AC462" s="43"/>
      <c r="AD462" s="43"/>
      <c r="AE462" s="43"/>
      <c r="AF462" s="43"/>
      <c r="AG462" s="43"/>
      <c r="AH462" s="43"/>
      <c r="AI462" s="43"/>
      <c r="AJ462" s="43"/>
      <c r="AK462" s="43"/>
      <c r="AL462" s="43"/>
      <c r="AM462" s="43"/>
      <c r="AN462" s="43"/>
      <c r="AO462" s="43"/>
      <c r="AP462" s="43"/>
      <c r="AQ462" s="43"/>
      <c r="AR462" s="43"/>
      <c r="AS462" s="43"/>
      <c r="AT462" s="43"/>
    </row>
    <row r="463" spans="1:46" ht="12.75" customHeight="1" x14ac:dyDescent="0.2">
      <c r="A463" s="43"/>
      <c r="B463" s="43"/>
      <c r="C463" s="43"/>
      <c r="D463" s="107"/>
      <c r="E463" s="145"/>
      <c r="F463" s="145"/>
      <c r="G463" s="145"/>
      <c r="H463" s="145"/>
      <c r="I463" s="145"/>
      <c r="J463" s="145"/>
      <c r="K463" s="43"/>
      <c r="L463" s="43"/>
      <c r="M463" s="43"/>
      <c r="N463" s="43"/>
      <c r="O463" s="43"/>
      <c r="P463" s="43"/>
      <c r="Q463" s="43"/>
      <c r="R463" s="43"/>
      <c r="S463" s="43"/>
      <c r="T463" s="43"/>
      <c r="U463" s="43"/>
      <c r="V463" s="43"/>
      <c r="W463" s="43"/>
      <c r="X463" s="43"/>
      <c r="Y463" s="43"/>
      <c r="Z463" s="43"/>
      <c r="AA463" s="43"/>
      <c r="AB463" s="43"/>
      <c r="AC463" s="43"/>
      <c r="AD463" s="43"/>
      <c r="AE463" s="43"/>
      <c r="AF463" s="43"/>
      <c r="AG463" s="43"/>
      <c r="AH463" s="43"/>
      <c r="AI463" s="43"/>
      <c r="AJ463" s="43"/>
      <c r="AK463" s="43"/>
      <c r="AL463" s="43"/>
      <c r="AM463" s="43"/>
      <c r="AN463" s="43"/>
      <c r="AO463" s="43"/>
      <c r="AP463" s="43"/>
      <c r="AQ463" s="43"/>
      <c r="AR463" s="43"/>
      <c r="AS463" s="43"/>
      <c r="AT463" s="43"/>
    </row>
    <row r="464" spans="1:46" ht="12.75" customHeight="1" x14ac:dyDescent="0.2">
      <c r="A464" s="43"/>
      <c r="B464" s="43"/>
      <c r="C464" s="43"/>
      <c r="D464" s="107"/>
      <c r="E464" s="145"/>
      <c r="F464" s="145"/>
      <c r="G464" s="145"/>
      <c r="H464" s="145"/>
      <c r="I464" s="145"/>
      <c r="J464" s="145"/>
      <c r="K464" s="43"/>
      <c r="L464" s="43"/>
      <c r="M464" s="43"/>
      <c r="N464" s="43"/>
      <c r="O464" s="43"/>
      <c r="P464" s="43"/>
      <c r="Q464" s="43"/>
      <c r="R464" s="43"/>
      <c r="S464" s="43"/>
      <c r="T464" s="43"/>
      <c r="U464" s="43"/>
      <c r="V464" s="43"/>
      <c r="W464" s="43"/>
      <c r="X464" s="43"/>
      <c r="Y464" s="43"/>
      <c r="Z464" s="43"/>
      <c r="AA464" s="43"/>
      <c r="AB464" s="43"/>
      <c r="AC464" s="43"/>
      <c r="AD464" s="43"/>
      <c r="AE464" s="43"/>
      <c r="AF464" s="43"/>
      <c r="AG464" s="43"/>
      <c r="AH464" s="43"/>
      <c r="AI464" s="43"/>
      <c r="AJ464" s="43"/>
      <c r="AK464" s="43"/>
      <c r="AL464" s="43"/>
      <c r="AM464" s="43"/>
      <c r="AN464" s="43"/>
      <c r="AO464" s="43"/>
      <c r="AP464" s="43"/>
      <c r="AQ464" s="43"/>
      <c r="AR464" s="43"/>
      <c r="AS464" s="43"/>
      <c r="AT464" s="43"/>
    </row>
    <row r="465" spans="1:46" ht="12.75" customHeight="1" x14ac:dyDescent="0.2">
      <c r="A465" s="43"/>
      <c r="B465" s="43"/>
      <c r="C465" s="43"/>
      <c r="D465" s="107"/>
      <c r="E465" s="145"/>
      <c r="F465" s="145"/>
      <c r="G465" s="145"/>
      <c r="H465" s="145"/>
      <c r="I465" s="145"/>
      <c r="J465" s="145"/>
      <c r="K465" s="43"/>
      <c r="L465" s="43"/>
      <c r="M465" s="43"/>
      <c r="N465" s="43"/>
      <c r="O465" s="43"/>
      <c r="P465" s="43"/>
      <c r="Q465" s="43"/>
      <c r="R465" s="43"/>
      <c r="S465" s="43"/>
      <c r="T465" s="43"/>
      <c r="U465" s="43"/>
      <c r="V465" s="43"/>
      <c r="W465" s="43"/>
      <c r="X465" s="43"/>
      <c r="Y465" s="43"/>
      <c r="Z465" s="43"/>
      <c r="AA465" s="43"/>
      <c r="AB465" s="43"/>
      <c r="AC465" s="43"/>
      <c r="AD465" s="43"/>
      <c r="AE465" s="43"/>
      <c r="AF465" s="43"/>
      <c r="AG465" s="43"/>
      <c r="AH465" s="43"/>
      <c r="AI465" s="43"/>
      <c r="AJ465" s="43"/>
      <c r="AK465" s="43"/>
      <c r="AL465" s="43"/>
      <c r="AM465" s="43"/>
      <c r="AN465" s="43"/>
      <c r="AO465" s="43"/>
      <c r="AP465" s="43"/>
      <c r="AQ465" s="43"/>
      <c r="AR465" s="43"/>
      <c r="AS465" s="43"/>
      <c r="AT465" s="43"/>
    </row>
    <row r="466" spans="1:46" ht="12.75" customHeight="1" x14ac:dyDescent="0.2">
      <c r="A466" s="43"/>
      <c r="B466" s="43"/>
      <c r="C466" s="43"/>
      <c r="D466" s="107"/>
      <c r="E466" s="145"/>
      <c r="F466" s="145"/>
      <c r="G466" s="145"/>
      <c r="H466" s="145"/>
      <c r="I466" s="145"/>
      <c r="J466" s="145"/>
      <c r="K466" s="43"/>
      <c r="L466" s="43"/>
      <c r="M466" s="43"/>
      <c r="N466" s="43"/>
      <c r="O466" s="43"/>
      <c r="P466" s="43"/>
      <c r="Q466" s="43"/>
      <c r="R466" s="43"/>
      <c r="S466" s="43"/>
      <c r="T466" s="43"/>
      <c r="U466" s="43"/>
      <c r="V466" s="43"/>
      <c r="W466" s="43"/>
      <c r="X466" s="43"/>
      <c r="Y466" s="43"/>
      <c r="Z466" s="43"/>
      <c r="AA466" s="43"/>
      <c r="AB466" s="43"/>
      <c r="AC466" s="43"/>
      <c r="AD466" s="43"/>
      <c r="AE466" s="43"/>
      <c r="AF466" s="43"/>
      <c r="AG466" s="43"/>
      <c r="AH466" s="43"/>
      <c r="AI466" s="43"/>
      <c r="AJ466" s="43"/>
      <c r="AK466" s="43"/>
      <c r="AL466" s="43"/>
      <c r="AM466" s="43"/>
      <c r="AN466" s="43"/>
      <c r="AO466" s="43"/>
      <c r="AP466" s="43"/>
      <c r="AQ466" s="43"/>
      <c r="AR466" s="43"/>
      <c r="AS466" s="43"/>
      <c r="AT466" s="43"/>
    </row>
    <row r="467" spans="1:46" ht="12.75" customHeight="1" x14ac:dyDescent="0.2">
      <c r="A467" s="43"/>
      <c r="B467" s="43"/>
      <c r="C467" s="43"/>
      <c r="D467" s="107"/>
      <c r="E467" s="145"/>
      <c r="F467" s="145"/>
      <c r="G467" s="145"/>
      <c r="H467" s="145"/>
      <c r="I467" s="145"/>
      <c r="J467" s="145"/>
      <c r="K467" s="43"/>
      <c r="L467" s="43"/>
      <c r="M467" s="43"/>
      <c r="N467" s="43"/>
      <c r="O467" s="43"/>
      <c r="P467" s="43"/>
      <c r="Q467" s="43"/>
      <c r="R467" s="43"/>
      <c r="S467" s="43"/>
      <c r="T467" s="43"/>
      <c r="U467" s="43"/>
      <c r="V467" s="43"/>
      <c r="W467" s="43"/>
      <c r="X467" s="43"/>
      <c r="Y467" s="43"/>
      <c r="Z467" s="43"/>
      <c r="AA467" s="43"/>
      <c r="AB467" s="43"/>
      <c r="AC467" s="43"/>
      <c r="AD467" s="43"/>
      <c r="AE467" s="43"/>
      <c r="AF467" s="43"/>
      <c r="AG467" s="43"/>
      <c r="AH467" s="43"/>
      <c r="AI467" s="43"/>
      <c r="AJ467" s="43"/>
      <c r="AK467" s="43"/>
      <c r="AL467" s="43"/>
      <c r="AM467" s="43"/>
      <c r="AN467" s="43"/>
      <c r="AO467" s="43"/>
      <c r="AP467" s="43"/>
      <c r="AQ467" s="43"/>
      <c r="AR467" s="43"/>
      <c r="AS467" s="43"/>
      <c r="AT467" s="43"/>
    </row>
    <row r="468" spans="1:46" ht="12.75" customHeight="1" x14ac:dyDescent="0.2">
      <c r="A468" s="43"/>
      <c r="B468" s="43"/>
      <c r="C468" s="43"/>
      <c r="D468" s="107"/>
      <c r="E468" s="145"/>
      <c r="F468" s="145"/>
      <c r="G468" s="145"/>
      <c r="H468" s="145"/>
      <c r="I468" s="145"/>
      <c r="J468" s="145"/>
      <c r="K468" s="43"/>
      <c r="L468" s="43"/>
      <c r="M468" s="43"/>
      <c r="N468" s="43"/>
      <c r="O468" s="43"/>
      <c r="P468" s="43"/>
      <c r="Q468" s="43"/>
      <c r="R468" s="43"/>
      <c r="S468" s="43"/>
      <c r="T468" s="43"/>
      <c r="U468" s="43"/>
      <c r="V468" s="43"/>
      <c r="W468" s="43"/>
      <c r="X468" s="43"/>
      <c r="Y468" s="43"/>
      <c r="Z468" s="43"/>
      <c r="AA468" s="43"/>
      <c r="AB468" s="43"/>
      <c r="AC468" s="43"/>
      <c r="AD468" s="43"/>
      <c r="AE468" s="43"/>
      <c r="AF468" s="43"/>
      <c r="AG468" s="43"/>
      <c r="AH468" s="43"/>
      <c r="AI468" s="43"/>
      <c r="AJ468" s="43"/>
      <c r="AK468" s="43"/>
      <c r="AL468" s="43"/>
      <c r="AM468" s="43"/>
      <c r="AN468" s="43"/>
      <c r="AO468" s="43"/>
      <c r="AP468" s="43"/>
      <c r="AQ468" s="43"/>
      <c r="AR468" s="43"/>
      <c r="AS468" s="43"/>
      <c r="AT468" s="43"/>
    </row>
    <row r="469" spans="1:46" ht="12.75" customHeight="1" x14ac:dyDescent="0.2">
      <c r="A469" s="43"/>
      <c r="B469" s="43"/>
      <c r="C469" s="43"/>
      <c r="D469" s="107"/>
      <c r="E469" s="145"/>
      <c r="F469" s="145"/>
      <c r="G469" s="145"/>
      <c r="H469" s="145"/>
      <c r="I469" s="145"/>
      <c r="J469" s="145"/>
      <c r="K469" s="43"/>
      <c r="L469" s="43"/>
      <c r="M469" s="43"/>
      <c r="N469" s="43"/>
      <c r="O469" s="43"/>
      <c r="P469" s="43"/>
      <c r="Q469" s="43"/>
      <c r="R469" s="43"/>
      <c r="S469" s="43"/>
      <c r="T469" s="43"/>
      <c r="U469" s="43"/>
      <c r="V469" s="43"/>
      <c r="W469" s="43"/>
      <c r="X469" s="43"/>
      <c r="Y469" s="43"/>
      <c r="Z469" s="43"/>
      <c r="AA469" s="43"/>
      <c r="AB469" s="43"/>
      <c r="AC469" s="43"/>
      <c r="AD469" s="43"/>
      <c r="AE469" s="43"/>
      <c r="AF469" s="43"/>
      <c r="AG469" s="43"/>
      <c r="AH469" s="43"/>
      <c r="AI469" s="43"/>
      <c r="AJ469" s="43"/>
      <c r="AK469" s="43"/>
      <c r="AL469" s="43"/>
      <c r="AM469" s="43"/>
      <c r="AN469" s="43"/>
      <c r="AO469" s="43"/>
      <c r="AP469" s="43"/>
      <c r="AQ469" s="43"/>
      <c r="AR469" s="43"/>
      <c r="AS469" s="43"/>
      <c r="AT469" s="43"/>
    </row>
    <row r="470" spans="1:46" ht="12.75" customHeight="1" x14ac:dyDescent="0.2">
      <c r="A470" s="43"/>
      <c r="B470" s="43"/>
      <c r="C470" s="43"/>
      <c r="D470" s="107"/>
      <c r="E470" s="145"/>
      <c r="F470" s="145"/>
      <c r="G470" s="145"/>
      <c r="H470" s="145"/>
      <c r="I470" s="145"/>
      <c r="J470" s="145"/>
      <c r="K470" s="43"/>
      <c r="L470" s="43"/>
      <c r="M470" s="43"/>
      <c r="N470" s="43"/>
      <c r="O470" s="43"/>
      <c r="P470" s="43"/>
      <c r="Q470" s="43"/>
      <c r="R470" s="43"/>
      <c r="S470" s="43"/>
      <c r="T470" s="43"/>
      <c r="U470" s="43"/>
      <c r="V470" s="43"/>
      <c r="W470" s="43"/>
      <c r="X470" s="43"/>
      <c r="Y470" s="43"/>
      <c r="Z470" s="43"/>
      <c r="AA470" s="43"/>
      <c r="AB470" s="43"/>
      <c r="AC470" s="43"/>
      <c r="AD470" s="43"/>
      <c r="AE470" s="43"/>
      <c r="AF470" s="43"/>
      <c r="AG470" s="43"/>
      <c r="AH470" s="43"/>
      <c r="AI470" s="43"/>
      <c r="AJ470" s="43"/>
      <c r="AK470" s="43"/>
      <c r="AL470" s="43"/>
      <c r="AM470" s="43"/>
      <c r="AN470" s="43"/>
      <c r="AO470" s="43"/>
      <c r="AP470" s="43"/>
      <c r="AQ470" s="43"/>
      <c r="AR470" s="43"/>
      <c r="AS470" s="43"/>
      <c r="AT470" s="43"/>
    </row>
    <row r="471" spans="1:46" ht="12.75" customHeight="1" x14ac:dyDescent="0.2">
      <c r="A471" s="43"/>
      <c r="B471" s="43"/>
      <c r="C471" s="43"/>
      <c r="D471" s="107"/>
      <c r="E471" s="145"/>
      <c r="F471" s="145"/>
      <c r="G471" s="145"/>
      <c r="H471" s="145"/>
      <c r="I471" s="145"/>
      <c r="J471" s="145"/>
      <c r="K471" s="43"/>
      <c r="L471" s="43"/>
      <c r="M471" s="43"/>
      <c r="N471" s="43"/>
      <c r="O471" s="43"/>
      <c r="P471" s="43"/>
      <c r="Q471" s="43"/>
      <c r="R471" s="43"/>
      <c r="S471" s="43"/>
      <c r="T471" s="43"/>
      <c r="U471" s="43"/>
      <c r="V471" s="43"/>
      <c r="W471" s="43"/>
      <c r="X471" s="43"/>
      <c r="Y471" s="43"/>
      <c r="Z471" s="43"/>
      <c r="AA471" s="43"/>
      <c r="AB471" s="43"/>
      <c r="AC471" s="43"/>
      <c r="AD471" s="43"/>
      <c r="AE471" s="43"/>
      <c r="AF471" s="43"/>
      <c r="AG471" s="43"/>
      <c r="AH471" s="43"/>
      <c r="AI471" s="43"/>
      <c r="AJ471" s="43"/>
      <c r="AK471" s="43"/>
      <c r="AL471" s="43"/>
      <c r="AM471" s="43"/>
      <c r="AN471" s="43"/>
      <c r="AO471" s="43"/>
      <c r="AP471" s="43"/>
      <c r="AQ471" s="43"/>
      <c r="AR471" s="43"/>
      <c r="AS471" s="43"/>
      <c r="AT471" s="43"/>
    </row>
    <row r="472" spans="1:46" ht="12.75" customHeight="1" x14ac:dyDescent="0.2">
      <c r="A472" s="43"/>
      <c r="B472" s="43"/>
      <c r="C472" s="43"/>
      <c r="D472" s="107"/>
      <c r="E472" s="145"/>
      <c r="F472" s="145"/>
      <c r="G472" s="145"/>
      <c r="H472" s="145"/>
      <c r="I472" s="145"/>
      <c r="J472" s="145"/>
      <c r="K472" s="43"/>
      <c r="L472" s="43"/>
      <c r="M472" s="43"/>
      <c r="N472" s="43"/>
      <c r="O472" s="43"/>
      <c r="P472" s="43"/>
      <c r="Q472" s="43"/>
      <c r="R472" s="43"/>
      <c r="S472" s="43"/>
      <c r="T472" s="43"/>
      <c r="U472" s="43"/>
      <c r="V472" s="43"/>
      <c r="W472" s="43"/>
      <c r="X472" s="43"/>
      <c r="Y472" s="43"/>
      <c r="Z472" s="43"/>
      <c r="AA472" s="43"/>
      <c r="AB472" s="43"/>
      <c r="AC472" s="43"/>
      <c r="AD472" s="43"/>
      <c r="AE472" s="43"/>
      <c r="AF472" s="43"/>
      <c r="AG472" s="43"/>
      <c r="AH472" s="43"/>
      <c r="AI472" s="43"/>
      <c r="AJ472" s="43"/>
      <c r="AK472" s="43"/>
      <c r="AL472" s="43"/>
      <c r="AM472" s="43"/>
      <c r="AN472" s="43"/>
      <c r="AO472" s="43"/>
      <c r="AP472" s="43"/>
      <c r="AQ472" s="43"/>
      <c r="AR472" s="43"/>
      <c r="AS472" s="43"/>
      <c r="AT472" s="43"/>
    </row>
    <row r="473" spans="1:46" ht="12.75" customHeight="1" x14ac:dyDescent="0.2">
      <c r="A473" s="43"/>
      <c r="B473" s="43"/>
      <c r="C473" s="43"/>
      <c r="D473" s="107"/>
      <c r="E473" s="145"/>
      <c r="F473" s="145"/>
      <c r="G473" s="145"/>
      <c r="H473" s="145"/>
      <c r="I473" s="145"/>
      <c r="J473" s="145"/>
      <c r="K473" s="43"/>
      <c r="L473" s="43"/>
      <c r="M473" s="43"/>
      <c r="N473" s="43"/>
      <c r="O473" s="43"/>
      <c r="P473" s="43"/>
      <c r="Q473" s="43"/>
      <c r="R473" s="43"/>
      <c r="S473" s="43"/>
      <c r="T473" s="43"/>
      <c r="U473" s="43"/>
      <c r="V473" s="43"/>
      <c r="W473" s="43"/>
      <c r="X473" s="43"/>
      <c r="Y473" s="43"/>
      <c r="Z473" s="43"/>
      <c r="AA473" s="43"/>
      <c r="AB473" s="43"/>
      <c r="AC473" s="43"/>
      <c r="AD473" s="43"/>
      <c r="AE473" s="43"/>
      <c r="AF473" s="43"/>
      <c r="AG473" s="43"/>
      <c r="AH473" s="43"/>
      <c r="AI473" s="43"/>
      <c r="AJ473" s="43"/>
      <c r="AK473" s="43"/>
      <c r="AL473" s="43"/>
      <c r="AM473" s="43"/>
      <c r="AN473" s="43"/>
      <c r="AO473" s="43"/>
      <c r="AP473" s="43"/>
      <c r="AQ473" s="43"/>
      <c r="AR473" s="43"/>
      <c r="AS473" s="43"/>
      <c r="AT473" s="43"/>
    </row>
    <row r="474" spans="1:46" ht="12.75" customHeight="1" x14ac:dyDescent="0.2">
      <c r="A474" s="43"/>
      <c r="B474" s="43"/>
      <c r="C474" s="43"/>
      <c r="D474" s="107"/>
      <c r="E474" s="145"/>
      <c r="F474" s="145"/>
      <c r="G474" s="145"/>
      <c r="H474" s="145"/>
      <c r="I474" s="145"/>
      <c r="J474" s="145"/>
      <c r="K474" s="43"/>
      <c r="L474" s="43"/>
      <c r="M474" s="43"/>
      <c r="N474" s="43"/>
      <c r="O474" s="43"/>
      <c r="P474" s="43"/>
      <c r="Q474" s="43"/>
      <c r="R474" s="43"/>
      <c r="S474" s="43"/>
      <c r="T474" s="43"/>
      <c r="U474" s="43"/>
      <c r="V474" s="43"/>
      <c r="W474" s="43"/>
      <c r="X474" s="43"/>
      <c r="Y474" s="43"/>
      <c r="Z474" s="43"/>
      <c r="AA474" s="43"/>
      <c r="AB474" s="43"/>
      <c r="AC474" s="43"/>
      <c r="AD474" s="43"/>
      <c r="AE474" s="43"/>
      <c r="AF474" s="43"/>
      <c r="AG474" s="43"/>
      <c r="AH474" s="43"/>
      <c r="AI474" s="43"/>
      <c r="AJ474" s="43"/>
      <c r="AK474" s="43"/>
      <c r="AL474" s="43"/>
      <c r="AM474" s="43"/>
      <c r="AN474" s="43"/>
      <c r="AO474" s="43"/>
      <c r="AP474" s="43"/>
      <c r="AQ474" s="43"/>
      <c r="AR474" s="43"/>
      <c r="AS474" s="43"/>
      <c r="AT474" s="43"/>
    </row>
    <row r="475" spans="1:46" ht="12.75" customHeight="1" x14ac:dyDescent="0.2">
      <c r="A475" s="43"/>
      <c r="B475" s="43"/>
      <c r="C475" s="43"/>
      <c r="D475" s="107"/>
      <c r="E475" s="145"/>
      <c r="F475" s="145"/>
      <c r="G475" s="145"/>
      <c r="H475" s="145"/>
      <c r="I475" s="145"/>
      <c r="J475" s="145"/>
      <c r="K475" s="43"/>
      <c r="L475" s="43"/>
      <c r="M475" s="43"/>
      <c r="N475" s="43"/>
      <c r="O475" s="43"/>
      <c r="P475" s="43"/>
      <c r="Q475" s="43"/>
      <c r="R475" s="43"/>
      <c r="S475" s="43"/>
      <c r="T475" s="43"/>
      <c r="U475" s="43"/>
      <c r="V475" s="43"/>
      <c r="W475" s="43"/>
      <c r="X475" s="43"/>
      <c r="Y475" s="43"/>
      <c r="Z475" s="43"/>
      <c r="AA475" s="43"/>
      <c r="AB475" s="43"/>
      <c r="AC475" s="43"/>
      <c r="AD475" s="43"/>
      <c r="AE475" s="43"/>
      <c r="AF475" s="43"/>
      <c r="AG475" s="43"/>
      <c r="AH475" s="43"/>
      <c r="AI475" s="43"/>
      <c r="AJ475" s="43"/>
      <c r="AK475" s="43"/>
      <c r="AL475" s="43"/>
      <c r="AM475" s="43"/>
      <c r="AN475" s="43"/>
      <c r="AO475" s="43"/>
      <c r="AP475" s="43"/>
      <c r="AQ475" s="43"/>
      <c r="AR475" s="43"/>
      <c r="AS475" s="43"/>
      <c r="AT475" s="43"/>
    </row>
    <row r="476" spans="1:46" ht="12.75" customHeight="1" x14ac:dyDescent="0.2">
      <c r="A476" s="43"/>
      <c r="B476" s="43"/>
      <c r="C476" s="43"/>
      <c r="D476" s="107"/>
      <c r="E476" s="145"/>
      <c r="F476" s="145"/>
      <c r="G476" s="145"/>
      <c r="H476" s="145"/>
      <c r="I476" s="145"/>
      <c r="J476" s="145"/>
      <c r="K476" s="43"/>
      <c r="L476" s="43"/>
      <c r="M476" s="43"/>
      <c r="N476" s="43"/>
      <c r="O476" s="43"/>
      <c r="P476" s="43"/>
      <c r="Q476" s="43"/>
      <c r="R476" s="43"/>
      <c r="S476" s="43"/>
      <c r="T476" s="43"/>
      <c r="U476" s="43"/>
      <c r="V476" s="43"/>
      <c r="W476" s="43"/>
      <c r="X476" s="43"/>
      <c r="Y476" s="43"/>
      <c r="Z476" s="43"/>
      <c r="AA476" s="43"/>
      <c r="AB476" s="43"/>
      <c r="AC476" s="43"/>
      <c r="AD476" s="43"/>
      <c r="AE476" s="43"/>
      <c r="AF476" s="43"/>
      <c r="AG476" s="43"/>
      <c r="AH476" s="43"/>
      <c r="AI476" s="43"/>
      <c r="AJ476" s="43"/>
      <c r="AK476" s="43"/>
      <c r="AL476" s="43"/>
      <c r="AM476" s="43"/>
      <c r="AN476" s="43"/>
      <c r="AO476" s="43"/>
      <c r="AP476" s="43"/>
      <c r="AQ476" s="43"/>
      <c r="AR476" s="43"/>
      <c r="AS476" s="43"/>
      <c r="AT476" s="43"/>
    </row>
    <row r="477" spans="1:46" ht="12.75" customHeight="1" x14ac:dyDescent="0.2">
      <c r="A477" s="43"/>
      <c r="B477" s="43"/>
      <c r="C477" s="43"/>
      <c r="D477" s="107"/>
      <c r="E477" s="145"/>
      <c r="F477" s="145"/>
      <c r="G477" s="145"/>
      <c r="H477" s="145"/>
      <c r="I477" s="145"/>
      <c r="J477" s="145"/>
      <c r="K477" s="43"/>
      <c r="L477" s="43"/>
      <c r="M477" s="43"/>
      <c r="N477" s="43"/>
      <c r="O477" s="43"/>
      <c r="P477" s="43"/>
      <c r="Q477" s="43"/>
      <c r="R477" s="43"/>
      <c r="S477" s="43"/>
      <c r="T477" s="43"/>
      <c r="U477" s="43"/>
      <c r="V477" s="43"/>
      <c r="W477" s="43"/>
      <c r="X477" s="43"/>
      <c r="Y477" s="43"/>
      <c r="Z477" s="43"/>
      <c r="AA477" s="43"/>
      <c r="AB477" s="43"/>
      <c r="AC477" s="43"/>
      <c r="AD477" s="43"/>
      <c r="AE477" s="43"/>
      <c r="AF477" s="43"/>
      <c r="AG477" s="43"/>
      <c r="AH477" s="43"/>
      <c r="AI477" s="43"/>
      <c r="AJ477" s="43"/>
      <c r="AK477" s="43"/>
      <c r="AL477" s="43"/>
      <c r="AM477" s="43"/>
      <c r="AN477" s="43"/>
      <c r="AO477" s="43"/>
      <c r="AP477" s="43"/>
      <c r="AQ477" s="43"/>
      <c r="AR477" s="43"/>
      <c r="AS477" s="43"/>
      <c r="AT477" s="43"/>
    </row>
    <row r="478" spans="1:46" ht="12.75" customHeight="1" x14ac:dyDescent="0.2">
      <c r="A478" s="43"/>
      <c r="B478" s="43"/>
      <c r="C478" s="43"/>
      <c r="D478" s="107"/>
      <c r="E478" s="145"/>
      <c r="F478" s="145"/>
      <c r="G478" s="145"/>
      <c r="H478" s="145"/>
      <c r="I478" s="145"/>
      <c r="J478" s="145"/>
      <c r="K478" s="43"/>
      <c r="L478" s="43"/>
      <c r="M478" s="43"/>
      <c r="N478" s="43"/>
      <c r="O478" s="43"/>
      <c r="P478" s="43"/>
      <c r="Q478" s="43"/>
      <c r="R478" s="43"/>
      <c r="S478" s="43"/>
      <c r="T478" s="43"/>
      <c r="U478" s="43"/>
      <c r="V478" s="43"/>
      <c r="W478" s="43"/>
      <c r="X478" s="43"/>
      <c r="Y478" s="43"/>
      <c r="Z478" s="43"/>
      <c r="AA478" s="43"/>
      <c r="AB478" s="43"/>
      <c r="AC478" s="43"/>
      <c r="AD478" s="43"/>
      <c r="AE478" s="43"/>
      <c r="AF478" s="43"/>
      <c r="AG478" s="43"/>
      <c r="AH478" s="43"/>
      <c r="AI478" s="43"/>
      <c r="AJ478" s="43"/>
      <c r="AK478" s="43"/>
      <c r="AL478" s="43"/>
      <c r="AM478" s="43"/>
      <c r="AN478" s="43"/>
      <c r="AO478" s="43"/>
      <c r="AP478" s="43"/>
      <c r="AQ478" s="43"/>
      <c r="AR478" s="43"/>
      <c r="AS478" s="43"/>
      <c r="AT478" s="43"/>
    </row>
    <row r="479" spans="1:46" ht="12.75" customHeight="1" x14ac:dyDescent="0.2">
      <c r="A479" s="43"/>
      <c r="B479" s="43"/>
      <c r="C479" s="43"/>
      <c r="D479" s="107"/>
      <c r="E479" s="145"/>
      <c r="F479" s="145"/>
      <c r="G479" s="145"/>
      <c r="H479" s="145"/>
      <c r="I479" s="145"/>
      <c r="J479" s="145"/>
      <c r="K479" s="43"/>
      <c r="L479" s="43"/>
      <c r="M479" s="43"/>
      <c r="N479" s="43"/>
      <c r="O479" s="43"/>
      <c r="P479" s="43"/>
      <c r="Q479" s="43"/>
      <c r="R479" s="43"/>
      <c r="S479" s="43"/>
      <c r="T479" s="43"/>
      <c r="U479" s="43"/>
      <c r="V479" s="43"/>
      <c r="W479" s="43"/>
      <c r="X479" s="43"/>
      <c r="Y479" s="43"/>
      <c r="Z479" s="43"/>
      <c r="AA479" s="43"/>
      <c r="AB479" s="43"/>
      <c r="AC479" s="43"/>
      <c r="AD479" s="43"/>
      <c r="AE479" s="43"/>
      <c r="AF479" s="43"/>
      <c r="AG479" s="43"/>
      <c r="AH479" s="43"/>
      <c r="AI479" s="43"/>
      <c r="AJ479" s="43"/>
      <c r="AK479" s="43"/>
      <c r="AL479" s="43"/>
      <c r="AM479" s="43"/>
      <c r="AN479" s="43"/>
      <c r="AO479" s="43"/>
      <c r="AP479" s="43"/>
      <c r="AQ479" s="43"/>
      <c r="AR479" s="43"/>
      <c r="AS479" s="43"/>
      <c r="AT479" s="43"/>
    </row>
    <row r="480" spans="1:46" ht="12.75" customHeight="1" x14ac:dyDescent="0.2">
      <c r="A480" s="43"/>
      <c r="B480" s="43"/>
      <c r="C480" s="43"/>
      <c r="D480" s="107"/>
      <c r="E480" s="145"/>
      <c r="F480" s="145"/>
      <c r="G480" s="145"/>
      <c r="H480" s="145"/>
      <c r="I480" s="145"/>
      <c r="J480" s="145"/>
      <c r="K480" s="43"/>
      <c r="L480" s="43"/>
      <c r="M480" s="43"/>
      <c r="N480" s="43"/>
      <c r="O480" s="43"/>
      <c r="P480" s="43"/>
      <c r="Q480" s="43"/>
      <c r="R480" s="43"/>
      <c r="S480" s="43"/>
      <c r="T480" s="43"/>
      <c r="U480" s="43"/>
      <c r="V480" s="43"/>
      <c r="W480" s="43"/>
      <c r="X480" s="43"/>
      <c r="Y480" s="43"/>
      <c r="Z480" s="43"/>
      <c r="AA480" s="43"/>
      <c r="AB480" s="43"/>
      <c r="AC480" s="43"/>
      <c r="AD480" s="43"/>
      <c r="AE480" s="43"/>
      <c r="AF480" s="43"/>
      <c r="AG480" s="43"/>
      <c r="AH480" s="43"/>
      <c r="AI480" s="43"/>
      <c r="AJ480" s="43"/>
      <c r="AK480" s="43"/>
      <c r="AL480" s="43"/>
      <c r="AM480" s="43"/>
      <c r="AN480" s="43"/>
      <c r="AO480" s="43"/>
      <c r="AP480" s="43"/>
      <c r="AQ480" s="43"/>
      <c r="AR480" s="43"/>
      <c r="AS480" s="43"/>
      <c r="AT480" s="43"/>
    </row>
    <row r="481" spans="1:46" ht="12.75" customHeight="1" x14ac:dyDescent="0.2">
      <c r="A481" s="43"/>
      <c r="B481" s="43"/>
      <c r="C481" s="43"/>
      <c r="D481" s="107"/>
      <c r="E481" s="145"/>
      <c r="F481" s="145"/>
      <c r="G481" s="145"/>
      <c r="H481" s="145"/>
      <c r="I481" s="145"/>
      <c r="J481" s="145"/>
      <c r="K481" s="43"/>
      <c r="L481" s="43"/>
      <c r="M481" s="43"/>
      <c r="N481" s="43"/>
      <c r="O481" s="43"/>
      <c r="P481" s="43"/>
      <c r="Q481" s="43"/>
      <c r="R481" s="43"/>
      <c r="S481" s="43"/>
      <c r="T481" s="43"/>
      <c r="U481" s="43"/>
      <c r="V481" s="43"/>
      <c r="W481" s="43"/>
      <c r="X481" s="43"/>
      <c r="Y481" s="43"/>
      <c r="Z481" s="43"/>
      <c r="AA481" s="43"/>
      <c r="AB481" s="43"/>
      <c r="AC481" s="43"/>
      <c r="AD481" s="43"/>
      <c r="AE481" s="43"/>
      <c r="AF481" s="43"/>
      <c r="AG481" s="43"/>
      <c r="AH481" s="43"/>
      <c r="AI481" s="43"/>
      <c r="AJ481" s="43"/>
      <c r="AK481" s="43"/>
      <c r="AL481" s="43"/>
      <c r="AM481" s="43"/>
      <c r="AN481" s="43"/>
      <c r="AO481" s="43"/>
      <c r="AP481" s="43"/>
      <c r="AQ481" s="43"/>
      <c r="AR481" s="43"/>
      <c r="AS481" s="43"/>
      <c r="AT481" s="43"/>
    </row>
    <row r="482" spans="1:46" ht="12.75" customHeight="1" x14ac:dyDescent="0.2">
      <c r="A482" s="43"/>
      <c r="B482" s="43"/>
      <c r="C482" s="43"/>
      <c r="D482" s="107"/>
      <c r="E482" s="145"/>
      <c r="F482" s="145"/>
      <c r="G482" s="145"/>
      <c r="H482" s="145"/>
      <c r="I482" s="145"/>
      <c r="J482" s="145"/>
      <c r="K482" s="43"/>
      <c r="L482" s="43"/>
      <c r="M482" s="43"/>
      <c r="N482" s="43"/>
      <c r="O482" s="43"/>
      <c r="P482" s="43"/>
      <c r="Q482" s="43"/>
      <c r="R482" s="43"/>
      <c r="S482" s="43"/>
      <c r="T482" s="43"/>
      <c r="U482" s="43"/>
      <c r="V482" s="43"/>
      <c r="W482" s="43"/>
      <c r="X482" s="43"/>
      <c r="Y482" s="43"/>
      <c r="Z482" s="43"/>
      <c r="AA482" s="43"/>
      <c r="AB482" s="43"/>
      <c r="AC482" s="43"/>
      <c r="AD482" s="43"/>
      <c r="AE482" s="43"/>
      <c r="AF482" s="43"/>
      <c r="AG482" s="43"/>
      <c r="AH482" s="43"/>
      <c r="AI482" s="43"/>
      <c r="AJ482" s="43"/>
      <c r="AK482" s="43"/>
      <c r="AL482" s="43"/>
      <c r="AM482" s="43"/>
      <c r="AN482" s="43"/>
      <c r="AO482" s="43"/>
      <c r="AP482" s="43"/>
      <c r="AQ482" s="43"/>
      <c r="AR482" s="43"/>
      <c r="AS482" s="43"/>
      <c r="AT482" s="43"/>
    </row>
    <row r="483" spans="1:46" ht="12.75" customHeight="1" x14ac:dyDescent="0.2">
      <c r="A483" s="43"/>
      <c r="B483" s="43"/>
      <c r="C483" s="43"/>
      <c r="D483" s="107"/>
      <c r="E483" s="145"/>
      <c r="F483" s="145"/>
      <c r="G483" s="145"/>
      <c r="H483" s="145"/>
      <c r="I483" s="145"/>
      <c r="J483" s="145"/>
      <c r="K483" s="43"/>
      <c r="L483" s="43"/>
      <c r="M483" s="43"/>
      <c r="N483" s="43"/>
      <c r="O483" s="43"/>
      <c r="P483" s="43"/>
      <c r="Q483" s="43"/>
      <c r="R483" s="43"/>
      <c r="S483" s="43"/>
      <c r="T483" s="43"/>
      <c r="U483" s="43"/>
      <c r="V483" s="43"/>
      <c r="W483" s="43"/>
      <c r="X483" s="43"/>
      <c r="Y483" s="43"/>
      <c r="Z483" s="43"/>
      <c r="AA483" s="43"/>
      <c r="AB483" s="43"/>
      <c r="AC483" s="43"/>
      <c r="AD483" s="43"/>
      <c r="AE483" s="43"/>
      <c r="AF483" s="43"/>
      <c r="AG483" s="43"/>
      <c r="AH483" s="43"/>
      <c r="AI483" s="43"/>
      <c r="AJ483" s="43"/>
      <c r="AK483" s="43"/>
      <c r="AL483" s="43"/>
      <c r="AM483" s="43"/>
      <c r="AN483" s="43"/>
      <c r="AO483" s="43"/>
      <c r="AP483" s="43"/>
      <c r="AQ483" s="43"/>
      <c r="AR483" s="43"/>
      <c r="AS483" s="43"/>
      <c r="AT483" s="43"/>
    </row>
    <row r="484" spans="1:46" ht="12.75" customHeight="1" x14ac:dyDescent="0.2">
      <c r="A484" s="43"/>
      <c r="B484" s="43"/>
      <c r="C484" s="43"/>
      <c r="D484" s="107"/>
      <c r="E484" s="145"/>
      <c r="F484" s="145"/>
      <c r="G484" s="145"/>
      <c r="H484" s="145"/>
      <c r="I484" s="145"/>
      <c r="J484" s="145"/>
      <c r="K484" s="43"/>
      <c r="L484" s="43"/>
      <c r="M484" s="43"/>
      <c r="N484" s="43"/>
      <c r="O484" s="43"/>
      <c r="P484" s="43"/>
      <c r="Q484" s="43"/>
      <c r="R484" s="43"/>
      <c r="S484" s="43"/>
      <c r="T484" s="43"/>
      <c r="U484" s="43"/>
      <c r="V484" s="43"/>
      <c r="W484" s="43"/>
      <c r="X484" s="43"/>
      <c r="Y484" s="43"/>
      <c r="Z484" s="43"/>
      <c r="AA484" s="43"/>
      <c r="AB484" s="43"/>
      <c r="AC484" s="43"/>
      <c r="AD484" s="43"/>
      <c r="AE484" s="43"/>
      <c r="AF484" s="43"/>
      <c r="AG484" s="43"/>
      <c r="AH484" s="43"/>
      <c r="AI484" s="43"/>
      <c r="AJ484" s="43"/>
      <c r="AK484" s="43"/>
      <c r="AL484" s="43"/>
      <c r="AM484" s="43"/>
      <c r="AN484" s="43"/>
      <c r="AO484" s="43"/>
      <c r="AP484" s="43"/>
      <c r="AQ484" s="43"/>
      <c r="AR484" s="43"/>
      <c r="AS484" s="43"/>
      <c r="AT484" s="43"/>
    </row>
    <row r="485" spans="1:46" ht="12.75" customHeight="1" x14ac:dyDescent="0.2">
      <c r="A485" s="43"/>
      <c r="B485" s="43"/>
      <c r="C485" s="43"/>
      <c r="D485" s="107"/>
      <c r="E485" s="145"/>
      <c r="F485" s="145"/>
      <c r="G485" s="145"/>
      <c r="H485" s="145"/>
      <c r="I485" s="145"/>
      <c r="J485" s="145"/>
      <c r="K485" s="43"/>
      <c r="L485" s="43"/>
      <c r="M485" s="43"/>
      <c r="N485" s="43"/>
      <c r="O485" s="43"/>
      <c r="P485" s="43"/>
      <c r="Q485" s="43"/>
      <c r="R485" s="43"/>
      <c r="S485" s="43"/>
      <c r="T485" s="43"/>
      <c r="U485" s="43"/>
      <c r="V485" s="43"/>
      <c r="W485" s="43"/>
      <c r="X485" s="43"/>
      <c r="Y485" s="43"/>
      <c r="Z485" s="43"/>
      <c r="AA485" s="43"/>
      <c r="AB485" s="43"/>
      <c r="AC485" s="43"/>
      <c r="AD485" s="43"/>
      <c r="AE485" s="43"/>
      <c r="AF485" s="43"/>
      <c r="AG485" s="43"/>
      <c r="AH485" s="43"/>
      <c r="AI485" s="43"/>
      <c r="AJ485" s="43"/>
      <c r="AK485" s="43"/>
      <c r="AL485" s="43"/>
      <c r="AM485" s="43"/>
      <c r="AN485" s="43"/>
      <c r="AO485" s="43"/>
      <c r="AP485" s="43"/>
      <c r="AQ485" s="43"/>
      <c r="AR485" s="43"/>
      <c r="AS485" s="43"/>
      <c r="AT485" s="43"/>
    </row>
    <row r="486" spans="1:46" ht="12.75" customHeight="1" x14ac:dyDescent="0.2">
      <c r="A486" s="43"/>
      <c r="B486" s="43"/>
      <c r="C486" s="43"/>
      <c r="D486" s="107"/>
      <c r="E486" s="145"/>
      <c r="F486" s="145"/>
      <c r="G486" s="145"/>
      <c r="H486" s="145"/>
      <c r="I486" s="145"/>
      <c r="J486" s="145"/>
      <c r="K486" s="43"/>
      <c r="L486" s="43"/>
      <c r="M486" s="43"/>
      <c r="N486" s="43"/>
      <c r="O486" s="43"/>
      <c r="P486" s="43"/>
      <c r="Q486" s="43"/>
      <c r="R486" s="43"/>
      <c r="S486" s="43"/>
      <c r="T486" s="43"/>
      <c r="U486" s="43"/>
      <c r="V486" s="43"/>
      <c r="W486" s="43"/>
      <c r="X486" s="43"/>
      <c r="Y486" s="43"/>
      <c r="Z486" s="43"/>
      <c r="AA486" s="43"/>
      <c r="AB486" s="43"/>
      <c r="AC486" s="43"/>
      <c r="AD486" s="43"/>
      <c r="AE486" s="43"/>
      <c r="AF486" s="43"/>
      <c r="AG486" s="43"/>
      <c r="AH486" s="43"/>
      <c r="AI486" s="43"/>
      <c r="AJ486" s="43"/>
      <c r="AK486" s="43"/>
      <c r="AL486" s="43"/>
      <c r="AM486" s="43"/>
      <c r="AN486" s="43"/>
      <c r="AO486" s="43"/>
      <c r="AP486" s="43"/>
      <c r="AQ486" s="43"/>
      <c r="AR486" s="43"/>
      <c r="AS486" s="43"/>
      <c r="AT486" s="43"/>
    </row>
    <row r="487" spans="1:46" ht="12.75" customHeight="1" x14ac:dyDescent="0.2">
      <c r="A487" s="43"/>
      <c r="B487" s="43"/>
      <c r="C487" s="43"/>
      <c r="D487" s="107"/>
      <c r="E487" s="145"/>
      <c r="F487" s="145"/>
      <c r="G487" s="145"/>
      <c r="H487" s="145"/>
      <c r="I487" s="145"/>
      <c r="J487" s="145"/>
      <c r="K487" s="43"/>
      <c r="L487" s="43"/>
      <c r="M487" s="43"/>
      <c r="N487" s="43"/>
      <c r="O487" s="43"/>
      <c r="P487" s="43"/>
      <c r="Q487" s="43"/>
      <c r="R487" s="43"/>
      <c r="S487" s="43"/>
      <c r="T487" s="43"/>
      <c r="U487" s="43"/>
      <c r="V487" s="43"/>
      <c r="W487" s="43"/>
      <c r="X487" s="43"/>
      <c r="Y487" s="43"/>
      <c r="Z487" s="43"/>
      <c r="AA487" s="43"/>
      <c r="AB487" s="43"/>
      <c r="AC487" s="43"/>
      <c r="AD487" s="43"/>
      <c r="AE487" s="43"/>
      <c r="AF487" s="43"/>
      <c r="AG487" s="43"/>
      <c r="AH487" s="43"/>
      <c r="AI487" s="43"/>
      <c r="AJ487" s="43"/>
      <c r="AK487" s="43"/>
      <c r="AL487" s="43"/>
      <c r="AM487" s="43"/>
      <c r="AN487" s="43"/>
      <c r="AO487" s="43"/>
      <c r="AP487" s="43"/>
      <c r="AQ487" s="43"/>
      <c r="AR487" s="43"/>
      <c r="AS487" s="43"/>
      <c r="AT487" s="43"/>
    </row>
    <row r="488" spans="1:46" ht="12.75" customHeight="1" x14ac:dyDescent="0.2">
      <c r="A488" s="43"/>
      <c r="B488" s="43"/>
      <c r="C488" s="43"/>
      <c r="D488" s="107"/>
      <c r="E488" s="145"/>
      <c r="F488" s="145"/>
      <c r="G488" s="145"/>
      <c r="H488" s="145"/>
      <c r="I488" s="145"/>
      <c r="J488" s="145"/>
      <c r="K488" s="43"/>
      <c r="L488" s="43"/>
      <c r="M488" s="43"/>
      <c r="N488" s="43"/>
      <c r="O488" s="43"/>
      <c r="P488" s="43"/>
      <c r="Q488" s="43"/>
      <c r="R488" s="43"/>
      <c r="S488" s="43"/>
      <c r="T488" s="43"/>
      <c r="U488" s="43"/>
      <c r="V488" s="43"/>
      <c r="W488" s="43"/>
      <c r="X488" s="43"/>
      <c r="Y488" s="43"/>
      <c r="Z488" s="43"/>
      <c r="AA488" s="43"/>
      <c r="AB488" s="43"/>
      <c r="AC488" s="43"/>
      <c r="AD488" s="43"/>
      <c r="AE488" s="43"/>
      <c r="AF488" s="43"/>
      <c r="AG488" s="43"/>
      <c r="AH488" s="43"/>
      <c r="AI488" s="43"/>
      <c r="AJ488" s="43"/>
      <c r="AK488" s="43"/>
      <c r="AL488" s="43"/>
      <c r="AM488" s="43"/>
      <c r="AN488" s="43"/>
      <c r="AO488" s="43"/>
      <c r="AP488" s="43"/>
      <c r="AQ488" s="43"/>
      <c r="AR488" s="43"/>
      <c r="AS488" s="43"/>
      <c r="AT488" s="43"/>
    </row>
    <row r="489" spans="1:46" ht="12.75" customHeight="1" x14ac:dyDescent="0.2">
      <c r="A489" s="43"/>
      <c r="B489" s="43"/>
      <c r="C489" s="43"/>
      <c r="D489" s="107"/>
      <c r="E489" s="145"/>
      <c r="F489" s="145"/>
      <c r="G489" s="145"/>
      <c r="H489" s="145"/>
      <c r="I489" s="145"/>
      <c r="J489" s="145"/>
      <c r="K489" s="43"/>
      <c r="L489" s="43"/>
      <c r="M489" s="43"/>
      <c r="N489" s="43"/>
      <c r="O489" s="43"/>
      <c r="P489" s="43"/>
      <c r="Q489" s="43"/>
      <c r="R489" s="43"/>
      <c r="S489" s="43"/>
      <c r="T489" s="43"/>
      <c r="U489" s="43"/>
      <c r="V489" s="43"/>
      <c r="W489" s="43"/>
      <c r="X489" s="43"/>
      <c r="Y489" s="43"/>
      <c r="Z489" s="43"/>
      <c r="AA489" s="43"/>
      <c r="AB489" s="43"/>
      <c r="AC489" s="43"/>
      <c r="AD489" s="43"/>
      <c r="AE489" s="43"/>
      <c r="AF489" s="43"/>
      <c r="AG489" s="43"/>
      <c r="AH489" s="43"/>
      <c r="AI489" s="43"/>
      <c r="AJ489" s="43"/>
      <c r="AK489" s="43"/>
      <c r="AL489" s="43"/>
      <c r="AM489" s="43"/>
      <c r="AN489" s="43"/>
      <c r="AO489" s="43"/>
      <c r="AP489" s="43"/>
      <c r="AQ489" s="43"/>
      <c r="AR489" s="43"/>
      <c r="AS489" s="43"/>
      <c r="AT489" s="43"/>
    </row>
    <row r="490" spans="1:46" ht="12.75" customHeight="1" x14ac:dyDescent="0.2">
      <c r="A490" s="43"/>
      <c r="B490" s="43"/>
      <c r="C490" s="43"/>
      <c r="D490" s="107"/>
      <c r="E490" s="145"/>
      <c r="F490" s="145"/>
      <c r="G490" s="145"/>
      <c r="H490" s="145"/>
      <c r="I490" s="145"/>
      <c r="J490" s="145"/>
      <c r="K490" s="43"/>
      <c r="L490" s="43"/>
      <c r="M490" s="43"/>
      <c r="N490" s="43"/>
      <c r="O490" s="43"/>
      <c r="P490" s="43"/>
      <c r="Q490" s="43"/>
      <c r="R490" s="43"/>
      <c r="S490" s="43"/>
      <c r="T490" s="43"/>
      <c r="U490" s="43"/>
      <c r="V490" s="43"/>
      <c r="W490" s="43"/>
      <c r="X490" s="43"/>
      <c r="Y490" s="43"/>
      <c r="Z490" s="43"/>
      <c r="AA490" s="43"/>
      <c r="AB490" s="43"/>
      <c r="AC490" s="43"/>
      <c r="AD490" s="43"/>
      <c r="AE490" s="43"/>
      <c r="AF490" s="43"/>
      <c r="AG490" s="43"/>
      <c r="AH490" s="43"/>
      <c r="AI490" s="43"/>
      <c r="AJ490" s="43"/>
      <c r="AK490" s="43"/>
      <c r="AL490" s="43"/>
      <c r="AM490" s="43"/>
      <c r="AN490" s="43"/>
      <c r="AO490" s="43"/>
      <c r="AP490" s="43"/>
      <c r="AQ490" s="43"/>
      <c r="AR490" s="43"/>
      <c r="AS490" s="43"/>
      <c r="AT490" s="43"/>
    </row>
    <row r="491" spans="1:46" ht="12.75" customHeight="1" x14ac:dyDescent="0.2">
      <c r="A491" s="43"/>
      <c r="B491" s="43"/>
      <c r="C491" s="43"/>
      <c r="D491" s="107"/>
      <c r="E491" s="145"/>
      <c r="F491" s="145"/>
      <c r="G491" s="145"/>
      <c r="H491" s="145"/>
      <c r="I491" s="145"/>
      <c r="J491" s="145"/>
      <c r="K491" s="43"/>
      <c r="L491" s="43"/>
      <c r="M491" s="43"/>
      <c r="N491" s="43"/>
      <c r="O491" s="43"/>
      <c r="P491" s="43"/>
      <c r="Q491" s="43"/>
      <c r="R491" s="43"/>
      <c r="S491" s="43"/>
      <c r="T491" s="43"/>
      <c r="U491" s="43"/>
      <c r="V491" s="43"/>
      <c r="W491" s="43"/>
      <c r="X491" s="43"/>
      <c r="Y491" s="43"/>
      <c r="Z491" s="43"/>
      <c r="AA491" s="43"/>
      <c r="AB491" s="43"/>
      <c r="AC491" s="43"/>
      <c r="AD491" s="43"/>
      <c r="AE491" s="43"/>
      <c r="AF491" s="43"/>
      <c r="AG491" s="43"/>
      <c r="AH491" s="43"/>
      <c r="AI491" s="43"/>
      <c r="AJ491" s="43"/>
      <c r="AK491" s="43"/>
      <c r="AL491" s="43"/>
      <c r="AM491" s="43"/>
      <c r="AN491" s="43"/>
      <c r="AO491" s="43"/>
      <c r="AP491" s="43"/>
      <c r="AQ491" s="43"/>
      <c r="AR491" s="43"/>
      <c r="AS491" s="43"/>
      <c r="AT491" s="43"/>
    </row>
    <row r="492" spans="1:46" ht="12.75" customHeight="1" x14ac:dyDescent="0.2">
      <c r="A492" s="43"/>
      <c r="B492" s="43"/>
      <c r="C492" s="43"/>
      <c r="D492" s="107"/>
      <c r="E492" s="145"/>
      <c r="F492" s="145"/>
      <c r="G492" s="145"/>
      <c r="H492" s="145"/>
      <c r="I492" s="145"/>
      <c r="J492" s="145"/>
      <c r="K492" s="43"/>
      <c r="L492" s="43"/>
      <c r="M492" s="43"/>
      <c r="N492" s="43"/>
      <c r="O492" s="43"/>
      <c r="P492" s="43"/>
      <c r="Q492" s="43"/>
      <c r="R492" s="43"/>
      <c r="S492" s="43"/>
      <c r="T492" s="43"/>
      <c r="U492" s="43"/>
      <c r="V492" s="43"/>
      <c r="W492" s="43"/>
      <c r="X492" s="43"/>
      <c r="Y492" s="43"/>
      <c r="Z492" s="43"/>
      <c r="AA492" s="43"/>
      <c r="AB492" s="43"/>
      <c r="AC492" s="43"/>
      <c r="AD492" s="43"/>
      <c r="AE492" s="43"/>
      <c r="AF492" s="43"/>
      <c r="AG492" s="43"/>
      <c r="AH492" s="43"/>
      <c r="AI492" s="43"/>
      <c r="AJ492" s="43"/>
      <c r="AK492" s="43"/>
      <c r="AL492" s="43"/>
      <c r="AM492" s="43"/>
      <c r="AN492" s="43"/>
      <c r="AO492" s="43"/>
      <c r="AP492" s="43"/>
      <c r="AQ492" s="43"/>
      <c r="AR492" s="43"/>
      <c r="AS492" s="43"/>
      <c r="AT492" s="43"/>
    </row>
    <row r="493" spans="1:46" ht="12.75" customHeight="1" x14ac:dyDescent="0.2">
      <c r="A493" s="43"/>
      <c r="B493" s="43"/>
      <c r="C493" s="43"/>
      <c r="D493" s="107"/>
      <c r="E493" s="145"/>
      <c r="F493" s="145"/>
      <c r="G493" s="145"/>
      <c r="H493" s="145"/>
      <c r="I493" s="145"/>
      <c r="J493" s="145"/>
      <c r="K493" s="43"/>
      <c r="L493" s="43"/>
      <c r="M493" s="43"/>
      <c r="N493" s="43"/>
      <c r="O493" s="43"/>
      <c r="P493" s="43"/>
      <c r="Q493" s="43"/>
      <c r="R493" s="43"/>
      <c r="S493" s="43"/>
      <c r="T493" s="43"/>
      <c r="U493" s="43"/>
      <c r="V493" s="43"/>
      <c r="W493" s="43"/>
      <c r="X493" s="43"/>
      <c r="Y493" s="43"/>
      <c r="Z493" s="43"/>
      <c r="AA493" s="43"/>
      <c r="AB493" s="43"/>
      <c r="AC493" s="43"/>
      <c r="AD493" s="43"/>
      <c r="AE493" s="43"/>
      <c r="AF493" s="43"/>
      <c r="AG493" s="43"/>
      <c r="AH493" s="43"/>
      <c r="AI493" s="43"/>
      <c r="AJ493" s="43"/>
      <c r="AK493" s="43"/>
      <c r="AL493" s="43"/>
      <c r="AM493" s="43"/>
      <c r="AN493" s="43"/>
      <c r="AO493" s="43"/>
      <c r="AP493" s="43"/>
      <c r="AQ493" s="43"/>
      <c r="AR493" s="43"/>
      <c r="AS493" s="43"/>
      <c r="AT493" s="43"/>
    </row>
    <row r="494" spans="1:46" ht="12.75" customHeight="1" x14ac:dyDescent="0.2">
      <c r="A494" s="43"/>
      <c r="B494" s="43"/>
      <c r="C494" s="43"/>
      <c r="D494" s="107"/>
      <c r="E494" s="145"/>
      <c r="F494" s="145"/>
      <c r="G494" s="145"/>
      <c r="H494" s="145"/>
      <c r="I494" s="145"/>
      <c r="J494" s="145"/>
      <c r="K494" s="43"/>
      <c r="L494" s="43"/>
      <c r="M494" s="43"/>
      <c r="N494" s="43"/>
      <c r="O494" s="43"/>
      <c r="P494" s="43"/>
      <c r="Q494" s="43"/>
      <c r="R494" s="43"/>
      <c r="S494" s="43"/>
      <c r="T494" s="43"/>
      <c r="U494" s="43"/>
      <c r="V494" s="43"/>
      <c r="W494" s="43"/>
      <c r="X494" s="43"/>
      <c r="Y494" s="43"/>
      <c r="Z494" s="43"/>
      <c r="AA494" s="43"/>
      <c r="AB494" s="43"/>
      <c r="AC494" s="43"/>
      <c r="AD494" s="43"/>
      <c r="AE494" s="43"/>
      <c r="AF494" s="43"/>
      <c r="AG494" s="43"/>
      <c r="AH494" s="43"/>
      <c r="AI494" s="43"/>
      <c r="AJ494" s="43"/>
      <c r="AK494" s="43"/>
      <c r="AL494" s="43"/>
      <c r="AM494" s="43"/>
      <c r="AN494" s="43"/>
      <c r="AO494" s="43"/>
      <c r="AP494" s="43"/>
      <c r="AQ494" s="43"/>
      <c r="AR494" s="43"/>
      <c r="AS494" s="43"/>
      <c r="AT494" s="43"/>
    </row>
    <row r="495" spans="1:46" ht="12.75" customHeight="1" x14ac:dyDescent="0.2">
      <c r="A495" s="43"/>
      <c r="B495" s="43"/>
      <c r="C495" s="43"/>
      <c r="D495" s="107"/>
      <c r="E495" s="145"/>
      <c r="F495" s="145"/>
      <c r="G495" s="145"/>
      <c r="H495" s="145"/>
      <c r="I495" s="145"/>
      <c r="J495" s="145"/>
      <c r="K495" s="43"/>
      <c r="L495" s="43"/>
      <c r="M495" s="43"/>
      <c r="N495" s="43"/>
      <c r="O495" s="43"/>
      <c r="P495" s="43"/>
      <c r="Q495" s="43"/>
      <c r="R495" s="43"/>
      <c r="S495" s="43"/>
      <c r="T495" s="43"/>
      <c r="U495" s="43"/>
      <c r="V495" s="43"/>
      <c r="W495" s="43"/>
      <c r="X495" s="43"/>
      <c r="Y495" s="43"/>
      <c r="Z495" s="43"/>
      <c r="AA495" s="43"/>
      <c r="AB495" s="43"/>
      <c r="AC495" s="43"/>
      <c r="AD495" s="43"/>
      <c r="AE495" s="43"/>
      <c r="AF495" s="43"/>
      <c r="AG495" s="43"/>
      <c r="AH495" s="43"/>
      <c r="AI495" s="43"/>
      <c r="AJ495" s="43"/>
      <c r="AK495" s="43"/>
      <c r="AL495" s="43"/>
      <c r="AM495" s="43"/>
      <c r="AN495" s="43"/>
      <c r="AO495" s="43"/>
      <c r="AP495" s="43"/>
      <c r="AQ495" s="43"/>
      <c r="AR495" s="43"/>
      <c r="AS495" s="43"/>
      <c r="AT495" s="43"/>
    </row>
    <row r="496" spans="1:46" ht="12.75" customHeight="1" x14ac:dyDescent="0.2">
      <c r="A496" s="43"/>
      <c r="B496" s="43"/>
      <c r="C496" s="43"/>
      <c r="D496" s="107"/>
      <c r="E496" s="145"/>
      <c r="F496" s="145"/>
      <c r="G496" s="145"/>
      <c r="H496" s="145"/>
      <c r="I496" s="145"/>
      <c r="J496" s="145"/>
      <c r="K496" s="43"/>
      <c r="L496" s="43"/>
      <c r="M496" s="43"/>
      <c r="N496" s="43"/>
      <c r="O496" s="43"/>
      <c r="P496" s="43"/>
      <c r="Q496" s="43"/>
      <c r="R496" s="43"/>
      <c r="S496" s="43"/>
      <c r="T496" s="43"/>
      <c r="U496" s="43"/>
      <c r="V496" s="43"/>
      <c r="W496" s="43"/>
      <c r="X496" s="43"/>
      <c r="Y496" s="43"/>
      <c r="Z496" s="43"/>
      <c r="AA496" s="43"/>
      <c r="AB496" s="43"/>
      <c r="AC496" s="43"/>
      <c r="AD496" s="43"/>
      <c r="AE496" s="43"/>
      <c r="AF496" s="43"/>
      <c r="AG496" s="43"/>
      <c r="AH496" s="43"/>
      <c r="AI496" s="43"/>
      <c r="AJ496" s="43"/>
      <c r="AK496" s="43"/>
      <c r="AL496" s="43"/>
      <c r="AM496" s="43"/>
      <c r="AN496" s="43"/>
      <c r="AO496" s="43"/>
      <c r="AP496" s="43"/>
      <c r="AQ496" s="43"/>
      <c r="AR496" s="43"/>
      <c r="AS496" s="43"/>
      <c r="AT496" s="43"/>
    </row>
    <row r="497" spans="1:46" ht="12.75" customHeight="1" x14ac:dyDescent="0.2">
      <c r="A497" s="43"/>
      <c r="B497" s="43"/>
      <c r="C497" s="43"/>
      <c r="D497" s="107"/>
      <c r="E497" s="145"/>
      <c r="F497" s="145"/>
      <c r="G497" s="145"/>
      <c r="H497" s="145"/>
      <c r="I497" s="145"/>
      <c r="J497" s="145"/>
      <c r="K497" s="43"/>
      <c r="L497" s="43"/>
      <c r="M497" s="43"/>
      <c r="N497" s="43"/>
      <c r="O497" s="43"/>
      <c r="P497" s="43"/>
      <c r="Q497" s="43"/>
      <c r="R497" s="43"/>
      <c r="S497" s="43"/>
      <c r="T497" s="43"/>
      <c r="U497" s="43"/>
      <c r="V497" s="43"/>
      <c r="W497" s="43"/>
      <c r="X497" s="43"/>
      <c r="Y497" s="43"/>
      <c r="Z497" s="43"/>
      <c r="AA497" s="43"/>
      <c r="AB497" s="43"/>
      <c r="AC497" s="43"/>
      <c r="AD497" s="43"/>
      <c r="AE497" s="43"/>
      <c r="AF497" s="43"/>
      <c r="AG497" s="43"/>
      <c r="AH497" s="43"/>
      <c r="AI497" s="43"/>
      <c r="AJ497" s="43"/>
      <c r="AK497" s="43"/>
      <c r="AL497" s="43"/>
      <c r="AM497" s="43"/>
      <c r="AN497" s="43"/>
      <c r="AO497" s="43"/>
      <c r="AP497" s="43"/>
      <c r="AQ497" s="43"/>
      <c r="AR497" s="43"/>
      <c r="AS497" s="43"/>
      <c r="AT497" s="43"/>
    </row>
    <row r="498" spans="1:46" ht="12.75" customHeight="1" x14ac:dyDescent="0.2">
      <c r="A498" s="43"/>
      <c r="B498" s="43"/>
      <c r="C498" s="43"/>
      <c r="D498" s="107"/>
      <c r="E498" s="145"/>
      <c r="F498" s="145"/>
      <c r="G498" s="145"/>
      <c r="H498" s="145"/>
      <c r="I498" s="145"/>
      <c r="J498" s="145"/>
      <c r="K498" s="43"/>
      <c r="L498" s="43"/>
      <c r="M498" s="43"/>
      <c r="N498" s="43"/>
      <c r="O498" s="43"/>
      <c r="P498" s="43"/>
      <c r="Q498" s="43"/>
      <c r="R498" s="43"/>
      <c r="S498" s="43"/>
      <c r="T498" s="43"/>
      <c r="U498" s="43"/>
      <c r="V498" s="43"/>
      <c r="W498" s="43"/>
      <c r="X498" s="43"/>
      <c r="Y498" s="43"/>
      <c r="Z498" s="43"/>
      <c r="AA498" s="43"/>
      <c r="AB498" s="43"/>
      <c r="AC498" s="43"/>
      <c r="AD498" s="43"/>
      <c r="AE498" s="43"/>
      <c r="AF498" s="43"/>
      <c r="AG498" s="43"/>
      <c r="AH498" s="43"/>
      <c r="AI498" s="43"/>
      <c r="AJ498" s="43"/>
      <c r="AK498" s="43"/>
      <c r="AL498" s="43"/>
      <c r="AM498" s="43"/>
      <c r="AN498" s="43"/>
      <c r="AO498" s="43"/>
      <c r="AP498" s="43"/>
      <c r="AQ498" s="43"/>
      <c r="AR498" s="43"/>
      <c r="AS498" s="43"/>
      <c r="AT498" s="43"/>
    </row>
    <row r="499" spans="1:46" ht="12.75" customHeight="1" x14ac:dyDescent="0.2">
      <c r="A499" s="43"/>
      <c r="B499" s="43"/>
      <c r="C499" s="43"/>
      <c r="D499" s="107"/>
      <c r="E499" s="145"/>
      <c r="F499" s="145"/>
      <c r="G499" s="145"/>
      <c r="H499" s="145"/>
      <c r="I499" s="145"/>
      <c r="J499" s="145"/>
      <c r="K499" s="43"/>
      <c r="L499" s="43"/>
      <c r="M499" s="43"/>
      <c r="N499" s="43"/>
      <c r="O499" s="43"/>
      <c r="P499" s="43"/>
      <c r="Q499" s="43"/>
      <c r="R499" s="43"/>
      <c r="S499" s="43"/>
      <c r="T499" s="43"/>
      <c r="U499" s="43"/>
      <c r="V499" s="43"/>
      <c r="W499" s="43"/>
      <c r="X499" s="43"/>
      <c r="Y499" s="43"/>
      <c r="Z499" s="43"/>
      <c r="AA499" s="43"/>
      <c r="AB499" s="43"/>
      <c r="AC499" s="43"/>
      <c r="AD499" s="43"/>
      <c r="AE499" s="43"/>
      <c r="AF499" s="43"/>
      <c r="AG499" s="43"/>
      <c r="AH499" s="43"/>
      <c r="AI499" s="43"/>
      <c r="AJ499" s="43"/>
      <c r="AK499" s="43"/>
      <c r="AL499" s="43"/>
      <c r="AM499" s="43"/>
      <c r="AN499" s="43"/>
      <c r="AO499" s="43"/>
      <c r="AP499" s="43"/>
      <c r="AQ499" s="43"/>
      <c r="AR499" s="43"/>
      <c r="AS499" s="43"/>
      <c r="AT499" s="43"/>
    </row>
    <row r="500" spans="1:46" ht="12.75" customHeight="1" x14ac:dyDescent="0.2">
      <c r="A500" s="43"/>
      <c r="B500" s="43"/>
      <c r="C500" s="43"/>
      <c r="D500" s="107"/>
      <c r="E500" s="145"/>
      <c r="F500" s="145"/>
      <c r="G500" s="145"/>
      <c r="H500" s="145"/>
      <c r="I500" s="145"/>
      <c r="J500" s="145"/>
      <c r="K500" s="43"/>
      <c r="L500" s="43"/>
      <c r="M500" s="43"/>
      <c r="N500" s="43"/>
      <c r="O500" s="43"/>
      <c r="P500" s="43"/>
      <c r="Q500" s="43"/>
      <c r="R500" s="43"/>
      <c r="S500" s="43"/>
      <c r="T500" s="43"/>
      <c r="U500" s="43"/>
      <c r="V500" s="43"/>
      <c r="W500" s="43"/>
      <c r="X500" s="43"/>
      <c r="Y500" s="43"/>
      <c r="Z500" s="43"/>
      <c r="AA500" s="43"/>
      <c r="AB500" s="43"/>
      <c r="AC500" s="43"/>
      <c r="AD500" s="43"/>
      <c r="AE500" s="43"/>
      <c r="AF500" s="43"/>
      <c r="AG500" s="43"/>
      <c r="AH500" s="43"/>
      <c r="AI500" s="43"/>
      <c r="AJ500" s="43"/>
      <c r="AK500" s="43"/>
      <c r="AL500" s="43"/>
      <c r="AM500" s="43"/>
      <c r="AN500" s="43"/>
      <c r="AO500" s="43"/>
      <c r="AP500" s="43"/>
      <c r="AQ500" s="43"/>
      <c r="AR500" s="43"/>
      <c r="AS500" s="43"/>
      <c r="AT500" s="43"/>
    </row>
    <row r="501" spans="1:46" ht="12.75" customHeight="1" x14ac:dyDescent="0.2">
      <c r="A501" s="43"/>
      <c r="B501" s="43"/>
      <c r="C501" s="43"/>
      <c r="D501" s="107"/>
      <c r="E501" s="145"/>
      <c r="F501" s="145"/>
      <c r="G501" s="145"/>
      <c r="H501" s="145"/>
      <c r="I501" s="145"/>
      <c r="J501" s="145"/>
      <c r="K501" s="43"/>
      <c r="L501" s="43"/>
      <c r="M501" s="43"/>
      <c r="N501" s="43"/>
      <c r="O501" s="43"/>
      <c r="P501" s="43"/>
      <c r="Q501" s="43"/>
      <c r="R501" s="43"/>
      <c r="S501" s="43"/>
      <c r="T501" s="43"/>
      <c r="U501" s="43"/>
      <c r="V501" s="43"/>
      <c r="W501" s="43"/>
      <c r="X501" s="43"/>
      <c r="Y501" s="43"/>
      <c r="Z501" s="43"/>
      <c r="AA501" s="43"/>
      <c r="AB501" s="43"/>
      <c r="AC501" s="43"/>
      <c r="AD501" s="43"/>
      <c r="AE501" s="43"/>
      <c r="AF501" s="43"/>
      <c r="AG501" s="43"/>
      <c r="AH501" s="43"/>
      <c r="AI501" s="43"/>
      <c r="AJ501" s="43"/>
      <c r="AK501" s="43"/>
      <c r="AL501" s="43"/>
      <c r="AM501" s="43"/>
      <c r="AN501" s="43"/>
      <c r="AO501" s="43"/>
      <c r="AP501" s="43"/>
      <c r="AQ501" s="43"/>
      <c r="AR501" s="43"/>
      <c r="AS501" s="43"/>
      <c r="AT501" s="43"/>
    </row>
    <row r="502" spans="1:46" ht="12.75" customHeight="1" x14ac:dyDescent="0.2">
      <c r="A502" s="43"/>
      <c r="B502" s="43"/>
      <c r="C502" s="43"/>
      <c r="D502" s="107"/>
      <c r="E502" s="145"/>
      <c r="F502" s="145"/>
      <c r="G502" s="145"/>
      <c r="H502" s="145"/>
      <c r="I502" s="145"/>
      <c r="J502" s="145"/>
      <c r="K502" s="43"/>
      <c r="L502" s="43"/>
      <c r="M502" s="43"/>
      <c r="N502" s="43"/>
      <c r="O502" s="43"/>
      <c r="P502" s="43"/>
      <c r="Q502" s="43"/>
      <c r="R502" s="43"/>
      <c r="S502" s="43"/>
      <c r="T502" s="43"/>
      <c r="U502" s="43"/>
      <c r="V502" s="43"/>
      <c r="W502" s="43"/>
      <c r="X502" s="43"/>
      <c r="Y502" s="43"/>
      <c r="Z502" s="43"/>
      <c r="AA502" s="43"/>
      <c r="AB502" s="43"/>
      <c r="AC502" s="43"/>
      <c r="AD502" s="43"/>
      <c r="AE502" s="43"/>
      <c r="AF502" s="43"/>
      <c r="AG502" s="43"/>
      <c r="AH502" s="43"/>
      <c r="AI502" s="43"/>
      <c r="AJ502" s="43"/>
      <c r="AK502" s="43"/>
      <c r="AL502" s="43"/>
      <c r="AM502" s="43"/>
      <c r="AN502" s="43"/>
      <c r="AO502" s="43"/>
      <c r="AP502" s="43"/>
      <c r="AQ502" s="43"/>
      <c r="AR502" s="43"/>
      <c r="AS502" s="43"/>
      <c r="AT502" s="43"/>
    </row>
    <row r="503" spans="1:46" ht="12.75" customHeight="1" x14ac:dyDescent="0.2">
      <c r="A503" s="43"/>
      <c r="B503" s="43"/>
      <c r="C503" s="43"/>
      <c r="D503" s="107"/>
      <c r="E503" s="145"/>
      <c r="F503" s="145"/>
      <c r="G503" s="145"/>
      <c r="H503" s="145"/>
      <c r="I503" s="145"/>
      <c r="J503" s="145"/>
      <c r="K503" s="43"/>
      <c r="L503" s="43"/>
      <c r="M503" s="43"/>
      <c r="N503" s="43"/>
      <c r="O503" s="43"/>
      <c r="P503" s="43"/>
      <c r="Q503" s="43"/>
      <c r="R503" s="43"/>
      <c r="S503" s="43"/>
      <c r="T503" s="43"/>
      <c r="U503" s="43"/>
      <c r="V503" s="43"/>
      <c r="W503" s="43"/>
      <c r="X503" s="43"/>
      <c r="Y503" s="43"/>
      <c r="Z503" s="43"/>
      <c r="AA503" s="43"/>
      <c r="AB503" s="43"/>
      <c r="AC503" s="43"/>
      <c r="AD503" s="43"/>
      <c r="AE503" s="43"/>
      <c r="AF503" s="43"/>
      <c r="AG503" s="43"/>
      <c r="AH503" s="43"/>
      <c r="AI503" s="43"/>
      <c r="AJ503" s="43"/>
      <c r="AK503" s="43"/>
      <c r="AL503" s="43"/>
      <c r="AM503" s="43"/>
      <c r="AN503" s="43"/>
      <c r="AO503" s="43"/>
      <c r="AP503" s="43"/>
      <c r="AQ503" s="43"/>
      <c r="AR503" s="43"/>
      <c r="AS503" s="43"/>
      <c r="AT503" s="43"/>
    </row>
    <row r="504" spans="1:46" ht="12.75" customHeight="1" x14ac:dyDescent="0.2">
      <c r="A504" s="43"/>
      <c r="B504" s="43"/>
      <c r="C504" s="43"/>
      <c r="D504" s="107"/>
      <c r="E504" s="145"/>
      <c r="F504" s="145"/>
      <c r="G504" s="145"/>
      <c r="H504" s="145"/>
      <c r="I504" s="145"/>
      <c r="J504" s="145"/>
      <c r="K504" s="43"/>
      <c r="L504" s="43"/>
      <c r="M504" s="43"/>
      <c r="N504" s="43"/>
      <c r="O504" s="43"/>
      <c r="P504" s="43"/>
      <c r="Q504" s="43"/>
      <c r="R504" s="43"/>
      <c r="S504" s="43"/>
      <c r="T504" s="43"/>
      <c r="U504" s="43"/>
      <c r="V504" s="43"/>
      <c r="W504" s="43"/>
      <c r="X504" s="43"/>
      <c r="Y504" s="43"/>
      <c r="Z504" s="43"/>
      <c r="AA504" s="43"/>
      <c r="AB504" s="43"/>
      <c r="AC504" s="43"/>
      <c r="AD504" s="43"/>
      <c r="AE504" s="43"/>
      <c r="AF504" s="43"/>
      <c r="AG504" s="43"/>
      <c r="AH504" s="43"/>
      <c r="AI504" s="43"/>
      <c r="AJ504" s="43"/>
      <c r="AK504" s="43"/>
      <c r="AL504" s="43"/>
      <c r="AM504" s="43"/>
      <c r="AN504" s="43"/>
      <c r="AO504" s="43"/>
      <c r="AP504" s="43"/>
      <c r="AQ504" s="43"/>
      <c r="AR504" s="43"/>
      <c r="AS504" s="43"/>
      <c r="AT504" s="43"/>
    </row>
    <row r="505" spans="1:46" ht="12.75" customHeight="1" x14ac:dyDescent="0.2">
      <c r="A505" s="43"/>
      <c r="B505" s="43"/>
      <c r="C505" s="43"/>
      <c r="D505" s="107"/>
      <c r="E505" s="145"/>
      <c r="F505" s="145"/>
      <c r="G505" s="145"/>
      <c r="H505" s="145"/>
      <c r="I505" s="145"/>
      <c r="J505" s="145"/>
      <c r="K505" s="43"/>
      <c r="L505" s="43"/>
      <c r="M505" s="43"/>
      <c r="N505" s="43"/>
      <c r="O505" s="43"/>
      <c r="P505" s="43"/>
      <c r="Q505" s="43"/>
      <c r="R505" s="43"/>
      <c r="S505" s="43"/>
      <c r="T505" s="43"/>
      <c r="U505" s="43"/>
      <c r="V505" s="43"/>
      <c r="W505" s="43"/>
      <c r="X505" s="43"/>
      <c r="Y505" s="43"/>
      <c r="Z505" s="43"/>
      <c r="AA505" s="43"/>
      <c r="AB505" s="43"/>
      <c r="AC505" s="43"/>
      <c r="AD505" s="43"/>
      <c r="AE505" s="43"/>
      <c r="AF505" s="43"/>
      <c r="AG505" s="43"/>
      <c r="AH505" s="43"/>
      <c r="AI505" s="43"/>
      <c r="AJ505" s="43"/>
      <c r="AK505" s="43"/>
      <c r="AL505" s="43"/>
      <c r="AM505" s="43"/>
      <c r="AN505" s="43"/>
      <c r="AO505" s="43"/>
      <c r="AP505" s="43"/>
      <c r="AQ505" s="43"/>
      <c r="AR505" s="43"/>
      <c r="AS505" s="43"/>
      <c r="AT505" s="43"/>
    </row>
    <row r="506" spans="1:46" ht="12.75" customHeight="1" x14ac:dyDescent="0.2">
      <c r="A506" s="43"/>
      <c r="B506" s="43"/>
      <c r="C506" s="43"/>
      <c r="D506" s="107"/>
      <c r="E506" s="145"/>
      <c r="F506" s="145"/>
      <c r="G506" s="145"/>
      <c r="H506" s="145"/>
      <c r="I506" s="145"/>
      <c r="J506" s="145"/>
      <c r="K506" s="43"/>
      <c r="L506" s="43"/>
      <c r="M506" s="43"/>
      <c r="N506" s="43"/>
      <c r="O506" s="43"/>
      <c r="P506" s="43"/>
      <c r="Q506" s="43"/>
      <c r="R506" s="43"/>
      <c r="S506" s="43"/>
      <c r="T506" s="43"/>
      <c r="U506" s="43"/>
      <c r="V506" s="43"/>
      <c r="W506" s="43"/>
      <c r="X506" s="43"/>
      <c r="Y506" s="43"/>
      <c r="Z506" s="43"/>
      <c r="AA506" s="43"/>
      <c r="AB506" s="43"/>
      <c r="AC506" s="43"/>
      <c r="AD506" s="43"/>
      <c r="AE506" s="43"/>
      <c r="AF506" s="43"/>
      <c r="AG506" s="43"/>
      <c r="AH506" s="43"/>
      <c r="AI506" s="43"/>
      <c r="AJ506" s="43"/>
      <c r="AK506" s="43"/>
      <c r="AL506" s="43"/>
      <c r="AM506" s="43"/>
      <c r="AN506" s="43"/>
      <c r="AO506" s="43"/>
      <c r="AP506" s="43"/>
      <c r="AQ506" s="43"/>
      <c r="AR506" s="43"/>
      <c r="AS506" s="43"/>
      <c r="AT506" s="43"/>
    </row>
    <row r="507" spans="1:46" ht="12.75" customHeight="1" x14ac:dyDescent="0.2">
      <c r="A507" s="43"/>
      <c r="B507" s="43"/>
      <c r="C507" s="43"/>
      <c r="D507" s="107"/>
      <c r="E507" s="145"/>
      <c r="F507" s="145"/>
      <c r="G507" s="145"/>
      <c r="H507" s="145"/>
      <c r="I507" s="145"/>
      <c r="J507" s="145"/>
      <c r="K507" s="43"/>
      <c r="L507" s="43"/>
      <c r="M507" s="43"/>
      <c r="N507" s="43"/>
      <c r="O507" s="43"/>
      <c r="P507" s="43"/>
      <c r="Q507" s="43"/>
      <c r="R507" s="43"/>
      <c r="S507" s="43"/>
      <c r="T507" s="43"/>
      <c r="U507" s="43"/>
      <c r="V507" s="43"/>
      <c r="W507" s="43"/>
      <c r="X507" s="43"/>
      <c r="Y507" s="43"/>
      <c r="Z507" s="43"/>
      <c r="AA507" s="43"/>
      <c r="AB507" s="43"/>
      <c r="AC507" s="43"/>
      <c r="AD507" s="43"/>
      <c r="AE507" s="43"/>
      <c r="AF507" s="43"/>
      <c r="AG507" s="43"/>
      <c r="AH507" s="43"/>
      <c r="AI507" s="43"/>
      <c r="AJ507" s="43"/>
      <c r="AK507" s="43"/>
      <c r="AL507" s="43"/>
      <c r="AM507" s="43"/>
      <c r="AN507" s="43"/>
      <c r="AO507" s="43"/>
      <c r="AP507" s="43"/>
      <c r="AQ507" s="43"/>
      <c r="AR507" s="43"/>
      <c r="AS507" s="43"/>
      <c r="AT507" s="43"/>
    </row>
    <row r="508" spans="1:46" ht="12.75" customHeight="1" x14ac:dyDescent="0.2">
      <c r="A508" s="43"/>
      <c r="B508" s="43"/>
      <c r="C508" s="43"/>
      <c r="D508" s="107"/>
      <c r="E508" s="145"/>
      <c r="F508" s="145"/>
      <c r="G508" s="145"/>
      <c r="H508" s="145"/>
      <c r="I508" s="145"/>
      <c r="J508" s="145"/>
      <c r="K508" s="43"/>
      <c r="L508" s="43"/>
      <c r="M508" s="43"/>
      <c r="N508" s="43"/>
      <c r="O508" s="43"/>
      <c r="P508" s="43"/>
      <c r="Q508" s="43"/>
      <c r="R508" s="43"/>
      <c r="S508" s="43"/>
      <c r="T508" s="43"/>
      <c r="U508" s="43"/>
      <c r="V508" s="43"/>
      <c r="W508" s="43"/>
      <c r="X508" s="43"/>
      <c r="Y508" s="43"/>
      <c r="Z508" s="43"/>
      <c r="AA508" s="43"/>
      <c r="AB508" s="43"/>
      <c r="AC508" s="43"/>
      <c r="AD508" s="43"/>
      <c r="AE508" s="43"/>
      <c r="AF508" s="43"/>
      <c r="AG508" s="43"/>
      <c r="AH508" s="43"/>
      <c r="AI508" s="43"/>
      <c r="AJ508" s="43"/>
      <c r="AK508" s="43"/>
      <c r="AL508" s="43"/>
      <c r="AM508" s="43"/>
      <c r="AN508" s="43"/>
      <c r="AO508" s="43"/>
      <c r="AP508" s="43"/>
      <c r="AQ508" s="43"/>
      <c r="AR508" s="43"/>
      <c r="AS508" s="43"/>
      <c r="AT508" s="43"/>
    </row>
    <row r="509" spans="1:46" ht="12.75" customHeight="1" x14ac:dyDescent="0.2">
      <c r="A509" s="43"/>
      <c r="B509" s="43"/>
      <c r="C509" s="43"/>
      <c r="D509" s="107"/>
      <c r="E509" s="145"/>
      <c r="F509" s="145"/>
      <c r="G509" s="145"/>
      <c r="H509" s="145"/>
      <c r="I509" s="145"/>
      <c r="J509" s="145"/>
      <c r="K509" s="43"/>
      <c r="L509" s="43"/>
      <c r="M509" s="43"/>
      <c r="N509" s="43"/>
      <c r="O509" s="43"/>
      <c r="P509" s="43"/>
      <c r="Q509" s="43"/>
      <c r="R509" s="43"/>
      <c r="S509" s="43"/>
      <c r="T509" s="43"/>
      <c r="U509" s="43"/>
      <c r="V509" s="43"/>
      <c r="W509" s="43"/>
      <c r="X509" s="43"/>
      <c r="Y509" s="43"/>
      <c r="Z509" s="43"/>
      <c r="AA509" s="43"/>
      <c r="AB509" s="43"/>
      <c r="AC509" s="43"/>
      <c r="AD509" s="43"/>
      <c r="AE509" s="43"/>
      <c r="AF509" s="43"/>
      <c r="AG509" s="43"/>
      <c r="AH509" s="43"/>
      <c r="AI509" s="43"/>
      <c r="AJ509" s="43"/>
      <c r="AK509" s="43"/>
      <c r="AL509" s="43"/>
      <c r="AM509" s="43"/>
      <c r="AN509" s="43"/>
      <c r="AO509" s="43"/>
      <c r="AP509" s="43"/>
      <c r="AQ509" s="43"/>
      <c r="AR509" s="43"/>
      <c r="AS509" s="43"/>
      <c r="AT509" s="43"/>
    </row>
    <row r="510" spans="1:46" ht="12.75" customHeight="1" x14ac:dyDescent="0.2">
      <c r="A510" s="43"/>
      <c r="B510" s="43"/>
      <c r="C510" s="43"/>
      <c r="D510" s="107"/>
      <c r="E510" s="145"/>
      <c r="F510" s="145"/>
      <c r="G510" s="145"/>
      <c r="H510" s="145"/>
      <c r="I510" s="145"/>
      <c r="J510" s="145"/>
      <c r="K510" s="43"/>
      <c r="L510" s="43"/>
      <c r="M510" s="43"/>
      <c r="N510" s="43"/>
      <c r="O510" s="43"/>
      <c r="P510" s="43"/>
      <c r="Q510" s="43"/>
      <c r="R510" s="43"/>
      <c r="S510" s="43"/>
      <c r="T510" s="43"/>
      <c r="U510" s="43"/>
      <c r="V510" s="43"/>
      <c r="W510" s="43"/>
      <c r="X510" s="43"/>
      <c r="Y510" s="43"/>
      <c r="Z510" s="43"/>
      <c r="AA510" s="43"/>
      <c r="AB510" s="43"/>
      <c r="AC510" s="43"/>
      <c r="AD510" s="43"/>
      <c r="AE510" s="43"/>
      <c r="AF510" s="43"/>
      <c r="AG510" s="43"/>
      <c r="AH510" s="43"/>
      <c r="AI510" s="43"/>
      <c r="AJ510" s="43"/>
      <c r="AK510" s="43"/>
      <c r="AL510" s="43"/>
      <c r="AM510" s="43"/>
      <c r="AN510" s="43"/>
      <c r="AO510" s="43"/>
      <c r="AP510" s="43"/>
      <c r="AQ510" s="43"/>
      <c r="AR510" s="43"/>
      <c r="AS510" s="43"/>
      <c r="AT510" s="43"/>
    </row>
    <row r="511" spans="1:46" ht="12.75" customHeight="1" x14ac:dyDescent="0.2">
      <c r="A511" s="43"/>
      <c r="B511" s="43"/>
      <c r="C511" s="43"/>
      <c r="D511" s="107"/>
      <c r="E511" s="145"/>
      <c r="F511" s="145"/>
      <c r="G511" s="145"/>
      <c r="H511" s="145"/>
      <c r="I511" s="145"/>
      <c r="J511" s="145"/>
      <c r="K511" s="43"/>
      <c r="L511" s="43"/>
      <c r="M511" s="43"/>
      <c r="N511" s="43"/>
      <c r="O511" s="43"/>
      <c r="P511" s="43"/>
      <c r="Q511" s="43"/>
      <c r="R511" s="43"/>
      <c r="S511" s="43"/>
      <c r="T511" s="43"/>
      <c r="U511" s="43"/>
      <c r="V511" s="43"/>
      <c r="W511" s="43"/>
      <c r="X511" s="43"/>
      <c r="Y511" s="43"/>
      <c r="Z511" s="43"/>
      <c r="AA511" s="43"/>
      <c r="AB511" s="43"/>
      <c r="AC511" s="43"/>
      <c r="AD511" s="43"/>
      <c r="AE511" s="43"/>
      <c r="AF511" s="43"/>
      <c r="AG511" s="43"/>
      <c r="AH511" s="43"/>
      <c r="AI511" s="43"/>
      <c r="AJ511" s="43"/>
      <c r="AK511" s="43"/>
      <c r="AL511" s="43"/>
      <c r="AM511" s="43"/>
      <c r="AN511" s="43"/>
      <c r="AO511" s="43"/>
      <c r="AP511" s="43"/>
      <c r="AQ511" s="43"/>
      <c r="AR511" s="43"/>
      <c r="AS511" s="43"/>
      <c r="AT511" s="43"/>
    </row>
    <row r="512" spans="1:46" ht="12.75" customHeight="1" x14ac:dyDescent="0.2">
      <c r="A512" s="43"/>
      <c r="B512" s="43"/>
      <c r="C512" s="43"/>
      <c r="D512" s="107"/>
      <c r="E512" s="145"/>
      <c r="F512" s="145"/>
      <c r="G512" s="145"/>
      <c r="H512" s="145"/>
      <c r="I512" s="145"/>
      <c r="J512" s="145"/>
      <c r="K512" s="43"/>
      <c r="L512" s="43"/>
      <c r="M512" s="43"/>
      <c r="N512" s="43"/>
      <c r="O512" s="43"/>
      <c r="P512" s="43"/>
      <c r="Q512" s="43"/>
      <c r="R512" s="43"/>
      <c r="S512" s="43"/>
      <c r="T512" s="43"/>
      <c r="U512" s="43"/>
      <c r="V512" s="43"/>
      <c r="W512" s="43"/>
      <c r="X512" s="43"/>
      <c r="Y512" s="43"/>
      <c r="Z512" s="43"/>
      <c r="AA512" s="43"/>
      <c r="AB512" s="43"/>
      <c r="AC512" s="43"/>
      <c r="AD512" s="43"/>
      <c r="AE512" s="43"/>
      <c r="AF512" s="43"/>
      <c r="AG512" s="43"/>
      <c r="AH512" s="43"/>
      <c r="AI512" s="43"/>
      <c r="AJ512" s="43"/>
      <c r="AK512" s="43"/>
      <c r="AL512" s="43"/>
      <c r="AM512" s="43"/>
      <c r="AN512" s="43"/>
      <c r="AO512" s="43"/>
      <c r="AP512" s="43"/>
      <c r="AQ512" s="43"/>
      <c r="AR512" s="43"/>
      <c r="AS512" s="43"/>
      <c r="AT512" s="43"/>
    </row>
    <row r="513" spans="1:46" ht="12.75" customHeight="1" x14ac:dyDescent="0.2">
      <c r="A513" s="43"/>
      <c r="B513" s="43"/>
      <c r="C513" s="43"/>
      <c r="D513" s="107"/>
      <c r="E513" s="145"/>
      <c r="F513" s="145"/>
      <c r="G513" s="145"/>
      <c r="H513" s="145"/>
      <c r="I513" s="145"/>
      <c r="J513" s="145"/>
      <c r="K513" s="43"/>
      <c r="L513" s="43"/>
      <c r="M513" s="43"/>
      <c r="N513" s="43"/>
      <c r="O513" s="43"/>
      <c r="P513" s="43"/>
      <c r="Q513" s="43"/>
      <c r="R513" s="43"/>
      <c r="S513" s="43"/>
      <c r="T513" s="43"/>
      <c r="U513" s="43"/>
      <c r="V513" s="43"/>
      <c r="W513" s="43"/>
      <c r="X513" s="43"/>
      <c r="Y513" s="43"/>
      <c r="Z513" s="43"/>
      <c r="AA513" s="43"/>
      <c r="AB513" s="43"/>
      <c r="AC513" s="43"/>
      <c r="AD513" s="43"/>
      <c r="AE513" s="43"/>
      <c r="AF513" s="43"/>
      <c r="AG513" s="43"/>
      <c r="AH513" s="43"/>
      <c r="AI513" s="43"/>
      <c r="AJ513" s="43"/>
      <c r="AK513" s="43"/>
      <c r="AL513" s="43"/>
      <c r="AM513" s="43"/>
      <c r="AN513" s="43"/>
      <c r="AO513" s="43"/>
      <c r="AP513" s="43"/>
      <c r="AQ513" s="43"/>
      <c r="AR513" s="43"/>
      <c r="AS513" s="43"/>
      <c r="AT513" s="43"/>
    </row>
    <row r="514" spans="1:46" ht="12.75" customHeight="1" x14ac:dyDescent="0.2">
      <c r="A514" s="43"/>
      <c r="B514" s="43"/>
      <c r="C514" s="43"/>
      <c r="D514" s="107"/>
      <c r="E514" s="145"/>
      <c r="F514" s="145"/>
      <c r="G514" s="145"/>
      <c r="H514" s="145"/>
      <c r="I514" s="145"/>
      <c r="J514" s="145"/>
      <c r="K514" s="43"/>
      <c r="L514" s="43"/>
      <c r="M514" s="43"/>
      <c r="N514" s="43"/>
      <c r="O514" s="43"/>
      <c r="P514" s="43"/>
      <c r="Q514" s="43"/>
      <c r="R514" s="43"/>
      <c r="S514" s="43"/>
      <c r="T514" s="43"/>
      <c r="U514" s="43"/>
      <c r="V514" s="43"/>
      <c r="W514" s="43"/>
      <c r="X514" s="43"/>
      <c r="Y514" s="43"/>
      <c r="Z514" s="43"/>
      <c r="AA514" s="43"/>
      <c r="AB514" s="43"/>
      <c r="AC514" s="43"/>
      <c r="AD514" s="43"/>
      <c r="AE514" s="43"/>
      <c r="AF514" s="43"/>
      <c r="AG514" s="43"/>
      <c r="AH514" s="43"/>
      <c r="AI514" s="43"/>
      <c r="AJ514" s="43"/>
      <c r="AK514" s="43"/>
      <c r="AL514" s="43"/>
      <c r="AM514" s="43"/>
      <c r="AN514" s="43"/>
      <c r="AO514" s="43"/>
      <c r="AP514" s="43"/>
      <c r="AQ514" s="43"/>
      <c r="AR514" s="43"/>
      <c r="AS514" s="43"/>
      <c r="AT514" s="43"/>
    </row>
    <row r="515" spans="1:46" ht="12.75" customHeight="1" x14ac:dyDescent="0.2">
      <c r="A515" s="43"/>
      <c r="B515" s="43"/>
      <c r="C515" s="43"/>
      <c r="D515" s="107"/>
      <c r="E515" s="145"/>
      <c r="F515" s="145"/>
      <c r="G515" s="145"/>
      <c r="H515" s="145"/>
      <c r="I515" s="145"/>
      <c r="J515" s="145"/>
      <c r="K515" s="43"/>
      <c r="L515" s="43"/>
      <c r="M515" s="43"/>
      <c r="N515" s="43"/>
      <c r="O515" s="43"/>
      <c r="P515" s="43"/>
      <c r="Q515" s="43"/>
      <c r="R515" s="43"/>
      <c r="S515" s="43"/>
      <c r="T515" s="43"/>
      <c r="U515" s="43"/>
      <c r="V515" s="43"/>
      <c r="W515" s="43"/>
      <c r="X515" s="43"/>
      <c r="Y515" s="43"/>
      <c r="Z515" s="43"/>
      <c r="AA515" s="43"/>
      <c r="AB515" s="43"/>
      <c r="AC515" s="43"/>
      <c r="AD515" s="43"/>
      <c r="AE515" s="43"/>
      <c r="AF515" s="43"/>
      <c r="AG515" s="43"/>
      <c r="AH515" s="43"/>
      <c r="AI515" s="43"/>
      <c r="AJ515" s="43"/>
      <c r="AK515" s="43"/>
      <c r="AL515" s="43"/>
      <c r="AM515" s="43"/>
      <c r="AN515" s="43"/>
      <c r="AO515" s="43"/>
      <c r="AP515" s="43"/>
      <c r="AQ515" s="43"/>
      <c r="AR515" s="43"/>
      <c r="AS515" s="43"/>
      <c r="AT515" s="43"/>
    </row>
    <row r="516" spans="1:46" ht="12.75" customHeight="1" x14ac:dyDescent="0.2">
      <c r="A516" s="43"/>
      <c r="B516" s="43"/>
      <c r="C516" s="43"/>
      <c r="D516" s="107"/>
      <c r="E516" s="145"/>
      <c r="F516" s="145"/>
      <c r="G516" s="145"/>
      <c r="H516" s="145"/>
      <c r="I516" s="145"/>
      <c r="J516" s="145"/>
      <c r="K516" s="43"/>
      <c r="L516" s="43"/>
      <c r="M516" s="43"/>
      <c r="N516" s="43"/>
      <c r="O516" s="43"/>
      <c r="P516" s="43"/>
      <c r="Q516" s="43"/>
      <c r="R516" s="43"/>
      <c r="S516" s="43"/>
      <c r="T516" s="43"/>
      <c r="U516" s="43"/>
      <c r="V516" s="43"/>
      <c r="W516" s="43"/>
      <c r="X516" s="43"/>
      <c r="Y516" s="43"/>
      <c r="Z516" s="43"/>
      <c r="AA516" s="43"/>
      <c r="AB516" s="43"/>
      <c r="AC516" s="43"/>
      <c r="AD516" s="43"/>
      <c r="AE516" s="43"/>
      <c r="AF516" s="43"/>
      <c r="AG516" s="43"/>
      <c r="AH516" s="43"/>
      <c r="AI516" s="43"/>
      <c r="AJ516" s="43"/>
      <c r="AK516" s="43"/>
      <c r="AL516" s="43"/>
      <c r="AM516" s="43"/>
      <c r="AN516" s="43"/>
      <c r="AO516" s="43"/>
      <c r="AP516" s="43"/>
      <c r="AQ516" s="43"/>
      <c r="AR516" s="43"/>
      <c r="AS516" s="43"/>
      <c r="AT516" s="43"/>
    </row>
    <row r="517" spans="1:46" ht="12.75" customHeight="1" x14ac:dyDescent="0.2">
      <c r="A517" s="43"/>
      <c r="B517" s="43"/>
      <c r="C517" s="43"/>
      <c r="D517" s="107"/>
      <c r="E517" s="145"/>
      <c r="F517" s="145"/>
      <c r="G517" s="145"/>
      <c r="H517" s="145"/>
      <c r="I517" s="145"/>
      <c r="J517" s="145"/>
      <c r="K517" s="43"/>
      <c r="L517" s="43"/>
      <c r="M517" s="43"/>
      <c r="N517" s="43"/>
      <c r="O517" s="43"/>
      <c r="P517" s="43"/>
      <c r="Q517" s="43"/>
      <c r="R517" s="43"/>
      <c r="S517" s="43"/>
      <c r="T517" s="43"/>
      <c r="U517" s="43"/>
      <c r="V517" s="43"/>
      <c r="W517" s="43"/>
      <c r="X517" s="43"/>
      <c r="Y517" s="43"/>
      <c r="Z517" s="43"/>
      <c r="AA517" s="43"/>
      <c r="AB517" s="43"/>
      <c r="AC517" s="43"/>
      <c r="AD517" s="43"/>
      <c r="AE517" s="43"/>
      <c r="AF517" s="43"/>
      <c r="AG517" s="43"/>
      <c r="AH517" s="43"/>
      <c r="AI517" s="43"/>
      <c r="AJ517" s="43"/>
      <c r="AK517" s="43"/>
      <c r="AL517" s="43"/>
      <c r="AM517" s="43"/>
      <c r="AN517" s="43"/>
      <c r="AO517" s="43"/>
      <c r="AP517" s="43"/>
      <c r="AQ517" s="43"/>
      <c r="AR517" s="43"/>
      <c r="AS517" s="43"/>
      <c r="AT517" s="43"/>
    </row>
    <row r="518" spans="1:46" ht="12.75" customHeight="1" x14ac:dyDescent="0.2">
      <c r="A518" s="43"/>
      <c r="B518" s="43"/>
      <c r="C518" s="43"/>
      <c r="D518" s="107"/>
      <c r="E518" s="145"/>
      <c r="F518" s="145"/>
      <c r="G518" s="145"/>
      <c r="H518" s="145"/>
      <c r="I518" s="145"/>
      <c r="J518" s="145"/>
      <c r="K518" s="43"/>
      <c r="L518" s="43"/>
      <c r="M518" s="43"/>
      <c r="N518" s="43"/>
      <c r="O518" s="43"/>
      <c r="P518" s="43"/>
      <c r="Q518" s="43"/>
      <c r="R518" s="43"/>
      <c r="S518" s="43"/>
      <c r="T518" s="43"/>
      <c r="U518" s="43"/>
      <c r="V518" s="43"/>
      <c r="W518" s="43"/>
      <c r="X518" s="43"/>
      <c r="Y518" s="43"/>
      <c r="Z518" s="43"/>
      <c r="AA518" s="43"/>
      <c r="AB518" s="43"/>
      <c r="AC518" s="43"/>
      <c r="AD518" s="43"/>
      <c r="AE518" s="43"/>
      <c r="AF518" s="43"/>
      <c r="AG518" s="43"/>
      <c r="AH518" s="43"/>
      <c r="AI518" s="43"/>
      <c r="AJ518" s="43"/>
      <c r="AK518" s="43"/>
      <c r="AL518" s="43"/>
      <c r="AM518" s="43"/>
      <c r="AN518" s="43"/>
      <c r="AO518" s="43"/>
      <c r="AP518" s="43"/>
      <c r="AQ518" s="43"/>
      <c r="AR518" s="43"/>
      <c r="AS518" s="43"/>
      <c r="AT518" s="43"/>
    </row>
    <row r="519" spans="1:46" ht="12.75" customHeight="1" x14ac:dyDescent="0.2">
      <c r="A519" s="43"/>
      <c r="B519" s="43"/>
      <c r="C519" s="43"/>
      <c r="D519" s="107"/>
      <c r="E519" s="145"/>
      <c r="F519" s="145"/>
      <c r="G519" s="145"/>
      <c r="H519" s="145"/>
      <c r="I519" s="145"/>
      <c r="J519" s="145"/>
      <c r="K519" s="43"/>
      <c r="L519" s="43"/>
      <c r="M519" s="43"/>
      <c r="N519" s="43"/>
      <c r="O519" s="43"/>
      <c r="P519" s="43"/>
      <c r="Q519" s="43"/>
      <c r="R519" s="43"/>
      <c r="S519" s="43"/>
      <c r="T519" s="43"/>
      <c r="U519" s="43"/>
      <c r="V519" s="43"/>
      <c r="W519" s="43"/>
      <c r="X519" s="43"/>
      <c r="Y519" s="43"/>
      <c r="Z519" s="43"/>
      <c r="AA519" s="43"/>
      <c r="AB519" s="43"/>
      <c r="AC519" s="43"/>
      <c r="AD519" s="43"/>
      <c r="AE519" s="43"/>
      <c r="AF519" s="43"/>
      <c r="AG519" s="43"/>
      <c r="AH519" s="43"/>
      <c r="AI519" s="43"/>
      <c r="AJ519" s="43"/>
      <c r="AK519" s="43"/>
      <c r="AL519" s="43"/>
      <c r="AM519" s="43"/>
      <c r="AN519" s="43"/>
      <c r="AO519" s="43"/>
      <c r="AP519" s="43"/>
      <c r="AQ519" s="43"/>
      <c r="AR519" s="43"/>
      <c r="AS519" s="43"/>
      <c r="AT519" s="43"/>
    </row>
    <row r="520" spans="1:46" ht="12.75" customHeight="1" x14ac:dyDescent="0.2">
      <c r="A520" s="43"/>
      <c r="B520" s="43"/>
      <c r="C520" s="43"/>
      <c r="D520" s="107"/>
      <c r="E520" s="145"/>
      <c r="F520" s="145"/>
      <c r="G520" s="145"/>
      <c r="H520" s="145"/>
      <c r="I520" s="145"/>
      <c r="J520" s="145"/>
      <c r="K520" s="43"/>
      <c r="L520" s="43"/>
      <c r="M520" s="43"/>
      <c r="N520" s="43"/>
      <c r="O520" s="43"/>
      <c r="P520" s="43"/>
      <c r="Q520" s="43"/>
      <c r="R520" s="43"/>
      <c r="S520" s="43"/>
      <c r="T520" s="43"/>
      <c r="U520" s="43"/>
      <c r="V520" s="43"/>
      <c r="W520" s="43"/>
      <c r="X520" s="43"/>
      <c r="Y520" s="43"/>
      <c r="Z520" s="43"/>
      <c r="AA520" s="43"/>
      <c r="AB520" s="43"/>
      <c r="AC520" s="43"/>
      <c r="AD520" s="43"/>
      <c r="AE520" s="43"/>
      <c r="AF520" s="43"/>
      <c r="AG520" s="43"/>
      <c r="AH520" s="43"/>
      <c r="AI520" s="43"/>
      <c r="AJ520" s="43"/>
      <c r="AK520" s="43"/>
      <c r="AL520" s="43"/>
      <c r="AM520" s="43"/>
      <c r="AN520" s="43"/>
      <c r="AO520" s="43"/>
      <c r="AP520" s="43"/>
      <c r="AQ520" s="43"/>
      <c r="AR520" s="43"/>
      <c r="AS520" s="43"/>
      <c r="AT520" s="43"/>
    </row>
    <row r="521" spans="1:46" ht="12.75" customHeight="1" x14ac:dyDescent="0.2">
      <c r="A521" s="43"/>
      <c r="B521" s="43"/>
      <c r="C521" s="43"/>
      <c r="D521" s="107"/>
      <c r="E521" s="145"/>
      <c r="F521" s="145"/>
      <c r="G521" s="145"/>
      <c r="H521" s="145"/>
      <c r="I521" s="145"/>
      <c r="J521" s="145"/>
      <c r="K521" s="43"/>
      <c r="L521" s="43"/>
      <c r="M521" s="43"/>
      <c r="N521" s="43"/>
      <c r="O521" s="43"/>
      <c r="P521" s="43"/>
      <c r="Q521" s="43"/>
      <c r="R521" s="43"/>
      <c r="S521" s="43"/>
      <c r="T521" s="43"/>
      <c r="U521" s="43"/>
      <c r="V521" s="43"/>
      <c r="W521" s="43"/>
      <c r="X521" s="43"/>
      <c r="Y521" s="43"/>
      <c r="Z521" s="43"/>
      <c r="AA521" s="43"/>
      <c r="AB521" s="43"/>
      <c r="AC521" s="43"/>
      <c r="AD521" s="43"/>
      <c r="AE521" s="43"/>
      <c r="AF521" s="43"/>
      <c r="AG521" s="43"/>
      <c r="AH521" s="43"/>
      <c r="AI521" s="43"/>
      <c r="AJ521" s="43"/>
      <c r="AK521" s="43"/>
      <c r="AL521" s="43"/>
      <c r="AM521" s="43"/>
      <c r="AN521" s="43"/>
      <c r="AO521" s="43"/>
      <c r="AP521" s="43"/>
      <c r="AQ521" s="43"/>
      <c r="AR521" s="43"/>
      <c r="AS521" s="43"/>
      <c r="AT521" s="43"/>
    </row>
    <row r="522" spans="1:46" ht="12.75" customHeight="1" x14ac:dyDescent="0.2">
      <c r="A522" s="43"/>
      <c r="B522" s="43"/>
      <c r="C522" s="43"/>
      <c r="D522" s="107"/>
      <c r="E522" s="145"/>
      <c r="F522" s="145"/>
      <c r="G522" s="145"/>
      <c r="H522" s="145"/>
      <c r="I522" s="145"/>
      <c r="J522" s="145"/>
      <c r="K522" s="43"/>
      <c r="L522" s="43"/>
      <c r="M522" s="43"/>
      <c r="N522" s="43"/>
      <c r="O522" s="43"/>
      <c r="P522" s="43"/>
      <c r="Q522" s="43"/>
      <c r="R522" s="43"/>
      <c r="S522" s="43"/>
      <c r="T522" s="43"/>
      <c r="U522" s="43"/>
      <c r="V522" s="43"/>
      <c r="W522" s="43"/>
      <c r="X522" s="43"/>
      <c r="Y522" s="43"/>
      <c r="Z522" s="43"/>
      <c r="AA522" s="43"/>
      <c r="AB522" s="43"/>
      <c r="AC522" s="43"/>
      <c r="AD522" s="43"/>
      <c r="AE522" s="43"/>
      <c r="AF522" s="43"/>
      <c r="AG522" s="43"/>
      <c r="AH522" s="43"/>
      <c r="AI522" s="43"/>
      <c r="AJ522" s="43"/>
      <c r="AK522" s="43"/>
      <c r="AL522" s="43"/>
      <c r="AM522" s="43"/>
      <c r="AN522" s="43"/>
      <c r="AO522" s="43"/>
      <c r="AP522" s="43"/>
      <c r="AQ522" s="43"/>
      <c r="AR522" s="43"/>
      <c r="AS522" s="43"/>
      <c r="AT522" s="43"/>
    </row>
    <row r="523" spans="1:46" ht="12.75" customHeight="1" x14ac:dyDescent="0.2">
      <c r="A523" s="43"/>
      <c r="B523" s="43"/>
      <c r="C523" s="43"/>
      <c r="D523" s="107"/>
      <c r="E523" s="145"/>
      <c r="F523" s="145"/>
      <c r="G523" s="145"/>
      <c r="H523" s="145"/>
      <c r="I523" s="145"/>
      <c r="J523" s="145"/>
      <c r="K523" s="43"/>
      <c r="L523" s="43"/>
      <c r="M523" s="43"/>
      <c r="N523" s="43"/>
      <c r="O523" s="43"/>
      <c r="P523" s="43"/>
      <c r="Q523" s="43"/>
      <c r="R523" s="43"/>
      <c r="S523" s="43"/>
      <c r="T523" s="43"/>
      <c r="U523" s="43"/>
      <c r="V523" s="43"/>
      <c r="W523" s="43"/>
      <c r="X523" s="43"/>
      <c r="Y523" s="43"/>
      <c r="Z523" s="43"/>
      <c r="AA523" s="43"/>
      <c r="AB523" s="43"/>
      <c r="AC523" s="43"/>
      <c r="AD523" s="43"/>
      <c r="AE523" s="43"/>
      <c r="AF523" s="43"/>
      <c r="AG523" s="43"/>
      <c r="AH523" s="43"/>
      <c r="AI523" s="43"/>
      <c r="AJ523" s="43"/>
      <c r="AK523" s="43"/>
      <c r="AL523" s="43"/>
      <c r="AM523" s="43"/>
      <c r="AN523" s="43"/>
      <c r="AO523" s="43"/>
      <c r="AP523" s="43"/>
      <c r="AQ523" s="43"/>
      <c r="AR523" s="43"/>
      <c r="AS523" s="43"/>
      <c r="AT523" s="43"/>
    </row>
    <row r="524" spans="1:46" ht="12.75" customHeight="1" x14ac:dyDescent="0.2">
      <c r="A524" s="43"/>
      <c r="B524" s="43"/>
      <c r="C524" s="43"/>
      <c r="D524" s="107"/>
      <c r="E524" s="145"/>
      <c r="F524" s="145"/>
      <c r="G524" s="145"/>
      <c r="H524" s="145"/>
      <c r="I524" s="145"/>
      <c r="J524" s="145"/>
      <c r="K524" s="43"/>
      <c r="L524" s="43"/>
      <c r="M524" s="43"/>
      <c r="N524" s="43"/>
      <c r="O524" s="43"/>
      <c r="P524" s="43"/>
      <c r="Q524" s="43"/>
      <c r="R524" s="43"/>
      <c r="S524" s="43"/>
      <c r="T524" s="43"/>
      <c r="U524" s="43"/>
      <c r="V524" s="43"/>
      <c r="W524" s="43"/>
      <c r="X524" s="43"/>
      <c r="Y524" s="43"/>
      <c r="Z524" s="43"/>
      <c r="AA524" s="43"/>
      <c r="AB524" s="43"/>
      <c r="AC524" s="43"/>
      <c r="AD524" s="43"/>
      <c r="AE524" s="43"/>
      <c r="AF524" s="43"/>
      <c r="AG524" s="43"/>
      <c r="AH524" s="43"/>
      <c r="AI524" s="43"/>
      <c r="AJ524" s="43"/>
      <c r="AK524" s="43"/>
      <c r="AL524" s="43"/>
      <c r="AM524" s="43"/>
      <c r="AN524" s="43"/>
      <c r="AO524" s="43"/>
      <c r="AP524" s="43"/>
      <c r="AQ524" s="43"/>
      <c r="AR524" s="43"/>
      <c r="AS524" s="43"/>
      <c r="AT524" s="43"/>
    </row>
    <row r="525" spans="1:46" ht="12.75" customHeight="1" x14ac:dyDescent="0.2">
      <c r="A525" s="43"/>
      <c r="B525" s="43"/>
      <c r="C525" s="43"/>
      <c r="D525" s="107"/>
      <c r="E525" s="145"/>
      <c r="F525" s="145"/>
      <c r="G525" s="145"/>
      <c r="H525" s="145"/>
      <c r="I525" s="145"/>
      <c r="J525" s="145"/>
      <c r="K525" s="43"/>
      <c r="L525" s="43"/>
      <c r="M525" s="43"/>
      <c r="N525" s="43"/>
      <c r="O525" s="43"/>
      <c r="P525" s="43"/>
      <c r="Q525" s="43"/>
      <c r="R525" s="43"/>
      <c r="S525" s="43"/>
      <c r="T525" s="43"/>
      <c r="U525" s="43"/>
      <c r="V525" s="43"/>
      <c r="W525" s="43"/>
      <c r="X525" s="43"/>
      <c r="Y525" s="43"/>
      <c r="Z525" s="43"/>
      <c r="AA525" s="43"/>
      <c r="AB525" s="43"/>
      <c r="AC525" s="43"/>
      <c r="AD525" s="43"/>
      <c r="AE525" s="43"/>
      <c r="AF525" s="43"/>
      <c r="AG525" s="43"/>
      <c r="AH525" s="43"/>
      <c r="AI525" s="43"/>
      <c r="AJ525" s="43"/>
      <c r="AK525" s="43"/>
      <c r="AL525" s="43"/>
      <c r="AM525" s="43"/>
      <c r="AN525" s="43"/>
      <c r="AO525" s="43"/>
      <c r="AP525" s="43"/>
      <c r="AQ525" s="43"/>
      <c r="AR525" s="43"/>
      <c r="AS525" s="43"/>
      <c r="AT525" s="43"/>
    </row>
    <row r="526" spans="1:46" ht="12.75" customHeight="1" x14ac:dyDescent="0.2">
      <c r="A526" s="43"/>
      <c r="B526" s="43"/>
      <c r="C526" s="43"/>
      <c r="D526" s="107"/>
      <c r="E526" s="145"/>
      <c r="F526" s="145"/>
      <c r="G526" s="145"/>
      <c r="H526" s="145"/>
      <c r="I526" s="145"/>
      <c r="J526" s="145"/>
      <c r="K526" s="43"/>
      <c r="L526" s="43"/>
      <c r="M526" s="43"/>
      <c r="N526" s="43"/>
      <c r="O526" s="43"/>
      <c r="P526" s="43"/>
      <c r="Q526" s="43"/>
      <c r="R526" s="43"/>
      <c r="S526" s="43"/>
      <c r="T526" s="43"/>
      <c r="U526" s="43"/>
      <c r="V526" s="43"/>
      <c r="W526" s="43"/>
      <c r="X526" s="43"/>
      <c r="Y526" s="43"/>
      <c r="Z526" s="43"/>
      <c r="AA526" s="43"/>
      <c r="AB526" s="43"/>
      <c r="AC526" s="43"/>
      <c r="AD526" s="43"/>
      <c r="AE526" s="43"/>
      <c r="AF526" s="43"/>
      <c r="AG526" s="43"/>
      <c r="AH526" s="43"/>
      <c r="AI526" s="43"/>
      <c r="AJ526" s="43"/>
      <c r="AK526" s="43"/>
      <c r="AL526" s="43"/>
      <c r="AM526" s="43"/>
      <c r="AN526" s="43"/>
      <c r="AO526" s="43"/>
      <c r="AP526" s="43"/>
      <c r="AQ526" s="43"/>
      <c r="AR526" s="43"/>
      <c r="AS526" s="43"/>
      <c r="AT526" s="43"/>
    </row>
    <row r="527" spans="1:46" ht="12.75" customHeight="1" x14ac:dyDescent="0.2">
      <c r="A527" s="43"/>
      <c r="B527" s="43"/>
      <c r="C527" s="43"/>
      <c r="D527" s="107"/>
      <c r="E527" s="145"/>
      <c r="F527" s="145"/>
      <c r="G527" s="145"/>
      <c r="H527" s="145"/>
      <c r="I527" s="145"/>
      <c r="J527" s="145"/>
      <c r="K527" s="43"/>
      <c r="L527" s="43"/>
      <c r="M527" s="43"/>
      <c r="N527" s="43"/>
      <c r="O527" s="43"/>
      <c r="P527" s="43"/>
      <c r="Q527" s="43"/>
      <c r="R527" s="43"/>
      <c r="S527" s="43"/>
      <c r="T527" s="43"/>
      <c r="U527" s="43"/>
      <c r="V527" s="43"/>
      <c r="W527" s="43"/>
      <c r="X527" s="43"/>
      <c r="Y527" s="43"/>
      <c r="Z527" s="43"/>
      <c r="AA527" s="43"/>
      <c r="AB527" s="43"/>
      <c r="AC527" s="43"/>
      <c r="AD527" s="43"/>
      <c r="AE527" s="43"/>
      <c r="AF527" s="43"/>
      <c r="AG527" s="43"/>
      <c r="AH527" s="43"/>
      <c r="AI527" s="43"/>
      <c r="AJ527" s="43"/>
      <c r="AK527" s="43"/>
      <c r="AL527" s="43"/>
      <c r="AM527" s="43"/>
      <c r="AN527" s="43"/>
      <c r="AO527" s="43"/>
      <c r="AP527" s="43"/>
      <c r="AQ527" s="43"/>
      <c r="AR527" s="43"/>
      <c r="AS527" s="43"/>
      <c r="AT527" s="43"/>
    </row>
    <row r="528" spans="1:46" ht="12.75" customHeight="1" x14ac:dyDescent="0.2">
      <c r="A528" s="43"/>
      <c r="B528" s="43"/>
      <c r="C528" s="43"/>
      <c r="D528" s="107"/>
      <c r="E528" s="145"/>
      <c r="F528" s="145"/>
      <c r="G528" s="145"/>
      <c r="H528" s="145"/>
      <c r="I528" s="145"/>
      <c r="J528" s="145"/>
      <c r="K528" s="43"/>
      <c r="L528" s="43"/>
      <c r="M528" s="43"/>
      <c r="N528" s="43"/>
      <c r="O528" s="43"/>
      <c r="P528" s="43"/>
      <c r="Q528" s="43"/>
      <c r="R528" s="43"/>
      <c r="S528" s="43"/>
      <c r="T528" s="43"/>
      <c r="U528" s="43"/>
      <c r="V528" s="43"/>
      <c r="W528" s="43"/>
      <c r="X528" s="43"/>
      <c r="Y528" s="43"/>
      <c r="Z528" s="43"/>
      <c r="AA528" s="43"/>
      <c r="AB528" s="43"/>
      <c r="AC528" s="43"/>
      <c r="AD528" s="43"/>
      <c r="AE528" s="43"/>
      <c r="AF528" s="43"/>
      <c r="AG528" s="43"/>
      <c r="AH528" s="43"/>
      <c r="AI528" s="43"/>
      <c r="AJ528" s="43"/>
      <c r="AK528" s="43"/>
      <c r="AL528" s="43"/>
      <c r="AM528" s="43"/>
      <c r="AN528" s="43"/>
      <c r="AO528" s="43"/>
      <c r="AP528" s="43"/>
      <c r="AQ528" s="43"/>
      <c r="AR528" s="43"/>
      <c r="AS528" s="43"/>
      <c r="AT528" s="43"/>
    </row>
    <row r="529" spans="1:46" ht="12.75" customHeight="1" x14ac:dyDescent="0.2">
      <c r="A529" s="43"/>
      <c r="B529" s="43"/>
      <c r="C529" s="43"/>
      <c r="D529" s="107"/>
      <c r="E529" s="145"/>
      <c r="F529" s="145"/>
      <c r="G529" s="145"/>
      <c r="H529" s="145"/>
      <c r="I529" s="145"/>
      <c r="J529" s="145"/>
      <c r="K529" s="43"/>
      <c r="L529" s="43"/>
      <c r="M529" s="43"/>
      <c r="N529" s="43"/>
      <c r="O529" s="43"/>
      <c r="P529" s="43"/>
      <c r="Q529" s="43"/>
      <c r="R529" s="43"/>
      <c r="S529" s="43"/>
      <c r="T529" s="43"/>
      <c r="U529" s="43"/>
      <c r="V529" s="43"/>
      <c r="W529" s="43"/>
      <c r="X529" s="43"/>
      <c r="Y529" s="43"/>
      <c r="Z529" s="43"/>
      <c r="AA529" s="43"/>
      <c r="AB529" s="43"/>
      <c r="AC529" s="43"/>
      <c r="AD529" s="43"/>
      <c r="AE529" s="43"/>
      <c r="AF529" s="43"/>
      <c r="AG529" s="43"/>
      <c r="AH529" s="43"/>
      <c r="AI529" s="43"/>
      <c r="AJ529" s="43"/>
      <c r="AK529" s="43"/>
      <c r="AL529" s="43"/>
      <c r="AM529" s="43"/>
      <c r="AN529" s="43"/>
      <c r="AO529" s="43"/>
      <c r="AP529" s="43"/>
      <c r="AQ529" s="43"/>
      <c r="AR529" s="43"/>
      <c r="AS529" s="43"/>
      <c r="AT529" s="43"/>
    </row>
    <row r="530" spans="1:46" ht="12.75" customHeight="1" x14ac:dyDescent="0.2">
      <c r="A530" s="43"/>
      <c r="B530" s="43"/>
      <c r="C530" s="43"/>
      <c r="D530" s="107"/>
      <c r="E530" s="145"/>
      <c r="F530" s="145"/>
      <c r="G530" s="145"/>
      <c r="H530" s="145"/>
      <c r="I530" s="145"/>
      <c r="J530" s="145"/>
      <c r="K530" s="43"/>
      <c r="L530" s="43"/>
      <c r="M530" s="43"/>
      <c r="N530" s="43"/>
      <c r="O530" s="43"/>
      <c r="P530" s="43"/>
      <c r="Q530" s="43"/>
      <c r="R530" s="43"/>
      <c r="S530" s="43"/>
      <c r="T530" s="43"/>
      <c r="U530" s="43"/>
      <c r="V530" s="43"/>
      <c r="W530" s="43"/>
      <c r="X530" s="43"/>
      <c r="Y530" s="43"/>
      <c r="Z530" s="43"/>
      <c r="AA530" s="43"/>
      <c r="AB530" s="43"/>
      <c r="AC530" s="43"/>
      <c r="AD530" s="43"/>
      <c r="AE530" s="43"/>
      <c r="AF530" s="43"/>
      <c r="AG530" s="43"/>
      <c r="AH530" s="43"/>
      <c r="AI530" s="43"/>
      <c r="AJ530" s="43"/>
      <c r="AK530" s="43"/>
      <c r="AL530" s="43"/>
      <c r="AM530" s="43"/>
      <c r="AN530" s="43"/>
      <c r="AO530" s="43"/>
      <c r="AP530" s="43"/>
      <c r="AQ530" s="43"/>
      <c r="AR530" s="43"/>
      <c r="AS530" s="43"/>
      <c r="AT530" s="43"/>
    </row>
    <row r="531" spans="1:46" ht="12.75" customHeight="1" x14ac:dyDescent="0.2">
      <c r="A531" s="43"/>
      <c r="B531" s="43"/>
      <c r="C531" s="43"/>
      <c r="D531" s="107"/>
      <c r="E531" s="145"/>
      <c r="F531" s="145"/>
      <c r="G531" s="145"/>
      <c r="H531" s="145"/>
      <c r="I531" s="145"/>
      <c r="J531" s="145"/>
      <c r="K531" s="43"/>
      <c r="L531" s="43"/>
      <c r="M531" s="43"/>
      <c r="N531" s="43"/>
      <c r="O531" s="43"/>
      <c r="P531" s="43"/>
      <c r="Q531" s="43"/>
      <c r="R531" s="43"/>
      <c r="S531" s="43"/>
      <c r="T531" s="43"/>
      <c r="U531" s="43"/>
      <c r="V531" s="43"/>
      <c r="W531" s="43"/>
      <c r="X531" s="43"/>
      <c r="Y531" s="43"/>
      <c r="Z531" s="43"/>
      <c r="AA531" s="43"/>
      <c r="AB531" s="43"/>
      <c r="AC531" s="43"/>
      <c r="AD531" s="43"/>
      <c r="AE531" s="43"/>
      <c r="AF531" s="43"/>
      <c r="AG531" s="43"/>
      <c r="AH531" s="43"/>
      <c r="AI531" s="43"/>
      <c r="AJ531" s="43"/>
      <c r="AK531" s="43"/>
      <c r="AL531" s="43"/>
      <c r="AM531" s="43"/>
      <c r="AN531" s="43"/>
      <c r="AO531" s="43"/>
      <c r="AP531" s="43"/>
      <c r="AQ531" s="43"/>
      <c r="AR531" s="43"/>
      <c r="AS531" s="43"/>
      <c r="AT531" s="43"/>
    </row>
    <row r="532" spans="1:46" ht="12.75" customHeight="1" x14ac:dyDescent="0.2">
      <c r="A532" s="43"/>
      <c r="B532" s="43"/>
      <c r="C532" s="43"/>
      <c r="D532" s="107"/>
      <c r="E532" s="145"/>
      <c r="F532" s="145"/>
      <c r="G532" s="145"/>
      <c r="H532" s="145"/>
      <c r="I532" s="145"/>
      <c r="J532" s="145"/>
      <c r="K532" s="43"/>
      <c r="L532" s="43"/>
      <c r="M532" s="43"/>
      <c r="N532" s="43"/>
      <c r="O532" s="43"/>
      <c r="P532" s="43"/>
      <c r="Q532" s="43"/>
      <c r="R532" s="43"/>
      <c r="S532" s="43"/>
      <c r="T532" s="43"/>
      <c r="U532" s="43"/>
      <c r="V532" s="43"/>
      <c r="W532" s="43"/>
      <c r="X532" s="43"/>
      <c r="Y532" s="43"/>
      <c r="Z532" s="43"/>
      <c r="AA532" s="43"/>
      <c r="AB532" s="43"/>
      <c r="AC532" s="43"/>
      <c r="AD532" s="43"/>
      <c r="AE532" s="43"/>
      <c r="AF532" s="43"/>
      <c r="AG532" s="43"/>
      <c r="AH532" s="43"/>
      <c r="AI532" s="43"/>
      <c r="AJ532" s="43"/>
      <c r="AK532" s="43"/>
      <c r="AL532" s="43"/>
      <c r="AM532" s="43"/>
      <c r="AN532" s="43"/>
      <c r="AO532" s="43"/>
      <c r="AP532" s="43"/>
      <c r="AQ532" s="43"/>
      <c r="AR532" s="43"/>
      <c r="AS532" s="43"/>
      <c r="AT532" s="43"/>
    </row>
    <row r="533" spans="1:46" ht="12.75" customHeight="1" x14ac:dyDescent="0.2">
      <c r="A533" s="43"/>
      <c r="B533" s="43"/>
      <c r="C533" s="43"/>
      <c r="D533" s="107"/>
      <c r="E533" s="145"/>
      <c r="F533" s="145"/>
      <c r="G533" s="145"/>
      <c r="H533" s="145"/>
      <c r="I533" s="145"/>
      <c r="J533" s="145"/>
      <c r="K533" s="43"/>
      <c r="L533" s="43"/>
      <c r="M533" s="43"/>
      <c r="N533" s="43"/>
      <c r="O533" s="43"/>
      <c r="P533" s="43"/>
      <c r="Q533" s="43"/>
      <c r="R533" s="43"/>
      <c r="S533" s="43"/>
      <c r="T533" s="43"/>
      <c r="U533" s="43"/>
      <c r="V533" s="43"/>
      <c r="W533" s="43"/>
      <c r="X533" s="43"/>
      <c r="Y533" s="43"/>
      <c r="Z533" s="43"/>
      <c r="AA533" s="43"/>
      <c r="AB533" s="43"/>
      <c r="AC533" s="43"/>
      <c r="AD533" s="43"/>
      <c r="AE533" s="43"/>
      <c r="AF533" s="43"/>
      <c r="AG533" s="43"/>
      <c r="AH533" s="43"/>
      <c r="AI533" s="43"/>
      <c r="AJ533" s="43"/>
      <c r="AK533" s="43"/>
      <c r="AL533" s="43"/>
      <c r="AM533" s="43"/>
      <c r="AN533" s="43"/>
      <c r="AO533" s="43"/>
      <c r="AP533" s="43"/>
      <c r="AQ533" s="43"/>
      <c r="AR533" s="43"/>
      <c r="AS533" s="43"/>
      <c r="AT533" s="43"/>
    </row>
    <row r="534" spans="1:46" ht="12.75" customHeight="1" x14ac:dyDescent="0.2">
      <c r="A534" s="43"/>
      <c r="B534" s="43"/>
      <c r="C534" s="43"/>
      <c r="D534" s="107"/>
      <c r="E534" s="145"/>
      <c r="F534" s="145"/>
      <c r="G534" s="145"/>
      <c r="H534" s="145"/>
      <c r="I534" s="145"/>
      <c r="J534" s="145"/>
      <c r="K534" s="43"/>
      <c r="L534" s="43"/>
      <c r="M534" s="43"/>
      <c r="N534" s="43"/>
      <c r="O534" s="43"/>
      <c r="P534" s="43"/>
      <c r="Q534" s="43"/>
      <c r="R534" s="43"/>
      <c r="S534" s="43"/>
      <c r="T534" s="43"/>
      <c r="U534" s="43"/>
      <c r="V534" s="43"/>
      <c r="W534" s="43"/>
      <c r="X534" s="43"/>
      <c r="Y534" s="43"/>
      <c r="Z534" s="43"/>
      <c r="AA534" s="43"/>
      <c r="AB534" s="43"/>
      <c r="AC534" s="43"/>
      <c r="AD534" s="43"/>
      <c r="AE534" s="43"/>
      <c r="AF534" s="43"/>
      <c r="AG534" s="43"/>
      <c r="AH534" s="43"/>
      <c r="AI534" s="43"/>
      <c r="AJ534" s="43"/>
      <c r="AK534" s="43"/>
      <c r="AL534" s="43"/>
      <c r="AM534" s="43"/>
      <c r="AN534" s="43"/>
      <c r="AO534" s="43"/>
      <c r="AP534" s="43"/>
      <c r="AQ534" s="43"/>
      <c r="AR534" s="43"/>
      <c r="AS534" s="43"/>
      <c r="AT534" s="43"/>
    </row>
    <row r="535" spans="1:46" ht="12.75" customHeight="1" x14ac:dyDescent="0.2">
      <c r="A535" s="43"/>
      <c r="B535" s="43"/>
      <c r="C535" s="43"/>
      <c r="D535" s="107"/>
      <c r="E535" s="145"/>
      <c r="F535" s="145"/>
      <c r="G535" s="145"/>
      <c r="H535" s="145"/>
      <c r="I535" s="145"/>
      <c r="J535" s="145"/>
      <c r="K535" s="43"/>
      <c r="L535" s="43"/>
      <c r="M535" s="43"/>
      <c r="N535" s="43"/>
      <c r="O535" s="43"/>
      <c r="P535" s="43"/>
      <c r="Q535" s="43"/>
      <c r="R535" s="43"/>
      <c r="S535" s="43"/>
      <c r="T535" s="43"/>
      <c r="U535" s="43"/>
      <c r="V535" s="43"/>
      <c r="W535" s="43"/>
      <c r="X535" s="43"/>
      <c r="Y535" s="43"/>
      <c r="Z535" s="43"/>
      <c r="AA535" s="43"/>
      <c r="AB535" s="43"/>
      <c r="AC535" s="43"/>
      <c r="AD535" s="43"/>
      <c r="AE535" s="43"/>
      <c r="AF535" s="43"/>
      <c r="AG535" s="43"/>
      <c r="AH535" s="43"/>
      <c r="AI535" s="43"/>
      <c r="AJ535" s="43"/>
      <c r="AK535" s="43"/>
      <c r="AL535" s="43"/>
      <c r="AM535" s="43"/>
      <c r="AN535" s="43"/>
      <c r="AO535" s="43"/>
      <c r="AP535" s="43"/>
      <c r="AQ535" s="43"/>
      <c r="AR535" s="43"/>
      <c r="AS535" s="43"/>
      <c r="AT535" s="43"/>
    </row>
    <row r="536" spans="1:46" ht="12.75" customHeight="1" x14ac:dyDescent="0.2">
      <c r="A536" s="43"/>
      <c r="B536" s="43"/>
      <c r="C536" s="43"/>
      <c r="D536" s="107"/>
      <c r="E536" s="145"/>
      <c r="F536" s="145"/>
      <c r="G536" s="145"/>
      <c r="H536" s="145"/>
      <c r="I536" s="145"/>
      <c r="J536" s="145"/>
      <c r="K536" s="43"/>
      <c r="L536" s="43"/>
      <c r="M536" s="43"/>
      <c r="N536" s="43"/>
      <c r="O536" s="43"/>
      <c r="P536" s="43"/>
      <c r="Q536" s="43"/>
      <c r="R536" s="43"/>
      <c r="S536" s="43"/>
      <c r="T536" s="43"/>
      <c r="U536" s="43"/>
      <c r="V536" s="43"/>
      <c r="W536" s="43"/>
      <c r="X536" s="43"/>
      <c r="Y536" s="43"/>
      <c r="Z536" s="43"/>
      <c r="AA536" s="43"/>
      <c r="AB536" s="43"/>
      <c r="AC536" s="43"/>
      <c r="AD536" s="43"/>
      <c r="AE536" s="43"/>
      <c r="AF536" s="43"/>
      <c r="AG536" s="43"/>
      <c r="AH536" s="43"/>
      <c r="AI536" s="43"/>
      <c r="AJ536" s="43"/>
      <c r="AK536" s="43"/>
      <c r="AL536" s="43"/>
      <c r="AM536" s="43"/>
      <c r="AN536" s="43"/>
      <c r="AO536" s="43"/>
      <c r="AP536" s="43"/>
      <c r="AQ536" s="43"/>
      <c r="AR536" s="43"/>
      <c r="AS536" s="43"/>
      <c r="AT536" s="43"/>
    </row>
    <row r="537" spans="1:46" ht="12.75" customHeight="1" x14ac:dyDescent="0.2">
      <c r="A537" s="43"/>
      <c r="B537" s="43"/>
      <c r="C537" s="43"/>
      <c r="D537" s="107"/>
      <c r="E537" s="145"/>
      <c r="F537" s="145"/>
      <c r="G537" s="145"/>
      <c r="H537" s="145"/>
      <c r="I537" s="145"/>
      <c r="J537" s="145"/>
      <c r="K537" s="43"/>
      <c r="L537" s="43"/>
      <c r="M537" s="43"/>
      <c r="N537" s="43"/>
      <c r="O537" s="43"/>
      <c r="P537" s="43"/>
      <c r="Q537" s="43"/>
      <c r="R537" s="43"/>
      <c r="S537" s="43"/>
      <c r="T537" s="43"/>
      <c r="U537" s="43"/>
      <c r="V537" s="43"/>
      <c r="W537" s="43"/>
      <c r="X537" s="43"/>
      <c r="Y537" s="43"/>
      <c r="Z537" s="43"/>
      <c r="AA537" s="43"/>
      <c r="AB537" s="43"/>
      <c r="AC537" s="43"/>
      <c r="AD537" s="43"/>
      <c r="AE537" s="43"/>
      <c r="AF537" s="43"/>
      <c r="AG537" s="43"/>
      <c r="AH537" s="43"/>
      <c r="AI537" s="43"/>
      <c r="AJ537" s="43"/>
      <c r="AK537" s="43"/>
      <c r="AL537" s="43"/>
      <c r="AM537" s="43"/>
      <c r="AN537" s="43"/>
      <c r="AO537" s="43"/>
      <c r="AP537" s="43"/>
      <c r="AQ537" s="43"/>
      <c r="AR537" s="43"/>
      <c r="AS537" s="43"/>
      <c r="AT537" s="43"/>
    </row>
    <row r="538" spans="1:46" ht="12.75" customHeight="1" x14ac:dyDescent="0.2">
      <c r="A538" s="43"/>
      <c r="B538" s="43"/>
      <c r="C538" s="43"/>
      <c r="D538" s="107"/>
      <c r="E538" s="145"/>
      <c r="F538" s="145"/>
      <c r="G538" s="145"/>
      <c r="H538" s="145"/>
      <c r="I538" s="145"/>
      <c r="J538" s="145"/>
      <c r="K538" s="43"/>
      <c r="L538" s="43"/>
      <c r="M538" s="43"/>
      <c r="N538" s="43"/>
      <c r="O538" s="43"/>
      <c r="P538" s="43"/>
      <c r="Q538" s="43"/>
      <c r="R538" s="43"/>
      <c r="S538" s="43"/>
      <c r="T538" s="43"/>
      <c r="U538" s="43"/>
      <c r="V538" s="43"/>
      <c r="W538" s="43"/>
      <c r="X538" s="43"/>
      <c r="Y538" s="43"/>
      <c r="Z538" s="43"/>
      <c r="AA538" s="43"/>
      <c r="AB538" s="43"/>
      <c r="AC538" s="43"/>
      <c r="AD538" s="43"/>
      <c r="AE538" s="43"/>
      <c r="AF538" s="43"/>
      <c r="AG538" s="43"/>
      <c r="AH538" s="43"/>
      <c r="AI538" s="43"/>
      <c r="AJ538" s="43"/>
      <c r="AK538" s="43"/>
      <c r="AL538" s="43"/>
      <c r="AM538" s="43"/>
      <c r="AN538" s="43"/>
      <c r="AO538" s="43"/>
      <c r="AP538" s="43"/>
      <c r="AQ538" s="43"/>
      <c r="AR538" s="43"/>
      <c r="AS538" s="43"/>
      <c r="AT538" s="43"/>
    </row>
    <row r="539" spans="1:46" ht="12.75" customHeight="1" x14ac:dyDescent="0.2">
      <c r="A539" s="43"/>
      <c r="B539" s="43"/>
      <c r="C539" s="43"/>
      <c r="D539" s="107"/>
      <c r="E539" s="145"/>
      <c r="F539" s="145"/>
      <c r="G539" s="145"/>
      <c r="H539" s="145"/>
      <c r="I539" s="145"/>
      <c r="J539" s="145"/>
      <c r="K539" s="43"/>
      <c r="L539" s="43"/>
      <c r="M539" s="43"/>
      <c r="N539" s="43"/>
      <c r="O539" s="43"/>
      <c r="P539" s="43"/>
      <c r="Q539" s="43"/>
      <c r="R539" s="43"/>
      <c r="S539" s="43"/>
      <c r="T539" s="43"/>
      <c r="U539" s="43"/>
      <c r="V539" s="43"/>
      <c r="W539" s="43"/>
      <c r="X539" s="43"/>
      <c r="Y539" s="43"/>
      <c r="Z539" s="43"/>
      <c r="AA539" s="43"/>
      <c r="AB539" s="43"/>
      <c r="AC539" s="43"/>
      <c r="AD539" s="43"/>
      <c r="AE539" s="43"/>
      <c r="AF539" s="43"/>
      <c r="AG539" s="43"/>
      <c r="AH539" s="43"/>
      <c r="AI539" s="43"/>
      <c r="AJ539" s="43"/>
      <c r="AK539" s="43"/>
      <c r="AL539" s="43"/>
      <c r="AM539" s="43"/>
      <c r="AN539" s="43"/>
      <c r="AO539" s="43"/>
      <c r="AP539" s="43"/>
      <c r="AQ539" s="43"/>
      <c r="AR539" s="43"/>
      <c r="AS539" s="43"/>
      <c r="AT539" s="43"/>
    </row>
    <row r="540" spans="1:46" ht="12.75" customHeight="1" x14ac:dyDescent="0.2">
      <c r="A540" s="43"/>
      <c r="B540" s="43"/>
      <c r="C540" s="43"/>
      <c r="D540" s="107"/>
      <c r="E540" s="145"/>
      <c r="F540" s="145"/>
      <c r="G540" s="145"/>
      <c r="H540" s="145"/>
      <c r="I540" s="145"/>
      <c r="J540" s="145"/>
      <c r="K540" s="43"/>
      <c r="L540" s="43"/>
      <c r="M540" s="43"/>
      <c r="N540" s="43"/>
      <c r="O540" s="43"/>
      <c r="P540" s="43"/>
      <c r="Q540" s="43"/>
      <c r="R540" s="43"/>
      <c r="S540" s="43"/>
      <c r="T540" s="43"/>
      <c r="U540" s="43"/>
      <c r="V540" s="43"/>
      <c r="W540" s="43"/>
      <c r="X540" s="43"/>
      <c r="Y540" s="43"/>
      <c r="Z540" s="43"/>
      <c r="AA540" s="43"/>
      <c r="AB540" s="43"/>
      <c r="AC540" s="43"/>
      <c r="AD540" s="43"/>
      <c r="AE540" s="43"/>
      <c r="AF540" s="43"/>
      <c r="AG540" s="43"/>
      <c r="AH540" s="43"/>
      <c r="AI540" s="43"/>
      <c r="AJ540" s="43"/>
      <c r="AK540" s="43"/>
      <c r="AL540" s="43"/>
      <c r="AM540" s="43"/>
      <c r="AN540" s="43"/>
      <c r="AO540" s="43"/>
      <c r="AP540" s="43"/>
      <c r="AQ540" s="43"/>
      <c r="AR540" s="43"/>
      <c r="AS540" s="43"/>
      <c r="AT540" s="43"/>
    </row>
    <row r="541" spans="1:46" ht="12.75" customHeight="1" x14ac:dyDescent="0.2">
      <c r="A541" s="43"/>
      <c r="B541" s="43"/>
      <c r="C541" s="43"/>
      <c r="D541" s="107"/>
      <c r="E541" s="145"/>
      <c r="F541" s="145"/>
      <c r="G541" s="145"/>
      <c r="H541" s="145"/>
      <c r="I541" s="145"/>
      <c r="J541" s="145"/>
      <c r="K541" s="43"/>
      <c r="L541" s="43"/>
      <c r="M541" s="43"/>
      <c r="N541" s="43"/>
      <c r="O541" s="43"/>
      <c r="P541" s="43"/>
      <c r="Q541" s="43"/>
      <c r="R541" s="43"/>
      <c r="S541" s="43"/>
      <c r="T541" s="43"/>
      <c r="U541" s="43"/>
      <c r="V541" s="43"/>
      <c r="W541" s="43"/>
      <c r="X541" s="43"/>
      <c r="Y541" s="43"/>
      <c r="Z541" s="43"/>
      <c r="AA541" s="43"/>
      <c r="AB541" s="43"/>
      <c r="AC541" s="43"/>
      <c r="AD541" s="43"/>
      <c r="AE541" s="43"/>
      <c r="AF541" s="43"/>
      <c r="AG541" s="43"/>
      <c r="AH541" s="43"/>
      <c r="AI541" s="43"/>
      <c r="AJ541" s="43"/>
      <c r="AK541" s="43"/>
      <c r="AL541" s="43"/>
      <c r="AM541" s="43"/>
      <c r="AN541" s="43"/>
      <c r="AO541" s="43"/>
      <c r="AP541" s="43"/>
      <c r="AQ541" s="43"/>
      <c r="AR541" s="43"/>
      <c r="AS541" s="43"/>
      <c r="AT541" s="43"/>
    </row>
    <row r="542" spans="1:46" ht="12.75" customHeight="1" x14ac:dyDescent="0.2">
      <c r="A542" s="43"/>
      <c r="B542" s="43"/>
      <c r="C542" s="43"/>
      <c r="D542" s="107"/>
      <c r="E542" s="145"/>
      <c r="F542" s="145"/>
      <c r="G542" s="145"/>
      <c r="H542" s="145"/>
      <c r="I542" s="145"/>
      <c r="J542" s="145"/>
      <c r="K542" s="43"/>
      <c r="L542" s="43"/>
      <c r="M542" s="43"/>
      <c r="N542" s="43"/>
      <c r="O542" s="43"/>
      <c r="P542" s="43"/>
      <c r="Q542" s="43"/>
      <c r="R542" s="43"/>
      <c r="S542" s="43"/>
      <c r="T542" s="43"/>
      <c r="U542" s="43"/>
      <c r="V542" s="43"/>
      <c r="W542" s="43"/>
      <c r="X542" s="43"/>
      <c r="Y542" s="43"/>
      <c r="Z542" s="43"/>
      <c r="AA542" s="43"/>
      <c r="AB542" s="43"/>
      <c r="AC542" s="43"/>
      <c r="AD542" s="43"/>
      <c r="AE542" s="43"/>
      <c r="AF542" s="43"/>
      <c r="AG542" s="43"/>
      <c r="AH542" s="43"/>
      <c r="AI542" s="43"/>
      <c r="AJ542" s="43"/>
      <c r="AK542" s="43"/>
      <c r="AL542" s="43"/>
      <c r="AM542" s="43"/>
      <c r="AN542" s="43"/>
      <c r="AO542" s="43"/>
      <c r="AP542" s="43"/>
      <c r="AQ542" s="43"/>
      <c r="AR542" s="43"/>
      <c r="AS542" s="43"/>
      <c r="AT542" s="43"/>
    </row>
    <row r="543" spans="1:46" ht="12.75" customHeight="1" x14ac:dyDescent="0.2">
      <c r="A543" s="43"/>
      <c r="B543" s="43"/>
      <c r="C543" s="43"/>
      <c r="D543" s="107"/>
      <c r="E543" s="145"/>
      <c r="F543" s="145"/>
      <c r="G543" s="145"/>
      <c r="H543" s="145"/>
      <c r="I543" s="145"/>
      <c r="J543" s="145"/>
      <c r="K543" s="43"/>
      <c r="L543" s="43"/>
      <c r="M543" s="43"/>
      <c r="N543" s="43"/>
      <c r="O543" s="43"/>
      <c r="P543" s="43"/>
      <c r="Q543" s="43"/>
      <c r="R543" s="43"/>
      <c r="S543" s="43"/>
      <c r="T543" s="43"/>
      <c r="U543" s="43"/>
      <c r="V543" s="43"/>
      <c r="W543" s="43"/>
      <c r="X543" s="43"/>
      <c r="Y543" s="43"/>
      <c r="Z543" s="43"/>
      <c r="AA543" s="43"/>
      <c r="AB543" s="43"/>
      <c r="AC543" s="43"/>
      <c r="AD543" s="43"/>
      <c r="AE543" s="43"/>
      <c r="AF543" s="43"/>
      <c r="AG543" s="43"/>
      <c r="AH543" s="43"/>
      <c r="AI543" s="43"/>
      <c r="AJ543" s="43"/>
      <c r="AK543" s="43"/>
      <c r="AL543" s="43"/>
      <c r="AM543" s="43"/>
      <c r="AN543" s="43"/>
      <c r="AO543" s="43"/>
      <c r="AP543" s="43"/>
      <c r="AQ543" s="43"/>
      <c r="AR543" s="43"/>
      <c r="AS543" s="43"/>
      <c r="AT543" s="43"/>
    </row>
    <row r="544" spans="1:46" ht="12.75" customHeight="1" x14ac:dyDescent="0.2">
      <c r="A544" s="43"/>
      <c r="B544" s="43"/>
      <c r="C544" s="43"/>
      <c r="D544" s="107"/>
      <c r="E544" s="145"/>
      <c r="F544" s="145"/>
      <c r="G544" s="145"/>
      <c r="H544" s="145"/>
      <c r="I544" s="145"/>
      <c r="J544" s="145"/>
      <c r="K544" s="43"/>
      <c r="L544" s="43"/>
      <c r="M544" s="43"/>
      <c r="N544" s="43"/>
      <c r="O544" s="43"/>
      <c r="P544" s="43"/>
      <c r="Q544" s="43"/>
      <c r="R544" s="43"/>
      <c r="S544" s="43"/>
      <c r="T544" s="43"/>
      <c r="U544" s="43"/>
      <c r="V544" s="43"/>
      <c r="W544" s="43"/>
      <c r="X544" s="43"/>
      <c r="Y544" s="43"/>
      <c r="Z544" s="43"/>
      <c r="AA544" s="43"/>
      <c r="AB544" s="43"/>
      <c r="AC544" s="43"/>
      <c r="AD544" s="43"/>
      <c r="AE544" s="43"/>
      <c r="AF544" s="43"/>
      <c r="AG544" s="43"/>
      <c r="AH544" s="43"/>
      <c r="AI544" s="43"/>
      <c r="AJ544" s="43"/>
      <c r="AK544" s="43"/>
      <c r="AL544" s="43"/>
      <c r="AM544" s="43"/>
      <c r="AN544" s="43"/>
      <c r="AO544" s="43"/>
      <c r="AP544" s="43"/>
      <c r="AQ544" s="43"/>
      <c r="AR544" s="43"/>
      <c r="AS544" s="43"/>
      <c r="AT544" s="43"/>
    </row>
    <row r="545" spans="1:46" ht="12.75" customHeight="1" x14ac:dyDescent="0.2">
      <c r="A545" s="43"/>
      <c r="B545" s="43"/>
      <c r="C545" s="43"/>
      <c r="D545" s="107"/>
      <c r="E545" s="145"/>
      <c r="F545" s="145"/>
      <c r="G545" s="145"/>
      <c r="H545" s="145"/>
      <c r="I545" s="145"/>
      <c r="J545" s="145"/>
      <c r="K545" s="43"/>
      <c r="L545" s="43"/>
      <c r="M545" s="43"/>
      <c r="N545" s="43"/>
      <c r="O545" s="43"/>
      <c r="P545" s="43"/>
      <c r="Q545" s="43"/>
      <c r="R545" s="43"/>
      <c r="S545" s="43"/>
      <c r="T545" s="43"/>
      <c r="U545" s="43"/>
      <c r="V545" s="43"/>
      <c r="W545" s="43"/>
      <c r="X545" s="43"/>
      <c r="Y545" s="43"/>
      <c r="Z545" s="43"/>
      <c r="AA545" s="43"/>
      <c r="AB545" s="43"/>
      <c r="AC545" s="43"/>
      <c r="AD545" s="43"/>
      <c r="AE545" s="43"/>
      <c r="AF545" s="43"/>
      <c r="AG545" s="43"/>
      <c r="AH545" s="43"/>
      <c r="AI545" s="43"/>
      <c r="AJ545" s="43"/>
      <c r="AK545" s="43"/>
      <c r="AL545" s="43"/>
      <c r="AM545" s="43"/>
      <c r="AN545" s="43"/>
      <c r="AO545" s="43"/>
      <c r="AP545" s="43"/>
      <c r="AQ545" s="43"/>
      <c r="AR545" s="43"/>
      <c r="AS545" s="43"/>
      <c r="AT545" s="43"/>
    </row>
    <row r="546" spans="1:46" ht="12.75" customHeight="1" x14ac:dyDescent="0.2">
      <c r="A546" s="43"/>
      <c r="B546" s="43"/>
      <c r="C546" s="43"/>
      <c r="D546" s="107"/>
      <c r="E546" s="145"/>
      <c r="F546" s="145"/>
      <c r="G546" s="145"/>
      <c r="H546" s="145"/>
      <c r="I546" s="145"/>
      <c r="J546" s="145"/>
      <c r="K546" s="43"/>
      <c r="L546" s="43"/>
      <c r="M546" s="43"/>
      <c r="N546" s="43"/>
      <c r="O546" s="43"/>
      <c r="P546" s="43"/>
      <c r="Q546" s="43"/>
      <c r="R546" s="43"/>
      <c r="S546" s="43"/>
      <c r="T546" s="43"/>
      <c r="U546" s="43"/>
      <c r="V546" s="43"/>
      <c r="W546" s="43"/>
      <c r="X546" s="43"/>
      <c r="Y546" s="43"/>
      <c r="Z546" s="43"/>
      <c r="AA546" s="43"/>
      <c r="AB546" s="43"/>
      <c r="AC546" s="43"/>
      <c r="AD546" s="43"/>
      <c r="AE546" s="43"/>
      <c r="AF546" s="43"/>
      <c r="AG546" s="43"/>
      <c r="AH546" s="43"/>
      <c r="AI546" s="43"/>
      <c r="AJ546" s="43"/>
      <c r="AK546" s="43"/>
      <c r="AL546" s="43"/>
      <c r="AM546" s="43"/>
      <c r="AN546" s="43"/>
      <c r="AO546" s="43"/>
      <c r="AP546" s="43"/>
      <c r="AQ546" s="43"/>
      <c r="AR546" s="43"/>
      <c r="AS546" s="43"/>
      <c r="AT546" s="43"/>
    </row>
    <row r="547" spans="1:46" ht="12.75" customHeight="1" x14ac:dyDescent="0.2">
      <c r="A547" s="43"/>
      <c r="B547" s="43"/>
      <c r="C547" s="43"/>
      <c r="D547" s="107"/>
      <c r="E547" s="145"/>
      <c r="F547" s="145"/>
      <c r="G547" s="145"/>
      <c r="H547" s="145"/>
      <c r="I547" s="145"/>
      <c r="J547" s="145"/>
      <c r="K547" s="43"/>
      <c r="L547" s="43"/>
      <c r="M547" s="43"/>
      <c r="N547" s="43"/>
      <c r="O547" s="43"/>
      <c r="P547" s="43"/>
      <c r="Q547" s="43"/>
      <c r="R547" s="43"/>
      <c r="S547" s="43"/>
      <c r="T547" s="43"/>
      <c r="U547" s="43"/>
      <c r="V547" s="43"/>
      <c r="W547" s="43"/>
      <c r="X547" s="43"/>
      <c r="Y547" s="43"/>
      <c r="Z547" s="43"/>
      <c r="AA547" s="43"/>
      <c r="AB547" s="43"/>
      <c r="AC547" s="43"/>
      <c r="AD547" s="43"/>
      <c r="AE547" s="43"/>
      <c r="AF547" s="43"/>
      <c r="AG547" s="43"/>
      <c r="AH547" s="43"/>
      <c r="AI547" s="43"/>
      <c r="AJ547" s="43"/>
      <c r="AK547" s="43"/>
      <c r="AL547" s="43"/>
      <c r="AM547" s="43"/>
      <c r="AN547" s="43"/>
      <c r="AO547" s="43"/>
      <c r="AP547" s="43"/>
      <c r="AQ547" s="43"/>
      <c r="AR547" s="43"/>
      <c r="AS547" s="43"/>
      <c r="AT547" s="43"/>
    </row>
    <row r="548" spans="1:46" ht="12.75" customHeight="1" x14ac:dyDescent="0.2">
      <c r="A548" s="43"/>
      <c r="B548" s="43"/>
      <c r="C548" s="43"/>
      <c r="D548" s="107"/>
      <c r="E548" s="145"/>
      <c r="F548" s="145"/>
      <c r="G548" s="145"/>
      <c r="H548" s="145"/>
      <c r="I548" s="145"/>
      <c r="J548" s="145"/>
      <c r="K548" s="43"/>
      <c r="L548" s="43"/>
      <c r="M548" s="43"/>
      <c r="N548" s="43"/>
      <c r="O548" s="43"/>
      <c r="P548" s="43"/>
      <c r="Q548" s="43"/>
      <c r="R548" s="43"/>
      <c r="S548" s="43"/>
      <c r="T548" s="43"/>
      <c r="U548" s="43"/>
      <c r="V548" s="43"/>
      <c r="W548" s="43"/>
      <c r="X548" s="43"/>
      <c r="Y548" s="43"/>
      <c r="Z548" s="43"/>
      <c r="AA548" s="43"/>
      <c r="AB548" s="43"/>
      <c r="AC548" s="43"/>
      <c r="AD548" s="43"/>
      <c r="AE548" s="43"/>
      <c r="AF548" s="43"/>
      <c r="AG548" s="43"/>
      <c r="AH548" s="43"/>
      <c r="AI548" s="43"/>
      <c r="AJ548" s="43"/>
      <c r="AK548" s="43"/>
      <c r="AL548" s="43"/>
      <c r="AM548" s="43"/>
      <c r="AN548" s="43"/>
      <c r="AO548" s="43"/>
      <c r="AP548" s="43"/>
      <c r="AQ548" s="43"/>
      <c r="AR548" s="43"/>
      <c r="AS548" s="43"/>
      <c r="AT548" s="43"/>
    </row>
    <row r="549" spans="1:46" ht="12.75" customHeight="1" x14ac:dyDescent="0.2">
      <c r="A549" s="43"/>
      <c r="B549" s="43"/>
      <c r="C549" s="43"/>
      <c r="D549" s="107"/>
      <c r="E549" s="145"/>
      <c r="F549" s="145"/>
      <c r="G549" s="145"/>
      <c r="H549" s="145"/>
      <c r="I549" s="145"/>
      <c r="J549" s="145"/>
      <c r="K549" s="43"/>
      <c r="L549" s="43"/>
      <c r="M549" s="43"/>
      <c r="N549" s="43"/>
      <c r="O549" s="43"/>
      <c r="P549" s="43"/>
      <c r="Q549" s="43"/>
      <c r="R549" s="43"/>
      <c r="S549" s="43"/>
      <c r="T549" s="43"/>
      <c r="U549" s="43"/>
      <c r="V549" s="43"/>
      <c r="W549" s="43"/>
      <c r="X549" s="43"/>
      <c r="Y549" s="43"/>
      <c r="Z549" s="43"/>
      <c r="AA549" s="43"/>
      <c r="AB549" s="43"/>
      <c r="AC549" s="43"/>
      <c r="AD549" s="43"/>
      <c r="AE549" s="43"/>
      <c r="AF549" s="43"/>
      <c r="AG549" s="43"/>
      <c r="AH549" s="43"/>
      <c r="AI549" s="43"/>
      <c r="AJ549" s="43"/>
      <c r="AK549" s="43"/>
      <c r="AL549" s="43"/>
      <c r="AM549" s="43"/>
      <c r="AN549" s="43"/>
      <c r="AO549" s="43"/>
      <c r="AP549" s="43"/>
      <c r="AQ549" s="43"/>
      <c r="AR549" s="43"/>
      <c r="AS549" s="43"/>
      <c r="AT549" s="43"/>
    </row>
    <row r="550" spans="1:46" ht="12.75" customHeight="1" x14ac:dyDescent="0.2">
      <c r="A550" s="43"/>
      <c r="B550" s="43"/>
      <c r="C550" s="43"/>
      <c r="D550" s="107"/>
      <c r="E550" s="145"/>
      <c r="F550" s="145"/>
      <c r="G550" s="145"/>
      <c r="H550" s="145"/>
      <c r="I550" s="145"/>
      <c r="J550" s="145"/>
      <c r="K550" s="43"/>
      <c r="L550" s="43"/>
      <c r="M550" s="43"/>
      <c r="N550" s="43"/>
      <c r="O550" s="43"/>
      <c r="P550" s="43"/>
      <c r="Q550" s="43"/>
      <c r="R550" s="43"/>
      <c r="S550" s="43"/>
      <c r="T550" s="43"/>
      <c r="U550" s="43"/>
      <c r="V550" s="43"/>
      <c r="W550" s="43"/>
      <c r="X550" s="43"/>
      <c r="Y550" s="43"/>
      <c r="Z550" s="43"/>
      <c r="AA550" s="43"/>
      <c r="AB550" s="43"/>
      <c r="AC550" s="43"/>
      <c r="AD550" s="43"/>
      <c r="AE550" s="43"/>
      <c r="AF550" s="43"/>
      <c r="AG550" s="43"/>
      <c r="AH550" s="43"/>
      <c r="AI550" s="43"/>
      <c r="AJ550" s="43"/>
      <c r="AK550" s="43"/>
      <c r="AL550" s="43"/>
      <c r="AM550" s="43"/>
      <c r="AN550" s="43"/>
      <c r="AO550" s="43"/>
      <c r="AP550" s="43"/>
      <c r="AQ550" s="43"/>
      <c r="AR550" s="43"/>
      <c r="AS550" s="43"/>
      <c r="AT550" s="43"/>
    </row>
    <row r="551" spans="1:46" ht="12.75" customHeight="1" x14ac:dyDescent="0.2">
      <c r="A551" s="43"/>
      <c r="B551" s="43"/>
      <c r="C551" s="43"/>
      <c r="D551" s="107"/>
      <c r="E551" s="145"/>
      <c r="F551" s="145"/>
      <c r="G551" s="145"/>
      <c r="H551" s="145"/>
      <c r="I551" s="145"/>
      <c r="J551" s="145"/>
      <c r="K551" s="43"/>
      <c r="L551" s="43"/>
      <c r="M551" s="43"/>
      <c r="N551" s="43"/>
      <c r="O551" s="43"/>
      <c r="P551" s="43"/>
      <c r="Q551" s="43"/>
      <c r="R551" s="43"/>
      <c r="S551" s="43"/>
      <c r="T551" s="43"/>
      <c r="U551" s="43"/>
      <c r="V551" s="43"/>
      <c r="W551" s="43"/>
      <c r="X551" s="43"/>
      <c r="Y551" s="43"/>
      <c r="Z551" s="43"/>
      <c r="AA551" s="43"/>
      <c r="AB551" s="43"/>
      <c r="AC551" s="43"/>
      <c r="AD551" s="43"/>
      <c r="AE551" s="43"/>
      <c r="AF551" s="43"/>
      <c r="AG551" s="43"/>
      <c r="AH551" s="43"/>
      <c r="AI551" s="43"/>
      <c r="AJ551" s="43"/>
      <c r="AK551" s="43"/>
      <c r="AL551" s="43"/>
      <c r="AM551" s="43"/>
      <c r="AN551" s="43"/>
      <c r="AO551" s="43"/>
      <c r="AP551" s="43"/>
      <c r="AQ551" s="43"/>
      <c r="AR551" s="43"/>
      <c r="AS551" s="43"/>
      <c r="AT551" s="43"/>
    </row>
    <row r="552" spans="1:46" ht="12.75" customHeight="1" x14ac:dyDescent="0.2">
      <c r="A552" s="43"/>
      <c r="B552" s="43"/>
      <c r="C552" s="43"/>
      <c r="D552" s="107"/>
      <c r="E552" s="145"/>
      <c r="F552" s="145"/>
      <c r="G552" s="145"/>
      <c r="H552" s="145"/>
      <c r="I552" s="145"/>
      <c r="J552" s="145"/>
      <c r="K552" s="43"/>
      <c r="L552" s="43"/>
      <c r="M552" s="43"/>
      <c r="N552" s="43"/>
      <c r="O552" s="43"/>
      <c r="P552" s="43"/>
      <c r="Q552" s="43"/>
      <c r="R552" s="43"/>
      <c r="S552" s="43"/>
      <c r="T552" s="43"/>
      <c r="U552" s="43"/>
      <c r="V552" s="43"/>
      <c r="W552" s="43"/>
      <c r="X552" s="43"/>
      <c r="Y552" s="43"/>
      <c r="Z552" s="43"/>
      <c r="AA552" s="43"/>
      <c r="AB552" s="43"/>
      <c r="AC552" s="43"/>
      <c r="AD552" s="43"/>
      <c r="AE552" s="43"/>
      <c r="AF552" s="43"/>
      <c r="AG552" s="43"/>
      <c r="AH552" s="43"/>
      <c r="AI552" s="43"/>
      <c r="AJ552" s="43"/>
      <c r="AK552" s="43"/>
      <c r="AL552" s="43"/>
      <c r="AM552" s="43"/>
      <c r="AN552" s="43"/>
      <c r="AO552" s="43"/>
      <c r="AP552" s="43"/>
      <c r="AQ552" s="43"/>
      <c r="AR552" s="43"/>
      <c r="AS552" s="43"/>
      <c r="AT552" s="43"/>
    </row>
    <row r="553" spans="1:46" ht="12.75" customHeight="1" x14ac:dyDescent="0.2">
      <c r="A553" s="43"/>
      <c r="B553" s="43"/>
      <c r="C553" s="43"/>
      <c r="D553" s="107"/>
      <c r="E553" s="145"/>
      <c r="F553" s="145"/>
      <c r="G553" s="145"/>
      <c r="H553" s="145"/>
      <c r="I553" s="145"/>
      <c r="J553" s="145"/>
      <c r="K553" s="43"/>
      <c r="L553" s="43"/>
      <c r="M553" s="43"/>
      <c r="N553" s="43"/>
      <c r="O553" s="43"/>
      <c r="P553" s="43"/>
      <c r="Q553" s="43"/>
      <c r="R553" s="43"/>
      <c r="S553" s="43"/>
      <c r="T553" s="43"/>
      <c r="U553" s="43"/>
      <c r="V553" s="43"/>
      <c r="W553" s="43"/>
      <c r="X553" s="43"/>
      <c r="Y553" s="43"/>
      <c r="Z553" s="43"/>
      <c r="AA553" s="43"/>
      <c r="AB553" s="43"/>
      <c r="AC553" s="43"/>
      <c r="AD553" s="43"/>
      <c r="AE553" s="43"/>
      <c r="AF553" s="43"/>
      <c r="AG553" s="43"/>
      <c r="AH553" s="43"/>
      <c r="AI553" s="43"/>
      <c r="AJ553" s="43"/>
      <c r="AK553" s="43"/>
      <c r="AL553" s="43"/>
      <c r="AM553" s="43"/>
      <c r="AN553" s="43"/>
      <c r="AO553" s="43"/>
      <c r="AP553" s="43"/>
      <c r="AQ553" s="43"/>
      <c r="AR553" s="43"/>
      <c r="AS553" s="43"/>
      <c r="AT553" s="43"/>
    </row>
    <row r="554" spans="1:46" ht="12.75" customHeight="1" x14ac:dyDescent="0.2">
      <c r="A554" s="43"/>
      <c r="B554" s="43"/>
      <c r="C554" s="43"/>
      <c r="D554" s="107"/>
      <c r="E554" s="145"/>
      <c r="F554" s="145"/>
      <c r="G554" s="145"/>
      <c r="H554" s="145"/>
      <c r="I554" s="145"/>
      <c r="J554" s="145"/>
      <c r="K554" s="43"/>
      <c r="L554" s="43"/>
      <c r="M554" s="43"/>
      <c r="N554" s="43"/>
      <c r="O554" s="43"/>
      <c r="P554" s="43"/>
      <c r="Q554" s="43"/>
      <c r="R554" s="43"/>
      <c r="S554" s="43"/>
      <c r="T554" s="43"/>
      <c r="U554" s="43"/>
      <c r="V554" s="43"/>
      <c r="W554" s="43"/>
      <c r="X554" s="43"/>
      <c r="Y554" s="43"/>
      <c r="Z554" s="43"/>
      <c r="AA554" s="43"/>
      <c r="AB554" s="43"/>
      <c r="AC554" s="43"/>
      <c r="AD554" s="43"/>
      <c r="AE554" s="43"/>
      <c r="AF554" s="43"/>
      <c r="AG554" s="43"/>
      <c r="AH554" s="43"/>
      <c r="AI554" s="43"/>
      <c r="AJ554" s="43"/>
      <c r="AK554" s="43"/>
      <c r="AL554" s="43"/>
      <c r="AM554" s="43"/>
      <c r="AN554" s="43"/>
      <c r="AO554" s="43"/>
      <c r="AP554" s="43"/>
      <c r="AQ554" s="43"/>
      <c r="AR554" s="43"/>
      <c r="AS554" s="43"/>
      <c r="AT554" s="43"/>
    </row>
    <row r="555" spans="1:46" ht="12.75" customHeight="1" x14ac:dyDescent="0.2">
      <c r="A555" s="43"/>
      <c r="B555" s="43"/>
      <c r="C555" s="43"/>
      <c r="D555" s="107"/>
      <c r="E555" s="145"/>
      <c r="F555" s="145"/>
      <c r="G555" s="145"/>
      <c r="H555" s="145"/>
      <c r="I555" s="145"/>
      <c r="J555" s="145"/>
      <c r="K555" s="43"/>
      <c r="L555" s="43"/>
      <c r="M555" s="43"/>
      <c r="N555" s="43"/>
      <c r="O555" s="43"/>
      <c r="P555" s="43"/>
      <c r="Q555" s="43"/>
      <c r="R555" s="43"/>
      <c r="S555" s="43"/>
      <c r="T555" s="43"/>
      <c r="U555" s="43"/>
      <c r="V555" s="43"/>
      <c r="W555" s="43"/>
      <c r="X555" s="43"/>
      <c r="Y555" s="43"/>
      <c r="Z555" s="43"/>
      <c r="AA555" s="43"/>
      <c r="AB555" s="43"/>
      <c r="AC555" s="43"/>
      <c r="AD555" s="43"/>
      <c r="AE555" s="43"/>
      <c r="AF555" s="43"/>
      <c r="AG555" s="43"/>
      <c r="AH555" s="43"/>
      <c r="AI555" s="43"/>
      <c r="AJ555" s="43"/>
      <c r="AK555" s="43"/>
      <c r="AL555" s="43"/>
      <c r="AM555" s="43"/>
      <c r="AN555" s="43"/>
      <c r="AO555" s="43"/>
      <c r="AP555" s="43"/>
      <c r="AQ555" s="43"/>
      <c r="AR555" s="43"/>
      <c r="AS555" s="43"/>
      <c r="AT555" s="43"/>
    </row>
    <row r="556" spans="1:46" ht="12.75" customHeight="1" x14ac:dyDescent="0.2">
      <c r="A556" s="43"/>
      <c r="B556" s="43"/>
      <c r="C556" s="43"/>
      <c r="D556" s="107"/>
      <c r="E556" s="145"/>
      <c r="F556" s="145"/>
      <c r="G556" s="145"/>
      <c r="H556" s="145"/>
      <c r="I556" s="145"/>
      <c r="J556" s="145"/>
      <c r="K556" s="43"/>
      <c r="L556" s="43"/>
      <c r="M556" s="43"/>
      <c r="N556" s="43"/>
      <c r="O556" s="43"/>
      <c r="P556" s="43"/>
      <c r="Q556" s="43"/>
      <c r="R556" s="43"/>
      <c r="S556" s="43"/>
      <c r="T556" s="43"/>
      <c r="U556" s="43"/>
      <c r="V556" s="43"/>
      <c r="W556" s="43"/>
      <c r="X556" s="43"/>
      <c r="Y556" s="43"/>
      <c r="Z556" s="43"/>
      <c r="AA556" s="43"/>
      <c r="AB556" s="43"/>
      <c r="AC556" s="43"/>
      <c r="AD556" s="43"/>
      <c r="AE556" s="43"/>
      <c r="AF556" s="43"/>
      <c r="AG556" s="43"/>
      <c r="AH556" s="43"/>
      <c r="AI556" s="43"/>
      <c r="AJ556" s="43"/>
      <c r="AK556" s="43"/>
      <c r="AL556" s="43"/>
      <c r="AM556" s="43"/>
      <c r="AN556" s="43"/>
      <c r="AO556" s="43"/>
      <c r="AP556" s="43"/>
      <c r="AQ556" s="43"/>
      <c r="AR556" s="43"/>
      <c r="AS556" s="43"/>
      <c r="AT556" s="43"/>
    </row>
    <row r="557" spans="1:46" ht="12.75" customHeight="1" x14ac:dyDescent="0.2">
      <c r="A557" s="43"/>
      <c r="B557" s="43"/>
      <c r="C557" s="43"/>
      <c r="D557" s="107"/>
      <c r="E557" s="145"/>
      <c r="F557" s="145"/>
      <c r="G557" s="145"/>
      <c r="H557" s="145"/>
      <c r="I557" s="145"/>
      <c r="J557" s="145"/>
      <c r="K557" s="43"/>
      <c r="L557" s="43"/>
      <c r="M557" s="43"/>
      <c r="N557" s="43"/>
      <c r="O557" s="43"/>
      <c r="P557" s="43"/>
      <c r="Q557" s="43"/>
      <c r="R557" s="43"/>
      <c r="S557" s="43"/>
      <c r="T557" s="43"/>
      <c r="U557" s="43"/>
      <c r="V557" s="43"/>
      <c r="W557" s="43"/>
      <c r="X557" s="43"/>
      <c r="Y557" s="43"/>
      <c r="Z557" s="43"/>
      <c r="AA557" s="43"/>
      <c r="AB557" s="43"/>
      <c r="AC557" s="43"/>
      <c r="AD557" s="43"/>
      <c r="AE557" s="43"/>
      <c r="AF557" s="43"/>
      <c r="AG557" s="43"/>
      <c r="AH557" s="43"/>
      <c r="AI557" s="43"/>
      <c r="AJ557" s="43"/>
      <c r="AK557" s="43"/>
      <c r="AL557" s="43"/>
      <c r="AM557" s="43"/>
      <c r="AN557" s="43"/>
      <c r="AO557" s="43"/>
      <c r="AP557" s="43"/>
      <c r="AQ557" s="43"/>
      <c r="AR557" s="43"/>
      <c r="AS557" s="43"/>
      <c r="AT557" s="43"/>
    </row>
    <row r="558" spans="1:46" ht="12.75" customHeight="1" x14ac:dyDescent="0.2">
      <c r="A558" s="43"/>
      <c r="B558" s="43"/>
      <c r="C558" s="43"/>
      <c r="D558" s="107"/>
      <c r="E558" s="145"/>
      <c r="F558" s="145"/>
      <c r="G558" s="145"/>
      <c r="H558" s="145"/>
      <c r="I558" s="145"/>
      <c r="J558" s="145"/>
      <c r="K558" s="43"/>
      <c r="L558" s="43"/>
      <c r="M558" s="43"/>
      <c r="N558" s="43"/>
      <c r="O558" s="43"/>
      <c r="P558" s="43"/>
      <c r="Q558" s="43"/>
      <c r="R558" s="43"/>
      <c r="S558" s="43"/>
      <c r="T558" s="43"/>
      <c r="U558" s="43"/>
      <c r="V558" s="43"/>
      <c r="W558" s="43"/>
      <c r="X558" s="43"/>
      <c r="Y558" s="43"/>
      <c r="Z558" s="43"/>
      <c r="AA558" s="43"/>
      <c r="AB558" s="43"/>
      <c r="AC558" s="43"/>
      <c r="AD558" s="43"/>
      <c r="AE558" s="43"/>
      <c r="AF558" s="43"/>
      <c r="AG558" s="43"/>
      <c r="AH558" s="43"/>
      <c r="AI558" s="43"/>
      <c r="AJ558" s="43"/>
      <c r="AK558" s="43"/>
      <c r="AL558" s="43"/>
      <c r="AM558" s="43"/>
      <c r="AN558" s="43"/>
      <c r="AO558" s="43"/>
      <c r="AP558" s="43"/>
      <c r="AQ558" s="43"/>
      <c r="AR558" s="43"/>
      <c r="AS558" s="43"/>
      <c r="AT558" s="43"/>
    </row>
    <row r="559" spans="1:46" ht="12.75" customHeight="1" x14ac:dyDescent="0.2">
      <c r="A559" s="43"/>
      <c r="B559" s="43"/>
      <c r="C559" s="43"/>
      <c r="D559" s="107"/>
      <c r="E559" s="145"/>
      <c r="F559" s="145"/>
      <c r="G559" s="145"/>
      <c r="H559" s="145"/>
      <c r="I559" s="145"/>
      <c r="J559" s="145"/>
      <c r="K559" s="43"/>
      <c r="L559" s="43"/>
      <c r="M559" s="43"/>
      <c r="N559" s="43"/>
      <c r="O559" s="43"/>
      <c r="P559" s="43"/>
      <c r="Q559" s="43"/>
      <c r="R559" s="43"/>
      <c r="S559" s="43"/>
      <c r="T559" s="43"/>
      <c r="U559" s="43"/>
      <c r="V559" s="43"/>
      <c r="W559" s="43"/>
      <c r="X559" s="43"/>
      <c r="Y559" s="43"/>
      <c r="Z559" s="43"/>
      <c r="AA559" s="43"/>
      <c r="AB559" s="43"/>
      <c r="AC559" s="43"/>
      <c r="AD559" s="43"/>
      <c r="AE559" s="43"/>
      <c r="AF559" s="43"/>
      <c r="AG559" s="43"/>
      <c r="AH559" s="43"/>
      <c r="AI559" s="43"/>
      <c r="AJ559" s="43"/>
      <c r="AK559" s="43"/>
      <c r="AL559" s="43"/>
      <c r="AM559" s="43"/>
      <c r="AN559" s="43"/>
      <c r="AO559" s="43"/>
      <c r="AP559" s="43"/>
      <c r="AQ559" s="43"/>
      <c r="AR559" s="43"/>
      <c r="AS559" s="43"/>
      <c r="AT559" s="43"/>
    </row>
    <row r="560" spans="1:46" ht="12.75" customHeight="1" x14ac:dyDescent="0.2">
      <c r="A560" s="43"/>
      <c r="B560" s="43"/>
      <c r="C560" s="43"/>
      <c r="D560" s="107"/>
      <c r="E560" s="145"/>
      <c r="F560" s="145"/>
      <c r="G560" s="145"/>
      <c r="H560" s="145"/>
      <c r="I560" s="145"/>
      <c r="J560" s="145"/>
      <c r="K560" s="43"/>
      <c r="L560" s="43"/>
      <c r="M560" s="43"/>
      <c r="N560" s="43"/>
      <c r="O560" s="43"/>
      <c r="P560" s="43"/>
      <c r="Q560" s="43"/>
      <c r="R560" s="43"/>
      <c r="S560" s="43"/>
      <c r="T560" s="43"/>
      <c r="U560" s="43"/>
      <c r="V560" s="43"/>
      <c r="W560" s="43"/>
      <c r="X560" s="43"/>
      <c r="Y560" s="43"/>
      <c r="Z560" s="43"/>
      <c r="AA560" s="43"/>
      <c r="AB560" s="43"/>
      <c r="AC560" s="43"/>
      <c r="AD560" s="43"/>
      <c r="AE560" s="43"/>
      <c r="AF560" s="43"/>
      <c r="AG560" s="43"/>
      <c r="AH560" s="43"/>
      <c r="AI560" s="43"/>
      <c r="AJ560" s="43"/>
      <c r="AK560" s="43"/>
      <c r="AL560" s="43"/>
      <c r="AM560" s="43"/>
      <c r="AN560" s="43"/>
      <c r="AO560" s="43"/>
      <c r="AP560" s="43"/>
      <c r="AQ560" s="43"/>
      <c r="AR560" s="43"/>
      <c r="AS560" s="43"/>
      <c r="AT560" s="43"/>
    </row>
    <row r="561" spans="1:46" ht="12.75" customHeight="1" x14ac:dyDescent="0.2">
      <c r="A561" s="43"/>
      <c r="B561" s="43"/>
      <c r="C561" s="43"/>
      <c r="D561" s="107"/>
      <c r="E561" s="145"/>
      <c r="F561" s="145"/>
      <c r="G561" s="145"/>
      <c r="H561" s="145"/>
      <c r="I561" s="145"/>
      <c r="J561" s="145"/>
      <c r="K561" s="43"/>
      <c r="L561" s="43"/>
      <c r="M561" s="43"/>
      <c r="N561" s="43"/>
      <c r="O561" s="43"/>
      <c r="P561" s="43"/>
      <c r="Q561" s="43"/>
      <c r="R561" s="43"/>
      <c r="S561" s="43"/>
      <c r="T561" s="43"/>
      <c r="U561" s="43"/>
      <c r="V561" s="43"/>
      <c r="W561" s="43"/>
      <c r="X561" s="43"/>
      <c r="Y561" s="43"/>
      <c r="Z561" s="43"/>
      <c r="AA561" s="43"/>
      <c r="AB561" s="43"/>
      <c r="AC561" s="43"/>
      <c r="AD561" s="43"/>
      <c r="AE561" s="43"/>
      <c r="AF561" s="43"/>
      <c r="AG561" s="43"/>
      <c r="AH561" s="43"/>
      <c r="AI561" s="43"/>
      <c r="AJ561" s="43"/>
      <c r="AK561" s="43"/>
      <c r="AL561" s="43"/>
      <c r="AM561" s="43"/>
      <c r="AN561" s="43"/>
      <c r="AO561" s="43"/>
      <c r="AP561" s="43"/>
      <c r="AQ561" s="43"/>
      <c r="AR561" s="43"/>
      <c r="AS561" s="43"/>
      <c r="AT561" s="43"/>
    </row>
    <row r="562" spans="1:46" ht="12.75" customHeight="1" x14ac:dyDescent="0.2">
      <c r="A562" s="43"/>
      <c r="B562" s="43"/>
      <c r="C562" s="43"/>
      <c r="D562" s="107"/>
      <c r="E562" s="145"/>
      <c r="F562" s="145"/>
      <c r="G562" s="145"/>
      <c r="H562" s="145"/>
      <c r="I562" s="145"/>
      <c r="J562" s="145"/>
      <c r="K562" s="43"/>
      <c r="L562" s="43"/>
      <c r="M562" s="43"/>
      <c r="N562" s="43"/>
      <c r="O562" s="43"/>
      <c r="P562" s="43"/>
      <c r="Q562" s="43"/>
      <c r="R562" s="43"/>
      <c r="S562" s="43"/>
      <c r="T562" s="43"/>
      <c r="U562" s="43"/>
      <c r="V562" s="43"/>
      <c r="W562" s="43"/>
      <c r="X562" s="43"/>
      <c r="Y562" s="43"/>
      <c r="Z562" s="43"/>
      <c r="AA562" s="43"/>
      <c r="AB562" s="43"/>
      <c r="AC562" s="43"/>
      <c r="AD562" s="43"/>
      <c r="AE562" s="43"/>
      <c r="AF562" s="43"/>
      <c r="AG562" s="43"/>
      <c r="AH562" s="43"/>
      <c r="AI562" s="43"/>
      <c r="AJ562" s="43"/>
      <c r="AK562" s="43"/>
      <c r="AL562" s="43"/>
      <c r="AM562" s="43"/>
      <c r="AN562" s="43"/>
      <c r="AO562" s="43"/>
      <c r="AP562" s="43"/>
      <c r="AQ562" s="43"/>
      <c r="AR562" s="43"/>
      <c r="AS562" s="43"/>
      <c r="AT562" s="43"/>
    </row>
    <row r="563" spans="1:46" ht="12.75" customHeight="1" x14ac:dyDescent="0.2">
      <c r="A563" s="43"/>
      <c r="B563" s="43"/>
      <c r="C563" s="43"/>
      <c r="D563" s="107"/>
      <c r="E563" s="145"/>
      <c r="F563" s="145"/>
      <c r="G563" s="145"/>
      <c r="H563" s="145"/>
      <c r="I563" s="145"/>
      <c r="J563" s="145"/>
      <c r="K563" s="43"/>
      <c r="L563" s="43"/>
      <c r="M563" s="43"/>
      <c r="N563" s="43"/>
      <c r="O563" s="43"/>
      <c r="P563" s="43"/>
      <c r="Q563" s="43"/>
      <c r="R563" s="43"/>
      <c r="S563" s="43"/>
      <c r="T563" s="43"/>
      <c r="U563" s="43"/>
      <c r="V563" s="43"/>
      <c r="W563" s="43"/>
      <c r="X563" s="43"/>
      <c r="Y563" s="43"/>
      <c r="Z563" s="43"/>
      <c r="AA563" s="43"/>
      <c r="AB563" s="43"/>
      <c r="AC563" s="43"/>
      <c r="AD563" s="43"/>
      <c r="AE563" s="43"/>
      <c r="AF563" s="43"/>
      <c r="AG563" s="43"/>
      <c r="AH563" s="43"/>
      <c r="AI563" s="43"/>
      <c r="AJ563" s="43"/>
      <c r="AK563" s="43"/>
      <c r="AL563" s="43"/>
      <c r="AM563" s="43"/>
      <c r="AN563" s="43"/>
      <c r="AO563" s="43"/>
      <c r="AP563" s="43"/>
      <c r="AQ563" s="43"/>
      <c r="AR563" s="43"/>
      <c r="AS563" s="43"/>
      <c r="AT563" s="43"/>
    </row>
    <row r="564" spans="1:46" ht="12.75" customHeight="1" x14ac:dyDescent="0.2">
      <c r="A564" s="43"/>
      <c r="B564" s="43"/>
      <c r="C564" s="43"/>
      <c r="D564" s="107"/>
      <c r="E564" s="145"/>
      <c r="F564" s="145"/>
      <c r="G564" s="145"/>
      <c r="H564" s="145"/>
      <c r="I564" s="145"/>
      <c r="J564" s="145"/>
      <c r="K564" s="43"/>
      <c r="L564" s="43"/>
      <c r="M564" s="43"/>
      <c r="N564" s="43"/>
      <c r="O564" s="43"/>
      <c r="P564" s="43"/>
      <c r="Q564" s="43"/>
      <c r="R564" s="43"/>
      <c r="S564" s="43"/>
      <c r="T564" s="43"/>
      <c r="U564" s="43"/>
      <c r="V564" s="43"/>
      <c r="W564" s="43"/>
      <c r="X564" s="43"/>
      <c r="Y564" s="43"/>
      <c r="Z564" s="43"/>
      <c r="AA564" s="43"/>
      <c r="AB564" s="43"/>
      <c r="AC564" s="43"/>
      <c r="AD564" s="43"/>
      <c r="AE564" s="43"/>
      <c r="AF564" s="43"/>
      <c r="AG564" s="43"/>
      <c r="AH564" s="43"/>
      <c r="AI564" s="43"/>
      <c r="AJ564" s="43"/>
      <c r="AK564" s="43"/>
      <c r="AL564" s="43"/>
      <c r="AM564" s="43"/>
      <c r="AN564" s="43"/>
      <c r="AO564" s="43"/>
      <c r="AP564" s="43"/>
      <c r="AQ564" s="43"/>
      <c r="AR564" s="43"/>
      <c r="AS564" s="43"/>
      <c r="AT564" s="43"/>
    </row>
    <row r="565" spans="1:46" ht="12.75" customHeight="1" x14ac:dyDescent="0.2">
      <c r="A565" s="43"/>
      <c r="B565" s="43"/>
      <c r="C565" s="43"/>
      <c r="D565" s="107"/>
      <c r="E565" s="145"/>
      <c r="F565" s="145"/>
      <c r="G565" s="145"/>
      <c r="H565" s="145"/>
      <c r="I565" s="145"/>
      <c r="J565" s="145"/>
      <c r="K565" s="43"/>
      <c r="L565" s="43"/>
      <c r="M565" s="43"/>
      <c r="N565" s="43"/>
      <c r="O565" s="43"/>
      <c r="P565" s="43"/>
      <c r="Q565" s="43"/>
      <c r="R565" s="43"/>
      <c r="S565" s="43"/>
      <c r="T565" s="43"/>
      <c r="U565" s="43"/>
      <c r="V565" s="43"/>
      <c r="W565" s="43"/>
      <c r="X565" s="43"/>
      <c r="Y565" s="43"/>
      <c r="Z565" s="43"/>
      <c r="AA565" s="43"/>
      <c r="AB565" s="43"/>
      <c r="AC565" s="43"/>
      <c r="AD565" s="43"/>
      <c r="AE565" s="43"/>
      <c r="AF565" s="43"/>
      <c r="AG565" s="43"/>
      <c r="AH565" s="43"/>
      <c r="AI565" s="43"/>
      <c r="AJ565" s="43"/>
      <c r="AK565" s="43"/>
      <c r="AL565" s="43"/>
      <c r="AM565" s="43"/>
      <c r="AN565" s="43"/>
      <c r="AO565" s="43"/>
      <c r="AP565" s="43"/>
      <c r="AQ565" s="43"/>
      <c r="AR565" s="43"/>
      <c r="AS565" s="43"/>
      <c r="AT565" s="43"/>
    </row>
    <row r="566" spans="1:46" ht="12.75" customHeight="1" x14ac:dyDescent="0.2">
      <c r="A566" s="43"/>
      <c r="B566" s="43"/>
      <c r="C566" s="43"/>
      <c r="D566" s="107"/>
      <c r="E566" s="145"/>
      <c r="F566" s="145"/>
      <c r="G566" s="145"/>
      <c r="H566" s="145"/>
      <c r="I566" s="145"/>
      <c r="J566" s="145"/>
      <c r="K566" s="43"/>
      <c r="L566" s="43"/>
      <c r="M566" s="43"/>
      <c r="N566" s="43"/>
      <c r="O566" s="43"/>
      <c r="P566" s="43"/>
      <c r="Q566" s="43"/>
      <c r="R566" s="43"/>
      <c r="S566" s="43"/>
      <c r="T566" s="43"/>
      <c r="U566" s="43"/>
      <c r="V566" s="43"/>
      <c r="W566" s="43"/>
      <c r="X566" s="43"/>
      <c r="Y566" s="43"/>
      <c r="Z566" s="43"/>
      <c r="AA566" s="43"/>
      <c r="AB566" s="43"/>
      <c r="AC566" s="43"/>
      <c r="AD566" s="43"/>
      <c r="AE566" s="43"/>
      <c r="AF566" s="43"/>
      <c r="AG566" s="43"/>
      <c r="AH566" s="43"/>
      <c r="AI566" s="43"/>
      <c r="AJ566" s="43"/>
      <c r="AK566" s="43"/>
      <c r="AL566" s="43"/>
      <c r="AM566" s="43"/>
      <c r="AN566" s="43"/>
      <c r="AO566" s="43"/>
      <c r="AP566" s="43"/>
      <c r="AQ566" s="43"/>
      <c r="AR566" s="43"/>
      <c r="AS566" s="43"/>
      <c r="AT566" s="43"/>
    </row>
    <row r="567" spans="1:46" ht="12.75" customHeight="1" x14ac:dyDescent="0.2">
      <c r="A567" s="43"/>
      <c r="B567" s="43"/>
      <c r="C567" s="43"/>
      <c r="D567" s="107"/>
      <c r="E567" s="145"/>
      <c r="F567" s="145"/>
      <c r="G567" s="145"/>
      <c r="H567" s="145"/>
      <c r="I567" s="145"/>
      <c r="J567" s="145"/>
      <c r="K567" s="43"/>
      <c r="L567" s="43"/>
      <c r="M567" s="43"/>
      <c r="N567" s="43"/>
      <c r="O567" s="43"/>
      <c r="P567" s="43"/>
      <c r="Q567" s="43"/>
      <c r="R567" s="43"/>
      <c r="S567" s="43"/>
      <c r="T567" s="43"/>
      <c r="U567" s="43"/>
      <c r="V567" s="43"/>
      <c r="W567" s="43"/>
      <c r="X567" s="43"/>
      <c r="Y567" s="43"/>
      <c r="Z567" s="43"/>
      <c r="AA567" s="43"/>
      <c r="AB567" s="43"/>
      <c r="AC567" s="43"/>
      <c r="AD567" s="43"/>
      <c r="AE567" s="43"/>
      <c r="AF567" s="43"/>
      <c r="AG567" s="43"/>
      <c r="AH567" s="43"/>
      <c r="AI567" s="43"/>
      <c r="AJ567" s="43"/>
      <c r="AK567" s="43"/>
      <c r="AL567" s="43"/>
      <c r="AM567" s="43"/>
      <c r="AN567" s="43"/>
      <c r="AO567" s="43"/>
      <c r="AP567" s="43"/>
      <c r="AQ567" s="43"/>
      <c r="AR567" s="43"/>
      <c r="AS567" s="43"/>
      <c r="AT567" s="43"/>
    </row>
    <row r="568" spans="1:46" ht="12.75" customHeight="1" x14ac:dyDescent="0.2">
      <c r="A568" s="43"/>
      <c r="B568" s="43"/>
      <c r="C568" s="43"/>
      <c r="D568" s="107"/>
      <c r="E568" s="145"/>
      <c r="F568" s="145"/>
      <c r="G568" s="145"/>
      <c r="H568" s="145"/>
      <c r="I568" s="145"/>
      <c r="J568" s="145"/>
      <c r="K568" s="43"/>
      <c r="L568" s="43"/>
      <c r="M568" s="43"/>
      <c r="N568" s="43"/>
      <c r="O568" s="43"/>
      <c r="P568" s="43"/>
      <c r="Q568" s="43"/>
      <c r="R568" s="43"/>
      <c r="S568" s="43"/>
      <c r="T568" s="43"/>
      <c r="U568" s="43"/>
      <c r="V568" s="43"/>
      <c r="W568" s="43"/>
      <c r="X568" s="43"/>
      <c r="Y568" s="43"/>
      <c r="Z568" s="43"/>
      <c r="AA568" s="43"/>
      <c r="AB568" s="43"/>
      <c r="AC568" s="43"/>
      <c r="AD568" s="43"/>
      <c r="AE568" s="43"/>
      <c r="AF568" s="43"/>
      <c r="AG568" s="43"/>
      <c r="AH568" s="43"/>
      <c r="AI568" s="43"/>
      <c r="AJ568" s="43"/>
      <c r="AK568" s="43"/>
      <c r="AL568" s="43"/>
      <c r="AM568" s="43"/>
      <c r="AN568" s="43"/>
      <c r="AO568" s="43"/>
      <c r="AP568" s="43"/>
      <c r="AQ568" s="43"/>
      <c r="AR568" s="43"/>
      <c r="AS568" s="43"/>
      <c r="AT568" s="43"/>
    </row>
    <row r="569" spans="1:46" ht="12.75" customHeight="1" x14ac:dyDescent="0.2">
      <c r="A569" s="43"/>
      <c r="B569" s="43"/>
      <c r="C569" s="43"/>
      <c r="D569" s="107"/>
      <c r="E569" s="145"/>
      <c r="F569" s="145"/>
      <c r="G569" s="145"/>
      <c r="H569" s="145"/>
      <c r="I569" s="145"/>
      <c r="J569" s="145"/>
      <c r="K569" s="43"/>
      <c r="L569" s="43"/>
      <c r="M569" s="43"/>
      <c r="N569" s="43"/>
      <c r="O569" s="43"/>
      <c r="P569" s="43"/>
      <c r="Q569" s="43"/>
      <c r="R569" s="43"/>
      <c r="S569" s="43"/>
      <c r="T569" s="43"/>
      <c r="U569" s="43"/>
      <c r="V569" s="43"/>
      <c r="W569" s="43"/>
      <c r="X569" s="43"/>
      <c r="Y569" s="43"/>
      <c r="Z569" s="43"/>
      <c r="AA569" s="43"/>
      <c r="AB569" s="43"/>
      <c r="AC569" s="43"/>
      <c r="AD569" s="43"/>
      <c r="AE569" s="43"/>
      <c r="AF569" s="43"/>
      <c r="AG569" s="43"/>
      <c r="AH569" s="43"/>
      <c r="AI569" s="43"/>
      <c r="AJ569" s="43"/>
      <c r="AK569" s="43"/>
      <c r="AL569" s="43"/>
      <c r="AM569" s="43"/>
      <c r="AN569" s="43"/>
      <c r="AO569" s="43"/>
      <c r="AP569" s="43"/>
      <c r="AQ569" s="43"/>
      <c r="AR569" s="43"/>
      <c r="AS569" s="43"/>
      <c r="AT569" s="43"/>
    </row>
    <row r="570" spans="1:46" ht="12.75" customHeight="1" x14ac:dyDescent="0.2">
      <c r="A570" s="43"/>
      <c r="B570" s="43"/>
      <c r="C570" s="43"/>
      <c r="D570" s="107"/>
      <c r="E570" s="145"/>
      <c r="F570" s="145"/>
      <c r="G570" s="145"/>
      <c r="H570" s="145"/>
      <c r="I570" s="145"/>
      <c r="J570" s="145"/>
      <c r="K570" s="43"/>
      <c r="L570" s="43"/>
      <c r="M570" s="43"/>
      <c r="N570" s="43"/>
      <c r="O570" s="43"/>
      <c r="P570" s="43"/>
      <c r="Q570" s="43"/>
      <c r="R570" s="43"/>
      <c r="S570" s="43"/>
      <c r="T570" s="43"/>
      <c r="U570" s="43"/>
      <c r="V570" s="43"/>
      <c r="W570" s="43"/>
      <c r="X570" s="43"/>
      <c r="Y570" s="43"/>
      <c r="Z570" s="43"/>
      <c r="AA570" s="43"/>
      <c r="AB570" s="43"/>
      <c r="AC570" s="43"/>
      <c r="AD570" s="43"/>
      <c r="AE570" s="43"/>
      <c r="AF570" s="43"/>
      <c r="AG570" s="43"/>
      <c r="AH570" s="43"/>
      <c r="AI570" s="43"/>
      <c r="AJ570" s="43"/>
      <c r="AK570" s="43"/>
      <c r="AL570" s="43"/>
      <c r="AM570" s="43"/>
      <c r="AN570" s="43"/>
      <c r="AO570" s="43"/>
      <c r="AP570" s="43"/>
      <c r="AQ570" s="43"/>
      <c r="AR570" s="43"/>
      <c r="AS570" s="43"/>
      <c r="AT570" s="43"/>
    </row>
    <row r="571" spans="1:46" ht="12.75" customHeight="1" x14ac:dyDescent="0.2">
      <c r="A571" s="43"/>
      <c r="B571" s="43"/>
      <c r="C571" s="43"/>
      <c r="D571" s="107"/>
      <c r="E571" s="145"/>
      <c r="F571" s="145"/>
      <c r="G571" s="145"/>
      <c r="H571" s="145"/>
      <c r="I571" s="145"/>
      <c r="J571" s="145"/>
      <c r="K571" s="43"/>
      <c r="L571" s="43"/>
      <c r="M571" s="43"/>
      <c r="N571" s="43"/>
      <c r="O571" s="43"/>
      <c r="P571" s="43"/>
      <c r="Q571" s="43"/>
      <c r="R571" s="43"/>
      <c r="S571" s="43"/>
      <c r="T571" s="43"/>
      <c r="U571" s="43"/>
      <c r="V571" s="43"/>
      <c r="W571" s="43"/>
      <c r="X571" s="43"/>
      <c r="Y571" s="43"/>
      <c r="Z571" s="43"/>
      <c r="AA571" s="43"/>
      <c r="AB571" s="43"/>
      <c r="AC571" s="43"/>
      <c r="AD571" s="43"/>
      <c r="AE571" s="43"/>
      <c r="AF571" s="43"/>
      <c r="AG571" s="43"/>
      <c r="AH571" s="43"/>
      <c r="AI571" s="43"/>
      <c r="AJ571" s="43"/>
      <c r="AK571" s="43"/>
      <c r="AL571" s="43"/>
      <c r="AM571" s="43"/>
      <c r="AN571" s="43"/>
      <c r="AO571" s="43"/>
      <c r="AP571" s="43"/>
      <c r="AQ571" s="43"/>
      <c r="AR571" s="43"/>
      <c r="AS571" s="43"/>
      <c r="AT571" s="43"/>
    </row>
    <row r="572" spans="1:46" ht="12.75" customHeight="1" x14ac:dyDescent="0.2">
      <c r="A572" s="43"/>
      <c r="B572" s="43"/>
      <c r="C572" s="43"/>
      <c r="D572" s="107"/>
      <c r="E572" s="145"/>
      <c r="F572" s="145"/>
      <c r="G572" s="145"/>
      <c r="H572" s="145"/>
      <c r="I572" s="145"/>
      <c r="J572" s="145"/>
      <c r="K572" s="43"/>
      <c r="L572" s="43"/>
      <c r="M572" s="43"/>
      <c r="N572" s="43"/>
      <c r="O572" s="43"/>
      <c r="P572" s="43"/>
      <c r="Q572" s="43"/>
      <c r="R572" s="43"/>
      <c r="S572" s="43"/>
      <c r="T572" s="43"/>
      <c r="U572" s="43"/>
      <c r="V572" s="43"/>
      <c r="W572" s="43"/>
      <c r="X572" s="43"/>
      <c r="Y572" s="43"/>
      <c r="Z572" s="43"/>
      <c r="AA572" s="43"/>
      <c r="AB572" s="43"/>
      <c r="AC572" s="43"/>
      <c r="AD572" s="43"/>
      <c r="AE572" s="43"/>
      <c r="AF572" s="43"/>
      <c r="AG572" s="43"/>
      <c r="AH572" s="43"/>
      <c r="AI572" s="43"/>
      <c r="AJ572" s="43"/>
      <c r="AK572" s="43"/>
      <c r="AL572" s="43"/>
      <c r="AM572" s="43"/>
      <c r="AN572" s="43"/>
      <c r="AO572" s="43"/>
      <c r="AP572" s="43"/>
      <c r="AQ572" s="43"/>
      <c r="AR572" s="43"/>
      <c r="AS572" s="43"/>
      <c r="AT572" s="43"/>
    </row>
    <row r="573" spans="1:46" ht="12.75" customHeight="1" x14ac:dyDescent="0.2">
      <c r="A573" s="43"/>
      <c r="B573" s="43"/>
      <c r="C573" s="43"/>
      <c r="D573" s="107"/>
      <c r="E573" s="145"/>
      <c r="F573" s="145"/>
      <c r="G573" s="145"/>
      <c r="H573" s="145"/>
      <c r="I573" s="145"/>
      <c r="J573" s="145"/>
      <c r="K573" s="43"/>
      <c r="L573" s="43"/>
      <c r="M573" s="43"/>
      <c r="N573" s="43"/>
      <c r="O573" s="43"/>
      <c r="P573" s="43"/>
      <c r="Q573" s="43"/>
      <c r="R573" s="43"/>
      <c r="S573" s="43"/>
      <c r="T573" s="43"/>
      <c r="U573" s="43"/>
      <c r="V573" s="43"/>
      <c r="W573" s="43"/>
      <c r="X573" s="43"/>
      <c r="Y573" s="43"/>
      <c r="Z573" s="43"/>
      <c r="AA573" s="43"/>
      <c r="AB573" s="43"/>
      <c r="AC573" s="43"/>
      <c r="AD573" s="43"/>
      <c r="AE573" s="43"/>
      <c r="AF573" s="43"/>
      <c r="AG573" s="43"/>
      <c r="AH573" s="43"/>
      <c r="AI573" s="43"/>
      <c r="AJ573" s="43"/>
      <c r="AK573" s="43"/>
      <c r="AL573" s="43"/>
      <c r="AM573" s="43"/>
      <c r="AN573" s="43"/>
      <c r="AO573" s="43"/>
      <c r="AP573" s="43"/>
      <c r="AQ573" s="43"/>
      <c r="AR573" s="43"/>
      <c r="AS573" s="43"/>
      <c r="AT573" s="43"/>
    </row>
    <row r="574" spans="1:46" ht="12.75" customHeight="1" x14ac:dyDescent="0.2">
      <c r="A574" s="43"/>
      <c r="B574" s="43"/>
      <c r="C574" s="43"/>
      <c r="D574" s="107"/>
      <c r="E574" s="145"/>
      <c r="F574" s="145"/>
      <c r="G574" s="145"/>
      <c r="H574" s="145"/>
      <c r="I574" s="145"/>
      <c r="J574" s="145"/>
      <c r="K574" s="43"/>
      <c r="L574" s="43"/>
      <c r="M574" s="43"/>
      <c r="N574" s="43"/>
      <c r="O574" s="43"/>
      <c r="P574" s="43"/>
      <c r="Q574" s="43"/>
      <c r="R574" s="43"/>
      <c r="S574" s="43"/>
      <c r="T574" s="43"/>
      <c r="U574" s="43"/>
      <c r="V574" s="43"/>
      <c r="W574" s="43"/>
      <c r="X574" s="43"/>
      <c r="Y574" s="43"/>
      <c r="Z574" s="43"/>
      <c r="AA574" s="43"/>
      <c r="AB574" s="43"/>
      <c r="AC574" s="43"/>
      <c r="AD574" s="43"/>
      <c r="AE574" s="43"/>
      <c r="AF574" s="43"/>
      <c r="AG574" s="43"/>
      <c r="AH574" s="43"/>
      <c r="AI574" s="43"/>
      <c r="AJ574" s="43"/>
      <c r="AK574" s="43"/>
      <c r="AL574" s="43"/>
      <c r="AM574" s="43"/>
      <c r="AN574" s="43"/>
      <c r="AO574" s="43"/>
      <c r="AP574" s="43"/>
      <c r="AQ574" s="43"/>
      <c r="AR574" s="43"/>
      <c r="AS574" s="43"/>
      <c r="AT574" s="43"/>
    </row>
    <row r="575" spans="1:46" ht="12.75" customHeight="1" x14ac:dyDescent="0.2">
      <c r="A575" s="43"/>
      <c r="B575" s="43"/>
      <c r="C575" s="43"/>
      <c r="D575" s="107"/>
      <c r="E575" s="145"/>
      <c r="F575" s="145"/>
      <c r="G575" s="145"/>
      <c r="H575" s="145"/>
      <c r="I575" s="145"/>
      <c r="J575" s="145"/>
      <c r="K575" s="43"/>
      <c r="L575" s="43"/>
      <c r="M575" s="43"/>
      <c r="N575" s="43"/>
      <c r="O575" s="43"/>
      <c r="P575" s="43"/>
      <c r="Q575" s="43"/>
      <c r="R575" s="43"/>
      <c r="S575" s="43"/>
      <c r="T575" s="43"/>
      <c r="U575" s="43"/>
      <c r="V575" s="43"/>
      <c r="W575" s="43"/>
      <c r="X575" s="43"/>
      <c r="Y575" s="43"/>
      <c r="Z575" s="43"/>
      <c r="AA575" s="43"/>
      <c r="AB575" s="43"/>
      <c r="AC575" s="43"/>
      <c r="AD575" s="43"/>
      <c r="AE575" s="43"/>
      <c r="AF575" s="43"/>
      <c r="AG575" s="43"/>
      <c r="AH575" s="43"/>
      <c r="AI575" s="43"/>
      <c r="AJ575" s="43"/>
      <c r="AK575" s="43"/>
      <c r="AL575" s="43"/>
      <c r="AM575" s="43"/>
      <c r="AN575" s="43"/>
      <c r="AO575" s="43"/>
      <c r="AP575" s="43"/>
      <c r="AQ575" s="43"/>
      <c r="AR575" s="43"/>
      <c r="AS575" s="43"/>
      <c r="AT575" s="43"/>
    </row>
    <row r="576" spans="1:46" ht="12.75" customHeight="1" x14ac:dyDescent="0.2">
      <c r="A576" s="43"/>
      <c r="B576" s="43"/>
      <c r="C576" s="43"/>
      <c r="D576" s="107"/>
      <c r="E576" s="145"/>
      <c r="F576" s="145"/>
      <c r="G576" s="145"/>
      <c r="H576" s="145"/>
      <c r="I576" s="145"/>
      <c r="J576" s="145"/>
      <c r="K576" s="43"/>
      <c r="L576" s="43"/>
      <c r="M576" s="43"/>
      <c r="N576" s="43"/>
      <c r="O576" s="43"/>
      <c r="P576" s="43"/>
      <c r="Q576" s="43"/>
      <c r="R576" s="43"/>
      <c r="S576" s="43"/>
      <c r="T576" s="43"/>
      <c r="U576" s="43"/>
      <c r="V576" s="43"/>
      <c r="W576" s="43"/>
      <c r="X576" s="43"/>
      <c r="Y576" s="43"/>
      <c r="Z576" s="43"/>
      <c r="AA576" s="43"/>
      <c r="AB576" s="43"/>
      <c r="AC576" s="43"/>
      <c r="AD576" s="43"/>
      <c r="AE576" s="43"/>
      <c r="AF576" s="43"/>
      <c r="AG576" s="43"/>
      <c r="AH576" s="43"/>
      <c r="AI576" s="43"/>
      <c r="AJ576" s="43"/>
      <c r="AK576" s="43"/>
      <c r="AL576" s="43"/>
      <c r="AM576" s="43"/>
      <c r="AN576" s="43"/>
      <c r="AO576" s="43"/>
      <c r="AP576" s="43"/>
      <c r="AQ576" s="43"/>
      <c r="AR576" s="43"/>
      <c r="AS576" s="43"/>
      <c r="AT576" s="43"/>
    </row>
    <row r="577" spans="1:46" ht="12.75" customHeight="1" x14ac:dyDescent="0.2">
      <c r="A577" s="43"/>
      <c r="B577" s="43"/>
      <c r="C577" s="43"/>
      <c r="D577" s="107"/>
      <c r="E577" s="145"/>
      <c r="F577" s="145"/>
      <c r="G577" s="145"/>
      <c r="H577" s="145"/>
      <c r="I577" s="145"/>
      <c r="J577" s="145"/>
      <c r="K577" s="43"/>
      <c r="L577" s="43"/>
      <c r="M577" s="43"/>
      <c r="N577" s="43"/>
      <c r="O577" s="43"/>
      <c r="P577" s="43"/>
      <c r="Q577" s="43"/>
      <c r="R577" s="43"/>
      <c r="S577" s="43"/>
      <c r="T577" s="43"/>
      <c r="U577" s="43"/>
      <c r="V577" s="43"/>
      <c r="W577" s="43"/>
      <c r="X577" s="43"/>
      <c r="Y577" s="43"/>
      <c r="Z577" s="43"/>
      <c r="AA577" s="43"/>
      <c r="AB577" s="43"/>
      <c r="AC577" s="43"/>
      <c r="AD577" s="43"/>
      <c r="AE577" s="43"/>
      <c r="AF577" s="43"/>
      <c r="AG577" s="43"/>
      <c r="AH577" s="43"/>
      <c r="AI577" s="43"/>
      <c r="AJ577" s="43"/>
      <c r="AK577" s="43"/>
      <c r="AL577" s="43"/>
      <c r="AM577" s="43"/>
      <c r="AN577" s="43"/>
      <c r="AO577" s="43"/>
      <c r="AP577" s="43"/>
      <c r="AQ577" s="43"/>
      <c r="AR577" s="43"/>
      <c r="AS577" s="43"/>
      <c r="AT577" s="43"/>
    </row>
    <row r="578" spans="1:46" ht="12.75" customHeight="1" x14ac:dyDescent="0.2">
      <c r="A578" s="43"/>
      <c r="B578" s="43"/>
      <c r="C578" s="43"/>
      <c r="D578" s="107"/>
      <c r="E578" s="145"/>
      <c r="F578" s="145"/>
      <c r="G578" s="145"/>
      <c r="H578" s="145"/>
      <c r="I578" s="145"/>
      <c r="J578" s="145"/>
      <c r="K578" s="43"/>
      <c r="L578" s="43"/>
      <c r="M578" s="43"/>
      <c r="N578" s="43"/>
      <c r="O578" s="43"/>
      <c r="P578" s="43"/>
      <c r="Q578" s="43"/>
      <c r="R578" s="43"/>
      <c r="S578" s="43"/>
      <c r="T578" s="43"/>
      <c r="U578" s="43"/>
      <c r="V578" s="43"/>
      <c r="W578" s="43"/>
      <c r="X578" s="43"/>
      <c r="Y578" s="43"/>
      <c r="Z578" s="43"/>
      <c r="AA578" s="43"/>
      <c r="AB578" s="43"/>
      <c r="AC578" s="43"/>
      <c r="AD578" s="43"/>
      <c r="AE578" s="43"/>
      <c r="AF578" s="43"/>
      <c r="AG578" s="43"/>
      <c r="AH578" s="43"/>
      <c r="AI578" s="43"/>
      <c r="AJ578" s="43"/>
      <c r="AK578" s="43"/>
      <c r="AL578" s="43"/>
      <c r="AM578" s="43"/>
      <c r="AN578" s="43"/>
      <c r="AO578" s="43"/>
      <c r="AP578" s="43"/>
      <c r="AQ578" s="43"/>
      <c r="AR578" s="43"/>
      <c r="AS578" s="43"/>
      <c r="AT578" s="43"/>
    </row>
    <row r="579" spans="1:46" ht="12.75" customHeight="1" x14ac:dyDescent="0.2">
      <c r="A579" s="43"/>
      <c r="B579" s="43"/>
      <c r="C579" s="43"/>
      <c r="D579" s="107"/>
      <c r="E579" s="145"/>
      <c r="F579" s="145"/>
      <c r="G579" s="145"/>
      <c r="H579" s="145"/>
      <c r="I579" s="145"/>
      <c r="J579" s="145"/>
      <c r="K579" s="43"/>
      <c r="L579" s="43"/>
      <c r="M579" s="43"/>
      <c r="N579" s="43"/>
      <c r="O579" s="43"/>
      <c r="P579" s="43"/>
      <c r="Q579" s="43"/>
      <c r="R579" s="43"/>
      <c r="S579" s="43"/>
      <c r="T579" s="43"/>
      <c r="U579" s="43"/>
      <c r="V579" s="43"/>
      <c r="W579" s="43"/>
      <c r="X579" s="43"/>
      <c r="Y579" s="43"/>
      <c r="Z579" s="43"/>
      <c r="AA579" s="43"/>
      <c r="AB579" s="43"/>
      <c r="AC579" s="43"/>
      <c r="AD579" s="43"/>
      <c r="AE579" s="43"/>
      <c r="AF579" s="43"/>
      <c r="AG579" s="43"/>
      <c r="AH579" s="43"/>
      <c r="AI579" s="43"/>
      <c r="AJ579" s="43"/>
      <c r="AK579" s="43"/>
      <c r="AL579" s="43"/>
      <c r="AM579" s="43"/>
      <c r="AN579" s="43"/>
      <c r="AO579" s="43"/>
      <c r="AP579" s="43"/>
      <c r="AQ579" s="43"/>
      <c r="AR579" s="43"/>
      <c r="AS579" s="43"/>
      <c r="AT579" s="43"/>
    </row>
    <row r="580" spans="1:46" ht="12.75" customHeight="1" x14ac:dyDescent="0.2">
      <c r="A580" s="43"/>
      <c r="B580" s="43"/>
      <c r="C580" s="43"/>
      <c r="D580" s="107"/>
      <c r="E580" s="145"/>
      <c r="F580" s="145"/>
      <c r="G580" s="145"/>
      <c r="H580" s="145"/>
      <c r="I580" s="145"/>
      <c r="J580" s="145"/>
      <c r="K580" s="43"/>
      <c r="L580" s="43"/>
      <c r="M580" s="43"/>
      <c r="N580" s="43"/>
      <c r="O580" s="43"/>
      <c r="P580" s="43"/>
      <c r="Q580" s="43"/>
      <c r="R580" s="43"/>
      <c r="S580" s="43"/>
      <c r="T580" s="43"/>
      <c r="U580" s="43"/>
      <c r="V580" s="43"/>
      <c r="W580" s="43"/>
      <c r="X580" s="43"/>
      <c r="Y580" s="43"/>
      <c r="Z580" s="43"/>
      <c r="AA580" s="43"/>
      <c r="AB580" s="43"/>
      <c r="AC580" s="43"/>
      <c r="AD580" s="43"/>
      <c r="AE580" s="43"/>
      <c r="AF580" s="43"/>
      <c r="AG580" s="43"/>
      <c r="AH580" s="43"/>
      <c r="AI580" s="43"/>
      <c r="AJ580" s="43"/>
      <c r="AK580" s="43"/>
      <c r="AL580" s="43"/>
      <c r="AM580" s="43"/>
      <c r="AN580" s="43"/>
      <c r="AO580" s="43"/>
      <c r="AP580" s="43"/>
      <c r="AQ580" s="43"/>
      <c r="AR580" s="43"/>
      <c r="AS580" s="43"/>
      <c r="AT580" s="43"/>
    </row>
    <row r="581" spans="1:46" ht="12.75" customHeight="1" x14ac:dyDescent="0.2">
      <c r="A581" s="43"/>
      <c r="B581" s="43"/>
      <c r="C581" s="43"/>
      <c r="D581" s="107"/>
      <c r="E581" s="145"/>
      <c r="F581" s="145"/>
      <c r="G581" s="145"/>
      <c r="H581" s="145"/>
      <c r="I581" s="145"/>
      <c r="J581" s="145"/>
      <c r="K581" s="43"/>
      <c r="L581" s="43"/>
      <c r="M581" s="43"/>
      <c r="N581" s="43"/>
      <c r="O581" s="43"/>
      <c r="P581" s="43"/>
      <c r="Q581" s="43"/>
      <c r="R581" s="43"/>
      <c r="S581" s="43"/>
      <c r="T581" s="43"/>
      <c r="U581" s="43"/>
      <c r="V581" s="43"/>
      <c r="W581" s="43"/>
      <c r="X581" s="43"/>
      <c r="Y581" s="43"/>
      <c r="Z581" s="43"/>
      <c r="AA581" s="43"/>
      <c r="AB581" s="43"/>
      <c r="AC581" s="43"/>
      <c r="AD581" s="43"/>
      <c r="AE581" s="43"/>
      <c r="AF581" s="43"/>
      <c r="AG581" s="43"/>
      <c r="AH581" s="43"/>
      <c r="AI581" s="43"/>
      <c r="AJ581" s="43"/>
      <c r="AK581" s="43"/>
      <c r="AL581" s="43"/>
      <c r="AM581" s="43"/>
      <c r="AN581" s="43"/>
      <c r="AO581" s="43"/>
      <c r="AP581" s="43"/>
      <c r="AQ581" s="43"/>
      <c r="AR581" s="43"/>
      <c r="AS581" s="43"/>
      <c r="AT581" s="43"/>
    </row>
    <row r="582" spans="1:46" ht="12.75" customHeight="1" x14ac:dyDescent="0.2">
      <c r="A582" s="43"/>
      <c r="B582" s="43"/>
      <c r="C582" s="43"/>
      <c r="D582" s="107"/>
      <c r="E582" s="145"/>
      <c r="F582" s="145"/>
      <c r="G582" s="145"/>
      <c r="H582" s="145"/>
      <c r="I582" s="145"/>
      <c r="J582" s="145"/>
      <c r="K582" s="43"/>
      <c r="L582" s="43"/>
      <c r="M582" s="43"/>
      <c r="N582" s="43"/>
      <c r="O582" s="43"/>
      <c r="P582" s="43"/>
      <c r="Q582" s="43"/>
      <c r="R582" s="43"/>
      <c r="S582" s="43"/>
      <c r="T582" s="43"/>
      <c r="U582" s="43"/>
      <c r="V582" s="43"/>
      <c r="W582" s="43"/>
      <c r="X582" s="43"/>
      <c r="Y582" s="43"/>
      <c r="Z582" s="43"/>
      <c r="AA582" s="43"/>
      <c r="AB582" s="43"/>
      <c r="AC582" s="43"/>
      <c r="AD582" s="43"/>
      <c r="AE582" s="43"/>
      <c r="AF582" s="43"/>
      <c r="AG582" s="43"/>
      <c r="AH582" s="43"/>
      <c r="AI582" s="43"/>
      <c r="AJ582" s="43"/>
      <c r="AK582" s="43"/>
      <c r="AL582" s="43"/>
      <c r="AM582" s="43"/>
      <c r="AN582" s="43"/>
      <c r="AO582" s="43"/>
      <c r="AP582" s="43"/>
      <c r="AQ582" s="43"/>
      <c r="AR582" s="43"/>
      <c r="AS582" s="43"/>
      <c r="AT582" s="43"/>
    </row>
    <row r="583" spans="1:46" ht="12.75" customHeight="1" x14ac:dyDescent="0.2">
      <c r="A583" s="43"/>
      <c r="B583" s="43"/>
      <c r="C583" s="43"/>
      <c r="D583" s="107"/>
      <c r="E583" s="145"/>
      <c r="F583" s="145"/>
      <c r="G583" s="145"/>
      <c r="H583" s="145"/>
      <c r="I583" s="145"/>
      <c r="J583" s="145"/>
      <c r="K583" s="43"/>
      <c r="L583" s="43"/>
      <c r="M583" s="43"/>
      <c r="N583" s="43"/>
      <c r="O583" s="43"/>
      <c r="P583" s="43"/>
      <c r="Q583" s="43"/>
      <c r="R583" s="43"/>
      <c r="S583" s="43"/>
      <c r="T583" s="43"/>
      <c r="U583" s="43"/>
      <c r="V583" s="43"/>
      <c r="W583" s="43"/>
      <c r="X583" s="43"/>
      <c r="Y583" s="43"/>
      <c r="Z583" s="43"/>
      <c r="AA583" s="43"/>
      <c r="AB583" s="43"/>
      <c r="AC583" s="43"/>
      <c r="AD583" s="43"/>
      <c r="AE583" s="43"/>
      <c r="AF583" s="43"/>
      <c r="AG583" s="43"/>
      <c r="AH583" s="43"/>
      <c r="AI583" s="43"/>
      <c r="AJ583" s="43"/>
      <c r="AK583" s="43"/>
      <c r="AL583" s="43"/>
      <c r="AM583" s="43"/>
      <c r="AN583" s="43"/>
      <c r="AO583" s="43"/>
      <c r="AP583" s="43"/>
      <c r="AQ583" s="43"/>
      <c r="AR583" s="43"/>
      <c r="AS583" s="43"/>
      <c r="AT583" s="43"/>
    </row>
    <row r="584" spans="1:46" ht="12.75" customHeight="1" x14ac:dyDescent="0.2">
      <c r="A584" s="43"/>
      <c r="B584" s="43"/>
      <c r="C584" s="43"/>
      <c r="D584" s="107"/>
      <c r="E584" s="145"/>
      <c r="F584" s="145"/>
      <c r="G584" s="145"/>
      <c r="H584" s="145"/>
      <c r="I584" s="145"/>
      <c r="J584" s="145"/>
      <c r="K584" s="43"/>
      <c r="L584" s="43"/>
      <c r="M584" s="43"/>
      <c r="N584" s="43"/>
      <c r="O584" s="43"/>
      <c r="P584" s="43"/>
      <c r="Q584" s="43"/>
      <c r="R584" s="43"/>
      <c r="S584" s="43"/>
      <c r="T584" s="43"/>
      <c r="U584" s="43"/>
      <c r="V584" s="43"/>
      <c r="W584" s="43"/>
      <c r="X584" s="43"/>
      <c r="Y584" s="43"/>
      <c r="Z584" s="43"/>
      <c r="AA584" s="43"/>
      <c r="AB584" s="43"/>
      <c r="AC584" s="43"/>
      <c r="AD584" s="43"/>
      <c r="AE584" s="43"/>
      <c r="AF584" s="43"/>
      <c r="AG584" s="43"/>
      <c r="AH584" s="43"/>
      <c r="AI584" s="43"/>
      <c r="AJ584" s="43"/>
      <c r="AK584" s="43"/>
      <c r="AL584" s="43"/>
      <c r="AM584" s="43"/>
      <c r="AN584" s="43"/>
      <c r="AO584" s="43"/>
      <c r="AP584" s="43"/>
      <c r="AQ584" s="43"/>
      <c r="AR584" s="43"/>
      <c r="AS584" s="43"/>
      <c r="AT584" s="43"/>
    </row>
    <row r="585" spans="1:46" ht="12.75" customHeight="1" x14ac:dyDescent="0.2">
      <c r="A585" s="43"/>
      <c r="B585" s="43"/>
      <c r="C585" s="43"/>
      <c r="D585" s="107"/>
      <c r="E585" s="145"/>
      <c r="F585" s="145"/>
      <c r="G585" s="145"/>
      <c r="H585" s="145"/>
      <c r="I585" s="145"/>
      <c r="J585" s="145"/>
      <c r="K585" s="43"/>
      <c r="L585" s="43"/>
      <c r="M585" s="43"/>
      <c r="N585" s="43"/>
      <c r="O585" s="43"/>
      <c r="P585" s="43"/>
      <c r="Q585" s="43"/>
      <c r="R585" s="43"/>
      <c r="S585" s="43"/>
      <c r="T585" s="43"/>
      <c r="U585" s="43"/>
      <c r="V585" s="43"/>
      <c r="W585" s="43"/>
      <c r="X585" s="43"/>
      <c r="Y585" s="43"/>
      <c r="Z585" s="43"/>
      <c r="AA585" s="43"/>
      <c r="AB585" s="43"/>
      <c r="AC585" s="43"/>
      <c r="AD585" s="43"/>
      <c r="AE585" s="43"/>
      <c r="AF585" s="43"/>
      <c r="AG585" s="43"/>
      <c r="AH585" s="43"/>
      <c r="AI585" s="43"/>
      <c r="AJ585" s="43"/>
      <c r="AK585" s="43"/>
      <c r="AL585" s="43"/>
      <c r="AM585" s="43"/>
      <c r="AN585" s="43"/>
      <c r="AO585" s="43"/>
      <c r="AP585" s="43"/>
      <c r="AQ585" s="43"/>
      <c r="AR585" s="43"/>
      <c r="AS585" s="43"/>
      <c r="AT585" s="43"/>
    </row>
    <row r="586" spans="1:46" ht="12.75" customHeight="1" x14ac:dyDescent="0.2">
      <c r="A586" s="43"/>
      <c r="B586" s="43"/>
      <c r="C586" s="43"/>
      <c r="D586" s="107"/>
      <c r="E586" s="145"/>
      <c r="F586" s="145"/>
      <c r="G586" s="145"/>
      <c r="H586" s="145"/>
      <c r="I586" s="145"/>
      <c r="J586" s="145"/>
      <c r="K586" s="43"/>
      <c r="L586" s="43"/>
      <c r="M586" s="43"/>
      <c r="N586" s="43"/>
      <c r="O586" s="43"/>
      <c r="P586" s="43"/>
      <c r="Q586" s="43"/>
      <c r="R586" s="43"/>
      <c r="S586" s="43"/>
      <c r="T586" s="43"/>
      <c r="U586" s="43"/>
      <c r="V586" s="43"/>
      <c r="W586" s="43"/>
      <c r="X586" s="43"/>
      <c r="Y586" s="43"/>
      <c r="Z586" s="43"/>
      <c r="AA586" s="43"/>
      <c r="AB586" s="43"/>
      <c r="AC586" s="43"/>
      <c r="AD586" s="43"/>
      <c r="AE586" s="43"/>
      <c r="AF586" s="43"/>
      <c r="AG586" s="43"/>
      <c r="AH586" s="43"/>
      <c r="AI586" s="43"/>
      <c r="AJ586" s="43"/>
      <c r="AK586" s="43"/>
      <c r="AL586" s="43"/>
      <c r="AM586" s="43"/>
      <c r="AN586" s="43"/>
      <c r="AO586" s="43"/>
      <c r="AP586" s="43"/>
      <c r="AQ586" s="43"/>
      <c r="AR586" s="43"/>
      <c r="AS586" s="43"/>
      <c r="AT586" s="43"/>
    </row>
    <row r="587" spans="1:46" ht="12.75" customHeight="1" x14ac:dyDescent="0.2">
      <c r="A587" s="43"/>
      <c r="B587" s="43"/>
      <c r="C587" s="43"/>
      <c r="D587" s="107"/>
      <c r="E587" s="145"/>
      <c r="F587" s="145"/>
      <c r="G587" s="145"/>
      <c r="H587" s="145"/>
      <c r="I587" s="145"/>
      <c r="J587" s="145"/>
      <c r="K587" s="43"/>
      <c r="L587" s="43"/>
      <c r="M587" s="43"/>
      <c r="N587" s="43"/>
      <c r="O587" s="43"/>
      <c r="P587" s="43"/>
      <c r="Q587" s="43"/>
      <c r="R587" s="43"/>
      <c r="S587" s="43"/>
      <c r="T587" s="43"/>
      <c r="U587" s="43"/>
      <c r="V587" s="43"/>
      <c r="W587" s="43"/>
      <c r="X587" s="43"/>
      <c r="Y587" s="43"/>
      <c r="Z587" s="43"/>
      <c r="AA587" s="43"/>
      <c r="AB587" s="43"/>
      <c r="AC587" s="43"/>
      <c r="AD587" s="43"/>
      <c r="AE587" s="43"/>
      <c r="AF587" s="43"/>
      <c r="AG587" s="43"/>
      <c r="AH587" s="43"/>
      <c r="AI587" s="43"/>
      <c r="AJ587" s="43"/>
      <c r="AK587" s="43"/>
      <c r="AL587" s="43"/>
      <c r="AM587" s="43"/>
      <c r="AN587" s="43"/>
      <c r="AO587" s="43"/>
      <c r="AP587" s="43"/>
      <c r="AQ587" s="43"/>
      <c r="AR587" s="43"/>
      <c r="AS587" s="43"/>
      <c r="AT587" s="43"/>
    </row>
    <row r="588" spans="1:46" ht="12.75" customHeight="1" x14ac:dyDescent="0.2">
      <c r="A588" s="43"/>
      <c r="B588" s="43"/>
      <c r="C588" s="43"/>
      <c r="D588" s="107"/>
      <c r="E588" s="145"/>
      <c r="F588" s="145"/>
      <c r="G588" s="145"/>
      <c r="H588" s="145"/>
      <c r="I588" s="145"/>
      <c r="J588" s="145"/>
      <c r="K588" s="43"/>
      <c r="L588" s="43"/>
      <c r="M588" s="43"/>
      <c r="N588" s="43"/>
      <c r="O588" s="43"/>
      <c r="P588" s="43"/>
      <c r="Q588" s="43"/>
      <c r="R588" s="43"/>
      <c r="S588" s="43"/>
      <c r="T588" s="43"/>
      <c r="U588" s="43"/>
      <c r="V588" s="43"/>
      <c r="W588" s="43"/>
      <c r="X588" s="43"/>
      <c r="Y588" s="43"/>
      <c r="Z588" s="43"/>
      <c r="AA588" s="43"/>
      <c r="AB588" s="43"/>
      <c r="AC588" s="43"/>
      <c r="AD588" s="43"/>
      <c r="AE588" s="43"/>
      <c r="AF588" s="43"/>
      <c r="AG588" s="43"/>
      <c r="AH588" s="43"/>
      <c r="AI588" s="43"/>
      <c r="AJ588" s="43"/>
      <c r="AK588" s="43"/>
      <c r="AL588" s="43"/>
      <c r="AM588" s="43"/>
      <c r="AN588" s="43"/>
      <c r="AO588" s="43"/>
      <c r="AP588" s="43"/>
      <c r="AQ588" s="43"/>
      <c r="AR588" s="43"/>
      <c r="AS588" s="43"/>
      <c r="AT588" s="43"/>
    </row>
    <row r="589" spans="1:46" ht="12.75" customHeight="1" x14ac:dyDescent="0.2">
      <c r="A589" s="43"/>
      <c r="B589" s="43"/>
      <c r="C589" s="43"/>
      <c r="D589" s="107"/>
      <c r="E589" s="145"/>
      <c r="F589" s="145"/>
      <c r="G589" s="145"/>
      <c r="H589" s="145"/>
      <c r="I589" s="145"/>
      <c r="J589" s="145"/>
      <c r="K589" s="43"/>
      <c r="L589" s="43"/>
      <c r="M589" s="43"/>
      <c r="N589" s="43"/>
      <c r="O589" s="43"/>
      <c r="P589" s="43"/>
      <c r="Q589" s="43"/>
      <c r="R589" s="43"/>
      <c r="S589" s="43"/>
      <c r="T589" s="43"/>
      <c r="U589" s="43"/>
      <c r="V589" s="43"/>
      <c r="W589" s="43"/>
      <c r="X589" s="43"/>
      <c r="Y589" s="43"/>
      <c r="Z589" s="43"/>
      <c r="AA589" s="43"/>
      <c r="AB589" s="43"/>
      <c r="AC589" s="43"/>
      <c r="AD589" s="43"/>
      <c r="AE589" s="43"/>
      <c r="AF589" s="43"/>
      <c r="AG589" s="43"/>
      <c r="AH589" s="43"/>
      <c r="AI589" s="43"/>
      <c r="AJ589" s="43"/>
      <c r="AK589" s="43"/>
      <c r="AL589" s="43"/>
      <c r="AM589" s="43"/>
      <c r="AN589" s="43"/>
      <c r="AO589" s="43"/>
      <c r="AP589" s="43"/>
      <c r="AQ589" s="43"/>
      <c r="AR589" s="43"/>
      <c r="AS589" s="43"/>
      <c r="AT589" s="43"/>
    </row>
    <row r="590" spans="1:46" ht="12.75" customHeight="1" x14ac:dyDescent="0.2">
      <c r="A590" s="43"/>
      <c r="B590" s="43"/>
      <c r="C590" s="43"/>
      <c r="D590" s="107"/>
      <c r="E590" s="145"/>
      <c r="F590" s="145"/>
      <c r="G590" s="145"/>
      <c r="H590" s="145"/>
      <c r="I590" s="145"/>
      <c r="J590" s="145"/>
      <c r="K590" s="43"/>
      <c r="L590" s="43"/>
      <c r="M590" s="43"/>
      <c r="N590" s="43"/>
      <c r="O590" s="43"/>
      <c r="P590" s="43"/>
      <c r="Q590" s="43"/>
      <c r="R590" s="43"/>
      <c r="S590" s="43"/>
      <c r="T590" s="43"/>
      <c r="U590" s="43"/>
      <c r="V590" s="43"/>
      <c r="W590" s="43"/>
      <c r="X590" s="43"/>
      <c r="Y590" s="43"/>
      <c r="Z590" s="43"/>
      <c r="AA590" s="43"/>
      <c r="AB590" s="43"/>
      <c r="AC590" s="43"/>
      <c r="AD590" s="43"/>
      <c r="AE590" s="43"/>
      <c r="AF590" s="43"/>
      <c r="AG590" s="43"/>
      <c r="AH590" s="43"/>
      <c r="AI590" s="43"/>
      <c r="AJ590" s="43"/>
      <c r="AK590" s="43"/>
      <c r="AL590" s="43"/>
      <c r="AM590" s="43"/>
      <c r="AN590" s="43"/>
      <c r="AO590" s="43"/>
      <c r="AP590" s="43"/>
      <c r="AQ590" s="43"/>
      <c r="AR590" s="43"/>
      <c r="AS590" s="43"/>
      <c r="AT590" s="43"/>
    </row>
    <row r="591" spans="1:46" ht="12.75" customHeight="1" x14ac:dyDescent="0.2">
      <c r="A591" s="43"/>
      <c r="B591" s="43"/>
      <c r="C591" s="43"/>
      <c r="D591" s="107"/>
      <c r="E591" s="145"/>
      <c r="F591" s="145"/>
      <c r="G591" s="145"/>
      <c r="H591" s="145"/>
      <c r="I591" s="145"/>
      <c r="J591" s="145"/>
      <c r="K591" s="43"/>
      <c r="L591" s="43"/>
      <c r="M591" s="43"/>
      <c r="N591" s="43"/>
      <c r="O591" s="43"/>
      <c r="P591" s="43"/>
      <c r="Q591" s="43"/>
      <c r="R591" s="43"/>
      <c r="S591" s="43"/>
      <c r="T591" s="43"/>
      <c r="U591" s="43"/>
      <c r="V591" s="43"/>
      <c r="W591" s="43"/>
      <c r="X591" s="43"/>
      <c r="Y591" s="43"/>
      <c r="Z591" s="43"/>
      <c r="AA591" s="43"/>
      <c r="AB591" s="43"/>
      <c r="AC591" s="43"/>
      <c r="AD591" s="43"/>
      <c r="AE591" s="43"/>
      <c r="AF591" s="43"/>
      <c r="AG591" s="43"/>
      <c r="AH591" s="43"/>
      <c r="AI591" s="43"/>
      <c r="AJ591" s="43"/>
      <c r="AK591" s="43"/>
      <c r="AL591" s="43"/>
      <c r="AM591" s="43"/>
      <c r="AN591" s="43"/>
      <c r="AO591" s="43"/>
      <c r="AP591" s="43"/>
      <c r="AQ591" s="43"/>
      <c r="AR591" s="43"/>
      <c r="AS591" s="43"/>
      <c r="AT591" s="43"/>
    </row>
    <row r="592" spans="1:46" ht="12.75" customHeight="1" x14ac:dyDescent="0.2">
      <c r="A592" s="43"/>
      <c r="B592" s="43"/>
      <c r="C592" s="43"/>
      <c r="D592" s="107"/>
      <c r="E592" s="145"/>
      <c r="F592" s="145"/>
      <c r="G592" s="145"/>
      <c r="H592" s="145"/>
      <c r="I592" s="145"/>
      <c r="J592" s="145"/>
      <c r="K592" s="43"/>
      <c r="L592" s="43"/>
      <c r="M592" s="43"/>
      <c r="N592" s="43"/>
      <c r="O592" s="43"/>
      <c r="P592" s="43"/>
      <c r="Q592" s="43"/>
      <c r="R592" s="43"/>
      <c r="S592" s="43"/>
      <c r="T592" s="43"/>
      <c r="U592" s="43"/>
      <c r="V592" s="43"/>
      <c r="W592" s="43"/>
      <c r="X592" s="43"/>
      <c r="Y592" s="43"/>
      <c r="Z592" s="43"/>
      <c r="AA592" s="43"/>
      <c r="AB592" s="43"/>
      <c r="AC592" s="43"/>
      <c r="AD592" s="43"/>
      <c r="AE592" s="43"/>
      <c r="AF592" s="43"/>
      <c r="AG592" s="43"/>
      <c r="AH592" s="43"/>
      <c r="AI592" s="43"/>
      <c r="AJ592" s="43"/>
      <c r="AK592" s="43"/>
      <c r="AL592" s="43"/>
      <c r="AM592" s="43"/>
      <c r="AN592" s="43"/>
      <c r="AO592" s="43"/>
      <c r="AP592" s="43"/>
      <c r="AQ592" s="43"/>
      <c r="AR592" s="43"/>
      <c r="AS592" s="43"/>
      <c r="AT592" s="43"/>
    </row>
    <row r="593" spans="1:46" ht="12.75" customHeight="1" x14ac:dyDescent="0.2">
      <c r="A593" s="43"/>
      <c r="B593" s="43"/>
      <c r="C593" s="43"/>
      <c r="D593" s="107"/>
      <c r="E593" s="145"/>
      <c r="F593" s="145"/>
      <c r="G593" s="145"/>
      <c r="H593" s="145"/>
      <c r="I593" s="145"/>
      <c r="J593" s="145"/>
      <c r="K593" s="43"/>
      <c r="L593" s="43"/>
      <c r="M593" s="43"/>
      <c r="N593" s="43"/>
      <c r="O593" s="43"/>
      <c r="P593" s="43"/>
      <c r="Q593" s="43"/>
      <c r="R593" s="43"/>
      <c r="S593" s="43"/>
      <c r="T593" s="43"/>
      <c r="U593" s="43"/>
      <c r="V593" s="43"/>
      <c r="W593" s="43"/>
      <c r="X593" s="43"/>
      <c r="Y593" s="43"/>
      <c r="Z593" s="43"/>
      <c r="AA593" s="43"/>
      <c r="AB593" s="43"/>
      <c r="AC593" s="43"/>
      <c r="AD593" s="43"/>
      <c r="AE593" s="43"/>
      <c r="AF593" s="43"/>
      <c r="AG593" s="43"/>
      <c r="AH593" s="43"/>
      <c r="AI593" s="43"/>
      <c r="AJ593" s="43"/>
      <c r="AK593" s="43"/>
      <c r="AL593" s="43"/>
      <c r="AM593" s="43"/>
      <c r="AN593" s="43"/>
      <c r="AO593" s="43"/>
      <c r="AP593" s="43"/>
      <c r="AQ593" s="43"/>
      <c r="AR593" s="43"/>
      <c r="AS593" s="43"/>
      <c r="AT593" s="43"/>
    </row>
    <row r="594" spans="1:46" ht="12.75" customHeight="1" x14ac:dyDescent="0.2">
      <c r="A594" s="43"/>
      <c r="B594" s="43"/>
      <c r="C594" s="43"/>
      <c r="D594" s="107"/>
      <c r="E594" s="145"/>
      <c r="F594" s="145"/>
      <c r="G594" s="145"/>
      <c r="H594" s="145"/>
      <c r="I594" s="145"/>
      <c r="J594" s="145"/>
      <c r="K594" s="43"/>
      <c r="L594" s="43"/>
      <c r="M594" s="43"/>
      <c r="N594" s="43"/>
      <c r="O594" s="43"/>
      <c r="P594" s="43"/>
      <c r="Q594" s="43"/>
      <c r="R594" s="43"/>
      <c r="S594" s="43"/>
      <c r="T594" s="43"/>
      <c r="U594" s="43"/>
      <c r="V594" s="43"/>
      <c r="W594" s="43"/>
      <c r="X594" s="43"/>
      <c r="Y594" s="43"/>
      <c r="Z594" s="43"/>
      <c r="AA594" s="43"/>
      <c r="AB594" s="43"/>
      <c r="AC594" s="43"/>
      <c r="AD594" s="43"/>
      <c r="AE594" s="43"/>
      <c r="AF594" s="43"/>
      <c r="AG594" s="43"/>
      <c r="AH594" s="43"/>
      <c r="AI594" s="43"/>
      <c r="AJ594" s="43"/>
      <c r="AK594" s="43"/>
      <c r="AL594" s="43"/>
      <c r="AM594" s="43"/>
      <c r="AN594" s="43"/>
      <c r="AO594" s="43"/>
      <c r="AP594" s="43"/>
      <c r="AQ594" s="43"/>
      <c r="AR594" s="43"/>
      <c r="AS594" s="43"/>
      <c r="AT594" s="43"/>
    </row>
    <row r="595" spans="1:46" ht="12.75" customHeight="1" x14ac:dyDescent="0.2">
      <c r="A595" s="43"/>
      <c r="B595" s="43"/>
      <c r="C595" s="43"/>
      <c r="D595" s="107"/>
      <c r="E595" s="145"/>
      <c r="F595" s="145"/>
      <c r="G595" s="145"/>
      <c r="H595" s="145"/>
      <c r="I595" s="145"/>
      <c r="J595" s="145"/>
      <c r="K595" s="43"/>
      <c r="L595" s="43"/>
      <c r="M595" s="43"/>
      <c r="N595" s="43"/>
      <c r="O595" s="43"/>
      <c r="P595" s="43"/>
      <c r="Q595" s="43"/>
      <c r="R595" s="43"/>
      <c r="S595" s="43"/>
      <c r="T595" s="43"/>
      <c r="U595" s="43"/>
      <c r="V595" s="43"/>
      <c r="W595" s="43"/>
      <c r="X595" s="43"/>
      <c r="Y595" s="43"/>
      <c r="Z595" s="43"/>
      <c r="AA595" s="43"/>
      <c r="AB595" s="43"/>
      <c r="AC595" s="43"/>
      <c r="AD595" s="43"/>
      <c r="AE595" s="43"/>
      <c r="AF595" s="43"/>
      <c r="AG595" s="43"/>
      <c r="AH595" s="43"/>
      <c r="AI595" s="43"/>
      <c r="AJ595" s="43"/>
      <c r="AK595" s="43"/>
      <c r="AL595" s="43"/>
      <c r="AM595" s="43"/>
      <c r="AN595" s="43"/>
      <c r="AO595" s="43"/>
      <c r="AP595" s="43"/>
      <c r="AQ595" s="43"/>
      <c r="AR595" s="43"/>
      <c r="AS595" s="43"/>
      <c r="AT595" s="43"/>
    </row>
    <row r="596" spans="1:46" ht="12.75" customHeight="1" x14ac:dyDescent="0.2">
      <c r="A596" s="43"/>
      <c r="B596" s="43"/>
      <c r="C596" s="43"/>
      <c r="D596" s="107"/>
      <c r="E596" s="145"/>
      <c r="F596" s="145"/>
      <c r="G596" s="145"/>
      <c r="H596" s="145"/>
      <c r="I596" s="145"/>
      <c r="J596" s="145"/>
      <c r="K596" s="43"/>
      <c r="L596" s="43"/>
      <c r="M596" s="43"/>
      <c r="N596" s="43"/>
      <c r="O596" s="43"/>
      <c r="P596" s="43"/>
      <c r="Q596" s="43"/>
      <c r="R596" s="43"/>
      <c r="S596" s="43"/>
      <c r="T596" s="43"/>
      <c r="U596" s="43"/>
      <c r="V596" s="43"/>
      <c r="W596" s="43"/>
      <c r="X596" s="43"/>
      <c r="Y596" s="43"/>
      <c r="Z596" s="43"/>
      <c r="AA596" s="43"/>
      <c r="AB596" s="43"/>
      <c r="AC596" s="43"/>
      <c r="AD596" s="43"/>
      <c r="AE596" s="43"/>
      <c r="AF596" s="43"/>
      <c r="AG596" s="43"/>
      <c r="AH596" s="43"/>
      <c r="AI596" s="43"/>
      <c r="AJ596" s="43"/>
      <c r="AK596" s="43"/>
      <c r="AL596" s="43"/>
      <c r="AM596" s="43"/>
      <c r="AN596" s="43"/>
      <c r="AO596" s="43"/>
      <c r="AP596" s="43"/>
      <c r="AQ596" s="43"/>
      <c r="AR596" s="43"/>
      <c r="AS596" s="43"/>
      <c r="AT596" s="43"/>
    </row>
    <row r="597" spans="1:46" ht="12.75" customHeight="1" x14ac:dyDescent="0.2">
      <c r="A597" s="43"/>
      <c r="B597" s="43"/>
      <c r="C597" s="43"/>
      <c r="D597" s="107"/>
      <c r="E597" s="145"/>
      <c r="F597" s="145"/>
      <c r="G597" s="145"/>
      <c r="H597" s="145"/>
      <c r="I597" s="145"/>
      <c r="J597" s="145"/>
      <c r="K597" s="43"/>
      <c r="L597" s="43"/>
      <c r="M597" s="43"/>
      <c r="N597" s="43"/>
      <c r="O597" s="43"/>
      <c r="P597" s="43"/>
      <c r="Q597" s="43"/>
      <c r="R597" s="43"/>
      <c r="S597" s="43"/>
      <c r="T597" s="43"/>
      <c r="U597" s="43"/>
      <c r="V597" s="43"/>
      <c r="W597" s="43"/>
      <c r="X597" s="43"/>
      <c r="Y597" s="43"/>
      <c r="Z597" s="43"/>
      <c r="AA597" s="43"/>
      <c r="AB597" s="43"/>
      <c r="AC597" s="43"/>
      <c r="AD597" s="43"/>
      <c r="AE597" s="43"/>
      <c r="AF597" s="43"/>
      <c r="AG597" s="43"/>
      <c r="AH597" s="43"/>
      <c r="AI597" s="43"/>
      <c r="AJ597" s="43"/>
      <c r="AK597" s="43"/>
      <c r="AL597" s="43"/>
      <c r="AM597" s="43"/>
      <c r="AN597" s="43"/>
      <c r="AO597" s="43"/>
      <c r="AP597" s="43"/>
      <c r="AQ597" s="43"/>
      <c r="AR597" s="43"/>
      <c r="AS597" s="43"/>
      <c r="AT597" s="43"/>
    </row>
    <row r="598" spans="1:46" ht="12.75" customHeight="1" x14ac:dyDescent="0.2">
      <c r="A598" s="43"/>
      <c r="B598" s="43"/>
      <c r="C598" s="43"/>
      <c r="D598" s="107"/>
      <c r="E598" s="145"/>
      <c r="F598" s="145"/>
      <c r="G598" s="145"/>
      <c r="H598" s="145"/>
      <c r="I598" s="145"/>
      <c r="J598" s="145"/>
      <c r="K598" s="43"/>
      <c r="L598" s="43"/>
      <c r="M598" s="43"/>
      <c r="N598" s="43"/>
      <c r="O598" s="43"/>
      <c r="P598" s="43"/>
      <c r="Q598" s="43"/>
      <c r="R598" s="43"/>
      <c r="S598" s="43"/>
      <c r="T598" s="43"/>
      <c r="U598" s="43"/>
      <c r="V598" s="43"/>
      <c r="W598" s="43"/>
      <c r="X598" s="43"/>
      <c r="Y598" s="43"/>
      <c r="Z598" s="43"/>
      <c r="AA598" s="43"/>
      <c r="AB598" s="43"/>
      <c r="AC598" s="43"/>
      <c r="AD598" s="43"/>
      <c r="AE598" s="43"/>
      <c r="AF598" s="43"/>
      <c r="AG598" s="43"/>
      <c r="AH598" s="43"/>
      <c r="AI598" s="43"/>
      <c r="AJ598" s="43"/>
      <c r="AK598" s="43"/>
      <c r="AL598" s="43"/>
      <c r="AM598" s="43"/>
      <c r="AN598" s="43"/>
      <c r="AO598" s="43"/>
      <c r="AP598" s="43"/>
      <c r="AQ598" s="43"/>
      <c r="AR598" s="43"/>
      <c r="AS598" s="43"/>
      <c r="AT598" s="43"/>
    </row>
    <row r="599" spans="1:46" ht="12.75" customHeight="1" x14ac:dyDescent="0.2">
      <c r="A599" s="43"/>
      <c r="B599" s="43"/>
      <c r="C599" s="43"/>
      <c r="D599" s="107"/>
      <c r="E599" s="145"/>
      <c r="F599" s="145"/>
      <c r="G599" s="145"/>
      <c r="H599" s="145"/>
      <c r="I599" s="145"/>
      <c r="J599" s="145"/>
      <c r="K599" s="43"/>
      <c r="L599" s="43"/>
      <c r="M599" s="43"/>
      <c r="N599" s="43"/>
      <c r="O599" s="43"/>
      <c r="P599" s="43"/>
      <c r="Q599" s="43"/>
      <c r="R599" s="43"/>
      <c r="S599" s="43"/>
      <c r="T599" s="43"/>
      <c r="U599" s="43"/>
      <c r="V599" s="43"/>
      <c r="W599" s="43"/>
      <c r="X599" s="43"/>
      <c r="Y599" s="43"/>
      <c r="Z599" s="43"/>
      <c r="AA599" s="43"/>
      <c r="AB599" s="43"/>
      <c r="AC599" s="43"/>
      <c r="AD599" s="43"/>
      <c r="AE599" s="43"/>
      <c r="AF599" s="43"/>
      <c r="AG599" s="43"/>
      <c r="AH599" s="43"/>
      <c r="AI599" s="43"/>
      <c r="AJ599" s="43"/>
      <c r="AK599" s="43"/>
      <c r="AL599" s="43"/>
      <c r="AM599" s="43"/>
      <c r="AN599" s="43"/>
      <c r="AO599" s="43"/>
      <c r="AP599" s="43"/>
      <c r="AQ599" s="43"/>
      <c r="AR599" s="43"/>
      <c r="AS599" s="43"/>
      <c r="AT599" s="43"/>
    </row>
    <row r="600" spans="1:46" ht="12.75" customHeight="1" x14ac:dyDescent="0.2">
      <c r="A600" s="43"/>
      <c r="B600" s="43"/>
      <c r="C600" s="43"/>
      <c r="D600" s="107"/>
      <c r="E600" s="145"/>
      <c r="F600" s="145"/>
      <c r="G600" s="145"/>
      <c r="H600" s="145"/>
      <c r="I600" s="145"/>
      <c r="J600" s="145"/>
      <c r="K600" s="43"/>
      <c r="L600" s="43"/>
      <c r="M600" s="43"/>
      <c r="N600" s="43"/>
      <c r="O600" s="43"/>
      <c r="P600" s="43"/>
      <c r="Q600" s="43"/>
      <c r="R600" s="43"/>
      <c r="S600" s="43"/>
      <c r="T600" s="43"/>
      <c r="U600" s="43"/>
      <c r="V600" s="43"/>
      <c r="W600" s="43"/>
      <c r="X600" s="43"/>
      <c r="Y600" s="43"/>
      <c r="Z600" s="43"/>
      <c r="AA600" s="43"/>
      <c r="AB600" s="43"/>
      <c r="AC600" s="43"/>
      <c r="AD600" s="43"/>
      <c r="AE600" s="43"/>
      <c r="AF600" s="43"/>
      <c r="AG600" s="43"/>
      <c r="AH600" s="43"/>
      <c r="AI600" s="43"/>
      <c r="AJ600" s="43"/>
      <c r="AK600" s="43"/>
      <c r="AL600" s="43"/>
      <c r="AM600" s="43"/>
      <c r="AN600" s="43"/>
      <c r="AO600" s="43"/>
      <c r="AP600" s="43"/>
      <c r="AQ600" s="43"/>
      <c r="AR600" s="43"/>
      <c r="AS600" s="43"/>
      <c r="AT600" s="43"/>
    </row>
    <row r="601" spans="1:46" ht="12.75" customHeight="1" x14ac:dyDescent="0.2">
      <c r="A601" s="43"/>
      <c r="B601" s="43"/>
      <c r="C601" s="43"/>
      <c r="D601" s="107"/>
      <c r="E601" s="145"/>
      <c r="F601" s="145"/>
      <c r="G601" s="145"/>
      <c r="H601" s="145"/>
      <c r="I601" s="145"/>
      <c r="J601" s="145"/>
      <c r="K601" s="43"/>
      <c r="L601" s="43"/>
      <c r="M601" s="43"/>
      <c r="N601" s="43"/>
      <c r="O601" s="43"/>
      <c r="P601" s="43"/>
      <c r="Q601" s="43"/>
      <c r="R601" s="43"/>
      <c r="S601" s="43"/>
      <c r="T601" s="43"/>
      <c r="U601" s="43"/>
      <c r="V601" s="43"/>
      <c r="W601" s="43"/>
      <c r="X601" s="43"/>
      <c r="Y601" s="43"/>
      <c r="Z601" s="43"/>
      <c r="AA601" s="43"/>
      <c r="AB601" s="43"/>
      <c r="AC601" s="43"/>
      <c r="AD601" s="43"/>
      <c r="AE601" s="43"/>
      <c r="AF601" s="43"/>
      <c r="AG601" s="43"/>
      <c r="AH601" s="43"/>
      <c r="AI601" s="43"/>
      <c r="AJ601" s="43"/>
      <c r="AK601" s="43"/>
      <c r="AL601" s="43"/>
      <c r="AM601" s="43"/>
      <c r="AN601" s="43"/>
      <c r="AO601" s="43"/>
      <c r="AP601" s="43"/>
      <c r="AQ601" s="43"/>
      <c r="AR601" s="43"/>
      <c r="AS601" s="43"/>
      <c r="AT601" s="43"/>
    </row>
    <row r="602" spans="1:46" ht="12.75" customHeight="1" x14ac:dyDescent="0.2">
      <c r="A602" s="43"/>
      <c r="B602" s="43"/>
      <c r="C602" s="43"/>
      <c r="D602" s="107"/>
      <c r="E602" s="145"/>
      <c r="F602" s="145"/>
      <c r="G602" s="145"/>
      <c r="H602" s="145"/>
      <c r="I602" s="145"/>
      <c r="J602" s="145"/>
      <c r="K602" s="43"/>
      <c r="L602" s="43"/>
      <c r="M602" s="43"/>
      <c r="N602" s="43"/>
      <c r="O602" s="43"/>
      <c r="P602" s="43"/>
      <c r="Q602" s="43"/>
      <c r="R602" s="43"/>
      <c r="S602" s="43"/>
      <c r="T602" s="43"/>
      <c r="U602" s="43"/>
      <c r="V602" s="43"/>
      <c r="W602" s="43"/>
      <c r="X602" s="43"/>
      <c r="Y602" s="43"/>
      <c r="Z602" s="43"/>
      <c r="AA602" s="43"/>
      <c r="AB602" s="43"/>
      <c r="AC602" s="43"/>
      <c r="AD602" s="43"/>
      <c r="AE602" s="43"/>
      <c r="AF602" s="43"/>
      <c r="AG602" s="43"/>
      <c r="AH602" s="43"/>
      <c r="AI602" s="43"/>
      <c r="AJ602" s="43"/>
      <c r="AK602" s="43"/>
      <c r="AL602" s="43"/>
      <c r="AM602" s="43"/>
      <c r="AN602" s="43"/>
      <c r="AO602" s="43"/>
      <c r="AP602" s="43"/>
      <c r="AQ602" s="43"/>
      <c r="AR602" s="43"/>
      <c r="AS602" s="43"/>
      <c r="AT602" s="43"/>
    </row>
    <row r="603" spans="1:46" ht="12.75" customHeight="1" x14ac:dyDescent="0.2">
      <c r="A603" s="43"/>
      <c r="B603" s="43"/>
      <c r="C603" s="43"/>
      <c r="D603" s="107"/>
      <c r="E603" s="145"/>
      <c r="F603" s="145"/>
      <c r="G603" s="145"/>
      <c r="H603" s="145"/>
      <c r="I603" s="145"/>
      <c r="J603" s="145"/>
      <c r="K603" s="43"/>
      <c r="L603" s="43"/>
      <c r="M603" s="43"/>
      <c r="N603" s="43"/>
      <c r="O603" s="43"/>
      <c r="P603" s="43"/>
      <c r="Q603" s="43"/>
      <c r="R603" s="43"/>
      <c r="S603" s="43"/>
      <c r="T603" s="43"/>
      <c r="U603" s="43"/>
      <c r="V603" s="43"/>
      <c r="W603" s="43"/>
      <c r="X603" s="43"/>
      <c r="Y603" s="43"/>
      <c r="Z603" s="43"/>
      <c r="AA603" s="43"/>
      <c r="AB603" s="43"/>
      <c r="AC603" s="43"/>
      <c r="AD603" s="43"/>
      <c r="AE603" s="43"/>
      <c r="AF603" s="43"/>
      <c r="AG603" s="43"/>
      <c r="AH603" s="43"/>
      <c r="AI603" s="43"/>
      <c r="AJ603" s="43"/>
      <c r="AK603" s="43"/>
      <c r="AL603" s="43"/>
      <c r="AM603" s="43"/>
      <c r="AN603" s="43"/>
      <c r="AO603" s="43"/>
      <c r="AP603" s="43"/>
      <c r="AQ603" s="43"/>
      <c r="AR603" s="43"/>
      <c r="AS603" s="43"/>
      <c r="AT603" s="43"/>
    </row>
    <row r="604" spans="1:46" ht="12.75" customHeight="1" x14ac:dyDescent="0.2">
      <c r="A604" s="43"/>
      <c r="B604" s="43"/>
      <c r="C604" s="43"/>
      <c r="D604" s="107"/>
      <c r="E604" s="145"/>
      <c r="F604" s="145"/>
      <c r="G604" s="145"/>
      <c r="H604" s="145"/>
      <c r="I604" s="145"/>
      <c r="J604" s="145"/>
      <c r="K604" s="43"/>
      <c r="L604" s="43"/>
      <c r="M604" s="43"/>
      <c r="N604" s="43"/>
      <c r="O604" s="43"/>
      <c r="P604" s="43"/>
      <c r="Q604" s="43"/>
      <c r="R604" s="43"/>
      <c r="S604" s="43"/>
      <c r="T604" s="43"/>
      <c r="U604" s="43"/>
      <c r="V604" s="43"/>
      <c r="W604" s="43"/>
      <c r="X604" s="43"/>
      <c r="Y604" s="43"/>
      <c r="Z604" s="43"/>
      <c r="AA604" s="43"/>
      <c r="AB604" s="43"/>
      <c r="AC604" s="43"/>
      <c r="AD604" s="43"/>
      <c r="AE604" s="43"/>
      <c r="AF604" s="43"/>
      <c r="AG604" s="43"/>
      <c r="AH604" s="43"/>
      <c r="AI604" s="43"/>
      <c r="AJ604" s="43"/>
      <c r="AK604" s="43"/>
      <c r="AL604" s="43"/>
      <c r="AM604" s="43"/>
      <c r="AN604" s="43"/>
      <c r="AO604" s="43"/>
      <c r="AP604" s="43"/>
      <c r="AQ604" s="43"/>
      <c r="AR604" s="43"/>
      <c r="AS604" s="43"/>
      <c r="AT604" s="43"/>
    </row>
    <row r="605" spans="1:46" ht="12.75" customHeight="1" x14ac:dyDescent="0.2">
      <c r="A605" s="43"/>
      <c r="B605" s="43"/>
      <c r="C605" s="43"/>
      <c r="D605" s="107"/>
      <c r="E605" s="145"/>
      <c r="F605" s="145"/>
      <c r="G605" s="145"/>
      <c r="H605" s="145"/>
      <c r="I605" s="145"/>
      <c r="J605" s="145"/>
      <c r="K605" s="43"/>
      <c r="L605" s="43"/>
      <c r="M605" s="43"/>
      <c r="N605" s="43"/>
      <c r="O605" s="43"/>
      <c r="P605" s="43"/>
      <c r="Q605" s="43"/>
      <c r="R605" s="43"/>
      <c r="S605" s="43"/>
      <c r="T605" s="43"/>
      <c r="U605" s="43"/>
      <c r="V605" s="43"/>
      <c r="W605" s="43"/>
      <c r="X605" s="43"/>
      <c r="Y605" s="43"/>
      <c r="Z605" s="43"/>
      <c r="AA605" s="43"/>
      <c r="AB605" s="43"/>
      <c r="AC605" s="43"/>
      <c r="AD605" s="43"/>
      <c r="AE605" s="43"/>
      <c r="AF605" s="43"/>
      <c r="AG605" s="43"/>
      <c r="AH605" s="43"/>
      <c r="AI605" s="43"/>
      <c r="AJ605" s="43"/>
      <c r="AK605" s="43"/>
      <c r="AL605" s="43"/>
      <c r="AM605" s="43"/>
      <c r="AN605" s="43"/>
      <c r="AO605" s="43"/>
      <c r="AP605" s="43"/>
      <c r="AQ605" s="43"/>
      <c r="AR605" s="43"/>
      <c r="AS605" s="43"/>
      <c r="AT605" s="43"/>
    </row>
    <row r="606" spans="1:46" ht="12.75" customHeight="1" x14ac:dyDescent="0.2">
      <c r="A606" s="43"/>
      <c r="B606" s="43"/>
      <c r="C606" s="43"/>
      <c r="D606" s="107"/>
      <c r="E606" s="145"/>
      <c r="F606" s="145"/>
      <c r="G606" s="145"/>
      <c r="H606" s="145"/>
      <c r="I606" s="145"/>
      <c r="J606" s="145"/>
      <c r="K606" s="43"/>
      <c r="L606" s="43"/>
      <c r="M606" s="43"/>
      <c r="N606" s="43"/>
      <c r="O606" s="43"/>
      <c r="P606" s="43"/>
      <c r="Q606" s="43"/>
      <c r="R606" s="43"/>
      <c r="S606" s="43"/>
      <c r="T606" s="43"/>
      <c r="U606" s="43"/>
      <c r="V606" s="43"/>
      <c r="W606" s="43"/>
      <c r="X606" s="43"/>
      <c r="Y606" s="43"/>
      <c r="Z606" s="43"/>
      <c r="AA606" s="43"/>
      <c r="AB606" s="43"/>
      <c r="AC606" s="43"/>
      <c r="AD606" s="43"/>
      <c r="AE606" s="43"/>
      <c r="AF606" s="43"/>
      <c r="AG606" s="43"/>
      <c r="AH606" s="43"/>
      <c r="AI606" s="43"/>
      <c r="AJ606" s="43"/>
      <c r="AK606" s="43"/>
      <c r="AL606" s="43"/>
      <c r="AM606" s="43"/>
      <c r="AN606" s="43"/>
      <c r="AO606" s="43"/>
      <c r="AP606" s="43"/>
      <c r="AQ606" s="43"/>
      <c r="AR606" s="43"/>
      <c r="AS606" s="43"/>
      <c r="AT606" s="43"/>
    </row>
    <row r="607" spans="1:46" ht="12.75" customHeight="1" x14ac:dyDescent="0.2">
      <c r="A607" s="43"/>
      <c r="B607" s="43"/>
      <c r="C607" s="43"/>
      <c r="D607" s="107"/>
      <c r="E607" s="145"/>
      <c r="F607" s="145"/>
      <c r="G607" s="145"/>
      <c r="H607" s="145"/>
      <c r="I607" s="145"/>
      <c r="J607" s="145"/>
      <c r="K607" s="43"/>
      <c r="L607" s="43"/>
      <c r="M607" s="43"/>
      <c r="N607" s="43"/>
      <c r="O607" s="43"/>
      <c r="P607" s="43"/>
      <c r="Q607" s="43"/>
      <c r="R607" s="43"/>
      <c r="S607" s="43"/>
      <c r="T607" s="43"/>
      <c r="U607" s="43"/>
      <c r="V607" s="43"/>
      <c r="W607" s="43"/>
      <c r="X607" s="43"/>
      <c r="Y607" s="43"/>
      <c r="Z607" s="43"/>
      <c r="AA607" s="43"/>
      <c r="AB607" s="43"/>
      <c r="AC607" s="43"/>
      <c r="AD607" s="43"/>
      <c r="AE607" s="43"/>
      <c r="AF607" s="43"/>
      <c r="AG607" s="43"/>
      <c r="AH607" s="43"/>
      <c r="AI607" s="43"/>
      <c r="AJ607" s="43"/>
      <c r="AK607" s="43"/>
      <c r="AL607" s="43"/>
      <c r="AM607" s="43"/>
      <c r="AN607" s="43"/>
      <c r="AO607" s="43"/>
      <c r="AP607" s="43"/>
      <c r="AQ607" s="43"/>
      <c r="AR607" s="43"/>
      <c r="AS607" s="43"/>
      <c r="AT607" s="43"/>
    </row>
    <row r="608" spans="1:46" ht="12.75" customHeight="1" x14ac:dyDescent="0.2">
      <c r="A608" s="43"/>
      <c r="B608" s="43"/>
      <c r="C608" s="43"/>
      <c r="D608" s="107"/>
      <c r="E608" s="145"/>
      <c r="F608" s="145"/>
      <c r="G608" s="145"/>
      <c r="H608" s="145"/>
      <c r="I608" s="145"/>
      <c r="J608" s="145"/>
      <c r="K608" s="43"/>
      <c r="L608" s="43"/>
      <c r="M608" s="43"/>
      <c r="N608" s="43"/>
      <c r="O608" s="43"/>
      <c r="P608" s="43"/>
      <c r="Q608" s="43"/>
      <c r="R608" s="43"/>
      <c r="S608" s="43"/>
      <c r="T608" s="43"/>
      <c r="U608" s="43"/>
      <c r="V608" s="43"/>
      <c r="W608" s="43"/>
      <c r="X608" s="43"/>
      <c r="Y608" s="43"/>
      <c r="Z608" s="43"/>
      <c r="AA608" s="43"/>
      <c r="AB608" s="43"/>
      <c r="AC608" s="43"/>
      <c r="AD608" s="43"/>
      <c r="AE608" s="43"/>
      <c r="AF608" s="43"/>
      <c r="AG608" s="43"/>
      <c r="AH608" s="43"/>
      <c r="AI608" s="43"/>
      <c r="AJ608" s="43"/>
      <c r="AK608" s="43"/>
      <c r="AL608" s="43"/>
      <c r="AM608" s="43"/>
      <c r="AN608" s="43"/>
      <c r="AO608" s="43"/>
      <c r="AP608" s="43"/>
      <c r="AQ608" s="43"/>
      <c r="AR608" s="43"/>
      <c r="AS608" s="43"/>
      <c r="AT608" s="43"/>
    </row>
    <row r="609" spans="1:46" ht="12.75" customHeight="1" x14ac:dyDescent="0.2">
      <c r="A609" s="43"/>
      <c r="B609" s="43"/>
      <c r="C609" s="43"/>
      <c r="D609" s="107"/>
      <c r="E609" s="145"/>
      <c r="F609" s="145"/>
      <c r="G609" s="145"/>
      <c r="H609" s="145"/>
      <c r="I609" s="145"/>
      <c r="J609" s="145"/>
      <c r="K609" s="43"/>
      <c r="L609" s="43"/>
      <c r="M609" s="43"/>
      <c r="N609" s="43"/>
      <c r="O609" s="43"/>
      <c r="P609" s="43"/>
      <c r="Q609" s="43"/>
      <c r="R609" s="43"/>
      <c r="S609" s="43"/>
      <c r="T609" s="43"/>
      <c r="U609" s="43"/>
      <c r="V609" s="43"/>
      <c r="W609" s="43"/>
      <c r="X609" s="43"/>
      <c r="Y609" s="43"/>
      <c r="Z609" s="43"/>
      <c r="AA609" s="43"/>
      <c r="AB609" s="43"/>
      <c r="AC609" s="43"/>
      <c r="AD609" s="43"/>
      <c r="AE609" s="43"/>
      <c r="AF609" s="43"/>
      <c r="AG609" s="43"/>
      <c r="AH609" s="43"/>
      <c r="AI609" s="43"/>
      <c r="AJ609" s="43"/>
      <c r="AK609" s="43"/>
      <c r="AL609" s="43"/>
      <c r="AM609" s="43"/>
      <c r="AN609" s="43"/>
      <c r="AO609" s="43"/>
      <c r="AP609" s="43"/>
      <c r="AQ609" s="43"/>
      <c r="AR609" s="43"/>
      <c r="AS609" s="43"/>
      <c r="AT609" s="43"/>
    </row>
    <row r="610" spans="1:46" ht="12.75" customHeight="1" x14ac:dyDescent="0.2">
      <c r="A610" s="43"/>
      <c r="B610" s="43"/>
      <c r="C610" s="43"/>
      <c r="D610" s="107"/>
      <c r="E610" s="145"/>
      <c r="F610" s="145"/>
      <c r="G610" s="145"/>
      <c r="H610" s="145"/>
      <c r="I610" s="145"/>
      <c r="J610" s="145"/>
      <c r="K610" s="43"/>
      <c r="L610" s="43"/>
      <c r="M610" s="43"/>
      <c r="N610" s="43"/>
      <c r="O610" s="43"/>
      <c r="P610" s="43"/>
      <c r="Q610" s="43"/>
      <c r="R610" s="43"/>
      <c r="S610" s="43"/>
      <c r="T610" s="43"/>
      <c r="U610" s="43"/>
      <c r="V610" s="43"/>
      <c r="W610" s="43"/>
      <c r="X610" s="43"/>
      <c r="Y610" s="43"/>
      <c r="Z610" s="43"/>
      <c r="AA610" s="43"/>
      <c r="AB610" s="43"/>
      <c r="AC610" s="43"/>
      <c r="AD610" s="43"/>
      <c r="AE610" s="43"/>
      <c r="AF610" s="43"/>
      <c r="AG610" s="43"/>
      <c r="AH610" s="43"/>
      <c r="AI610" s="43"/>
      <c r="AJ610" s="43"/>
      <c r="AK610" s="43"/>
      <c r="AL610" s="43"/>
      <c r="AM610" s="43"/>
      <c r="AN610" s="43"/>
      <c r="AO610" s="43"/>
      <c r="AP610" s="43"/>
      <c r="AQ610" s="43"/>
      <c r="AR610" s="43"/>
      <c r="AS610" s="43"/>
      <c r="AT610" s="43"/>
    </row>
    <row r="611" spans="1:46" ht="12.75" customHeight="1" x14ac:dyDescent="0.2">
      <c r="A611" s="43"/>
      <c r="B611" s="43"/>
      <c r="C611" s="43"/>
      <c r="D611" s="107"/>
      <c r="E611" s="145"/>
      <c r="F611" s="145"/>
      <c r="G611" s="145"/>
      <c r="H611" s="145"/>
      <c r="I611" s="145"/>
      <c r="J611" s="145"/>
      <c r="K611" s="43"/>
      <c r="L611" s="43"/>
      <c r="M611" s="43"/>
      <c r="N611" s="43"/>
      <c r="O611" s="43"/>
      <c r="P611" s="43"/>
      <c r="Q611" s="43"/>
      <c r="R611" s="43"/>
      <c r="S611" s="43"/>
      <c r="T611" s="43"/>
      <c r="U611" s="43"/>
      <c r="V611" s="43"/>
      <c r="W611" s="43"/>
      <c r="X611" s="43"/>
      <c r="Y611" s="43"/>
      <c r="Z611" s="43"/>
      <c r="AA611" s="43"/>
      <c r="AB611" s="43"/>
      <c r="AC611" s="43"/>
      <c r="AD611" s="43"/>
      <c r="AE611" s="43"/>
      <c r="AF611" s="43"/>
      <c r="AG611" s="43"/>
      <c r="AH611" s="43"/>
      <c r="AI611" s="43"/>
      <c r="AJ611" s="43"/>
      <c r="AK611" s="43"/>
      <c r="AL611" s="43"/>
      <c r="AM611" s="43"/>
      <c r="AN611" s="43"/>
      <c r="AO611" s="43"/>
      <c r="AP611" s="43"/>
      <c r="AQ611" s="43"/>
      <c r="AR611" s="43"/>
      <c r="AS611" s="43"/>
      <c r="AT611" s="43"/>
    </row>
    <row r="612" spans="1:46" ht="12.75" customHeight="1" x14ac:dyDescent="0.2">
      <c r="A612" s="43"/>
      <c r="B612" s="43"/>
      <c r="C612" s="43"/>
      <c r="D612" s="107"/>
      <c r="E612" s="145"/>
      <c r="F612" s="145"/>
      <c r="G612" s="145"/>
      <c r="H612" s="145"/>
      <c r="I612" s="145"/>
      <c r="J612" s="145"/>
      <c r="K612" s="43"/>
      <c r="L612" s="43"/>
      <c r="M612" s="43"/>
      <c r="N612" s="43"/>
      <c r="O612" s="43"/>
      <c r="P612" s="43"/>
      <c r="Q612" s="43"/>
      <c r="R612" s="43"/>
      <c r="S612" s="43"/>
      <c r="T612" s="43"/>
      <c r="U612" s="43"/>
      <c r="V612" s="43"/>
      <c r="W612" s="43"/>
      <c r="X612" s="43"/>
      <c r="Y612" s="43"/>
      <c r="Z612" s="43"/>
      <c r="AA612" s="43"/>
      <c r="AB612" s="43"/>
      <c r="AC612" s="43"/>
      <c r="AD612" s="43"/>
      <c r="AE612" s="43"/>
      <c r="AF612" s="43"/>
      <c r="AG612" s="43"/>
      <c r="AH612" s="43"/>
      <c r="AI612" s="43"/>
      <c r="AJ612" s="43"/>
      <c r="AK612" s="43"/>
      <c r="AL612" s="43"/>
      <c r="AM612" s="43"/>
      <c r="AN612" s="43"/>
      <c r="AO612" s="43"/>
      <c r="AP612" s="43"/>
      <c r="AQ612" s="43"/>
      <c r="AR612" s="43"/>
      <c r="AS612" s="43"/>
      <c r="AT612" s="43"/>
    </row>
    <row r="613" spans="1:46" ht="12.75" customHeight="1" x14ac:dyDescent="0.2">
      <c r="A613" s="43"/>
      <c r="B613" s="43"/>
      <c r="C613" s="43"/>
      <c r="D613" s="107"/>
      <c r="E613" s="145"/>
      <c r="F613" s="145"/>
      <c r="G613" s="145"/>
      <c r="H613" s="145"/>
      <c r="I613" s="145"/>
      <c r="J613" s="145"/>
      <c r="K613" s="43"/>
      <c r="L613" s="43"/>
      <c r="M613" s="43"/>
      <c r="N613" s="43"/>
      <c r="O613" s="43"/>
      <c r="P613" s="43"/>
      <c r="Q613" s="43"/>
      <c r="R613" s="43"/>
      <c r="S613" s="43"/>
      <c r="T613" s="43"/>
      <c r="U613" s="43"/>
      <c r="V613" s="43"/>
      <c r="W613" s="43"/>
      <c r="X613" s="43"/>
      <c r="Y613" s="43"/>
      <c r="Z613" s="43"/>
      <c r="AA613" s="43"/>
      <c r="AB613" s="43"/>
      <c r="AC613" s="43"/>
      <c r="AD613" s="43"/>
      <c r="AE613" s="43"/>
      <c r="AF613" s="43"/>
      <c r="AG613" s="43"/>
      <c r="AH613" s="43"/>
      <c r="AI613" s="43"/>
      <c r="AJ613" s="43"/>
      <c r="AK613" s="43"/>
      <c r="AL613" s="43"/>
      <c r="AM613" s="43"/>
      <c r="AN613" s="43"/>
      <c r="AO613" s="43"/>
      <c r="AP613" s="43"/>
      <c r="AQ613" s="43"/>
      <c r="AR613" s="43"/>
      <c r="AS613" s="43"/>
      <c r="AT613" s="43"/>
    </row>
    <row r="614" spans="1:46" ht="12.75" customHeight="1" x14ac:dyDescent="0.2">
      <c r="A614" s="43"/>
      <c r="B614" s="43"/>
      <c r="C614" s="43"/>
      <c r="D614" s="107"/>
      <c r="E614" s="145"/>
      <c r="F614" s="145"/>
      <c r="G614" s="145"/>
      <c r="H614" s="145"/>
      <c r="I614" s="145"/>
      <c r="J614" s="145"/>
      <c r="K614" s="43"/>
      <c r="L614" s="43"/>
      <c r="M614" s="43"/>
      <c r="N614" s="43"/>
      <c r="O614" s="43"/>
      <c r="P614" s="43"/>
      <c r="Q614" s="43"/>
      <c r="R614" s="43"/>
      <c r="S614" s="43"/>
      <c r="T614" s="43"/>
      <c r="U614" s="43"/>
      <c r="V614" s="43"/>
      <c r="W614" s="43"/>
      <c r="X614" s="43"/>
      <c r="Y614" s="43"/>
      <c r="Z614" s="43"/>
      <c r="AA614" s="43"/>
      <c r="AB614" s="43"/>
      <c r="AC614" s="43"/>
      <c r="AD614" s="43"/>
      <c r="AE614" s="43"/>
      <c r="AF614" s="43"/>
      <c r="AG614" s="43"/>
      <c r="AH614" s="43"/>
      <c r="AI614" s="43"/>
      <c r="AJ614" s="43"/>
      <c r="AK614" s="43"/>
      <c r="AL614" s="43"/>
      <c r="AM614" s="43"/>
      <c r="AN614" s="43"/>
      <c r="AO614" s="43"/>
      <c r="AP614" s="43"/>
      <c r="AQ614" s="43"/>
      <c r="AR614" s="43"/>
      <c r="AS614" s="43"/>
      <c r="AT614" s="43"/>
    </row>
    <row r="615" spans="1:46" ht="12.75" customHeight="1" x14ac:dyDescent="0.2">
      <c r="A615" s="43"/>
      <c r="B615" s="43"/>
      <c r="C615" s="43"/>
      <c r="D615" s="107"/>
      <c r="E615" s="145"/>
      <c r="F615" s="145"/>
      <c r="G615" s="145"/>
      <c r="H615" s="145"/>
      <c r="I615" s="145"/>
      <c r="J615" s="145"/>
      <c r="K615" s="43"/>
      <c r="L615" s="43"/>
      <c r="M615" s="43"/>
      <c r="N615" s="43"/>
      <c r="O615" s="43"/>
      <c r="P615" s="43"/>
      <c r="Q615" s="43"/>
      <c r="R615" s="43"/>
      <c r="S615" s="43"/>
      <c r="T615" s="43"/>
      <c r="U615" s="43"/>
      <c r="V615" s="43"/>
      <c r="W615" s="43"/>
      <c r="X615" s="43"/>
      <c r="Y615" s="43"/>
      <c r="Z615" s="43"/>
      <c r="AA615" s="43"/>
      <c r="AB615" s="43"/>
      <c r="AC615" s="43"/>
      <c r="AD615" s="43"/>
      <c r="AE615" s="43"/>
      <c r="AF615" s="43"/>
      <c r="AG615" s="43"/>
      <c r="AH615" s="43"/>
      <c r="AI615" s="43"/>
      <c r="AJ615" s="43"/>
      <c r="AK615" s="43"/>
      <c r="AL615" s="43"/>
      <c r="AM615" s="43"/>
      <c r="AN615" s="43"/>
      <c r="AO615" s="43"/>
      <c r="AP615" s="43"/>
      <c r="AQ615" s="43"/>
      <c r="AR615" s="43"/>
      <c r="AS615" s="43"/>
      <c r="AT615" s="43"/>
    </row>
    <row r="616" spans="1:46" ht="12.75" customHeight="1" x14ac:dyDescent="0.2">
      <c r="A616" s="43"/>
      <c r="B616" s="43"/>
      <c r="C616" s="43"/>
      <c r="D616" s="107"/>
      <c r="E616" s="145"/>
      <c r="F616" s="145"/>
      <c r="G616" s="145"/>
      <c r="H616" s="145"/>
      <c r="I616" s="145"/>
      <c r="J616" s="145"/>
      <c r="K616" s="43"/>
      <c r="L616" s="43"/>
      <c r="M616" s="43"/>
      <c r="N616" s="43"/>
      <c r="O616" s="43"/>
      <c r="P616" s="43"/>
      <c r="Q616" s="43"/>
      <c r="R616" s="43"/>
      <c r="S616" s="43"/>
      <c r="T616" s="43"/>
      <c r="U616" s="43"/>
      <c r="V616" s="43"/>
      <c r="W616" s="43"/>
      <c r="X616" s="43"/>
      <c r="Y616" s="43"/>
      <c r="Z616" s="43"/>
      <c r="AA616" s="43"/>
      <c r="AB616" s="43"/>
      <c r="AC616" s="43"/>
      <c r="AD616" s="43"/>
      <c r="AE616" s="43"/>
      <c r="AF616" s="43"/>
      <c r="AG616" s="43"/>
      <c r="AH616" s="43"/>
      <c r="AI616" s="43"/>
      <c r="AJ616" s="43"/>
      <c r="AK616" s="43"/>
      <c r="AL616" s="43"/>
      <c r="AM616" s="43"/>
      <c r="AN616" s="43"/>
      <c r="AO616" s="43"/>
      <c r="AP616" s="43"/>
      <c r="AQ616" s="43"/>
      <c r="AR616" s="43"/>
      <c r="AS616" s="43"/>
      <c r="AT616" s="43"/>
    </row>
    <row r="617" spans="1:46" ht="12.75" customHeight="1" x14ac:dyDescent="0.2">
      <c r="A617" s="43"/>
      <c r="B617" s="43"/>
      <c r="C617" s="43"/>
      <c r="D617" s="107"/>
      <c r="E617" s="145"/>
      <c r="F617" s="145"/>
      <c r="G617" s="145"/>
      <c r="H617" s="145"/>
      <c r="I617" s="145"/>
      <c r="J617" s="145"/>
      <c r="K617" s="43"/>
      <c r="L617" s="43"/>
      <c r="M617" s="43"/>
      <c r="N617" s="43"/>
      <c r="O617" s="43"/>
      <c r="P617" s="43"/>
      <c r="Q617" s="43"/>
      <c r="R617" s="43"/>
      <c r="S617" s="43"/>
      <c r="T617" s="43"/>
      <c r="U617" s="43"/>
      <c r="V617" s="43"/>
      <c r="W617" s="43"/>
      <c r="X617" s="43"/>
      <c r="Y617" s="43"/>
      <c r="Z617" s="43"/>
      <c r="AA617" s="43"/>
      <c r="AB617" s="43"/>
      <c r="AC617" s="43"/>
      <c r="AD617" s="43"/>
      <c r="AE617" s="43"/>
      <c r="AF617" s="43"/>
      <c r="AG617" s="43"/>
      <c r="AH617" s="43"/>
      <c r="AI617" s="43"/>
      <c r="AJ617" s="43"/>
      <c r="AK617" s="43"/>
      <c r="AL617" s="43"/>
      <c r="AM617" s="43"/>
      <c r="AN617" s="43"/>
      <c r="AO617" s="43"/>
      <c r="AP617" s="43"/>
      <c r="AQ617" s="43"/>
      <c r="AR617" s="43"/>
      <c r="AS617" s="43"/>
      <c r="AT617" s="43"/>
    </row>
    <row r="618" spans="1:46" ht="12.75" customHeight="1" x14ac:dyDescent="0.2">
      <c r="A618" s="43"/>
      <c r="B618" s="43"/>
      <c r="C618" s="43"/>
      <c r="D618" s="107"/>
      <c r="E618" s="145"/>
      <c r="F618" s="145"/>
      <c r="G618" s="145"/>
      <c r="H618" s="145"/>
      <c r="I618" s="145"/>
      <c r="J618" s="145"/>
      <c r="K618" s="43"/>
      <c r="L618" s="43"/>
      <c r="M618" s="43"/>
      <c r="N618" s="43"/>
      <c r="O618" s="43"/>
      <c r="P618" s="43"/>
      <c r="Q618" s="43"/>
      <c r="R618" s="43"/>
      <c r="S618" s="43"/>
      <c r="T618" s="43"/>
      <c r="U618" s="43"/>
      <c r="V618" s="43"/>
      <c r="W618" s="43"/>
      <c r="X618" s="43"/>
      <c r="Y618" s="43"/>
      <c r="Z618" s="43"/>
      <c r="AA618" s="43"/>
      <c r="AB618" s="43"/>
      <c r="AC618" s="43"/>
      <c r="AD618" s="43"/>
      <c r="AE618" s="43"/>
      <c r="AF618" s="43"/>
      <c r="AG618" s="43"/>
      <c r="AH618" s="43"/>
      <c r="AI618" s="43"/>
      <c r="AJ618" s="43"/>
      <c r="AK618" s="43"/>
      <c r="AL618" s="43"/>
      <c r="AM618" s="43"/>
      <c r="AN618" s="43"/>
      <c r="AO618" s="43"/>
      <c r="AP618" s="43"/>
      <c r="AQ618" s="43"/>
      <c r="AR618" s="43"/>
      <c r="AS618" s="43"/>
      <c r="AT618" s="43"/>
    </row>
    <row r="619" spans="1:46" ht="12.75" customHeight="1" x14ac:dyDescent="0.2">
      <c r="A619" s="43"/>
      <c r="B619" s="43"/>
      <c r="C619" s="43"/>
      <c r="D619" s="107"/>
      <c r="E619" s="145"/>
      <c r="F619" s="145"/>
      <c r="G619" s="145"/>
      <c r="H619" s="145"/>
      <c r="I619" s="145"/>
      <c r="J619" s="145"/>
      <c r="K619" s="43"/>
      <c r="L619" s="43"/>
      <c r="M619" s="43"/>
      <c r="N619" s="43"/>
      <c r="O619" s="43"/>
      <c r="P619" s="43"/>
      <c r="Q619" s="43"/>
      <c r="R619" s="43"/>
      <c r="S619" s="43"/>
      <c r="T619" s="43"/>
      <c r="U619" s="43"/>
      <c r="V619" s="43"/>
      <c r="W619" s="43"/>
      <c r="X619" s="43"/>
      <c r="Y619" s="43"/>
      <c r="Z619" s="43"/>
      <c r="AA619" s="43"/>
      <c r="AB619" s="43"/>
      <c r="AC619" s="43"/>
      <c r="AD619" s="43"/>
      <c r="AE619" s="43"/>
      <c r="AF619" s="43"/>
      <c r="AG619" s="43"/>
      <c r="AH619" s="43"/>
      <c r="AI619" s="43"/>
      <c r="AJ619" s="43"/>
      <c r="AK619" s="43"/>
      <c r="AL619" s="43"/>
      <c r="AM619" s="43"/>
      <c r="AN619" s="43"/>
      <c r="AO619" s="43"/>
      <c r="AP619" s="43"/>
      <c r="AQ619" s="43"/>
      <c r="AR619" s="43"/>
      <c r="AS619" s="43"/>
      <c r="AT619" s="43"/>
    </row>
    <row r="620" spans="1:46" ht="12.75" customHeight="1" x14ac:dyDescent="0.2">
      <c r="A620" s="43"/>
      <c r="B620" s="43"/>
      <c r="C620" s="43"/>
      <c r="D620" s="107"/>
      <c r="E620" s="145"/>
      <c r="F620" s="145"/>
      <c r="G620" s="145"/>
      <c r="H620" s="145"/>
      <c r="I620" s="145"/>
      <c r="J620" s="145"/>
      <c r="K620" s="43"/>
      <c r="L620" s="43"/>
      <c r="M620" s="43"/>
      <c r="N620" s="43"/>
      <c r="O620" s="43"/>
      <c r="P620" s="43"/>
      <c r="Q620" s="43"/>
      <c r="R620" s="43"/>
      <c r="S620" s="43"/>
      <c r="T620" s="43"/>
      <c r="U620" s="43"/>
      <c r="V620" s="43"/>
      <c r="W620" s="43"/>
      <c r="X620" s="43"/>
      <c r="Y620" s="43"/>
      <c r="Z620" s="43"/>
      <c r="AA620" s="43"/>
      <c r="AB620" s="43"/>
      <c r="AC620" s="43"/>
      <c r="AD620" s="43"/>
      <c r="AE620" s="43"/>
      <c r="AF620" s="43"/>
      <c r="AG620" s="43"/>
      <c r="AH620" s="43"/>
      <c r="AI620" s="43"/>
      <c r="AJ620" s="43"/>
      <c r="AK620" s="43"/>
      <c r="AL620" s="43"/>
      <c r="AM620" s="43"/>
      <c r="AN620" s="43"/>
      <c r="AO620" s="43"/>
      <c r="AP620" s="43"/>
      <c r="AQ620" s="43"/>
      <c r="AR620" s="43"/>
      <c r="AS620" s="43"/>
      <c r="AT620" s="43"/>
    </row>
    <row r="621" spans="1:46" ht="12.75" customHeight="1" x14ac:dyDescent="0.2">
      <c r="A621" s="43"/>
      <c r="B621" s="43"/>
      <c r="C621" s="43"/>
      <c r="D621" s="107"/>
      <c r="E621" s="145"/>
      <c r="F621" s="145"/>
      <c r="G621" s="145"/>
      <c r="H621" s="145"/>
      <c r="I621" s="145"/>
      <c r="J621" s="145"/>
      <c r="K621" s="43"/>
      <c r="L621" s="43"/>
      <c r="M621" s="43"/>
      <c r="N621" s="43"/>
      <c r="O621" s="43"/>
      <c r="P621" s="43"/>
      <c r="Q621" s="43"/>
      <c r="R621" s="43"/>
      <c r="S621" s="43"/>
      <c r="T621" s="43"/>
      <c r="U621" s="43"/>
      <c r="V621" s="43"/>
      <c r="W621" s="43"/>
      <c r="X621" s="43"/>
      <c r="Y621" s="43"/>
      <c r="Z621" s="43"/>
      <c r="AA621" s="43"/>
      <c r="AB621" s="43"/>
      <c r="AC621" s="43"/>
      <c r="AD621" s="43"/>
      <c r="AE621" s="43"/>
      <c r="AF621" s="43"/>
      <c r="AG621" s="43"/>
      <c r="AH621" s="43"/>
      <c r="AI621" s="43"/>
      <c r="AJ621" s="43"/>
      <c r="AK621" s="43"/>
      <c r="AL621" s="43"/>
      <c r="AM621" s="43"/>
      <c r="AN621" s="43"/>
      <c r="AO621" s="43"/>
      <c r="AP621" s="43"/>
      <c r="AQ621" s="43"/>
      <c r="AR621" s="43"/>
      <c r="AS621" s="43"/>
      <c r="AT621" s="43"/>
    </row>
    <row r="622" spans="1:46" ht="12.75" customHeight="1" x14ac:dyDescent="0.2">
      <c r="A622" s="43"/>
      <c r="B622" s="43"/>
      <c r="C622" s="43"/>
      <c r="D622" s="107"/>
      <c r="E622" s="145"/>
      <c r="F622" s="145"/>
      <c r="G622" s="145"/>
      <c r="H622" s="145"/>
      <c r="I622" s="145"/>
      <c r="J622" s="145"/>
      <c r="K622" s="43"/>
      <c r="L622" s="43"/>
      <c r="M622" s="43"/>
      <c r="N622" s="43"/>
      <c r="O622" s="43"/>
      <c r="P622" s="43"/>
      <c r="Q622" s="43"/>
      <c r="R622" s="43"/>
      <c r="S622" s="43"/>
      <c r="T622" s="43"/>
      <c r="U622" s="43"/>
      <c r="V622" s="43"/>
      <c r="W622" s="43"/>
      <c r="X622" s="43"/>
      <c r="Y622" s="43"/>
      <c r="Z622" s="43"/>
      <c r="AA622" s="43"/>
      <c r="AB622" s="43"/>
      <c r="AC622" s="43"/>
      <c r="AD622" s="43"/>
      <c r="AE622" s="43"/>
      <c r="AF622" s="43"/>
      <c r="AG622" s="43"/>
      <c r="AH622" s="43"/>
      <c r="AI622" s="43"/>
      <c r="AJ622" s="43"/>
      <c r="AK622" s="43"/>
      <c r="AL622" s="43"/>
      <c r="AM622" s="43"/>
      <c r="AN622" s="43"/>
      <c r="AO622" s="43"/>
      <c r="AP622" s="43"/>
      <c r="AQ622" s="43"/>
      <c r="AR622" s="43"/>
      <c r="AS622" s="43"/>
      <c r="AT622" s="43"/>
    </row>
    <row r="623" spans="1:46" ht="12.75" customHeight="1" x14ac:dyDescent="0.2">
      <c r="A623" s="43"/>
      <c r="B623" s="43"/>
      <c r="C623" s="43"/>
      <c r="D623" s="107"/>
      <c r="E623" s="145"/>
      <c r="F623" s="145"/>
      <c r="G623" s="145"/>
      <c r="H623" s="145"/>
      <c r="I623" s="145"/>
      <c r="J623" s="145"/>
      <c r="K623" s="43"/>
      <c r="L623" s="43"/>
      <c r="M623" s="43"/>
      <c r="N623" s="43"/>
      <c r="O623" s="43"/>
      <c r="P623" s="43"/>
      <c r="Q623" s="43"/>
      <c r="R623" s="43"/>
      <c r="S623" s="43"/>
      <c r="T623" s="43"/>
      <c r="U623" s="43"/>
      <c r="V623" s="43"/>
      <c r="W623" s="43"/>
      <c r="X623" s="43"/>
      <c r="Y623" s="43"/>
      <c r="Z623" s="43"/>
      <c r="AA623" s="43"/>
      <c r="AB623" s="43"/>
      <c r="AC623" s="43"/>
      <c r="AD623" s="43"/>
      <c r="AE623" s="43"/>
      <c r="AF623" s="43"/>
      <c r="AG623" s="43"/>
      <c r="AH623" s="43"/>
      <c r="AI623" s="43"/>
      <c r="AJ623" s="43"/>
      <c r="AK623" s="43"/>
      <c r="AL623" s="43"/>
      <c r="AM623" s="43"/>
      <c r="AN623" s="43"/>
      <c r="AO623" s="43"/>
      <c r="AP623" s="43"/>
      <c r="AQ623" s="43"/>
      <c r="AR623" s="43"/>
      <c r="AS623" s="43"/>
      <c r="AT623" s="43"/>
    </row>
    <row r="624" spans="1:46" ht="12.75" customHeight="1" x14ac:dyDescent="0.2">
      <c r="A624" s="43"/>
      <c r="B624" s="43"/>
      <c r="C624" s="43"/>
      <c r="D624" s="107"/>
      <c r="E624" s="145"/>
      <c r="F624" s="145"/>
      <c r="G624" s="145"/>
      <c r="H624" s="145"/>
      <c r="I624" s="145"/>
      <c r="J624" s="145"/>
      <c r="K624" s="43"/>
      <c r="L624" s="43"/>
      <c r="M624" s="43"/>
      <c r="N624" s="43"/>
      <c r="O624" s="43"/>
      <c r="P624" s="43"/>
      <c r="Q624" s="43"/>
      <c r="R624" s="43"/>
      <c r="S624" s="43"/>
      <c r="T624" s="43"/>
      <c r="U624" s="43"/>
      <c r="V624" s="43"/>
      <c r="W624" s="43"/>
      <c r="X624" s="43"/>
      <c r="Y624" s="43"/>
      <c r="Z624" s="43"/>
      <c r="AA624" s="43"/>
      <c r="AB624" s="43"/>
      <c r="AC624" s="43"/>
      <c r="AD624" s="43"/>
      <c r="AE624" s="43"/>
      <c r="AF624" s="43"/>
      <c r="AG624" s="43"/>
      <c r="AH624" s="43"/>
      <c r="AI624" s="43"/>
      <c r="AJ624" s="43"/>
      <c r="AK624" s="43"/>
      <c r="AL624" s="43"/>
      <c r="AM624" s="43"/>
      <c r="AN624" s="43"/>
      <c r="AO624" s="43"/>
      <c r="AP624" s="43"/>
      <c r="AQ624" s="43"/>
      <c r="AR624" s="43"/>
      <c r="AS624" s="43"/>
      <c r="AT624" s="43"/>
    </row>
    <row r="625" spans="1:46" ht="12.75" customHeight="1" x14ac:dyDescent="0.2">
      <c r="A625" s="43"/>
      <c r="B625" s="43"/>
      <c r="C625" s="43"/>
      <c r="D625" s="107"/>
      <c r="E625" s="145"/>
      <c r="F625" s="145"/>
      <c r="G625" s="145"/>
      <c r="H625" s="145"/>
      <c r="I625" s="145"/>
      <c r="J625" s="145"/>
      <c r="K625" s="43"/>
      <c r="L625" s="43"/>
      <c r="M625" s="43"/>
      <c r="N625" s="43"/>
      <c r="O625" s="43"/>
      <c r="P625" s="43"/>
      <c r="Q625" s="43"/>
      <c r="R625" s="43"/>
      <c r="S625" s="43"/>
      <c r="T625" s="43"/>
      <c r="U625" s="43"/>
      <c r="V625" s="43"/>
      <c r="W625" s="43"/>
      <c r="X625" s="43"/>
      <c r="Y625" s="43"/>
      <c r="Z625" s="43"/>
      <c r="AA625" s="43"/>
      <c r="AB625" s="43"/>
      <c r="AC625" s="43"/>
      <c r="AD625" s="43"/>
      <c r="AE625" s="43"/>
      <c r="AF625" s="43"/>
      <c r="AG625" s="43"/>
      <c r="AH625" s="43"/>
      <c r="AI625" s="43"/>
      <c r="AJ625" s="43"/>
      <c r="AK625" s="43"/>
      <c r="AL625" s="43"/>
      <c r="AM625" s="43"/>
      <c r="AN625" s="43"/>
      <c r="AO625" s="43"/>
      <c r="AP625" s="43"/>
      <c r="AQ625" s="43"/>
      <c r="AR625" s="43"/>
      <c r="AS625" s="43"/>
      <c r="AT625" s="43"/>
    </row>
    <row r="626" spans="1:46" ht="12.75" customHeight="1" x14ac:dyDescent="0.2">
      <c r="A626" s="43"/>
      <c r="B626" s="43"/>
      <c r="C626" s="43"/>
      <c r="D626" s="107"/>
      <c r="E626" s="145"/>
      <c r="F626" s="145"/>
      <c r="G626" s="145"/>
      <c r="H626" s="145"/>
      <c r="I626" s="145"/>
      <c r="J626" s="145"/>
      <c r="K626" s="43"/>
      <c r="L626" s="43"/>
      <c r="M626" s="43"/>
      <c r="N626" s="43"/>
      <c r="O626" s="43"/>
      <c r="P626" s="43"/>
      <c r="Q626" s="43"/>
      <c r="R626" s="43"/>
      <c r="S626" s="43"/>
      <c r="T626" s="43"/>
      <c r="U626" s="43"/>
      <c r="V626" s="43"/>
      <c r="W626" s="43"/>
      <c r="X626" s="43"/>
      <c r="Y626" s="43"/>
      <c r="Z626" s="43"/>
      <c r="AA626" s="43"/>
      <c r="AB626" s="43"/>
      <c r="AC626" s="43"/>
      <c r="AD626" s="43"/>
      <c r="AE626" s="43"/>
      <c r="AF626" s="43"/>
      <c r="AG626" s="43"/>
      <c r="AH626" s="43"/>
      <c r="AI626" s="43"/>
      <c r="AJ626" s="43"/>
      <c r="AK626" s="43"/>
      <c r="AL626" s="43"/>
      <c r="AM626" s="43"/>
      <c r="AN626" s="43"/>
      <c r="AO626" s="43"/>
      <c r="AP626" s="43"/>
      <c r="AQ626" s="43"/>
      <c r="AR626" s="43"/>
      <c r="AS626" s="43"/>
      <c r="AT626" s="43"/>
    </row>
    <row r="627" spans="1:46" ht="12.75" customHeight="1" x14ac:dyDescent="0.2">
      <c r="A627" s="43"/>
      <c r="B627" s="43"/>
      <c r="C627" s="43"/>
      <c r="D627" s="107"/>
      <c r="E627" s="145"/>
      <c r="F627" s="145"/>
      <c r="G627" s="145"/>
      <c r="H627" s="145"/>
      <c r="I627" s="145"/>
      <c r="J627" s="145"/>
      <c r="K627" s="43"/>
      <c r="L627" s="43"/>
      <c r="M627" s="43"/>
      <c r="N627" s="43"/>
      <c r="O627" s="43"/>
      <c r="P627" s="43"/>
      <c r="Q627" s="43"/>
      <c r="R627" s="43"/>
      <c r="S627" s="43"/>
      <c r="T627" s="43"/>
      <c r="U627" s="43"/>
      <c r="V627" s="43"/>
      <c r="W627" s="43"/>
      <c r="X627" s="43"/>
      <c r="Y627" s="43"/>
      <c r="Z627" s="43"/>
      <c r="AA627" s="43"/>
      <c r="AB627" s="43"/>
      <c r="AC627" s="43"/>
      <c r="AD627" s="43"/>
      <c r="AE627" s="43"/>
      <c r="AF627" s="43"/>
      <c r="AG627" s="43"/>
      <c r="AH627" s="43"/>
      <c r="AI627" s="43"/>
      <c r="AJ627" s="43"/>
      <c r="AK627" s="43"/>
      <c r="AL627" s="43"/>
      <c r="AM627" s="43"/>
      <c r="AN627" s="43"/>
      <c r="AO627" s="43"/>
      <c r="AP627" s="43"/>
      <c r="AQ627" s="43"/>
      <c r="AR627" s="43"/>
      <c r="AS627" s="43"/>
      <c r="AT627" s="43"/>
    </row>
    <row r="628" spans="1:46" ht="12.75" customHeight="1" x14ac:dyDescent="0.2">
      <c r="A628" s="43"/>
      <c r="B628" s="43"/>
      <c r="C628" s="43"/>
      <c r="D628" s="107"/>
      <c r="E628" s="145"/>
      <c r="F628" s="145"/>
      <c r="G628" s="145"/>
      <c r="H628" s="145"/>
      <c r="I628" s="145"/>
      <c r="J628" s="145"/>
      <c r="K628" s="43"/>
      <c r="L628" s="43"/>
      <c r="M628" s="43"/>
      <c r="N628" s="43"/>
      <c r="O628" s="43"/>
      <c r="P628" s="43"/>
      <c r="Q628" s="43"/>
      <c r="R628" s="43"/>
      <c r="S628" s="43"/>
      <c r="T628" s="43"/>
      <c r="U628" s="43"/>
      <c r="V628" s="43"/>
      <c r="W628" s="43"/>
      <c r="X628" s="43"/>
      <c r="Y628" s="43"/>
      <c r="Z628" s="43"/>
      <c r="AA628" s="43"/>
      <c r="AB628" s="43"/>
      <c r="AC628" s="43"/>
      <c r="AD628" s="43"/>
      <c r="AE628" s="43"/>
      <c r="AF628" s="43"/>
      <c r="AG628" s="43"/>
      <c r="AH628" s="43"/>
      <c r="AI628" s="43"/>
      <c r="AJ628" s="43"/>
      <c r="AK628" s="43"/>
      <c r="AL628" s="43"/>
      <c r="AM628" s="43"/>
      <c r="AN628" s="43"/>
      <c r="AO628" s="43"/>
      <c r="AP628" s="43"/>
      <c r="AQ628" s="43"/>
      <c r="AR628" s="43"/>
      <c r="AS628" s="43"/>
      <c r="AT628" s="43"/>
    </row>
    <row r="629" spans="1:46" ht="12.75" customHeight="1" x14ac:dyDescent="0.2">
      <c r="A629" s="43"/>
      <c r="B629" s="43"/>
      <c r="C629" s="43"/>
      <c r="D629" s="107"/>
      <c r="E629" s="145"/>
      <c r="F629" s="145"/>
      <c r="G629" s="145"/>
      <c r="H629" s="145"/>
      <c r="I629" s="145"/>
      <c r="J629" s="145"/>
      <c r="K629" s="43"/>
      <c r="L629" s="43"/>
      <c r="M629" s="43"/>
      <c r="N629" s="43"/>
      <c r="O629" s="43"/>
      <c r="P629" s="43"/>
      <c r="Q629" s="43"/>
      <c r="R629" s="43"/>
      <c r="S629" s="43"/>
      <c r="T629" s="43"/>
      <c r="U629" s="43"/>
      <c r="V629" s="43"/>
      <c r="W629" s="43"/>
      <c r="X629" s="43"/>
      <c r="Y629" s="43"/>
      <c r="Z629" s="43"/>
      <c r="AA629" s="43"/>
      <c r="AB629" s="43"/>
      <c r="AC629" s="43"/>
      <c r="AD629" s="43"/>
      <c r="AE629" s="43"/>
      <c r="AF629" s="43"/>
      <c r="AG629" s="43"/>
      <c r="AH629" s="43"/>
      <c r="AI629" s="43"/>
      <c r="AJ629" s="43"/>
      <c r="AK629" s="43"/>
      <c r="AL629" s="43"/>
      <c r="AM629" s="43"/>
      <c r="AN629" s="43"/>
      <c r="AO629" s="43"/>
      <c r="AP629" s="43"/>
      <c r="AQ629" s="43"/>
      <c r="AR629" s="43"/>
      <c r="AS629" s="43"/>
      <c r="AT629" s="43"/>
    </row>
    <row r="630" spans="1:46" ht="12.75" customHeight="1" x14ac:dyDescent="0.2">
      <c r="A630" s="43"/>
      <c r="B630" s="43"/>
      <c r="C630" s="43"/>
      <c r="D630" s="107"/>
      <c r="E630" s="145"/>
      <c r="F630" s="145"/>
      <c r="G630" s="145"/>
      <c r="H630" s="145"/>
      <c r="I630" s="145"/>
      <c r="J630" s="145"/>
      <c r="K630" s="43"/>
      <c r="L630" s="43"/>
      <c r="M630" s="43"/>
      <c r="N630" s="43"/>
      <c r="O630" s="43"/>
      <c r="P630" s="43"/>
      <c r="Q630" s="43"/>
      <c r="R630" s="43"/>
      <c r="S630" s="43"/>
      <c r="T630" s="43"/>
      <c r="U630" s="43"/>
      <c r="V630" s="43"/>
      <c r="W630" s="43"/>
      <c r="X630" s="43"/>
      <c r="Y630" s="43"/>
      <c r="Z630" s="43"/>
      <c r="AA630" s="43"/>
      <c r="AB630" s="43"/>
      <c r="AC630" s="43"/>
      <c r="AD630" s="43"/>
      <c r="AE630" s="43"/>
      <c r="AF630" s="43"/>
      <c r="AG630" s="43"/>
      <c r="AH630" s="43"/>
      <c r="AI630" s="43"/>
      <c r="AJ630" s="43"/>
      <c r="AK630" s="43"/>
      <c r="AL630" s="43"/>
      <c r="AM630" s="43"/>
      <c r="AN630" s="43"/>
      <c r="AO630" s="43"/>
      <c r="AP630" s="43"/>
      <c r="AQ630" s="43"/>
      <c r="AR630" s="43"/>
      <c r="AS630" s="43"/>
      <c r="AT630" s="43"/>
    </row>
    <row r="631" spans="1:46" ht="12.75" customHeight="1" x14ac:dyDescent="0.2">
      <c r="A631" s="43"/>
      <c r="B631" s="43"/>
      <c r="C631" s="43"/>
      <c r="D631" s="107"/>
      <c r="E631" s="145"/>
      <c r="F631" s="145"/>
      <c r="G631" s="145"/>
      <c r="H631" s="145"/>
      <c r="I631" s="145"/>
      <c r="J631" s="145"/>
      <c r="K631" s="43"/>
      <c r="L631" s="43"/>
      <c r="M631" s="43"/>
      <c r="N631" s="43"/>
      <c r="O631" s="43"/>
      <c r="P631" s="43"/>
      <c r="Q631" s="43"/>
      <c r="R631" s="43"/>
      <c r="S631" s="43"/>
      <c r="T631" s="43"/>
      <c r="U631" s="43"/>
      <c r="V631" s="43"/>
      <c r="W631" s="43"/>
      <c r="X631" s="43"/>
      <c r="Y631" s="43"/>
      <c r="Z631" s="43"/>
      <c r="AA631" s="43"/>
      <c r="AB631" s="43"/>
      <c r="AC631" s="43"/>
      <c r="AD631" s="43"/>
      <c r="AE631" s="43"/>
      <c r="AF631" s="43"/>
      <c r="AG631" s="43"/>
      <c r="AH631" s="43"/>
      <c r="AI631" s="43"/>
      <c r="AJ631" s="43"/>
      <c r="AK631" s="43"/>
      <c r="AL631" s="43"/>
      <c r="AM631" s="43"/>
      <c r="AN631" s="43"/>
      <c r="AO631" s="43"/>
      <c r="AP631" s="43"/>
      <c r="AQ631" s="43"/>
      <c r="AR631" s="43"/>
      <c r="AS631" s="43"/>
      <c r="AT631" s="43"/>
    </row>
    <row r="632" spans="1:46" ht="12.75" customHeight="1" x14ac:dyDescent="0.2">
      <c r="A632" s="43"/>
      <c r="B632" s="43"/>
      <c r="C632" s="43"/>
      <c r="D632" s="107"/>
      <c r="E632" s="145"/>
      <c r="F632" s="145"/>
      <c r="G632" s="145"/>
      <c r="H632" s="145"/>
      <c r="I632" s="145"/>
      <c r="J632" s="145"/>
      <c r="K632" s="43"/>
      <c r="L632" s="43"/>
      <c r="M632" s="43"/>
      <c r="N632" s="43"/>
      <c r="O632" s="43"/>
      <c r="P632" s="43"/>
      <c r="Q632" s="43"/>
      <c r="R632" s="43"/>
      <c r="S632" s="43"/>
      <c r="T632" s="43"/>
      <c r="U632" s="43"/>
      <c r="V632" s="43"/>
      <c r="W632" s="43"/>
      <c r="X632" s="43"/>
      <c r="Y632" s="43"/>
      <c r="Z632" s="43"/>
      <c r="AA632" s="43"/>
      <c r="AB632" s="43"/>
      <c r="AC632" s="43"/>
      <c r="AD632" s="43"/>
      <c r="AE632" s="43"/>
      <c r="AF632" s="43"/>
      <c r="AG632" s="43"/>
      <c r="AH632" s="43"/>
      <c r="AI632" s="43"/>
      <c r="AJ632" s="43"/>
      <c r="AK632" s="43"/>
      <c r="AL632" s="43"/>
      <c r="AM632" s="43"/>
      <c r="AN632" s="43"/>
      <c r="AO632" s="43"/>
      <c r="AP632" s="43"/>
      <c r="AQ632" s="43"/>
      <c r="AR632" s="43"/>
      <c r="AS632" s="43"/>
      <c r="AT632" s="43"/>
    </row>
    <row r="633" spans="1:46" ht="12.75" customHeight="1" x14ac:dyDescent="0.2">
      <c r="A633" s="43"/>
      <c r="B633" s="43"/>
      <c r="C633" s="43"/>
      <c r="D633" s="107"/>
      <c r="E633" s="145"/>
      <c r="F633" s="145"/>
      <c r="G633" s="145"/>
      <c r="H633" s="145"/>
      <c r="I633" s="145"/>
      <c r="J633" s="145"/>
      <c r="K633" s="43"/>
      <c r="L633" s="43"/>
      <c r="M633" s="43"/>
      <c r="N633" s="43"/>
      <c r="O633" s="43"/>
      <c r="P633" s="43"/>
      <c r="Q633" s="43"/>
      <c r="R633" s="43"/>
      <c r="S633" s="43"/>
      <c r="T633" s="43"/>
      <c r="U633" s="43"/>
      <c r="V633" s="43"/>
      <c r="W633" s="43"/>
      <c r="X633" s="43"/>
      <c r="Y633" s="43"/>
      <c r="Z633" s="43"/>
      <c r="AA633" s="43"/>
      <c r="AB633" s="43"/>
      <c r="AC633" s="43"/>
      <c r="AD633" s="43"/>
      <c r="AE633" s="43"/>
      <c r="AF633" s="43"/>
      <c r="AG633" s="43"/>
      <c r="AH633" s="43"/>
      <c r="AI633" s="43"/>
      <c r="AJ633" s="43"/>
      <c r="AK633" s="43"/>
      <c r="AL633" s="43"/>
      <c r="AM633" s="43"/>
      <c r="AN633" s="43"/>
      <c r="AO633" s="43"/>
      <c r="AP633" s="43"/>
      <c r="AQ633" s="43"/>
      <c r="AR633" s="43"/>
      <c r="AS633" s="43"/>
      <c r="AT633" s="43"/>
    </row>
    <row r="634" spans="1:46" ht="12.75" customHeight="1" x14ac:dyDescent="0.2">
      <c r="A634" s="43"/>
      <c r="B634" s="43"/>
      <c r="C634" s="43"/>
      <c r="D634" s="107"/>
      <c r="E634" s="145"/>
      <c r="F634" s="145"/>
      <c r="G634" s="145"/>
      <c r="H634" s="145"/>
      <c r="I634" s="145"/>
      <c r="J634" s="145"/>
      <c r="K634" s="43"/>
      <c r="L634" s="43"/>
      <c r="M634" s="43"/>
      <c r="N634" s="43"/>
      <c r="O634" s="43"/>
      <c r="P634" s="43"/>
      <c r="Q634" s="43"/>
      <c r="R634" s="43"/>
      <c r="S634" s="43"/>
      <c r="T634" s="43"/>
      <c r="U634" s="43"/>
      <c r="V634" s="43"/>
      <c r="W634" s="43"/>
      <c r="X634" s="43"/>
      <c r="Y634" s="43"/>
      <c r="Z634" s="43"/>
      <c r="AA634" s="43"/>
      <c r="AB634" s="43"/>
      <c r="AC634" s="43"/>
      <c r="AD634" s="43"/>
      <c r="AE634" s="43"/>
      <c r="AF634" s="43"/>
      <c r="AG634" s="43"/>
      <c r="AH634" s="43"/>
      <c r="AI634" s="43"/>
      <c r="AJ634" s="43"/>
      <c r="AK634" s="43"/>
      <c r="AL634" s="43"/>
      <c r="AM634" s="43"/>
      <c r="AN634" s="43"/>
      <c r="AO634" s="43"/>
      <c r="AP634" s="43"/>
      <c r="AQ634" s="43"/>
      <c r="AR634" s="43"/>
      <c r="AS634" s="43"/>
      <c r="AT634" s="43"/>
    </row>
    <row r="635" spans="1:46" ht="12.75" customHeight="1" x14ac:dyDescent="0.2">
      <c r="A635" s="43"/>
      <c r="B635" s="43"/>
      <c r="C635" s="43"/>
      <c r="D635" s="107"/>
      <c r="E635" s="145"/>
      <c r="F635" s="145"/>
      <c r="G635" s="145"/>
      <c r="H635" s="145"/>
      <c r="I635" s="145"/>
      <c r="J635" s="145"/>
      <c r="K635" s="43"/>
      <c r="L635" s="43"/>
      <c r="M635" s="43"/>
      <c r="N635" s="43"/>
      <c r="O635" s="43"/>
      <c r="P635" s="43"/>
      <c r="Q635" s="43"/>
      <c r="R635" s="43"/>
      <c r="S635" s="43"/>
      <c r="T635" s="43"/>
      <c r="U635" s="43"/>
      <c r="V635" s="43"/>
      <c r="W635" s="43"/>
      <c r="X635" s="43"/>
      <c r="Y635" s="43"/>
      <c r="Z635" s="43"/>
      <c r="AA635" s="43"/>
      <c r="AB635" s="43"/>
      <c r="AC635" s="43"/>
      <c r="AD635" s="43"/>
      <c r="AE635" s="43"/>
      <c r="AF635" s="43"/>
      <c r="AG635" s="43"/>
      <c r="AH635" s="43"/>
      <c r="AI635" s="43"/>
      <c r="AJ635" s="43"/>
      <c r="AK635" s="43"/>
      <c r="AL635" s="43"/>
      <c r="AM635" s="43"/>
      <c r="AN635" s="43"/>
      <c r="AO635" s="43"/>
      <c r="AP635" s="43"/>
      <c r="AQ635" s="43"/>
      <c r="AR635" s="43"/>
      <c r="AS635" s="43"/>
      <c r="AT635" s="43"/>
    </row>
    <row r="636" spans="1:46" ht="12.75" customHeight="1" x14ac:dyDescent="0.2">
      <c r="A636" s="43"/>
      <c r="B636" s="43"/>
      <c r="C636" s="43"/>
      <c r="D636" s="107"/>
      <c r="E636" s="145"/>
      <c r="F636" s="145"/>
      <c r="G636" s="145"/>
      <c r="H636" s="145"/>
      <c r="I636" s="145"/>
      <c r="J636" s="145"/>
      <c r="K636" s="43"/>
      <c r="L636" s="43"/>
      <c r="M636" s="43"/>
      <c r="N636" s="43"/>
      <c r="O636" s="43"/>
      <c r="P636" s="43"/>
      <c r="Q636" s="43"/>
      <c r="R636" s="43"/>
      <c r="S636" s="43"/>
      <c r="T636" s="43"/>
      <c r="U636" s="43"/>
      <c r="V636" s="43"/>
      <c r="W636" s="43"/>
      <c r="X636" s="43"/>
      <c r="Y636" s="43"/>
      <c r="Z636" s="43"/>
      <c r="AA636" s="43"/>
      <c r="AB636" s="43"/>
      <c r="AC636" s="43"/>
      <c r="AD636" s="43"/>
      <c r="AE636" s="43"/>
      <c r="AF636" s="43"/>
      <c r="AG636" s="43"/>
      <c r="AH636" s="43"/>
      <c r="AI636" s="43"/>
      <c r="AJ636" s="43"/>
      <c r="AK636" s="43"/>
      <c r="AL636" s="43"/>
      <c r="AM636" s="43"/>
      <c r="AN636" s="43"/>
      <c r="AO636" s="43"/>
      <c r="AP636" s="43"/>
      <c r="AQ636" s="43"/>
      <c r="AR636" s="43"/>
      <c r="AS636" s="43"/>
      <c r="AT636" s="43"/>
    </row>
    <row r="637" spans="1:46" ht="12.75" customHeight="1" x14ac:dyDescent="0.2">
      <c r="A637" s="43"/>
      <c r="B637" s="43"/>
      <c r="C637" s="43"/>
      <c r="D637" s="107"/>
      <c r="E637" s="145"/>
      <c r="F637" s="145"/>
      <c r="G637" s="145"/>
      <c r="H637" s="145"/>
      <c r="I637" s="145"/>
      <c r="J637" s="145"/>
      <c r="K637" s="43"/>
      <c r="L637" s="43"/>
      <c r="M637" s="43"/>
      <c r="N637" s="43"/>
      <c r="O637" s="43"/>
      <c r="P637" s="43"/>
      <c r="Q637" s="43"/>
      <c r="R637" s="43"/>
      <c r="S637" s="43"/>
      <c r="T637" s="43"/>
      <c r="U637" s="43"/>
      <c r="V637" s="43"/>
      <c r="W637" s="43"/>
      <c r="X637" s="43"/>
      <c r="Y637" s="43"/>
      <c r="Z637" s="43"/>
      <c r="AA637" s="43"/>
      <c r="AB637" s="43"/>
      <c r="AC637" s="43"/>
      <c r="AD637" s="43"/>
      <c r="AE637" s="43"/>
      <c r="AF637" s="43"/>
      <c r="AG637" s="43"/>
      <c r="AH637" s="43"/>
      <c r="AI637" s="43"/>
      <c r="AJ637" s="43"/>
      <c r="AK637" s="43"/>
      <c r="AL637" s="43"/>
      <c r="AM637" s="43"/>
      <c r="AN637" s="43"/>
      <c r="AO637" s="43"/>
      <c r="AP637" s="43"/>
      <c r="AQ637" s="43"/>
      <c r="AR637" s="43"/>
      <c r="AS637" s="43"/>
      <c r="AT637" s="43"/>
    </row>
    <row r="638" spans="1:46" ht="12.75" customHeight="1" x14ac:dyDescent="0.2">
      <c r="A638" s="43"/>
      <c r="B638" s="43"/>
      <c r="C638" s="43"/>
      <c r="D638" s="107"/>
      <c r="E638" s="145"/>
      <c r="F638" s="145"/>
      <c r="G638" s="145"/>
      <c r="H638" s="145"/>
      <c r="I638" s="145"/>
      <c r="J638" s="145"/>
      <c r="K638" s="43"/>
      <c r="L638" s="43"/>
      <c r="M638" s="43"/>
      <c r="N638" s="43"/>
      <c r="O638" s="43"/>
      <c r="P638" s="43"/>
      <c r="Q638" s="43"/>
      <c r="R638" s="43"/>
      <c r="S638" s="43"/>
      <c r="T638" s="43"/>
      <c r="U638" s="43"/>
      <c r="V638" s="43"/>
      <c r="W638" s="43"/>
      <c r="X638" s="43"/>
      <c r="Y638" s="43"/>
      <c r="Z638" s="43"/>
      <c r="AA638" s="43"/>
      <c r="AB638" s="43"/>
      <c r="AC638" s="43"/>
      <c r="AD638" s="43"/>
      <c r="AE638" s="43"/>
      <c r="AF638" s="43"/>
      <c r="AG638" s="43"/>
      <c r="AH638" s="43"/>
      <c r="AI638" s="43"/>
      <c r="AJ638" s="43"/>
      <c r="AK638" s="43"/>
      <c r="AL638" s="43"/>
      <c r="AM638" s="43"/>
      <c r="AN638" s="43"/>
      <c r="AO638" s="43"/>
      <c r="AP638" s="43"/>
      <c r="AQ638" s="43"/>
      <c r="AR638" s="43"/>
      <c r="AS638" s="43"/>
      <c r="AT638" s="43"/>
    </row>
    <row r="639" spans="1:46" ht="12.75" customHeight="1" x14ac:dyDescent="0.2">
      <c r="A639" s="43"/>
      <c r="B639" s="43"/>
      <c r="C639" s="43"/>
      <c r="D639" s="107"/>
      <c r="E639" s="145"/>
      <c r="F639" s="145"/>
      <c r="G639" s="145"/>
      <c r="H639" s="145"/>
      <c r="I639" s="145"/>
      <c r="J639" s="145"/>
      <c r="K639" s="43"/>
      <c r="L639" s="43"/>
      <c r="M639" s="43"/>
      <c r="N639" s="43"/>
      <c r="O639" s="43"/>
      <c r="P639" s="43"/>
      <c r="Q639" s="43"/>
      <c r="R639" s="43"/>
      <c r="S639" s="43"/>
      <c r="T639" s="43"/>
      <c r="U639" s="43"/>
      <c r="V639" s="43"/>
      <c r="W639" s="43"/>
      <c r="X639" s="43"/>
      <c r="Y639" s="43"/>
      <c r="Z639" s="43"/>
      <c r="AA639" s="43"/>
      <c r="AB639" s="43"/>
      <c r="AC639" s="43"/>
      <c r="AD639" s="43"/>
      <c r="AE639" s="43"/>
      <c r="AF639" s="43"/>
      <c r="AG639" s="43"/>
      <c r="AH639" s="43"/>
      <c r="AI639" s="43"/>
      <c r="AJ639" s="43"/>
      <c r="AK639" s="43"/>
      <c r="AL639" s="43"/>
      <c r="AM639" s="43"/>
      <c r="AN639" s="43"/>
      <c r="AO639" s="43"/>
      <c r="AP639" s="43"/>
      <c r="AQ639" s="43"/>
      <c r="AR639" s="43"/>
      <c r="AS639" s="43"/>
      <c r="AT639" s="43"/>
    </row>
    <row r="640" spans="1:46" ht="12.75" customHeight="1" x14ac:dyDescent="0.2">
      <c r="A640" s="43"/>
      <c r="B640" s="43"/>
      <c r="C640" s="43"/>
      <c r="D640" s="107"/>
      <c r="E640" s="145"/>
      <c r="F640" s="145"/>
      <c r="G640" s="145"/>
      <c r="H640" s="145"/>
      <c r="I640" s="145"/>
      <c r="J640" s="145"/>
      <c r="K640" s="43"/>
      <c r="L640" s="43"/>
      <c r="M640" s="43"/>
      <c r="N640" s="43"/>
      <c r="O640" s="43"/>
      <c r="P640" s="43"/>
      <c r="Q640" s="43"/>
      <c r="R640" s="43"/>
      <c r="S640" s="43"/>
      <c r="T640" s="43"/>
      <c r="U640" s="43"/>
      <c r="V640" s="43"/>
      <c r="W640" s="43"/>
      <c r="X640" s="43"/>
      <c r="Y640" s="43"/>
      <c r="Z640" s="43"/>
      <c r="AA640" s="43"/>
      <c r="AB640" s="43"/>
      <c r="AC640" s="43"/>
      <c r="AD640" s="43"/>
      <c r="AE640" s="43"/>
      <c r="AF640" s="43"/>
      <c r="AG640" s="43"/>
      <c r="AH640" s="43"/>
      <c r="AI640" s="43"/>
      <c r="AJ640" s="43"/>
      <c r="AK640" s="43"/>
      <c r="AL640" s="43"/>
      <c r="AM640" s="43"/>
      <c r="AN640" s="43"/>
      <c r="AO640" s="43"/>
      <c r="AP640" s="43"/>
      <c r="AQ640" s="43"/>
      <c r="AR640" s="43"/>
      <c r="AS640" s="43"/>
      <c r="AT640" s="43"/>
    </row>
    <row r="641" spans="1:46" ht="12.75" customHeight="1" x14ac:dyDescent="0.2">
      <c r="A641" s="43"/>
      <c r="B641" s="43"/>
      <c r="C641" s="43"/>
      <c r="D641" s="107"/>
      <c r="E641" s="145"/>
      <c r="F641" s="145"/>
      <c r="G641" s="145"/>
      <c r="H641" s="145"/>
      <c r="I641" s="145"/>
      <c r="J641" s="145"/>
      <c r="K641" s="43"/>
      <c r="L641" s="43"/>
      <c r="M641" s="43"/>
      <c r="N641" s="43"/>
      <c r="O641" s="43"/>
      <c r="P641" s="43"/>
      <c r="Q641" s="43"/>
      <c r="R641" s="43"/>
      <c r="S641" s="43"/>
      <c r="T641" s="43"/>
      <c r="U641" s="43"/>
      <c r="V641" s="43"/>
      <c r="W641" s="43"/>
      <c r="X641" s="43"/>
      <c r="Y641" s="43"/>
      <c r="Z641" s="43"/>
      <c r="AA641" s="43"/>
      <c r="AB641" s="43"/>
      <c r="AC641" s="43"/>
      <c r="AD641" s="43"/>
      <c r="AE641" s="43"/>
      <c r="AF641" s="43"/>
      <c r="AG641" s="43"/>
      <c r="AH641" s="43"/>
      <c r="AI641" s="43"/>
      <c r="AJ641" s="43"/>
      <c r="AK641" s="43"/>
      <c r="AL641" s="43"/>
      <c r="AM641" s="43"/>
      <c r="AN641" s="43"/>
      <c r="AO641" s="43"/>
      <c r="AP641" s="43"/>
      <c r="AQ641" s="43"/>
      <c r="AR641" s="43"/>
      <c r="AS641" s="43"/>
      <c r="AT641" s="43"/>
    </row>
    <row r="642" spans="1:46" ht="12.75" customHeight="1" x14ac:dyDescent="0.2">
      <c r="A642" s="43"/>
      <c r="B642" s="43"/>
      <c r="C642" s="43"/>
      <c r="D642" s="107"/>
      <c r="E642" s="145"/>
      <c r="F642" s="145"/>
      <c r="G642" s="145"/>
      <c r="H642" s="145"/>
      <c r="I642" s="145"/>
      <c r="J642" s="145"/>
      <c r="K642" s="43"/>
      <c r="L642" s="43"/>
      <c r="M642" s="43"/>
      <c r="N642" s="43"/>
      <c r="O642" s="43"/>
      <c r="P642" s="43"/>
      <c r="Q642" s="43"/>
      <c r="R642" s="43"/>
      <c r="S642" s="43"/>
      <c r="T642" s="43"/>
      <c r="U642" s="43"/>
      <c r="V642" s="43"/>
      <c r="W642" s="43"/>
      <c r="X642" s="43"/>
      <c r="Y642" s="43"/>
      <c r="Z642" s="43"/>
      <c r="AA642" s="43"/>
      <c r="AB642" s="43"/>
      <c r="AC642" s="43"/>
      <c r="AD642" s="43"/>
      <c r="AE642" s="43"/>
      <c r="AF642" s="43"/>
      <c r="AG642" s="43"/>
      <c r="AH642" s="43"/>
      <c r="AI642" s="43"/>
      <c r="AJ642" s="43"/>
      <c r="AK642" s="43"/>
      <c r="AL642" s="43"/>
      <c r="AM642" s="43"/>
      <c r="AN642" s="43"/>
      <c r="AO642" s="43"/>
      <c r="AP642" s="43"/>
      <c r="AQ642" s="43"/>
      <c r="AR642" s="43"/>
      <c r="AS642" s="43"/>
      <c r="AT642" s="43"/>
    </row>
    <row r="643" spans="1:46" ht="12.75" customHeight="1" x14ac:dyDescent="0.2">
      <c r="A643" s="43"/>
      <c r="B643" s="43"/>
      <c r="C643" s="43"/>
      <c r="D643" s="107"/>
      <c r="E643" s="145"/>
      <c r="F643" s="145"/>
      <c r="G643" s="145"/>
      <c r="H643" s="145"/>
      <c r="I643" s="145"/>
      <c r="J643" s="145"/>
      <c r="K643" s="43"/>
      <c r="L643" s="43"/>
      <c r="M643" s="43"/>
      <c r="N643" s="43"/>
      <c r="O643" s="43"/>
      <c r="P643" s="43"/>
      <c r="Q643" s="43"/>
      <c r="R643" s="43"/>
      <c r="S643" s="43"/>
      <c r="T643" s="43"/>
      <c r="U643" s="43"/>
      <c r="V643" s="43"/>
      <c r="W643" s="43"/>
      <c r="X643" s="43"/>
      <c r="Y643" s="43"/>
      <c r="Z643" s="43"/>
      <c r="AA643" s="43"/>
      <c r="AB643" s="43"/>
      <c r="AC643" s="43"/>
      <c r="AD643" s="43"/>
      <c r="AE643" s="43"/>
      <c r="AF643" s="43"/>
      <c r="AG643" s="43"/>
      <c r="AH643" s="43"/>
      <c r="AI643" s="43"/>
      <c r="AJ643" s="43"/>
      <c r="AK643" s="43"/>
      <c r="AL643" s="43"/>
      <c r="AM643" s="43"/>
      <c r="AN643" s="43"/>
      <c r="AO643" s="43"/>
      <c r="AP643" s="43"/>
      <c r="AQ643" s="43"/>
      <c r="AR643" s="43"/>
      <c r="AS643" s="43"/>
      <c r="AT643" s="43"/>
    </row>
    <row r="644" spans="1:46" ht="12.75" customHeight="1" x14ac:dyDescent="0.2">
      <c r="A644" s="43"/>
      <c r="B644" s="43"/>
      <c r="C644" s="43"/>
      <c r="D644" s="107"/>
      <c r="E644" s="145"/>
      <c r="F644" s="145"/>
      <c r="G644" s="145"/>
      <c r="H644" s="145"/>
      <c r="I644" s="145"/>
      <c r="J644" s="145"/>
      <c r="K644" s="43"/>
      <c r="L644" s="43"/>
      <c r="M644" s="43"/>
      <c r="N644" s="43"/>
      <c r="O644" s="43"/>
      <c r="P644" s="43"/>
      <c r="Q644" s="43"/>
      <c r="R644" s="43"/>
      <c r="S644" s="43"/>
      <c r="T644" s="43"/>
      <c r="U644" s="43"/>
      <c r="V644" s="43"/>
      <c r="W644" s="43"/>
      <c r="X644" s="43"/>
      <c r="Y644" s="43"/>
      <c r="Z644" s="43"/>
      <c r="AA644" s="43"/>
      <c r="AB644" s="43"/>
      <c r="AC644" s="43"/>
      <c r="AD644" s="43"/>
      <c r="AE644" s="43"/>
      <c r="AF644" s="43"/>
      <c r="AG644" s="43"/>
      <c r="AH644" s="43"/>
      <c r="AI644" s="43"/>
      <c r="AJ644" s="43"/>
      <c r="AK644" s="43"/>
      <c r="AL644" s="43"/>
      <c r="AM644" s="43"/>
      <c r="AN644" s="43"/>
      <c r="AO644" s="43"/>
      <c r="AP644" s="43"/>
      <c r="AQ644" s="43"/>
      <c r="AR644" s="43"/>
      <c r="AS644" s="43"/>
      <c r="AT644" s="43"/>
    </row>
    <row r="645" spans="1:46" ht="12.75" customHeight="1" x14ac:dyDescent="0.2">
      <c r="A645" s="43"/>
      <c r="B645" s="43"/>
      <c r="C645" s="43"/>
      <c r="D645" s="107"/>
      <c r="E645" s="145"/>
      <c r="F645" s="145"/>
      <c r="G645" s="145"/>
      <c r="H645" s="145"/>
      <c r="I645" s="145"/>
      <c r="J645" s="145"/>
      <c r="K645" s="43"/>
      <c r="L645" s="43"/>
      <c r="M645" s="43"/>
      <c r="N645" s="43"/>
      <c r="O645" s="43"/>
      <c r="P645" s="43"/>
      <c r="Q645" s="43"/>
      <c r="R645" s="43"/>
      <c r="S645" s="43"/>
      <c r="T645" s="43"/>
      <c r="U645" s="43"/>
      <c r="V645" s="43"/>
      <c r="W645" s="43"/>
      <c r="X645" s="43"/>
      <c r="Y645" s="43"/>
      <c r="Z645" s="43"/>
      <c r="AA645" s="43"/>
      <c r="AB645" s="43"/>
      <c r="AC645" s="43"/>
      <c r="AD645" s="43"/>
      <c r="AE645" s="43"/>
      <c r="AF645" s="43"/>
      <c r="AG645" s="43"/>
      <c r="AH645" s="43"/>
      <c r="AI645" s="43"/>
      <c r="AJ645" s="43"/>
      <c r="AK645" s="43"/>
      <c r="AL645" s="43"/>
      <c r="AM645" s="43"/>
      <c r="AN645" s="43"/>
      <c r="AO645" s="43"/>
      <c r="AP645" s="43"/>
      <c r="AQ645" s="43"/>
      <c r="AR645" s="43"/>
      <c r="AS645" s="43"/>
      <c r="AT645" s="43"/>
    </row>
    <row r="646" spans="1:46" ht="12.75" customHeight="1" x14ac:dyDescent="0.2">
      <c r="A646" s="43"/>
      <c r="B646" s="43"/>
      <c r="C646" s="43"/>
      <c r="D646" s="107"/>
      <c r="E646" s="145"/>
      <c r="F646" s="145"/>
      <c r="G646" s="145"/>
      <c r="H646" s="145"/>
      <c r="I646" s="145"/>
      <c r="J646" s="145"/>
      <c r="K646" s="43"/>
      <c r="L646" s="43"/>
      <c r="M646" s="43"/>
      <c r="N646" s="43"/>
      <c r="O646" s="43"/>
      <c r="P646" s="43"/>
      <c r="Q646" s="43"/>
      <c r="R646" s="43"/>
      <c r="S646" s="43"/>
      <c r="T646" s="43"/>
      <c r="U646" s="43"/>
      <c r="V646" s="43"/>
      <c r="W646" s="43"/>
      <c r="X646" s="43"/>
      <c r="Y646" s="43"/>
      <c r="Z646" s="43"/>
      <c r="AA646" s="43"/>
      <c r="AB646" s="43"/>
      <c r="AC646" s="43"/>
      <c r="AD646" s="43"/>
      <c r="AE646" s="43"/>
      <c r="AF646" s="43"/>
      <c r="AG646" s="43"/>
      <c r="AH646" s="43"/>
      <c r="AI646" s="43"/>
      <c r="AJ646" s="43"/>
      <c r="AK646" s="43"/>
      <c r="AL646" s="43"/>
      <c r="AM646" s="43"/>
      <c r="AN646" s="43"/>
      <c r="AO646" s="43"/>
      <c r="AP646" s="43"/>
      <c r="AQ646" s="43"/>
      <c r="AR646" s="43"/>
      <c r="AS646" s="43"/>
      <c r="AT646" s="43"/>
    </row>
    <row r="647" spans="1:46" ht="12.75" customHeight="1" x14ac:dyDescent="0.2">
      <c r="A647" s="43"/>
      <c r="B647" s="43"/>
      <c r="C647" s="43"/>
      <c r="D647" s="107"/>
      <c r="E647" s="145"/>
      <c r="F647" s="145"/>
      <c r="G647" s="145"/>
      <c r="H647" s="145"/>
      <c r="I647" s="145"/>
      <c r="J647" s="145"/>
      <c r="K647" s="43"/>
      <c r="L647" s="43"/>
      <c r="M647" s="43"/>
      <c r="N647" s="43"/>
      <c r="O647" s="43"/>
      <c r="P647" s="43"/>
      <c r="Q647" s="43"/>
      <c r="R647" s="43"/>
      <c r="S647" s="43"/>
      <c r="T647" s="43"/>
      <c r="U647" s="43"/>
      <c r="V647" s="43"/>
      <c r="W647" s="43"/>
      <c r="X647" s="43"/>
      <c r="Y647" s="43"/>
      <c r="Z647" s="43"/>
      <c r="AA647" s="43"/>
      <c r="AB647" s="43"/>
      <c r="AC647" s="43"/>
      <c r="AD647" s="43"/>
      <c r="AE647" s="43"/>
      <c r="AF647" s="43"/>
      <c r="AG647" s="43"/>
      <c r="AH647" s="43"/>
      <c r="AI647" s="43"/>
      <c r="AJ647" s="43"/>
      <c r="AK647" s="43"/>
      <c r="AL647" s="43"/>
      <c r="AM647" s="43"/>
      <c r="AN647" s="43"/>
      <c r="AO647" s="43"/>
      <c r="AP647" s="43"/>
      <c r="AQ647" s="43"/>
      <c r="AR647" s="43"/>
      <c r="AS647" s="43"/>
      <c r="AT647" s="43"/>
    </row>
    <row r="648" spans="1:46" ht="12.75" customHeight="1" x14ac:dyDescent="0.2">
      <c r="A648" s="43"/>
      <c r="B648" s="43"/>
      <c r="C648" s="43"/>
      <c r="D648" s="107"/>
      <c r="E648" s="145"/>
      <c r="F648" s="145"/>
      <c r="G648" s="145"/>
      <c r="H648" s="145"/>
      <c r="I648" s="145"/>
      <c r="J648" s="145"/>
      <c r="K648" s="43"/>
      <c r="L648" s="43"/>
      <c r="M648" s="43"/>
      <c r="N648" s="43"/>
      <c r="O648" s="43"/>
      <c r="P648" s="43"/>
      <c r="Q648" s="43"/>
      <c r="R648" s="43"/>
      <c r="S648" s="43"/>
      <c r="T648" s="43"/>
      <c r="U648" s="43"/>
      <c r="V648" s="43"/>
      <c r="W648" s="43"/>
      <c r="X648" s="43"/>
      <c r="Y648" s="43"/>
      <c r="Z648" s="43"/>
      <c r="AA648" s="43"/>
      <c r="AB648" s="43"/>
      <c r="AC648" s="43"/>
      <c r="AD648" s="43"/>
      <c r="AE648" s="43"/>
      <c r="AF648" s="43"/>
      <c r="AG648" s="43"/>
      <c r="AH648" s="43"/>
      <c r="AI648" s="43"/>
      <c r="AJ648" s="43"/>
      <c r="AK648" s="43"/>
      <c r="AL648" s="43"/>
      <c r="AM648" s="43"/>
      <c r="AN648" s="43"/>
      <c r="AO648" s="43"/>
      <c r="AP648" s="43"/>
      <c r="AQ648" s="43"/>
      <c r="AR648" s="43"/>
      <c r="AS648" s="43"/>
      <c r="AT648" s="43"/>
    </row>
    <row r="649" spans="1:46" ht="12.75" customHeight="1" x14ac:dyDescent="0.2">
      <c r="A649" s="43"/>
      <c r="B649" s="43"/>
      <c r="C649" s="43"/>
      <c r="D649" s="107"/>
      <c r="E649" s="145"/>
      <c r="F649" s="145"/>
      <c r="G649" s="145"/>
      <c r="H649" s="145"/>
      <c r="I649" s="145"/>
      <c r="J649" s="145"/>
      <c r="K649" s="43"/>
      <c r="L649" s="43"/>
      <c r="M649" s="43"/>
      <c r="N649" s="43"/>
      <c r="O649" s="43"/>
      <c r="P649" s="43"/>
      <c r="Q649" s="43"/>
      <c r="R649" s="43"/>
      <c r="S649" s="43"/>
      <c r="T649" s="43"/>
      <c r="U649" s="43"/>
      <c r="V649" s="43"/>
      <c r="W649" s="43"/>
      <c r="X649" s="43"/>
      <c r="Y649" s="43"/>
      <c r="Z649" s="43"/>
      <c r="AA649" s="43"/>
      <c r="AB649" s="43"/>
      <c r="AC649" s="43"/>
      <c r="AD649" s="43"/>
      <c r="AE649" s="43"/>
      <c r="AF649" s="43"/>
      <c r="AG649" s="43"/>
      <c r="AH649" s="43"/>
      <c r="AI649" s="43"/>
      <c r="AJ649" s="43"/>
      <c r="AK649" s="43"/>
      <c r="AL649" s="43"/>
      <c r="AM649" s="43"/>
      <c r="AN649" s="43"/>
      <c r="AO649" s="43"/>
      <c r="AP649" s="43"/>
      <c r="AQ649" s="43"/>
      <c r="AR649" s="43"/>
      <c r="AS649" s="43"/>
      <c r="AT649" s="43"/>
    </row>
    <row r="650" spans="1:46" ht="12.75" customHeight="1" x14ac:dyDescent="0.2">
      <c r="A650" s="43"/>
      <c r="B650" s="43"/>
      <c r="C650" s="43"/>
      <c r="D650" s="107"/>
      <c r="E650" s="145"/>
      <c r="F650" s="145"/>
      <c r="G650" s="145"/>
      <c r="H650" s="145"/>
      <c r="I650" s="145"/>
      <c r="J650" s="145"/>
      <c r="K650" s="43"/>
      <c r="L650" s="43"/>
      <c r="M650" s="43"/>
      <c r="N650" s="43"/>
      <c r="O650" s="43"/>
      <c r="P650" s="43"/>
      <c r="Q650" s="43"/>
      <c r="R650" s="43"/>
      <c r="S650" s="43"/>
      <c r="T650" s="43"/>
      <c r="U650" s="43"/>
      <c r="V650" s="43"/>
      <c r="W650" s="43"/>
      <c r="X650" s="43"/>
      <c r="Y650" s="43"/>
      <c r="Z650" s="43"/>
      <c r="AA650" s="43"/>
      <c r="AB650" s="43"/>
      <c r="AC650" s="43"/>
      <c r="AD650" s="43"/>
      <c r="AE650" s="43"/>
      <c r="AF650" s="43"/>
      <c r="AG650" s="43"/>
      <c r="AH650" s="43"/>
      <c r="AI650" s="43"/>
      <c r="AJ650" s="43"/>
      <c r="AK650" s="43"/>
      <c r="AL650" s="43"/>
      <c r="AM650" s="43"/>
      <c r="AN650" s="43"/>
      <c r="AO650" s="43"/>
      <c r="AP650" s="43"/>
      <c r="AQ650" s="43"/>
      <c r="AR650" s="43"/>
      <c r="AS650" s="43"/>
      <c r="AT650" s="43"/>
    </row>
    <row r="651" spans="1:46" ht="12.75" customHeight="1" x14ac:dyDescent="0.2">
      <c r="A651" s="43"/>
      <c r="B651" s="43"/>
      <c r="C651" s="43"/>
      <c r="D651" s="107"/>
      <c r="E651" s="145"/>
      <c r="F651" s="145"/>
      <c r="G651" s="145"/>
      <c r="H651" s="145"/>
      <c r="I651" s="145"/>
      <c r="J651" s="145"/>
      <c r="K651" s="43"/>
      <c r="L651" s="43"/>
      <c r="M651" s="43"/>
      <c r="N651" s="43"/>
      <c r="O651" s="43"/>
      <c r="P651" s="43"/>
      <c r="Q651" s="43"/>
      <c r="R651" s="43"/>
      <c r="S651" s="43"/>
      <c r="T651" s="43"/>
      <c r="U651" s="43"/>
      <c r="V651" s="43"/>
      <c r="W651" s="43"/>
      <c r="X651" s="43"/>
      <c r="Y651" s="43"/>
      <c r="Z651" s="43"/>
      <c r="AA651" s="43"/>
      <c r="AB651" s="43"/>
      <c r="AC651" s="43"/>
      <c r="AD651" s="43"/>
      <c r="AE651" s="43"/>
      <c r="AF651" s="43"/>
      <c r="AG651" s="43"/>
      <c r="AH651" s="43"/>
      <c r="AI651" s="43"/>
      <c r="AJ651" s="43"/>
      <c r="AK651" s="43"/>
      <c r="AL651" s="43"/>
      <c r="AM651" s="43"/>
      <c r="AN651" s="43"/>
      <c r="AO651" s="43"/>
      <c r="AP651" s="43"/>
      <c r="AQ651" s="43"/>
      <c r="AR651" s="43"/>
      <c r="AS651" s="43"/>
      <c r="AT651" s="43"/>
    </row>
    <row r="652" spans="1:46" ht="12.75" customHeight="1" x14ac:dyDescent="0.2">
      <c r="A652" s="43"/>
      <c r="B652" s="43"/>
      <c r="C652" s="43"/>
      <c r="D652" s="107"/>
      <c r="E652" s="145"/>
      <c r="F652" s="145"/>
      <c r="G652" s="145"/>
      <c r="H652" s="145"/>
      <c r="I652" s="145"/>
      <c r="J652" s="145"/>
      <c r="K652" s="43"/>
      <c r="L652" s="43"/>
      <c r="M652" s="43"/>
      <c r="N652" s="43"/>
      <c r="O652" s="43"/>
      <c r="P652" s="43"/>
      <c r="Q652" s="43"/>
      <c r="R652" s="43"/>
      <c r="S652" s="43"/>
      <c r="T652" s="43"/>
      <c r="U652" s="43"/>
      <c r="V652" s="43"/>
      <c r="W652" s="43"/>
      <c r="X652" s="43"/>
      <c r="Y652" s="43"/>
      <c r="Z652" s="43"/>
      <c r="AA652" s="43"/>
      <c r="AB652" s="43"/>
      <c r="AC652" s="43"/>
      <c r="AD652" s="43"/>
      <c r="AE652" s="43"/>
      <c r="AF652" s="43"/>
      <c r="AG652" s="43"/>
      <c r="AH652" s="43"/>
      <c r="AI652" s="43"/>
      <c r="AJ652" s="43"/>
      <c r="AK652" s="43"/>
      <c r="AL652" s="43"/>
      <c r="AM652" s="43"/>
      <c r="AN652" s="43"/>
      <c r="AO652" s="43"/>
      <c r="AP652" s="43"/>
      <c r="AQ652" s="43"/>
      <c r="AR652" s="43"/>
      <c r="AS652" s="43"/>
      <c r="AT652" s="43"/>
    </row>
    <row r="653" spans="1:46" ht="12.75" customHeight="1" x14ac:dyDescent="0.2">
      <c r="A653" s="43"/>
      <c r="B653" s="43"/>
      <c r="C653" s="43"/>
      <c r="D653" s="107"/>
      <c r="E653" s="145"/>
      <c r="F653" s="145"/>
      <c r="G653" s="145"/>
      <c r="H653" s="145"/>
      <c r="I653" s="145"/>
      <c r="J653" s="145"/>
      <c r="K653" s="43"/>
      <c r="L653" s="43"/>
      <c r="M653" s="43"/>
      <c r="N653" s="43"/>
      <c r="O653" s="43"/>
      <c r="P653" s="43"/>
      <c r="Q653" s="43"/>
      <c r="R653" s="43"/>
      <c r="S653" s="43"/>
      <c r="T653" s="43"/>
      <c r="U653" s="43"/>
      <c r="V653" s="43"/>
      <c r="W653" s="43"/>
      <c r="X653" s="43"/>
      <c r="Y653" s="43"/>
      <c r="Z653" s="43"/>
      <c r="AA653" s="43"/>
      <c r="AB653" s="43"/>
      <c r="AC653" s="43"/>
      <c r="AD653" s="43"/>
      <c r="AE653" s="43"/>
      <c r="AF653" s="43"/>
      <c r="AG653" s="43"/>
      <c r="AH653" s="43"/>
      <c r="AI653" s="43"/>
      <c r="AJ653" s="43"/>
      <c r="AK653" s="43"/>
      <c r="AL653" s="43"/>
      <c r="AM653" s="43"/>
      <c r="AN653" s="43"/>
      <c r="AO653" s="43"/>
      <c r="AP653" s="43"/>
      <c r="AQ653" s="43"/>
      <c r="AR653" s="43"/>
      <c r="AS653" s="43"/>
      <c r="AT653" s="43"/>
    </row>
    <row r="654" spans="1:46" ht="12.75" customHeight="1" x14ac:dyDescent="0.2">
      <c r="A654" s="43"/>
      <c r="B654" s="43"/>
      <c r="C654" s="43"/>
      <c r="D654" s="107"/>
      <c r="E654" s="145"/>
      <c r="F654" s="145"/>
      <c r="G654" s="145"/>
      <c r="H654" s="145"/>
      <c r="I654" s="145"/>
      <c r="J654" s="145"/>
      <c r="K654" s="43"/>
      <c r="L654" s="43"/>
      <c r="M654" s="43"/>
      <c r="N654" s="43"/>
      <c r="O654" s="43"/>
      <c r="P654" s="43"/>
      <c r="Q654" s="43"/>
      <c r="R654" s="43"/>
      <c r="S654" s="43"/>
      <c r="T654" s="43"/>
      <c r="U654" s="43"/>
      <c r="V654" s="43"/>
      <c r="W654" s="43"/>
      <c r="X654" s="43"/>
      <c r="Y654" s="43"/>
      <c r="Z654" s="43"/>
      <c r="AA654" s="43"/>
      <c r="AB654" s="43"/>
      <c r="AC654" s="43"/>
      <c r="AD654" s="43"/>
      <c r="AE654" s="43"/>
      <c r="AF654" s="43"/>
      <c r="AG654" s="43"/>
      <c r="AH654" s="43"/>
      <c r="AI654" s="43"/>
      <c r="AJ654" s="43"/>
      <c r="AK654" s="43"/>
      <c r="AL654" s="43"/>
      <c r="AM654" s="43"/>
      <c r="AN654" s="43"/>
      <c r="AO654" s="43"/>
      <c r="AP654" s="43"/>
      <c r="AQ654" s="43"/>
      <c r="AR654" s="43"/>
      <c r="AS654" s="43"/>
      <c r="AT654" s="43"/>
    </row>
    <row r="655" spans="1:46" ht="12.75" customHeight="1" x14ac:dyDescent="0.2">
      <c r="A655" s="43"/>
      <c r="B655" s="43"/>
      <c r="C655" s="43"/>
      <c r="D655" s="107"/>
      <c r="E655" s="145"/>
      <c r="F655" s="145"/>
      <c r="G655" s="145"/>
      <c r="H655" s="145"/>
      <c r="I655" s="145"/>
      <c r="J655" s="145"/>
      <c r="K655" s="43"/>
      <c r="L655" s="43"/>
      <c r="M655" s="43"/>
      <c r="N655" s="43"/>
      <c r="O655" s="43"/>
      <c r="P655" s="43"/>
      <c r="Q655" s="43"/>
      <c r="R655" s="43"/>
      <c r="S655" s="43"/>
      <c r="T655" s="43"/>
      <c r="U655" s="43"/>
      <c r="V655" s="43"/>
      <c r="W655" s="43"/>
      <c r="X655" s="43"/>
      <c r="Y655" s="43"/>
      <c r="Z655" s="43"/>
      <c r="AA655" s="43"/>
      <c r="AB655" s="43"/>
      <c r="AC655" s="43"/>
      <c r="AD655" s="43"/>
      <c r="AE655" s="43"/>
      <c r="AF655" s="43"/>
      <c r="AG655" s="43"/>
      <c r="AH655" s="43"/>
      <c r="AI655" s="43"/>
      <c r="AJ655" s="43"/>
      <c r="AK655" s="43"/>
      <c r="AL655" s="43"/>
      <c r="AM655" s="43"/>
      <c r="AN655" s="43"/>
      <c r="AO655" s="43"/>
      <c r="AP655" s="43"/>
      <c r="AQ655" s="43"/>
      <c r="AR655" s="43"/>
      <c r="AS655" s="43"/>
      <c r="AT655" s="43"/>
    </row>
    <row r="656" spans="1:46" ht="12.75" customHeight="1" x14ac:dyDescent="0.2">
      <c r="A656" s="43"/>
      <c r="B656" s="43"/>
      <c r="C656" s="43"/>
      <c r="D656" s="107"/>
      <c r="E656" s="145"/>
      <c r="F656" s="145"/>
      <c r="G656" s="145"/>
      <c r="H656" s="145"/>
      <c r="I656" s="145"/>
      <c r="J656" s="145"/>
      <c r="K656" s="43"/>
      <c r="L656" s="43"/>
      <c r="M656" s="43"/>
      <c r="N656" s="43"/>
      <c r="O656" s="43"/>
      <c r="P656" s="43"/>
      <c r="Q656" s="43"/>
      <c r="R656" s="43"/>
      <c r="S656" s="43"/>
      <c r="T656" s="43"/>
      <c r="U656" s="43"/>
      <c r="V656" s="43"/>
      <c r="W656" s="43"/>
      <c r="X656" s="43"/>
      <c r="Y656" s="43"/>
      <c r="Z656" s="43"/>
      <c r="AA656" s="43"/>
      <c r="AB656" s="43"/>
      <c r="AC656" s="43"/>
      <c r="AD656" s="43"/>
      <c r="AE656" s="43"/>
      <c r="AF656" s="43"/>
      <c r="AG656" s="43"/>
      <c r="AH656" s="43"/>
      <c r="AI656" s="43"/>
      <c r="AJ656" s="43"/>
      <c r="AK656" s="43"/>
      <c r="AL656" s="43"/>
      <c r="AM656" s="43"/>
      <c r="AN656" s="43"/>
      <c r="AO656" s="43"/>
      <c r="AP656" s="43"/>
      <c r="AQ656" s="43"/>
      <c r="AR656" s="43"/>
      <c r="AS656" s="43"/>
      <c r="AT656" s="43"/>
    </row>
    <row r="657" spans="1:46" ht="12.75" customHeight="1" x14ac:dyDescent="0.2">
      <c r="A657" s="43"/>
      <c r="B657" s="43"/>
      <c r="C657" s="43"/>
      <c r="D657" s="107"/>
      <c r="E657" s="145"/>
      <c r="F657" s="145"/>
      <c r="G657" s="145"/>
      <c r="H657" s="145"/>
      <c r="I657" s="145"/>
      <c r="J657" s="145"/>
      <c r="K657" s="43"/>
      <c r="L657" s="43"/>
      <c r="M657" s="43"/>
      <c r="N657" s="43"/>
      <c r="O657" s="43"/>
      <c r="P657" s="43"/>
      <c r="Q657" s="43"/>
      <c r="R657" s="43"/>
      <c r="S657" s="43"/>
      <c r="T657" s="43"/>
      <c r="U657" s="43"/>
      <c r="V657" s="43"/>
      <c r="W657" s="43"/>
      <c r="X657" s="43"/>
      <c r="Y657" s="43"/>
      <c r="Z657" s="43"/>
      <c r="AA657" s="43"/>
      <c r="AB657" s="43"/>
      <c r="AC657" s="43"/>
      <c r="AD657" s="43"/>
      <c r="AE657" s="43"/>
      <c r="AF657" s="43"/>
      <c r="AG657" s="43"/>
      <c r="AH657" s="43"/>
      <c r="AI657" s="43"/>
      <c r="AJ657" s="43"/>
      <c r="AK657" s="43"/>
      <c r="AL657" s="43"/>
      <c r="AM657" s="43"/>
      <c r="AN657" s="43"/>
      <c r="AO657" s="43"/>
      <c r="AP657" s="43"/>
      <c r="AQ657" s="43"/>
      <c r="AR657" s="43"/>
      <c r="AS657" s="43"/>
      <c r="AT657" s="43"/>
    </row>
    <row r="658" spans="1:46" ht="12.75" customHeight="1" x14ac:dyDescent="0.2">
      <c r="A658" s="43"/>
      <c r="B658" s="43"/>
      <c r="C658" s="43"/>
      <c r="D658" s="107"/>
      <c r="E658" s="145"/>
      <c r="F658" s="145"/>
      <c r="G658" s="145"/>
      <c r="H658" s="145"/>
      <c r="I658" s="145"/>
      <c r="J658" s="145"/>
      <c r="K658" s="43"/>
      <c r="L658" s="43"/>
      <c r="M658" s="43"/>
      <c r="N658" s="43"/>
      <c r="O658" s="43"/>
      <c r="P658" s="43"/>
      <c r="Q658" s="43"/>
      <c r="R658" s="43"/>
      <c r="S658" s="43"/>
      <c r="T658" s="43"/>
      <c r="U658" s="43"/>
      <c r="V658" s="43"/>
      <c r="W658" s="43"/>
      <c r="X658" s="43"/>
      <c r="Y658" s="43"/>
      <c r="Z658" s="43"/>
      <c r="AA658" s="43"/>
      <c r="AB658" s="43"/>
      <c r="AC658" s="43"/>
      <c r="AD658" s="43"/>
      <c r="AE658" s="43"/>
      <c r="AF658" s="43"/>
      <c r="AG658" s="43"/>
      <c r="AH658" s="43"/>
      <c r="AI658" s="43"/>
      <c r="AJ658" s="43"/>
      <c r="AK658" s="43"/>
      <c r="AL658" s="43"/>
      <c r="AM658" s="43"/>
      <c r="AN658" s="43"/>
      <c r="AO658" s="43"/>
      <c r="AP658" s="43"/>
      <c r="AQ658" s="43"/>
      <c r="AR658" s="43"/>
      <c r="AS658" s="43"/>
      <c r="AT658" s="43"/>
    </row>
    <row r="659" spans="1:46" ht="12.75" customHeight="1" x14ac:dyDescent="0.2">
      <c r="A659" s="43"/>
      <c r="B659" s="43"/>
      <c r="C659" s="43"/>
      <c r="D659" s="107"/>
      <c r="E659" s="145"/>
      <c r="F659" s="145"/>
      <c r="G659" s="145"/>
      <c r="H659" s="145"/>
      <c r="I659" s="145"/>
      <c r="J659" s="145"/>
      <c r="K659" s="43"/>
      <c r="L659" s="43"/>
      <c r="M659" s="43"/>
      <c r="N659" s="43"/>
      <c r="O659" s="43"/>
      <c r="P659" s="43"/>
      <c r="Q659" s="43"/>
      <c r="R659" s="43"/>
      <c r="S659" s="43"/>
      <c r="T659" s="43"/>
      <c r="U659" s="43"/>
      <c r="V659" s="43"/>
      <c r="W659" s="43"/>
      <c r="X659" s="43"/>
      <c r="Y659" s="43"/>
      <c r="Z659" s="43"/>
      <c r="AA659" s="43"/>
      <c r="AB659" s="43"/>
      <c r="AC659" s="43"/>
      <c r="AD659" s="43"/>
      <c r="AE659" s="43"/>
      <c r="AF659" s="43"/>
      <c r="AG659" s="43"/>
      <c r="AH659" s="43"/>
      <c r="AI659" s="43"/>
      <c r="AJ659" s="43"/>
      <c r="AK659" s="43"/>
      <c r="AL659" s="43"/>
      <c r="AM659" s="43"/>
      <c r="AN659" s="43"/>
      <c r="AO659" s="43"/>
      <c r="AP659" s="43"/>
      <c r="AQ659" s="43"/>
      <c r="AR659" s="43"/>
      <c r="AS659" s="43"/>
      <c r="AT659" s="43"/>
    </row>
    <row r="660" spans="1:46" ht="12.75" customHeight="1" x14ac:dyDescent="0.2">
      <c r="A660" s="43"/>
      <c r="B660" s="43"/>
      <c r="C660" s="43"/>
      <c r="D660" s="107"/>
      <c r="E660" s="145"/>
      <c r="F660" s="145"/>
      <c r="G660" s="145"/>
      <c r="H660" s="145"/>
      <c r="I660" s="145"/>
      <c r="J660" s="145"/>
      <c r="K660" s="43"/>
      <c r="L660" s="43"/>
      <c r="M660" s="43"/>
      <c r="N660" s="43"/>
      <c r="O660" s="43"/>
      <c r="P660" s="43"/>
      <c r="Q660" s="43"/>
      <c r="R660" s="43"/>
      <c r="S660" s="43"/>
      <c r="T660" s="43"/>
      <c r="U660" s="43"/>
      <c r="V660" s="43"/>
      <c r="W660" s="43"/>
      <c r="X660" s="43"/>
      <c r="Y660" s="43"/>
      <c r="Z660" s="43"/>
      <c r="AA660" s="43"/>
      <c r="AB660" s="43"/>
      <c r="AC660" s="43"/>
      <c r="AD660" s="43"/>
      <c r="AE660" s="43"/>
      <c r="AF660" s="43"/>
      <c r="AG660" s="43"/>
      <c r="AH660" s="43"/>
      <c r="AI660" s="43"/>
      <c r="AJ660" s="43"/>
      <c r="AK660" s="43"/>
      <c r="AL660" s="43"/>
      <c r="AM660" s="43"/>
      <c r="AN660" s="43"/>
      <c r="AO660" s="43"/>
      <c r="AP660" s="43"/>
      <c r="AQ660" s="43"/>
      <c r="AR660" s="43"/>
      <c r="AS660" s="43"/>
      <c r="AT660" s="43"/>
    </row>
    <row r="661" spans="1:46" ht="12.75" customHeight="1" x14ac:dyDescent="0.2">
      <c r="A661" s="43"/>
      <c r="B661" s="43"/>
      <c r="C661" s="43"/>
      <c r="D661" s="107"/>
      <c r="E661" s="145"/>
      <c r="F661" s="145"/>
      <c r="G661" s="145"/>
      <c r="H661" s="145"/>
      <c r="I661" s="145"/>
      <c r="J661" s="145"/>
      <c r="K661" s="43"/>
      <c r="L661" s="43"/>
      <c r="M661" s="43"/>
      <c r="N661" s="43"/>
      <c r="O661" s="43"/>
      <c r="P661" s="43"/>
      <c r="Q661" s="43"/>
      <c r="R661" s="43"/>
      <c r="S661" s="43"/>
      <c r="T661" s="43"/>
      <c r="U661" s="43"/>
      <c r="V661" s="43"/>
      <c r="W661" s="43"/>
      <c r="X661" s="43"/>
      <c r="Y661" s="43"/>
      <c r="Z661" s="43"/>
      <c r="AA661" s="43"/>
      <c r="AB661" s="43"/>
      <c r="AC661" s="43"/>
      <c r="AD661" s="43"/>
      <c r="AE661" s="43"/>
      <c r="AF661" s="43"/>
      <c r="AG661" s="43"/>
      <c r="AH661" s="43"/>
      <c r="AI661" s="43"/>
      <c r="AJ661" s="43"/>
      <c r="AK661" s="43"/>
      <c r="AL661" s="43"/>
      <c r="AM661" s="43"/>
      <c r="AN661" s="43"/>
      <c r="AO661" s="43"/>
      <c r="AP661" s="43"/>
      <c r="AQ661" s="43"/>
      <c r="AR661" s="43"/>
      <c r="AS661" s="43"/>
      <c r="AT661" s="43"/>
    </row>
    <row r="662" spans="1:46" ht="12.75" customHeight="1" x14ac:dyDescent="0.2">
      <c r="A662" s="43"/>
      <c r="B662" s="43"/>
      <c r="C662" s="43"/>
      <c r="D662" s="107"/>
      <c r="E662" s="145"/>
      <c r="F662" s="145"/>
      <c r="G662" s="145"/>
      <c r="H662" s="145"/>
      <c r="I662" s="145"/>
      <c r="J662" s="145"/>
      <c r="K662" s="43"/>
      <c r="L662" s="43"/>
      <c r="M662" s="43"/>
      <c r="N662" s="43"/>
      <c r="O662" s="43"/>
      <c r="P662" s="43"/>
      <c r="Q662" s="43"/>
      <c r="R662" s="43"/>
      <c r="S662" s="43"/>
      <c r="T662" s="43"/>
      <c r="U662" s="43"/>
      <c r="V662" s="43"/>
      <c r="W662" s="43"/>
      <c r="X662" s="43"/>
      <c r="Y662" s="43"/>
      <c r="Z662" s="43"/>
      <c r="AA662" s="43"/>
      <c r="AB662" s="43"/>
      <c r="AC662" s="43"/>
      <c r="AD662" s="43"/>
      <c r="AE662" s="43"/>
      <c r="AF662" s="43"/>
      <c r="AG662" s="43"/>
      <c r="AH662" s="43"/>
      <c r="AI662" s="43"/>
      <c r="AJ662" s="43"/>
      <c r="AK662" s="43"/>
      <c r="AL662" s="43"/>
      <c r="AM662" s="43"/>
      <c r="AN662" s="43"/>
      <c r="AO662" s="43"/>
      <c r="AP662" s="43"/>
      <c r="AQ662" s="43"/>
      <c r="AR662" s="43"/>
      <c r="AS662" s="43"/>
      <c r="AT662" s="43"/>
    </row>
    <row r="663" spans="1:46" ht="12.75" customHeight="1" x14ac:dyDescent="0.2">
      <c r="A663" s="43"/>
      <c r="B663" s="43"/>
      <c r="C663" s="43"/>
      <c r="D663" s="107"/>
      <c r="E663" s="145"/>
      <c r="F663" s="145"/>
      <c r="G663" s="145"/>
      <c r="H663" s="145"/>
      <c r="I663" s="145"/>
      <c r="J663" s="145"/>
      <c r="K663" s="43"/>
      <c r="L663" s="43"/>
      <c r="M663" s="43"/>
      <c r="N663" s="43"/>
      <c r="O663" s="43"/>
      <c r="P663" s="43"/>
      <c r="Q663" s="43"/>
      <c r="R663" s="43"/>
      <c r="S663" s="43"/>
      <c r="T663" s="43"/>
      <c r="U663" s="43"/>
      <c r="V663" s="43"/>
      <c r="W663" s="43"/>
      <c r="X663" s="43"/>
      <c r="Y663" s="43"/>
      <c r="Z663" s="43"/>
      <c r="AA663" s="43"/>
      <c r="AB663" s="43"/>
      <c r="AC663" s="43"/>
      <c r="AD663" s="43"/>
      <c r="AE663" s="43"/>
      <c r="AF663" s="43"/>
      <c r="AG663" s="43"/>
      <c r="AH663" s="43"/>
      <c r="AI663" s="43"/>
      <c r="AJ663" s="43"/>
      <c r="AK663" s="43"/>
      <c r="AL663" s="43"/>
      <c r="AM663" s="43"/>
      <c r="AN663" s="43"/>
      <c r="AO663" s="43"/>
      <c r="AP663" s="43"/>
      <c r="AQ663" s="43"/>
      <c r="AR663" s="43"/>
      <c r="AS663" s="43"/>
      <c r="AT663" s="43"/>
    </row>
    <row r="664" spans="1:46" ht="12.75" customHeight="1" x14ac:dyDescent="0.2">
      <c r="A664" s="43"/>
      <c r="B664" s="43"/>
      <c r="C664" s="43"/>
      <c r="D664" s="107"/>
      <c r="E664" s="145"/>
      <c r="F664" s="145"/>
      <c r="G664" s="145"/>
      <c r="H664" s="145"/>
      <c r="I664" s="145"/>
      <c r="J664" s="145"/>
      <c r="K664" s="43"/>
      <c r="L664" s="43"/>
      <c r="M664" s="43"/>
      <c r="N664" s="43"/>
      <c r="O664" s="43"/>
      <c r="P664" s="43"/>
      <c r="Q664" s="43"/>
      <c r="R664" s="43"/>
      <c r="S664" s="43"/>
      <c r="T664" s="43"/>
      <c r="U664" s="43"/>
      <c r="V664" s="43"/>
      <c r="W664" s="43"/>
      <c r="X664" s="43"/>
      <c r="Y664" s="43"/>
      <c r="Z664" s="43"/>
      <c r="AA664" s="43"/>
      <c r="AB664" s="43"/>
      <c r="AC664" s="43"/>
      <c r="AD664" s="43"/>
      <c r="AE664" s="43"/>
      <c r="AF664" s="43"/>
      <c r="AG664" s="43"/>
      <c r="AH664" s="43"/>
      <c r="AI664" s="43"/>
      <c r="AJ664" s="43"/>
      <c r="AK664" s="43"/>
      <c r="AL664" s="43"/>
      <c r="AM664" s="43"/>
      <c r="AN664" s="43"/>
      <c r="AO664" s="43"/>
      <c r="AP664" s="43"/>
      <c r="AQ664" s="43"/>
      <c r="AR664" s="43"/>
      <c r="AS664" s="43"/>
      <c r="AT664" s="43"/>
    </row>
    <row r="665" spans="1:46" ht="12.75" customHeight="1" x14ac:dyDescent="0.2">
      <c r="A665" s="43"/>
      <c r="B665" s="43"/>
      <c r="C665" s="43"/>
      <c r="D665" s="107"/>
      <c r="E665" s="145"/>
      <c r="F665" s="145"/>
      <c r="G665" s="145"/>
      <c r="H665" s="145"/>
      <c r="I665" s="145"/>
      <c r="J665" s="145"/>
      <c r="K665" s="43"/>
      <c r="L665" s="43"/>
      <c r="M665" s="43"/>
      <c r="N665" s="43"/>
      <c r="O665" s="43"/>
      <c r="P665" s="43"/>
      <c r="Q665" s="43"/>
      <c r="R665" s="43"/>
      <c r="S665" s="43"/>
      <c r="T665" s="43"/>
      <c r="U665" s="43"/>
      <c r="V665" s="43"/>
      <c r="W665" s="43"/>
      <c r="X665" s="43"/>
      <c r="Y665" s="43"/>
      <c r="Z665" s="43"/>
      <c r="AA665" s="43"/>
      <c r="AB665" s="43"/>
      <c r="AC665" s="43"/>
      <c r="AD665" s="43"/>
      <c r="AE665" s="43"/>
      <c r="AF665" s="43"/>
      <c r="AG665" s="43"/>
      <c r="AH665" s="43"/>
      <c r="AI665" s="43"/>
      <c r="AJ665" s="43"/>
      <c r="AK665" s="43"/>
      <c r="AL665" s="43"/>
      <c r="AM665" s="43"/>
      <c r="AN665" s="43"/>
      <c r="AO665" s="43"/>
      <c r="AP665" s="43"/>
      <c r="AQ665" s="43"/>
      <c r="AR665" s="43"/>
      <c r="AS665" s="43"/>
      <c r="AT665" s="43"/>
    </row>
    <row r="666" spans="1:46" ht="12.75" customHeight="1" x14ac:dyDescent="0.2">
      <c r="A666" s="43"/>
      <c r="B666" s="43"/>
      <c r="C666" s="43"/>
      <c r="D666" s="107"/>
      <c r="E666" s="145"/>
      <c r="F666" s="145"/>
      <c r="G666" s="145"/>
      <c r="H666" s="145"/>
      <c r="I666" s="145"/>
      <c r="J666" s="145"/>
      <c r="K666" s="43"/>
      <c r="L666" s="43"/>
      <c r="M666" s="43"/>
      <c r="N666" s="43"/>
      <c r="O666" s="43"/>
      <c r="P666" s="43"/>
      <c r="Q666" s="43"/>
      <c r="R666" s="43"/>
      <c r="S666" s="43"/>
      <c r="T666" s="43"/>
      <c r="U666" s="43"/>
      <c r="V666" s="43"/>
      <c r="W666" s="43"/>
      <c r="X666" s="43"/>
      <c r="Y666" s="43"/>
      <c r="Z666" s="43"/>
      <c r="AA666" s="43"/>
      <c r="AB666" s="43"/>
      <c r="AC666" s="43"/>
      <c r="AD666" s="43"/>
      <c r="AE666" s="43"/>
      <c r="AF666" s="43"/>
      <c r="AG666" s="43"/>
      <c r="AH666" s="43"/>
      <c r="AI666" s="43"/>
      <c r="AJ666" s="43"/>
      <c r="AK666" s="43"/>
      <c r="AL666" s="43"/>
      <c r="AM666" s="43"/>
      <c r="AN666" s="43"/>
      <c r="AO666" s="43"/>
      <c r="AP666" s="43"/>
      <c r="AQ666" s="43"/>
      <c r="AR666" s="43"/>
      <c r="AS666" s="43"/>
      <c r="AT666" s="43"/>
    </row>
    <row r="667" spans="1:46" ht="12.75" customHeight="1" x14ac:dyDescent="0.2">
      <c r="A667" s="43"/>
      <c r="B667" s="43"/>
      <c r="C667" s="43"/>
      <c r="D667" s="107"/>
      <c r="E667" s="145"/>
      <c r="F667" s="145"/>
      <c r="G667" s="145"/>
      <c r="H667" s="145"/>
      <c r="I667" s="145"/>
      <c r="J667" s="145"/>
      <c r="K667" s="43"/>
      <c r="L667" s="43"/>
      <c r="M667" s="43"/>
      <c r="N667" s="43"/>
      <c r="O667" s="43"/>
      <c r="P667" s="43"/>
      <c r="Q667" s="43"/>
      <c r="R667" s="43"/>
      <c r="S667" s="43"/>
      <c r="T667" s="43"/>
      <c r="U667" s="43"/>
      <c r="V667" s="43"/>
      <c r="W667" s="43"/>
      <c r="X667" s="43"/>
      <c r="Y667" s="43"/>
      <c r="Z667" s="43"/>
      <c r="AA667" s="43"/>
      <c r="AB667" s="43"/>
      <c r="AC667" s="43"/>
      <c r="AD667" s="43"/>
      <c r="AE667" s="43"/>
      <c r="AF667" s="43"/>
      <c r="AG667" s="43"/>
      <c r="AH667" s="43"/>
      <c r="AI667" s="43"/>
      <c r="AJ667" s="43"/>
      <c r="AK667" s="43"/>
      <c r="AL667" s="43"/>
      <c r="AM667" s="43"/>
      <c r="AN667" s="43"/>
      <c r="AO667" s="43"/>
      <c r="AP667" s="43"/>
      <c r="AQ667" s="43"/>
      <c r="AR667" s="43"/>
      <c r="AS667" s="43"/>
      <c r="AT667" s="43"/>
    </row>
    <row r="668" spans="1:46" ht="12.75" customHeight="1" x14ac:dyDescent="0.2">
      <c r="A668" s="43"/>
      <c r="B668" s="43"/>
      <c r="C668" s="43"/>
      <c r="D668" s="107"/>
      <c r="E668" s="145"/>
      <c r="F668" s="145"/>
      <c r="G668" s="145"/>
      <c r="H668" s="145"/>
      <c r="I668" s="145"/>
      <c r="J668" s="145"/>
      <c r="K668" s="43"/>
      <c r="L668" s="43"/>
      <c r="M668" s="43"/>
      <c r="N668" s="43"/>
      <c r="O668" s="43"/>
      <c r="P668" s="43"/>
      <c r="Q668" s="43"/>
      <c r="R668" s="43"/>
      <c r="S668" s="43"/>
      <c r="T668" s="43"/>
      <c r="U668" s="43"/>
      <c r="V668" s="43"/>
      <c r="W668" s="43"/>
      <c r="X668" s="43"/>
      <c r="Y668" s="43"/>
      <c r="Z668" s="43"/>
      <c r="AA668" s="43"/>
      <c r="AB668" s="43"/>
      <c r="AC668" s="43"/>
      <c r="AD668" s="43"/>
      <c r="AE668" s="43"/>
      <c r="AF668" s="43"/>
      <c r="AG668" s="43"/>
      <c r="AH668" s="43"/>
      <c r="AI668" s="43"/>
      <c r="AJ668" s="43"/>
      <c r="AK668" s="43"/>
      <c r="AL668" s="43"/>
      <c r="AM668" s="43"/>
      <c r="AN668" s="43"/>
      <c r="AO668" s="43"/>
      <c r="AP668" s="43"/>
      <c r="AQ668" s="43"/>
      <c r="AR668" s="43"/>
      <c r="AS668" s="43"/>
      <c r="AT668" s="43"/>
    </row>
    <row r="669" spans="1:46" ht="12.75" customHeight="1" x14ac:dyDescent="0.2">
      <c r="A669" s="43"/>
      <c r="B669" s="43"/>
      <c r="C669" s="43"/>
      <c r="D669" s="107"/>
      <c r="E669" s="145"/>
      <c r="F669" s="145"/>
      <c r="G669" s="145"/>
      <c r="H669" s="145"/>
      <c r="I669" s="145"/>
      <c r="J669" s="145"/>
      <c r="K669" s="43"/>
      <c r="L669" s="43"/>
      <c r="M669" s="43"/>
      <c r="N669" s="43"/>
      <c r="O669" s="43"/>
      <c r="P669" s="43"/>
      <c r="Q669" s="43"/>
      <c r="R669" s="43"/>
      <c r="S669" s="43"/>
      <c r="T669" s="43"/>
      <c r="U669" s="43"/>
      <c r="V669" s="43"/>
      <c r="W669" s="43"/>
      <c r="X669" s="43"/>
      <c r="Y669" s="43"/>
      <c r="Z669" s="43"/>
      <c r="AA669" s="43"/>
      <c r="AB669" s="43"/>
      <c r="AC669" s="43"/>
      <c r="AD669" s="43"/>
      <c r="AE669" s="43"/>
      <c r="AF669" s="43"/>
      <c r="AG669" s="43"/>
      <c r="AH669" s="43"/>
      <c r="AI669" s="43"/>
      <c r="AJ669" s="43"/>
      <c r="AK669" s="43"/>
      <c r="AL669" s="43"/>
      <c r="AM669" s="43"/>
      <c r="AN669" s="43"/>
      <c r="AO669" s="43"/>
      <c r="AP669" s="43"/>
      <c r="AQ669" s="43"/>
      <c r="AR669" s="43"/>
      <c r="AS669" s="43"/>
      <c r="AT669" s="43"/>
    </row>
    <row r="670" spans="1:46" ht="12.75" customHeight="1" x14ac:dyDescent="0.2">
      <c r="A670" s="43"/>
      <c r="B670" s="43"/>
      <c r="C670" s="43"/>
      <c r="D670" s="107"/>
      <c r="E670" s="145"/>
      <c r="F670" s="145"/>
      <c r="G670" s="145"/>
      <c r="H670" s="145"/>
      <c r="I670" s="145"/>
      <c r="J670" s="145"/>
      <c r="K670" s="43"/>
      <c r="L670" s="43"/>
      <c r="M670" s="43"/>
      <c r="N670" s="43"/>
      <c r="O670" s="43"/>
      <c r="P670" s="43"/>
      <c r="Q670" s="43"/>
      <c r="R670" s="43"/>
      <c r="S670" s="43"/>
      <c r="T670" s="43"/>
      <c r="U670" s="43"/>
      <c r="V670" s="43"/>
      <c r="W670" s="43"/>
      <c r="X670" s="43"/>
      <c r="Y670" s="43"/>
      <c r="Z670" s="43"/>
      <c r="AA670" s="43"/>
      <c r="AB670" s="43"/>
      <c r="AC670" s="43"/>
      <c r="AD670" s="43"/>
      <c r="AE670" s="43"/>
      <c r="AF670" s="43"/>
      <c r="AG670" s="43"/>
      <c r="AH670" s="43"/>
      <c r="AI670" s="43"/>
      <c r="AJ670" s="43"/>
      <c r="AK670" s="43"/>
      <c r="AL670" s="43"/>
      <c r="AM670" s="43"/>
      <c r="AN670" s="43"/>
      <c r="AO670" s="43"/>
      <c r="AP670" s="43"/>
      <c r="AQ670" s="43"/>
      <c r="AR670" s="43"/>
      <c r="AS670" s="43"/>
      <c r="AT670" s="43"/>
    </row>
    <row r="671" spans="1:46" ht="12.75" customHeight="1" x14ac:dyDescent="0.2">
      <c r="A671" s="43"/>
      <c r="B671" s="43"/>
      <c r="C671" s="43"/>
      <c r="D671" s="107"/>
      <c r="E671" s="145"/>
      <c r="F671" s="145"/>
      <c r="G671" s="145"/>
      <c r="H671" s="145"/>
      <c r="I671" s="145"/>
      <c r="J671" s="145"/>
      <c r="K671" s="43"/>
      <c r="L671" s="43"/>
      <c r="M671" s="43"/>
      <c r="N671" s="43"/>
      <c r="O671" s="43"/>
      <c r="P671" s="43"/>
      <c r="Q671" s="43"/>
      <c r="R671" s="43"/>
      <c r="S671" s="43"/>
      <c r="T671" s="43"/>
      <c r="U671" s="43"/>
      <c r="V671" s="43"/>
      <c r="W671" s="43"/>
      <c r="X671" s="43"/>
      <c r="Y671" s="43"/>
      <c r="Z671" s="43"/>
      <c r="AA671" s="43"/>
      <c r="AB671" s="43"/>
      <c r="AC671" s="43"/>
      <c r="AD671" s="43"/>
      <c r="AE671" s="43"/>
      <c r="AF671" s="43"/>
      <c r="AG671" s="43"/>
      <c r="AH671" s="43"/>
      <c r="AI671" s="43"/>
      <c r="AJ671" s="43"/>
      <c r="AK671" s="43"/>
      <c r="AL671" s="43"/>
      <c r="AM671" s="43"/>
      <c r="AN671" s="43"/>
      <c r="AO671" s="43"/>
      <c r="AP671" s="43"/>
      <c r="AQ671" s="43"/>
      <c r="AR671" s="43"/>
      <c r="AS671" s="43"/>
      <c r="AT671" s="43"/>
    </row>
    <row r="672" spans="1:46" ht="12.75" customHeight="1" x14ac:dyDescent="0.2">
      <c r="A672" s="43"/>
      <c r="B672" s="43"/>
      <c r="C672" s="43"/>
      <c r="D672" s="107"/>
      <c r="E672" s="145"/>
      <c r="F672" s="145"/>
      <c r="G672" s="145"/>
      <c r="H672" s="145"/>
      <c r="I672" s="145"/>
      <c r="J672" s="145"/>
      <c r="K672" s="43"/>
      <c r="L672" s="43"/>
      <c r="M672" s="43"/>
      <c r="N672" s="43"/>
      <c r="O672" s="43"/>
      <c r="P672" s="43"/>
      <c r="Q672" s="43"/>
      <c r="R672" s="43"/>
      <c r="S672" s="43"/>
      <c r="T672" s="43"/>
      <c r="U672" s="43"/>
      <c r="V672" s="43"/>
      <c r="W672" s="43"/>
      <c r="X672" s="43"/>
      <c r="Y672" s="43"/>
      <c r="Z672" s="43"/>
      <c r="AA672" s="43"/>
      <c r="AB672" s="43"/>
      <c r="AC672" s="43"/>
      <c r="AD672" s="43"/>
      <c r="AE672" s="43"/>
      <c r="AF672" s="43"/>
      <c r="AG672" s="43"/>
      <c r="AH672" s="43"/>
      <c r="AI672" s="43"/>
      <c r="AJ672" s="43"/>
      <c r="AK672" s="43"/>
      <c r="AL672" s="43"/>
      <c r="AM672" s="43"/>
      <c r="AN672" s="43"/>
      <c r="AO672" s="43"/>
      <c r="AP672" s="43"/>
      <c r="AQ672" s="43"/>
      <c r="AR672" s="43"/>
      <c r="AS672" s="43"/>
      <c r="AT672" s="43"/>
    </row>
    <row r="673" spans="1:46" ht="12.75" customHeight="1" x14ac:dyDescent="0.2">
      <c r="A673" s="43"/>
      <c r="B673" s="43"/>
      <c r="C673" s="43"/>
      <c r="D673" s="107"/>
      <c r="E673" s="145"/>
      <c r="F673" s="145"/>
      <c r="G673" s="145"/>
      <c r="H673" s="145"/>
      <c r="I673" s="145"/>
      <c r="J673" s="145"/>
      <c r="K673" s="43"/>
      <c r="L673" s="43"/>
      <c r="M673" s="43"/>
      <c r="N673" s="43"/>
      <c r="O673" s="43"/>
      <c r="P673" s="43"/>
      <c r="Q673" s="43"/>
      <c r="R673" s="43"/>
      <c r="S673" s="43"/>
      <c r="T673" s="43"/>
      <c r="U673" s="43"/>
      <c r="V673" s="43"/>
      <c r="W673" s="43"/>
      <c r="X673" s="43"/>
      <c r="Y673" s="43"/>
      <c r="Z673" s="43"/>
      <c r="AA673" s="43"/>
      <c r="AB673" s="43"/>
      <c r="AC673" s="43"/>
      <c r="AD673" s="43"/>
      <c r="AE673" s="43"/>
      <c r="AF673" s="43"/>
      <c r="AG673" s="43"/>
      <c r="AH673" s="43"/>
      <c r="AI673" s="43"/>
      <c r="AJ673" s="43"/>
      <c r="AK673" s="43"/>
      <c r="AL673" s="43"/>
      <c r="AM673" s="43"/>
      <c r="AN673" s="43"/>
      <c r="AO673" s="43"/>
      <c r="AP673" s="43"/>
      <c r="AQ673" s="43"/>
      <c r="AR673" s="43"/>
      <c r="AS673" s="43"/>
      <c r="AT673" s="43"/>
    </row>
    <row r="674" spans="1:46" ht="12.75" customHeight="1" x14ac:dyDescent="0.2">
      <c r="A674" s="43"/>
      <c r="B674" s="43"/>
      <c r="C674" s="43"/>
      <c r="D674" s="107"/>
      <c r="E674" s="145"/>
      <c r="F674" s="145"/>
      <c r="G674" s="145"/>
      <c r="H674" s="145"/>
      <c r="I674" s="145"/>
      <c r="J674" s="145"/>
      <c r="K674" s="43"/>
      <c r="L674" s="43"/>
      <c r="M674" s="43"/>
      <c r="N674" s="43"/>
      <c r="O674" s="43"/>
      <c r="P674" s="43"/>
      <c r="Q674" s="43"/>
      <c r="R674" s="43"/>
      <c r="S674" s="43"/>
      <c r="T674" s="43"/>
      <c r="U674" s="43"/>
      <c r="V674" s="43"/>
      <c r="W674" s="43"/>
      <c r="X674" s="43"/>
      <c r="Y674" s="43"/>
      <c r="Z674" s="43"/>
      <c r="AA674" s="43"/>
      <c r="AB674" s="43"/>
      <c r="AC674" s="43"/>
      <c r="AD674" s="43"/>
      <c r="AE674" s="43"/>
      <c r="AF674" s="43"/>
      <c r="AG674" s="43"/>
      <c r="AH674" s="43"/>
      <c r="AI674" s="43"/>
      <c r="AJ674" s="43"/>
      <c r="AK674" s="43"/>
      <c r="AL674" s="43"/>
      <c r="AM674" s="43"/>
      <c r="AN674" s="43"/>
      <c r="AO674" s="43"/>
      <c r="AP674" s="43"/>
      <c r="AQ674" s="43"/>
      <c r="AR674" s="43"/>
      <c r="AS674" s="43"/>
      <c r="AT674" s="43"/>
    </row>
    <row r="675" spans="1:46" ht="12.75" customHeight="1" x14ac:dyDescent="0.2">
      <c r="A675" s="43"/>
      <c r="B675" s="43"/>
      <c r="C675" s="43"/>
      <c r="D675" s="107"/>
      <c r="E675" s="145"/>
      <c r="F675" s="145"/>
      <c r="G675" s="145"/>
      <c r="H675" s="145"/>
      <c r="I675" s="145"/>
      <c r="J675" s="145"/>
      <c r="K675" s="43"/>
      <c r="L675" s="43"/>
      <c r="M675" s="43"/>
      <c r="N675" s="43"/>
      <c r="O675" s="43"/>
      <c r="P675" s="43"/>
      <c r="Q675" s="43"/>
      <c r="R675" s="43"/>
      <c r="S675" s="43"/>
      <c r="T675" s="43"/>
      <c r="U675" s="43"/>
      <c r="V675" s="43"/>
      <c r="W675" s="43"/>
      <c r="X675" s="43"/>
      <c r="Y675" s="43"/>
      <c r="Z675" s="43"/>
      <c r="AA675" s="43"/>
      <c r="AB675" s="43"/>
      <c r="AC675" s="43"/>
      <c r="AD675" s="43"/>
      <c r="AE675" s="43"/>
      <c r="AF675" s="43"/>
      <c r="AG675" s="43"/>
      <c r="AH675" s="43"/>
      <c r="AI675" s="43"/>
      <c r="AJ675" s="43"/>
      <c r="AK675" s="43"/>
      <c r="AL675" s="43"/>
      <c r="AM675" s="43"/>
      <c r="AN675" s="43"/>
      <c r="AO675" s="43"/>
      <c r="AP675" s="43"/>
      <c r="AQ675" s="43"/>
      <c r="AR675" s="43"/>
      <c r="AS675" s="43"/>
      <c r="AT675" s="43"/>
    </row>
    <row r="676" spans="1:46" ht="12.75" customHeight="1" x14ac:dyDescent="0.2">
      <c r="A676" s="43"/>
      <c r="B676" s="43"/>
      <c r="C676" s="43"/>
      <c r="D676" s="107"/>
      <c r="E676" s="145"/>
      <c r="F676" s="145"/>
      <c r="G676" s="145"/>
      <c r="H676" s="145"/>
      <c r="I676" s="145"/>
      <c r="J676" s="145"/>
      <c r="K676" s="43"/>
      <c r="L676" s="43"/>
      <c r="M676" s="43"/>
      <c r="N676" s="43"/>
      <c r="O676" s="43"/>
      <c r="P676" s="43"/>
      <c r="Q676" s="43"/>
      <c r="R676" s="43"/>
      <c r="S676" s="43"/>
      <c r="T676" s="43"/>
      <c r="U676" s="43"/>
      <c r="V676" s="43"/>
      <c r="W676" s="43"/>
      <c r="X676" s="43"/>
      <c r="Y676" s="43"/>
      <c r="Z676" s="43"/>
      <c r="AA676" s="43"/>
      <c r="AB676" s="43"/>
      <c r="AC676" s="43"/>
      <c r="AD676" s="43"/>
      <c r="AE676" s="43"/>
      <c r="AF676" s="43"/>
      <c r="AG676" s="43"/>
      <c r="AH676" s="43"/>
      <c r="AI676" s="43"/>
      <c r="AJ676" s="43"/>
      <c r="AK676" s="43"/>
      <c r="AL676" s="43"/>
      <c r="AM676" s="43"/>
      <c r="AN676" s="43"/>
      <c r="AO676" s="43"/>
      <c r="AP676" s="43"/>
      <c r="AQ676" s="43"/>
      <c r="AR676" s="43"/>
      <c r="AS676" s="43"/>
      <c r="AT676" s="43"/>
    </row>
    <row r="677" spans="1:46" ht="12.75" customHeight="1" x14ac:dyDescent="0.2">
      <c r="A677" s="43"/>
      <c r="B677" s="43"/>
      <c r="C677" s="43"/>
      <c r="D677" s="107"/>
      <c r="E677" s="145"/>
      <c r="F677" s="145"/>
      <c r="G677" s="145"/>
      <c r="H677" s="145"/>
      <c r="I677" s="145"/>
      <c r="J677" s="145"/>
      <c r="K677" s="43"/>
      <c r="L677" s="43"/>
      <c r="M677" s="43"/>
      <c r="N677" s="43"/>
      <c r="O677" s="43"/>
      <c r="P677" s="43"/>
      <c r="Q677" s="43"/>
      <c r="R677" s="43"/>
      <c r="S677" s="43"/>
      <c r="T677" s="43"/>
      <c r="U677" s="43"/>
      <c r="V677" s="43"/>
      <c r="W677" s="43"/>
      <c r="X677" s="43"/>
      <c r="Y677" s="43"/>
      <c r="Z677" s="43"/>
      <c r="AA677" s="43"/>
      <c r="AB677" s="43"/>
      <c r="AC677" s="43"/>
      <c r="AD677" s="43"/>
      <c r="AE677" s="43"/>
      <c r="AF677" s="43"/>
      <c r="AG677" s="43"/>
      <c r="AH677" s="43"/>
      <c r="AI677" s="43"/>
      <c r="AJ677" s="43"/>
      <c r="AK677" s="43"/>
      <c r="AL677" s="43"/>
      <c r="AM677" s="43"/>
      <c r="AN677" s="43"/>
      <c r="AO677" s="43"/>
      <c r="AP677" s="43"/>
      <c r="AQ677" s="43"/>
      <c r="AR677" s="43"/>
      <c r="AS677" s="43"/>
      <c r="AT677" s="43"/>
    </row>
    <row r="678" spans="1:46" ht="12.75" customHeight="1" x14ac:dyDescent="0.2">
      <c r="A678" s="43"/>
      <c r="B678" s="43"/>
      <c r="C678" s="43"/>
      <c r="D678" s="107"/>
      <c r="E678" s="145"/>
      <c r="F678" s="145"/>
      <c r="G678" s="145"/>
      <c r="H678" s="145"/>
      <c r="I678" s="145"/>
      <c r="J678" s="145"/>
      <c r="K678" s="43"/>
      <c r="L678" s="43"/>
      <c r="M678" s="43"/>
      <c r="N678" s="43"/>
      <c r="O678" s="43"/>
      <c r="P678" s="43"/>
      <c r="Q678" s="43"/>
      <c r="R678" s="43"/>
      <c r="S678" s="43"/>
      <c r="T678" s="43"/>
      <c r="U678" s="43"/>
      <c r="V678" s="43"/>
      <c r="W678" s="43"/>
      <c r="X678" s="43"/>
      <c r="Y678" s="43"/>
      <c r="Z678" s="43"/>
      <c r="AA678" s="43"/>
      <c r="AB678" s="43"/>
      <c r="AC678" s="43"/>
      <c r="AD678" s="43"/>
      <c r="AE678" s="43"/>
      <c r="AF678" s="43"/>
      <c r="AG678" s="43"/>
      <c r="AH678" s="43"/>
      <c r="AI678" s="43"/>
      <c r="AJ678" s="43"/>
      <c r="AK678" s="43"/>
      <c r="AL678" s="43"/>
      <c r="AM678" s="43"/>
      <c r="AN678" s="43"/>
      <c r="AO678" s="43"/>
      <c r="AP678" s="43"/>
      <c r="AQ678" s="43"/>
      <c r="AR678" s="43"/>
      <c r="AS678" s="43"/>
      <c r="AT678" s="43"/>
    </row>
    <row r="679" spans="1:46" ht="12.75" customHeight="1" x14ac:dyDescent="0.2">
      <c r="A679" s="43"/>
      <c r="B679" s="43"/>
      <c r="C679" s="43"/>
      <c r="D679" s="107"/>
      <c r="E679" s="145"/>
      <c r="F679" s="145"/>
      <c r="G679" s="145"/>
      <c r="H679" s="145"/>
      <c r="I679" s="145"/>
      <c r="J679" s="145"/>
      <c r="K679" s="43"/>
      <c r="L679" s="43"/>
      <c r="M679" s="43"/>
      <c r="N679" s="43"/>
      <c r="O679" s="43"/>
      <c r="P679" s="43"/>
      <c r="Q679" s="43"/>
      <c r="R679" s="43"/>
      <c r="S679" s="43"/>
      <c r="T679" s="43"/>
      <c r="U679" s="43"/>
      <c r="V679" s="43"/>
      <c r="W679" s="43"/>
      <c r="X679" s="43"/>
      <c r="Y679" s="43"/>
      <c r="Z679" s="43"/>
      <c r="AA679" s="43"/>
      <c r="AB679" s="43"/>
      <c r="AC679" s="43"/>
      <c r="AD679" s="43"/>
      <c r="AE679" s="43"/>
      <c r="AF679" s="43"/>
      <c r="AG679" s="43"/>
      <c r="AH679" s="43"/>
      <c r="AI679" s="43"/>
      <c r="AJ679" s="43"/>
      <c r="AK679" s="43"/>
      <c r="AL679" s="43"/>
      <c r="AM679" s="43"/>
      <c r="AN679" s="43"/>
      <c r="AO679" s="43"/>
      <c r="AP679" s="43"/>
      <c r="AQ679" s="43"/>
      <c r="AR679" s="43"/>
      <c r="AS679" s="43"/>
      <c r="AT679" s="43"/>
    </row>
    <row r="680" spans="1:46" ht="12.75" customHeight="1" x14ac:dyDescent="0.2">
      <c r="A680" s="43"/>
      <c r="B680" s="43"/>
      <c r="C680" s="43"/>
      <c r="D680" s="107"/>
      <c r="E680" s="145"/>
      <c r="F680" s="145"/>
      <c r="G680" s="145"/>
      <c r="H680" s="145"/>
      <c r="I680" s="145"/>
      <c r="J680" s="145"/>
      <c r="K680" s="43"/>
      <c r="L680" s="43"/>
      <c r="M680" s="43"/>
      <c r="N680" s="43"/>
      <c r="O680" s="43"/>
      <c r="P680" s="43"/>
      <c r="Q680" s="43"/>
      <c r="R680" s="43"/>
      <c r="S680" s="43"/>
      <c r="T680" s="43"/>
      <c r="U680" s="43"/>
      <c r="V680" s="43"/>
      <c r="W680" s="43"/>
      <c r="X680" s="43"/>
      <c r="Y680" s="43"/>
      <c r="Z680" s="43"/>
      <c r="AA680" s="43"/>
      <c r="AB680" s="43"/>
      <c r="AC680" s="43"/>
      <c r="AD680" s="43"/>
      <c r="AE680" s="43"/>
      <c r="AF680" s="43"/>
      <c r="AG680" s="43"/>
      <c r="AH680" s="43"/>
      <c r="AI680" s="43"/>
      <c r="AJ680" s="43"/>
      <c r="AK680" s="43"/>
      <c r="AL680" s="43"/>
      <c r="AM680" s="43"/>
      <c r="AN680" s="43"/>
      <c r="AO680" s="43"/>
      <c r="AP680" s="43"/>
      <c r="AQ680" s="43"/>
      <c r="AR680" s="43"/>
      <c r="AS680" s="43"/>
      <c r="AT680" s="43"/>
    </row>
    <row r="681" spans="1:46" ht="12.75" customHeight="1" x14ac:dyDescent="0.2">
      <c r="A681" s="43"/>
      <c r="B681" s="43"/>
      <c r="C681" s="43"/>
      <c r="D681" s="107"/>
      <c r="E681" s="145"/>
      <c r="F681" s="145"/>
      <c r="G681" s="145"/>
      <c r="H681" s="145"/>
      <c r="I681" s="145"/>
      <c r="J681" s="145"/>
      <c r="K681" s="43"/>
      <c r="L681" s="43"/>
      <c r="M681" s="43"/>
      <c r="N681" s="43"/>
      <c r="O681" s="43"/>
      <c r="P681" s="43"/>
      <c r="Q681" s="43"/>
      <c r="R681" s="43"/>
      <c r="S681" s="43"/>
      <c r="T681" s="43"/>
      <c r="U681" s="43"/>
      <c r="V681" s="43"/>
      <c r="W681" s="43"/>
      <c r="X681" s="43"/>
      <c r="Y681" s="43"/>
      <c r="Z681" s="43"/>
      <c r="AA681" s="43"/>
      <c r="AB681" s="43"/>
      <c r="AC681" s="43"/>
      <c r="AD681" s="43"/>
      <c r="AE681" s="43"/>
      <c r="AF681" s="43"/>
      <c r="AG681" s="43"/>
      <c r="AH681" s="43"/>
      <c r="AI681" s="43"/>
      <c r="AJ681" s="43"/>
      <c r="AK681" s="43"/>
      <c r="AL681" s="43"/>
      <c r="AM681" s="43"/>
      <c r="AN681" s="43"/>
      <c r="AO681" s="43"/>
      <c r="AP681" s="43"/>
      <c r="AQ681" s="43"/>
      <c r="AR681" s="43"/>
      <c r="AS681" s="43"/>
      <c r="AT681" s="43"/>
    </row>
    <row r="682" spans="1:46" ht="12.75" customHeight="1" x14ac:dyDescent="0.2">
      <c r="A682" s="43"/>
      <c r="B682" s="43"/>
      <c r="C682" s="43"/>
      <c r="D682" s="107"/>
      <c r="E682" s="145"/>
      <c r="F682" s="145"/>
      <c r="G682" s="145"/>
      <c r="H682" s="145"/>
      <c r="I682" s="145"/>
      <c r="J682" s="145"/>
      <c r="K682" s="43"/>
      <c r="L682" s="43"/>
      <c r="M682" s="43"/>
      <c r="N682" s="43"/>
      <c r="O682" s="43"/>
      <c r="P682" s="43"/>
      <c r="Q682" s="43"/>
      <c r="R682" s="43"/>
      <c r="S682" s="43"/>
      <c r="T682" s="43"/>
      <c r="U682" s="43"/>
      <c r="V682" s="43"/>
      <c r="W682" s="43"/>
      <c r="X682" s="43"/>
      <c r="Y682" s="43"/>
      <c r="Z682" s="43"/>
      <c r="AA682" s="43"/>
      <c r="AB682" s="43"/>
      <c r="AC682" s="43"/>
      <c r="AD682" s="43"/>
      <c r="AE682" s="43"/>
      <c r="AF682" s="43"/>
      <c r="AG682" s="43"/>
      <c r="AH682" s="43"/>
      <c r="AI682" s="43"/>
      <c r="AJ682" s="43"/>
      <c r="AK682" s="43"/>
      <c r="AL682" s="43"/>
      <c r="AM682" s="43"/>
      <c r="AN682" s="43"/>
      <c r="AO682" s="43"/>
      <c r="AP682" s="43"/>
      <c r="AQ682" s="43"/>
      <c r="AR682" s="43"/>
      <c r="AS682" s="43"/>
      <c r="AT682" s="43"/>
    </row>
    <row r="683" spans="1:46" ht="12.75" customHeight="1" x14ac:dyDescent="0.2">
      <c r="A683" s="43"/>
      <c r="B683" s="43"/>
      <c r="C683" s="43"/>
      <c r="D683" s="107"/>
      <c r="E683" s="145"/>
      <c r="F683" s="145"/>
      <c r="G683" s="145"/>
      <c r="H683" s="145"/>
      <c r="I683" s="145"/>
      <c r="J683" s="145"/>
      <c r="K683" s="43"/>
      <c r="L683" s="43"/>
      <c r="M683" s="43"/>
      <c r="N683" s="43"/>
      <c r="O683" s="43"/>
      <c r="P683" s="43"/>
      <c r="Q683" s="43"/>
      <c r="R683" s="43"/>
      <c r="S683" s="43"/>
      <c r="T683" s="43"/>
      <c r="U683" s="43"/>
      <c r="V683" s="43"/>
      <c r="W683" s="43"/>
      <c r="X683" s="43"/>
      <c r="Y683" s="43"/>
      <c r="Z683" s="43"/>
      <c r="AA683" s="43"/>
      <c r="AB683" s="43"/>
      <c r="AC683" s="43"/>
      <c r="AD683" s="43"/>
      <c r="AE683" s="43"/>
      <c r="AF683" s="43"/>
      <c r="AG683" s="43"/>
      <c r="AH683" s="43"/>
      <c r="AI683" s="43"/>
      <c r="AJ683" s="43"/>
      <c r="AK683" s="43"/>
      <c r="AL683" s="43"/>
      <c r="AM683" s="43"/>
      <c r="AN683" s="43"/>
      <c r="AO683" s="43"/>
      <c r="AP683" s="43"/>
      <c r="AQ683" s="43"/>
      <c r="AR683" s="43"/>
      <c r="AS683" s="43"/>
      <c r="AT683" s="43"/>
    </row>
    <row r="684" spans="1:46" ht="12.75" customHeight="1" x14ac:dyDescent="0.2">
      <c r="A684" s="43"/>
      <c r="B684" s="43"/>
      <c r="C684" s="43"/>
      <c r="D684" s="107"/>
      <c r="E684" s="145"/>
      <c r="F684" s="145"/>
      <c r="G684" s="145"/>
      <c r="H684" s="145"/>
      <c r="I684" s="145"/>
      <c r="J684" s="145"/>
      <c r="K684" s="43"/>
      <c r="L684" s="43"/>
      <c r="M684" s="43"/>
      <c r="N684" s="43"/>
      <c r="O684" s="43"/>
      <c r="P684" s="43"/>
      <c r="Q684" s="43"/>
      <c r="R684" s="43"/>
      <c r="S684" s="43"/>
      <c r="T684" s="43"/>
      <c r="U684" s="43"/>
      <c r="V684" s="43"/>
      <c r="W684" s="43"/>
      <c r="X684" s="43"/>
      <c r="Y684" s="43"/>
      <c r="Z684" s="43"/>
      <c r="AA684" s="43"/>
      <c r="AB684" s="43"/>
      <c r="AC684" s="43"/>
      <c r="AD684" s="43"/>
      <c r="AE684" s="43"/>
      <c r="AF684" s="43"/>
      <c r="AG684" s="43"/>
      <c r="AH684" s="43"/>
      <c r="AI684" s="43"/>
      <c r="AJ684" s="43"/>
      <c r="AK684" s="43"/>
      <c r="AL684" s="43"/>
      <c r="AM684" s="43"/>
      <c r="AN684" s="43"/>
      <c r="AO684" s="43"/>
      <c r="AP684" s="43"/>
      <c r="AQ684" s="43"/>
      <c r="AR684" s="43"/>
      <c r="AS684" s="43"/>
      <c r="AT684" s="43"/>
    </row>
    <row r="685" spans="1:46" ht="12.75" customHeight="1" x14ac:dyDescent="0.2">
      <c r="A685" s="43"/>
      <c r="B685" s="43"/>
      <c r="C685" s="43"/>
      <c r="D685" s="107"/>
      <c r="E685" s="145"/>
      <c r="F685" s="145"/>
      <c r="G685" s="145"/>
      <c r="H685" s="145"/>
      <c r="I685" s="145"/>
      <c r="J685" s="145"/>
      <c r="K685" s="43"/>
      <c r="L685" s="43"/>
      <c r="M685" s="43"/>
      <c r="N685" s="43"/>
      <c r="O685" s="43"/>
      <c r="P685" s="43"/>
      <c r="Q685" s="43"/>
      <c r="R685" s="43"/>
      <c r="S685" s="43"/>
      <c r="T685" s="43"/>
      <c r="U685" s="43"/>
      <c r="V685" s="43"/>
      <c r="W685" s="43"/>
      <c r="X685" s="43"/>
      <c r="Y685" s="43"/>
      <c r="Z685" s="43"/>
      <c r="AA685" s="43"/>
      <c r="AB685" s="43"/>
      <c r="AC685" s="43"/>
      <c r="AD685" s="43"/>
      <c r="AE685" s="43"/>
      <c r="AF685" s="43"/>
      <c r="AG685" s="43"/>
      <c r="AH685" s="43"/>
      <c r="AI685" s="43"/>
      <c r="AJ685" s="43"/>
      <c r="AK685" s="43"/>
      <c r="AL685" s="43"/>
      <c r="AM685" s="43"/>
      <c r="AN685" s="43"/>
      <c r="AO685" s="43"/>
      <c r="AP685" s="43"/>
      <c r="AQ685" s="43"/>
      <c r="AR685" s="43"/>
      <c r="AS685" s="43"/>
      <c r="AT685" s="43"/>
    </row>
    <row r="686" spans="1:46" ht="12.75" customHeight="1" x14ac:dyDescent="0.2">
      <c r="A686" s="43"/>
      <c r="B686" s="43"/>
      <c r="C686" s="43"/>
      <c r="D686" s="107"/>
      <c r="E686" s="145"/>
      <c r="F686" s="145"/>
      <c r="G686" s="145"/>
      <c r="H686" s="145"/>
      <c r="I686" s="145"/>
      <c r="J686" s="145"/>
      <c r="K686" s="43"/>
      <c r="L686" s="43"/>
      <c r="M686" s="43"/>
      <c r="N686" s="43"/>
      <c r="O686" s="43"/>
      <c r="P686" s="43"/>
      <c r="Q686" s="43"/>
      <c r="R686" s="43"/>
      <c r="S686" s="43"/>
      <c r="T686" s="43"/>
      <c r="U686" s="43"/>
      <c r="V686" s="43"/>
      <c r="W686" s="43"/>
      <c r="X686" s="43"/>
      <c r="Y686" s="43"/>
      <c r="Z686" s="43"/>
      <c r="AA686" s="43"/>
      <c r="AB686" s="43"/>
      <c r="AC686" s="43"/>
      <c r="AD686" s="43"/>
      <c r="AE686" s="43"/>
      <c r="AF686" s="43"/>
      <c r="AG686" s="43"/>
      <c r="AH686" s="43"/>
      <c r="AI686" s="43"/>
      <c r="AJ686" s="43"/>
      <c r="AK686" s="43"/>
      <c r="AL686" s="43"/>
      <c r="AM686" s="43"/>
      <c r="AN686" s="43"/>
      <c r="AO686" s="43"/>
      <c r="AP686" s="43"/>
      <c r="AQ686" s="43"/>
      <c r="AR686" s="43"/>
      <c r="AS686" s="43"/>
      <c r="AT686" s="43"/>
    </row>
    <row r="687" spans="1:46" ht="12.75" customHeight="1" x14ac:dyDescent="0.2">
      <c r="A687" s="43"/>
      <c r="B687" s="43"/>
      <c r="C687" s="43"/>
      <c r="D687" s="107"/>
      <c r="E687" s="145"/>
      <c r="F687" s="145"/>
      <c r="G687" s="145"/>
      <c r="H687" s="145"/>
      <c r="I687" s="145"/>
      <c r="J687" s="145"/>
      <c r="K687" s="43"/>
      <c r="L687" s="43"/>
      <c r="M687" s="43"/>
      <c r="N687" s="43"/>
      <c r="O687" s="43"/>
      <c r="P687" s="43"/>
      <c r="Q687" s="43"/>
      <c r="R687" s="43"/>
      <c r="S687" s="43"/>
      <c r="T687" s="43"/>
      <c r="U687" s="43"/>
      <c r="V687" s="43"/>
      <c r="W687" s="43"/>
      <c r="X687" s="43"/>
      <c r="Y687" s="43"/>
      <c r="Z687" s="43"/>
      <c r="AA687" s="43"/>
      <c r="AB687" s="43"/>
      <c r="AC687" s="43"/>
      <c r="AD687" s="43"/>
      <c r="AE687" s="43"/>
      <c r="AF687" s="43"/>
      <c r="AG687" s="43"/>
      <c r="AH687" s="43"/>
      <c r="AI687" s="43"/>
      <c r="AJ687" s="43"/>
      <c r="AK687" s="43"/>
      <c r="AL687" s="43"/>
      <c r="AM687" s="43"/>
      <c r="AN687" s="43"/>
      <c r="AO687" s="43"/>
      <c r="AP687" s="43"/>
      <c r="AQ687" s="43"/>
      <c r="AR687" s="43"/>
      <c r="AS687" s="43"/>
      <c r="AT687" s="43"/>
    </row>
    <row r="688" spans="1:46" ht="12.75" customHeight="1" x14ac:dyDescent="0.2">
      <c r="A688" s="43"/>
      <c r="B688" s="43"/>
      <c r="C688" s="43"/>
      <c r="D688" s="107"/>
      <c r="E688" s="145"/>
      <c r="F688" s="145"/>
      <c r="G688" s="145"/>
      <c r="H688" s="145"/>
      <c r="I688" s="145"/>
      <c r="J688" s="145"/>
      <c r="K688" s="43"/>
      <c r="L688" s="43"/>
      <c r="M688" s="43"/>
      <c r="N688" s="43"/>
      <c r="O688" s="43"/>
      <c r="P688" s="43"/>
      <c r="Q688" s="43"/>
      <c r="R688" s="43"/>
      <c r="S688" s="43"/>
      <c r="T688" s="43"/>
      <c r="U688" s="43"/>
      <c r="V688" s="43"/>
      <c r="W688" s="43"/>
      <c r="X688" s="43"/>
      <c r="Y688" s="43"/>
      <c r="Z688" s="43"/>
      <c r="AA688" s="43"/>
      <c r="AB688" s="43"/>
      <c r="AC688" s="43"/>
      <c r="AD688" s="43"/>
      <c r="AE688" s="43"/>
      <c r="AF688" s="43"/>
      <c r="AG688" s="43"/>
      <c r="AH688" s="43"/>
      <c r="AI688" s="43"/>
      <c r="AJ688" s="43"/>
      <c r="AK688" s="43"/>
      <c r="AL688" s="43"/>
      <c r="AM688" s="43"/>
      <c r="AN688" s="43"/>
      <c r="AO688" s="43"/>
      <c r="AP688" s="43"/>
      <c r="AQ688" s="43"/>
      <c r="AR688" s="43"/>
      <c r="AS688" s="43"/>
      <c r="AT688" s="43"/>
    </row>
    <row r="689" spans="1:46" ht="12.75" customHeight="1" x14ac:dyDescent="0.2">
      <c r="A689" s="43"/>
      <c r="B689" s="43"/>
      <c r="C689" s="43"/>
      <c r="D689" s="107"/>
      <c r="E689" s="145"/>
      <c r="F689" s="145"/>
      <c r="G689" s="145"/>
      <c r="H689" s="145"/>
      <c r="I689" s="145"/>
      <c r="J689" s="145"/>
      <c r="K689" s="43"/>
      <c r="L689" s="43"/>
      <c r="M689" s="43"/>
      <c r="N689" s="43"/>
      <c r="O689" s="43"/>
      <c r="P689" s="43"/>
      <c r="Q689" s="43"/>
      <c r="R689" s="43"/>
      <c r="S689" s="43"/>
      <c r="T689" s="43"/>
      <c r="U689" s="43"/>
      <c r="V689" s="43"/>
      <c r="W689" s="43"/>
      <c r="X689" s="43"/>
      <c r="Y689" s="43"/>
      <c r="Z689" s="43"/>
      <c r="AA689" s="43"/>
      <c r="AB689" s="43"/>
      <c r="AC689" s="43"/>
      <c r="AD689" s="43"/>
      <c r="AE689" s="43"/>
      <c r="AF689" s="43"/>
      <c r="AG689" s="43"/>
      <c r="AH689" s="43"/>
      <c r="AI689" s="43"/>
      <c r="AJ689" s="43"/>
      <c r="AK689" s="43"/>
      <c r="AL689" s="43"/>
      <c r="AM689" s="43"/>
      <c r="AN689" s="43"/>
      <c r="AO689" s="43"/>
      <c r="AP689" s="43"/>
      <c r="AQ689" s="43"/>
      <c r="AR689" s="43"/>
      <c r="AS689" s="43"/>
      <c r="AT689" s="43"/>
    </row>
    <row r="690" spans="1:46" ht="12.75" customHeight="1" x14ac:dyDescent="0.2">
      <c r="A690" s="43"/>
      <c r="B690" s="43"/>
      <c r="C690" s="43"/>
      <c r="D690" s="107"/>
      <c r="E690" s="145"/>
      <c r="F690" s="145"/>
      <c r="G690" s="145"/>
      <c r="H690" s="145"/>
      <c r="I690" s="145"/>
      <c r="J690" s="145"/>
      <c r="K690" s="43"/>
      <c r="L690" s="43"/>
      <c r="M690" s="43"/>
      <c r="N690" s="43"/>
      <c r="O690" s="43"/>
      <c r="P690" s="43"/>
      <c r="Q690" s="43"/>
      <c r="R690" s="43"/>
      <c r="S690" s="43"/>
      <c r="T690" s="43"/>
      <c r="U690" s="43"/>
      <c r="V690" s="43"/>
      <c r="W690" s="43"/>
      <c r="X690" s="43"/>
      <c r="Y690" s="43"/>
      <c r="Z690" s="43"/>
      <c r="AA690" s="43"/>
      <c r="AB690" s="43"/>
      <c r="AC690" s="43"/>
      <c r="AD690" s="43"/>
      <c r="AE690" s="43"/>
      <c r="AF690" s="43"/>
      <c r="AG690" s="43"/>
      <c r="AH690" s="43"/>
      <c r="AI690" s="43"/>
      <c r="AJ690" s="43"/>
      <c r="AK690" s="43"/>
      <c r="AL690" s="43"/>
      <c r="AM690" s="43"/>
      <c r="AN690" s="43"/>
      <c r="AO690" s="43"/>
      <c r="AP690" s="43"/>
      <c r="AQ690" s="43"/>
      <c r="AR690" s="43"/>
      <c r="AS690" s="43"/>
      <c r="AT690" s="43"/>
    </row>
    <row r="691" spans="1:46" ht="12.75" customHeight="1" x14ac:dyDescent="0.2">
      <c r="A691" s="43"/>
      <c r="B691" s="43"/>
      <c r="C691" s="43"/>
      <c r="D691" s="107"/>
      <c r="E691" s="145"/>
      <c r="F691" s="145"/>
      <c r="G691" s="145"/>
      <c r="H691" s="145"/>
      <c r="I691" s="145"/>
      <c r="J691" s="145"/>
      <c r="K691" s="43"/>
      <c r="L691" s="43"/>
      <c r="M691" s="43"/>
      <c r="N691" s="43"/>
      <c r="O691" s="43"/>
      <c r="P691" s="43"/>
      <c r="Q691" s="43"/>
      <c r="R691" s="43"/>
      <c r="S691" s="43"/>
      <c r="T691" s="43"/>
      <c r="U691" s="43"/>
      <c r="V691" s="43"/>
      <c r="W691" s="43"/>
      <c r="X691" s="43"/>
      <c r="Y691" s="43"/>
      <c r="Z691" s="43"/>
      <c r="AA691" s="43"/>
      <c r="AB691" s="43"/>
      <c r="AC691" s="43"/>
      <c r="AD691" s="43"/>
      <c r="AE691" s="43"/>
      <c r="AF691" s="43"/>
      <c r="AG691" s="43"/>
      <c r="AH691" s="43"/>
      <c r="AI691" s="43"/>
      <c r="AJ691" s="43"/>
      <c r="AK691" s="43"/>
      <c r="AL691" s="43"/>
      <c r="AM691" s="43"/>
      <c r="AN691" s="43"/>
      <c r="AO691" s="43"/>
      <c r="AP691" s="43"/>
      <c r="AQ691" s="43"/>
      <c r="AR691" s="43"/>
      <c r="AS691" s="43"/>
      <c r="AT691" s="43"/>
    </row>
    <row r="692" spans="1:46" ht="12.75" customHeight="1" x14ac:dyDescent="0.2">
      <c r="A692" s="43"/>
      <c r="B692" s="43"/>
      <c r="C692" s="43"/>
      <c r="D692" s="107"/>
      <c r="E692" s="145"/>
      <c r="F692" s="145"/>
      <c r="G692" s="145"/>
      <c r="H692" s="145"/>
      <c r="I692" s="145"/>
      <c r="J692" s="145"/>
      <c r="K692" s="43"/>
      <c r="L692" s="43"/>
      <c r="M692" s="43"/>
      <c r="N692" s="43"/>
      <c r="O692" s="43"/>
      <c r="P692" s="43"/>
      <c r="Q692" s="43"/>
      <c r="R692" s="43"/>
      <c r="S692" s="43"/>
      <c r="T692" s="43"/>
      <c r="U692" s="43"/>
      <c r="V692" s="43"/>
      <c r="W692" s="43"/>
      <c r="X692" s="43"/>
      <c r="Y692" s="43"/>
      <c r="Z692" s="43"/>
      <c r="AA692" s="43"/>
      <c r="AB692" s="43"/>
      <c r="AC692" s="43"/>
      <c r="AD692" s="43"/>
      <c r="AE692" s="43"/>
      <c r="AF692" s="43"/>
      <c r="AG692" s="43"/>
      <c r="AH692" s="43"/>
      <c r="AI692" s="43"/>
      <c r="AJ692" s="43"/>
      <c r="AK692" s="43"/>
      <c r="AL692" s="43"/>
      <c r="AM692" s="43"/>
      <c r="AN692" s="43"/>
      <c r="AO692" s="43"/>
      <c r="AP692" s="43"/>
      <c r="AQ692" s="43"/>
      <c r="AR692" s="43"/>
      <c r="AS692" s="43"/>
      <c r="AT692" s="43"/>
    </row>
    <row r="693" spans="1:46" ht="12.75" customHeight="1" x14ac:dyDescent="0.2">
      <c r="A693" s="43"/>
      <c r="B693" s="43"/>
      <c r="C693" s="43"/>
      <c r="D693" s="107"/>
      <c r="E693" s="145"/>
      <c r="F693" s="145"/>
      <c r="G693" s="145"/>
      <c r="H693" s="145"/>
      <c r="I693" s="145"/>
      <c r="J693" s="145"/>
      <c r="K693" s="43"/>
      <c r="L693" s="43"/>
      <c r="M693" s="43"/>
      <c r="N693" s="43"/>
      <c r="O693" s="43"/>
      <c r="P693" s="43"/>
      <c r="Q693" s="43"/>
      <c r="R693" s="43"/>
      <c r="S693" s="43"/>
      <c r="T693" s="43"/>
      <c r="U693" s="43"/>
      <c r="V693" s="43"/>
      <c r="W693" s="43"/>
      <c r="X693" s="43"/>
      <c r="Y693" s="43"/>
      <c r="Z693" s="43"/>
      <c r="AA693" s="43"/>
      <c r="AB693" s="43"/>
      <c r="AC693" s="43"/>
      <c r="AD693" s="43"/>
      <c r="AE693" s="43"/>
      <c r="AF693" s="43"/>
      <c r="AG693" s="43"/>
      <c r="AH693" s="43"/>
      <c r="AI693" s="43"/>
      <c r="AJ693" s="43"/>
      <c r="AK693" s="43"/>
      <c r="AL693" s="43"/>
      <c r="AM693" s="43"/>
      <c r="AN693" s="43"/>
      <c r="AO693" s="43"/>
      <c r="AP693" s="43"/>
      <c r="AQ693" s="43"/>
      <c r="AR693" s="43"/>
      <c r="AS693" s="43"/>
      <c r="AT693" s="43"/>
    </row>
    <row r="694" spans="1:46" ht="12.75" customHeight="1" x14ac:dyDescent="0.2">
      <c r="A694" s="43"/>
      <c r="B694" s="43"/>
      <c r="C694" s="43"/>
      <c r="D694" s="107"/>
      <c r="E694" s="145"/>
      <c r="F694" s="145"/>
      <c r="G694" s="145"/>
      <c r="H694" s="145"/>
      <c r="I694" s="145"/>
      <c r="J694" s="145"/>
      <c r="K694" s="43"/>
      <c r="L694" s="43"/>
      <c r="M694" s="43"/>
      <c r="N694" s="43"/>
      <c r="O694" s="43"/>
      <c r="P694" s="43"/>
      <c r="Q694" s="43"/>
      <c r="R694" s="43"/>
      <c r="S694" s="43"/>
      <c r="T694" s="43"/>
      <c r="U694" s="43"/>
      <c r="V694" s="43"/>
      <c r="W694" s="43"/>
      <c r="X694" s="43"/>
      <c r="Y694" s="43"/>
      <c r="Z694" s="43"/>
      <c r="AA694" s="43"/>
      <c r="AB694" s="43"/>
      <c r="AC694" s="43"/>
      <c r="AD694" s="43"/>
      <c r="AE694" s="43"/>
      <c r="AF694" s="43"/>
      <c r="AG694" s="43"/>
      <c r="AH694" s="43"/>
      <c r="AI694" s="43"/>
      <c r="AJ694" s="43"/>
      <c r="AK694" s="43"/>
      <c r="AL694" s="43"/>
      <c r="AM694" s="43"/>
      <c r="AN694" s="43"/>
      <c r="AO694" s="43"/>
      <c r="AP694" s="43"/>
      <c r="AQ694" s="43"/>
      <c r="AR694" s="43"/>
      <c r="AS694" s="43"/>
      <c r="AT694" s="43"/>
    </row>
    <row r="695" spans="1:46" ht="12.75" customHeight="1" x14ac:dyDescent="0.2">
      <c r="A695" s="43"/>
      <c r="B695" s="43"/>
      <c r="C695" s="43"/>
      <c r="D695" s="107"/>
      <c r="E695" s="145"/>
      <c r="F695" s="145"/>
      <c r="G695" s="145"/>
      <c r="H695" s="145"/>
      <c r="I695" s="145"/>
      <c r="J695" s="145"/>
      <c r="K695" s="43"/>
      <c r="L695" s="43"/>
      <c r="M695" s="43"/>
      <c r="N695" s="43"/>
      <c r="O695" s="43"/>
      <c r="P695" s="43"/>
      <c r="Q695" s="43"/>
      <c r="R695" s="43"/>
      <c r="S695" s="43"/>
      <c r="T695" s="43"/>
      <c r="U695" s="43"/>
      <c r="V695" s="43"/>
      <c r="W695" s="43"/>
      <c r="X695" s="43"/>
      <c r="Y695" s="43"/>
      <c r="Z695" s="43"/>
      <c r="AA695" s="43"/>
      <c r="AB695" s="43"/>
      <c r="AC695" s="43"/>
      <c r="AD695" s="43"/>
      <c r="AE695" s="43"/>
      <c r="AF695" s="43"/>
      <c r="AG695" s="43"/>
      <c r="AH695" s="43"/>
      <c r="AI695" s="43"/>
      <c r="AJ695" s="43"/>
      <c r="AK695" s="43"/>
      <c r="AL695" s="43"/>
      <c r="AM695" s="43"/>
      <c r="AN695" s="43"/>
      <c r="AO695" s="43"/>
      <c r="AP695" s="43"/>
      <c r="AQ695" s="43"/>
      <c r="AR695" s="43"/>
      <c r="AS695" s="43"/>
      <c r="AT695" s="43"/>
    </row>
    <row r="696" spans="1:46" ht="12.75" customHeight="1" x14ac:dyDescent="0.2">
      <c r="A696" s="43"/>
      <c r="B696" s="43"/>
      <c r="C696" s="43"/>
      <c r="D696" s="107"/>
      <c r="E696" s="145"/>
      <c r="F696" s="145"/>
      <c r="G696" s="145"/>
      <c r="H696" s="145"/>
      <c r="I696" s="145"/>
      <c r="J696" s="145"/>
      <c r="K696" s="43"/>
      <c r="L696" s="43"/>
      <c r="M696" s="43"/>
      <c r="N696" s="43"/>
      <c r="O696" s="43"/>
      <c r="P696" s="43"/>
      <c r="Q696" s="43"/>
      <c r="R696" s="43"/>
      <c r="S696" s="43"/>
      <c r="T696" s="43"/>
      <c r="U696" s="43"/>
      <c r="V696" s="43"/>
      <c r="W696" s="43"/>
      <c r="X696" s="43"/>
      <c r="Y696" s="43"/>
      <c r="Z696" s="43"/>
      <c r="AA696" s="43"/>
      <c r="AB696" s="43"/>
      <c r="AC696" s="43"/>
      <c r="AD696" s="43"/>
      <c r="AE696" s="43"/>
      <c r="AF696" s="43"/>
      <c r="AG696" s="43"/>
      <c r="AH696" s="43"/>
      <c r="AI696" s="43"/>
      <c r="AJ696" s="43"/>
      <c r="AK696" s="43"/>
      <c r="AL696" s="43"/>
      <c r="AM696" s="43"/>
      <c r="AN696" s="43"/>
      <c r="AO696" s="43"/>
      <c r="AP696" s="43"/>
      <c r="AQ696" s="43"/>
      <c r="AR696" s="43"/>
      <c r="AS696" s="43"/>
      <c r="AT696" s="43"/>
    </row>
    <row r="697" spans="1:46" ht="12.75" customHeight="1" x14ac:dyDescent="0.2">
      <c r="A697" s="43"/>
      <c r="B697" s="43"/>
      <c r="C697" s="43"/>
      <c r="D697" s="107"/>
      <c r="E697" s="145"/>
      <c r="F697" s="145"/>
      <c r="G697" s="145"/>
      <c r="H697" s="145"/>
      <c r="I697" s="145"/>
      <c r="J697" s="145"/>
      <c r="K697" s="43"/>
      <c r="L697" s="43"/>
      <c r="M697" s="43"/>
      <c r="N697" s="43"/>
      <c r="O697" s="43"/>
      <c r="P697" s="43"/>
      <c r="Q697" s="43"/>
      <c r="R697" s="43"/>
      <c r="S697" s="43"/>
      <c r="T697" s="43"/>
      <c r="U697" s="43"/>
      <c r="V697" s="43"/>
      <c r="W697" s="43"/>
      <c r="X697" s="43"/>
      <c r="Y697" s="43"/>
      <c r="Z697" s="43"/>
      <c r="AA697" s="43"/>
      <c r="AB697" s="43"/>
      <c r="AC697" s="43"/>
      <c r="AD697" s="43"/>
      <c r="AE697" s="43"/>
      <c r="AF697" s="43"/>
      <c r="AG697" s="43"/>
      <c r="AH697" s="43"/>
      <c r="AI697" s="43"/>
      <c r="AJ697" s="43"/>
      <c r="AK697" s="43"/>
      <c r="AL697" s="43"/>
      <c r="AM697" s="43"/>
      <c r="AN697" s="43"/>
      <c r="AO697" s="43"/>
      <c r="AP697" s="43"/>
      <c r="AQ697" s="43"/>
      <c r="AR697" s="43"/>
      <c r="AS697" s="43"/>
      <c r="AT697" s="43"/>
    </row>
    <row r="698" spans="1:46" ht="12.75" customHeight="1" x14ac:dyDescent="0.2">
      <c r="A698" s="43"/>
      <c r="B698" s="43"/>
      <c r="C698" s="43"/>
      <c r="D698" s="107"/>
      <c r="E698" s="145"/>
      <c r="F698" s="145"/>
      <c r="G698" s="145"/>
      <c r="H698" s="145"/>
      <c r="I698" s="145"/>
      <c r="J698" s="145"/>
      <c r="K698" s="43"/>
      <c r="L698" s="43"/>
      <c r="M698" s="43"/>
      <c r="N698" s="43"/>
      <c r="O698" s="43"/>
      <c r="P698" s="43"/>
      <c r="Q698" s="43"/>
      <c r="R698" s="43"/>
      <c r="S698" s="43"/>
      <c r="T698" s="43"/>
      <c r="U698" s="43"/>
      <c r="V698" s="43"/>
      <c r="W698" s="43"/>
      <c r="X698" s="43"/>
      <c r="Y698" s="43"/>
      <c r="Z698" s="43"/>
      <c r="AA698" s="43"/>
      <c r="AB698" s="43"/>
      <c r="AC698" s="43"/>
      <c r="AD698" s="43"/>
      <c r="AE698" s="43"/>
      <c r="AF698" s="43"/>
      <c r="AG698" s="43"/>
      <c r="AH698" s="43"/>
      <c r="AI698" s="43"/>
      <c r="AJ698" s="43"/>
      <c r="AK698" s="43"/>
      <c r="AL698" s="43"/>
      <c r="AM698" s="43"/>
      <c r="AN698" s="43"/>
      <c r="AO698" s="43"/>
      <c r="AP698" s="43"/>
      <c r="AQ698" s="43"/>
      <c r="AR698" s="43"/>
      <c r="AS698" s="43"/>
      <c r="AT698" s="43"/>
    </row>
    <row r="699" spans="1:46" ht="12.75" customHeight="1" x14ac:dyDescent="0.2">
      <c r="A699" s="43"/>
      <c r="B699" s="43"/>
      <c r="C699" s="43"/>
      <c r="D699" s="107"/>
      <c r="E699" s="145"/>
      <c r="F699" s="145"/>
      <c r="G699" s="145"/>
      <c r="H699" s="145"/>
      <c r="I699" s="145"/>
      <c r="J699" s="145"/>
      <c r="K699" s="43"/>
      <c r="L699" s="43"/>
      <c r="M699" s="43"/>
      <c r="N699" s="43"/>
      <c r="O699" s="43"/>
      <c r="P699" s="43"/>
      <c r="Q699" s="43"/>
      <c r="R699" s="43"/>
      <c r="S699" s="43"/>
      <c r="T699" s="43"/>
      <c r="U699" s="43"/>
      <c r="V699" s="43"/>
      <c r="W699" s="43"/>
      <c r="X699" s="43"/>
      <c r="Y699" s="43"/>
      <c r="Z699" s="43"/>
      <c r="AA699" s="43"/>
      <c r="AB699" s="43"/>
      <c r="AC699" s="43"/>
      <c r="AD699" s="43"/>
      <c r="AE699" s="43"/>
      <c r="AF699" s="43"/>
      <c r="AG699" s="43"/>
      <c r="AH699" s="43"/>
      <c r="AI699" s="43"/>
      <c r="AJ699" s="43"/>
      <c r="AK699" s="43"/>
      <c r="AL699" s="43"/>
      <c r="AM699" s="43"/>
      <c r="AN699" s="43"/>
      <c r="AO699" s="43"/>
      <c r="AP699" s="43"/>
      <c r="AQ699" s="43"/>
      <c r="AR699" s="43"/>
      <c r="AS699" s="43"/>
      <c r="AT699" s="43"/>
    </row>
    <row r="700" spans="1:46" ht="12.75" customHeight="1" x14ac:dyDescent="0.2">
      <c r="A700" s="43"/>
      <c r="B700" s="43"/>
      <c r="C700" s="43"/>
      <c r="D700" s="107"/>
      <c r="E700" s="145"/>
      <c r="F700" s="145"/>
      <c r="G700" s="145"/>
      <c r="H700" s="145"/>
      <c r="I700" s="145"/>
      <c r="J700" s="145"/>
      <c r="K700" s="43"/>
      <c r="L700" s="43"/>
      <c r="M700" s="43"/>
      <c r="N700" s="43"/>
      <c r="O700" s="43"/>
      <c r="P700" s="43"/>
      <c r="Q700" s="43"/>
      <c r="R700" s="43"/>
      <c r="S700" s="43"/>
      <c r="T700" s="43"/>
      <c r="U700" s="43"/>
      <c r="V700" s="43"/>
      <c r="W700" s="43"/>
      <c r="X700" s="43"/>
      <c r="Y700" s="43"/>
      <c r="Z700" s="43"/>
      <c r="AA700" s="43"/>
      <c r="AB700" s="43"/>
      <c r="AC700" s="43"/>
      <c r="AD700" s="43"/>
      <c r="AE700" s="43"/>
      <c r="AF700" s="43"/>
      <c r="AG700" s="43"/>
      <c r="AH700" s="43"/>
      <c r="AI700" s="43"/>
      <c r="AJ700" s="43"/>
      <c r="AK700" s="43"/>
      <c r="AL700" s="43"/>
      <c r="AM700" s="43"/>
      <c r="AN700" s="43"/>
      <c r="AO700" s="43"/>
      <c r="AP700" s="43"/>
      <c r="AQ700" s="43"/>
      <c r="AR700" s="43"/>
      <c r="AS700" s="43"/>
      <c r="AT700" s="43"/>
    </row>
    <row r="701" spans="1:46" ht="12.75" customHeight="1" x14ac:dyDescent="0.2">
      <c r="A701" s="43"/>
      <c r="B701" s="43"/>
      <c r="C701" s="43"/>
      <c r="D701" s="107"/>
      <c r="E701" s="145"/>
      <c r="F701" s="145"/>
      <c r="G701" s="145"/>
      <c r="H701" s="145"/>
      <c r="I701" s="145"/>
      <c r="J701" s="145"/>
      <c r="K701" s="43"/>
      <c r="L701" s="43"/>
      <c r="M701" s="43"/>
      <c r="N701" s="43"/>
      <c r="O701" s="43"/>
      <c r="P701" s="43"/>
      <c r="Q701" s="43"/>
      <c r="R701" s="43"/>
      <c r="S701" s="43"/>
      <c r="T701" s="43"/>
      <c r="U701" s="43"/>
      <c r="V701" s="43"/>
      <c r="W701" s="43"/>
      <c r="X701" s="43"/>
      <c r="Y701" s="43"/>
      <c r="Z701" s="43"/>
      <c r="AA701" s="43"/>
      <c r="AB701" s="43"/>
      <c r="AC701" s="43"/>
      <c r="AD701" s="43"/>
      <c r="AE701" s="43"/>
      <c r="AF701" s="43"/>
      <c r="AG701" s="43"/>
      <c r="AH701" s="43"/>
      <c r="AI701" s="43"/>
      <c r="AJ701" s="43"/>
      <c r="AK701" s="43"/>
      <c r="AL701" s="43"/>
      <c r="AM701" s="43"/>
      <c r="AN701" s="43"/>
      <c r="AO701" s="43"/>
      <c r="AP701" s="43"/>
      <c r="AQ701" s="43"/>
      <c r="AR701" s="43"/>
      <c r="AS701" s="43"/>
      <c r="AT701" s="43"/>
    </row>
    <row r="702" spans="1:46" ht="12.75" customHeight="1" x14ac:dyDescent="0.2">
      <c r="A702" s="43"/>
      <c r="B702" s="43"/>
      <c r="C702" s="43"/>
      <c r="D702" s="107"/>
      <c r="E702" s="145"/>
      <c r="F702" s="145"/>
      <c r="G702" s="145"/>
      <c r="H702" s="145"/>
      <c r="I702" s="145"/>
      <c r="J702" s="145"/>
      <c r="K702" s="43"/>
      <c r="L702" s="43"/>
      <c r="M702" s="43"/>
      <c r="N702" s="43"/>
      <c r="O702" s="43"/>
      <c r="P702" s="43"/>
      <c r="Q702" s="43"/>
      <c r="R702" s="43"/>
      <c r="S702" s="43"/>
      <c r="T702" s="43"/>
      <c r="U702" s="43"/>
      <c r="V702" s="43"/>
      <c r="W702" s="43"/>
      <c r="X702" s="43"/>
      <c r="Y702" s="43"/>
      <c r="Z702" s="43"/>
      <c r="AA702" s="43"/>
      <c r="AB702" s="43"/>
      <c r="AC702" s="43"/>
      <c r="AD702" s="43"/>
      <c r="AE702" s="43"/>
      <c r="AF702" s="43"/>
      <c r="AG702" s="43"/>
      <c r="AH702" s="43"/>
      <c r="AI702" s="43"/>
      <c r="AJ702" s="43"/>
      <c r="AK702" s="43"/>
      <c r="AL702" s="43"/>
      <c r="AM702" s="43"/>
      <c r="AN702" s="43"/>
      <c r="AO702" s="43"/>
      <c r="AP702" s="43"/>
      <c r="AQ702" s="43"/>
      <c r="AR702" s="43"/>
      <c r="AS702" s="43"/>
      <c r="AT702" s="43"/>
    </row>
    <row r="703" spans="1:46" ht="12.75" customHeight="1" x14ac:dyDescent="0.2">
      <c r="A703" s="43"/>
      <c r="B703" s="43"/>
      <c r="C703" s="43"/>
      <c r="D703" s="107"/>
      <c r="E703" s="145"/>
      <c r="F703" s="145"/>
      <c r="G703" s="145"/>
      <c r="H703" s="145"/>
      <c r="I703" s="145"/>
      <c r="J703" s="145"/>
      <c r="K703" s="43"/>
      <c r="L703" s="43"/>
      <c r="M703" s="43"/>
      <c r="N703" s="43"/>
      <c r="O703" s="43"/>
      <c r="P703" s="43"/>
      <c r="Q703" s="43"/>
      <c r="R703" s="43"/>
      <c r="S703" s="43"/>
      <c r="T703" s="43"/>
      <c r="U703" s="43"/>
      <c r="V703" s="43"/>
      <c r="W703" s="43"/>
      <c r="X703" s="43"/>
      <c r="Y703" s="43"/>
      <c r="Z703" s="43"/>
      <c r="AA703" s="43"/>
      <c r="AB703" s="43"/>
      <c r="AC703" s="43"/>
      <c r="AD703" s="43"/>
      <c r="AE703" s="43"/>
      <c r="AF703" s="43"/>
      <c r="AG703" s="43"/>
      <c r="AH703" s="43"/>
      <c r="AI703" s="43"/>
      <c r="AJ703" s="43"/>
      <c r="AK703" s="43"/>
      <c r="AL703" s="43"/>
      <c r="AM703" s="43"/>
      <c r="AN703" s="43"/>
      <c r="AO703" s="43"/>
      <c r="AP703" s="43"/>
      <c r="AQ703" s="43"/>
      <c r="AR703" s="43"/>
      <c r="AS703" s="43"/>
      <c r="AT703" s="43"/>
    </row>
    <row r="704" spans="1:46" ht="12.75" customHeight="1" x14ac:dyDescent="0.2">
      <c r="A704" s="43"/>
      <c r="B704" s="43"/>
      <c r="C704" s="43"/>
      <c r="D704" s="107"/>
      <c r="E704" s="145"/>
      <c r="F704" s="145"/>
      <c r="G704" s="145"/>
      <c r="H704" s="145"/>
      <c r="I704" s="145"/>
      <c r="J704" s="145"/>
      <c r="K704" s="43"/>
      <c r="L704" s="43"/>
      <c r="M704" s="43"/>
      <c r="N704" s="43"/>
      <c r="O704" s="43"/>
      <c r="P704" s="43"/>
      <c r="Q704" s="43"/>
      <c r="R704" s="43"/>
      <c r="S704" s="43"/>
      <c r="T704" s="43"/>
      <c r="U704" s="43"/>
      <c r="V704" s="43"/>
      <c r="W704" s="43"/>
      <c r="X704" s="43"/>
      <c r="Y704" s="43"/>
      <c r="Z704" s="43"/>
      <c r="AA704" s="43"/>
      <c r="AB704" s="43"/>
      <c r="AC704" s="43"/>
      <c r="AD704" s="43"/>
      <c r="AE704" s="43"/>
      <c r="AF704" s="43"/>
      <c r="AG704" s="43"/>
      <c r="AH704" s="43"/>
      <c r="AI704" s="43"/>
      <c r="AJ704" s="43"/>
      <c r="AK704" s="43"/>
      <c r="AL704" s="43"/>
      <c r="AM704" s="43"/>
      <c r="AN704" s="43"/>
      <c r="AO704" s="43"/>
      <c r="AP704" s="43"/>
      <c r="AQ704" s="43"/>
      <c r="AR704" s="43"/>
      <c r="AS704" s="43"/>
      <c r="AT704" s="43"/>
    </row>
    <row r="705" spans="1:46" ht="12.75" customHeight="1" x14ac:dyDescent="0.2">
      <c r="A705" s="43"/>
      <c r="B705" s="43"/>
      <c r="C705" s="43"/>
      <c r="D705" s="107"/>
      <c r="E705" s="145"/>
      <c r="F705" s="145"/>
      <c r="G705" s="145"/>
      <c r="H705" s="145"/>
      <c r="I705" s="145"/>
      <c r="J705" s="145"/>
      <c r="K705" s="43"/>
      <c r="L705" s="43"/>
      <c r="M705" s="43"/>
      <c r="N705" s="43"/>
      <c r="O705" s="43"/>
      <c r="P705" s="43"/>
      <c r="Q705" s="43"/>
      <c r="R705" s="43"/>
      <c r="S705" s="43"/>
      <c r="T705" s="43"/>
      <c r="U705" s="43"/>
      <c r="V705" s="43"/>
      <c r="W705" s="43"/>
      <c r="X705" s="43"/>
      <c r="Y705" s="43"/>
      <c r="Z705" s="43"/>
      <c r="AA705" s="43"/>
      <c r="AB705" s="43"/>
      <c r="AC705" s="43"/>
      <c r="AD705" s="43"/>
      <c r="AE705" s="43"/>
      <c r="AF705" s="43"/>
      <c r="AG705" s="43"/>
      <c r="AH705" s="43"/>
      <c r="AI705" s="43"/>
      <c r="AJ705" s="43"/>
      <c r="AK705" s="43"/>
      <c r="AL705" s="43"/>
      <c r="AM705" s="43"/>
      <c r="AN705" s="43"/>
      <c r="AO705" s="43"/>
      <c r="AP705" s="43"/>
      <c r="AQ705" s="43"/>
      <c r="AR705" s="43"/>
      <c r="AS705" s="43"/>
      <c r="AT705" s="43"/>
    </row>
    <row r="706" spans="1:46" ht="12.75" customHeight="1" x14ac:dyDescent="0.2">
      <c r="A706" s="43"/>
      <c r="B706" s="43"/>
      <c r="C706" s="43"/>
      <c r="D706" s="107"/>
      <c r="E706" s="145"/>
      <c r="F706" s="145"/>
      <c r="G706" s="145"/>
      <c r="H706" s="145"/>
      <c r="I706" s="145"/>
      <c r="J706" s="145"/>
      <c r="K706" s="43"/>
      <c r="L706" s="43"/>
      <c r="M706" s="43"/>
      <c r="N706" s="43"/>
      <c r="O706" s="43"/>
      <c r="P706" s="43"/>
      <c r="Q706" s="43"/>
      <c r="R706" s="43"/>
      <c r="S706" s="43"/>
      <c r="T706" s="43"/>
      <c r="U706" s="43"/>
      <c r="V706" s="43"/>
      <c r="W706" s="43"/>
      <c r="X706" s="43"/>
      <c r="Y706" s="43"/>
      <c r="Z706" s="43"/>
      <c r="AA706" s="43"/>
      <c r="AB706" s="43"/>
      <c r="AC706" s="43"/>
      <c r="AD706" s="43"/>
      <c r="AE706" s="43"/>
      <c r="AF706" s="43"/>
      <c r="AG706" s="43"/>
      <c r="AH706" s="43"/>
      <c r="AI706" s="43"/>
      <c r="AJ706" s="43"/>
      <c r="AK706" s="43"/>
      <c r="AL706" s="43"/>
      <c r="AM706" s="43"/>
      <c r="AN706" s="43"/>
      <c r="AO706" s="43"/>
      <c r="AP706" s="43"/>
      <c r="AQ706" s="43"/>
      <c r="AR706" s="43"/>
      <c r="AS706" s="43"/>
      <c r="AT706" s="43"/>
    </row>
    <row r="707" spans="1:46" ht="12.75" customHeight="1" x14ac:dyDescent="0.2">
      <c r="A707" s="43"/>
      <c r="B707" s="43"/>
      <c r="C707" s="43"/>
      <c r="D707" s="107"/>
      <c r="E707" s="145"/>
      <c r="F707" s="145"/>
      <c r="G707" s="145"/>
      <c r="H707" s="145"/>
      <c r="I707" s="145"/>
      <c r="J707" s="145"/>
      <c r="K707" s="43"/>
      <c r="L707" s="43"/>
      <c r="M707" s="43"/>
      <c r="N707" s="43"/>
      <c r="O707" s="43"/>
      <c r="P707" s="43"/>
      <c r="Q707" s="43"/>
      <c r="R707" s="43"/>
      <c r="S707" s="43"/>
      <c r="T707" s="43"/>
      <c r="U707" s="43"/>
      <c r="V707" s="43"/>
      <c r="W707" s="43"/>
      <c r="X707" s="43"/>
      <c r="Y707" s="43"/>
      <c r="Z707" s="43"/>
      <c r="AA707" s="43"/>
      <c r="AB707" s="43"/>
      <c r="AC707" s="43"/>
      <c r="AD707" s="43"/>
      <c r="AE707" s="43"/>
      <c r="AF707" s="43"/>
      <c r="AG707" s="43"/>
      <c r="AH707" s="43"/>
      <c r="AI707" s="43"/>
      <c r="AJ707" s="43"/>
      <c r="AK707" s="43"/>
      <c r="AL707" s="43"/>
      <c r="AM707" s="43"/>
      <c r="AN707" s="43"/>
      <c r="AO707" s="43"/>
      <c r="AP707" s="43"/>
      <c r="AQ707" s="43"/>
      <c r="AR707" s="43"/>
      <c r="AS707" s="43"/>
      <c r="AT707" s="43"/>
    </row>
    <row r="708" spans="1:46" ht="12.75" customHeight="1" x14ac:dyDescent="0.2">
      <c r="A708" s="43"/>
      <c r="B708" s="43"/>
      <c r="C708" s="43"/>
      <c r="D708" s="107"/>
      <c r="E708" s="145"/>
      <c r="F708" s="145"/>
      <c r="G708" s="145"/>
      <c r="H708" s="145"/>
      <c r="I708" s="145"/>
      <c r="J708" s="145"/>
      <c r="K708" s="43"/>
      <c r="L708" s="43"/>
      <c r="M708" s="43"/>
      <c r="N708" s="43"/>
      <c r="O708" s="43"/>
      <c r="P708" s="43"/>
      <c r="Q708" s="43"/>
      <c r="R708" s="43"/>
      <c r="S708" s="43"/>
      <c r="T708" s="43"/>
      <c r="U708" s="43"/>
      <c r="V708" s="43"/>
      <c r="W708" s="43"/>
      <c r="X708" s="43"/>
      <c r="Y708" s="43"/>
      <c r="Z708" s="43"/>
      <c r="AA708" s="43"/>
      <c r="AB708" s="43"/>
      <c r="AC708" s="43"/>
      <c r="AD708" s="43"/>
      <c r="AE708" s="43"/>
      <c r="AF708" s="43"/>
      <c r="AG708" s="43"/>
      <c r="AH708" s="43"/>
      <c r="AI708" s="43"/>
      <c r="AJ708" s="43"/>
      <c r="AK708" s="43"/>
      <c r="AL708" s="43"/>
      <c r="AM708" s="43"/>
      <c r="AN708" s="43"/>
      <c r="AO708" s="43"/>
      <c r="AP708" s="43"/>
      <c r="AQ708" s="43"/>
      <c r="AR708" s="43"/>
      <c r="AS708" s="43"/>
      <c r="AT708" s="43"/>
    </row>
    <row r="709" spans="1:46" ht="12.75" customHeight="1" x14ac:dyDescent="0.2">
      <c r="A709" s="43"/>
      <c r="B709" s="43"/>
      <c r="C709" s="43"/>
      <c r="D709" s="107"/>
      <c r="E709" s="145"/>
      <c r="F709" s="145"/>
      <c r="G709" s="145"/>
      <c r="H709" s="145"/>
      <c r="I709" s="145"/>
      <c r="J709" s="145"/>
      <c r="K709" s="43"/>
      <c r="L709" s="43"/>
      <c r="M709" s="43"/>
      <c r="N709" s="43"/>
      <c r="O709" s="43"/>
      <c r="P709" s="43"/>
      <c r="Q709" s="43"/>
      <c r="R709" s="43"/>
      <c r="S709" s="43"/>
      <c r="T709" s="43"/>
      <c r="U709" s="43"/>
      <c r="V709" s="43"/>
      <c r="W709" s="43"/>
      <c r="X709" s="43"/>
      <c r="Y709" s="43"/>
      <c r="Z709" s="43"/>
      <c r="AA709" s="43"/>
      <c r="AB709" s="43"/>
      <c r="AC709" s="43"/>
      <c r="AD709" s="43"/>
      <c r="AE709" s="43"/>
      <c r="AF709" s="43"/>
      <c r="AG709" s="43"/>
      <c r="AH709" s="43"/>
      <c r="AI709" s="43"/>
      <c r="AJ709" s="43"/>
      <c r="AK709" s="43"/>
      <c r="AL709" s="43"/>
      <c r="AM709" s="43"/>
      <c r="AN709" s="43"/>
      <c r="AO709" s="43"/>
      <c r="AP709" s="43"/>
      <c r="AQ709" s="43"/>
      <c r="AR709" s="43"/>
      <c r="AS709" s="43"/>
      <c r="AT709" s="43"/>
    </row>
    <row r="710" spans="1:46" ht="12.75" customHeight="1" x14ac:dyDescent="0.2">
      <c r="A710" s="43"/>
      <c r="B710" s="43"/>
      <c r="C710" s="43"/>
      <c r="D710" s="107"/>
      <c r="E710" s="145"/>
      <c r="F710" s="145"/>
      <c r="G710" s="145"/>
      <c r="H710" s="145"/>
      <c r="I710" s="145"/>
      <c r="J710" s="145"/>
      <c r="K710" s="43"/>
      <c r="L710" s="43"/>
      <c r="M710" s="43"/>
      <c r="N710" s="43"/>
      <c r="O710" s="43"/>
      <c r="P710" s="43"/>
      <c r="Q710" s="43"/>
      <c r="R710" s="43"/>
      <c r="S710" s="43"/>
      <c r="T710" s="43"/>
      <c r="U710" s="43"/>
      <c r="V710" s="43"/>
      <c r="W710" s="43"/>
      <c r="X710" s="43"/>
      <c r="Y710" s="43"/>
      <c r="Z710" s="43"/>
      <c r="AA710" s="43"/>
      <c r="AB710" s="43"/>
      <c r="AC710" s="43"/>
      <c r="AD710" s="43"/>
      <c r="AE710" s="43"/>
      <c r="AF710" s="43"/>
      <c r="AG710" s="43"/>
      <c r="AH710" s="43"/>
      <c r="AI710" s="43"/>
      <c r="AJ710" s="43"/>
      <c r="AK710" s="43"/>
      <c r="AL710" s="43"/>
      <c r="AM710" s="43"/>
      <c r="AN710" s="43"/>
      <c r="AO710" s="43"/>
      <c r="AP710" s="43"/>
      <c r="AQ710" s="43"/>
      <c r="AR710" s="43"/>
      <c r="AS710" s="43"/>
      <c r="AT710" s="43"/>
    </row>
    <row r="711" spans="1:46" ht="12.75" customHeight="1" x14ac:dyDescent="0.2">
      <c r="A711" s="43"/>
      <c r="B711" s="43"/>
      <c r="C711" s="43"/>
      <c r="D711" s="107"/>
      <c r="E711" s="145"/>
      <c r="F711" s="145"/>
      <c r="G711" s="145"/>
      <c r="H711" s="145"/>
      <c r="I711" s="145"/>
      <c r="J711" s="145"/>
      <c r="K711" s="43"/>
      <c r="L711" s="43"/>
      <c r="M711" s="43"/>
      <c r="N711" s="43"/>
      <c r="O711" s="43"/>
      <c r="P711" s="43"/>
      <c r="Q711" s="43"/>
      <c r="R711" s="43"/>
      <c r="S711" s="43"/>
      <c r="T711" s="43"/>
      <c r="U711" s="43"/>
      <c r="V711" s="43"/>
      <c r="W711" s="43"/>
      <c r="X711" s="43"/>
      <c r="Y711" s="43"/>
      <c r="Z711" s="43"/>
      <c r="AA711" s="43"/>
      <c r="AB711" s="43"/>
      <c r="AC711" s="43"/>
      <c r="AD711" s="43"/>
      <c r="AE711" s="43"/>
      <c r="AF711" s="43"/>
      <c r="AG711" s="43"/>
      <c r="AH711" s="43"/>
      <c r="AI711" s="43"/>
      <c r="AJ711" s="43"/>
      <c r="AK711" s="43"/>
      <c r="AL711" s="43"/>
      <c r="AM711" s="43"/>
      <c r="AN711" s="43"/>
      <c r="AO711" s="43"/>
      <c r="AP711" s="43"/>
      <c r="AQ711" s="43"/>
      <c r="AR711" s="43"/>
      <c r="AS711" s="43"/>
      <c r="AT711" s="43"/>
    </row>
    <row r="712" spans="1:46" ht="12.75" customHeight="1" x14ac:dyDescent="0.2">
      <c r="A712" s="43"/>
      <c r="B712" s="43"/>
      <c r="C712" s="43"/>
      <c r="D712" s="107"/>
      <c r="E712" s="145"/>
      <c r="F712" s="145"/>
      <c r="G712" s="145"/>
      <c r="H712" s="145"/>
      <c r="I712" s="145"/>
      <c r="J712" s="145"/>
      <c r="K712" s="43"/>
      <c r="L712" s="43"/>
      <c r="M712" s="43"/>
      <c r="N712" s="43"/>
      <c r="O712" s="43"/>
      <c r="P712" s="43"/>
      <c r="Q712" s="43"/>
      <c r="R712" s="43"/>
      <c r="S712" s="43"/>
      <c r="T712" s="43"/>
      <c r="U712" s="43"/>
      <c r="V712" s="43"/>
      <c r="W712" s="43"/>
      <c r="X712" s="43"/>
      <c r="Y712" s="43"/>
      <c r="Z712" s="43"/>
      <c r="AA712" s="43"/>
      <c r="AB712" s="43"/>
      <c r="AC712" s="43"/>
      <c r="AD712" s="43"/>
      <c r="AE712" s="43"/>
      <c r="AF712" s="43"/>
      <c r="AG712" s="43"/>
      <c r="AH712" s="43"/>
      <c r="AI712" s="43"/>
      <c r="AJ712" s="43"/>
      <c r="AK712" s="43"/>
      <c r="AL712" s="43"/>
      <c r="AM712" s="43"/>
      <c r="AN712" s="43"/>
      <c r="AO712" s="43"/>
      <c r="AP712" s="43"/>
      <c r="AQ712" s="43"/>
      <c r="AR712" s="43"/>
      <c r="AS712" s="43"/>
      <c r="AT712" s="43"/>
    </row>
    <row r="713" spans="1:46" ht="12.75" customHeight="1" x14ac:dyDescent="0.2">
      <c r="A713" s="43"/>
      <c r="B713" s="43"/>
      <c r="C713" s="43"/>
      <c r="D713" s="107"/>
      <c r="E713" s="145"/>
      <c r="F713" s="145"/>
      <c r="G713" s="145"/>
      <c r="H713" s="145"/>
      <c r="I713" s="145"/>
      <c r="J713" s="145"/>
      <c r="K713" s="43"/>
      <c r="L713" s="43"/>
      <c r="M713" s="43"/>
      <c r="N713" s="43"/>
      <c r="O713" s="43"/>
      <c r="P713" s="43"/>
      <c r="Q713" s="43"/>
      <c r="R713" s="43"/>
      <c r="S713" s="43"/>
      <c r="T713" s="43"/>
      <c r="U713" s="43"/>
      <c r="V713" s="43"/>
      <c r="W713" s="43"/>
      <c r="X713" s="43"/>
      <c r="Y713" s="43"/>
      <c r="Z713" s="43"/>
      <c r="AA713" s="43"/>
      <c r="AB713" s="43"/>
      <c r="AC713" s="43"/>
      <c r="AD713" s="43"/>
      <c r="AE713" s="43"/>
      <c r="AF713" s="43"/>
      <c r="AG713" s="43"/>
      <c r="AH713" s="43"/>
      <c r="AI713" s="43"/>
      <c r="AJ713" s="43"/>
      <c r="AK713" s="43"/>
      <c r="AL713" s="43"/>
      <c r="AM713" s="43"/>
      <c r="AN713" s="43"/>
      <c r="AO713" s="43"/>
      <c r="AP713" s="43"/>
      <c r="AQ713" s="43"/>
      <c r="AR713" s="43"/>
      <c r="AS713" s="43"/>
      <c r="AT713" s="43"/>
    </row>
    <row r="714" spans="1:46" ht="12.75" customHeight="1" x14ac:dyDescent="0.2">
      <c r="A714" s="43"/>
      <c r="B714" s="43"/>
      <c r="C714" s="43"/>
      <c r="D714" s="107"/>
      <c r="E714" s="145"/>
      <c r="F714" s="145"/>
      <c r="G714" s="145"/>
      <c r="H714" s="145"/>
      <c r="I714" s="145"/>
      <c r="J714" s="145"/>
      <c r="K714" s="43"/>
      <c r="L714" s="43"/>
      <c r="M714" s="43"/>
      <c r="N714" s="43"/>
      <c r="O714" s="43"/>
      <c r="P714" s="43"/>
      <c r="Q714" s="43"/>
      <c r="R714" s="43"/>
      <c r="S714" s="43"/>
      <c r="T714" s="43"/>
      <c r="U714" s="43"/>
      <c r="V714" s="43"/>
      <c r="W714" s="43"/>
      <c r="X714" s="43"/>
      <c r="Y714" s="43"/>
      <c r="Z714" s="43"/>
      <c r="AA714" s="43"/>
      <c r="AB714" s="43"/>
      <c r="AC714" s="43"/>
      <c r="AD714" s="43"/>
      <c r="AE714" s="43"/>
      <c r="AF714" s="43"/>
      <c r="AG714" s="43"/>
      <c r="AH714" s="43"/>
      <c r="AI714" s="43"/>
      <c r="AJ714" s="43"/>
      <c r="AK714" s="43"/>
      <c r="AL714" s="43"/>
      <c r="AM714" s="43"/>
      <c r="AN714" s="43"/>
      <c r="AO714" s="43"/>
      <c r="AP714" s="43"/>
      <c r="AQ714" s="43"/>
      <c r="AR714" s="43"/>
      <c r="AS714" s="43"/>
      <c r="AT714" s="43"/>
    </row>
    <row r="715" spans="1:46" ht="12.75" customHeight="1" x14ac:dyDescent="0.2">
      <c r="A715" s="43"/>
      <c r="B715" s="43"/>
      <c r="C715" s="43"/>
      <c r="D715" s="107"/>
      <c r="E715" s="145"/>
      <c r="F715" s="145"/>
      <c r="G715" s="145"/>
      <c r="H715" s="145"/>
      <c r="I715" s="145"/>
      <c r="J715" s="145"/>
      <c r="K715" s="43"/>
      <c r="L715" s="43"/>
      <c r="M715" s="43"/>
      <c r="N715" s="43"/>
      <c r="O715" s="43"/>
      <c r="P715" s="43"/>
      <c r="Q715" s="43"/>
      <c r="R715" s="43"/>
      <c r="S715" s="43"/>
      <c r="T715" s="43"/>
      <c r="U715" s="43"/>
      <c r="V715" s="43"/>
      <c r="W715" s="43"/>
      <c r="X715" s="43"/>
      <c r="Y715" s="43"/>
      <c r="Z715" s="43"/>
      <c r="AA715" s="43"/>
      <c r="AB715" s="43"/>
      <c r="AC715" s="43"/>
      <c r="AD715" s="43"/>
      <c r="AE715" s="43"/>
      <c r="AF715" s="43"/>
      <c r="AG715" s="43"/>
      <c r="AH715" s="43"/>
      <c r="AI715" s="43"/>
      <c r="AJ715" s="43"/>
      <c r="AK715" s="43"/>
      <c r="AL715" s="43"/>
      <c r="AM715" s="43"/>
      <c r="AN715" s="43"/>
      <c r="AO715" s="43"/>
      <c r="AP715" s="43"/>
      <c r="AQ715" s="43"/>
      <c r="AR715" s="43"/>
      <c r="AS715" s="43"/>
      <c r="AT715" s="43"/>
    </row>
    <row r="716" spans="1:46" ht="12.75" customHeight="1" x14ac:dyDescent="0.2">
      <c r="A716" s="43"/>
      <c r="B716" s="43"/>
      <c r="C716" s="43"/>
      <c r="D716" s="107"/>
      <c r="E716" s="145"/>
      <c r="F716" s="145"/>
      <c r="G716" s="145"/>
      <c r="H716" s="145"/>
      <c r="I716" s="145"/>
      <c r="J716" s="145"/>
      <c r="K716" s="43"/>
      <c r="L716" s="43"/>
      <c r="M716" s="43"/>
      <c r="N716" s="43"/>
      <c r="O716" s="43"/>
      <c r="P716" s="43"/>
      <c r="Q716" s="43"/>
      <c r="R716" s="43"/>
      <c r="S716" s="43"/>
      <c r="T716" s="43"/>
      <c r="U716" s="43"/>
      <c r="V716" s="43"/>
      <c r="W716" s="43"/>
      <c r="X716" s="43"/>
      <c r="Y716" s="43"/>
      <c r="Z716" s="43"/>
      <c r="AA716" s="43"/>
      <c r="AB716" s="43"/>
      <c r="AC716" s="43"/>
      <c r="AD716" s="43"/>
      <c r="AE716" s="43"/>
      <c r="AF716" s="43"/>
      <c r="AG716" s="43"/>
      <c r="AH716" s="43"/>
      <c r="AI716" s="43"/>
      <c r="AJ716" s="43"/>
      <c r="AK716" s="43"/>
      <c r="AL716" s="43"/>
      <c r="AM716" s="43"/>
      <c r="AN716" s="43"/>
      <c r="AO716" s="43"/>
      <c r="AP716" s="43"/>
      <c r="AQ716" s="43"/>
      <c r="AR716" s="43"/>
      <c r="AS716" s="43"/>
      <c r="AT716" s="43"/>
    </row>
    <row r="717" spans="1:46" ht="12.75" customHeight="1" x14ac:dyDescent="0.2">
      <c r="A717" s="43"/>
      <c r="B717" s="43"/>
      <c r="C717" s="43"/>
      <c r="D717" s="107"/>
      <c r="E717" s="145"/>
      <c r="F717" s="145"/>
      <c r="G717" s="145"/>
      <c r="H717" s="145"/>
      <c r="I717" s="145"/>
      <c r="J717" s="145"/>
      <c r="K717" s="43"/>
      <c r="L717" s="43"/>
      <c r="M717" s="43"/>
      <c r="N717" s="43"/>
      <c r="O717" s="43"/>
      <c r="P717" s="43"/>
      <c r="Q717" s="43"/>
      <c r="R717" s="43"/>
      <c r="S717" s="43"/>
      <c r="T717" s="43"/>
      <c r="U717" s="43"/>
      <c r="V717" s="43"/>
      <c r="W717" s="43"/>
      <c r="X717" s="43"/>
      <c r="Y717" s="43"/>
      <c r="Z717" s="43"/>
      <c r="AA717" s="43"/>
      <c r="AB717" s="43"/>
      <c r="AC717" s="43"/>
      <c r="AD717" s="43"/>
      <c r="AE717" s="43"/>
      <c r="AF717" s="43"/>
      <c r="AG717" s="43"/>
      <c r="AH717" s="43"/>
      <c r="AI717" s="43"/>
      <c r="AJ717" s="43"/>
      <c r="AK717" s="43"/>
      <c r="AL717" s="43"/>
      <c r="AM717" s="43"/>
      <c r="AN717" s="43"/>
      <c r="AO717" s="43"/>
      <c r="AP717" s="43"/>
      <c r="AQ717" s="43"/>
      <c r="AR717" s="43"/>
      <c r="AS717" s="43"/>
      <c r="AT717" s="43"/>
    </row>
    <row r="718" spans="1:46" ht="12.75" customHeight="1" x14ac:dyDescent="0.2">
      <c r="A718" s="43"/>
      <c r="B718" s="43"/>
      <c r="C718" s="43"/>
      <c r="D718" s="107"/>
      <c r="E718" s="145"/>
      <c r="F718" s="145"/>
      <c r="G718" s="145"/>
      <c r="H718" s="145"/>
      <c r="I718" s="145"/>
      <c r="J718" s="145"/>
      <c r="K718" s="43"/>
      <c r="L718" s="43"/>
      <c r="M718" s="43"/>
      <c r="N718" s="43"/>
      <c r="O718" s="43"/>
      <c r="P718" s="43"/>
      <c r="Q718" s="43"/>
      <c r="R718" s="43"/>
      <c r="S718" s="43"/>
      <c r="T718" s="43"/>
      <c r="U718" s="43"/>
      <c r="V718" s="43"/>
      <c r="W718" s="43"/>
      <c r="X718" s="43"/>
      <c r="Y718" s="43"/>
      <c r="Z718" s="43"/>
      <c r="AA718" s="43"/>
      <c r="AB718" s="43"/>
      <c r="AC718" s="43"/>
      <c r="AD718" s="43"/>
      <c r="AE718" s="43"/>
      <c r="AF718" s="43"/>
      <c r="AG718" s="43"/>
      <c r="AH718" s="43"/>
      <c r="AI718" s="43"/>
      <c r="AJ718" s="43"/>
      <c r="AK718" s="43"/>
      <c r="AL718" s="43"/>
      <c r="AM718" s="43"/>
      <c r="AN718" s="43"/>
      <c r="AO718" s="43"/>
      <c r="AP718" s="43"/>
      <c r="AQ718" s="43"/>
      <c r="AR718" s="43"/>
      <c r="AS718" s="43"/>
      <c r="AT718" s="43"/>
    </row>
    <row r="719" spans="1:46" ht="12.75" customHeight="1" x14ac:dyDescent="0.2">
      <c r="A719" s="43"/>
      <c r="B719" s="43"/>
      <c r="C719" s="43"/>
      <c r="D719" s="107"/>
      <c r="E719" s="145"/>
      <c r="F719" s="145"/>
      <c r="G719" s="145"/>
      <c r="H719" s="145"/>
      <c r="I719" s="145"/>
      <c r="J719" s="145"/>
      <c r="K719" s="43"/>
      <c r="L719" s="43"/>
      <c r="M719" s="43"/>
      <c r="N719" s="43"/>
      <c r="O719" s="43"/>
      <c r="P719" s="43"/>
      <c r="Q719" s="43"/>
      <c r="R719" s="43"/>
      <c r="S719" s="43"/>
      <c r="T719" s="43"/>
      <c r="U719" s="43"/>
      <c r="V719" s="43"/>
      <c r="W719" s="43"/>
      <c r="X719" s="43"/>
      <c r="Y719" s="43"/>
      <c r="Z719" s="43"/>
      <c r="AA719" s="43"/>
      <c r="AB719" s="43"/>
      <c r="AC719" s="43"/>
      <c r="AD719" s="43"/>
      <c r="AE719" s="43"/>
      <c r="AF719" s="43"/>
      <c r="AG719" s="43"/>
      <c r="AH719" s="43"/>
      <c r="AI719" s="43"/>
      <c r="AJ719" s="43"/>
      <c r="AK719" s="43"/>
      <c r="AL719" s="43"/>
      <c r="AM719" s="43"/>
      <c r="AN719" s="43"/>
      <c r="AO719" s="43"/>
      <c r="AP719" s="43"/>
      <c r="AQ719" s="43"/>
      <c r="AR719" s="43"/>
      <c r="AS719" s="43"/>
      <c r="AT719" s="43"/>
    </row>
    <row r="720" spans="1:46" ht="12.75" customHeight="1" x14ac:dyDescent="0.2">
      <c r="A720" s="43"/>
      <c r="B720" s="43"/>
      <c r="C720" s="43"/>
      <c r="D720" s="107"/>
      <c r="E720" s="145"/>
      <c r="F720" s="145"/>
      <c r="G720" s="145"/>
      <c r="H720" s="145"/>
      <c r="I720" s="145"/>
      <c r="J720" s="145"/>
      <c r="K720" s="43"/>
      <c r="L720" s="43"/>
      <c r="M720" s="43"/>
      <c r="N720" s="43"/>
      <c r="O720" s="43"/>
      <c r="P720" s="43"/>
      <c r="Q720" s="43"/>
      <c r="R720" s="43"/>
      <c r="S720" s="43"/>
      <c r="T720" s="43"/>
      <c r="U720" s="43"/>
      <c r="V720" s="43"/>
      <c r="W720" s="43"/>
      <c r="X720" s="43"/>
      <c r="Y720" s="43"/>
      <c r="Z720" s="43"/>
      <c r="AA720" s="43"/>
      <c r="AB720" s="43"/>
      <c r="AC720" s="43"/>
      <c r="AD720" s="43"/>
      <c r="AE720" s="43"/>
      <c r="AF720" s="43"/>
      <c r="AG720" s="43"/>
      <c r="AH720" s="43"/>
      <c r="AI720" s="43"/>
      <c r="AJ720" s="43"/>
      <c r="AK720" s="43"/>
      <c r="AL720" s="43"/>
      <c r="AM720" s="43"/>
      <c r="AN720" s="43"/>
      <c r="AO720" s="43"/>
      <c r="AP720" s="43"/>
      <c r="AQ720" s="43"/>
      <c r="AR720" s="43"/>
      <c r="AS720" s="43"/>
      <c r="AT720" s="43"/>
    </row>
    <row r="721" spans="1:46" ht="12.75" customHeight="1" x14ac:dyDescent="0.2">
      <c r="A721" s="43"/>
      <c r="B721" s="43"/>
      <c r="C721" s="43"/>
      <c r="D721" s="107"/>
      <c r="E721" s="145"/>
      <c r="F721" s="145"/>
      <c r="G721" s="145"/>
      <c r="H721" s="145"/>
      <c r="I721" s="145"/>
      <c r="J721" s="145"/>
      <c r="K721" s="43"/>
      <c r="L721" s="43"/>
      <c r="M721" s="43"/>
      <c r="N721" s="43"/>
      <c r="O721" s="43"/>
      <c r="P721" s="43"/>
      <c r="Q721" s="43"/>
      <c r="R721" s="43"/>
      <c r="S721" s="43"/>
      <c r="T721" s="43"/>
      <c r="U721" s="43"/>
      <c r="V721" s="43"/>
      <c r="W721" s="43"/>
      <c r="X721" s="43"/>
      <c r="Y721" s="43"/>
      <c r="Z721" s="43"/>
      <c r="AA721" s="43"/>
      <c r="AB721" s="43"/>
      <c r="AC721" s="43"/>
      <c r="AD721" s="43"/>
      <c r="AE721" s="43"/>
      <c r="AF721" s="43"/>
      <c r="AG721" s="43"/>
      <c r="AH721" s="43"/>
      <c r="AI721" s="43"/>
      <c r="AJ721" s="43"/>
      <c r="AK721" s="43"/>
      <c r="AL721" s="43"/>
      <c r="AM721" s="43"/>
      <c r="AN721" s="43"/>
      <c r="AO721" s="43"/>
      <c r="AP721" s="43"/>
      <c r="AQ721" s="43"/>
      <c r="AR721" s="43"/>
      <c r="AS721" s="43"/>
      <c r="AT721" s="43"/>
    </row>
    <row r="722" spans="1:46" ht="12.75" customHeight="1" x14ac:dyDescent="0.2">
      <c r="A722" s="43"/>
      <c r="B722" s="43"/>
      <c r="C722" s="43"/>
      <c r="D722" s="107"/>
      <c r="E722" s="145"/>
      <c r="F722" s="145"/>
      <c r="G722" s="145"/>
      <c r="H722" s="145"/>
      <c r="I722" s="145"/>
      <c r="J722" s="145"/>
      <c r="K722" s="43"/>
      <c r="L722" s="43"/>
      <c r="M722" s="43"/>
      <c r="N722" s="43"/>
      <c r="O722" s="43"/>
      <c r="P722" s="43"/>
      <c r="Q722" s="43"/>
      <c r="R722" s="43"/>
      <c r="S722" s="43"/>
      <c r="T722" s="43"/>
      <c r="U722" s="43"/>
      <c r="V722" s="43"/>
      <c r="W722" s="43"/>
      <c r="X722" s="43"/>
      <c r="Y722" s="43"/>
      <c r="Z722" s="43"/>
      <c r="AA722" s="43"/>
      <c r="AB722" s="43"/>
      <c r="AC722" s="43"/>
      <c r="AD722" s="43"/>
      <c r="AE722" s="43"/>
      <c r="AF722" s="43"/>
      <c r="AG722" s="43"/>
      <c r="AH722" s="43"/>
      <c r="AI722" s="43"/>
      <c r="AJ722" s="43"/>
      <c r="AK722" s="43"/>
      <c r="AL722" s="43"/>
      <c r="AM722" s="43"/>
      <c r="AN722" s="43"/>
      <c r="AO722" s="43"/>
      <c r="AP722" s="43"/>
      <c r="AQ722" s="43"/>
      <c r="AR722" s="43"/>
      <c r="AS722" s="43"/>
      <c r="AT722" s="43"/>
    </row>
    <row r="723" spans="1:46" ht="12.75" customHeight="1" x14ac:dyDescent="0.2">
      <c r="A723" s="43"/>
      <c r="B723" s="43"/>
      <c r="C723" s="43"/>
      <c r="D723" s="107"/>
      <c r="E723" s="145"/>
      <c r="F723" s="145"/>
      <c r="G723" s="145"/>
      <c r="H723" s="145"/>
      <c r="I723" s="145"/>
      <c r="J723" s="145"/>
      <c r="K723" s="43"/>
      <c r="L723" s="43"/>
      <c r="M723" s="43"/>
      <c r="N723" s="43"/>
      <c r="O723" s="43"/>
      <c r="P723" s="43"/>
      <c r="Q723" s="43"/>
      <c r="R723" s="43"/>
      <c r="S723" s="43"/>
      <c r="T723" s="43"/>
      <c r="U723" s="43"/>
      <c r="V723" s="43"/>
      <c r="W723" s="43"/>
      <c r="X723" s="43"/>
      <c r="Y723" s="43"/>
      <c r="Z723" s="43"/>
      <c r="AA723" s="43"/>
      <c r="AB723" s="43"/>
      <c r="AC723" s="43"/>
      <c r="AD723" s="43"/>
      <c r="AE723" s="43"/>
      <c r="AF723" s="43"/>
      <c r="AG723" s="43"/>
      <c r="AH723" s="43"/>
      <c r="AI723" s="43"/>
      <c r="AJ723" s="43"/>
      <c r="AK723" s="43"/>
      <c r="AL723" s="43"/>
      <c r="AM723" s="43"/>
      <c r="AN723" s="43"/>
      <c r="AO723" s="43"/>
      <c r="AP723" s="43"/>
      <c r="AQ723" s="43"/>
      <c r="AR723" s="43"/>
      <c r="AS723" s="43"/>
      <c r="AT723" s="43"/>
    </row>
    <row r="724" spans="1:46" ht="12.75" customHeight="1" x14ac:dyDescent="0.2">
      <c r="A724" s="43"/>
      <c r="B724" s="43"/>
      <c r="C724" s="43"/>
      <c r="D724" s="107"/>
      <c r="E724" s="145"/>
      <c r="F724" s="145"/>
      <c r="G724" s="145"/>
      <c r="H724" s="145"/>
      <c r="I724" s="145"/>
      <c r="J724" s="145"/>
      <c r="K724" s="43"/>
      <c r="L724" s="43"/>
      <c r="M724" s="43"/>
      <c r="N724" s="43"/>
      <c r="O724" s="43"/>
      <c r="P724" s="43"/>
      <c r="Q724" s="43"/>
      <c r="R724" s="43"/>
      <c r="S724" s="43"/>
      <c r="T724" s="43"/>
      <c r="U724" s="43"/>
      <c r="V724" s="43"/>
      <c r="W724" s="43"/>
      <c r="X724" s="43"/>
      <c r="Y724" s="43"/>
      <c r="Z724" s="43"/>
      <c r="AA724" s="43"/>
      <c r="AB724" s="43"/>
      <c r="AC724" s="43"/>
      <c r="AD724" s="43"/>
      <c r="AE724" s="43"/>
      <c r="AF724" s="43"/>
      <c r="AG724" s="43"/>
      <c r="AH724" s="43"/>
      <c r="AI724" s="43"/>
      <c r="AJ724" s="43"/>
      <c r="AK724" s="43"/>
      <c r="AL724" s="43"/>
      <c r="AM724" s="43"/>
      <c r="AN724" s="43"/>
      <c r="AO724" s="43"/>
      <c r="AP724" s="43"/>
      <c r="AQ724" s="43"/>
      <c r="AR724" s="43"/>
      <c r="AS724" s="43"/>
      <c r="AT724" s="43"/>
    </row>
    <row r="725" spans="1:46" ht="12.75" customHeight="1" x14ac:dyDescent="0.2">
      <c r="A725" s="43"/>
      <c r="B725" s="43"/>
      <c r="C725" s="43"/>
      <c r="D725" s="107"/>
      <c r="E725" s="145"/>
      <c r="F725" s="145"/>
      <c r="G725" s="145"/>
      <c r="H725" s="145"/>
      <c r="I725" s="145"/>
      <c r="J725" s="145"/>
      <c r="K725" s="43"/>
      <c r="L725" s="43"/>
      <c r="M725" s="43"/>
      <c r="N725" s="43"/>
      <c r="O725" s="43"/>
      <c r="P725" s="43"/>
      <c r="Q725" s="43"/>
      <c r="R725" s="43"/>
      <c r="S725" s="43"/>
      <c r="T725" s="43"/>
      <c r="U725" s="43"/>
      <c r="V725" s="43"/>
      <c r="W725" s="43"/>
      <c r="X725" s="43"/>
      <c r="Y725" s="43"/>
      <c r="Z725" s="43"/>
      <c r="AA725" s="43"/>
      <c r="AB725" s="43"/>
      <c r="AC725" s="43"/>
      <c r="AD725" s="43"/>
      <c r="AE725" s="43"/>
      <c r="AF725" s="43"/>
      <c r="AG725" s="43"/>
      <c r="AH725" s="43"/>
      <c r="AI725" s="43"/>
      <c r="AJ725" s="43"/>
      <c r="AK725" s="43"/>
      <c r="AL725" s="43"/>
      <c r="AM725" s="43"/>
      <c r="AN725" s="43"/>
      <c r="AO725" s="43"/>
      <c r="AP725" s="43"/>
      <c r="AQ725" s="43"/>
      <c r="AR725" s="43"/>
      <c r="AS725" s="43"/>
      <c r="AT725" s="43"/>
    </row>
    <row r="726" spans="1:46" ht="12.75" customHeight="1" x14ac:dyDescent="0.2">
      <c r="A726" s="43"/>
      <c r="B726" s="43"/>
      <c r="C726" s="43"/>
      <c r="D726" s="107"/>
      <c r="E726" s="145"/>
      <c r="F726" s="145"/>
      <c r="G726" s="145"/>
      <c r="H726" s="145"/>
      <c r="I726" s="145"/>
      <c r="J726" s="145"/>
      <c r="K726" s="43"/>
      <c r="L726" s="43"/>
      <c r="M726" s="43"/>
      <c r="N726" s="43"/>
      <c r="O726" s="43"/>
      <c r="P726" s="43"/>
      <c r="Q726" s="43"/>
      <c r="R726" s="43"/>
      <c r="S726" s="43"/>
      <c r="T726" s="43"/>
      <c r="U726" s="43"/>
      <c r="V726" s="43"/>
      <c r="W726" s="43"/>
      <c r="X726" s="43"/>
      <c r="Y726" s="43"/>
      <c r="Z726" s="43"/>
      <c r="AA726" s="43"/>
      <c r="AB726" s="43"/>
      <c r="AC726" s="43"/>
      <c r="AD726" s="43"/>
      <c r="AE726" s="43"/>
      <c r="AF726" s="43"/>
      <c r="AG726" s="43"/>
      <c r="AH726" s="43"/>
      <c r="AI726" s="43"/>
      <c r="AJ726" s="43"/>
      <c r="AK726" s="43"/>
      <c r="AL726" s="43"/>
      <c r="AM726" s="43"/>
      <c r="AN726" s="43"/>
      <c r="AO726" s="43"/>
      <c r="AP726" s="43"/>
      <c r="AQ726" s="43"/>
      <c r="AR726" s="43"/>
      <c r="AS726" s="43"/>
      <c r="AT726" s="43"/>
    </row>
    <row r="727" spans="1:46" ht="12.75" customHeight="1" x14ac:dyDescent="0.2">
      <c r="A727" s="43"/>
      <c r="B727" s="43"/>
      <c r="C727" s="43"/>
      <c r="D727" s="107"/>
      <c r="E727" s="145"/>
      <c r="F727" s="145"/>
      <c r="G727" s="145"/>
      <c r="H727" s="145"/>
      <c r="I727" s="145"/>
      <c r="J727" s="145"/>
      <c r="K727" s="43"/>
      <c r="L727" s="43"/>
      <c r="M727" s="43"/>
      <c r="N727" s="43"/>
      <c r="O727" s="43"/>
      <c r="P727" s="43"/>
      <c r="Q727" s="43"/>
      <c r="R727" s="43"/>
      <c r="S727" s="43"/>
      <c r="T727" s="43"/>
      <c r="U727" s="43"/>
      <c r="V727" s="43"/>
      <c r="W727" s="43"/>
      <c r="X727" s="43"/>
      <c r="Y727" s="43"/>
      <c r="Z727" s="43"/>
      <c r="AA727" s="43"/>
      <c r="AB727" s="43"/>
      <c r="AC727" s="43"/>
      <c r="AD727" s="43"/>
      <c r="AE727" s="43"/>
      <c r="AF727" s="43"/>
      <c r="AG727" s="43"/>
      <c r="AH727" s="43"/>
      <c r="AI727" s="43"/>
      <c r="AJ727" s="43"/>
      <c r="AK727" s="43"/>
      <c r="AL727" s="43"/>
      <c r="AM727" s="43"/>
      <c r="AN727" s="43"/>
      <c r="AO727" s="43"/>
      <c r="AP727" s="43"/>
      <c r="AQ727" s="43"/>
      <c r="AR727" s="43"/>
      <c r="AS727" s="43"/>
      <c r="AT727" s="43"/>
    </row>
    <row r="728" spans="1:46" ht="12.75" customHeight="1" x14ac:dyDescent="0.2">
      <c r="A728" s="43"/>
      <c r="B728" s="43"/>
      <c r="C728" s="43"/>
      <c r="D728" s="107"/>
      <c r="E728" s="145"/>
      <c r="F728" s="145"/>
      <c r="G728" s="145"/>
      <c r="H728" s="145"/>
      <c r="I728" s="145"/>
      <c r="J728" s="145"/>
      <c r="K728" s="43"/>
      <c r="L728" s="43"/>
      <c r="M728" s="43"/>
      <c r="N728" s="43"/>
      <c r="O728" s="43"/>
      <c r="P728" s="43"/>
      <c r="Q728" s="43"/>
      <c r="R728" s="43"/>
      <c r="S728" s="43"/>
      <c r="T728" s="43"/>
      <c r="U728" s="43"/>
      <c r="V728" s="43"/>
      <c r="W728" s="43"/>
      <c r="X728" s="43"/>
      <c r="Y728" s="43"/>
      <c r="Z728" s="43"/>
      <c r="AA728" s="43"/>
      <c r="AB728" s="43"/>
      <c r="AC728" s="43"/>
      <c r="AD728" s="43"/>
      <c r="AE728" s="43"/>
      <c r="AF728" s="43"/>
      <c r="AG728" s="43"/>
      <c r="AH728" s="43"/>
      <c r="AI728" s="43"/>
      <c r="AJ728" s="43"/>
      <c r="AK728" s="43"/>
      <c r="AL728" s="43"/>
      <c r="AM728" s="43"/>
      <c r="AN728" s="43"/>
      <c r="AO728" s="43"/>
      <c r="AP728" s="43"/>
      <c r="AQ728" s="43"/>
      <c r="AR728" s="43"/>
      <c r="AS728" s="43"/>
      <c r="AT728" s="43"/>
    </row>
    <row r="729" spans="1:46" ht="12.75" customHeight="1" x14ac:dyDescent="0.2">
      <c r="A729" s="43"/>
      <c r="B729" s="43"/>
      <c r="C729" s="43"/>
      <c r="D729" s="107"/>
      <c r="E729" s="145"/>
      <c r="F729" s="145"/>
      <c r="G729" s="145"/>
      <c r="H729" s="145"/>
      <c r="I729" s="145"/>
      <c r="J729" s="145"/>
      <c r="K729" s="43"/>
      <c r="L729" s="43"/>
      <c r="M729" s="43"/>
      <c r="N729" s="43"/>
      <c r="O729" s="43"/>
      <c r="P729" s="43"/>
      <c r="Q729" s="43"/>
      <c r="R729" s="43"/>
      <c r="S729" s="43"/>
      <c r="T729" s="43"/>
      <c r="U729" s="43"/>
      <c r="V729" s="43"/>
      <c r="W729" s="43"/>
      <c r="X729" s="43"/>
      <c r="Y729" s="43"/>
      <c r="Z729" s="43"/>
      <c r="AA729" s="43"/>
      <c r="AB729" s="43"/>
      <c r="AC729" s="43"/>
      <c r="AD729" s="43"/>
      <c r="AE729" s="43"/>
      <c r="AF729" s="43"/>
      <c r="AG729" s="43"/>
      <c r="AH729" s="43"/>
      <c r="AI729" s="43"/>
      <c r="AJ729" s="43"/>
      <c r="AK729" s="43"/>
      <c r="AL729" s="43"/>
      <c r="AM729" s="43"/>
      <c r="AN729" s="43"/>
      <c r="AO729" s="43"/>
      <c r="AP729" s="43"/>
      <c r="AQ729" s="43"/>
      <c r="AR729" s="43"/>
      <c r="AS729" s="43"/>
      <c r="AT729" s="43"/>
    </row>
    <row r="730" spans="1:46" ht="12.75" customHeight="1" x14ac:dyDescent="0.2">
      <c r="A730" s="43"/>
      <c r="B730" s="43"/>
      <c r="C730" s="43"/>
      <c r="D730" s="107"/>
      <c r="E730" s="145"/>
      <c r="F730" s="145"/>
      <c r="G730" s="145"/>
      <c r="H730" s="145"/>
      <c r="I730" s="145"/>
      <c r="J730" s="145"/>
      <c r="K730" s="43"/>
      <c r="L730" s="43"/>
      <c r="M730" s="43"/>
      <c r="N730" s="43"/>
      <c r="O730" s="43"/>
      <c r="P730" s="43"/>
      <c r="Q730" s="43"/>
      <c r="R730" s="43"/>
      <c r="S730" s="43"/>
      <c r="T730" s="43"/>
      <c r="U730" s="43"/>
      <c r="V730" s="43"/>
      <c r="W730" s="43"/>
      <c r="X730" s="43"/>
      <c r="Y730" s="43"/>
      <c r="Z730" s="43"/>
      <c r="AA730" s="43"/>
      <c r="AB730" s="43"/>
      <c r="AC730" s="43"/>
      <c r="AD730" s="43"/>
      <c r="AE730" s="43"/>
      <c r="AF730" s="43"/>
      <c r="AG730" s="43"/>
      <c r="AH730" s="43"/>
      <c r="AI730" s="43"/>
      <c r="AJ730" s="43"/>
      <c r="AK730" s="43"/>
      <c r="AL730" s="43"/>
      <c r="AM730" s="43"/>
      <c r="AN730" s="43"/>
      <c r="AO730" s="43"/>
      <c r="AP730" s="43"/>
      <c r="AQ730" s="43"/>
      <c r="AR730" s="43"/>
      <c r="AS730" s="43"/>
      <c r="AT730" s="43"/>
    </row>
    <row r="731" spans="1:46" ht="12.75" customHeight="1" x14ac:dyDescent="0.2">
      <c r="A731" s="43"/>
      <c r="B731" s="43"/>
      <c r="C731" s="43"/>
      <c r="D731" s="107"/>
      <c r="E731" s="145"/>
      <c r="F731" s="145"/>
      <c r="G731" s="145"/>
      <c r="H731" s="145"/>
      <c r="I731" s="145"/>
      <c r="J731" s="145"/>
      <c r="K731" s="43"/>
      <c r="L731" s="43"/>
      <c r="M731" s="43"/>
      <c r="N731" s="43"/>
      <c r="O731" s="43"/>
      <c r="P731" s="43"/>
      <c r="Q731" s="43"/>
      <c r="R731" s="43"/>
      <c r="S731" s="43"/>
      <c r="T731" s="43"/>
      <c r="U731" s="43"/>
      <c r="V731" s="43"/>
      <c r="W731" s="43"/>
      <c r="X731" s="43"/>
      <c r="Y731" s="43"/>
      <c r="Z731" s="43"/>
      <c r="AA731" s="43"/>
      <c r="AB731" s="43"/>
      <c r="AC731" s="43"/>
      <c r="AD731" s="43"/>
      <c r="AE731" s="43"/>
      <c r="AF731" s="43"/>
      <c r="AG731" s="43"/>
      <c r="AH731" s="43"/>
      <c r="AI731" s="43"/>
      <c r="AJ731" s="43"/>
      <c r="AK731" s="43"/>
      <c r="AL731" s="43"/>
      <c r="AM731" s="43"/>
      <c r="AN731" s="43"/>
      <c r="AO731" s="43"/>
      <c r="AP731" s="43"/>
      <c r="AQ731" s="43"/>
      <c r="AR731" s="43"/>
      <c r="AS731" s="43"/>
      <c r="AT731" s="43"/>
    </row>
    <row r="732" spans="1:46" ht="12.75" customHeight="1" x14ac:dyDescent="0.2">
      <c r="A732" s="43"/>
      <c r="B732" s="43"/>
      <c r="C732" s="43"/>
      <c r="D732" s="107"/>
      <c r="E732" s="145"/>
      <c r="F732" s="145"/>
      <c r="G732" s="145"/>
      <c r="H732" s="145"/>
      <c r="I732" s="145"/>
      <c r="J732" s="145"/>
      <c r="K732" s="43"/>
      <c r="L732" s="43"/>
      <c r="M732" s="43"/>
      <c r="N732" s="43"/>
      <c r="O732" s="43"/>
      <c r="P732" s="43"/>
      <c r="Q732" s="43"/>
      <c r="R732" s="43"/>
      <c r="S732" s="43"/>
      <c r="T732" s="43"/>
      <c r="U732" s="43"/>
      <c r="V732" s="43"/>
      <c r="W732" s="43"/>
      <c r="X732" s="43"/>
      <c r="Y732" s="43"/>
      <c r="Z732" s="43"/>
      <c r="AA732" s="43"/>
      <c r="AB732" s="43"/>
      <c r="AC732" s="43"/>
      <c r="AD732" s="43"/>
      <c r="AE732" s="43"/>
      <c r="AF732" s="43"/>
      <c r="AG732" s="43"/>
      <c r="AH732" s="43"/>
      <c r="AI732" s="43"/>
      <c r="AJ732" s="43"/>
      <c r="AK732" s="43"/>
      <c r="AL732" s="43"/>
      <c r="AM732" s="43"/>
      <c r="AN732" s="43"/>
      <c r="AO732" s="43"/>
      <c r="AP732" s="43"/>
      <c r="AQ732" s="43"/>
      <c r="AR732" s="43"/>
      <c r="AS732" s="43"/>
      <c r="AT732" s="43"/>
    </row>
    <row r="733" spans="1:46" ht="12.75" customHeight="1" x14ac:dyDescent="0.2">
      <c r="A733" s="43"/>
      <c r="B733" s="43"/>
      <c r="C733" s="43"/>
      <c r="D733" s="107"/>
      <c r="E733" s="145"/>
      <c r="F733" s="145"/>
      <c r="G733" s="145"/>
      <c r="H733" s="145"/>
      <c r="I733" s="145"/>
      <c r="J733" s="145"/>
      <c r="K733" s="43"/>
      <c r="L733" s="43"/>
      <c r="M733" s="43"/>
      <c r="N733" s="43"/>
      <c r="O733" s="43"/>
      <c r="P733" s="43"/>
      <c r="Q733" s="43"/>
      <c r="R733" s="43"/>
      <c r="S733" s="43"/>
      <c r="T733" s="43"/>
      <c r="U733" s="43"/>
      <c r="V733" s="43"/>
      <c r="W733" s="43"/>
      <c r="X733" s="43"/>
      <c r="Y733" s="43"/>
      <c r="Z733" s="43"/>
      <c r="AA733" s="43"/>
      <c r="AB733" s="43"/>
      <c r="AC733" s="43"/>
      <c r="AD733" s="43"/>
      <c r="AE733" s="43"/>
      <c r="AF733" s="43"/>
      <c r="AG733" s="43"/>
      <c r="AH733" s="43"/>
      <c r="AI733" s="43"/>
      <c r="AJ733" s="43"/>
      <c r="AK733" s="43"/>
      <c r="AL733" s="43"/>
      <c r="AM733" s="43"/>
      <c r="AN733" s="43"/>
      <c r="AO733" s="43"/>
      <c r="AP733" s="43"/>
      <c r="AQ733" s="43"/>
      <c r="AR733" s="43"/>
      <c r="AS733" s="43"/>
      <c r="AT733" s="43"/>
    </row>
    <row r="734" spans="1:46" ht="12.75" customHeight="1" x14ac:dyDescent="0.2">
      <c r="A734" s="43"/>
      <c r="B734" s="43"/>
      <c r="C734" s="43"/>
      <c r="D734" s="107"/>
      <c r="E734" s="145"/>
      <c r="F734" s="145"/>
      <c r="G734" s="145"/>
      <c r="H734" s="145"/>
      <c r="I734" s="145"/>
      <c r="J734" s="145"/>
      <c r="K734" s="43"/>
      <c r="L734" s="43"/>
      <c r="M734" s="43"/>
      <c r="N734" s="43"/>
      <c r="O734" s="43"/>
      <c r="P734" s="43"/>
      <c r="Q734" s="43"/>
      <c r="R734" s="43"/>
      <c r="S734" s="43"/>
      <c r="T734" s="43"/>
      <c r="U734" s="43"/>
      <c r="V734" s="43"/>
      <c r="W734" s="43"/>
      <c r="X734" s="43"/>
      <c r="Y734" s="43"/>
      <c r="Z734" s="43"/>
      <c r="AA734" s="43"/>
      <c r="AB734" s="43"/>
      <c r="AC734" s="43"/>
      <c r="AD734" s="43"/>
      <c r="AE734" s="43"/>
      <c r="AF734" s="43"/>
      <c r="AG734" s="43"/>
      <c r="AH734" s="43"/>
      <c r="AI734" s="43"/>
      <c r="AJ734" s="43"/>
      <c r="AK734" s="43"/>
      <c r="AL734" s="43"/>
      <c r="AM734" s="43"/>
      <c r="AN734" s="43"/>
      <c r="AO734" s="43"/>
      <c r="AP734" s="43"/>
      <c r="AQ734" s="43"/>
      <c r="AR734" s="43"/>
      <c r="AS734" s="43"/>
      <c r="AT734" s="43"/>
    </row>
    <row r="735" spans="1:46" ht="12.75" customHeight="1" x14ac:dyDescent="0.2">
      <c r="A735" s="43"/>
      <c r="B735" s="43"/>
      <c r="C735" s="43"/>
      <c r="D735" s="107"/>
      <c r="E735" s="145"/>
      <c r="F735" s="145"/>
      <c r="G735" s="145"/>
      <c r="H735" s="145"/>
      <c r="I735" s="145"/>
      <c r="J735" s="145"/>
      <c r="K735" s="43"/>
      <c r="L735" s="43"/>
      <c r="M735" s="43"/>
      <c r="N735" s="43"/>
      <c r="O735" s="43"/>
      <c r="P735" s="43"/>
      <c r="Q735" s="43"/>
      <c r="R735" s="43"/>
      <c r="S735" s="43"/>
      <c r="T735" s="43"/>
      <c r="U735" s="43"/>
      <c r="V735" s="43"/>
      <c r="W735" s="43"/>
      <c r="X735" s="43"/>
      <c r="Y735" s="43"/>
      <c r="Z735" s="43"/>
      <c r="AA735" s="43"/>
      <c r="AB735" s="43"/>
      <c r="AC735" s="43"/>
      <c r="AD735" s="43"/>
      <c r="AE735" s="43"/>
      <c r="AF735" s="43"/>
      <c r="AG735" s="43"/>
      <c r="AH735" s="43"/>
      <c r="AI735" s="43"/>
      <c r="AJ735" s="43"/>
      <c r="AK735" s="43"/>
      <c r="AL735" s="43"/>
      <c r="AM735" s="43"/>
      <c r="AN735" s="43"/>
      <c r="AO735" s="43"/>
      <c r="AP735" s="43"/>
      <c r="AQ735" s="43"/>
      <c r="AR735" s="43"/>
      <c r="AS735" s="43"/>
      <c r="AT735" s="43"/>
    </row>
    <row r="736" spans="1:46" ht="12.75" customHeight="1" x14ac:dyDescent="0.2">
      <c r="A736" s="43"/>
      <c r="B736" s="43"/>
      <c r="C736" s="43"/>
      <c r="D736" s="107"/>
      <c r="E736" s="145"/>
      <c r="F736" s="145"/>
      <c r="G736" s="145"/>
      <c r="H736" s="145"/>
      <c r="I736" s="145"/>
      <c r="J736" s="145"/>
      <c r="K736" s="43"/>
      <c r="L736" s="43"/>
      <c r="M736" s="43"/>
      <c r="N736" s="43"/>
      <c r="O736" s="43"/>
      <c r="P736" s="43"/>
      <c r="Q736" s="43"/>
      <c r="R736" s="43"/>
      <c r="S736" s="43"/>
      <c r="T736" s="43"/>
      <c r="U736" s="43"/>
      <c r="V736" s="43"/>
      <c r="W736" s="43"/>
      <c r="X736" s="43"/>
      <c r="Y736" s="43"/>
      <c r="Z736" s="43"/>
      <c r="AA736" s="43"/>
      <c r="AB736" s="43"/>
      <c r="AC736" s="43"/>
      <c r="AD736" s="43"/>
      <c r="AE736" s="43"/>
      <c r="AF736" s="43"/>
      <c r="AG736" s="43"/>
      <c r="AH736" s="43"/>
      <c r="AI736" s="43"/>
      <c r="AJ736" s="43"/>
      <c r="AK736" s="43"/>
      <c r="AL736" s="43"/>
      <c r="AM736" s="43"/>
      <c r="AN736" s="43"/>
      <c r="AO736" s="43"/>
      <c r="AP736" s="43"/>
      <c r="AQ736" s="43"/>
      <c r="AR736" s="43"/>
      <c r="AS736" s="43"/>
      <c r="AT736" s="43"/>
    </row>
    <row r="737" spans="1:46" ht="12.75" customHeight="1" x14ac:dyDescent="0.2">
      <c r="A737" s="43"/>
      <c r="B737" s="43"/>
      <c r="C737" s="43"/>
      <c r="D737" s="107"/>
      <c r="E737" s="145"/>
      <c r="F737" s="145"/>
      <c r="G737" s="145"/>
      <c r="H737" s="145"/>
      <c r="I737" s="145"/>
      <c r="J737" s="145"/>
      <c r="K737" s="43"/>
      <c r="L737" s="43"/>
      <c r="M737" s="43"/>
      <c r="N737" s="43"/>
      <c r="O737" s="43"/>
      <c r="P737" s="43"/>
      <c r="Q737" s="43"/>
      <c r="R737" s="43"/>
      <c r="S737" s="43"/>
      <c r="T737" s="43"/>
      <c r="U737" s="43"/>
      <c r="V737" s="43"/>
      <c r="W737" s="43"/>
      <c r="X737" s="43"/>
      <c r="Y737" s="43"/>
      <c r="Z737" s="43"/>
      <c r="AA737" s="43"/>
      <c r="AB737" s="43"/>
      <c r="AC737" s="43"/>
      <c r="AD737" s="43"/>
      <c r="AE737" s="43"/>
      <c r="AF737" s="43"/>
      <c r="AG737" s="43"/>
      <c r="AH737" s="43"/>
      <c r="AI737" s="43"/>
      <c r="AJ737" s="43"/>
      <c r="AK737" s="43"/>
      <c r="AL737" s="43"/>
      <c r="AM737" s="43"/>
      <c r="AN737" s="43"/>
      <c r="AO737" s="43"/>
      <c r="AP737" s="43"/>
      <c r="AQ737" s="43"/>
      <c r="AR737" s="43"/>
      <c r="AS737" s="43"/>
      <c r="AT737" s="43"/>
    </row>
    <row r="738" spans="1:46" ht="12.75" customHeight="1" x14ac:dyDescent="0.2">
      <c r="A738" s="43"/>
      <c r="B738" s="43"/>
      <c r="C738" s="43"/>
      <c r="D738" s="107"/>
      <c r="E738" s="145"/>
      <c r="F738" s="145"/>
      <c r="G738" s="145"/>
      <c r="H738" s="145"/>
      <c r="I738" s="145"/>
      <c r="J738" s="145"/>
      <c r="K738" s="43"/>
      <c r="L738" s="43"/>
      <c r="M738" s="43"/>
      <c r="N738" s="43"/>
      <c r="O738" s="43"/>
      <c r="P738" s="43"/>
      <c r="Q738" s="43"/>
      <c r="R738" s="43"/>
      <c r="S738" s="43"/>
      <c r="T738" s="43"/>
      <c r="U738" s="43"/>
      <c r="V738" s="43"/>
      <c r="W738" s="43"/>
      <c r="X738" s="43"/>
      <c r="Y738" s="43"/>
      <c r="Z738" s="43"/>
      <c r="AA738" s="43"/>
      <c r="AB738" s="43"/>
      <c r="AC738" s="43"/>
      <c r="AD738" s="43"/>
      <c r="AE738" s="43"/>
      <c r="AF738" s="43"/>
      <c r="AG738" s="43"/>
      <c r="AH738" s="43"/>
      <c r="AI738" s="43"/>
      <c r="AJ738" s="43"/>
      <c r="AK738" s="43"/>
      <c r="AL738" s="43"/>
      <c r="AM738" s="43"/>
      <c r="AN738" s="43"/>
      <c r="AO738" s="43"/>
      <c r="AP738" s="43"/>
      <c r="AQ738" s="43"/>
      <c r="AR738" s="43"/>
      <c r="AS738" s="43"/>
      <c r="AT738" s="43"/>
    </row>
    <row r="739" spans="1:46" ht="12.75" customHeight="1" x14ac:dyDescent="0.2">
      <c r="A739" s="43"/>
      <c r="B739" s="43"/>
      <c r="C739" s="43"/>
      <c r="D739" s="107"/>
      <c r="E739" s="145"/>
      <c r="F739" s="145"/>
      <c r="G739" s="145"/>
      <c r="H739" s="145"/>
      <c r="I739" s="145"/>
      <c r="J739" s="145"/>
      <c r="K739" s="43"/>
      <c r="L739" s="43"/>
      <c r="M739" s="43"/>
      <c r="N739" s="43"/>
      <c r="O739" s="43"/>
      <c r="P739" s="43"/>
      <c r="Q739" s="43"/>
      <c r="R739" s="43"/>
      <c r="S739" s="43"/>
      <c r="T739" s="43"/>
      <c r="U739" s="43"/>
      <c r="V739" s="43"/>
      <c r="W739" s="43"/>
      <c r="X739" s="43"/>
      <c r="Y739" s="43"/>
      <c r="Z739" s="43"/>
      <c r="AA739" s="43"/>
      <c r="AB739" s="43"/>
      <c r="AC739" s="43"/>
      <c r="AD739" s="43"/>
      <c r="AE739" s="43"/>
      <c r="AF739" s="43"/>
      <c r="AG739" s="43"/>
      <c r="AH739" s="43"/>
      <c r="AI739" s="43"/>
      <c r="AJ739" s="43"/>
      <c r="AK739" s="43"/>
      <c r="AL739" s="43"/>
      <c r="AM739" s="43"/>
      <c r="AN739" s="43"/>
      <c r="AO739" s="43"/>
      <c r="AP739" s="43"/>
      <c r="AQ739" s="43"/>
      <c r="AR739" s="43"/>
      <c r="AS739" s="43"/>
      <c r="AT739" s="43"/>
    </row>
    <row r="740" spans="1:46" ht="12.75" customHeight="1" x14ac:dyDescent="0.2">
      <c r="A740" s="43"/>
      <c r="B740" s="43"/>
      <c r="C740" s="43"/>
      <c r="D740" s="107"/>
      <c r="E740" s="145"/>
      <c r="F740" s="145"/>
      <c r="G740" s="145"/>
      <c r="H740" s="145"/>
      <c r="I740" s="145"/>
      <c r="J740" s="145"/>
      <c r="K740" s="43"/>
      <c r="L740" s="43"/>
      <c r="M740" s="43"/>
      <c r="N740" s="43"/>
      <c r="O740" s="43"/>
      <c r="P740" s="43"/>
      <c r="Q740" s="43"/>
      <c r="R740" s="43"/>
      <c r="S740" s="43"/>
      <c r="T740" s="43"/>
      <c r="U740" s="43"/>
      <c r="V740" s="43"/>
      <c r="W740" s="43"/>
      <c r="X740" s="43"/>
      <c r="Y740" s="43"/>
      <c r="Z740" s="43"/>
      <c r="AA740" s="43"/>
      <c r="AB740" s="43"/>
      <c r="AC740" s="43"/>
      <c r="AD740" s="43"/>
      <c r="AE740" s="43"/>
      <c r="AF740" s="43"/>
      <c r="AG740" s="43"/>
      <c r="AH740" s="43"/>
      <c r="AI740" s="43"/>
      <c r="AJ740" s="43"/>
      <c r="AK740" s="43"/>
      <c r="AL740" s="43"/>
      <c r="AM740" s="43"/>
      <c r="AN740" s="43"/>
      <c r="AO740" s="43"/>
      <c r="AP740" s="43"/>
      <c r="AQ740" s="43"/>
      <c r="AR740" s="43"/>
      <c r="AS740" s="43"/>
      <c r="AT740" s="43"/>
    </row>
    <row r="741" spans="1:46" ht="12.75" customHeight="1" x14ac:dyDescent="0.2">
      <c r="A741" s="43"/>
      <c r="B741" s="43"/>
      <c r="C741" s="43"/>
      <c r="D741" s="107"/>
      <c r="E741" s="145"/>
      <c r="F741" s="145"/>
      <c r="G741" s="145"/>
      <c r="H741" s="145"/>
      <c r="I741" s="145"/>
      <c r="J741" s="145"/>
      <c r="K741" s="43"/>
      <c r="L741" s="43"/>
      <c r="M741" s="43"/>
      <c r="N741" s="43"/>
      <c r="O741" s="43"/>
      <c r="P741" s="43"/>
      <c r="Q741" s="43"/>
      <c r="R741" s="43"/>
      <c r="S741" s="43"/>
      <c r="T741" s="43"/>
      <c r="U741" s="43"/>
      <c r="V741" s="43"/>
      <c r="W741" s="43"/>
      <c r="X741" s="43"/>
      <c r="Y741" s="43"/>
      <c r="Z741" s="43"/>
      <c r="AA741" s="43"/>
      <c r="AB741" s="43"/>
      <c r="AC741" s="43"/>
      <c r="AD741" s="43"/>
      <c r="AE741" s="43"/>
      <c r="AF741" s="43"/>
      <c r="AG741" s="43"/>
      <c r="AH741" s="43"/>
      <c r="AI741" s="43"/>
      <c r="AJ741" s="43"/>
      <c r="AK741" s="43"/>
      <c r="AL741" s="43"/>
      <c r="AM741" s="43"/>
      <c r="AN741" s="43"/>
      <c r="AO741" s="43"/>
      <c r="AP741" s="43"/>
      <c r="AQ741" s="43"/>
      <c r="AR741" s="43"/>
      <c r="AS741" s="43"/>
      <c r="AT741" s="43"/>
    </row>
    <row r="742" spans="1:46" ht="12.75" customHeight="1" x14ac:dyDescent="0.2">
      <c r="A742" s="43"/>
      <c r="B742" s="43"/>
      <c r="C742" s="43"/>
      <c r="D742" s="107"/>
      <c r="E742" s="145"/>
      <c r="F742" s="145"/>
      <c r="G742" s="145"/>
      <c r="H742" s="145"/>
      <c r="I742" s="145"/>
      <c r="J742" s="145"/>
      <c r="K742" s="43"/>
      <c r="L742" s="43"/>
      <c r="M742" s="43"/>
      <c r="N742" s="43"/>
      <c r="O742" s="43"/>
      <c r="P742" s="43"/>
      <c r="Q742" s="43"/>
      <c r="R742" s="43"/>
      <c r="S742" s="43"/>
      <c r="T742" s="43"/>
      <c r="U742" s="43"/>
      <c r="V742" s="43"/>
      <c r="W742" s="43"/>
      <c r="X742" s="43"/>
      <c r="Y742" s="43"/>
      <c r="Z742" s="43"/>
      <c r="AA742" s="43"/>
      <c r="AB742" s="43"/>
      <c r="AC742" s="43"/>
      <c r="AD742" s="43"/>
      <c r="AE742" s="43"/>
      <c r="AF742" s="43"/>
      <c r="AG742" s="43"/>
      <c r="AH742" s="43"/>
      <c r="AI742" s="43"/>
      <c r="AJ742" s="43"/>
      <c r="AK742" s="43"/>
      <c r="AL742" s="43"/>
      <c r="AM742" s="43"/>
      <c r="AN742" s="43"/>
      <c r="AO742" s="43"/>
      <c r="AP742" s="43"/>
      <c r="AQ742" s="43"/>
      <c r="AR742" s="43"/>
      <c r="AS742" s="43"/>
      <c r="AT742" s="43"/>
    </row>
    <row r="743" spans="1:46" ht="12.75" customHeight="1" x14ac:dyDescent="0.2">
      <c r="A743" s="43"/>
      <c r="B743" s="43"/>
      <c r="C743" s="43"/>
      <c r="D743" s="107"/>
      <c r="E743" s="145"/>
      <c r="F743" s="145"/>
      <c r="G743" s="145"/>
      <c r="H743" s="145"/>
      <c r="I743" s="145"/>
      <c r="J743" s="145"/>
      <c r="K743" s="43"/>
      <c r="L743" s="43"/>
      <c r="M743" s="43"/>
      <c r="N743" s="43"/>
      <c r="O743" s="43"/>
      <c r="P743" s="43"/>
      <c r="Q743" s="43"/>
      <c r="R743" s="43"/>
      <c r="S743" s="43"/>
      <c r="T743" s="43"/>
      <c r="U743" s="43"/>
      <c r="V743" s="43"/>
      <c r="W743" s="43"/>
      <c r="X743" s="43"/>
      <c r="Y743" s="43"/>
      <c r="Z743" s="43"/>
      <c r="AA743" s="43"/>
      <c r="AB743" s="43"/>
      <c r="AC743" s="43"/>
      <c r="AD743" s="43"/>
      <c r="AE743" s="43"/>
      <c r="AF743" s="43"/>
      <c r="AG743" s="43"/>
      <c r="AH743" s="43"/>
      <c r="AI743" s="43"/>
      <c r="AJ743" s="43"/>
      <c r="AK743" s="43"/>
      <c r="AL743" s="43"/>
      <c r="AM743" s="43"/>
      <c r="AN743" s="43"/>
      <c r="AO743" s="43"/>
      <c r="AP743" s="43"/>
      <c r="AQ743" s="43"/>
      <c r="AR743" s="43"/>
      <c r="AS743" s="43"/>
      <c r="AT743" s="43"/>
    </row>
    <row r="744" spans="1:46" ht="12.75" customHeight="1" x14ac:dyDescent="0.2">
      <c r="A744" s="43"/>
      <c r="B744" s="43"/>
      <c r="C744" s="43"/>
      <c r="D744" s="107"/>
      <c r="E744" s="145"/>
      <c r="F744" s="145"/>
      <c r="G744" s="145"/>
      <c r="H744" s="145"/>
      <c r="I744" s="145"/>
      <c r="J744" s="145"/>
      <c r="K744" s="43"/>
      <c r="L744" s="43"/>
      <c r="M744" s="43"/>
      <c r="N744" s="43"/>
      <c r="O744" s="43"/>
      <c r="P744" s="43"/>
      <c r="Q744" s="43"/>
      <c r="R744" s="43"/>
      <c r="S744" s="43"/>
      <c r="T744" s="43"/>
      <c r="U744" s="43"/>
      <c r="V744" s="43"/>
      <c r="W744" s="43"/>
      <c r="X744" s="43"/>
      <c r="Y744" s="43"/>
      <c r="Z744" s="43"/>
      <c r="AA744" s="43"/>
      <c r="AB744" s="43"/>
      <c r="AC744" s="43"/>
      <c r="AD744" s="43"/>
      <c r="AE744" s="43"/>
      <c r="AF744" s="43"/>
      <c r="AG744" s="43"/>
      <c r="AH744" s="43"/>
      <c r="AI744" s="43"/>
      <c r="AJ744" s="43"/>
      <c r="AK744" s="43"/>
      <c r="AL744" s="43"/>
      <c r="AM744" s="43"/>
      <c r="AN744" s="43"/>
      <c r="AO744" s="43"/>
      <c r="AP744" s="43"/>
      <c r="AQ744" s="43"/>
      <c r="AR744" s="43"/>
      <c r="AS744" s="43"/>
      <c r="AT744" s="43"/>
    </row>
    <row r="745" spans="1:46" ht="12.75" customHeight="1" x14ac:dyDescent="0.2">
      <c r="A745" s="43"/>
      <c r="B745" s="43"/>
      <c r="C745" s="43"/>
      <c r="D745" s="107"/>
      <c r="E745" s="145"/>
      <c r="F745" s="145"/>
      <c r="G745" s="145"/>
      <c r="H745" s="145"/>
      <c r="I745" s="145"/>
      <c r="J745" s="145"/>
      <c r="K745" s="43"/>
      <c r="L745" s="43"/>
      <c r="M745" s="43"/>
      <c r="N745" s="43"/>
      <c r="O745" s="43"/>
      <c r="P745" s="43"/>
      <c r="Q745" s="43"/>
      <c r="R745" s="43"/>
      <c r="S745" s="43"/>
      <c r="T745" s="43"/>
      <c r="U745" s="43"/>
      <c r="V745" s="43"/>
      <c r="W745" s="43"/>
      <c r="X745" s="43"/>
      <c r="Y745" s="43"/>
      <c r="Z745" s="43"/>
      <c r="AA745" s="43"/>
      <c r="AB745" s="43"/>
      <c r="AC745" s="43"/>
      <c r="AD745" s="43"/>
      <c r="AE745" s="43"/>
      <c r="AF745" s="43"/>
      <c r="AG745" s="43"/>
      <c r="AH745" s="43"/>
      <c r="AI745" s="43"/>
      <c r="AJ745" s="43"/>
      <c r="AK745" s="43"/>
      <c r="AL745" s="43"/>
      <c r="AM745" s="43"/>
      <c r="AN745" s="43"/>
      <c r="AO745" s="43"/>
      <c r="AP745" s="43"/>
      <c r="AQ745" s="43"/>
      <c r="AR745" s="43"/>
      <c r="AS745" s="43"/>
      <c r="AT745" s="43"/>
    </row>
    <row r="746" spans="1:46" ht="12.75" customHeight="1" x14ac:dyDescent="0.2">
      <c r="A746" s="43"/>
      <c r="B746" s="43"/>
      <c r="C746" s="43"/>
      <c r="D746" s="107"/>
      <c r="E746" s="145"/>
      <c r="F746" s="145"/>
      <c r="G746" s="145"/>
      <c r="H746" s="145"/>
      <c r="I746" s="145"/>
      <c r="J746" s="145"/>
      <c r="K746" s="43"/>
      <c r="L746" s="43"/>
      <c r="M746" s="43"/>
      <c r="N746" s="43"/>
      <c r="O746" s="43"/>
      <c r="P746" s="43"/>
      <c r="Q746" s="43"/>
      <c r="R746" s="43"/>
      <c r="S746" s="43"/>
      <c r="T746" s="43"/>
      <c r="U746" s="43"/>
      <c r="V746" s="43"/>
      <c r="W746" s="43"/>
      <c r="X746" s="43"/>
      <c r="Y746" s="43"/>
      <c r="Z746" s="43"/>
      <c r="AA746" s="43"/>
      <c r="AB746" s="43"/>
      <c r="AC746" s="43"/>
      <c r="AD746" s="43"/>
      <c r="AE746" s="43"/>
      <c r="AF746" s="43"/>
      <c r="AG746" s="43"/>
      <c r="AH746" s="43"/>
      <c r="AI746" s="43"/>
      <c r="AJ746" s="43"/>
      <c r="AK746" s="43"/>
      <c r="AL746" s="43"/>
      <c r="AM746" s="43"/>
      <c r="AN746" s="43"/>
      <c r="AO746" s="43"/>
      <c r="AP746" s="43"/>
      <c r="AQ746" s="43"/>
      <c r="AR746" s="43"/>
      <c r="AS746" s="43"/>
      <c r="AT746" s="43"/>
    </row>
    <row r="747" spans="1:46" ht="12.75" customHeight="1" x14ac:dyDescent="0.2">
      <c r="A747" s="43"/>
      <c r="B747" s="43"/>
      <c r="C747" s="43"/>
      <c r="D747" s="107"/>
      <c r="E747" s="145"/>
      <c r="F747" s="145"/>
      <c r="G747" s="145"/>
      <c r="H747" s="145"/>
      <c r="I747" s="145"/>
      <c r="J747" s="145"/>
      <c r="K747" s="43"/>
      <c r="L747" s="43"/>
      <c r="M747" s="43"/>
      <c r="N747" s="43"/>
      <c r="O747" s="43"/>
      <c r="P747" s="43"/>
      <c r="Q747" s="43"/>
      <c r="R747" s="43"/>
      <c r="S747" s="43"/>
      <c r="T747" s="43"/>
      <c r="U747" s="43"/>
      <c r="V747" s="43"/>
      <c r="W747" s="43"/>
      <c r="X747" s="43"/>
      <c r="Y747" s="43"/>
      <c r="Z747" s="43"/>
      <c r="AA747" s="43"/>
      <c r="AB747" s="43"/>
      <c r="AC747" s="43"/>
      <c r="AD747" s="43"/>
      <c r="AE747" s="43"/>
      <c r="AF747" s="43"/>
      <c r="AG747" s="43"/>
      <c r="AH747" s="43"/>
      <c r="AI747" s="43"/>
      <c r="AJ747" s="43"/>
      <c r="AK747" s="43"/>
      <c r="AL747" s="43"/>
      <c r="AM747" s="43"/>
      <c r="AN747" s="43"/>
      <c r="AO747" s="43"/>
      <c r="AP747" s="43"/>
      <c r="AQ747" s="43"/>
      <c r="AR747" s="43"/>
      <c r="AS747" s="43"/>
      <c r="AT747" s="43"/>
    </row>
    <row r="748" spans="1:46" ht="12.75" customHeight="1" x14ac:dyDescent="0.2">
      <c r="A748" s="43"/>
      <c r="B748" s="43"/>
      <c r="C748" s="43"/>
      <c r="D748" s="107"/>
      <c r="E748" s="145"/>
      <c r="F748" s="145"/>
      <c r="G748" s="145"/>
      <c r="H748" s="145"/>
      <c r="I748" s="145"/>
      <c r="J748" s="145"/>
      <c r="K748" s="43"/>
      <c r="L748" s="43"/>
      <c r="M748" s="43"/>
      <c r="N748" s="43"/>
      <c r="O748" s="43"/>
      <c r="P748" s="43"/>
      <c r="Q748" s="43"/>
      <c r="R748" s="43"/>
      <c r="S748" s="43"/>
      <c r="T748" s="43"/>
      <c r="U748" s="43"/>
      <c r="V748" s="43"/>
      <c r="W748" s="43"/>
      <c r="X748" s="43"/>
      <c r="Y748" s="43"/>
      <c r="Z748" s="43"/>
      <c r="AA748" s="43"/>
      <c r="AB748" s="43"/>
      <c r="AC748" s="43"/>
      <c r="AD748" s="43"/>
      <c r="AE748" s="43"/>
      <c r="AF748" s="43"/>
      <c r="AG748" s="43"/>
      <c r="AH748" s="43"/>
      <c r="AI748" s="43"/>
      <c r="AJ748" s="43"/>
      <c r="AK748" s="43"/>
      <c r="AL748" s="43"/>
      <c r="AM748" s="43"/>
      <c r="AN748" s="43"/>
      <c r="AO748" s="43"/>
      <c r="AP748" s="43"/>
      <c r="AQ748" s="43"/>
      <c r="AR748" s="43"/>
      <c r="AS748" s="43"/>
      <c r="AT748" s="43"/>
    </row>
    <row r="749" spans="1:46" ht="12.75" customHeight="1" x14ac:dyDescent="0.2">
      <c r="A749" s="43"/>
      <c r="B749" s="43"/>
      <c r="C749" s="43"/>
      <c r="D749" s="107"/>
      <c r="E749" s="145"/>
      <c r="F749" s="145"/>
      <c r="G749" s="145"/>
      <c r="H749" s="145"/>
      <c r="I749" s="145"/>
      <c r="J749" s="145"/>
      <c r="K749" s="43"/>
      <c r="L749" s="43"/>
      <c r="M749" s="43"/>
      <c r="N749" s="43"/>
      <c r="O749" s="43"/>
      <c r="P749" s="43"/>
      <c r="Q749" s="43"/>
      <c r="R749" s="43"/>
      <c r="S749" s="43"/>
      <c r="T749" s="43"/>
      <c r="U749" s="43"/>
      <c r="V749" s="43"/>
      <c r="W749" s="43"/>
      <c r="X749" s="43"/>
      <c r="Y749" s="43"/>
      <c r="Z749" s="43"/>
      <c r="AA749" s="43"/>
      <c r="AB749" s="43"/>
      <c r="AC749" s="43"/>
      <c r="AD749" s="43"/>
      <c r="AE749" s="43"/>
      <c r="AF749" s="43"/>
      <c r="AG749" s="43"/>
      <c r="AH749" s="43"/>
      <c r="AI749" s="43"/>
      <c r="AJ749" s="43"/>
      <c r="AK749" s="43"/>
      <c r="AL749" s="43"/>
      <c r="AM749" s="43"/>
      <c r="AN749" s="43"/>
      <c r="AO749" s="43"/>
      <c r="AP749" s="43"/>
      <c r="AQ749" s="43"/>
      <c r="AR749" s="43"/>
      <c r="AS749" s="43"/>
      <c r="AT749" s="43"/>
    </row>
    <row r="750" spans="1:46" ht="12.75" customHeight="1" x14ac:dyDescent="0.2">
      <c r="A750" s="43"/>
      <c r="B750" s="43"/>
      <c r="C750" s="43"/>
      <c r="D750" s="107"/>
      <c r="E750" s="145"/>
      <c r="F750" s="145"/>
      <c r="G750" s="145"/>
      <c r="H750" s="145"/>
      <c r="I750" s="145"/>
      <c r="J750" s="145"/>
      <c r="K750" s="43"/>
      <c r="L750" s="43"/>
      <c r="M750" s="43"/>
      <c r="N750" s="43"/>
      <c r="O750" s="43"/>
      <c r="P750" s="43"/>
      <c r="Q750" s="43"/>
      <c r="R750" s="43"/>
      <c r="S750" s="43"/>
      <c r="T750" s="43"/>
      <c r="U750" s="43"/>
      <c r="V750" s="43"/>
      <c r="W750" s="43"/>
      <c r="X750" s="43"/>
      <c r="Y750" s="43"/>
      <c r="Z750" s="43"/>
      <c r="AA750" s="43"/>
      <c r="AB750" s="43"/>
      <c r="AC750" s="43"/>
      <c r="AD750" s="43"/>
      <c r="AE750" s="43"/>
      <c r="AF750" s="43"/>
      <c r="AG750" s="43"/>
      <c r="AH750" s="43"/>
      <c r="AI750" s="43"/>
      <c r="AJ750" s="43"/>
      <c r="AK750" s="43"/>
      <c r="AL750" s="43"/>
      <c r="AM750" s="43"/>
      <c r="AN750" s="43"/>
      <c r="AO750" s="43"/>
      <c r="AP750" s="43"/>
      <c r="AQ750" s="43"/>
      <c r="AR750" s="43"/>
      <c r="AS750" s="43"/>
      <c r="AT750" s="43"/>
    </row>
    <row r="751" spans="1:46" ht="12.75" customHeight="1" x14ac:dyDescent="0.2">
      <c r="A751" s="43"/>
      <c r="B751" s="43"/>
      <c r="C751" s="43"/>
      <c r="D751" s="107"/>
      <c r="E751" s="145"/>
      <c r="F751" s="145"/>
      <c r="G751" s="145"/>
      <c r="H751" s="145"/>
      <c r="I751" s="145"/>
      <c r="J751" s="145"/>
      <c r="K751" s="43"/>
      <c r="L751" s="43"/>
      <c r="M751" s="43"/>
      <c r="N751" s="43"/>
      <c r="O751" s="43"/>
      <c r="P751" s="43"/>
      <c r="Q751" s="43"/>
      <c r="R751" s="43"/>
      <c r="S751" s="43"/>
      <c r="T751" s="43"/>
      <c r="U751" s="43"/>
      <c r="V751" s="43"/>
      <c r="W751" s="43"/>
      <c r="X751" s="43"/>
      <c r="Y751" s="43"/>
      <c r="Z751" s="43"/>
      <c r="AA751" s="43"/>
      <c r="AB751" s="43"/>
      <c r="AC751" s="43"/>
      <c r="AD751" s="43"/>
      <c r="AE751" s="43"/>
      <c r="AF751" s="43"/>
      <c r="AG751" s="43"/>
      <c r="AH751" s="43"/>
      <c r="AI751" s="43"/>
      <c r="AJ751" s="43"/>
      <c r="AK751" s="43"/>
      <c r="AL751" s="43"/>
      <c r="AM751" s="43"/>
      <c r="AN751" s="43"/>
      <c r="AO751" s="43"/>
      <c r="AP751" s="43"/>
      <c r="AQ751" s="43"/>
      <c r="AR751" s="43"/>
      <c r="AS751" s="43"/>
      <c r="AT751" s="43"/>
    </row>
    <row r="752" spans="1:46" ht="12.75" customHeight="1" x14ac:dyDescent="0.2">
      <c r="A752" s="43"/>
      <c r="B752" s="43"/>
      <c r="C752" s="43"/>
      <c r="D752" s="107"/>
      <c r="E752" s="145"/>
      <c r="F752" s="145"/>
      <c r="G752" s="145"/>
      <c r="H752" s="145"/>
      <c r="I752" s="145"/>
      <c r="J752" s="145"/>
      <c r="K752" s="43"/>
      <c r="L752" s="43"/>
      <c r="M752" s="43"/>
      <c r="N752" s="43"/>
      <c r="O752" s="43"/>
      <c r="P752" s="43"/>
      <c r="Q752" s="43"/>
      <c r="R752" s="43"/>
      <c r="S752" s="43"/>
      <c r="T752" s="43"/>
      <c r="U752" s="43"/>
      <c r="V752" s="43"/>
      <c r="W752" s="43"/>
      <c r="X752" s="43"/>
      <c r="Y752" s="43"/>
      <c r="Z752" s="43"/>
      <c r="AA752" s="43"/>
      <c r="AB752" s="43"/>
      <c r="AC752" s="43"/>
      <c r="AD752" s="43"/>
      <c r="AE752" s="43"/>
      <c r="AF752" s="43"/>
      <c r="AG752" s="43"/>
      <c r="AH752" s="43"/>
      <c r="AI752" s="43"/>
      <c r="AJ752" s="43"/>
      <c r="AK752" s="43"/>
      <c r="AL752" s="43"/>
      <c r="AM752" s="43"/>
      <c r="AN752" s="43"/>
      <c r="AO752" s="43"/>
      <c r="AP752" s="43"/>
      <c r="AQ752" s="43"/>
      <c r="AR752" s="43"/>
      <c r="AS752" s="43"/>
      <c r="AT752" s="43"/>
    </row>
    <row r="753" spans="1:46" ht="12.75" customHeight="1" x14ac:dyDescent="0.2">
      <c r="A753" s="43"/>
      <c r="B753" s="43"/>
      <c r="C753" s="43"/>
      <c r="D753" s="107"/>
      <c r="E753" s="145"/>
      <c r="F753" s="145"/>
      <c r="G753" s="145"/>
      <c r="H753" s="145"/>
      <c r="I753" s="145"/>
      <c r="J753" s="145"/>
      <c r="K753" s="43"/>
      <c r="L753" s="43"/>
      <c r="M753" s="43"/>
      <c r="N753" s="43"/>
      <c r="O753" s="43"/>
      <c r="P753" s="43"/>
      <c r="Q753" s="43"/>
      <c r="R753" s="43"/>
      <c r="S753" s="43"/>
      <c r="T753" s="43"/>
      <c r="U753" s="43"/>
      <c r="V753" s="43"/>
      <c r="W753" s="43"/>
      <c r="X753" s="43"/>
      <c r="Y753" s="43"/>
      <c r="Z753" s="43"/>
      <c r="AA753" s="43"/>
      <c r="AB753" s="43"/>
      <c r="AC753" s="43"/>
      <c r="AD753" s="43"/>
      <c r="AE753" s="43"/>
      <c r="AF753" s="43"/>
      <c r="AG753" s="43"/>
      <c r="AH753" s="43"/>
      <c r="AI753" s="43"/>
      <c r="AJ753" s="43"/>
      <c r="AK753" s="43"/>
      <c r="AL753" s="43"/>
      <c r="AM753" s="43"/>
      <c r="AN753" s="43"/>
      <c r="AO753" s="43"/>
      <c r="AP753" s="43"/>
      <c r="AQ753" s="43"/>
      <c r="AR753" s="43"/>
      <c r="AS753" s="43"/>
      <c r="AT753" s="43"/>
    </row>
    <row r="754" spans="1:46" ht="12.75" customHeight="1" x14ac:dyDescent="0.2">
      <c r="A754" s="43"/>
      <c r="B754" s="43"/>
      <c r="C754" s="43"/>
      <c r="D754" s="107"/>
      <c r="E754" s="145"/>
      <c r="F754" s="145"/>
      <c r="G754" s="145"/>
      <c r="H754" s="145"/>
      <c r="I754" s="145"/>
      <c r="J754" s="145"/>
      <c r="K754" s="43"/>
      <c r="L754" s="43"/>
      <c r="M754" s="43"/>
      <c r="N754" s="43"/>
      <c r="O754" s="43"/>
      <c r="P754" s="43"/>
      <c r="Q754" s="43"/>
      <c r="R754" s="43"/>
      <c r="S754" s="43"/>
      <c r="T754" s="43"/>
      <c r="U754" s="43"/>
      <c r="V754" s="43"/>
      <c r="W754" s="43"/>
      <c r="X754" s="43"/>
      <c r="Y754" s="43"/>
      <c r="Z754" s="43"/>
      <c r="AA754" s="43"/>
      <c r="AB754" s="43"/>
      <c r="AC754" s="43"/>
      <c r="AD754" s="43"/>
      <c r="AE754" s="43"/>
      <c r="AF754" s="43"/>
      <c r="AG754" s="43"/>
      <c r="AH754" s="43"/>
      <c r="AI754" s="43"/>
      <c r="AJ754" s="43"/>
      <c r="AK754" s="43"/>
      <c r="AL754" s="43"/>
      <c r="AM754" s="43"/>
      <c r="AN754" s="43"/>
      <c r="AO754" s="43"/>
      <c r="AP754" s="43"/>
      <c r="AQ754" s="43"/>
      <c r="AR754" s="43"/>
      <c r="AS754" s="43"/>
      <c r="AT754" s="43"/>
    </row>
    <row r="755" spans="1:46" ht="12.75" customHeight="1" x14ac:dyDescent="0.2">
      <c r="A755" s="43"/>
      <c r="B755" s="43"/>
      <c r="C755" s="43"/>
      <c r="D755" s="107"/>
      <c r="E755" s="145"/>
      <c r="F755" s="145"/>
      <c r="G755" s="145"/>
      <c r="H755" s="145"/>
      <c r="I755" s="145"/>
      <c r="J755" s="145"/>
      <c r="K755" s="43"/>
      <c r="L755" s="43"/>
      <c r="M755" s="43"/>
      <c r="N755" s="43"/>
      <c r="O755" s="43"/>
      <c r="P755" s="43"/>
      <c r="Q755" s="43"/>
      <c r="R755" s="43"/>
      <c r="S755" s="43"/>
      <c r="T755" s="43"/>
      <c r="U755" s="43"/>
      <c r="V755" s="43"/>
      <c r="W755" s="43"/>
      <c r="X755" s="43"/>
      <c r="Y755" s="43"/>
      <c r="Z755" s="43"/>
      <c r="AA755" s="43"/>
      <c r="AB755" s="43"/>
      <c r="AC755" s="43"/>
      <c r="AD755" s="43"/>
      <c r="AE755" s="43"/>
      <c r="AF755" s="43"/>
      <c r="AG755" s="43"/>
      <c r="AH755" s="43"/>
      <c r="AI755" s="43"/>
      <c r="AJ755" s="43"/>
      <c r="AK755" s="43"/>
      <c r="AL755" s="43"/>
      <c r="AM755" s="43"/>
      <c r="AN755" s="43"/>
      <c r="AO755" s="43"/>
      <c r="AP755" s="43"/>
      <c r="AQ755" s="43"/>
      <c r="AR755" s="43"/>
      <c r="AS755" s="43"/>
      <c r="AT755" s="43"/>
    </row>
    <row r="756" spans="1:46" ht="12.75" customHeight="1" x14ac:dyDescent="0.2">
      <c r="A756" s="43"/>
      <c r="B756" s="43"/>
      <c r="C756" s="43"/>
      <c r="D756" s="107"/>
      <c r="E756" s="145"/>
      <c r="F756" s="145"/>
      <c r="G756" s="145"/>
      <c r="H756" s="145"/>
      <c r="I756" s="145"/>
      <c r="J756" s="145"/>
      <c r="K756" s="43"/>
      <c r="L756" s="43"/>
      <c r="M756" s="43"/>
      <c r="N756" s="43"/>
      <c r="O756" s="43"/>
      <c r="P756" s="43"/>
      <c r="Q756" s="43"/>
      <c r="R756" s="43"/>
      <c r="S756" s="43"/>
      <c r="T756" s="43"/>
      <c r="U756" s="43"/>
      <c r="V756" s="43"/>
      <c r="W756" s="43"/>
      <c r="X756" s="43"/>
      <c r="Y756" s="43"/>
      <c r="Z756" s="43"/>
      <c r="AA756" s="43"/>
      <c r="AB756" s="43"/>
      <c r="AC756" s="43"/>
      <c r="AD756" s="43"/>
      <c r="AE756" s="43"/>
      <c r="AF756" s="43"/>
      <c r="AG756" s="43"/>
      <c r="AH756" s="43"/>
      <c r="AI756" s="43"/>
      <c r="AJ756" s="43"/>
      <c r="AK756" s="43"/>
      <c r="AL756" s="43"/>
      <c r="AM756" s="43"/>
      <c r="AN756" s="43"/>
      <c r="AO756" s="43"/>
      <c r="AP756" s="43"/>
      <c r="AQ756" s="43"/>
      <c r="AR756" s="43"/>
      <c r="AS756" s="43"/>
      <c r="AT756" s="43"/>
    </row>
    <row r="757" spans="1:46" ht="12.75" customHeight="1" x14ac:dyDescent="0.2">
      <c r="A757" s="43"/>
      <c r="B757" s="43"/>
      <c r="C757" s="43"/>
      <c r="D757" s="107"/>
      <c r="E757" s="145"/>
      <c r="F757" s="145"/>
      <c r="G757" s="145"/>
      <c r="H757" s="145"/>
      <c r="I757" s="145"/>
      <c r="J757" s="145"/>
      <c r="K757" s="43"/>
      <c r="L757" s="43"/>
      <c r="M757" s="43"/>
      <c r="N757" s="43"/>
      <c r="O757" s="43"/>
      <c r="P757" s="43"/>
      <c r="Q757" s="43"/>
      <c r="R757" s="43"/>
      <c r="S757" s="43"/>
      <c r="T757" s="43"/>
      <c r="U757" s="43"/>
      <c r="V757" s="43"/>
      <c r="W757" s="43"/>
      <c r="X757" s="43"/>
      <c r="Y757" s="43"/>
      <c r="Z757" s="43"/>
      <c r="AA757" s="43"/>
      <c r="AB757" s="43"/>
      <c r="AC757" s="43"/>
      <c r="AD757" s="43"/>
      <c r="AE757" s="43"/>
      <c r="AF757" s="43"/>
      <c r="AG757" s="43"/>
      <c r="AH757" s="43"/>
      <c r="AI757" s="43"/>
      <c r="AJ757" s="43"/>
      <c r="AK757" s="43"/>
      <c r="AL757" s="43"/>
      <c r="AM757" s="43"/>
      <c r="AN757" s="43"/>
      <c r="AO757" s="43"/>
      <c r="AP757" s="43"/>
      <c r="AQ757" s="43"/>
      <c r="AR757" s="43"/>
      <c r="AS757" s="43"/>
      <c r="AT757" s="43"/>
    </row>
    <row r="758" spans="1:46" ht="12.75" customHeight="1" x14ac:dyDescent="0.2">
      <c r="A758" s="43"/>
      <c r="B758" s="43"/>
      <c r="C758" s="43"/>
      <c r="D758" s="107"/>
      <c r="E758" s="145"/>
      <c r="F758" s="145"/>
      <c r="G758" s="145"/>
      <c r="H758" s="145"/>
      <c r="I758" s="145"/>
      <c r="J758" s="145"/>
      <c r="K758" s="43"/>
      <c r="L758" s="43"/>
      <c r="M758" s="43"/>
      <c r="N758" s="43"/>
      <c r="O758" s="43"/>
      <c r="P758" s="43"/>
      <c r="Q758" s="43"/>
      <c r="R758" s="43"/>
      <c r="S758" s="43"/>
      <c r="T758" s="43"/>
      <c r="U758" s="43"/>
      <c r="V758" s="43"/>
      <c r="W758" s="43"/>
      <c r="X758" s="43"/>
      <c r="Y758" s="43"/>
      <c r="Z758" s="43"/>
      <c r="AA758" s="43"/>
      <c r="AB758" s="43"/>
      <c r="AC758" s="43"/>
      <c r="AD758" s="43"/>
      <c r="AE758" s="43"/>
      <c r="AF758" s="43"/>
      <c r="AG758" s="43"/>
      <c r="AH758" s="43"/>
      <c r="AI758" s="43"/>
      <c r="AJ758" s="43"/>
      <c r="AK758" s="43"/>
      <c r="AL758" s="43"/>
      <c r="AM758" s="43"/>
      <c r="AN758" s="43"/>
      <c r="AO758" s="43"/>
      <c r="AP758" s="43"/>
      <c r="AQ758" s="43"/>
      <c r="AR758" s="43"/>
      <c r="AS758" s="43"/>
      <c r="AT758" s="43"/>
    </row>
    <row r="759" spans="1:46" ht="12.75" customHeight="1" x14ac:dyDescent="0.2">
      <c r="A759" s="43"/>
      <c r="B759" s="43"/>
      <c r="C759" s="43"/>
      <c r="D759" s="107"/>
      <c r="E759" s="145"/>
      <c r="F759" s="145"/>
      <c r="G759" s="145"/>
      <c r="H759" s="145"/>
      <c r="I759" s="145"/>
      <c r="J759" s="145"/>
      <c r="K759" s="43"/>
      <c r="L759" s="43"/>
      <c r="M759" s="43"/>
      <c r="N759" s="43"/>
      <c r="O759" s="43"/>
      <c r="P759" s="43"/>
      <c r="Q759" s="43"/>
      <c r="R759" s="43"/>
      <c r="S759" s="43"/>
      <c r="T759" s="43"/>
      <c r="U759" s="43"/>
      <c r="V759" s="43"/>
      <c r="W759" s="43"/>
      <c r="X759" s="43"/>
      <c r="Y759" s="43"/>
      <c r="Z759" s="43"/>
      <c r="AA759" s="43"/>
      <c r="AB759" s="43"/>
      <c r="AC759" s="43"/>
      <c r="AD759" s="43"/>
      <c r="AE759" s="43"/>
      <c r="AF759" s="43"/>
      <c r="AG759" s="43"/>
      <c r="AH759" s="43"/>
      <c r="AI759" s="43"/>
      <c r="AJ759" s="43"/>
      <c r="AK759" s="43"/>
      <c r="AL759" s="43"/>
      <c r="AM759" s="43"/>
      <c r="AN759" s="43"/>
      <c r="AO759" s="43"/>
      <c r="AP759" s="43"/>
      <c r="AQ759" s="43"/>
      <c r="AR759" s="43"/>
      <c r="AS759" s="43"/>
      <c r="AT759" s="43"/>
    </row>
    <row r="760" spans="1:46" ht="12.75" customHeight="1" x14ac:dyDescent="0.2">
      <c r="A760" s="43"/>
      <c r="B760" s="43"/>
      <c r="C760" s="43"/>
      <c r="D760" s="107"/>
      <c r="E760" s="145"/>
      <c r="F760" s="145"/>
      <c r="G760" s="145"/>
      <c r="H760" s="145"/>
      <c r="I760" s="145"/>
      <c r="J760" s="145"/>
      <c r="K760" s="43"/>
      <c r="L760" s="43"/>
      <c r="M760" s="43"/>
      <c r="N760" s="43"/>
      <c r="O760" s="43"/>
      <c r="P760" s="43"/>
      <c r="Q760" s="43"/>
      <c r="R760" s="43"/>
      <c r="S760" s="43"/>
      <c r="T760" s="43"/>
      <c r="U760" s="43"/>
      <c r="V760" s="43"/>
      <c r="W760" s="43"/>
      <c r="X760" s="43"/>
      <c r="Y760" s="43"/>
      <c r="Z760" s="43"/>
      <c r="AA760" s="43"/>
      <c r="AB760" s="43"/>
      <c r="AC760" s="43"/>
      <c r="AD760" s="43"/>
      <c r="AE760" s="43"/>
      <c r="AF760" s="43"/>
      <c r="AG760" s="43"/>
      <c r="AH760" s="43"/>
      <c r="AI760" s="43"/>
      <c r="AJ760" s="43"/>
      <c r="AK760" s="43"/>
      <c r="AL760" s="43"/>
      <c r="AM760" s="43"/>
      <c r="AN760" s="43"/>
      <c r="AO760" s="43"/>
      <c r="AP760" s="43"/>
      <c r="AQ760" s="43"/>
      <c r="AR760" s="43"/>
      <c r="AS760" s="43"/>
      <c r="AT760" s="43"/>
    </row>
    <row r="761" spans="1:46" ht="12.75" customHeight="1" x14ac:dyDescent="0.2">
      <c r="A761" s="43"/>
      <c r="B761" s="43"/>
      <c r="C761" s="43"/>
      <c r="D761" s="107"/>
      <c r="E761" s="145"/>
      <c r="F761" s="145"/>
      <c r="G761" s="145"/>
      <c r="H761" s="145"/>
      <c r="I761" s="145"/>
      <c r="J761" s="145"/>
      <c r="K761" s="43"/>
      <c r="L761" s="43"/>
      <c r="M761" s="43"/>
      <c r="N761" s="43"/>
      <c r="O761" s="43"/>
      <c r="P761" s="43"/>
      <c r="Q761" s="43"/>
      <c r="R761" s="43"/>
      <c r="S761" s="43"/>
      <c r="T761" s="43"/>
      <c r="U761" s="43"/>
      <c r="V761" s="43"/>
      <c r="W761" s="43"/>
      <c r="X761" s="43"/>
      <c r="Y761" s="43"/>
      <c r="Z761" s="43"/>
      <c r="AA761" s="43"/>
      <c r="AB761" s="43"/>
      <c r="AC761" s="43"/>
      <c r="AD761" s="43"/>
      <c r="AE761" s="43"/>
      <c r="AF761" s="43"/>
      <c r="AG761" s="43"/>
      <c r="AH761" s="43"/>
      <c r="AI761" s="43"/>
      <c r="AJ761" s="43"/>
      <c r="AK761" s="43"/>
      <c r="AL761" s="43"/>
      <c r="AM761" s="43"/>
      <c r="AN761" s="43"/>
      <c r="AO761" s="43"/>
      <c r="AP761" s="43"/>
      <c r="AQ761" s="43"/>
      <c r="AR761" s="43"/>
      <c r="AS761" s="43"/>
      <c r="AT761" s="43"/>
    </row>
    <row r="762" spans="1:46" ht="12.75" customHeight="1" x14ac:dyDescent="0.2">
      <c r="A762" s="43"/>
      <c r="B762" s="43"/>
      <c r="C762" s="43"/>
      <c r="D762" s="107"/>
      <c r="E762" s="145"/>
      <c r="F762" s="145"/>
      <c r="G762" s="145"/>
      <c r="H762" s="145"/>
      <c r="I762" s="145"/>
      <c r="J762" s="145"/>
      <c r="K762" s="43"/>
      <c r="L762" s="43"/>
      <c r="M762" s="43"/>
      <c r="N762" s="43"/>
      <c r="O762" s="43"/>
      <c r="P762" s="43"/>
      <c r="Q762" s="43"/>
      <c r="R762" s="43"/>
      <c r="S762" s="43"/>
      <c r="T762" s="43"/>
      <c r="U762" s="43"/>
      <c r="V762" s="43"/>
      <c r="W762" s="43"/>
      <c r="X762" s="43"/>
      <c r="Y762" s="43"/>
      <c r="Z762" s="43"/>
      <c r="AA762" s="43"/>
      <c r="AB762" s="43"/>
      <c r="AC762" s="43"/>
      <c r="AD762" s="43"/>
      <c r="AE762" s="43"/>
      <c r="AF762" s="43"/>
      <c r="AG762" s="43"/>
      <c r="AH762" s="43"/>
      <c r="AI762" s="43"/>
      <c r="AJ762" s="43"/>
      <c r="AK762" s="43"/>
      <c r="AL762" s="43"/>
      <c r="AM762" s="43"/>
      <c r="AN762" s="43"/>
      <c r="AO762" s="43"/>
      <c r="AP762" s="43"/>
      <c r="AQ762" s="43"/>
      <c r="AR762" s="43"/>
      <c r="AS762" s="43"/>
      <c r="AT762" s="43"/>
    </row>
    <row r="763" spans="1:46" ht="12.75" customHeight="1" x14ac:dyDescent="0.2">
      <c r="A763" s="43"/>
      <c r="B763" s="43"/>
      <c r="C763" s="43"/>
      <c r="D763" s="107"/>
      <c r="E763" s="145"/>
      <c r="F763" s="145"/>
      <c r="G763" s="145"/>
      <c r="H763" s="145"/>
      <c r="I763" s="145"/>
      <c r="J763" s="145"/>
      <c r="K763" s="43"/>
      <c r="L763" s="43"/>
      <c r="M763" s="43"/>
      <c r="N763" s="43"/>
      <c r="O763" s="43"/>
      <c r="P763" s="43"/>
      <c r="Q763" s="43"/>
      <c r="R763" s="43"/>
      <c r="S763" s="43"/>
      <c r="T763" s="43"/>
      <c r="U763" s="43"/>
      <c r="V763" s="43"/>
      <c r="W763" s="43"/>
      <c r="X763" s="43"/>
      <c r="Y763" s="43"/>
      <c r="Z763" s="43"/>
      <c r="AA763" s="43"/>
      <c r="AB763" s="43"/>
      <c r="AC763" s="43"/>
      <c r="AD763" s="43"/>
      <c r="AE763" s="43"/>
      <c r="AF763" s="43"/>
      <c r="AG763" s="43"/>
      <c r="AH763" s="43"/>
      <c r="AI763" s="43"/>
      <c r="AJ763" s="43"/>
      <c r="AK763" s="43"/>
      <c r="AL763" s="43"/>
      <c r="AM763" s="43"/>
      <c r="AN763" s="43"/>
      <c r="AO763" s="43"/>
      <c r="AP763" s="43"/>
      <c r="AQ763" s="43"/>
      <c r="AR763" s="43"/>
      <c r="AS763" s="43"/>
      <c r="AT763" s="43"/>
    </row>
    <row r="764" spans="1:46" ht="12.75" customHeight="1" x14ac:dyDescent="0.2">
      <c r="A764" s="43"/>
      <c r="B764" s="43"/>
      <c r="C764" s="43"/>
      <c r="D764" s="107"/>
      <c r="E764" s="145"/>
      <c r="F764" s="145"/>
      <c r="G764" s="145"/>
      <c r="H764" s="145"/>
      <c r="I764" s="145"/>
      <c r="J764" s="145"/>
      <c r="K764" s="43"/>
      <c r="L764" s="43"/>
      <c r="M764" s="43"/>
      <c r="N764" s="43"/>
      <c r="O764" s="43"/>
      <c r="P764" s="43"/>
      <c r="Q764" s="43"/>
      <c r="R764" s="43"/>
      <c r="S764" s="43"/>
      <c r="T764" s="43"/>
      <c r="U764" s="43"/>
      <c r="V764" s="43"/>
      <c r="W764" s="43"/>
      <c r="X764" s="43"/>
      <c r="Y764" s="43"/>
      <c r="Z764" s="43"/>
      <c r="AA764" s="43"/>
      <c r="AB764" s="43"/>
      <c r="AC764" s="43"/>
      <c r="AD764" s="43"/>
      <c r="AE764" s="43"/>
      <c r="AF764" s="43"/>
      <c r="AG764" s="43"/>
      <c r="AH764" s="43"/>
      <c r="AI764" s="43"/>
      <c r="AJ764" s="43"/>
      <c r="AK764" s="43"/>
      <c r="AL764" s="43"/>
      <c r="AM764" s="43"/>
      <c r="AN764" s="43"/>
      <c r="AO764" s="43"/>
      <c r="AP764" s="43"/>
      <c r="AQ764" s="43"/>
      <c r="AR764" s="43"/>
      <c r="AS764" s="43"/>
      <c r="AT764" s="43"/>
    </row>
    <row r="765" spans="1:46" ht="12.75" customHeight="1" x14ac:dyDescent="0.2">
      <c r="A765" s="43"/>
      <c r="B765" s="43"/>
      <c r="C765" s="43"/>
      <c r="D765" s="107"/>
      <c r="E765" s="145"/>
      <c r="F765" s="145"/>
      <c r="G765" s="145"/>
      <c r="H765" s="145"/>
      <c r="I765" s="145"/>
      <c r="J765" s="145"/>
      <c r="K765" s="43"/>
      <c r="L765" s="43"/>
      <c r="M765" s="43"/>
      <c r="N765" s="43"/>
      <c r="O765" s="43"/>
      <c r="P765" s="43"/>
      <c r="Q765" s="43"/>
      <c r="R765" s="43"/>
      <c r="S765" s="43"/>
      <c r="T765" s="43"/>
      <c r="U765" s="43"/>
      <c r="V765" s="43"/>
      <c r="W765" s="43"/>
      <c r="X765" s="43"/>
      <c r="Y765" s="43"/>
      <c r="Z765" s="43"/>
      <c r="AA765" s="43"/>
      <c r="AB765" s="43"/>
      <c r="AC765" s="43"/>
      <c r="AD765" s="43"/>
      <c r="AE765" s="43"/>
      <c r="AF765" s="43"/>
      <c r="AG765" s="43"/>
      <c r="AH765" s="43"/>
      <c r="AI765" s="43"/>
      <c r="AJ765" s="43"/>
      <c r="AK765" s="43"/>
      <c r="AL765" s="43"/>
      <c r="AM765" s="43"/>
      <c r="AN765" s="43"/>
      <c r="AO765" s="43"/>
      <c r="AP765" s="43"/>
      <c r="AQ765" s="43"/>
      <c r="AR765" s="43"/>
      <c r="AS765" s="43"/>
      <c r="AT765" s="43"/>
    </row>
    <row r="766" spans="1:46" ht="12.75" customHeight="1" x14ac:dyDescent="0.2">
      <c r="A766" s="43"/>
      <c r="B766" s="43"/>
      <c r="C766" s="43"/>
      <c r="D766" s="107"/>
      <c r="E766" s="145"/>
      <c r="F766" s="145"/>
      <c r="G766" s="145"/>
      <c r="H766" s="145"/>
      <c r="I766" s="145"/>
      <c r="J766" s="145"/>
      <c r="K766" s="43"/>
      <c r="L766" s="43"/>
      <c r="M766" s="43"/>
      <c r="N766" s="43"/>
      <c r="O766" s="43"/>
      <c r="P766" s="43"/>
      <c r="Q766" s="43"/>
      <c r="R766" s="43"/>
      <c r="S766" s="43"/>
      <c r="T766" s="43"/>
      <c r="U766" s="43"/>
      <c r="V766" s="43"/>
      <c r="W766" s="43"/>
      <c r="X766" s="43"/>
      <c r="Y766" s="43"/>
      <c r="Z766" s="43"/>
      <c r="AA766" s="43"/>
      <c r="AB766" s="43"/>
      <c r="AC766" s="43"/>
      <c r="AD766" s="43"/>
      <c r="AE766" s="43"/>
      <c r="AF766" s="43"/>
      <c r="AG766" s="43"/>
      <c r="AH766" s="43"/>
      <c r="AI766" s="43"/>
      <c r="AJ766" s="43"/>
      <c r="AK766" s="43"/>
      <c r="AL766" s="43"/>
      <c r="AM766" s="43"/>
      <c r="AN766" s="43"/>
      <c r="AO766" s="43"/>
      <c r="AP766" s="43"/>
      <c r="AQ766" s="43"/>
      <c r="AR766" s="43"/>
      <c r="AS766" s="43"/>
      <c r="AT766" s="43"/>
    </row>
    <row r="767" spans="1:46" ht="12.75" customHeight="1" x14ac:dyDescent="0.2">
      <c r="A767" s="43"/>
      <c r="B767" s="43"/>
      <c r="C767" s="43"/>
      <c r="D767" s="107"/>
      <c r="E767" s="145"/>
      <c r="F767" s="145"/>
      <c r="G767" s="145"/>
      <c r="H767" s="145"/>
      <c r="I767" s="145"/>
      <c r="J767" s="145"/>
      <c r="K767" s="43"/>
      <c r="L767" s="43"/>
      <c r="M767" s="43"/>
      <c r="N767" s="43"/>
      <c r="O767" s="43"/>
      <c r="P767" s="43"/>
      <c r="Q767" s="43"/>
      <c r="R767" s="43"/>
      <c r="S767" s="43"/>
      <c r="T767" s="43"/>
      <c r="U767" s="43"/>
      <c r="V767" s="43"/>
      <c r="W767" s="43"/>
      <c r="X767" s="43"/>
      <c r="Y767" s="43"/>
      <c r="Z767" s="43"/>
      <c r="AA767" s="43"/>
      <c r="AB767" s="43"/>
      <c r="AC767" s="43"/>
      <c r="AD767" s="43"/>
      <c r="AE767" s="43"/>
      <c r="AF767" s="43"/>
      <c r="AG767" s="43"/>
      <c r="AH767" s="43"/>
      <c r="AI767" s="43"/>
      <c r="AJ767" s="43"/>
      <c r="AK767" s="43"/>
      <c r="AL767" s="43"/>
      <c r="AM767" s="43"/>
      <c r="AN767" s="43"/>
      <c r="AO767" s="43"/>
      <c r="AP767" s="43"/>
      <c r="AQ767" s="43"/>
      <c r="AR767" s="43"/>
      <c r="AS767" s="43"/>
      <c r="AT767" s="43"/>
    </row>
    <row r="768" spans="1:46" ht="12.75" customHeight="1" x14ac:dyDescent="0.2">
      <c r="A768" s="43"/>
      <c r="B768" s="43"/>
      <c r="C768" s="43"/>
      <c r="D768" s="107"/>
      <c r="E768" s="145"/>
      <c r="F768" s="145"/>
      <c r="G768" s="145"/>
      <c r="H768" s="145"/>
      <c r="I768" s="145"/>
      <c r="J768" s="145"/>
      <c r="K768" s="43"/>
      <c r="L768" s="43"/>
      <c r="M768" s="43"/>
      <c r="N768" s="43"/>
      <c r="O768" s="43"/>
      <c r="P768" s="43"/>
      <c r="Q768" s="43"/>
      <c r="R768" s="43"/>
      <c r="S768" s="43"/>
      <c r="T768" s="43"/>
      <c r="U768" s="43"/>
      <c r="V768" s="43"/>
      <c r="W768" s="43"/>
      <c r="X768" s="43"/>
      <c r="Y768" s="43"/>
      <c r="Z768" s="43"/>
      <c r="AA768" s="43"/>
      <c r="AB768" s="43"/>
      <c r="AC768" s="43"/>
      <c r="AD768" s="43"/>
      <c r="AE768" s="43"/>
      <c r="AF768" s="43"/>
      <c r="AG768" s="43"/>
      <c r="AH768" s="43"/>
      <c r="AI768" s="43"/>
      <c r="AJ768" s="43"/>
      <c r="AK768" s="43"/>
      <c r="AL768" s="43"/>
      <c r="AM768" s="43"/>
      <c r="AN768" s="43"/>
      <c r="AO768" s="43"/>
      <c r="AP768" s="43"/>
      <c r="AQ768" s="43"/>
      <c r="AR768" s="43"/>
      <c r="AS768" s="43"/>
      <c r="AT768" s="43"/>
    </row>
    <row r="769" spans="1:46" ht="12.75" customHeight="1" x14ac:dyDescent="0.2">
      <c r="A769" s="43"/>
      <c r="B769" s="43"/>
      <c r="C769" s="43"/>
      <c r="D769" s="107"/>
      <c r="E769" s="145"/>
      <c r="F769" s="145"/>
      <c r="G769" s="145"/>
      <c r="H769" s="145"/>
      <c r="I769" s="145"/>
      <c r="J769" s="145"/>
      <c r="K769" s="43"/>
      <c r="L769" s="43"/>
      <c r="M769" s="43"/>
      <c r="N769" s="43"/>
      <c r="O769" s="43"/>
      <c r="P769" s="43"/>
      <c r="Q769" s="43"/>
      <c r="R769" s="43"/>
      <c r="S769" s="43"/>
      <c r="T769" s="43"/>
      <c r="U769" s="43"/>
      <c r="V769" s="43"/>
      <c r="W769" s="43"/>
      <c r="X769" s="43"/>
      <c r="Y769" s="43"/>
      <c r="Z769" s="43"/>
      <c r="AA769" s="43"/>
      <c r="AB769" s="43"/>
      <c r="AC769" s="43"/>
      <c r="AD769" s="43"/>
      <c r="AE769" s="43"/>
      <c r="AF769" s="43"/>
      <c r="AG769" s="43"/>
      <c r="AH769" s="43"/>
      <c r="AI769" s="43"/>
      <c r="AJ769" s="43"/>
      <c r="AK769" s="43"/>
      <c r="AL769" s="43"/>
      <c r="AM769" s="43"/>
      <c r="AN769" s="43"/>
      <c r="AO769" s="43"/>
      <c r="AP769" s="43"/>
      <c r="AQ769" s="43"/>
      <c r="AR769" s="43"/>
      <c r="AS769" s="43"/>
      <c r="AT769" s="43"/>
    </row>
    <row r="770" spans="1:46" ht="12.75" customHeight="1" x14ac:dyDescent="0.2">
      <c r="A770" s="43"/>
      <c r="B770" s="43"/>
      <c r="C770" s="43"/>
      <c r="D770" s="107"/>
      <c r="E770" s="145"/>
      <c r="F770" s="145"/>
      <c r="G770" s="145"/>
      <c r="H770" s="145"/>
      <c r="I770" s="145"/>
      <c r="J770" s="145"/>
      <c r="K770" s="43"/>
      <c r="L770" s="43"/>
      <c r="M770" s="43"/>
      <c r="N770" s="43"/>
      <c r="O770" s="43"/>
      <c r="P770" s="43"/>
      <c r="Q770" s="43"/>
      <c r="R770" s="43"/>
      <c r="S770" s="43"/>
      <c r="T770" s="43"/>
      <c r="U770" s="43"/>
      <c r="V770" s="43"/>
      <c r="W770" s="43"/>
      <c r="X770" s="43"/>
      <c r="Y770" s="43"/>
      <c r="Z770" s="43"/>
      <c r="AA770" s="43"/>
      <c r="AB770" s="43"/>
      <c r="AC770" s="43"/>
      <c r="AD770" s="43"/>
      <c r="AE770" s="43"/>
      <c r="AF770" s="43"/>
      <c r="AG770" s="43"/>
      <c r="AH770" s="43"/>
      <c r="AI770" s="43"/>
      <c r="AJ770" s="43"/>
      <c r="AK770" s="43"/>
      <c r="AL770" s="43"/>
      <c r="AM770" s="43"/>
      <c r="AN770" s="43"/>
      <c r="AO770" s="43"/>
      <c r="AP770" s="43"/>
      <c r="AQ770" s="43"/>
      <c r="AR770" s="43"/>
      <c r="AS770" s="43"/>
      <c r="AT770" s="43"/>
    </row>
    <row r="771" spans="1:46" ht="12.75" customHeight="1" x14ac:dyDescent="0.2">
      <c r="A771" s="43"/>
      <c r="B771" s="43"/>
      <c r="C771" s="43"/>
      <c r="D771" s="107"/>
      <c r="E771" s="145"/>
      <c r="F771" s="145"/>
      <c r="G771" s="145"/>
      <c r="H771" s="145"/>
      <c r="I771" s="145"/>
      <c r="J771" s="145"/>
      <c r="K771" s="43"/>
      <c r="L771" s="43"/>
      <c r="M771" s="43"/>
      <c r="N771" s="43"/>
      <c r="O771" s="43"/>
      <c r="P771" s="43"/>
      <c r="Q771" s="43"/>
      <c r="R771" s="43"/>
      <c r="S771" s="43"/>
      <c r="T771" s="43"/>
      <c r="U771" s="43"/>
      <c r="V771" s="43"/>
      <c r="W771" s="43"/>
      <c r="X771" s="43"/>
      <c r="Y771" s="43"/>
      <c r="Z771" s="43"/>
      <c r="AA771" s="43"/>
      <c r="AB771" s="43"/>
      <c r="AC771" s="43"/>
      <c r="AD771" s="43"/>
      <c r="AE771" s="43"/>
      <c r="AF771" s="43"/>
      <c r="AG771" s="43"/>
      <c r="AH771" s="43"/>
      <c r="AI771" s="43"/>
      <c r="AJ771" s="43"/>
      <c r="AK771" s="43"/>
      <c r="AL771" s="43"/>
      <c r="AM771" s="43"/>
      <c r="AN771" s="43"/>
      <c r="AO771" s="43"/>
      <c r="AP771" s="43"/>
      <c r="AQ771" s="43"/>
      <c r="AR771" s="43"/>
      <c r="AS771" s="43"/>
      <c r="AT771" s="43"/>
    </row>
    <row r="772" spans="1:46" ht="12.75" customHeight="1" x14ac:dyDescent="0.2">
      <c r="A772" s="43"/>
      <c r="B772" s="43"/>
      <c r="C772" s="43"/>
      <c r="D772" s="107"/>
      <c r="E772" s="145"/>
      <c r="F772" s="145"/>
      <c r="G772" s="145"/>
      <c r="H772" s="145"/>
      <c r="I772" s="145"/>
      <c r="J772" s="145"/>
      <c r="K772" s="43"/>
      <c r="L772" s="43"/>
      <c r="M772" s="43"/>
      <c r="N772" s="43"/>
      <c r="O772" s="43"/>
      <c r="P772" s="43"/>
      <c r="Q772" s="43"/>
      <c r="R772" s="43"/>
      <c r="S772" s="43"/>
      <c r="T772" s="43"/>
      <c r="U772" s="43"/>
      <c r="V772" s="43"/>
      <c r="W772" s="43"/>
      <c r="X772" s="43"/>
      <c r="Y772" s="43"/>
      <c r="Z772" s="43"/>
      <c r="AA772" s="43"/>
      <c r="AB772" s="43"/>
      <c r="AC772" s="43"/>
      <c r="AD772" s="43"/>
      <c r="AE772" s="43"/>
      <c r="AF772" s="43"/>
      <c r="AG772" s="43"/>
      <c r="AH772" s="43"/>
      <c r="AI772" s="43"/>
      <c r="AJ772" s="43"/>
      <c r="AK772" s="43"/>
      <c r="AL772" s="43"/>
      <c r="AM772" s="43"/>
      <c r="AN772" s="43"/>
      <c r="AO772" s="43"/>
      <c r="AP772" s="43"/>
      <c r="AQ772" s="43"/>
      <c r="AR772" s="43"/>
      <c r="AS772" s="43"/>
      <c r="AT772" s="43"/>
    </row>
    <row r="773" spans="1:46" ht="12.75" customHeight="1" x14ac:dyDescent="0.2">
      <c r="A773" s="43"/>
      <c r="B773" s="43"/>
      <c r="C773" s="43"/>
      <c r="D773" s="107"/>
      <c r="E773" s="145"/>
      <c r="F773" s="145"/>
      <c r="G773" s="145"/>
      <c r="H773" s="145"/>
      <c r="I773" s="145"/>
      <c r="J773" s="145"/>
      <c r="K773" s="43"/>
      <c r="L773" s="43"/>
      <c r="M773" s="43"/>
      <c r="N773" s="43"/>
      <c r="O773" s="43"/>
      <c r="P773" s="43"/>
      <c r="Q773" s="43"/>
      <c r="R773" s="43"/>
      <c r="S773" s="43"/>
      <c r="T773" s="43"/>
      <c r="U773" s="43"/>
      <c r="V773" s="43"/>
      <c r="W773" s="43"/>
      <c r="X773" s="43"/>
      <c r="Y773" s="43"/>
      <c r="Z773" s="43"/>
      <c r="AA773" s="43"/>
      <c r="AB773" s="43"/>
      <c r="AC773" s="43"/>
      <c r="AD773" s="43"/>
      <c r="AE773" s="43"/>
      <c r="AF773" s="43"/>
      <c r="AG773" s="43"/>
      <c r="AH773" s="43"/>
      <c r="AI773" s="43"/>
      <c r="AJ773" s="43"/>
      <c r="AK773" s="43"/>
      <c r="AL773" s="43"/>
      <c r="AM773" s="43"/>
      <c r="AN773" s="43"/>
      <c r="AO773" s="43"/>
      <c r="AP773" s="43"/>
      <c r="AQ773" s="43"/>
      <c r="AR773" s="43"/>
      <c r="AS773" s="43"/>
      <c r="AT773" s="43"/>
    </row>
    <row r="774" spans="1:46" ht="12.75" customHeight="1" x14ac:dyDescent="0.2">
      <c r="A774" s="43"/>
      <c r="B774" s="43"/>
      <c r="C774" s="43"/>
      <c r="D774" s="107"/>
      <c r="E774" s="145"/>
      <c r="F774" s="145"/>
      <c r="G774" s="145"/>
      <c r="H774" s="145"/>
      <c r="I774" s="145"/>
      <c r="J774" s="145"/>
      <c r="K774" s="43"/>
      <c r="L774" s="43"/>
      <c r="M774" s="43"/>
      <c r="N774" s="43"/>
      <c r="O774" s="43"/>
      <c r="P774" s="43"/>
      <c r="Q774" s="43"/>
      <c r="R774" s="43"/>
      <c r="S774" s="43"/>
      <c r="T774" s="43"/>
      <c r="U774" s="43"/>
      <c r="V774" s="43"/>
      <c r="W774" s="43"/>
      <c r="X774" s="43"/>
      <c r="Y774" s="43"/>
      <c r="Z774" s="43"/>
      <c r="AA774" s="43"/>
      <c r="AB774" s="43"/>
      <c r="AC774" s="43"/>
      <c r="AD774" s="43"/>
      <c r="AE774" s="43"/>
      <c r="AF774" s="43"/>
      <c r="AG774" s="43"/>
      <c r="AH774" s="43"/>
      <c r="AI774" s="43"/>
      <c r="AJ774" s="43"/>
      <c r="AK774" s="43"/>
      <c r="AL774" s="43"/>
      <c r="AM774" s="43"/>
      <c r="AN774" s="43"/>
      <c r="AO774" s="43"/>
      <c r="AP774" s="43"/>
      <c r="AQ774" s="43"/>
      <c r="AR774" s="43"/>
      <c r="AS774" s="43"/>
      <c r="AT774" s="43"/>
    </row>
    <row r="775" spans="1:46" ht="12.75" customHeight="1" x14ac:dyDescent="0.2">
      <c r="A775" s="43"/>
      <c r="B775" s="43"/>
      <c r="C775" s="43"/>
      <c r="D775" s="107"/>
      <c r="E775" s="145"/>
      <c r="F775" s="145"/>
      <c r="G775" s="145"/>
      <c r="H775" s="145"/>
      <c r="I775" s="145"/>
      <c r="J775" s="145"/>
      <c r="K775" s="43"/>
      <c r="L775" s="43"/>
      <c r="M775" s="43"/>
      <c r="N775" s="43"/>
      <c r="O775" s="43"/>
      <c r="P775" s="43"/>
      <c r="Q775" s="43"/>
      <c r="R775" s="43"/>
      <c r="S775" s="43"/>
      <c r="T775" s="43"/>
      <c r="U775" s="43"/>
      <c r="V775" s="43"/>
      <c r="W775" s="43"/>
      <c r="X775" s="43"/>
      <c r="Y775" s="43"/>
      <c r="Z775" s="43"/>
      <c r="AA775" s="43"/>
      <c r="AB775" s="43"/>
      <c r="AC775" s="43"/>
      <c r="AD775" s="43"/>
      <c r="AE775" s="43"/>
      <c r="AF775" s="43"/>
      <c r="AG775" s="43"/>
      <c r="AH775" s="43"/>
      <c r="AI775" s="43"/>
      <c r="AJ775" s="43"/>
      <c r="AK775" s="43"/>
      <c r="AL775" s="43"/>
      <c r="AM775" s="43"/>
      <c r="AN775" s="43"/>
      <c r="AO775" s="43"/>
      <c r="AP775" s="43"/>
      <c r="AQ775" s="43"/>
      <c r="AR775" s="43"/>
      <c r="AS775" s="43"/>
      <c r="AT775" s="43"/>
    </row>
    <row r="776" spans="1:46" ht="12.75" customHeight="1" x14ac:dyDescent="0.2">
      <c r="A776" s="43"/>
      <c r="B776" s="43"/>
      <c r="C776" s="43"/>
      <c r="D776" s="107"/>
      <c r="E776" s="145"/>
      <c r="F776" s="145"/>
      <c r="G776" s="145"/>
      <c r="H776" s="145"/>
      <c r="I776" s="145"/>
      <c r="J776" s="145"/>
      <c r="K776" s="43"/>
      <c r="L776" s="43"/>
      <c r="M776" s="43"/>
      <c r="N776" s="43"/>
      <c r="O776" s="43"/>
      <c r="P776" s="43"/>
      <c r="Q776" s="43"/>
      <c r="R776" s="43"/>
      <c r="S776" s="43"/>
      <c r="T776" s="43"/>
      <c r="U776" s="43"/>
      <c r="V776" s="43"/>
      <c r="W776" s="43"/>
      <c r="X776" s="43"/>
      <c r="Y776" s="43"/>
      <c r="Z776" s="43"/>
      <c r="AA776" s="43"/>
      <c r="AB776" s="43"/>
      <c r="AC776" s="43"/>
      <c r="AD776" s="43"/>
      <c r="AE776" s="43"/>
      <c r="AF776" s="43"/>
      <c r="AG776" s="43"/>
      <c r="AH776" s="43"/>
      <c r="AI776" s="43"/>
      <c r="AJ776" s="43"/>
      <c r="AK776" s="43"/>
      <c r="AL776" s="43"/>
      <c r="AM776" s="43"/>
      <c r="AN776" s="43"/>
      <c r="AO776" s="43"/>
      <c r="AP776" s="43"/>
      <c r="AQ776" s="43"/>
      <c r="AR776" s="43"/>
      <c r="AS776" s="43"/>
      <c r="AT776" s="43"/>
    </row>
    <row r="777" spans="1:46" ht="12.75" customHeight="1" x14ac:dyDescent="0.2">
      <c r="A777" s="43"/>
      <c r="B777" s="43"/>
      <c r="C777" s="43"/>
      <c r="D777" s="107"/>
      <c r="E777" s="145"/>
      <c r="F777" s="145"/>
      <c r="G777" s="145"/>
      <c r="H777" s="145"/>
      <c r="I777" s="145"/>
      <c r="J777" s="145"/>
      <c r="K777" s="43"/>
      <c r="L777" s="43"/>
      <c r="M777" s="43"/>
      <c r="N777" s="43"/>
      <c r="O777" s="43"/>
      <c r="P777" s="43"/>
      <c r="Q777" s="43"/>
      <c r="R777" s="43"/>
      <c r="S777" s="43"/>
      <c r="T777" s="43"/>
      <c r="U777" s="43"/>
      <c r="V777" s="43"/>
      <c r="W777" s="43"/>
      <c r="X777" s="43"/>
      <c r="Y777" s="43"/>
      <c r="Z777" s="43"/>
      <c r="AA777" s="43"/>
      <c r="AB777" s="43"/>
      <c r="AC777" s="43"/>
      <c r="AD777" s="43"/>
      <c r="AE777" s="43"/>
      <c r="AF777" s="43"/>
      <c r="AG777" s="43"/>
      <c r="AH777" s="43"/>
      <c r="AI777" s="43"/>
      <c r="AJ777" s="43"/>
      <c r="AK777" s="43"/>
      <c r="AL777" s="43"/>
      <c r="AM777" s="43"/>
      <c r="AN777" s="43"/>
      <c r="AO777" s="43"/>
      <c r="AP777" s="43"/>
      <c r="AQ777" s="43"/>
      <c r="AR777" s="43"/>
      <c r="AS777" s="43"/>
      <c r="AT777" s="43"/>
    </row>
    <row r="778" spans="1:46" ht="12.75" customHeight="1" x14ac:dyDescent="0.2">
      <c r="A778" s="43"/>
      <c r="B778" s="43"/>
      <c r="C778" s="43"/>
      <c r="D778" s="107"/>
      <c r="E778" s="145"/>
      <c r="F778" s="145"/>
      <c r="G778" s="145"/>
      <c r="H778" s="145"/>
      <c r="I778" s="145"/>
      <c r="J778" s="145"/>
      <c r="K778" s="43"/>
      <c r="L778" s="43"/>
      <c r="M778" s="43"/>
      <c r="N778" s="43"/>
      <c r="O778" s="43"/>
      <c r="P778" s="43"/>
      <c r="Q778" s="43"/>
      <c r="R778" s="43"/>
      <c r="S778" s="43"/>
      <c r="T778" s="43"/>
      <c r="U778" s="43"/>
      <c r="V778" s="43"/>
      <c r="W778" s="43"/>
      <c r="X778" s="43"/>
      <c r="Y778" s="43"/>
      <c r="Z778" s="43"/>
      <c r="AA778" s="43"/>
      <c r="AB778" s="43"/>
      <c r="AC778" s="43"/>
      <c r="AD778" s="43"/>
      <c r="AE778" s="43"/>
      <c r="AF778" s="43"/>
      <c r="AG778" s="43"/>
      <c r="AH778" s="43"/>
      <c r="AI778" s="43"/>
      <c r="AJ778" s="43"/>
      <c r="AK778" s="43"/>
      <c r="AL778" s="43"/>
      <c r="AM778" s="43"/>
      <c r="AN778" s="43"/>
      <c r="AO778" s="43"/>
      <c r="AP778" s="43"/>
      <c r="AQ778" s="43"/>
      <c r="AR778" s="43"/>
      <c r="AS778" s="43"/>
      <c r="AT778" s="43"/>
    </row>
    <row r="779" spans="1:46" ht="12.75" customHeight="1" x14ac:dyDescent="0.2">
      <c r="A779" s="43"/>
      <c r="B779" s="43"/>
      <c r="C779" s="43"/>
      <c r="D779" s="107"/>
      <c r="E779" s="145"/>
      <c r="F779" s="145"/>
      <c r="G779" s="145"/>
      <c r="H779" s="145"/>
      <c r="I779" s="145"/>
      <c r="J779" s="145"/>
      <c r="K779" s="43"/>
      <c r="L779" s="43"/>
      <c r="M779" s="43"/>
      <c r="N779" s="43"/>
      <c r="O779" s="43"/>
      <c r="P779" s="43"/>
      <c r="Q779" s="43"/>
      <c r="R779" s="43"/>
      <c r="S779" s="43"/>
      <c r="T779" s="43"/>
      <c r="U779" s="43"/>
      <c r="V779" s="43"/>
      <c r="W779" s="43"/>
      <c r="X779" s="43"/>
      <c r="Y779" s="43"/>
      <c r="Z779" s="43"/>
      <c r="AA779" s="43"/>
      <c r="AB779" s="43"/>
      <c r="AC779" s="43"/>
      <c r="AD779" s="43"/>
      <c r="AE779" s="43"/>
      <c r="AF779" s="43"/>
      <c r="AG779" s="43"/>
      <c r="AH779" s="43"/>
      <c r="AI779" s="43"/>
      <c r="AJ779" s="43"/>
      <c r="AK779" s="43"/>
      <c r="AL779" s="43"/>
      <c r="AM779" s="43"/>
      <c r="AN779" s="43"/>
      <c r="AO779" s="43"/>
      <c r="AP779" s="43"/>
      <c r="AQ779" s="43"/>
      <c r="AR779" s="43"/>
      <c r="AS779" s="43"/>
      <c r="AT779" s="43"/>
    </row>
    <row r="780" spans="1:46" ht="12.75" customHeight="1" x14ac:dyDescent="0.2">
      <c r="A780" s="43"/>
      <c r="B780" s="43"/>
      <c r="C780" s="43"/>
      <c r="D780" s="107"/>
      <c r="E780" s="145"/>
      <c r="F780" s="145"/>
      <c r="G780" s="145"/>
      <c r="H780" s="145"/>
      <c r="I780" s="145"/>
      <c r="J780" s="145"/>
      <c r="K780" s="43"/>
      <c r="L780" s="43"/>
      <c r="M780" s="43"/>
      <c r="N780" s="43"/>
      <c r="O780" s="43"/>
      <c r="P780" s="43"/>
      <c r="Q780" s="43"/>
      <c r="R780" s="43"/>
      <c r="S780" s="43"/>
      <c r="T780" s="43"/>
      <c r="U780" s="43"/>
      <c r="V780" s="43"/>
      <c r="W780" s="43"/>
      <c r="X780" s="43"/>
      <c r="Y780" s="43"/>
      <c r="Z780" s="43"/>
      <c r="AA780" s="43"/>
      <c r="AB780" s="43"/>
      <c r="AC780" s="43"/>
      <c r="AD780" s="43"/>
      <c r="AE780" s="43"/>
      <c r="AF780" s="43"/>
      <c r="AG780" s="43"/>
      <c r="AH780" s="43"/>
      <c r="AI780" s="43"/>
      <c r="AJ780" s="43"/>
      <c r="AK780" s="43"/>
      <c r="AL780" s="43"/>
      <c r="AM780" s="43"/>
      <c r="AN780" s="43"/>
      <c r="AO780" s="43"/>
      <c r="AP780" s="43"/>
      <c r="AQ780" s="43"/>
      <c r="AR780" s="43"/>
      <c r="AS780" s="43"/>
      <c r="AT780" s="43"/>
    </row>
    <row r="781" spans="1:46" ht="12.75" customHeight="1" x14ac:dyDescent="0.2">
      <c r="A781" s="43"/>
      <c r="B781" s="43"/>
      <c r="C781" s="43"/>
      <c r="D781" s="107"/>
      <c r="E781" s="145"/>
      <c r="F781" s="145"/>
      <c r="G781" s="145"/>
      <c r="H781" s="145"/>
      <c r="I781" s="145"/>
      <c r="J781" s="145"/>
      <c r="K781" s="43"/>
      <c r="L781" s="43"/>
      <c r="M781" s="43"/>
      <c r="N781" s="43"/>
      <c r="O781" s="43"/>
      <c r="P781" s="43"/>
      <c r="Q781" s="43"/>
      <c r="R781" s="43"/>
      <c r="S781" s="43"/>
      <c r="T781" s="43"/>
      <c r="U781" s="43"/>
      <c r="V781" s="43"/>
      <c r="W781" s="43"/>
      <c r="X781" s="43"/>
      <c r="Y781" s="43"/>
      <c r="Z781" s="43"/>
      <c r="AA781" s="43"/>
      <c r="AB781" s="43"/>
      <c r="AC781" s="43"/>
      <c r="AD781" s="43"/>
      <c r="AE781" s="43"/>
      <c r="AF781" s="43"/>
      <c r="AG781" s="43"/>
      <c r="AH781" s="43"/>
      <c r="AI781" s="43"/>
      <c r="AJ781" s="43"/>
      <c r="AK781" s="43"/>
      <c r="AL781" s="43"/>
      <c r="AM781" s="43"/>
      <c r="AN781" s="43"/>
      <c r="AO781" s="43"/>
      <c r="AP781" s="43"/>
      <c r="AQ781" s="43"/>
      <c r="AR781" s="43"/>
      <c r="AS781" s="43"/>
      <c r="AT781" s="43"/>
    </row>
    <row r="782" spans="1:46" ht="12.75" customHeight="1" x14ac:dyDescent="0.2">
      <c r="A782" s="43"/>
      <c r="B782" s="43"/>
      <c r="C782" s="43"/>
      <c r="D782" s="107"/>
      <c r="E782" s="145"/>
      <c r="F782" s="145"/>
      <c r="G782" s="145"/>
      <c r="H782" s="145"/>
      <c r="I782" s="145"/>
      <c r="J782" s="145"/>
      <c r="K782" s="43"/>
      <c r="L782" s="43"/>
      <c r="M782" s="43"/>
      <c r="N782" s="43"/>
      <c r="O782" s="43"/>
      <c r="P782" s="43"/>
      <c r="Q782" s="43"/>
      <c r="R782" s="43"/>
      <c r="S782" s="43"/>
      <c r="T782" s="43"/>
      <c r="U782" s="43"/>
      <c r="V782" s="43"/>
      <c r="W782" s="43"/>
      <c r="X782" s="43"/>
      <c r="Y782" s="43"/>
      <c r="Z782" s="43"/>
      <c r="AA782" s="43"/>
      <c r="AB782" s="43"/>
      <c r="AC782" s="43"/>
      <c r="AD782" s="43"/>
      <c r="AE782" s="43"/>
      <c r="AF782" s="43"/>
      <c r="AG782" s="43"/>
      <c r="AH782" s="43"/>
      <c r="AI782" s="43"/>
      <c r="AJ782" s="43"/>
      <c r="AK782" s="43"/>
      <c r="AL782" s="43"/>
      <c r="AM782" s="43"/>
      <c r="AN782" s="43"/>
      <c r="AO782" s="43"/>
      <c r="AP782" s="43"/>
      <c r="AQ782" s="43"/>
      <c r="AR782" s="43"/>
      <c r="AS782" s="43"/>
      <c r="AT782" s="43"/>
    </row>
    <row r="783" spans="1:46" ht="12.75" customHeight="1" x14ac:dyDescent="0.2">
      <c r="A783" s="43"/>
      <c r="B783" s="43"/>
      <c r="C783" s="43"/>
      <c r="D783" s="107"/>
      <c r="E783" s="145"/>
      <c r="F783" s="145"/>
      <c r="G783" s="145"/>
      <c r="H783" s="145"/>
      <c r="I783" s="145"/>
      <c r="J783" s="145"/>
      <c r="K783" s="43"/>
      <c r="L783" s="43"/>
      <c r="M783" s="43"/>
      <c r="N783" s="43"/>
      <c r="O783" s="43"/>
      <c r="P783" s="43"/>
      <c r="Q783" s="43"/>
      <c r="R783" s="43"/>
      <c r="S783" s="43"/>
      <c r="T783" s="43"/>
      <c r="U783" s="43"/>
      <c r="V783" s="43"/>
      <c r="W783" s="43"/>
      <c r="X783" s="43"/>
      <c r="Y783" s="43"/>
      <c r="Z783" s="43"/>
      <c r="AA783" s="43"/>
      <c r="AB783" s="43"/>
      <c r="AC783" s="43"/>
      <c r="AD783" s="43"/>
      <c r="AE783" s="43"/>
      <c r="AF783" s="43"/>
      <c r="AG783" s="43"/>
      <c r="AH783" s="43"/>
      <c r="AI783" s="43"/>
      <c r="AJ783" s="43"/>
      <c r="AK783" s="43"/>
      <c r="AL783" s="43"/>
      <c r="AM783" s="43"/>
      <c r="AN783" s="43"/>
      <c r="AO783" s="43"/>
      <c r="AP783" s="43"/>
      <c r="AQ783" s="43"/>
      <c r="AR783" s="43"/>
      <c r="AS783" s="43"/>
      <c r="AT783" s="43"/>
    </row>
    <row r="784" spans="1:46" ht="12.75" customHeight="1" x14ac:dyDescent="0.2">
      <c r="A784" s="43"/>
      <c r="B784" s="43"/>
      <c r="C784" s="43"/>
      <c r="D784" s="107"/>
      <c r="E784" s="145"/>
      <c r="F784" s="145"/>
      <c r="G784" s="145"/>
      <c r="H784" s="145"/>
      <c r="I784" s="145"/>
      <c r="J784" s="145"/>
      <c r="K784" s="43"/>
      <c r="L784" s="43"/>
      <c r="M784" s="43"/>
      <c r="N784" s="43"/>
      <c r="O784" s="43"/>
      <c r="P784" s="43"/>
      <c r="Q784" s="43"/>
      <c r="R784" s="43"/>
      <c r="S784" s="43"/>
      <c r="T784" s="43"/>
      <c r="U784" s="43"/>
      <c r="V784" s="43"/>
      <c r="W784" s="43"/>
      <c r="X784" s="43"/>
      <c r="Y784" s="43"/>
      <c r="Z784" s="43"/>
      <c r="AA784" s="43"/>
      <c r="AB784" s="43"/>
      <c r="AC784" s="43"/>
      <c r="AD784" s="43"/>
      <c r="AE784" s="43"/>
      <c r="AF784" s="43"/>
      <c r="AG784" s="43"/>
      <c r="AH784" s="43"/>
      <c r="AI784" s="43"/>
      <c r="AJ784" s="43"/>
      <c r="AK784" s="43"/>
      <c r="AL784" s="43"/>
      <c r="AM784" s="43"/>
      <c r="AN784" s="43"/>
      <c r="AO784" s="43"/>
      <c r="AP784" s="43"/>
      <c r="AQ784" s="43"/>
      <c r="AR784" s="43"/>
      <c r="AS784" s="43"/>
      <c r="AT784" s="43"/>
    </row>
    <row r="785" spans="1:46" ht="12.75" customHeight="1" x14ac:dyDescent="0.2">
      <c r="A785" s="43"/>
      <c r="B785" s="43"/>
      <c r="C785" s="43"/>
      <c r="D785" s="107"/>
      <c r="E785" s="145"/>
      <c r="F785" s="145"/>
      <c r="G785" s="145"/>
      <c r="H785" s="145"/>
      <c r="I785" s="145"/>
      <c r="J785" s="145"/>
      <c r="K785" s="43"/>
      <c r="L785" s="43"/>
      <c r="M785" s="43"/>
      <c r="N785" s="43"/>
      <c r="O785" s="43"/>
      <c r="P785" s="43"/>
      <c r="Q785" s="43"/>
      <c r="R785" s="43"/>
      <c r="S785" s="43"/>
      <c r="T785" s="43"/>
      <c r="U785" s="43"/>
      <c r="V785" s="43"/>
      <c r="W785" s="43"/>
      <c r="X785" s="43"/>
      <c r="Y785" s="43"/>
      <c r="Z785" s="43"/>
      <c r="AA785" s="43"/>
      <c r="AB785" s="43"/>
      <c r="AC785" s="43"/>
      <c r="AD785" s="43"/>
      <c r="AE785" s="43"/>
      <c r="AF785" s="43"/>
      <c r="AG785" s="43"/>
      <c r="AH785" s="43"/>
      <c r="AI785" s="43"/>
      <c r="AJ785" s="43"/>
      <c r="AK785" s="43"/>
      <c r="AL785" s="43"/>
      <c r="AM785" s="43"/>
      <c r="AN785" s="43"/>
      <c r="AO785" s="43"/>
      <c r="AP785" s="43"/>
      <c r="AQ785" s="43"/>
      <c r="AR785" s="43"/>
      <c r="AS785" s="43"/>
      <c r="AT785" s="43"/>
    </row>
    <row r="786" spans="1:46" ht="12.75" customHeight="1" x14ac:dyDescent="0.2">
      <c r="A786" s="43"/>
      <c r="B786" s="43"/>
      <c r="C786" s="43"/>
      <c r="D786" s="107"/>
      <c r="E786" s="145"/>
      <c r="F786" s="145"/>
      <c r="G786" s="145"/>
      <c r="H786" s="145"/>
      <c r="I786" s="145"/>
      <c r="J786" s="145"/>
      <c r="K786" s="43"/>
      <c r="L786" s="43"/>
      <c r="M786" s="43"/>
      <c r="N786" s="43"/>
      <c r="O786" s="43"/>
      <c r="P786" s="43"/>
      <c r="Q786" s="43"/>
      <c r="R786" s="43"/>
      <c r="S786" s="43"/>
      <c r="T786" s="43"/>
      <c r="U786" s="43"/>
      <c r="V786" s="43"/>
      <c r="W786" s="43"/>
      <c r="X786" s="43"/>
      <c r="Y786" s="43"/>
      <c r="Z786" s="43"/>
      <c r="AA786" s="43"/>
      <c r="AB786" s="43"/>
      <c r="AC786" s="43"/>
      <c r="AD786" s="43"/>
      <c r="AE786" s="43"/>
      <c r="AF786" s="43"/>
      <c r="AG786" s="43"/>
      <c r="AH786" s="43"/>
      <c r="AI786" s="43"/>
      <c r="AJ786" s="43"/>
      <c r="AK786" s="43"/>
      <c r="AL786" s="43"/>
      <c r="AM786" s="43"/>
      <c r="AN786" s="43"/>
      <c r="AO786" s="43"/>
      <c r="AP786" s="43"/>
      <c r="AQ786" s="43"/>
      <c r="AR786" s="43"/>
      <c r="AS786" s="43"/>
      <c r="AT786" s="43"/>
    </row>
    <row r="787" spans="1:46" ht="12.75" customHeight="1" x14ac:dyDescent="0.2">
      <c r="A787" s="43"/>
      <c r="B787" s="43"/>
      <c r="C787" s="43"/>
      <c r="D787" s="107"/>
      <c r="E787" s="145"/>
      <c r="F787" s="145"/>
      <c r="G787" s="145"/>
      <c r="H787" s="145"/>
      <c r="I787" s="145"/>
      <c r="J787" s="145"/>
      <c r="K787" s="43"/>
      <c r="L787" s="43"/>
      <c r="M787" s="43"/>
      <c r="N787" s="43"/>
      <c r="O787" s="43"/>
      <c r="P787" s="43"/>
      <c r="Q787" s="43"/>
      <c r="R787" s="43"/>
      <c r="S787" s="43"/>
      <c r="T787" s="43"/>
      <c r="U787" s="43"/>
      <c r="V787" s="43"/>
      <c r="W787" s="43"/>
      <c r="X787" s="43"/>
      <c r="Y787" s="43"/>
      <c r="Z787" s="43"/>
      <c r="AA787" s="43"/>
      <c r="AB787" s="43"/>
      <c r="AC787" s="43"/>
      <c r="AD787" s="43"/>
      <c r="AE787" s="43"/>
      <c r="AF787" s="43"/>
      <c r="AG787" s="43"/>
      <c r="AH787" s="43"/>
      <c r="AI787" s="43"/>
      <c r="AJ787" s="43"/>
      <c r="AK787" s="43"/>
      <c r="AL787" s="43"/>
      <c r="AM787" s="43"/>
      <c r="AN787" s="43"/>
      <c r="AO787" s="43"/>
      <c r="AP787" s="43"/>
      <c r="AQ787" s="43"/>
      <c r="AR787" s="43"/>
      <c r="AS787" s="43"/>
      <c r="AT787" s="43"/>
    </row>
    <row r="788" spans="1:46" ht="12.75" customHeight="1" x14ac:dyDescent="0.2">
      <c r="A788" s="43"/>
      <c r="B788" s="43"/>
      <c r="C788" s="43"/>
      <c r="D788" s="107"/>
      <c r="E788" s="145"/>
      <c r="F788" s="145"/>
      <c r="G788" s="145"/>
      <c r="H788" s="145"/>
      <c r="I788" s="145"/>
      <c r="J788" s="145"/>
      <c r="K788" s="43"/>
      <c r="L788" s="43"/>
      <c r="M788" s="43"/>
      <c r="N788" s="43"/>
      <c r="O788" s="43"/>
      <c r="P788" s="43"/>
      <c r="Q788" s="43"/>
      <c r="R788" s="43"/>
      <c r="S788" s="43"/>
      <c r="T788" s="43"/>
      <c r="U788" s="43"/>
      <c r="V788" s="43"/>
      <c r="W788" s="43"/>
      <c r="X788" s="43"/>
      <c r="Y788" s="43"/>
      <c r="Z788" s="43"/>
      <c r="AA788" s="43"/>
      <c r="AB788" s="43"/>
      <c r="AC788" s="43"/>
      <c r="AD788" s="43"/>
      <c r="AE788" s="43"/>
      <c r="AF788" s="43"/>
      <c r="AG788" s="43"/>
      <c r="AH788" s="43"/>
      <c r="AI788" s="43"/>
      <c r="AJ788" s="43"/>
      <c r="AK788" s="43"/>
      <c r="AL788" s="43"/>
      <c r="AM788" s="43"/>
      <c r="AN788" s="43"/>
      <c r="AO788" s="43"/>
      <c r="AP788" s="43"/>
      <c r="AQ788" s="43"/>
      <c r="AR788" s="43"/>
      <c r="AS788" s="43"/>
      <c r="AT788" s="43"/>
    </row>
    <row r="789" spans="1:46" ht="12.75" customHeight="1" x14ac:dyDescent="0.2">
      <c r="A789" s="43"/>
      <c r="B789" s="43"/>
      <c r="C789" s="43"/>
      <c r="D789" s="107"/>
      <c r="E789" s="145"/>
      <c r="F789" s="145"/>
      <c r="G789" s="145"/>
      <c r="H789" s="145"/>
      <c r="I789" s="145"/>
      <c r="J789" s="145"/>
      <c r="K789" s="43"/>
      <c r="L789" s="43"/>
      <c r="M789" s="43"/>
      <c r="N789" s="43"/>
      <c r="O789" s="43"/>
      <c r="P789" s="43"/>
      <c r="Q789" s="43"/>
      <c r="R789" s="43"/>
      <c r="S789" s="43"/>
      <c r="T789" s="43"/>
      <c r="U789" s="43"/>
      <c r="V789" s="43"/>
      <c r="W789" s="43"/>
      <c r="X789" s="43"/>
      <c r="Y789" s="43"/>
      <c r="Z789" s="43"/>
      <c r="AA789" s="43"/>
      <c r="AB789" s="43"/>
      <c r="AC789" s="43"/>
      <c r="AD789" s="43"/>
      <c r="AE789" s="43"/>
      <c r="AF789" s="43"/>
      <c r="AG789" s="43"/>
      <c r="AH789" s="43"/>
      <c r="AI789" s="43"/>
      <c r="AJ789" s="43"/>
      <c r="AK789" s="43"/>
      <c r="AL789" s="43"/>
      <c r="AM789" s="43"/>
      <c r="AN789" s="43"/>
      <c r="AO789" s="43"/>
      <c r="AP789" s="43"/>
      <c r="AQ789" s="43"/>
      <c r="AR789" s="43"/>
      <c r="AS789" s="43"/>
      <c r="AT789" s="43"/>
    </row>
    <row r="790" spans="1:46" ht="12.75" customHeight="1" x14ac:dyDescent="0.2">
      <c r="A790" s="43"/>
      <c r="B790" s="43"/>
      <c r="C790" s="43"/>
      <c r="D790" s="107"/>
      <c r="E790" s="145"/>
      <c r="F790" s="145"/>
      <c r="G790" s="145"/>
      <c r="H790" s="145"/>
      <c r="I790" s="145"/>
      <c r="J790" s="145"/>
      <c r="K790" s="43"/>
      <c r="L790" s="43"/>
      <c r="M790" s="43"/>
      <c r="N790" s="43"/>
      <c r="O790" s="43"/>
      <c r="P790" s="43"/>
      <c r="Q790" s="43"/>
      <c r="R790" s="43"/>
      <c r="S790" s="43"/>
      <c r="T790" s="43"/>
      <c r="U790" s="43"/>
      <c r="V790" s="43"/>
      <c r="W790" s="43"/>
      <c r="X790" s="43"/>
      <c r="Y790" s="43"/>
      <c r="Z790" s="43"/>
      <c r="AA790" s="43"/>
      <c r="AB790" s="43"/>
      <c r="AC790" s="43"/>
      <c r="AD790" s="43"/>
      <c r="AE790" s="43"/>
      <c r="AF790" s="43"/>
      <c r="AG790" s="43"/>
      <c r="AH790" s="43"/>
      <c r="AI790" s="43"/>
      <c r="AJ790" s="43"/>
      <c r="AK790" s="43"/>
      <c r="AL790" s="43"/>
      <c r="AM790" s="43"/>
      <c r="AN790" s="43"/>
      <c r="AO790" s="43"/>
      <c r="AP790" s="43"/>
      <c r="AQ790" s="43"/>
      <c r="AR790" s="43"/>
      <c r="AS790" s="43"/>
      <c r="AT790" s="43"/>
    </row>
    <row r="791" spans="1:46" ht="12.75" customHeight="1" x14ac:dyDescent="0.2">
      <c r="A791" s="43"/>
      <c r="B791" s="43"/>
      <c r="C791" s="43"/>
      <c r="D791" s="107"/>
      <c r="E791" s="145"/>
      <c r="F791" s="145"/>
      <c r="G791" s="145"/>
      <c r="H791" s="145"/>
      <c r="I791" s="145"/>
      <c r="J791" s="145"/>
      <c r="K791" s="43"/>
      <c r="L791" s="43"/>
      <c r="M791" s="43"/>
      <c r="N791" s="43"/>
      <c r="O791" s="43"/>
      <c r="P791" s="43"/>
      <c r="Q791" s="43"/>
      <c r="R791" s="43"/>
      <c r="S791" s="43"/>
      <c r="T791" s="43"/>
      <c r="U791" s="43"/>
      <c r="V791" s="43"/>
      <c r="W791" s="43"/>
      <c r="X791" s="43"/>
      <c r="Y791" s="43"/>
      <c r="Z791" s="43"/>
      <c r="AA791" s="43"/>
      <c r="AB791" s="43"/>
      <c r="AC791" s="43"/>
      <c r="AD791" s="43"/>
      <c r="AE791" s="43"/>
      <c r="AF791" s="43"/>
      <c r="AG791" s="43"/>
      <c r="AH791" s="43"/>
      <c r="AI791" s="43"/>
      <c r="AJ791" s="43"/>
      <c r="AK791" s="43"/>
      <c r="AL791" s="43"/>
      <c r="AM791" s="43"/>
      <c r="AN791" s="43"/>
      <c r="AO791" s="43"/>
      <c r="AP791" s="43"/>
      <c r="AQ791" s="43"/>
      <c r="AR791" s="43"/>
      <c r="AS791" s="43"/>
      <c r="AT791" s="43"/>
    </row>
    <row r="792" spans="1:46" ht="12.75" customHeight="1" x14ac:dyDescent="0.2">
      <c r="A792" s="43"/>
      <c r="B792" s="43"/>
      <c r="C792" s="43"/>
      <c r="D792" s="107"/>
      <c r="E792" s="145"/>
      <c r="F792" s="145"/>
      <c r="G792" s="145"/>
      <c r="H792" s="145"/>
      <c r="I792" s="145"/>
      <c r="J792" s="145"/>
      <c r="K792" s="43"/>
      <c r="L792" s="43"/>
      <c r="M792" s="43"/>
      <c r="N792" s="43"/>
      <c r="O792" s="43"/>
      <c r="P792" s="43"/>
      <c r="Q792" s="43"/>
      <c r="R792" s="43"/>
      <c r="S792" s="43"/>
      <c r="T792" s="43"/>
      <c r="U792" s="43"/>
      <c r="V792" s="43"/>
      <c r="W792" s="43"/>
      <c r="X792" s="43"/>
      <c r="Y792" s="43"/>
      <c r="Z792" s="43"/>
      <c r="AA792" s="43"/>
      <c r="AB792" s="43"/>
      <c r="AC792" s="43"/>
      <c r="AD792" s="43"/>
      <c r="AE792" s="43"/>
      <c r="AF792" s="43"/>
      <c r="AG792" s="43"/>
      <c r="AH792" s="43"/>
      <c r="AI792" s="43"/>
      <c r="AJ792" s="43"/>
      <c r="AK792" s="43"/>
      <c r="AL792" s="43"/>
      <c r="AM792" s="43"/>
      <c r="AN792" s="43"/>
      <c r="AO792" s="43"/>
      <c r="AP792" s="43"/>
      <c r="AQ792" s="43"/>
      <c r="AR792" s="43"/>
      <c r="AS792" s="43"/>
      <c r="AT792" s="43"/>
    </row>
    <row r="793" spans="1:46" ht="12.75" customHeight="1" x14ac:dyDescent="0.2">
      <c r="A793" s="43"/>
      <c r="B793" s="43"/>
      <c r="C793" s="43"/>
      <c r="D793" s="107"/>
      <c r="E793" s="145"/>
      <c r="F793" s="145"/>
      <c r="G793" s="145"/>
      <c r="H793" s="145"/>
      <c r="I793" s="145"/>
      <c r="J793" s="145"/>
      <c r="K793" s="43"/>
      <c r="L793" s="43"/>
      <c r="M793" s="43"/>
      <c r="N793" s="43"/>
      <c r="O793" s="43"/>
      <c r="P793" s="43"/>
      <c r="Q793" s="43"/>
      <c r="R793" s="43"/>
      <c r="S793" s="43"/>
      <c r="T793" s="43"/>
      <c r="U793" s="43"/>
      <c r="V793" s="43"/>
      <c r="W793" s="43"/>
      <c r="X793" s="43"/>
      <c r="Y793" s="43"/>
      <c r="Z793" s="43"/>
      <c r="AA793" s="43"/>
      <c r="AB793" s="43"/>
      <c r="AC793" s="43"/>
      <c r="AD793" s="43"/>
      <c r="AE793" s="43"/>
      <c r="AF793" s="43"/>
      <c r="AG793" s="43"/>
      <c r="AH793" s="43"/>
      <c r="AI793" s="43"/>
      <c r="AJ793" s="43"/>
      <c r="AK793" s="43"/>
      <c r="AL793" s="43"/>
      <c r="AM793" s="43"/>
      <c r="AN793" s="43"/>
      <c r="AO793" s="43"/>
      <c r="AP793" s="43"/>
      <c r="AQ793" s="43"/>
      <c r="AR793" s="43"/>
      <c r="AS793" s="43"/>
      <c r="AT793" s="43"/>
    </row>
    <row r="794" spans="1:46" ht="12.75" customHeight="1" x14ac:dyDescent="0.2">
      <c r="A794" s="43"/>
      <c r="B794" s="43"/>
      <c r="C794" s="43"/>
      <c r="D794" s="107"/>
      <c r="E794" s="145"/>
      <c r="F794" s="145"/>
      <c r="G794" s="145"/>
      <c r="H794" s="145"/>
      <c r="I794" s="145"/>
      <c r="J794" s="145"/>
      <c r="K794" s="43"/>
      <c r="L794" s="43"/>
      <c r="M794" s="43"/>
      <c r="N794" s="43"/>
      <c r="O794" s="43"/>
      <c r="P794" s="43"/>
      <c r="Q794" s="43"/>
      <c r="R794" s="43"/>
      <c r="S794" s="43"/>
      <c r="T794" s="43"/>
      <c r="U794" s="43"/>
      <c r="V794" s="43"/>
      <c r="W794" s="43"/>
      <c r="X794" s="43"/>
      <c r="Y794" s="43"/>
      <c r="Z794" s="43"/>
      <c r="AA794" s="43"/>
      <c r="AB794" s="43"/>
      <c r="AC794" s="43"/>
      <c r="AD794" s="43"/>
      <c r="AE794" s="43"/>
      <c r="AF794" s="43"/>
      <c r="AG794" s="43"/>
      <c r="AH794" s="43"/>
      <c r="AI794" s="43"/>
      <c r="AJ794" s="43"/>
      <c r="AK794" s="43"/>
      <c r="AL794" s="43"/>
      <c r="AM794" s="43"/>
      <c r="AN794" s="43"/>
      <c r="AO794" s="43"/>
      <c r="AP794" s="43"/>
      <c r="AQ794" s="43"/>
      <c r="AR794" s="43"/>
      <c r="AS794" s="43"/>
      <c r="AT794" s="43"/>
    </row>
    <row r="795" spans="1:46" ht="12.75" customHeight="1" x14ac:dyDescent="0.2">
      <c r="A795" s="43"/>
      <c r="B795" s="43"/>
      <c r="C795" s="43"/>
      <c r="D795" s="107"/>
      <c r="E795" s="145"/>
      <c r="F795" s="145"/>
      <c r="G795" s="145"/>
      <c r="H795" s="145"/>
      <c r="I795" s="145"/>
      <c r="J795" s="145"/>
      <c r="K795" s="43"/>
      <c r="L795" s="43"/>
      <c r="M795" s="43"/>
      <c r="N795" s="43"/>
      <c r="O795" s="43"/>
      <c r="P795" s="43"/>
      <c r="Q795" s="43"/>
      <c r="R795" s="43"/>
      <c r="S795" s="43"/>
      <c r="T795" s="43"/>
      <c r="U795" s="43"/>
      <c r="V795" s="43"/>
      <c r="W795" s="43"/>
      <c r="X795" s="43"/>
      <c r="Y795" s="43"/>
      <c r="Z795" s="43"/>
      <c r="AA795" s="43"/>
      <c r="AB795" s="43"/>
      <c r="AC795" s="43"/>
      <c r="AD795" s="43"/>
      <c r="AE795" s="43"/>
      <c r="AF795" s="43"/>
      <c r="AG795" s="43"/>
      <c r="AH795" s="43"/>
      <c r="AI795" s="43"/>
      <c r="AJ795" s="43"/>
      <c r="AK795" s="43"/>
      <c r="AL795" s="43"/>
      <c r="AM795" s="43"/>
      <c r="AN795" s="43"/>
      <c r="AO795" s="43"/>
      <c r="AP795" s="43"/>
      <c r="AQ795" s="43"/>
      <c r="AR795" s="43"/>
      <c r="AS795" s="43"/>
      <c r="AT795" s="43"/>
    </row>
    <row r="796" spans="1:46" ht="12.75" customHeight="1" x14ac:dyDescent="0.2">
      <c r="A796" s="43"/>
      <c r="B796" s="43"/>
      <c r="C796" s="43"/>
      <c r="D796" s="107"/>
      <c r="E796" s="145"/>
      <c r="F796" s="145"/>
      <c r="G796" s="145"/>
      <c r="H796" s="145"/>
      <c r="I796" s="145"/>
      <c r="J796" s="145"/>
      <c r="K796" s="43"/>
      <c r="L796" s="43"/>
      <c r="M796" s="43"/>
      <c r="N796" s="43"/>
      <c r="O796" s="43"/>
      <c r="P796" s="43"/>
      <c r="Q796" s="43"/>
      <c r="R796" s="43"/>
      <c r="S796" s="43"/>
      <c r="T796" s="43"/>
      <c r="U796" s="43"/>
      <c r="V796" s="43"/>
      <c r="W796" s="43"/>
      <c r="X796" s="43"/>
      <c r="Y796" s="43"/>
      <c r="Z796" s="43"/>
      <c r="AA796" s="43"/>
      <c r="AB796" s="43"/>
      <c r="AC796" s="43"/>
      <c r="AD796" s="43"/>
      <c r="AE796" s="43"/>
      <c r="AF796" s="43"/>
      <c r="AG796" s="43"/>
      <c r="AH796" s="43"/>
      <c r="AI796" s="43"/>
      <c r="AJ796" s="43"/>
      <c r="AK796" s="43"/>
      <c r="AL796" s="43"/>
      <c r="AM796" s="43"/>
      <c r="AN796" s="43"/>
      <c r="AO796" s="43"/>
      <c r="AP796" s="43"/>
      <c r="AQ796" s="43"/>
      <c r="AR796" s="43"/>
      <c r="AS796" s="43"/>
      <c r="AT796" s="43"/>
    </row>
    <row r="797" spans="1:46" ht="12.75" customHeight="1" x14ac:dyDescent="0.2">
      <c r="A797" s="43"/>
      <c r="B797" s="43"/>
      <c r="C797" s="43"/>
      <c r="D797" s="107"/>
      <c r="E797" s="145"/>
      <c r="F797" s="145"/>
      <c r="G797" s="145"/>
      <c r="H797" s="145"/>
      <c r="I797" s="145"/>
      <c r="J797" s="145"/>
      <c r="K797" s="43"/>
      <c r="L797" s="43"/>
      <c r="M797" s="43"/>
      <c r="N797" s="43"/>
      <c r="O797" s="43"/>
      <c r="P797" s="43"/>
      <c r="Q797" s="43"/>
      <c r="R797" s="43"/>
      <c r="S797" s="43"/>
      <c r="T797" s="43"/>
      <c r="U797" s="43"/>
      <c r="V797" s="43"/>
      <c r="W797" s="43"/>
      <c r="X797" s="43"/>
      <c r="Y797" s="43"/>
      <c r="Z797" s="43"/>
      <c r="AA797" s="43"/>
      <c r="AB797" s="43"/>
      <c r="AC797" s="43"/>
      <c r="AD797" s="43"/>
      <c r="AE797" s="43"/>
      <c r="AF797" s="43"/>
      <c r="AG797" s="43"/>
      <c r="AH797" s="43"/>
      <c r="AI797" s="43"/>
      <c r="AJ797" s="43"/>
      <c r="AK797" s="43"/>
      <c r="AL797" s="43"/>
      <c r="AM797" s="43"/>
      <c r="AN797" s="43"/>
      <c r="AO797" s="43"/>
      <c r="AP797" s="43"/>
      <c r="AQ797" s="43"/>
      <c r="AR797" s="43"/>
      <c r="AS797" s="43"/>
      <c r="AT797" s="43"/>
    </row>
    <row r="798" spans="1:46" ht="12.75" customHeight="1" x14ac:dyDescent="0.2">
      <c r="A798" s="43"/>
      <c r="B798" s="43"/>
      <c r="C798" s="43"/>
      <c r="D798" s="107"/>
      <c r="E798" s="145"/>
      <c r="F798" s="145"/>
      <c r="G798" s="145"/>
      <c r="H798" s="145"/>
      <c r="I798" s="145"/>
      <c r="J798" s="145"/>
      <c r="K798" s="43"/>
      <c r="L798" s="43"/>
      <c r="M798" s="43"/>
      <c r="N798" s="43"/>
      <c r="O798" s="43"/>
      <c r="P798" s="43"/>
      <c r="Q798" s="43"/>
      <c r="R798" s="43"/>
      <c r="S798" s="43"/>
      <c r="T798" s="43"/>
      <c r="U798" s="43"/>
      <c r="V798" s="43"/>
      <c r="W798" s="43"/>
      <c r="X798" s="43"/>
      <c r="Y798" s="43"/>
      <c r="Z798" s="43"/>
      <c r="AA798" s="43"/>
      <c r="AB798" s="43"/>
      <c r="AC798" s="43"/>
      <c r="AD798" s="43"/>
      <c r="AE798" s="43"/>
      <c r="AF798" s="43"/>
      <c r="AG798" s="43"/>
      <c r="AH798" s="43"/>
      <c r="AI798" s="43"/>
      <c r="AJ798" s="43"/>
      <c r="AK798" s="43"/>
      <c r="AL798" s="43"/>
      <c r="AM798" s="43"/>
      <c r="AN798" s="43"/>
      <c r="AO798" s="43"/>
      <c r="AP798" s="43"/>
      <c r="AQ798" s="43"/>
      <c r="AR798" s="43"/>
      <c r="AS798" s="43"/>
      <c r="AT798" s="43"/>
    </row>
    <row r="799" spans="1:46" ht="12.75" customHeight="1" x14ac:dyDescent="0.2">
      <c r="A799" s="43"/>
      <c r="B799" s="43"/>
      <c r="C799" s="43"/>
      <c r="D799" s="107"/>
      <c r="E799" s="145"/>
      <c r="F799" s="145"/>
      <c r="G799" s="145"/>
      <c r="H799" s="145"/>
      <c r="I799" s="145"/>
      <c r="J799" s="145"/>
      <c r="K799" s="43"/>
      <c r="L799" s="43"/>
      <c r="M799" s="43"/>
      <c r="N799" s="43"/>
      <c r="O799" s="43"/>
      <c r="P799" s="43"/>
      <c r="Q799" s="43"/>
      <c r="R799" s="43"/>
      <c r="S799" s="43"/>
      <c r="T799" s="43"/>
      <c r="U799" s="43"/>
      <c r="V799" s="43"/>
      <c r="W799" s="43"/>
      <c r="X799" s="43"/>
      <c r="Y799" s="43"/>
      <c r="Z799" s="43"/>
      <c r="AA799" s="43"/>
      <c r="AB799" s="43"/>
      <c r="AC799" s="43"/>
      <c r="AD799" s="43"/>
      <c r="AE799" s="43"/>
      <c r="AF799" s="43"/>
      <c r="AG799" s="43"/>
      <c r="AH799" s="43"/>
      <c r="AI799" s="43"/>
      <c r="AJ799" s="43"/>
      <c r="AK799" s="43"/>
      <c r="AL799" s="43"/>
      <c r="AM799" s="43"/>
      <c r="AN799" s="43"/>
      <c r="AO799" s="43"/>
      <c r="AP799" s="43"/>
      <c r="AQ799" s="43"/>
      <c r="AR799" s="43"/>
      <c r="AS799" s="43"/>
      <c r="AT799" s="43"/>
    </row>
    <row r="800" spans="1:46" ht="12.75" customHeight="1" x14ac:dyDescent="0.2">
      <c r="A800" s="43"/>
      <c r="B800" s="43"/>
      <c r="C800" s="43"/>
      <c r="D800" s="107"/>
      <c r="E800" s="145"/>
      <c r="F800" s="145"/>
      <c r="G800" s="145"/>
      <c r="H800" s="145"/>
      <c r="I800" s="145"/>
      <c r="J800" s="145"/>
      <c r="K800" s="43"/>
      <c r="L800" s="43"/>
      <c r="M800" s="43"/>
      <c r="N800" s="43"/>
      <c r="O800" s="43"/>
      <c r="P800" s="43"/>
      <c r="Q800" s="43"/>
      <c r="R800" s="43"/>
      <c r="S800" s="43"/>
      <c r="T800" s="43"/>
      <c r="U800" s="43"/>
      <c r="V800" s="43"/>
      <c r="W800" s="43"/>
      <c r="X800" s="43"/>
      <c r="Y800" s="43"/>
      <c r="Z800" s="43"/>
      <c r="AA800" s="43"/>
      <c r="AB800" s="43"/>
      <c r="AC800" s="43"/>
      <c r="AD800" s="43"/>
      <c r="AE800" s="43"/>
      <c r="AF800" s="43"/>
      <c r="AG800" s="43"/>
      <c r="AH800" s="43"/>
      <c r="AI800" s="43"/>
      <c r="AJ800" s="43"/>
      <c r="AK800" s="43"/>
      <c r="AL800" s="43"/>
      <c r="AM800" s="43"/>
      <c r="AN800" s="43"/>
      <c r="AO800" s="43"/>
      <c r="AP800" s="43"/>
      <c r="AQ800" s="43"/>
      <c r="AR800" s="43"/>
      <c r="AS800" s="43"/>
      <c r="AT800" s="43"/>
    </row>
    <row r="801" spans="1:46" ht="12.75" customHeight="1" x14ac:dyDescent="0.2">
      <c r="A801" s="43"/>
      <c r="B801" s="43"/>
      <c r="C801" s="43"/>
      <c r="D801" s="107"/>
      <c r="E801" s="145"/>
      <c r="F801" s="145"/>
      <c r="G801" s="145"/>
      <c r="H801" s="145"/>
      <c r="I801" s="145"/>
      <c r="J801" s="145"/>
      <c r="K801" s="43"/>
      <c r="L801" s="43"/>
      <c r="M801" s="43"/>
      <c r="N801" s="43"/>
      <c r="O801" s="43"/>
      <c r="P801" s="43"/>
      <c r="Q801" s="43"/>
      <c r="R801" s="43"/>
      <c r="S801" s="43"/>
      <c r="T801" s="43"/>
      <c r="U801" s="43"/>
      <c r="V801" s="43"/>
      <c r="W801" s="43"/>
      <c r="X801" s="43"/>
      <c r="Y801" s="43"/>
      <c r="Z801" s="43"/>
      <c r="AA801" s="43"/>
      <c r="AB801" s="43"/>
      <c r="AC801" s="43"/>
      <c r="AD801" s="43"/>
      <c r="AE801" s="43"/>
      <c r="AF801" s="43"/>
      <c r="AG801" s="43"/>
      <c r="AH801" s="43"/>
      <c r="AI801" s="43"/>
      <c r="AJ801" s="43"/>
      <c r="AK801" s="43"/>
      <c r="AL801" s="43"/>
      <c r="AM801" s="43"/>
      <c r="AN801" s="43"/>
      <c r="AO801" s="43"/>
      <c r="AP801" s="43"/>
      <c r="AQ801" s="43"/>
      <c r="AR801" s="43"/>
      <c r="AS801" s="43"/>
      <c r="AT801" s="43"/>
    </row>
    <row r="802" spans="1:46" ht="12.75" customHeight="1" x14ac:dyDescent="0.2">
      <c r="A802" s="43"/>
      <c r="B802" s="43"/>
      <c r="C802" s="43"/>
      <c r="D802" s="107"/>
      <c r="E802" s="145"/>
      <c r="F802" s="145"/>
      <c r="G802" s="145"/>
      <c r="H802" s="145"/>
      <c r="I802" s="145"/>
      <c r="J802" s="145"/>
      <c r="K802" s="43"/>
      <c r="L802" s="43"/>
      <c r="M802" s="43"/>
      <c r="N802" s="43"/>
      <c r="O802" s="43"/>
      <c r="P802" s="43"/>
      <c r="Q802" s="43"/>
      <c r="R802" s="43"/>
      <c r="S802" s="43"/>
      <c r="T802" s="43"/>
      <c r="U802" s="43"/>
      <c r="V802" s="43"/>
      <c r="W802" s="43"/>
      <c r="X802" s="43"/>
      <c r="Y802" s="43"/>
      <c r="Z802" s="43"/>
      <c r="AA802" s="43"/>
      <c r="AB802" s="43"/>
      <c r="AC802" s="43"/>
      <c r="AD802" s="43"/>
      <c r="AE802" s="43"/>
      <c r="AF802" s="43"/>
      <c r="AG802" s="43"/>
      <c r="AH802" s="43"/>
      <c r="AI802" s="43"/>
      <c r="AJ802" s="43"/>
      <c r="AK802" s="43"/>
      <c r="AL802" s="43"/>
      <c r="AM802" s="43"/>
      <c r="AN802" s="43"/>
      <c r="AO802" s="43"/>
      <c r="AP802" s="43"/>
      <c r="AQ802" s="43"/>
      <c r="AR802" s="43"/>
      <c r="AS802" s="43"/>
      <c r="AT802" s="43"/>
    </row>
    <row r="803" spans="1:46" ht="12.75" customHeight="1" x14ac:dyDescent="0.2">
      <c r="A803" s="43"/>
      <c r="B803" s="43"/>
      <c r="C803" s="43"/>
      <c r="D803" s="107"/>
      <c r="E803" s="145"/>
      <c r="F803" s="145"/>
      <c r="G803" s="145"/>
      <c r="H803" s="145"/>
      <c r="I803" s="145"/>
      <c r="J803" s="145"/>
      <c r="K803" s="43"/>
      <c r="L803" s="43"/>
      <c r="M803" s="43"/>
      <c r="N803" s="43"/>
      <c r="O803" s="43"/>
      <c r="P803" s="43"/>
      <c r="Q803" s="43"/>
      <c r="R803" s="43"/>
      <c r="S803" s="43"/>
      <c r="T803" s="43"/>
      <c r="U803" s="43"/>
      <c r="V803" s="43"/>
      <c r="W803" s="43"/>
      <c r="X803" s="43"/>
      <c r="Y803" s="43"/>
      <c r="Z803" s="43"/>
      <c r="AA803" s="43"/>
      <c r="AB803" s="43"/>
      <c r="AC803" s="43"/>
      <c r="AD803" s="43"/>
      <c r="AE803" s="43"/>
      <c r="AF803" s="43"/>
      <c r="AG803" s="43"/>
      <c r="AH803" s="43"/>
      <c r="AI803" s="43"/>
      <c r="AJ803" s="43"/>
      <c r="AK803" s="43"/>
      <c r="AL803" s="43"/>
      <c r="AM803" s="43"/>
      <c r="AN803" s="43"/>
      <c r="AO803" s="43"/>
      <c r="AP803" s="43"/>
      <c r="AQ803" s="43"/>
      <c r="AR803" s="43"/>
      <c r="AS803" s="43"/>
      <c r="AT803" s="43"/>
    </row>
    <row r="804" spans="1:46" ht="12.75" customHeight="1" x14ac:dyDescent="0.2">
      <c r="A804" s="43"/>
      <c r="B804" s="43"/>
      <c r="C804" s="43"/>
      <c r="D804" s="107"/>
      <c r="E804" s="145"/>
      <c r="F804" s="145"/>
      <c r="G804" s="145"/>
      <c r="H804" s="145"/>
      <c r="I804" s="145"/>
      <c r="J804" s="145"/>
      <c r="K804" s="43"/>
      <c r="L804" s="43"/>
      <c r="M804" s="43"/>
      <c r="N804" s="43"/>
      <c r="O804" s="43"/>
      <c r="P804" s="43"/>
      <c r="Q804" s="43"/>
      <c r="R804" s="43"/>
      <c r="S804" s="43"/>
      <c r="T804" s="43"/>
      <c r="U804" s="43"/>
      <c r="V804" s="43"/>
      <c r="W804" s="43"/>
      <c r="X804" s="43"/>
      <c r="Y804" s="43"/>
      <c r="Z804" s="43"/>
      <c r="AA804" s="43"/>
      <c r="AB804" s="43"/>
      <c r="AC804" s="43"/>
      <c r="AD804" s="43"/>
      <c r="AE804" s="43"/>
      <c r="AF804" s="43"/>
      <c r="AG804" s="43"/>
      <c r="AH804" s="43"/>
      <c r="AI804" s="43"/>
      <c r="AJ804" s="43"/>
      <c r="AK804" s="43"/>
      <c r="AL804" s="43"/>
      <c r="AM804" s="43"/>
      <c r="AN804" s="43"/>
      <c r="AO804" s="43"/>
      <c r="AP804" s="43"/>
      <c r="AQ804" s="43"/>
      <c r="AR804" s="43"/>
      <c r="AS804" s="43"/>
      <c r="AT804" s="43"/>
    </row>
    <row r="805" spans="1:46" ht="12.75" customHeight="1" x14ac:dyDescent="0.2">
      <c r="A805" s="43"/>
      <c r="B805" s="43"/>
      <c r="C805" s="43"/>
      <c r="D805" s="107"/>
      <c r="E805" s="145"/>
      <c r="F805" s="145"/>
      <c r="G805" s="145"/>
      <c r="H805" s="145"/>
      <c r="I805" s="145"/>
      <c r="J805" s="145"/>
      <c r="K805" s="43"/>
      <c r="L805" s="43"/>
      <c r="M805" s="43"/>
      <c r="N805" s="43"/>
      <c r="O805" s="43"/>
      <c r="P805" s="43"/>
      <c r="Q805" s="43"/>
      <c r="R805" s="43"/>
      <c r="S805" s="43"/>
      <c r="T805" s="43"/>
      <c r="U805" s="43"/>
      <c r="V805" s="43"/>
      <c r="W805" s="43"/>
      <c r="X805" s="43"/>
      <c r="Y805" s="43"/>
      <c r="Z805" s="43"/>
      <c r="AA805" s="43"/>
      <c r="AB805" s="43"/>
      <c r="AC805" s="43"/>
      <c r="AD805" s="43"/>
      <c r="AE805" s="43"/>
      <c r="AF805" s="43"/>
      <c r="AG805" s="43"/>
      <c r="AH805" s="43"/>
      <c r="AI805" s="43"/>
      <c r="AJ805" s="43"/>
      <c r="AK805" s="43"/>
      <c r="AL805" s="43"/>
      <c r="AM805" s="43"/>
      <c r="AN805" s="43"/>
      <c r="AO805" s="43"/>
      <c r="AP805" s="43"/>
      <c r="AQ805" s="43"/>
      <c r="AR805" s="43"/>
      <c r="AS805" s="43"/>
      <c r="AT805" s="43"/>
    </row>
    <row r="806" spans="1:46" ht="12.75" customHeight="1" x14ac:dyDescent="0.2">
      <c r="A806" s="43"/>
      <c r="B806" s="43"/>
      <c r="C806" s="43"/>
      <c r="D806" s="107"/>
      <c r="E806" s="145"/>
      <c r="F806" s="145"/>
      <c r="G806" s="145"/>
      <c r="H806" s="145"/>
      <c r="I806" s="145"/>
      <c r="J806" s="145"/>
      <c r="K806" s="43"/>
      <c r="L806" s="43"/>
      <c r="M806" s="43"/>
      <c r="N806" s="43"/>
      <c r="O806" s="43"/>
      <c r="P806" s="43"/>
      <c r="Q806" s="43"/>
      <c r="R806" s="43"/>
      <c r="S806" s="43"/>
      <c r="T806" s="43"/>
      <c r="U806" s="43"/>
      <c r="V806" s="43"/>
      <c r="W806" s="43"/>
      <c r="X806" s="43"/>
      <c r="Y806" s="43"/>
      <c r="Z806" s="43"/>
      <c r="AA806" s="43"/>
      <c r="AB806" s="43"/>
      <c r="AC806" s="43"/>
      <c r="AD806" s="43"/>
      <c r="AE806" s="43"/>
      <c r="AF806" s="43"/>
      <c r="AG806" s="43"/>
      <c r="AH806" s="43"/>
      <c r="AI806" s="43"/>
      <c r="AJ806" s="43"/>
      <c r="AK806" s="43"/>
      <c r="AL806" s="43"/>
      <c r="AM806" s="43"/>
      <c r="AN806" s="43"/>
      <c r="AO806" s="43"/>
      <c r="AP806" s="43"/>
      <c r="AQ806" s="43"/>
      <c r="AR806" s="43"/>
      <c r="AS806" s="43"/>
      <c r="AT806" s="43"/>
    </row>
    <row r="807" spans="1:46" ht="12.75" customHeight="1" x14ac:dyDescent="0.2">
      <c r="A807" s="43"/>
      <c r="B807" s="43"/>
      <c r="C807" s="43"/>
      <c r="D807" s="107"/>
      <c r="E807" s="145"/>
      <c r="F807" s="145"/>
      <c r="G807" s="145"/>
      <c r="H807" s="145"/>
      <c r="I807" s="145"/>
      <c r="J807" s="145"/>
      <c r="K807" s="43"/>
      <c r="L807" s="43"/>
      <c r="M807" s="43"/>
      <c r="N807" s="43"/>
      <c r="O807" s="43"/>
      <c r="P807" s="43"/>
      <c r="Q807" s="43"/>
      <c r="R807" s="43"/>
      <c r="S807" s="43"/>
      <c r="T807" s="43"/>
      <c r="U807" s="43"/>
      <c r="V807" s="43"/>
      <c r="W807" s="43"/>
      <c r="X807" s="43"/>
      <c r="Y807" s="43"/>
      <c r="Z807" s="43"/>
      <c r="AA807" s="43"/>
      <c r="AB807" s="43"/>
      <c r="AC807" s="43"/>
      <c r="AD807" s="43"/>
      <c r="AE807" s="43"/>
      <c r="AF807" s="43"/>
      <c r="AG807" s="43"/>
      <c r="AH807" s="43"/>
      <c r="AI807" s="43"/>
      <c r="AJ807" s="43"/>
      <c r="AK807" s="43"/>
      <c r="AL807" s="43"/>
      <c r="AM807" s="43"/>
      <c r="AN807" s="43"/>
      <c r="AO807" s="43"/>
      <c r="AP807" s="43"/>
      <c r="AQ807" s="43"/>
      <c r="AR807" s="43"/>
      <c r="AS807" s="43"/>
      <c r="AT807" s="43"/>
    </row>
    <row r="808" spans="1:46" ht="12.75" customHeight="1" x14ac:dyDescent="0.2">
      <c r="A808" s="43"/>
      <c r="B808" s="43"/>
      <c r="C808" s="43"/>
      <c r="D808" s="107"/>
      <c r="E808" s="145"/>
      <c r="F808" s="145"/>
      <c r="G808" s="145"/>
      <c r="H808" s="145"/>
      <c r="I808" s="145"/>
      <c r="J808" s="145"/>
      <c r="K808" s="43"/>
      <c r="L808" s="43"/>
      <c r="M808" s="43"/>
      <c r="N808" s="43"/>
      <c r="O808" s="43"/>
      <c r="P808" s="43"/>
      <c r="Q808" s="43"/>
      <c r="R808" s="43"/>
      <c r="S808" s="43"/>
      <c r="T808" s="43"/>
      <c r="U808" s="43"/>
      <c r="V808" s="43"/>
      <c r="W808" s="43"/>
      <c r="X808" s="43"/>
      <c r="Y808" s="43"/>
      <c r="Z808" s="43"/>
      <c r="AA808" s="43"/>
      <c r="AB808" s="43"/>
      <c r="AC808" s="43"/>
      <c r="AD808" s="43"/>
      <c r="AE808" s="43"/>
      <c r="AF808" s="43"/>
      <c r="AG808" s="43"/>
      <c r="AH808" s="43"/>
      <c r="AI808" s="43"/>
      <c r="AJ808" s="43"/>
      <c r="AK808" s="43"/>
      <c r="AL808" s="43"/>
      <c r="AM808" s="43"/>
      <c r="AN808" s="43"/>
      <c r="AO808" s="43"/>
      <c r="AP808" s="43"/>
      <c r="AQ808" s="43"/>
      <c r="AR808" s="43"/>
      <c r="AS808" s="43"/>
      <c r="AT808" s="43"/>
    </row>
    <row r="809" spans="1:46" ht="12.75" customHeight="1" x14ac:dyDescent="0.2">
      <c r="A809" s="43"/>
      <c r="B809" s="43"/>
      <c r="C809" s="43"/>
      <c r="D809" s="107"/>
      <c r="E809" s="145"/>
      <c r="F809" s="145"/>
      <c r="G809" s="145"/>
      <c r="H809" s="145"/>
      <c r="I809" s="145"/>
      <c r="J809" s="145"/>
      <c r="K809" s="43"/>
      <c r="L809" s="43"/>
      <c r="M809" s="43"/>
      <c r="N809" s="43"/>
      <c r="O809" s="43"/>
      <c r="P809" s="43"/>
      <c r="Q809" s="43"/>
      <c r="R809" s="43"/>
      <c r="S809" s="43"/>
      <c r="T809" s="43"/>
      <c r="U809" s="43"/>
      <c r="V809" s="43"/>
      <c r="W809" s="43"/>
      <c r="X809" s="43"/>
      <c r="Y809" s="43"/>
      <c r="Z809" s="43"/>
      <c r="AA809" s="43"/>
      <c r="AB809" s="43"/>
      <c r="AC809" s="43"/>
      <c r="AD809" s="43"/>
      <c r="AE809" s="43"/>
      <c r="AF809" s="43"/>
      <c r="AG809" s="43"/>
      <c r="AH809" s="43"/>
      <c r="AI809" s="43"/>
      <c r="AJ809" s="43"/>
      <c r="AK809" s="43"/>
      <c r="AL809" s="43"/>
      <c r="AM809" s="43"/>
      <c r="AN809" s="43"/>
      <c r="AO809" s="43"/>
      <c r="AP809" s="43"/>
      <c r="AQ809" s="43"/>
      <c r="AR809" s="43"/>
      <c r="AS809" s="43"/>
      <c r="AT809" s="43"/>
    </row>
    <row r="810" spans="1:46" ht="12.75" customHeight="1" x14ac:dyDescent="0.2">
      <c r="A810" s="43"/>
      <c r="B810" s="43"/>
      <c r="C810" s="43"/>
      <c r="D810" s="107"/>
      <c r="E810" s="145"/>
      <c r="F810" s="145"/>
      <c r="G810" s="145"/>
      <c r="H810" s="145"/>
      <c r="I810" s="145"/>
      <c r="J810" s="145"/>
      <c r="K810" s="43"/>
      <c r="L810" s="43"/>
      <c r="M810" s="43"/>
      <c r="N810" s="43"/>
      <c r="O810" s="43"/>
      <c r="P810" s="43"/>
      <c r="Q810" s="43"/>
      <c r="R810" s="43"/>
      <c r="S810" s="43"/>
      <c r="T810" s="43"/>
      <c r="U810" s="43"/>
      <c r="V810" s="43"/>
      <c r="W810" s="43"/>
      <c r="X810" s="43"/>
      <c r="Y810" s="43"/>
      <c r="Z810" s="43"/>
      <c r="AA810" s="43"/>
      <c r="AB810" s="43"/>
      <c r="AC810" s="43"/>
      <c r="AD810" s="43"/>
      <c r="AE810" s="43"/>
      <c r="AF810" s="43"/>
      <c r="AG810" s="43"/>
      <c r="AH810" s="43"/>
      <c r="AI810" s="43"/>
      <c r="AJ810" s="43"/>
      <c r="AK810" s="43"/>
      <c r="AL810" s="43"/>
      <c r="AM810" s="43"/>
      <c r="AN810" s="43"/>
      <c r="AO810" s="43"/>
      <c r="AP810" s="43"/>
      <c r="AQ810" s="43"/>
      <c r="AR810" s="43"/>
      <c r="AS810" s="43"/>
      <c r="AT810" s="43"/>
    </row>
    <row r="811" spans="1:46" ht="12.75" customHeight="1" x14ac:dyDescent="0.2">
      <c r="A811" s="43"/>
      <c r="B811" s="43"/>
      <c r="C811" s="43"/>
      <c r="D811" s="107"/>
      <c r="E811" s="145"/>
      <c r="F811" s="145"/>
      <c r="G811" s="145"/>
      <c r="H811" s="145"/>
      <c r="I811" s="145"/>
      <c r="J811" s="145"/>
      <c r="K811" s="43"/>
      <c r="L811" s="43"/>
      <c r="M811" s="43"/>
      <c r="N811" s="43"/>
      <c r="O811" s="43"/>
      <c r="P811" s="43"/>
      <c r="Q811" s="43"/>
      <c r="R811" s="43"/>
      <c r="S811" s="43"/>
      <c r="T811" s="43"/>
      <c r="U811" s="43"/>
      <c r="V811" s="43"/>
      <c r="W811" s="43"/>
      <c r="X811" s="43"/>
      <c r="Y811" s="43"/>
      <c r="Z811" s="43"/>
      <c r="AA811" s="43"/>
      <c r="AB811" s="43"/>
      <c r="AC811" s="43"/>
      <c r="AD811" s="43"/>
      <c r="AE811" s="43"/>
      <c r="AF811" s="43"/>
      <c r="AG811" s="43"/>
      <c r="AH811" s="43"/>
      <c r="AI811" s="43"/>
      <c r="AJ811" s="43"/>
      <c r="AK811" s="43"/>
      <c r="AL811" s="43"/>
      <c r="AM811" s="43"/>
      <c r="AN811" s="43"/>
      <c r="AO811" s="43"/>
      <c r="AP811" s="43"/>
      <c r="AQ811" s="43"/>
      <c r="AR811" s="43"/>
      <c r="AS811" s="43"/>
      <c r="AT811" s="43"/>
    </row>
    <row r="812" spans="1:46" ht="12.75" customHeight="1" x14ac:dyDescent="0.2">
      <c r="A812" s="43"/>
      <c r="B812" s="43"/>
      <c r="C812" s="43"/>
      <c r="D812" s="107"/>
      <c r="E812" s="145"/>
      <c r="F812" s="145"/>
      <c r="G812" s="145"/>
      <c r="H812" s="145"/>
      <c r="I812" s="145"/>
      <c r="J812" s="145"/>
      <c r="K812" s="43"/>
      <c r="L812" s="43"/>
      <c r="M812" s="43"/>
      <c r="N812" s="43"/>
      <c r="O812" s="43"/>
      <c r="P812" s="43"/>
      <c r="Q812" s="43"/>
      <c r="R812" s="43"/>
      <c r="S812" s="43"/>
      <c r="T812" s="43"/>
      <c r="U812" s="43"/>
      <c r="V812" s="43"/>
      <c r="W812" s="43"/>
      <c r="X812" s="43"/>
      <c r="Y812" s="43"/>
      <c r="Z812" s="43"/>
      <c r="AA812" s="43"/>
      <c r="AB812" s="43"/>
      <c r="AC812" s="43"/>
      <c r="AD812" s="43"/>
      <c r="AE812" s="43"/>
      <c r="AF812" s="43"/>
      <c r="AG812" s="43"/>
      <c r="AH812" s="43"/>
      <c r="AI812" s="43"/>
      <c r="AJ812" s="43"/>
      <c r="AK812" s="43"/>
      <c r="AL812" s="43"/>
      <c r="AM812" s="43"/>
      <c r="AN812" s="43"/>
      <c r="AO812" s="43"/>
      <c r="AP812" s="43"/>
      <c r="AQ812" s="43"/>
      <c r="AR812" s="43"/>
      <c r="AS812" s="43"/>
      <c r="AT812" s="43"/>
    </row>
    <row r="813" spans="1:46" ht="12.75" customHeight="1" x14ac:dyDescent="0.2">
      <c r="A813" s="43"/>
      <c r="B813" s="43"/>
      <c r="C813" s="43"/>
      <c r="D813" s="107"/>
      <c r="E813" s="145"/>
      <c r="F813" s="145"/>
      <c r="G813" s="145"/>
      <c r="H813" s="145"/>
      <c r="I813" s="145"/>
      <c r="J813" s="145"/>
      <c r="K813" s="43"/>
      <c r="L813" s="43"/>
      <c r="M813" s="43"/>
      <c r="N813" s="43"/>
      <c r="O813" s="43"/>
      <c r="P813" s="43"/>
      <c r="Q813" s="43"/>
      <c r="R813" s="43"/>
      <c r="S813" s="43"/>
      <c r="T813" s="43"/>
      <c r="U813" s="43"/>
      <c r="V813" s="43"/>
      <c r="W813" s="43"/>
      <c r="X813" s="43"/>
      <c r="Y813" s="43"/>
      <c r="Z813" s="43"/>
      <c r="AA813" s="43"/>
      <c r="AB813" s="43"/>
      <c r="AC813" s="43"/>
      <c r="AD813" s="43"/>
      <c r="AE813" s="43"/>
      <c r="AF813" s="43"/>
      <c r="AG813" s="43"/>
      <c r="AH813" s="43"/>
      <c r="AI813" s="43"/>
      <c r="AJ813" s="43"/>
      <c r="AK813" s="43"/>
      <c r="AL813" s="43"/>
      <c r="AM813" s="43"/>
      <c r="AN813" s="43"/>
      <c r="AO813" s="43"/>
      <c r="AP813" s="43"/>
      <c r="AQ813" s="43"/>
      <c r="AR813" s="43"/>
      <c r="AS813" s="43"/>
      <c r="AT813" s="43"/>
    </row>
    <row r="814" spans="1:46" ht="12.75" customHeight="1" x14ac:dyDescent="0.2">
      <c r="A814" s="43"/>
      <c r="B814" s="43"/>
      <c r="C814" s="43"/>
      <c r="D814" s="107"/>
      <c r="E814" s="145"/>
      <c r="F814" s="145"/>
      <c r="G814" s="145"/>
      <c r="H814" s="145"/>
      <c r="I814" s="145"/>
      <c r="J814" s="145"/>
      <c r="K814" s="43"/>
      <c r="L814" s="43"/>
      <c r="M814" s="43"/>
      <c r="N814" s="43"/>
      <c r="O814" s="43"/>
      <c r="P814" s="43"/>
      <c r="Q814" s="43"/>
      <c r="R814" s="43"/>
      <c r="S814" s="43"/>
      <c r="T814" s="43"/>
      <c r="U814" s="43"/>
      <c r="V814" s="43"/>
      <c r="W814" s="43"/>
      <c r="X814" s="43"/>
      <c r="Y814" s="43"/>
      <c r="Z814" s="43"/>
      <c r="AA814" s="43"/>
      <c r="AB814" s="43"/>
      <c r="AC814" s="43"/>
      <c r="AD814" s="43"/>
      <c r="AE814" s="43"/>
      <c r="AF814" s="43"/>
      <c r="AG814" s="43"/>
      <c r="AH814" s="43"/>
      <c r="AI814" s="43"/>
      <c r="AJ814" s="43"/>
      <c r="AK814" s="43"/>
      <c r="AL814" s="43"/>
      <c r="AM814" s="43"/>
      <c r="AN814" s="43"/>
      <c r="AO814" s="43"/>
      <c r="AP814" s="43"/>
      <c r="AQ814" s="43"/>
      <c r="AR814" s="43"/>
      <c r="AS814" s="43"/>
      <c r="AT814" s="43"/>
    </row>
    <row r="815" spans="1:46" ht="12.75" customHeight="1" x14ac:dyDescent="0.2">
      <c r="A815" s="43"/>
      <c r="B815" s="43"/>
      <c r="C815" s="43"/>
      <c r="D815" s="107"/>
      <c r="E815" s="145"/>
      <c r="F815" s="145"/>
      <c r="G815" s="145"/>
      <c r="H815" s="145"/>
      <c r="I815" s="145"/>
      <c r="J815" s="145"/>
      <c r="K815" s="43"/>
      <c r="L815" s="43"/>
      <c r="M815" s="43"/>
      <c r="N815" s="43"/>
      <c r="O815" s="43"/>
      <c r="P815" s="43"/>
      <c r="Q815" s="43"/>
      <c r="R815" s="43"/>
      <c r="S815" s="43"/>
      <c r="T815" s="43"/>
      <c r="U815" s="43"/>
      <c r="V815" s="43"/>
      <c r="W815" s="43"/>
      <c r="X815" s="43"/>
      <c r="Y815" s="43"/>
      <c r="Z815" s="43"/>
      <c r="AA815" s="43"/>
      <c r="AB815" s="43"/>
      <c r="AC815" s="43"/>
      <c r="AD815" s="43"/>
      <c r="AE815" s="43"/>
      <c r="AF815" s="43"/>
      <c r="AG815" s="43"/>
      <c r="AH815" s="43"/>
      <c r="AI815" s="43"/>
      <c r="AJ815" s="43"/>
      <c r="AK815" s="43"/>
      <c r="AL815" s="43"/>
      <c r="AM815" s="43"/>
      <c r="AN815" s="43"/>
      <c r="AO815" s="43"/>
      <c r="AP815" s="43"/>
      <c r="AQ815" s="43"/>
      <c r="AR815" s="43"/>
      <c r="AS815" s="43"/>
      <c r="AT815" s="43"/>
    </row>
    <row r="816" spans="1:46" ht="12.75" customHeight="1" x14ac:dyDescent="0.2">
      <c r="A816" s="43"/>
      <c r="B816" s="43"/>
      <c r="C816" s="43"/>
      <c r="D816" s="107"/>
      <c r="E816" s="145"/>
      <c r="F816" s="145"/>
      <c r="G816" s="145"/>
      <c r="H816" s="145"/>
      <c r="I816" s="145"/>
      <c r="J816" s="145"/>
      <c r="K816" s="43"/>
      <c r="L816" s="43"/>
      <c r="M816" s="43"/>
      <c r="N816" s="43"/>
      <c r="O816" s="43"/>
      <c r="P816" s="43"/>
      <c r="Q816" s="43"/>
      <c r="R816" s="43"/>
      <c r="S816" s="43"/>
      <c r="T816" s="43"/>
      <c r="U816" s="43"/>
      <c r="V816" s="43"/>
      <c r="W816" s="43"/>
      <c r="X816" s="43"/>
      <c r="Y816" s="43"/>
      <c r="Z816" s="43"/>
      <c r="AA816" s="43"/>
      <c r="AB816" s="43"/>
      <c r="AC816" s="43"/>
      <c r="AD816" s="43"/>
      <c r="AE816" s="43"/>
      <c r="AF816" s="43"/>
      <c r="AG816" s="43"/>
      <c r="AH816" s="43"/>
      <c r="AI816" s="43"/>
      <c r="AJ816" s="43"/>
      <c r="AK816" s="43"/>
      <c r="AL816" s="43"/>
      <c r="AM816" s="43"/>
      <c r="AN816" s="43"/>
      <c r="AO816" s="43"/>
      <c r="AP816" s="43"/>
      <c r="AQ816" s="43"/>
      <c r="AR816" s="43"/>
      <c r="AS816" s="43"/>
      <c r="AT816" s="43"/>
    </row>
    <row r="817" spans="1:46" ht="12.75" customHeight="1" x14ac:dyDescent="0.2">
      <c r="A817" s="43"/>
      <c r="B817" s="43"/>
      <c r="C817" s="43"/>
      <c r="D817" s="107"/>
      <c r="E817" s="145"/>
      <c r="F817" s="145"/>
      <c r="G817" s="145"/>
      <c r="H817" s="145"/>
      <c r="I817" s="145"/>
      <c r="J817" s="145"/>
      <c r="K817" s="43"/>
      <c r="L817" s="43"/>
      <c r="M817" s="43"/>
      <c r="N817" s="43"/>
      <c r="O817" s="43"/>
      <c r="P817" s="43"/>
      <c r="Q817" s="43"/>
      <c r="R817" s="43"/>
      <c r="S817" s="43"/>
      <c r="T817" s="43"/>
      <c r="U817" s="43"/>
      <c r="V817" s="43"/>
      <c r="W817" s="43"/>
      <c r="X817" s="43"/>
      <c r="Y817" s="43"/>
      <c r="Z817" s="43"/>
      <c r="AA817" s="43"/>
      <c r="AB817" s="43"/>
      <c r="AC817" s="43"/>
      <c r="AD817" s="43"/>
      <c r="AE817" s="43"/>
      <c r="AF817" s="43"/>
      <c r="AG817" s="43"/>
      <c r="AH817" s="43"/>
      <c r="AI817" s="43"/>
      <c r="AJ817" s="43"/>
      <c r="AK817" s="43"/>
      <c r="AL817" s="43"/>
      <c r="AM817" s="43"/>
      <c r="AN817" s="43"/>
      <c r="AO817" s="43"/>
      <c r="AP817" s="43"/>
      <c r="AQ817" s="43"/>
      <c r="AR817" s="43"/>
      <c r="AS817" s="43"/>
      <c r="AT817" s="43"/>
    </row>
    <row r="818" spans="1:46" ht="12.75" customHeight="1" x14ac:dyDescent="0.2">
      <c r="A818" s="43"/>
      <c r="B818" s="43"/>
      <c r="C818" s="43"/>
      <c r="D818" s="107"/>
      <c r="E818" s="145"/>
      <c r="F818" s="145"/>
      <c r="G818" s="145"/>
      <c r="H818" s="145"/>
      <c r="I818" s="145"/>
      <c r="J818" s="145"/>
      <c r="K818" s="43"/>
      <c r="L818" s="43"/>
      <c r="M818" s="43"/>
      <c r="N818" s="43"/>
      <c r="O818" s="43"/>
      <c r="P818" s="43"/>
      <c r="Q818" s="43"/>
      <c r="R818" s="43"/>
      <c r="S818" s="43"/>
      <c r="T818" s="43"/>
      <c r="U818" s="43"/>
      <c r="V818" s="43"/>
      <c r="W818" s="43"/>
      <c r="X818" s="43"/>
      <c r="Y818" s="43"/>
      <c r="Z818" s="43"/>
      <c r="AA818" s="43"/>
      <c r="AB818" s="43"/>
      <c r="AC818" s="43"/>
      <c r="AD818" s="43"/>
      <c r="AE818" s="43"/>
      <c r="AF818" s="43"/>
      <c r="AG818" s="43"/>
      <c r="AH818" s="43"/>
      <c r="AI818" s="43"/>
      <c r="AJ818" s="43"/>
      <c r="AK818" s="43"/>
      <c r="AL818" s="43"/>
      <c r="AM818" s="43"/>
      <c r="AN818" s="43"/>
      <c r="AO818" s="43"/>
      <c r="AP818" s="43"/>
      <c r="AQ818" s="43"/>
      <c r="AR818" s="43"/>
      <c r="AS818" s="43"/>
      <c r="AT818" s="43"/>
    </row>
    <row r="819" spans="1:46" ht="12.75" customHeight="1" x14ac:dyDescent="0.2">
      <c r="A819" s="43"/>
      <c r="B819" s="43"/>
      <c r="C819" s="43"/>
      <c r="D819" s="107"/>
      <c r="E819" s="145"/>
      <c r="F819" s="145"/>
      <c r="G819" s="145"/>
      <c r="H819" s="145"/>
      <c r="I819" s="145"/>
      <c r="J819" s="145"/>
      <c r="K819" s="43"/>
      <c r="L819" s="43"/>
      <c r="M819" s="43"/>
      <c r="N819" s="43"/>
      <c r="O819" s="43"/>
      <c r="P819" s="43"/>
      <c r="Q819" s="43"/>
      <c r="R819" s="43"/>
      <c r="S819" s="43"/>
      <c r="T819" s="43"/>
      <c r="U819" s="43"/>
      <c r="V819" s="43"/>
      <c r="W819" s="43"/>
      <c r="X819" s="43"/>
      <c r="Y819" s="43"/>
      <c r="Z819" s="43"/>
      <c r="AA819" s="43"/>
      <c r="AB819" s="43"/>
      <c r="AC819" s="43"/>
      <c r="AD819" s="43"/>
      <c r="AE819" s="43"/>
      <c r="AF819" s="43"/>
      <c r="AG819" s="43"/>
      <c r="AH819" s="43"/>
      <c r="AI819" s="43"/>
      <c r="AJ819" s="43"/>
      <c r="AK819" s="43"/>
      <c r="AL819" s="43"/>
      <c r="AM819" s="43"/>
      <c r="AN819" s="43"/>
      <c r="AO819" s="43"/>
      <c r="AP819" s="43"/>
      <c r="AQ819" s="43"/>
      <c r="AR819" s="43"/>
      <c r="AS819" s="43"/>
      <c r="AT819" s="43"/>
    </row>
    <row r="820" spans="1:46" ht="12.75" customHeight="1" x14ac:dyDescent="0.2">
      <c r="A820" s="43"/>
      <c r="B820" s="43"/>
      <c r="C820" s="43"/>
      <c r="D820" s="107"/>
      <c r="E820" s="145"/>
      <c r="F820" s="145"/>
      <c r="G820" s="145"/>
      <c r="H820" s="145"/>
      <c r="I820" s="145"/>
      <c r="J820" s="145"/>
      <c r="K820" s="43"/>
      <c r="L820" s="43"/>
      <c r="M820" s="43"/>
      <c r="N820" s="43"/>
      <c r="O820" s="43"/>
      <c r="P820" s="43"/>
      <c r="Q820" s="43"/>
      <c r="R820" s="43"/>
      <c r="S820" s="43"/>
      <c r="T820" s="43"/>
      <c r="U820" s="43"/>
      <c r="V820" s="43"/>
      <c r="W820" s="43"/>
      <c r="X820" s="43"/>
      <c r="Y820" s="43"/>
      <c r="Z820" s="43"/>
      <c r="AA820" s="43"/>
      <c r="AB820" s="43"/>
      <c r="AC820" s="43"/>
      <c r="AD820" s="43"/>
      <c r="AE820" s="43"/>
      <c r="AF820" s="43"/>
      <c r="AG820" s="43"/>
      <c r="AH820" s="43"/>
      <c r="AI820" s="43"/>
      <c r="AJ820" s="43"/>
      <c r="AK820" s="43"/>
      <c r="AL820" s="43"/>
      <c r="AM820" s="43"/>
      <c r="AN820" s="43"/>
      <c r="AO820" s="43"/>
      <c r="AP820" s="43"/>
      <c r="AQ820" s="43"/>
      <c r="AR820" s="43"/>
      <c r="AS820" s="43"/>
      <c r="AT820" s="43"/>
    </row>
    <row r="821" spans="1:46" ht="12.75" customHeight="1" x14ac:dyDescent="0.2">
      <c r="A821" s="43"/>
      <c r="B821" s="43"/>
      <c r="C821" s="43"/>
      <c r="D821" s="107"/>
      <c r="E821" s="145"/>
      <c r="F821" s="145"/>
      <c r="G821" s="145"/>
      <c r="H821" s="145"/>
      <c r="I821" s="145"/>
      <c r="J821" s="145"/>
      <c r="K821" s="43"/>
      <c r="L821" s="43"/>
      <c r="M821" s="43"/>
      <c r="N821" s="43"/>
      <c r="O821" s="43"/>
      <c r="P821" s="43"/>
      <c r="Q821" s="43"/>
      <c r="R821" s="43"/>
      <c r="S821" s="43"/>
      <c r="T821" s="43"/>
      <c r="U821" s="43"/>
      <c r="V821" s="43"/>
      <c r="W821" s="43"/>
      <c r="X821" s="43"/>
      <c r="Y821" s="43"/>
      <c r="Z821" s="43"/>
      <c r="AA821" s="43"/>
      <c r="AB821" s="43"/>
      <c r="AC821" s="43"/>
      <c r="AD821" s="43"/>
      <c r="AE821" s="43"/>
      <c r="AF821" s="43"/>
      <c r="AG821" s="43"/>
      <c r="AH821" s="43"/>
      <c r="AI821" s="43"/>
      <c r="AJ821" s="43"/>
      <c r="AK821" s="43"/>
      <c r="AL821" s="43"/>
      <c r="AM821" s="43"/>
      <c r="AN821" s="43"/>
      <c r="AO821" s="43"/>
      <c r="AP821" s="43"/>
      <c r="AQ821" s="43"/>
      <c r="AR821" s="43"/>
      <c r="AS821" s="43"/>
      <c r="AT821" s="43"/>
    </row>
    <row r="822" spans="1:46" ht="12.75" customHeight="1" x14ac:dyDescent="0.2">
      <c r="A822" s="43"/>
      <c r="B822" s="43"/>
      <c r="C822" s="43"/>
      <c r="D822" s="107"/>
      <c r="E822" s="145"/>
      <c r="F822" s="145"/>
      <c r="G822" s="145"/>
      <c r="H822" s="145"/>
      <c r="I822" s="145"/>
      <c r="J822" s="145"/>
      <c r="K822" s="43"/>
      <c r="L822" s="43"/>
      <c r="M822" s="43"/>
      <c r="N822" s="43"/>
      <c r="O822" s="43"/>
      <c r="P822" s="43"/>
      <c r="Q822" s="43"/>
      <c r="R822" s="43"/>
      <c r="S822" s="43"/>
      <c r="T822" s="43"/>
      <c r="U822" s="43"/>
      <c r="V822" s="43"/>
      <c r="W822" s="43"/>
      <c r="X822" s="43"/>
      <c r="Y822" s="43"/>
      <c r="Z822" s="43"/>
      <c r="AA822" s="43"/>
      <c r="AB822" s="43"/>
      <c r="AC822" s="43"/>
      <c r="AD822" s="43"/>
      <c r="AE822" s="43"/>
      <c r="AF822" s="43"/>
      <c r="AG822" s="43"/>
      <c r="AH822" s="43"/>
      <c r="AI822" s="43"/>
      <c r="AJ822" s="43"/>
      <c r="AK822" s="43"/>
      <c r="AL822" s="43"/>
      <c r="AM822" s="43"/>
      <c r="AN822" s="43"/>
      <c r="AO822" s="43"/>
      <c r="AP822" s="43"/>
      <c r="AQ822" s="43"/>
      <c r="AR822" s="43"/>
      <c r="AS822" s="43"/>
      <c r="AT822" s="43"/>
    </row>
    <row r="823" spans="1:46" ht="12.75" customHeight="1" x14ac:dyDescent="0.2">
      <c r="A823" s="43"/>
      <c r="B823" s="43"/>
      <c r="C823" s="43"/>
      <c r="D823" s="107"/>
      <c r="E823" s="145"/>
      <c r="F823" s="145"/>
      <c r="G823" s="145"/>
      <c r="H823" s="145"/>
      <c r="I823" s="145"/>
      <c r="J823" s="145"/>
      <c r="K823" s="43"/>
      <c r="L823" s="43"/>
      <c r="M823" s="43"/>
      <c r="N823" s="43"/>
      <c r="O823" s="43"/>
      <c r="P823" s="43"/>
      <c r="Q823" s="43"/>
      <c r="R823" s="43"/>
      <c r="S823" s="43"/>
      <c r="T823" s="43"/>
      <c r="U823" s="43"/>
      <c r="V823" s="43"/>
      <c r="W823" s="43"/>
      <c r="X823" s="43"/>
      <c r="Y823" s="43"/>
      <c r="Z823" s="43"/>
      <c r="AA823" s="43"/>
      <c r="AB823" s="43"/>
      <c r="AC823" s="43"/>
      <c r="AD823" s="43"/>
      <c r="AE823" s="43"/>
      <c r="AF823" s="43"/>
      <c r="AG823" s="43"/>
      <c r="AH823" s="43"/>
      <c r="AI823" s="43"/>
      <c r="AJ823" s="43"/>
      <c r="AK823" s="43"/>
      <c r="AL823" s="43"/>
      <c r="AM823" s="43"/>
      <c r="AN823" s="43"/>
      <c r="AO823" s="43"/>
      <c r="AP823" s="43"/>
      <c r="AQ823" s="43"/>
      <c r="AR823" s="43"/>
      <c r="AS823" s="43"/>
      <c r="AT823" s="43"/>
    </row>
    <row r="824" spans="1:46" ht="12.75" customHeight="1" x14ac:dyDescent="0.2">
      <c r="A824" s="43"/>
      <c r="B824" s="43"/>
      <c r="C824" s="43"/>
      <c r="D824" s="107"/>
      <c r="E824" s="145"/>
      <c r="F824" s="145"/>
      <c r="G824" s="145"/>
      <c r="H824" s="145"/>
      <c r="I824" s="145"/>
      <c r="J824" s="145"/>
      <c r="K824" s="43"/>
      <c r="L824" s="43"/>
      <c r="M824" s="43"/>
      <c r="N824" s="43"/>
      <c r="O824" s="43"/>
      <c r="P824" s="43"/>
      <c r="Q824" s="43"/>
      <c r="R824" s="43"/>
      <c r="S824" s="43"/>
      <c r="T824" s="43"/>
      <c r="U824" s="43"/>
      <c r="V824" s="43"/>
      <c r="W824" s="43"/>
      <c r="X824" s="43"/>
      <c r="Y824" s="43"/>
      <c r="Z824" s="43"/>
      <c r="AA824" s="43"/>
      <c r="AB824" s="43"/>
      <c r="AC824" s="43"/>
      <c r="AD824" s="43"/>
      <c r="AE824" s="43"/>
      <c r="AF824" s="43"/>
      <c r="AG824" s="43"/>
      <c r="AH824" s="43"/>
      <c r="AI824" s="43"/>
      <c r="AJ824" s="43"/>
      <c r="AK824" s="43"/>
      <c r="AL824" s="43"/>
      <c r="AM824" s="43"/>
      <c r="AN824" s="43"/>
      <c r="AO824" s="43"/>
      <c r="AP824" s="43"/>
      <c r="AQ824" s="43"/>
      <c r="AR824" s="43"/>
      <c r="AS824" s="43"/>
      <c r="AT824" s="43"/>
    </row>
    <row r="825" spans="1:46" ht="12.75" customHeight="1" x14ac:dyDescent="0.2">
      <c r="A825" s="43"/>
      <c r="B825" s="43"/>
      <c r="C825" s="43"/>
      <c r="D825" s="107"/>
      <c r="E825" s="145"/>
      <c r="F825" s="145"/>
      <c r="G825" s="145"/>
      <c r="H825" s="145"/>
      <c r="I825" s="145"/>
      <c r="J825" s="145"/>
      <c r="K825" s="43"/>
      <c r="L825" s="43"/>
      <c r="M825" s="43"/>
      <c r="N825" s="43"/>
      <c r="O825" s="43"/>
      <c r="P825" s="43"/>
      <c r="Q825" s="43"/>
      <c r="R825" s="43"/>
      <c r="S825" s="43"/>
      <c r="T825" s="43"/>
      <c r="U825" s="43"/>
      <c r="V825" s="43"/>
      <c r="W825" s="43"/>
      <c r="X825" s="43"/>
      <c r="Y825" s="43"/>
      <c r="Z825" s="43"/>
      <c r="AA825" s="43"/>
      <c r="AB825" s="43"/>
      <c r="AC825" s="43"/>
      <c r="AD825" s="43"/>
      <c r="AE825" s="43"/>
      <c r="AF825" s="43"/>
      <c r="AG825" s="43"/>
      <c r="AH825" s="43"/>
      <c r="AI825" s="43"/>
      <c r="AJ825" s="43"/>
      <c r="AK825" s="43"/>
      <c r="AL825" s="43"/>
      <c r="AM825" s="43"/>
      <c r="AN825" s="43"/>
      <c r="AO825" s="43"/>
      <c r="AP825" s="43"/>
      <c r="AQ825" s="43"/>
      <c r="AR825" s="43"/>
      <c r="AS825" s="43"/>
      <c r="AT825" s="43"/>
    </row>
    <row r="826" spans="1:46" ht="12.75" customHeight="1" x14ac:dyDescent="0.2">
      <c r="A826" s="43"/>
      <c r="B826" s="43"/>
      <c r="C826" s="43"/>
      <c r="D826" s="107"/>
      <c r="E826" s="145"/>
      <c r="F826" s="145"/>
      <c r="G826" s="145"/>
      <c r="H826" s="145"/>
      <c r="I826" s="145"/>
      <c r="J826" s="145"/>
      <c r="K826" s="43"/>
      <c r="L826" s="43"/>
      <c r="M826" s="43"/>
      <c r="N826" s="43"/>
      <c r="O826" s="43"/>
      <c r="P826" s="43"/>
      <c r="Q826" s="43"/>
      <c r="R826" s="43"/>
      <c r="S826" s="43"/>
      <c r="T826" s="43"/>
      <c r="U826" s="43"/>
      <c r="V826" s="43"/>
      <c r="W826" s="43"/>
      <c r="X826" s="43"/>
      <c r="Y826" s="43"/>
      <c r="Z826" s="43"/>
      <c r="AA826" s="43"/>
      <c r="AB826" s="43"/>
      <c r="AC826" s="43"/>
      <c r="AD826" s="43"/>
      <c r="AE826" s="43"/>
      <c r="AF826" s="43"/>
      <c r="AG826" s="43"/>
      <c r="AH826" s="43"/>
      <c r="AI826" s="43"/>
      <c r="AJ826" s="43"/>
      <c r="AK826" s="43"/>
      <c r="AL826" s="43"/>
      <c r="AM826" s="43"/>
      <c r="AN826" s="43"/>
      <c r="AO826" s="43"/>
      <c r="AP826" s="43"/>
      <c r="AQ826" s="43"/>
      <c r="AR826" s="43"/>
      <c r="AS826" s="43"/>
      <c r="AT826" s="43"/>
    </row>
    <row r="827" spans="1:46" ht="12.75" customHeight="1" x14ac:dyDescent="0.2">
      <c r="A827" s="43"/>
      <c r="B827" s="43"/>
      <c r="C827" s="43"/>
      <c r="D827" s="107"/>
      <c r="E827" s="145"/>
      <c r="F827" s="145"/>
      <c r="G827" s="145"/>
      <c r="H827" s="145"/>
      <c r="I827" s="145"/>
      <c r="J827" s="145"/>
      <c r="K827" s="43"/>
      <c r="L827" s="43"/>
      <c r="M827" s="43"/>
      <c r="N827" s="43"/>
      <c r="O827" s="43"/>
      <c r="P827" s="43"/>
      <c r="Q827" s="43"/>
      <c r="R827" s="43"/>
      <c r="S827" s="43"/>
      <c r="T827" s="43"/>
      <c r="U827" s="43"/>
      <c r="V827" s="43"/>
      <c r="W827" s="43"/>
      <c r="X827" s="43"/>
      <c r="Y827" s="43"/>
      <c r="Z827" s="43"/>
      <c r="AA827" s="43"/>
      <c r="AB827" s="43"/>
      <c r="AC827" s="43"/>
      <c r="AD827" s="43"/>
      <c r="AE827" s="43"/>
      <c r="AF827" s="43"/>
      <c r="AG827" s="43"/>
      <c r="AH827" s="43"/>
      <c r="AI827" s="43"/>
      <c r="AJ827" s="43"/>
      <c r="AK827" s="43"/>
      <c r="AL827" s="43"/>
      <c r="AM827" s="43"/>
      <c r="AN827" s="43"/>
      <c r="AO827" s="43"/>
      <c r="AP827" s="43"/>
      <c r="AQ827" s="43"/>
      <c r="AR827" s="43"/>
      <c r="AS827" s="43"/>
      <c r="AT827" s="43"/>
    </row>
    <row r="828" spans="1:46" ht="12.75" customHeight="1" x14ac:dyDescent="0.2">
      <c r="A828" s="43"/>
      <c r="B828" s="43"/>
      <c r="C828" s="43"/>
      <c r="D828" s="107"/>
      <c r="E828" s="145"/>
      <c r="F828" s="145"/>
      <c r="G828" s="145"/>
      <c r="H828" s="145"/>
      <c r="I828" s="145"/>
      <c r="J828" s="145"/>
      <c r="K828" s="43"/>
      <c r="L828" s="43"/>
      <c r="M828" s="43"/>
      <c r="N828" s="43"/>
      <c r="O828" s="43"/>
      <c r="P828" s="43"/>
      <c r="Q828" s="43"/>
      <c r="R828" s="43"/>
      <c r="S828" s="43"/>
      <c r="T828" s="43"/>
      <c r="U828" s="43"/>
      <c r="V828" s="43"/>
      <c r="W828" s="43"/>
      <c r="X828" s="43"/>
      <c r="Y828" s="43"/>
      <c r="Z828" s="43"/>
      <c r="AA828" s="43"/>
      <c r="AB828" s="43"/>
      <c r="AC828" s="43"/>
      <c r="AD828" s="43"/>
      <c r="AE828" s="43"/>
      <c r="AF828" s="43"/>
      <c r="AG828" s="43"/>
      <c r="AH828" s="43"/>
      <c r="AI828" s="43"/>
      <c r="AJ828" s="43"/>
      <c r="AK828" s="43"/>
      <c r="AL828" s="43"/>
      <c r="AM828" s="43"/>
      <c r="AN828" s="43"/>
      <c r="AO828" s="43"/>
      <c r="AP828" s="43"/>
      <c r="AQ828" s="43"/>
      <c r="AR828" s="43"/>
      <c r="AS828" s="43"/>
      <c r="AT828" s="43"/>
    </row>
    <row r="829" spans="1:46" ht="12.75" customHeight="1" x14ac:dyDescent="0.2">
      <c r="A829" s="43"/>
      <c r="B829" s="43"/>
      <c r="C829" s="43"/>
      <c r="D829" s="107"/>
      <c r="E829" s="145"/>
      <c r="F829" s="145"/>
      <c r="G829" s="145"/>
      <c r="H829" s="145"/>
      <c r="I829" s="145"/>
      <c r="J829" s="145"/>
      <c r="K829" s="43"/>
      <c r="L829" s="43"/>
      <c r="M829" s="43"/>
      <c r="N829" s="43"/>
      <c r="O829" s="43"/>
      <c r="P829" s="43"/>
      <c r="Q829" s="43"/>
      <c r="R829" s="43"/>
      <c r="S829" s="43"/>
      <c r="T829" s="43"/>
      <c r="U829" s="43"/>
      <c r="V829" s="43"/>
      <c r="W829" s="43"/>
      <c r="X829" s="43"/>
      <c r="Y829" s="43"/>
      <c r="Z829" s="43"/>
      <c r="AA829" s="43"/>
      <c r="AB829" s="43"/>
      <c r="AC829" s="43"/>
      <c r="AD829" s="43"/>
      <c r="AE829" s="43"/>
      <c r="AF829" s="43"/>
      <c r="AG829" s="43"/>
      <c r="AH829" s="43"/>
      <c r="AI829" s="43"/>
      <c r="AJ829" s="43"/>
      <c r="AK829" s="43"/>
      <c r="AL829" s="43"/>
      <c r="AM829" s="43"/>
      <c r="AN829" s="43"/>
      <c r="AO829" s="43"/>
      <c r="AP829" s="43"/>
      <c r="AQ829" s="43"/>
      <c r="AR829" s="43"/>
      <c r="AS829" s="43"/>
      <c r="AT829" s="43"/>
    </row>
    <row r="830" spans="1:46" ht="12.75" customHeight="1" x14ac:dyDescent="0.2">
      <c r="A830" s="43"/>
      <c r="B830" s="43"/>
      <c r="C830" s="43"/>
      <c r="D830" s="107"/>
      <c r="E830" s="145"/>
      <c r="F830" s="145"/>
      <c r="G830" s="145"/>
      <c r="H830" s="145"/>
      <c r="I830" s="145"/>
      <c r="J830" s="145"/>
      <c r="K830" s="43"/>
      <c r="L830" s="43"/>
      <c r="M830" s="43"/>
      <c r="N830" s="43"/>
      <c r="O830" s="43"/>
      <c r="P830" s="43"/>
      <c r="Q830" s="43"/>
      <c r="R830" s="43"/>
      <c r="S830" s="43"/>
      <c r="T830" s="43"/>
      <c r="U830" s="43"/>
      <c r="V830" s="43"/>
      <c r="W830" s="43"/>
      <c r="X830" s="43"/>
      <c r="Y830" s="43"/>
      <c r="Z830" s="43"/>
      <c r="AA830" s="43"/>
      <c r="AB830" s="43"/>
      <c r="AC830" s="43"/>
      <c r="AD830" s="43"/>
      <c r="AE830" s="43"/>
      <c r="AF830" s="43"/>
      <c r="AG830" s="43"/>
      <c r="AH830" s="43"/>
      <c r="AI830" s="43"/>
      <c r="AJ830" s="43"/>
      <c r="AK830" s="43"/>
      <c r="AL830" s="43"/>
      <c r="AM830" s="43"/>
      <c r="AN830" s="43"/>
      <c r="AO830" s="43"/>
      <c r="AP830" s="43"/>
      <c r="AQ830" s="43"/>
      <c r="AR830" s="43"/>
      <c r="AS830" s="43"/>
      <c r="AT830" s="43"/>
    </row>
    <row r="831" spans="1:46" ht="12.75" customHeight="1" x14ac:dyDescent="0.2">
      <c r="A831" s="43"/>
      <c r="B831" s="43"/>
      <c r="C831" s="43"/>
      <c r="D831" s="107"/>
      <c r="E831" s="145"/>
      <c r="F831" s="145"/>
      <c r="G831" s="145"/>
      <c r="H831" s="145"/>
      <c r="I831" s="145"/>
      <c r="J831" s="145"/>
      <c r="K831" s="43"/>
      <c r="L831" s="43"/>
      <c r="M831" s="43"/>
      <c r="N831" s="43"/>
      <c r="O831" s="43"/>
      <c r="P831" s="43"/>
      <c r="Q831" s="43"/>
      <c r="R831" s="43"/>
      <c r="S831" s="43"/>
      <c r="T831" s="43"/>
      <c r="U831" s="43"/>
      <c r="V831" s="43"/>
      <c r="W831" s="43"/>
      <c r="X831" s="43"/>
      <c r="Y831" s="43"/>
      <c r="Z831" s="43"/>
      <c r="AA831" s="43"/>
      <c r="AB831" s="43"/>
      <c r="AC831" s="43"/>
      <c r="AD831" s="43"/>
      <c r="AE831" s="43"/>
      <c r="AF831" s="43"/>
      <c r="AG831" s="43"/>
      <c r="AH831" s="43"/>
      <c r="AI831" s="43"/>
      <c r="AJ831" s="43"/>
      <c r="AK831" s="43"/>
      <c r="AL831" s="43"/>
      <c r="AM831" s="43"/>
      <c r="AN831" s="43"/>
      <c r="AO831" s="43"/>
      <c r="AP831" s="43"/>
      <c r="AQ831" s="43"/>
      <c r="AR831" s="43"/>
      <c r="AS831" s="43"/>
      <c r="AT831" s="43"/>
    </row>
    <row r="832" spans="1:46" ht="12.75" customHeight="1" x14ac:dyDescent="0.2">
      <c r="A832" s="43"/>
      <c r="B832" s="43"/>
      <c r="C832" s="43"/>
      <c r="D832" s="107"/>
      <c r="E832" s="145"/>
      <c r="F832" s="145"/>
      <c r="G832" s="145"/>
      <c r="H832" s="145"/>
      <c r="I832" s="145"/>
      <c r="J832" s="145"/>
      <c r="K832" s="43"/>
      <c r="L832" s="43"/>
      <c r="M832" s="43"/>
      <c r="N832" s="43"/>
      <c r="O832" s="43"/>
      <c r="P832" s="43"/>
      <c r="Q832" s="43"/>
      <c r="R832" s="43"/>
      <c r="S832" s="43"/>
      <c r="T832" s="43"/>
      <c r="U832" s="43"/>
      <c r="V832" s="43"/>
      <c r="W832" s="43"/>
      <c r="X832" s="43"/>
      <c r="Y832" s="43"/>
      <c r="Z832" s="43"/>
      <c r="AA832" s="43"/>
      <c r="AB832" s="43"/>
      <c r="AC832" s="43"/>
      <c r="AD832" s="43"/>
      <c r="AE832" s="43"/>
      <c r="AF832" s="43"/>
      <c r="AG832" s="43"/>
      <c r="AH832" s="43"/>
      <c r="AI832" s="43"/>
      <c r="AJ832" s="43"/>
      <c r="AK832" s="43"/>
      <c r="AL832" s="43"/>
      <c r="AM832" s="43"/>
      <c r="AN832" s="43"/>
      <c r="AO832" s="43"/>
      <c r="AP832" s="43"/>
      <c r="AQ832" s="43"/>
      <c r="AR832" s="43"/>
      <c r="AS832" s="43"/>
      <c r="AT832" s="43"/>
    </row>
    <row r="833" spans="1:46" ht="12.75" customHeight="1" x14ac:dyDescent="0.2">
      <c r="A833" s="43"/>
      <c r="B833" s="43"/>
      <c r="C833" s="43"/>
      <c r="D833" s="107"/>
      <c r="E833" s="145"/>
      <c r="F833" s="145"/>
      <c r="G833" s="145"/>
      <c r="H833" s="145"/>
      <c r="I833" s="145"/>
      <c r="J833" s="145"/>
      <c r="K833" s="43"/>
      <c r="L833" s="43"/>
      <c r="M833" s="43"/>
      <c r="N833" s="43"/>
      <c r="O833" s="43"/>
      <c r="P833" s="43"/>
      <c r="Q833" s="43"/>
      <c r="R833" s="43"/>
      <c r="S833" s="43"/>
      <c r="T833" s="43"/>
      <c r="U833" s="43"/>
      <c r="V833" s="43"/>
      <c r="W833" s="43"/>
      <c r="X833" s="43"/>
      <c r="Y833" s="43"/>
      <c r="Z833" s="43"/>
      <c r="AA833" s="43"/>
      <c r="AB833" s="43"/>
      <c r="AC833" s="43"/>
      <c r="AD833" s="43"/>
      <c r="AE833" s="43"/>
      <c r="AF833" s="43"/>
      <c r="AG833" s="43"/>
      <c r="AH833" s="43"/>
      <c r="AI833" s="43"/>
      <c r="AJ833" s="43"/>
      <c r="AK833" s="43"/>
      <c r="AL833" s="43"/>
      <c r="AM833" s="43"/>
      <c r="AN833" s="43"/>
      <c r="AO833" s="43"/>
      <c r="AP833" s="43"/>
      <c r="AQ833" s="43"/>
      <c r="AR833" s="43"/>
      <c r="AS833" s="43"/>
      <c r="AT833" s="43"/>
    </row>
    <row r="834" spans="1:46" ht="12.75" customHeight="1" x14ac:dyDescent="0.2">
      <c r="A834" s="43"/>
      <c r="B834" s="43"/>
      <c r="C834" s="43"/>
      <c r="D834" s="107"/>
      <c r="E834" s="145"/>
      <c r="F834" s="145"/>
      <c r="G834" s="145"/>
      <c r="H834" s="145"/>
      <c r="I834" s="145"/>
      <c r="J834" s="145"/>
      <c r="K834" s="43"/>
      <c r="L834" s="43"/>
      <c r="M834" s="43"/>
      <c r="N834" s="43"/>
      <c r="O834" s="43"/>
      <c r="P834" s="43"/>
      <c r="Q834" s="43"/>
      <c r="R834" s="43"/>
      <c r="S834" s="43"/>
      <c r="T834" s="43"/>
      <c r="U834" s="43"/>
      <c r="V834" s="43"/>
      <c r="W834" s="43"/>
      <c r="X834" s="43"/>
      <c r="Y834" s="43"/>
      <c r="Z834" s="43"/>
      <c r="AA834" s="43"/>
      <c r="AB834" s="43"/>
      <c r="AC834" s="43"/>
      <c r="AD834" s="43"/>
      <c r="AE834" s="43"/>
      <c r="AF834" s="43"/>
      <c r="AG834" s="43"/>
      <c r="AH834" s="43"/>
      <c r="AI834" s="43"/>
      <c r="AJ834" s="43"/>
      <c r="AK834" s="43"/>
      <c r="AL834" s="43"/>
      <c r="AM834" s="43"/>
      <c r="AN834" s="43"/>
      <c r="AO834" s="43"/>
      <c r="AP834" s="43"/>
      <c r="AQ834" s="43"/>
      <c r="AR834" s="43"/>
      <c r="AS834" s="43"/>
      <c r="AT834" s="43"/>
    </row>
    <row r="835" spans="1:46" ht="12.75" customHeight="1" x14ac:dyDescent="0.2">
      <c r="A835" s="43"/>
      <c r="B835" s="43"/>
      <c r="C835" s="43"/>
      <c r="D835" s="107"/>
      <c r="E835" s="145"/>
      <c r="F835" s="145"/>
      <c r="G835" s="145"/>
      <c r="H835" s="145"/>
      <c r="I835" s="145"/>
      <c r="J835" s="145"/>
      <c r="K835" s="43"/>
      <c r="L835" s="43"/>
      <c r="M835" s="43"/>
      <c r="N835" s="43"/>
      <c r="O835" s="43"/>
      <c r="P835" s="43"/>
      <c r="Q835" s="43"/>
      <c r="R835" s="43"/>
      <c r="S835" s="43"/>
      <c r="T835" s="43"/>
      <c r="U835" s="43"/>
      <c r="V835" s="43"/>
      <c r="W835" s="43"/>
      <c r="X835" s="43"/>
      <c r="Y835" s="43"/>
      <c r="Z835" s="43"/>
      <c r="AA835" s="43"/>
      <c r="AB835" s="43"/>
      <c r="AC835" s="43"/>
      <c r="AD835" s="43"/>
      <c r="AE835" s="43"/>
      <c r="AF835" s="43"/>
      <c r="AG835" s="43"/>
      <c r="AH835" s="43"/>
      <c r="AI835" s="43"/>
      <c r="AJ835" s="43"/>
      <c r="AK835" s="43"/>
      <c r="AL835" s="43"/>
      <c r="AM835" s="43"/>
      <c r="AN835" s="43"/>
      <c r="AO835" s="43"/>
      <c r="AP835" s="43"/>
      <c r="AQ835" s="43"/>
      <c r="AR835" s="43"/>
      <c r="AS835" s="43"/>
      <c r="AT835" s="43"/>
    </row>
    <row r="836" spans="1:46" ht="12.75" customHeight="1" x14ac:dyDescent="0.2">
      <c r="A836" s="43"/>
      <c r="B836" s="43"/>
      <c r="C836" s="43"/>
      <c r="D836" s="107"/>
      <c r="E836" s="145"/>
      <c r="F836" s="145"/>
      <c r="G836" s="145"/>
      <c r="H836" s="145"/>
      <c r="I836" s="145"/>
      <c r="J836" s="145"/>
      <c r="K836" s="43"/>
      <c r="L836" s="43"/>
      <c r="M836" s="43"/>
      <c r="N836" s="43"/>
      <c r="O836" s="43"/>
      <c r="P836" s="43"/>
      <c r="Q836" s="43"/>
      <c r="R836" s="43"/>
      <c r="S836" s="43"/>
      <c r="T836" s="43"/>
      <c r="U836" s="43"/>
      <c r="V836" s="43"/>
      <c r="W836" s="43"/>
      <c r="X836" s="43"/>
      <c r="Y836" s="43"/>
      <c r="Z836" s="43"/>
      <c r="AA836" s="43"/>
      <c r="AB836" s="43"/>
      <c r="AC836" s="43"/>
      <c r="AD836" s="43"/>
      <c r="AE836" s="43"/>
      <c r="AF836" s="43"/>
      <c r="AG836" s="43"/>
      <c r="AH836" s="43"/>
      <c r="AI836" s="43"/>
      <c r="AJ836" s="43"/>
      <c r="AK836" s="43"/>
      <c r="AL836" s="43"/>
      <c r="AM836" s="43"/>
      <c r="AN836" s="43"/>
      <c r="AO836" s="43"/>
      <c r="AP836" s="43"/>
      <c r="AQ836" s="43"/>
      <c r="AR836" s="43"/>
      <c r="AS836" s="43"/>
      <c r="AT836" s="43"/>
    </row>
    <row r="837" spans="1:46" ht="12.75" customHeight="1" x14ac:dyDescent="0.2">
      <c r="A837" s="43"/>
      <c r="B837" s="43"/>
      <c r="C837" s="43"/>
      <c r="D837" s="107"/>
      <c r="E837" s="145"/>
      <c r="F837" s="145"/>
      <c r="G837" s="145"/>
      <c r="H837" s="145"/>
      <c r="I837" s="145"/>
      <c r="J837" s="145"/>
      <c r="K837" s="43"/>
      <c r="L837" s="43"/>
      <c r="M837" s="43"/>
      <c r="N837" s="43"/>
      <c r="O837" s="43"/>
      <c r="P837" s="43"/>
      <c r="Q837" s="43"/>
      <c r="R837" s="43"/>
      <c r="S837" s="43"/>
      <c r="T837" s="43"/>
      <c r="U837" s="43"/>
      <c r="V837" s="43"/>
      <c r="W837" s="43"/>
      <c r="X837" s="43"/>
      <c r="Y837" s="43"/>
      <c r="Z837" s="43"/>
      <c r="AA837" s="43"/>
      <c r="AB837" s="43"/>
      <c r="AC837" s="43"/>
      <c r="AD837" s="43"/>
      <c r="AE837" s="43"/>
      <c r="AF837" s="43"/>
      <c r="AG837" s="43"/>
      <c r="AH837" s="43"/>
      <c r="AI837" s="43"/>
      <c r="AJ837" s="43"/>
      <c r="AK837" s="43"/>
      <c r="AL837" s="43"/>
      <c r="AM837" s="43"/>
      <c r="AN837" s="43"/>
      <c r="AO837" s="43"/>
      <c r="AP837" s="43"/>
      <c r="AQ837" s="43"/>
      <c r="AR837" s="43"/>
      <c r="AS837" s="43"/>
      <c r="AT837" s="43"/>
    </row>
    <row r="838" spans="1:46" ht="12.75" customHeight="1" x14ac:dyDescent="0.2">
      <c r="A838" s="43"/>
      <c r="B838" s="43"/>
      <c r="C838" s="43"/>
      <c r="D838" s="107"/>
      <c r="E838" s="145"/>
      <c r="F838" s="145"/>
      <c r="G838" s="145"/>
      <c r="H838" s="145"/>
      <c r="I838" s="145"/>
      <c r="J838" s="145"/>
      <c r="K838" s="43"/>
      <c r="L838" s="43"/>
      <c r="M838" s="43"/>
      <c r="N838" s="43"/>
      <c r="O838" s="43"/>
      <c r="P838" s="43"/>
      <c r="Q838" s="43"/>
      <c r="R838" s="43"/>
      <c r="S838" s="43"/>
      <c r="T838" s="43"/>
      <c r="U838" s="43"/>
      <c r="V838" s="43"/>
      <c r="W838" s="43"/>
      <c r="X838" s="43"/>
      <c r="Y838" s="43"/>
      <c r="Z838" s="43"/>
      <c r="AA838" s="43"/>
      <c r="AB838" s="43"/>
      <c r="AC838" s="43"/>
      <c r="AD838" s="43"/>
      <c r="AE838" s="43"/>
      <c r="AF838" s="43"/>
      <c r="AG838" s="43"/>
      <c r="AH838" s="43"/>
      <c r="AI838" s="43"/>
      <c r="AJ838" s="43"/>
      <c r="AK838" s="43"/>
      <c r="AL838" s="43"/>
      <c r="AM838" s="43"/>
      <c r="AN838" s="43"/>
      <c r="AO838" s="43"/>
      <c r="AP838" s="43"/>
      <c r="AQ838" s="43"/>
      <c r="AR838" s="43"/>
      <c r="AS838" s="43"/>
      <c r="AT838" s="43"/>
    </row>
    <row r="839" spans="1:46" ht="12.75" customHeight="1" x14ac:dyDescent="0.2">
      <c r="A839" s="43"/>
      <c r="B839" s="43"/>
      <c r="C839" s="43"/>
      <c r="D839" s="107"/>
      <c r="E839" s="145"/>
      <c r="F839" s="145"/>
      <c r="G839" s="145"/>
      <c r="H839" s="145"/>
      <c r="I839" s="145"/>
      <c r="J839" s="145"/>
      <c r="K839" s="43"/>
      <c r="L839" s="43"/>
      <c r="M839" s="43"/>
      <c r="N839" s="43"/>
      <c r="O839" s="43"/>
      <c r="P839" s="43"/>
      <c r="Q839" s="43"/>
      <c r="R839" s="43"/>
      <c r="S839" s="43"/>
      <c r="T839" s="43"/>
      <c r="U839" s="43"/>
      <c r="V839" s="43"/>
      <c r="W839" s="43"/>
      <c r="X839" s="43"/>
      <c r="Y839" s="43"/>
      <c r="Z839" s="43"/>
      <c r="AA839" s="43"/>
      <c r="AB839" s="43"/>
      <c r="AC839" s="43"/>
      <c r="AD839" s="43"/>
      <c r="AE839" s="43"/>
      <c r="AF839" s="43"/>
      <c r="AG839" s="43"/>
      <c r="AH839" s="43"/>
      <c r="AI839" s="43"/>
      <c r="AJ839" s="43"/>
      <c r="AK839" s="43"/>
      <c r="AL839" s="43"/>
      <c r="AM839" s="43"/>
      <c r="AN839" s="43"/>
      <c r="AO839" s="43"/>
      <c r="AP839" s="43"/>
      <c r="AQ839" s="43"/>
      <c r="AR839" s="43"/>
      <c r="AS839" s="43"/>
      <c r="AT839" s="43"/>
    </row>
    <row r="840" spans="1:46" ht="12.75" customHeight="1" x14ac:dyDescent="0.2">
      <c r="A840" s="43"/>
      <c r="B840" s="43"/>
      <c r="C840" s="43"/>
      <c r="D840" s="107"/>
      <c r="E840" s="145"/>
      <c r="F840" s="145"/>
      <c r="G840" s="145"/>
      <c r="H840" s="145"/>
      <c r="I840" s="145"/>
      <c r="J840" s="145"/>
      <c r="K840" s="43"/>
      <c r="L840" s="43"/>
      <c r="M840" s="43"/>
      <c r="N840" s="43"/>
      <c r="O840" s="43"/>
      <c r="P840" s="43"/>
      <c r="Q840" s="43"/>
      <c r="R840" s="43"/>
      <c r="S840" s="43"/>
      <c r="T840" s="43"/>
      <c r="U840" s="43"/>
      <c r="V840" s="43"/>
      <c r="W840" s="43"/>
      <c r="X840" s="43"/>
      <c r="Y840" s="43"/>
      <c r="Z840" s="43"/>
      <c r="AA840" s="43"/>
      <c r="AB840" s="43"/>
      <c r="AC840" s="43"/>
      <c r="AD840" s="43"/>
      <c r="AE840" s="43"/>
      <c r="AF840" s="43"/>
      <c r="AG840" s="43"/>
      <c r="AH840" s="43"/>
      <c r="AI840" s="43"/>
      <c r="AJ840" s="43"/>
      <c r="AK840" s="43"/>
      <c r="AL840" s="43"/>
      <c r="AM840" s="43"/>
      <c r="AN840" s="43"/>
      <c r="AO840" s="43"/>
      <c r="AP840" s="43"/>
      <c r="AQ840" s="43"/>
      <c r="AR840" s="43"/>
      <c r="AS840" s="43"/>
      <c r="AT840" s="43"/>
    </row>
    <row r="841" spans="1:46" ht="12.75" customHeight="1" x14ac:dyDescent="0.2">
      <c r="A841" s="43"/>
      <c r="B841" s="43"/>
      <c r="C841" s="43"/>
      <c r="D841" s="107"/>
      <c r="E841" s="145"/>
      <c r="F841" s="145"/>
      <c r="G841" s="145"/>
      <c r="H841" s="145"/>
      <c r="I841" s="145"/>
      <c r="J841" s="145"/>
      <c r="K841" s="43"/>
      <c r="L841" s="43"/>
      <c r="M841" s="43"/>
      <c r="N841" s="43"/>
      <c r="O841" s="43"/>
      <c r="P841" s="43"/>
      <c r="Q841" s="43"/>
      <c r="R841" s="43"/>
      <c r="S841" s="43"/>
      <c r="T841" s="43"/>
      <c r="U841" s="43"/>
      <c r="V841" s="43"/>
      <c r="W841" s="43"/>
      <c r="X841" s="43"/>
      <c r="Y841" s="43"/>
      <c r="Z841" s="43"/>
      <c r="AA841" s="43"/>
      <c r="AB841" s="43"/>
      <c r="AC841" s="43"/>
      <c r="AD841" s="43"/>
      <c r="AE841" s="43"/>
      <c r="AF841" s="43"/>
      <c r="AG841" s="43"/>
      <c r="AH841" s="43"/>
      <c r="AI841" s="43"/>
      <c r="AJ841" s="43"/>
      <c r="AK841" s="43"/>
      <c r="AL841" s="43"/>
      <c r="AM841" s="43"/>
      <c r="AN841" s="43"/>
      <c r="AO841" s="43"/>
      <c r="AP841" s="43"/>
      <c r="AQ841" s="43"/>
      <c r="AR841" s="43"/>
      <c r="AS841" s="43"/>
      <c r="AT841" s="43"/>
    </row>
    <row r="842" spans="1:46" ht="12.75" customHeight="1" x14ac:dyDescent="0.2">
      <c r="A842" s="43"/>
      <c r="B842" s="43"/>
      <c r="C842" s="43"/>
      <c r="D842" s="107"/>
      <c r="E842" s="145"/>
      <c r="F842" s="145"/>
      <c r="G842" s="145"/>
      <c r="H842" s="145"/>
      <c r="I842" s="145"/>
      <c r="J842" s="145"/>
      <c r="K842" s="43"/>
      <c r="L842" s="43"/>
      <c r="M842" s="43"/>
      <c r="N842" s="43"/>
      <c r="O842" s="43"/>
      <c r="P842" s="43"/>
      <c r="Q842" s="43"/>
      <c r="R842" s="43"/>
      <c r="S842" s="43"/>
      <c r="T842" s="43"/>
      <c r="U842" s="43"/>
      <c r="V842" s="43"/>
      <c r="W842" s="43"/>
      <c r="X842" s="43"/>
      <c r="Y842" s="43"/>
      <c r="Z842" s="43"/>
      <c r="AA842" s="43"/>
      <c r="AB842" s="43"/>
      <c r="AC842" s="43"/>
      <c r="AD842" s="43"/>
      <c r="AE842" s="43"/>
      <c r="AF842" s="43"/>
      <c r="AG842" s="43"/>
      <c r="AH842" s="43"/>
      <c r="AI842" s="43"/>
      <c r="AJ842" s="43"/>
      <c r="AK842" s="43"/>
      <c r="AL842" s="43"/>
      <c r="AM842" s="43"/>
      <c r="AN842" s="43"/>
      <c r="AO842" s="43"/>
      <c r="AP842" s="43"/>
      <c r="AQ842" s="43"/>
      <c r="AR842" s="43"/>
      <c r="AS842" s="43"/>
      <c r="AT842" s="43"/>
    </row>
    <row r="843" spans="1:46" ht="12.75" customHeight="1" x14ac:dyDescent="0.2">
      <c r="A843" s="43"/>
      <c r="B843" s="43"/>
      <c r="C843" s="43"/>
      <c r="D843" s="107"/>
      <c r="E843" s="145"/>
      <c r="F843" s="145"/>
      <c r="G843" s="145"/>
      <c r="H843" s="145"/>
      <c r="I843" s="145"/>
      <c r="J843" s="145"/>
      <c r="K843" s="43"/>
      <c r="L843" s="43"/>
      <c r="M843" s="43"/>
      <c r="N843" s="43"/>
      <c r="O843" s="43"/>
      <c r="P843" s="43"/>
      <c r="Q843" s="43"/>
      <c r="R843" s="43"/>
      <c r="S843" s="43"/>
      <c r="T843" s="43"/>
      <c r="U843" s="43"/>
      <c r="V843" s="43"/>
      <c r="W843" s="43"/>
      <c r="X843" s="43"/>
      <c r="Y843" s="43"/>
      <c r="Z843" s="43"/>
      <c r="AA843" s="43"/>
      <c r="AB843" s="43"/>
      <c r="AC843" s="43"/>
      <c r="AD843" s="43"/>
      <c r="AE843" s="43"/>
      <c r="AF843" s="43"/>
      <c r="AG843" s="43"/>
      <c r="AH843" s="43"/>
      <c r="AI843" s="43"/>
      <c r="AJ843" s="43"/>
      <c r="AK843" s="43"/>
      <c r="AL843" s="43"/>
      <c r="AM843" s="43"/>
      <c r="AN843" s="43"/>
      <c r="AO843" s="43"/>
      <c r="AP843" s="43"/>
      <c r="AQ843" s="43"/>
      <c r="AR843" s="43"/>
      <c r="AS843" s="43"/>
      <c r="AT843" s="43"/>
    </row>
    <row r="844" spans="1:46" ht="12.75" customHeight="1" x14ac:dyDescent="0.2">
      <c r="A844" s="43"/>
      <c r="B844" s="43"/>
      <c r="C844" s="43"/>
      <c r="D844" s="107"/>
      <c r="E844" s="145"/>
      <c r="F844" s="145"/>
      <c r="G844" s="145"/>
      <c r="H844" s="145"/>
      <c r="I844" s="145"/>
      <c r="J844" s="145"/>
      <c r="K844" s="43"/>
      <c r="L844" s="43"/>
      <c r="M844" s="43"/>
      <c r="N844" s="43"/>
      <c r="O844" s="43"/>
      <c r="P844" s="43"/>
      <c r="Q844" s="43"/>
      <c r="R844" s="43"/>
      <c r="S844" s="43"/>
      <c r="T844" s="43"/>
      <c r="U844" s="43"/>
      <c r="V844" s="43"/>
      <c r="W844" s="43"/>
      <c r="X844" s="43"/>
      <c r="Y844" s="43"/>
      <c r="Z844" s="43"/>
      <c r="AA844" s="43"/>
      <c r="AB844" s="43"/>
      <c r="AC844" s="43"/>
      <c r="AD844" s="43"/>
      <c r="AE844" s="43"/>
      <c r="AF844" s="43"/>
      <c r="AG844" s="43"/>
      <c r="AH844" s="43"/>
      <c r="AI844" s="43"/>
      <c r="AJ844" s="43"/>
      <c r="AK844" s="43"/>
      <c r="AL844" s="43"/>
      <c r="AM844" s="43"/>
      <c r="AN844" s="43"/>
      <c r="AO844" s="43"/>
      <c r="AP844" s="43"/>
      <c r="AQ844" s="43"/>
      <c r="AR844" s="43"/>
      <c r="AS844" s="43"/>
      <c r="AT844" s="43"/>
    </row>
    <row r="845" spans="1:46" ht="12.75" customHeight="1" x14ac:dyDescent="0.2">
      <c r="A845" s="43"/>
      <c r="B845" s="43"/>
      <c r="C845" s="43"/>
      <c r="D845" s="107"/>
      <c r="E845" s="145"/>
      <c r="F845" s="145"/>
      <c r="G845" s="145"/>
      <c r="H845" s="145"/>
      <c r="I845" s="145"/>
      <c r="J845" s="145"/>
      <c r="K845" s="43"/>
      <c r="L845" s="43"/>
      <c r="M845" s="43"/>
      <c r="N845" s="43"/>
      <c r="O845" s="43"/>
      <c r="P845" s="43"/>
      <c r="Q845" s="43"/>
      <c r="R845" s="43"/>
      <c r="S845" s="43"/>
      <c r="T845" s="43"/>
      <c r="U845" s="43"/>
      <c r="V845" s="43"/>
      <c r="W845" s="43"/>
      <c r="X845" s="43"/>
      <c r="Y845" s="43"/>
      <c r="Z845" s="43"/>
      <c r="AA845" s="43"/>
      <c r="AB845" s="43"/>
      <c r="AC845" s="43"/>
      <c r="AD845" s="43"/>
      <c r="AE845" s="43"/>
      <c r="AF845" s="43"/>
      <c r="AG845" s="43"/>
      <c r="AH845" s="43"/>
      <c r="AI845" s="43"/>
      <c r="AJ845" s="43"/>
      <c r="AK845" s="43"/>
      <c r="AL845" s="43"/>
      <c r="AM845" s="43"/>
      <c r="AN845" s="43"/>
      <c r="AO845" s="43"/>
      <c r="AP845" s="43"/>
      <c r="AQ845" s="43"/>
      <c r="AR845" s="43"/>
      <c r="AS845" s="43"/>
      <c r="AT845" s="43"/>
    </row>
    <row r="846" spans="1:46" ht="12.75" customHeight="1" x14ac:dyDescent="0.2">
      <c r="A846" s="43"/>
      <c r="B846" s="43"/>
      <c r="C846" s="43"/>
      <c r="D846" s="107"/>
      <c r="E846" s="145"/>
      <c r="F846" s="145"/>
      <c r="G846" s="145"/>
      <c r="H846" s="145"/>
      <c r="I846" s="145"/>
      <c r="J846" s="145"/>
      <c r="K846" s="43"/>
      <c r="L846" s="43"/>
      <c r="M846" s="43"/>
      <c r="N846" s="43"/>
      <c r="O846" s="43"/>
      <c r="P846" s="43"/>
      <c r="Q846" s="43"/>
      <c r="R846" s="43"/>
      <c r="S846" s="43"/>
      <c r="T846" s="43"/>
      <c r="U846" s="43"/>
      <c r="V846" s="43"/>
      <c r="W846" s="43"/>
      <c r="X846" s="43"/>
      <c r="Y846" s="43"/>
      <c r="Z846" s="43"/>
      <c r="AA846" s="43"/>
      <c r="AB846" s="43"/>
      <c r="AC846" s="43"/>
      <c r="AD846" s="43"/>
      <c r="AE846" s="43"/>
      <c r="AF846" s="43"/>
      <c r="AG846" s="43"/>
      <c r="AH846" s="43"/>
      <c r="AI846" s="43"/>
      <c r="AJ846" s="43"/>
      <c r="AK846" s="43"/>
      <c r="AL846" s="43"/>
      <c r="AM846" s="43"/>
      <c r="AN846" s="43"/>
      <c r="AO846" s="43"/>
      <c r="AP846" s="43"/>
      <c r="AQ846" s="43"/>
      <c r="AR846" s="43"/>
      <c r="AS846" s="43"/>
      <c r="AT846" s="43"/>
    </row>
    <row r="847" spans="1:46" ht="12.75" customHeight="1" x14ac:dyDescent="0.2">
      <c r="A847" s="43"/>
      <c r="B847" s="43"/>
      <c r="C847" s="43"/>
      <c r="D847" s="107"/>
      <c r="E847" s="145"/>
      <c r="F847" s="145"/>
      <c r="G847" s="145"/>
      <c r="H847" s="145"/>
      <c r="I847" s="145"/>
      <c r="J847" s="145"/>
      <c r="K847" s="43"/>
      <c r="L847" s="43"/>
      <c r="M847" s="43"/>
      <c r="N847" s="43"/>
      <c r="O847" s="43"/>
      <c r="P847" s="43"/>
      <c r="Q847" s="43"/>
      <c r="R847" s="43"/>
      <c r="S847" s="43"/>
      <c r="T847" s="43"/>
      <c r="U847" s="43"/>
      <c r="V847" s="43"/>
      <c r="W847" s="43"/>
      <c r="X847" s="43"/>
      <c r="Y847" s="43"/>
      <c r="Z847" s="43"/>
      <c r="AA847" s="43"/>
      <c r="AB847" s="43"/>
      <c r="AC847" s="43"/>
      <c r="AD847" s="43"/>
      <c r="AE847" s="43"/>
      <c r="AF847" s="43"/>
      <c r="AG847" s="43"/>
      <c r="AH847" s="43"/>
      <c r="AI847" s="43"/>
      <c r="AJ847" s="43"/>
      <c r="AK847" s="43"/>
      <c r="AL847" s="43"/>
      <c r="AM847" s="43"/>
      <c r="AN847" s="43"/>
      <c r="AO847" s="43"/>
      <c r="AP847" s="43"/>
      <c r="AQ847" s="43"/>
      <c r="AR847" s="43"/>
      <c r="AS847" s="43"/>
      <c r="AT847" s="43"/>
    </row>
    <row r="848" spans="1:46" ht="12.75" customHeight="1" x14ac:dyDescent="0.2">
      <c r="A848" s="43"/>
      <c r="B848" s="43"/>
      <c r="C848" s="43"/>
      <c r="D848" s="107"/>
      <c r="E848" s="145"/>
      <c r="F848" s="145"/>
      <c r="G848" s="145"/>
      <c r="H848" s="145"/>
      <c r="I848" s="145"/>
      <c r="J848" s="145"/>
      <c r="K848" s="43"/>
      <c r="L848" s="43"/>
      <c r="M848" s="43"/>
      <c r="N848" s="43"/>
      <c r="O848" s="43"/>
      <c r="P848" s="43"/>
      <c r="Q848" s="43"/>
      <c r="R848" s="43"/>
      <c r="S848" s="43"/>
      <c r="T848" s="43"/>
      <c r="U848" s="43"/>
      <c r="V848" s="43"/>
      <c r="W848" s="43"/>
      <c r="X848" s="43"/>
      <c r="Y848" s="43"/>
      <c r="Z848" s="43"/>
      <c r="AA848" s="43"/>
      <c r="AB848" s="43"/>
      <c r="AC848" s="43"/>
      <c r="AD848" s="43"/>
      <c r="AE848" s="43"/>
      <c r="AF848" s="43"/>
      <c r="AG848" s="43"/>
      <c r="AH848" s="43"/>
      <c r="AI848" s="43"/>
      <c r="AJ848" s="43"/>
      <c r="AK848" s="43"/>
      <c r="AL848" s="43"/>
      <c r="AM848" s="43"/>
      <c r="AN848" s="43"/>
      <c r="AO848" s="43"/>
      <c r="AP848" s="43"/>
      <c r="AQ848" s="43"/>
      <c r="AR848" s="43"/>
      <c r="AS848" s="43"/>
      <c r="AT848" s="43"/>
    </row>
    <row r="849" spans="1:46" ht="12.75" customHeight="1" x14ac:dyDescent="0.2">
      <c r="A849" s="43"/>
      <c r="B849" s="43"/>
      <c r="C849" s="43"/>
      <c r="D849" s="107"/>
      <c r="E849" s="145"/>
      <c r="F849" s="145"/>
      <c r="G849" s="145"/>
      <c r="H849" s="145"/>
      <c r="I849" s="145"/>
      <c r="J849" s="145"/>
      <c r="K849" s="43"/>
      <c r="L849" s="43"/>
      <c r="M849" s="43"/>
      <c r="N849" s="43"/>
      <c r="O849" s="43"/>
      <c r="P849" s="43"/>
      <c r="Q849" s="43"/>
      <c r="R849" s="43"/>
      <c r="S849" s="43"/>
      <c r="T849" s="43"/>
      <c r="U849" s="43"/>
      <c r="V849" s="43"/>
      <c r="W849" s="43"/>
      <c r="X849" s="43"/>
      <c r="Y849" s="43"/>
      <c r="Z849" s="43"/>
      <c r="AA849" s="43"/>
      <c r="AB849" s="43"/>
      <c r="AC849" s="43"/>
      <c r="AD849" s="43"/>
      <c r="AE849" s="43"/>
      <c r="AF849" s="43"/>
      <c r="AG849" s="43"/>
      <c r="AH849" s="43"/>
      <c r="AI849" s="43"/>
      <c r="AJ849" s="43"/>
      <c r="AK849" s="43"/>
      <c r="AL849" s="43"/>
      <c r="AM849" s="43"/>
      <c r="AN849" s="43"/>
      <c r="AO849" s="43"/>
      <c r="AP849" s="43"/>
      <c r="AQ849" s="43"/>
      <c r="AR849" s="43"/>
      <c r="AS849" s="43"/>
      <c r="AT849" s="43"/>
    </row>
    <row r="850" spans="1:46" ht="12.75" customHeight="1" x14ac:dyDescent="0.2">
      <c r="A850" s="43"/>
      <c r="B850" s="43"/>
      <c r="C850" s="43"/>
      <c r="D850" s="107"/>
      <c r="E850" s="145"/>
      <c r="F850" s="145"/>
      <c r="G850" s="145"/>
      <c r="H850" s="145"/>
      <c r="I850" s="145"/>
      <c r="J850" s="145"/>
      <c r="K850" s="43"/>
      <c r="L850" s="43"/>
      <c r="M850" s="43"/>
      <c r="N850" s="43"/>
      <c r="O850" s="43"/>
      <c r="P850" s="43"/>
      <c r="Q850" s="43"/>
      <c r="R850" s="43"/>
      <c r="S850" s="43"/>
      <c r="T850" s="43"/>
      <c r="U850" s="43"/>
      <c r="V850" s="43"/>
      <c r="W850" s="43"/>
      <c r="X850" s="43"/>
      <c r="Y850" s="43"/>
      <c r="Z850" s="43"/>
      <c r="AA850" s="43"/>
      <c r="AB850" s="43"/>
      <c r="AC850" s="43"/>
      <c r="AD850" s="43"/>
      <c r="AE850" s="43"/>
      <c r="AF850" s="43"/>
      <c r="AG850" s="43"/>
      <c r="AH850" s="43"/>
      <c r="AI850" s="43"/>
      <c r="AJ850" s="43"/>
      <c r="AK850" s="43"/>
      <c r="AL850" s="43"/>
      <c r="AM850" s="43"/>
      <c r="AN850" s="43"/>
      <c r="AO850" s="43"/>
      <c r="AP850" s="43"/>
      <c r="AQ850" s="43"/>
      <c r="AR850" s="43"/>
      <c r="AS850" s="43"/>
      <c r="AT850" s="43"/>
    </row>
    <row r="851" spans="1:46" ht="12.75" customHeight="1" x14ac:dyDescent="0.2">
      <c r="A851" s="43"/>
      <c r="B851" s="43"/>
      <c r="C851" s="43"/>
      <c r="D851" s="107"/>
      <c r="E851" s="145"/>
      <c r="F851" s="145"/>
      <c r="G851" s="145"/>
      <c r="H851" s="145"/>
      <c r="I851" s="145"/>
      <c r="J851" s="145"/>
      <c r="K851" s="43"/>
      <c r="L851" s="43"/>
      <c r="M851" s="43"/>
      <c r="N851" s="43"/>
      <c r="O851" s="43"/>
      <c r="P851" s="43"/>
      <c r="Q851" s="43"/>
      <c r="R851" s="43"/>
      <c r="S851" s="43"/>
      <c r="T851" s="43"/>
      <c r="U851" s="43"/>
      <c r="V851" s="43"/>
      <c r="W851" s="43"/>
      <c r="X851" s="43"/>
      <c r="Y851" s="43"/>
      <c r="Z851" s="43"/>
      <c r="AA851" s="43"/>
      <c r="AB851" s="43"/>
      <c r="AC851" s="43"/>
      <c r="AD851" s="43"/>
      <c r="AE851" s="43"/>
      <c r="AF851" s="43"/>
      <c r="AG851" s="43"/>
      <c r="AH851" s="43"/>
      <c r="AI851" s="43"/>
      <c r="AJ851" s="43"/>
      <c r="AK851" s="43"/>
      <c r="AL851" s="43"/>
      <c r="AM851" s="43"/>
      <c r="AN851" s="43"/>
      <c r="AO851" s="43"/>
      <c r="AP851" s="43"/>
      <c r="AQ851" s="43"/>
      <c r="AR851" s="43"/>
      <c r="AS851" s="43"/>
      <c r="AT851" s="43"/>
    </row>
    <row r="852" spans="1:46" ht="12.75" customHeight="1" x14ac:dyDescent="0.2">
      <c r="A852" s="43"/>
      <c r="B852" s="43"/>
      <c r="C852" s="43"/>
      <c r="D852" s="107"/>
      <c r="E852" s="145"/>
      <c r="F852" s="145"/>
      <c r="G852" s="145"/>
      <c r="H852" s="145"/>
      <c r="I852" s="145"/>
      <c r="J852" s="145"/>
      <c r="K852" s="43"/>
      <c r="L852" s="43"/>
      <c r="M852" s="43"/>
      <c r="N852" s="43"/>
      <c r="O852" s="43"/>
      <c r="P852" s="43"/>
      <c r="Q852" s="43"/>
      <c r="R852" s="43"/>
      <c r="S852" s="43"/>
      <c r="T852" s="43"/>
      <c r="U852" s="43"/>
      <c r="V852" s="43"/>
      <c r="W852" s="43"/>
      <c r="X852" s="43"/>
      <c r="Y852" s="43"/>
      <c r="Z852" s="43"/>
      <c r="AA852" s="43"/>
      <c r="AB852" s="43"/>
      <c r="AC852" s="43"/>
      <c r="AD852" s="43"/>
      <c r="AE852" s="43"/>
      <c r="AF852" s="43"/>
      <c r="AG852" s="43"/>
      <c r="AH852" s="43"/>
      <c r="AI852" s="43"/>
      <c r="AJ852" s="43"/>
      <c r="AK852" s="43"/>
      <c r="AL852" s="43"/>
      <c r="AM852" s="43"/>
      <c r="AN852" s="43"/>
      <c r="AO852" s="43"/>
      <c r="AP852" s="43"/>
      <c r="AQ852" s="43"/>
      <c r="AR852" s="43"/>
      <c r="AS852" s="43"/>
      <c r="AT852" s="43"/>
    </row>
    <row r="853" spans="1:46" ht="12.75" customHeight="1" x14ac:dyDescent="0.2">
      <c r="A853" s="43"/>
      <c r="B853" s="43"/>
      <c r="C853" s="43"/>
      <c r="D853" s="107"/>
      <c r="E853" s="145"/>
      <c r="F853" s="145"/>
      <c r="G853" s="145"/>
      <c r="H853" s="145"/>
      <c r="I853" s="145"/>
      <c r="J853" s="145"/>
      <c r="K853" s="43"/>
      <c r="L853" s="43"/>
      <c r="M853" s="43"/>
      <c r="N853" s="43"/>
      <c r="O853" s="43"/>
      <c r="P853" s="43"/>
      <c r="Q853" s="43"/>
      <c r="R853" s="43"/>
      <c r="S853" s="43"/>
      <c r="T853" s="43"/>
      <c r="U853" s="43"/>
      <c r="V853" s="43"/>
      <c r="W853" s="43"/>
      <c r="X853" s="43"/>
      <c r="Y853" s="43"/>
      <c r="Z853" s="43"/>
      <c r="AA853" s="43"/>
      <c r="AB853" s="43"/>
      <c r="AC853" s="43"/>
      <c r="AD853" s="43"/>
      <c r="AE853" s="43"/>
      <c r="AF853" s="43"/>
      <c r="AG853" s="43"/>
      <c r="AH853" s="43"/>
      <c r="AI853" s="43"/>
      <c r="AJ853" s="43"/>
      <c r="AK853" s="43"/>
      <c r="AL853" s="43"/>
      <c r="AM853" s="43"/>
      <c r="AN853" s="43"/>
      <c r="AO853" s="43"/>
      <c r="AP853" s="43"/>
      <c r="AQ853" s="43"/>
      <c r="AR853" s="43"/>
      <c r="AS853" s="43"/>
      <c r="AT853" s="43"/>
    </row>
    <row r="854" spans="1:46" ht="12.75" customHeight="1" x14ac:dyDescent="0.2">
      <c r="A854" s="43"/>
      <c r="B854" s="43"/>
      <c r="C854" s="43"/>
      <c r="D854" s="107"/>
      <c r="E854" s="145"/>
      <c r="F854" s="145"/>
      <c r="G854" s="145"/>
      <c r="H854" s="145"/>
      <c r="I854" s="145"/>
      <c r="J854" s="145"/>
      <c r="K854" s="43"/>
      <c r="L854" s="43"/>
      <c r="M854" s="43"/>
      <c r="N854" s="43"/>
      <c r="O854" s="43"/>
      <c r="P854" s="43"/>
      <c r="Q854" s="43"/>
      <c r="R854" s="43"/>
      <c r="S854" s="43"/>
      <c r="T854" s="43"/>
      <c r="U854" s="43"/>
      <c r="V854" s="43"/>
      <c r="W854" s="43"/>
      <c r="X854" s="43"/>
      <c r="Y854" s="43"/>
      <c r="Z854" s="43"/>
      <c r="AA854" s="43"/>
      <c r="AB854" s="43"/>
      <c r="AC854" s="43"/>
      <c r="AD854" s="43"/>
      <c r="AE854" s="43"/>
      <c r="AF854" s="43"/>
      <c r="AG854" s="43"/>
      <c r="AH854" s="43"/>
      <c r="AI854" s="43"/>
      <c r="AJ854" s="43"/>
      <c r="AK854" s="43"/>
      <c r="AL854" s="43"/>
      <c r="AM854" s="43"/>
      <c r="AN854" s="43"/>
      <c r="AO854" s="43"/>
      <c r="AP854" s="43"/>
      <c r="AQ854" s="43"/>
      <c r="AR854" s="43"/>
      <c r="AS854" s="43"/>
      <c r="AT854" s="43"/>
    </row>
    <row r="855" spans="1:46" ht="12.75" customHeight="1" x14ac:dyDescent="0.2">
      <c r="A855" s="43"/>
      <c r="B855" s="43"/>
      <c r="C855" s="43"/>
      <c r="D855" s="107"/>
      <c r="E855" s="145"/>
      <c r="F855" s="145"/>
      <c r="G855" s="145"/>
      <c r="H855" s="145"/>
      <c r="I855" s="145"/>
      <c r="J855" s="145"/>
      <c r="K855" s="43"/>
      <c r="L855" s="43"/>
      <c r="M855" s="43"/>
      <c r="N855" s="43"/>
      <c r="O855" s="43"/>
      <c r="P855" s="43"/>
      <c r="Q855" s="43"/>
      <c r="R855" s="43"/>
      <c r="S855" s="43"/>
      <c r="T855" s="43"/>
      <c r="U855" s="43"/>
      <c r="V855" s="43"/>
      <c r="W855" s="43"/>
      <c r="X855" s="43"/>
      <c r="Y855" s="43"/>
      <c r="Z855" s="43"/>
      <c r="AA855" s="43"/>
      <c r="AB855" s="43"/>
      <c r="AC855" s="43"/>
      <c r="AD855" s="43"/>
      <c r="AE855" s="43"/>
      <c r="AF855" s="43"/>
      <c r="AG855" s="43"/>
      <c r="AH855" s="43"/>
      <c r="AI855" s="43"/>
      <c r="AJ855" s="43"/>
      <c r="AK855" s="43"/>
      <c r="AL855" s="43"/>
      <c r="AM855" s="43"/>
      <c r="AN855" s="43"/>
      <c r="AO855" s="43"/>
      <c r="AP855" s="43"/>
      <c r="AQ855" s="43"/>
      <c r="AR855" s="43"/>
      <c r="AS855" s="43"/>
      <c r="AT855" s="43"/>
    </row>
    <row r="856" spans="1:46" ht="12.75" customHeight="1" x14ac:dyDescent="0.2">
      <c r="A856" s="43"/>
      <c r="B856" s="43"/>
      <c r="C856" s="43"/>
      <c r="D856" s="107"/>
      <c r="E856" s="145"/>
      <c r="F856" s="145"/>
      <c r="G856" s="145"/>
      <c r="H856" s="145"/>
      <c r="I856" s="145"/>
      <c r="J856" s="145"/>
      <c r="K856" s="43"/>
      <c r="L856" s="43"/>
      <c r="M856" s="43"/>
      <c r="N856" s="43"/>
      <c r="O856" s="43"/>
      <c r="P856" s="43"/>
      <c r="Q856" s="43"/>
      <c r="R856" s="43"/>
      <c r="S856" s="43"/>
      <c r="T856" s="43"/>
      <c r="U856" s="43"/>
      <c r="V856" s="43"/>
      <c r="W856" s="43"/>
      <c r="X856" s="43"/>
      <c r="Y856" s="43"/>
      <c r="Z856" s="43"/>
      <c r="AA856" s="43"/>
      <c r="AB856" s="43"/>
      <c r="AC856" s="43"/>
      <c r="AD856" s="43"/>
      <c r="AE856" s="43"/>
      <c r="AF856" s="43"/>
      <c r="AG856" s="43"/>
      <c r="AH856" s="43"/>
      <c r="AI856" s="43"/>
      <c r="AJ856" s="43"/>
      <c r="AK856" s="43"/>
      <c r="AL856" s="43"/>
      <c r="AM856" s="43"/>
      <c r="AN856" s="43"/>
      <c r="AO856" s="43"/>
      <c r="AP856" s="43"/>
      <c r="AQ856" s="43"/>
      <c r="AR856" s="43"/>
      <c r="AS856" s="43"/>
      <c r="AT856" s="43"/>
    </row>
    <row r="857" spans="1:46" ht="12.75" customHeight="1" x14ac:dyDescent="0.2">
      <c r="A857" s="43"/>
      <c r="B857" s="43"/>
      <c r="C857" s="43"/>
      <c r="D857" s="107"/>
      <c r="E857" s="145"/>
      <c r="F857" s="145"/>
      <c r="G857" s="145"/>
      <c r="H857" s="145"/>
      <c r="I857" s="145"/>
      <c r="J857" s="145"/>
      <c r="K857" s="43"/>
      <c r="L857" s="43"/>
      <c r="M857" s="43"/>
      <c r="N857" s="43"/>
      <c r="O857" s="43"/>
      <c r="P857" s="43"/>
      <c r="Q857" s="43"/>
      <c r="R857" s="43"/>
      <c r="S857" s="43"/>
      <c r="T857" s="43"/>
      <c r="U857" s="43"/>
      <c r="V857" s="43"/>
      <c r="W857" s="43"/>
      <c r="X857" s="43"/>
      <c r="Y857" s="43"/>
      <c r="Z857" s="43"/>
      <c r="AA857" s="43"/>
      <c r="AB857" s="43"/>
      <c r="AC857" s="43"/>
      <c r="AD857" s="43"/>
      <c r="AE857" s="43"/>
      <c r="AF857" s="43"/>
      <c r="AG857" s="43"/>
      <c r="AH857" s="43"/>
      <c r="AI857" s="43"/>
      <c r="AJ857" s="43"/>
      <c r="AK857" s="43"/>
      <c r="AL857" s="43"/>
      <c r="AM857" s="43"/>
      <c r="AN857" s="43"/>
      <c r="AO857" s="43"/>
      <c r="AP857" s="43"/>
      <c r="AQ857" s="43"/>
      <c r="AR857" s="43"/>
      <c r="AS857" s="43"/>
      <c r="AT857" s="43"/>
    </row>
    <row r="858" spans="1:46" ht="12.75" customHeight="1" x14ac:dyDescent="0.2">
      <c r="A858" s="43"/>
      <c r="B858" s="43"/>
      <c r="C858" s="43"/>
      <c r="D858" s="107"/>
      <c r="E858" s="145"/>
      <c r="F858" s="145"/>
      <c r="G858" s="145"/>
      <c r="H858" s="145"/>
      <c r="I858" s="145"/>
      <c r="J858" s="145"/>
      <c r="K858" s="43"/>
      <c r="L858" s="43"/>
      <c r="M858" s="43"/>
      <c r="N858" s="43"/>
      <c r="O858" s="43"/>
      <c r="P858" s="43"/>
      <c r="Q858" s="43"/>
      <c r="R858" s="43"/>
      <c r="S858" s="43"/>
      <c r="T858" s="43"/>
      <c r="U858" s="43"/>
      <c r="V858" s="43"/>
      <c r="W858" s="43"/>
      <c r="X858" s="43"/>
      <c r="Y858" s="43"/>
      <c r="Z858" s="43"/>
      <c r="AA858" s="43"/>
      <c r="AB858" s="43"/>
      <c r="AC858" s="43"/>
      <c r="AD858" s="43"/>
      <c r="AE858" s="43"/>
      <c r="AF858" s="43"/>
      <c r="AG858" s="43"/>
      <c r="AH858" s="43"/>
      <c r="AI858" s="43"/>
      <c r="AJ858" s="43"/>
      <c r="AK858" s="43"/>
      <c r="AL858" s="43"/>
      <c r="AM858" s="43"/>
      <c r="AN858" s="43"/>
      <c r="AO858" s="43"/>
      <c r="AP858" s="43"/>
      <c r="AQ858" s="43"/>
      <c r="AR858" s="43"/>
      <c r="AS858" s="43"/>
      <c r="AT858" s="43"/>
    </row>
    <row r="859" spans="1:46" ht="12.75" customHeight="1" x14ac:dyDescent="0.2">
      <c r="A859" s="43"/>
      <c r="B859" s="43"/>
      <c r="C859" s="43"/>
      <c r="D859" s="107"/>
      <c r="E859" s="145"/>
      <c r="F859" s="145"/>
      <c r="G859" s="145"/>
      <c r="H859" s="145"/>
      <c r="I859" s="145"/>
      <c r="J859" s="145"/>
      <c r="K859" s="43"/>
      <c r="L859" s="43"/>
      <c r="M859" s="43"/>
      <c r="N859" s="43"/>
      <c r="O859" s="43"/>
      <c r="P859" s="43"/>
      <c r="Q859" s="43"/>
      <c r="R859" s="43"/>
      <c r="S859" s="43"/>
      <c r="T859" s="43"/>
      <c r="U859" s="43"/>
      <c r="V859" s="43"/>
      <c r="W859" s="43"/>
      <c r="X859" s="43"/>
      <c r="Y859" s="43"/>
      <c r="Z859" s="43"/>
      <c r="AA859" s="43"/>
      <c r="AB859" s="43"/>
      <c r="AC859" s="43"/>
      <c r="AD859" s="43"/>
      <c r="AE859" s="43"/>
      <c r="AF859" s="43"/>
      <c r="AG859" s="43"/>
      <c r="AH859" s="43"/>
      <c r="AI859" s="43"/>
      <c r="AJ859" s="43"/>
      <c r="AK859" s="43"/>
      <c r="AL859" s="43"/>
      <c r="AM859" s="43"/>
      <c r="AN859" s="43"/>
      <c r="AO859" s="43"/>
      <c r="AP859" s="43"/>
      <c r="AQ859" s="43"/>
      <c r="AR859" s="43"/>
      <c r="AS859" s="43"/>
      <c r="AT859" s="43"/>
    </row>
    <row r="860" spans="1:46" ht="12.75" customHeight="1" x14ac:dyDescent="0.2">
      <c r="A860" s="43"/>
      <c r="B860" s="43"/>
      <c r="C860" s="43"/>
      <c r="D860" s="107"/>
      <c r="E860" s="145"/>
      <c r="F860" s="145"/>
      <c r="G860" s="145"/>
      <c r="H860" s="145"/>
      <c r="I860" s="145"/>
      <c r="J860" s="145"/>
      <c r="K860" s="43"/>
      <c r="L860" s="43"/>
      <c r="M860" s="43"/>
      <c r="N860" s="43"/>
      <c r="O860" s="43"/>
      <c r="P860" s="43"/>
      <c r="Q860" s="43"/>
      <c r="R860" s="43"/>
      <c r="S860" s="43"/>
      <c r="T860" s="43"/>
      <c r="U860" s="43"/>
      <c r="V860" s="43"/>
      <c r="W860" s="43"/>
      <c r="X860" s="43"/>
      <c r="Y860" s="43"/>
      <c r="Z860" s="43"/>
      <c r="AA860" s="43"/>
      <c r="AB860" s="43"/>
      <c r="AC860" s="43"/>
      <c r="AD860" s="43"/>
      <c r="AE860" s="43"/>
      <c r="AF860" s="43"/>
      <c r="AG860" s="43"/>
      <c r="AH860" s="43"/>
      <c r="AI860" s="43"/>
      <c r="AJ860" s="43"/>
      <c r="AK860" s="43"/>
      <c r="AL860" s="43"/>
      <c r="AM860" s="43"/>
      <c r="AN860" s="43"/>
      <c r="AO860" s="43"/>
      <c r="AP860" s="43"/>
      <c r="AQ860" s="43"/>
      <c r="AR860" s="43"/>
      <c r="AS860" s="43"/>
      <c r="AT860" s="43"/>
    </row>
    <row r="861" spans="1:46" ht="12.75" customHeight="1" x14ac:dyDescent="0.2">
      <c r="A861" s="43"/>
      <c r="B861" s="43"/>
      <c r="C861" s="43"/>
      <c r="D861" s="107"/>
      <c r="E861" s="145"/>
      <c r="F861" s="145"/>
      <c r="G861" s="145"/>
      <c r="H861" s="145"/>
      <c r="I861" s="145"/>
      <c r="J861" s="145"/>
      <c r="K861" s="43"/>
      <c r="L861" s="43"/>
      <c r="M861" s="43"/>
      <c r="N861" s="43"/>
      <c r="O861" s="43"/>
      <c r="P861" s="43"/>
      <c r="Q861" s="43"/>
      <c r="R861" s="43"/>
      <c r="S861" s="43"/>
      <c r="T861" s="43"/>
      <c r="U861" s="43"/>
      <c r="V861" s="43"/>
      <c r="W861" s="43"/>
      <c r="X861" s="43"/>
      <c r="Y861" s="43"/>
      <c r="Z861" s="43"/>
      <c r="AA861" s="43"/>
      <c r="AB861" s="43"/>
      <c r="AC861" s="43"/>
      <c r="AD861" s="43"/>
      <c r="AE861" s="43"/>
      <c r="AF861" s="43"/>
      <c r="AG861" s="43"/>
      <c r="AH861" s="43"/>
      <c r="AI861" s="43"/>
      <c r="AJ861" s="43"/>
      <c r="AK861" s="43"/>
      <c r="AL861" s="43"/>
      <c r="AM861" s="43"/>
      <c r="AN861" s="43"/>
      <c r="AO861" s="43"/>
      <c r="AP861" s="43"/>
      <c r="AQ861" s="43"/>
      <c r="AR861" s="43"/>
      <c r="AS861" s="43"/>
      <c r="AT861" s="43"/>
    </row>
    <row r="862" spans="1:46" ht="12.75" customHeight="1" x14ac:dyDescent="0.2">
      <c r="A862" s="43"/>
      <c r="B862" s="43"/>
      <c r="C862" s="43"/>
      <c r="D862" s="107"/>
      <c r="E862" s="145"/>
      <c r="F862" s="145"/>
      <c r="G862" s="145"/>
      <c r="H862" s="145"/>
      <c r="I862" s="145"/>
      <c r="J862" s="145"/>
      <c r="K862" s="43"/>
      <c r="L862" s="43"/>
      <c r="M862" s="43"/>
      <c r="N862" s="43"/>
      <c r="O862" s="43"/>
      <c r="P862" s="43"/>
      <c r="Q862" s="43"/>
      <c r="R862" s="43"/>
      <c r="S862" s="43"/>
      <c r="T862" s="43"/>
      <c r="U862" s="43"/>
      <c r="V862" s="43"/>
      <c r="W862" s="43"/>
      <c r="X862" s="43"/>
      <c r="Y862" s="43"/>
      <c r="Z862" s="43"/>
      <c r="AA862" s="43"/>
      <c r="AB862" s="43"/>
      <c r="AC862" s="43"/>
      <c r="AD862" s="43"/>
      <c r="AE862" s="43"/>
      <c r="AF862" s="43"/>
      <c r="AG862" s="43"/>
      <c r="AH862" s="43"/>
      <c r="AI862" s="43"/>
      <c r="AJ862" s="43"/>
      <c r="AK862" s="43"/>
      <c r="AL862" s="43"/>
      <c r="AM862" s="43"/>
      <c r="AN862" s="43"/>
      <c r="AO862" s="43"/>
      <c r="AP862" s="43"/>
      <c r="AQ862" s="43"/>
      <c r="AR862" s="43"/>
      <c r="AS862" s="43"/>
      <c r="AT862" s="43"/>
    </row>
    <row r="863" spans="1:46" ht="12.75" customHeight="1" x14ac:dyDescent="0.2">
      <c r="A863" s="43"/>
      <c r="B863" s="43"/>
      <c r="C863" s="43"/>
      <c r="D863" s="107"/>
      <c r="E863" s="145"/>
      <c r="F863" s="145"/>
      <c r="G863" s="145"/>
      <c r="H863" s="145"/>
      <c r="I863" s="145"/>
      <c r="J863" s="145"/>
      <c r="K863" s="43"/>
      <c r="L863" s="43"/>
      <c r="M863" s="43"/>
      <c r="N863" s="43"/>
      <c r="O863" s="43"/>
      <c r="P863" s="43"/>
      <c r="Q863" s="43"/>
      <c r="R863" s="43"/>
      <c r="S863" s="43"/>
      <c r="T863" s="43"/>
      <c r="U863" s="43"/>
      <c r="V863" s="43"/>
      <c r="W863" s="43"/>
      <c r="X863" s="43"/>
      <c r="Y863" s="43"/>
      <c r="Z863" s="43"/>
      <c r="AA863" s="43"/>
      <c r="AB863" s="43"/>
      <c r="AC863" s="43"/>
      <c r="AD863" s="43"/>
      <c r="AE863" s="43"/>
      <c r="AF863" s="43"/>
      <c r="AG863" s="43"/>
      <c r="AH863" s="43"/>
      <c r="AI863" s="43"/>
      <c r="AJ863" s="43"/>
      <c r="AK863" s="43"/>
      <c r="AL863" s="43"/>
      <c r="AM863" s="43"/>
      <c r="AN863" s="43"/>
      <c r="AO863" s="43"/>
      <c r="AP863" s="43"/>
      <c r="AQ863" s="43"/>
      <c r="AR863" s="43"/>
      <c r="AS863" s="43"/>
      <c r="AT863" s="43"/>
    </row>
    <row r="864" spans="1:46" ht="12.75" customHeight="1" x14ac:dyDescent="0.2">
      <c r="A864" s="43"/>
      <c r="B864" s="43"/>
      <c r="C864" s="43"/>
      <c r="D864" s="107"/>
      <c r="E864" s="145"/>
      <c r="F864" s="145"/>
      <c r="G864" s="145"/>
      <c r="H864" s="145"/>
      <c r="I864" s="145"/>
      <c r="J864" s="145"/>
      <c r="K864" s="43"/>
      <c r="L864" s="43"/>
      <c r="M864" s="43"/>
      <c r="N864" s="43"/>
      <c r="O864" s="43"/>
      <c r="P864" s="43"/>
      <c r="Q864" s="43"/>
      <c r="R864" s="43"/>
      <c r="S864" s="43"/>
      <c r="T864" s="43"/>
      <c r="U864" s="43"/>
      <c r="V864" s="43"/>
      <c r="W864" s="43"/>
      <c r="X864" s="43"/>
      <c r="Y864" s="43"/>
      <c r="Z864" s="43"/>
      <c r="AA864" s="43"/>
      <c r="AB864" s="43"/>
      <c r="AC864" s="43"/>
      <c r="AD864" s="43"/>
      <c r="AE864" s="43"/>
      <c r="AF864" s="43"/>
      <c r="AG864" s="43"/>
      <c r="AH864" s="43"/>
      <c r="AI864" s="43"/>
      <c r="AJ864" s="43"/>
      <c r="AK864" s="43"/>
      <c r="AL864" s="43"/>
      <c r="AM864" s="43"/>
      <c r="AN864" s="43"/>
      <c r="AO864" s="43"/>
      <c r="AP864" s="43"/>
      <c r="AQ864" s="43"/>
      <c r="AR864" s="43"/>
      <c r="AS864" s="43"/>
      <c r="AT864" s="43"/>
    </row>
    <row r="865" spans="1:46" ht="12.75" customHeight="1" x14ac:dyDescent="0.2">
      <c r="A865" s="43"/>
      <c r="B865" s="43"/>
      <c r="C865" s="43"/>
      <c r="D865" s="107"/>
      <c r="E865" s="145"/>
      <c r="F865" s="145"/>
      <c r="G865" s="145"/>
      <c r="H865" s="145"/>
      <c r="I865" s="145"/>
      <c r="J865" s="145"/>
      <c r="K865" s="43"/>
      <c r="L865" s="43"/>
      <c r="M865" s="43"/>
      <c r="N865" s="43"/>
      <c r="O865" s="43"/>
      <c r="P865" s="43"/>
      <c r="Q865" s="43"/>
      <c r="R865" s="43"/>
      <c r="S865" s="43"/>
      <c r="T865" s="43"/>
      <c r="U865" s="43"/>
      <c r="V865" s="43"/>
      <c r="W865" s="43"/>
      <c r="X865" s="43"/>
      <c r="Y865" s="43"/>
      <c r="Z865" s="43"/>
      <c r="AA865" s="43"/>
      <c r="AB865" s="43"/>
      <c r="AC865" s="43"/>
      <c r="AD865" s="43"/>
      <c r="AE865" s="43"/>
      <c r="AF865" s="43"/>
      <c r="AG865" s="43"/>
      <c r="AH865" s="43"/>
      <c r="AI865" s="43"/>
      <c r="AJ865" s="43"/>
      <c r="AK865" s="43"/>
      <c r="AL865" s="43"/>
      <c r="AM865" s="43"/>
      <c r="AN865" s="43"/>
      <c r="AO865" s="43"/>
      <c r="AP865" s="43"/>
      <c r="AQ865" s="43"/>
      <c r="AR865" s="43"/>
      <c r="AS865" s="43"/>
      <c r="AT865" s="43"/>
    </row>
    <row r="866" spans="1:46" ht="12.75" customHeight="1" x14ac:dyDescent="0.2">
      <c r="A866" s="43"/>
      <c r="B866" s="43"/>
      <c r="C866" s="43"/>
      <c r="D866" s="107"/>
      <c r="E866" s="145"/>
      <c r="F866" s="145"/>
      <c r="G866" s="145"/>
      <c r="H866" s="145"/>
      <c r="I866" s="145"/>
      <c r="J866" s="145"/>
      <c r="K866" s="43"/>
      <c r="L866" s="43"/>
      <c r="M866" s="43"/>
      <c r="N866" s="43"/>
      <c r="O866" s="43"/>
      <c r="P866" s="43"/>
      <c r="Q866" s="43"/>
      <c r="R866" s="43"/>
      <c r="S866" s="43"/>
      <c r="T866" s="43"/>
      <c r="U866" s="43"/>
      <c r="V866" s="43"/>
      <c r="W866" s="43"/>
      <c r="X866" s="43"/>
      <c r="Y866" s="43"/>
      <c r="Z866" s="43"/>
      <c r="AA866" s="43"/>
      <c r="AB866" s="43"/>
      <c r="AC866" s="43"/>
      <c r="AD866" s="43"/>
      <c r="AE866" s="43"/>
      <c r="AF866" s="43"/>
      <c r="AG866" s="43"/>
      <c r="AH866" s="43"/>
      <c r="AI866" s="43"/>
      <c r="AJ866" s="43"/>
      <c r="AK866" s="43"/>
      <c r="AL866" s="43"/>
      <c r="AM866" s="43"/>
      <c r="AN866" s="43"/>
      <c r="AO866" s="43"/>
      <c r="AP866" s="43"/>
      <c r="AQ866" s="43"/>
      <c r="AR866" s="43"/>
      <c r="AS866" s="43"/>
      <c r="AT866" s="43"/>
    </row>
    <row r="867" spans="1:46" ht="12.75" customHeight="1" x14ac:dyDescent="0.2">
      <c r="A867" s="43"/>
      <c r="B867" s="43"/>
      <c r="C867" s="43"/>
      <c r="D867" s="107"/>
      <c r="E867" s="145"/>
      <c r="F867" s="145"/>
      <c r="G867" s="145"/>
      <c r="H867" s="145"/>
      <c r="I867" s="145"/>
      <c r="J867" s="145"/>
      <c r="K867" s="43"/>
      <c r="L867" s="43"/>
      <c r="M867" s="43"/>
      <c r="N867" s="43"/>
      <c r="O867" s="43"/>
      <c r="P867" s="43"/>
      <c r="Q867" s="43"/>
      <c r="R867" s="43"/>
      <c r="S867" s="43"/>
      <c r="T867" s="43"/>
      <c r="U867" s="43"/>
      <c r="V867" s="43"/>
      <c r="W867" s="43"/>
      <c r="X867" s="43"/>
      <c r="Y867" s="43"/>
      <c r="Z867" s="43"/>
      <c r="AA867" s="43"/>
      <c r="AB867" s="43"/>
      <c r="AC867" s="43"/>
      <c r="AD867" s="43"/>
      <c r="AE867" s="43"/>
      <c r="AF867" s="43"/>
      <c r="AG867" s="43"/>
      <c r="AH867" s="43"/>
      <c r="AI867" s="43"/>
      <c r="AJ867" s="43"/>
      <c r="AK867" s="43"/>
      <c r="AL867" s="43"/>
      <c r="AM867" s="43"/>
      <c r="AN867" s="43"/>
      <c r="AO867" s="43"/>
      <c r="AP867" s="43"/>
      <c r="AQ867" s="43"/>
      <c r="AR867" s="43"/>
      <c r="AS867" s="43"/>
      <c r="AT867" s="43"/>
    </row>
    <row r="868" spans="1:46" ht="12.75" customHeight="1" x14ac:dyDescent="0.2">
      <c r="A868" s="43"/>
      <c r="B868" s="43"/>
      <c r="C868" s="43"/>
      <c r="D868" s="107"/>
      <c r="E868" s="145"/>
      <c r="F868" s="145"/>
      <c r="G868" s="145"/>
      <c r="H868" s="145"/>
      <c r="I868" s="145"/>
      <c r="J868" s="145"/>
      <c r="K868" s="43"/>
      <c r="L868" s="43"/>
      <c r="M868" s="43"/>
      <c r="N868" s="43"/>
      <c r="O868" s="43"/>
      <c r="P868" s="43"/>
      <c r="Q868" s="43"/>
      <c r="R868" s="43"/>
      <c r="S868" s="43"/>
      <c r="T868" s="43"/>
      <c r="U868" s="43"/>
      <c r="V868" s="43"/>
      <c r="W868" s="43"/>
      <c r="X868" s="43"/>
      <c r="Y868" s="43"/>
      <c r="Z868" s="43"/>
      <c r="AA868" s="43"/>
      <c r="AB868" s="43"/>
      <c r="AC868" s="43"/>
      <c r="AD868" s="43"/>
      <c r="AE868" s="43"/>
      <c r="AF868" s="43"/>
      <c r="AG868" s="43"/>
      <c r="AH868" s="43"/>
      <c r="AI868" s="43"/>
      <c r="AJ868" s="43"/>
      <c r="AK868" s="43"/>
      <c r="AL868" s="43"/>
      <c r="AM868" s="43"/>
      <c r="AN868" s="43"/>
      <c r="AO868" s="43"/>
      <c r="AP868" s="43"/>
      <c r="AQ868" s="43"/>
      <c r="AR868" s="43"/>
      <c r="AS868" s="43"/>
      <c r="AT868" s="43"/>
    </row>
    <row r="869" spans="1:46" ht="12.75" customHeight="1" x14ac:dyDescent="0.2">
      <c r="A869" s="43"/>
      <c r="B869" s="43"/>
      <c r="C869" s="43"/>
      <c r="D869" s="107"/>
      <c r="E869" s="145"/>
      <c r="F869" s="145"/>
      <c r="G869" s="145"/>
      <c r="H869" s="145"/>
      <c r="I869" s="145"/>
      <c r="J869" s="145"/>
      <c r="K869" s="43"/>
      <c r="L869" s="43"/>
      <c r="M869" s="43"/>
      <c r="N869" s="43"/>
      <c r="O869" s="43"/>
      <c r="P869" s="43"/>
      <c r="Q869" s="43"/>
      <c r="R869" s="43"/>
      <c r="S869" s="43"/>
      <c r="T869" s="43"/>
      <c r="U869" s="43"/>
      <c r="V869" s="43"/>
      <c r="W869" s="43"/>
      <c r="X869" s="43"/>
      <c r="Y869" s="43"/>
      <c r="Z869" s="43"/>
      <c r="AA869" s="43"/>
      <c r="AB869" s="43"/>
      <c r="AC869" s="43"/>
      <c r="AD869" s="43"/>
      <c r="AE869" s="43"/>
      <c r="AF869" s="43"/>
      <c r="AG869" s="43"/>
      <c r="AH869" s="43"/>
      <c r="AI869" s="43"/>
      <c r="AJ869" s="43"/>
      <c r="AK869" s="43"/>
      <c r="AL869" s="43"/>
      <c r="AM869" s="43"/>
      <c r="AN869" s="43"/>
      <c r="AO869" s="43"/>
      <c r="AP869" s="43"/>
      <c r="AQ869" s="43"/>
      <c r="AR869" s="43"/>
      <c r="AS869" s="43"/>
      <c r="AT869" s="43"/>
    </row>
    <row r="870" spans="1:46" ht="12.75" customHeight="1" x14ac:dyDescent="0.2">
      <c r="A870" s="43"/>
      <c r="B870" s="43"/>
      <c r="C870" s="43"/>
      <c r="D870" s="107"/>
      <c r="E870" s="145"/>
      <c r="F870" s="145"/>
      <c r="G870" s="145"/>
      <c r="H870" s="145"/>
      <c r="I870" s="145"/>
      <c r="J870" s="145"/>
      <c r="K870" s="43"/>
      <c r="L870" s="43"/>
      <c r="M870" s="43"/>
      <c r="N870" s="43"/>
      <c r="O870" s="43"/>
      <c r="P870" s="43"/>
      <c r="Q870" s="43"/>
      <c r="R870" s="43"/>
      <c r="S870" s="43"/>
      <c r="T870" s="43"/>
      <c r="U870" s="43"/>
      <c r="V870" s="43"/>
      <c r="W870" s="43"/>
      <c r="X870" s="43"/>
      <c r="Y870" s="43"/>
      <c r="Z870" s="43"/>
      <c r="AA870" s="43"/>
      <c r="AB870" s="43"/>
      <c r="AC870" s="43"/>
      <c r="AD870" s="43"/>
      <c r="AE870" s="43"/>
      <c r="AF870" s="43"/>
      <c r="AG870" s="43"/>
      <c r="AH870" s="43"/>
      <c r="AI870" s="43"/>
      <c r="AJ870" s="43"/>
      <c r="AK870" s="43"/>
      <c r="AL870" s="43"/>
      <c r="AM870" s="43"/>
      <c r="AN870" s="43"/>
      <c r="AO870" s="43"/>
      <c r="AP870" s="43"/>
      <c r="AQ870" s="43"/>
      <c r="AR870" s="43"/>
      <c r="AS870" s="43"/>
      <c r="AT870" s="43"/>
    </row>
    <row r="871" spans="1:46" ht="12.75" customHeight="1" x14ac:dyDescent="0.2">
      <c r="A871" s="43"/>
      <c r="B871" s="43"/>
      <c r="C871" s="43"/>
      <c r="D871" s="107"/>
      <c r="E871" s="145"/>
      <c r="F871" s="145"/>
      <c r="G871" s="145"/>
      <c r="H871" s="145"/>
      <c r="I871" s="145"/>
      <c r="J871" s="145"/>
      <c r="K871" s="43"/>
      <c r="L871" s="43"/>
      <c r="M871" s="43"/>
      <c r="N871" s="43"/>
      <c r="O871" s="43"/>
      <c r="P871" s="43"/>
      <c r="Q871" s="43"/>
      <c r="R871" s="43"/>
      <c r="S871" s="43"/>
      <c r="T871" s="43"/>
      <c r="U871" s="43"/>
      <c r="V871" s="43"/>
      <c r="W871" s="43"/>
      <c r="X871" s="43"/>
      <c r="Y871" s="43"/>
      <c r="Z871" s="43"/>
      <c r="AA871" s="43"/>
      <c r="AB871" s="43"/>
      <c r="AC871" s="43"/>
      <c r="AD871" s="43"/>
      <c r="AE871" s="43"/>
      <c r="AF871" s="43"/>
      <c r="AG871" s="43"/>
      <c r="AH871" s="43"/>
      <c r="AI871" s="43"/>
      <c r="AJ871" s="43"/>
      <c r="AK871" s="43"/>
      <c r="AL871" s="43"/>
      <c r="AM871" s="43"/>
      <c r="AN871" s="43"/>
      <c r="AO871" s="43"/>
      <c r="AP871" s="43"/>
      <c r="AQ871" s="43"/>
      <c r="AR871" s="43"/>
      <c r="AS871" s="43"/>
      <c r="AT871" s="43"/>
    </row>
    <row r="872" spans="1:46" ht="12.75" customHeight="1" x14ac:dyDescent="0.2">
      <c r="A872" s="43"/>
      <c r="B872" s="43"/>
      <c r="C872" s="43"/>
      <c r="D872" s="107"/>
      <c r="E872" s="145"/>
      <c r="F872" s="145"/>
      <c r="G872" s="145"/>
      <c r="H872" s="145"/>
      <c r="I872" s="145"/>
      <c r="J872" s="145"/>
      <c r="K872" s="43"/>
      <c r="L872" s="43"/>
      <c r="M872" s="43"/>
      <c r="N872" s="43"/>
      <c r="O872" s="43"/>
      <c r="P872" s="43"/>
      <c r="Q872" s="43"/>
      <c r="R872" s="43"/>
      <c r="S872" s="43"/>
      <c r="T872" s="43"/>
      <c r="U872" s="43"/>
      <c r="V872" s="43"/>
      <c r="W872" s="43"/>
      <c r="X872" s="43"/>
      <c r="Y872" s="43"/>
      <c r="Z872" s="43"/>
      <c r="AA872" s="43"/>
      <c r="AB872" s="43"/>
      <c r="AC872" s="43"/>
      <c r="AD872" s="43"/>
      <c r="AE872" s="43"/>
      <c r="AF872" s="43"/>
      <c r="AG872" s="43"/>
      <c r="AH872" s="43"/>
      <c r="AI872" s="43"/>
      <c r="AJ872" s="43"/>
      <c r="AK872" s="43"/>
      <c r="AL872" s="43"/>
      <c r="AM872" s="43"/>
      <c r="AN872" s="43"/>
      <c r="AO872" s="43"/>
      <c r="AP872" s="43"/>
      <c r="AQ872" s="43"/>
      <c r="AR872" s="43"/>
      <c r="AS872" s="43"/>
      <c r="AT872" s="43"/>
    </row>
    <row r="873" spans="1:46" ht="12.75" customHeight="1" x14ac:dyDescent="0.2">
      <c r="A873" s="43"/>
      <c r="B873" s="43"/>
      <c r="C873" s="43"/>
      <c r="D873" s="107"/>
      <c r="E873" s="145"/>
      <c r="F873" s="145"/>
      <c r="G873" s="145"/>
      <c r="H873" s="145"/>
      <c r="I873" s="145"/>
      <c r="J873" s="145"/>
      <c r="K873" s="43"/>
      <c r="L873" s="43"/>
      <c r="M873" s="43"/>
      <c r="N873" s="43"/>
      <c r="O873" s="43"/>
      <c r="P873" s="43"/>
      <c r="Q873" s="43"/>
      <c r="R873" s="43"/>
      <c r="S873" s="43"/>
      <c r="T873" s="43"/>
      <c r="U873" s="43"/>
      <c r="V873" s="43"/>
      <c r="W873" s="43"/>
      <c r="X873" s="43"/>
      <c r="Y873" s="43"/>
      <c r="Z873" s="43"/>
      <c r="AA873" s="43"/>
      <c r="AB873" s="43"/>
      <c r="AC873" s="43"/>
      <c r="AD873" s="43"/>
      <c r="AE873" s="43"/>
      <c r="AF873" s="43"/>
      <c r="AG873" s="43"/>
      <c r="AH873" s="43"/>
      <c r="AI873" s="43"/>
      <c r="AJ873" s="43"/>
      <c r="AK873" s="43"/>
      <c r="AL873" s="43"/>
      <c r="AM873" s="43"/>
      <c r="AN873" s="43"/>
      <c r="AO873" s="43"/>
      <c r="AP873" s="43"/>
      <c r="AQ873" s="43"/>
      <c r="AR873" s="43"/>
      <c r="AS873" s="43"/>
      <c r="AT873" s="43"/>
    </row>
    <row r="874" spans="1:46" ht="12.75" customHeight="1" x14ac:dyDescent="0.2">
      <c r="A874" s="43"/>
      <c r="B874" s="43"/>
      <c r="C874" s="43"/>
      <c r="D874" s="107"/>
      <c r="E874" s="145"/>
      <c r="F874" s="145"/>
      <c r="G874" s="145"/>
      <c r="H874" s="145"/>
      <c r="I874" s="145"/>
      <c r="J874" s="145"/>
      <c r="K874" s="43"/>
      <c r="L874" s="43"/>
      <c r="M874" s="43"/>
      <c r="N874" s="43"/>
      <c r="O874" s="43"/>
      <c r="P874" s="43"/>
      <c r="Q874" s="43"/>
      <c r="R874" s="43"/>
      <c r="S874" s="43"/>
      <c r="T874" s="43"/>
      <c r="U874" s="43"/>
      <c r="V874" s="43"/>
      <c r="W874" s="43"/>
      <c r="X874" s="43"/>
      <c r="Y874" s="43"/>
      <c r="Z874" s="43"/>
      <c r="AA874" s="43"/>
      <c r="AB874" s="43"/>
      <c r="AC874" s="43"/>
      <c r="AD874" s="43"/>
      <c r="AE874" s="43"/>
      <c r="AF874" s="43"/>
      <c r="AG874" s="43"/>
      <c r="AH874" s="43"/>
      <c r="AI874" s="43"/>
      <c r="AJ874" s="43"/>
      <c r="AK874" s="43"/>
      <c r="AL874" s="43"/>
      <c r="AM874" s="43"/>
      <c r="AN874" s="43"/>
      <c r="AO874" s="43"/>
      <c r="AP874" s="43"/>
      <c r="AQ874" s="43"/>
      <c r="AR874" s="43"/>
      <c r="AS874" s="43"/>
      <c r="AT874" s="43"/>
    </row>
    <row r="875" spans="1:46" ht="12.75" customHeight="1" x14ac:dyDescent="0.2">
      <c r="A875" s="43"/>
      <c r="B875" s="43"/>
      <c r="C875" s="43"/>
      <c r="D875" s="107"/>
      <c r="E875" s="145"/>
      <c r="F875" s="145"/>
      <c r="G875" s="145"/>
      <c r="H875" s="145"/>
      <c r="I875" s="145"/>
      <c r="J875" s="145"/>
      <c r="K875" s="43"/>
      <c r="L875" s="43"/>
      <c r="M875" s="43"/>
      <c r="N875" s="43"/>
      <c r="O875" s="43"/>
      <c r="P875" s="43"/>
      <c r="Q875" s="43"/>
      <c r="R875" s="43"/>
      <c r="S875" s="43"/>
      <c r="T875" s="43"/>
      <c r="U875" s="43"/>
      <c r="V875" s="43"/>
      <c r="W875" s="43"/>
      <c r="X875" s="43"/>
      <c r="Y875" s="43"/>
      <c r="Z875" s="43"/>
      <c r="AA875" s="43"/>
      <c r="AB875" s="43"/>
      <c r="AC875" s="43"/>
      <c r="AD875" s="43"/>
      <c r="AE875" s="43"/>
      <c r="AF875" s="43"/>
      <c r="AG875" s="43"/>
      <c r="AH875" s="43"/>
      <c r="AI875" s="43"/>
      <c r="AJ875" s="43"/>
      <c r="AK875" s="43"/>
      <c r="AL875" s="43"/>
      <c r="AM875" s="43"/>
      <c r="AN875" s="43"/>
      <c r="AO875" s="43"/>
      <c r="AP875" s="43"/>
      <c r="AQ875" s="43"/>
      <c r="AR875" s="43"/>
      <c r="AS875" s="43"/>
      <c r="AT875" s="43"/>
    </row>
    <row r="876" spans="1:46" ht="12.75" customHeight="1" x14ac:dyDescent="0.2">
      <c r="A876" s="43"/>
      <c r="B876" s="43"/>
      <c r="C876" s="43"/>
      <c r="D876" s="107"/>
      <c r="E876" s="145"/>
      <c r="F876" s="145"/>
      <c r="G876" s="145"/>
      <c r="H876" s="145"/>
      <c r="I876" s="145"/>
      <c r="J876" s="145"/>
      <c r="K876" s="43"/>
      <c r="L876" s="43"/>
      <c r="M876" s="43"/>
      <c r="N876" s="43"/>
      <c r="O876" s="43"/>
      <c r="P876" s="43"/>
      <c r="Q876" s="43"/>
      <c r="R876" s="43"/>
      <c r="S876" s="43"/>
      <c r="T876" s="43"/>
      <c r="U876" s="43"/>
      <c r="V876" s="43"/>
      <c r="W876" s="43"/>
      <c r="X876" s="43"/>
      <c r="Y876" s="43"/>
      <c r="Z876" s="43"/>
      <c r="AA876" s="43"/>
      <c r="AB876" s="43"/>
      <c r="AC876" s="43"/>
      <c r="AD876" s="43"/>
      <c r="AE876" s="43"/>
      <c r="AF876" s="43"/>
      <c r="AG876" s="43"/>
      <c r="AH876" s="43"/>
      <c r="AI876" s="43"/>
      <c r="AJ876" s="43"/>
      <c r="AK876" s="43"/>
      <c r="AL876" s="43"/>
      <c r="AM876" s="43"/>
      <c r="AN876" s="43"/>
      <c r="AO876" s="43"/>
      <c r="AP876" s="43"/>
      <c r="AQ876" s="43"/>
      <c r="AR876" s="43"/>
      <c r="AS876" s="43"/>
      <c r="AT876" s="43"/>
    </row>
    <row r="877" spans="1:46" ht="12.75" customHeight="1" x14ac:dyDescent="0.2">
      <c r="A877" s="43"/>
      <c r="B877" s="43"/>
      <c r="C877" s="43"/>
      <c r="D877" s="107"/>
      <c r="E877" s="145"/>
      <c r="F877" s="145"/>
      <c r="G877" s="145"/>
      <c r="H877" s="145"/>
      <c r="I877" s="145"/>
      <c r="J877" s="145"/>
      <c r="K877" s="43"/>
      <c r="L877" s="43"/>
      <c r="M877" s="43"/>
      <c r="N877" s="43"/>
      <c r="O877" s="43"/>
      <c r="P877" s="43"/>
      <c r="Q877" s="43"/>
      <c r="R877" s="43"/>
      <c r="S877" s="43"/>
      <c r="T877" s="43"/>
      <c r="U877" s="43"/>
      <c r="V877" s="43"/>
      <c r="W877" s="43"/>
      <c r="X877" s="43"/>
      <c r="Y877" s="43"/>
      <c r="Z877" s="43"/>
      <c r="AA877" s="43"/>
      <c r="AB877" s="43"/>
      <c r="AC877" s="43"/>
      <c r="AD877" s="43"/>
      <c r="AE877" s="43"/>
      <c r="AF877" s="43"/>
      <c r="AG877" s="43"/>
      <c r="AH877" s="43"/>
      <c r="AI877" s="43"/>
      <c r="AJ877" s="43"/>
      <c r="AK877" s="43"/>
      <c r="AL877" s="43"/>
      <c r="AM877" s="43"/>
      <c r="AN877" s="43"/>
      <c r="AO877" s="43"/>
      <c r="AP877" s="43"/>
      <c r="AQ877" s="43"/>
      <c r="AR877" s="43"/>
      <c r="AS877" s="43"/>
      <c r="AT877" s="43"/>
    </row>
    <row r="878" spans="1:46" ht="12.75" customHeight="1" x14ac:dyDescent="0.2">
      <c r="A878" s="43"/>
      <c r="B878" s="43"/>
      <c r="C878" s="43"/>
      <c r="D878" s="107"/>
      <c r="E878" s="145"/>
      <c r="F878" s="145"/>
      <c r="G878" s="145"/>
      <c r="H878" s="145"/>
      <c r="I878" s="145"/>
      <c r="J878" s="145"/>
      <c r="K878" s="43"/>
      <c r="L878" s="43"/>
      <c r="M878" s="43"/>
      <c r="N878" s="43"/>
      <c r="O878" s="43"/>
      <c r="P878" s="43"/>
      <c r="Q878" s="43"/>
      <c r="R878" s="43"/>
      <c r="S878" s="43"/>
      <c r="T878" s="43"/>
      <c r="U878" s="43"/>
      <c r="V878" s="43"/>
      <c r="W878" s="43"/>
      <c r="X878" s="43"/>
      <c r="Y878" s="43"/>
      <c r="Z878" s="43"/>
      <c r="AA878" s="43"/>
      <c r="AB878" s="43"/>
      <c r="AC878" s="43"/>
      <c r="AD878" s="43"/>
      <c r="AE878" s="43"/>
      <c r="AF878" s="43"/>
      <c r="AG878" s="43"/>
      <c r="AH878" s="43"/>
      <c r="AI878" s="43"/>
      <c r="AJ878" s="43"/>
      <c r="AK878" s="43"/>
      <c r="AL878" s="43"/>
      <c r="AM878" s="43"/>
      <c r="AN878" s="43"/>
      <c r="AO878" s="43"/>
      <c r="AP878" s="43"/>
      <c r="AQ878" s="43"/>
      <c r="AR878" s="43"/>
      <c r="AS878" s="43"/>
      <c r="AT878" s="43"/>
    </row>
    <row r="879" spans="1:46" ht="12.75" customHeight="1" x14ac:dyDescent="0.2">
      <c r="A879" s="43"/>
      <c r="B879" s="43"/>
      <c r="C879" s="43"/>
      <c r="D879" s="107"/>
      <c r="E879" s="145"/>
      <c r="F879" s="145"/>
      <c r="G879" s="145"/>
      <c r="H879" s="145"/>
      <c r="I879" s="145"/>
      <c r="J879" s="145"/>
      <c r="K879" s="43"/>
      <c r="L879" s="43"/>
      <c r="M879" s="43"/>
      <c r="N879" s="43"/>
      <c r="O879" s="43"/>
      <c r="P879" s="43"/>
      <c r="Q879" s="43"/>
      <c r="R879" s="43"/>
      <c r="S879" s="43"/>
      <c r="T879" s="43"/>
      <c r="U879" s="43"/>
      <c r="V879" s="43"/>
      <c r="W879" s="43"/>
      <c r="X879" s="43"/>
      <c r="Y879" s="43"/>
      <c r="Z879" s="43"/>
      <c r="AA879" s="43"/>
      <c r="AB879" s="43"/>
      <c r="AC879" s="43"/>
      <c r="AD879" s="43"/>
      <c r="AE879" s="43"/>
      <c r="AF879" s="43"/>
      <c r="AG879" s="43"/>
      <c r="AH879" s="43"/>
      <c r="AI879" s="43"/>
      <c r="AJ879" s="43"/>
      <c r="AK879" s="43"/>
      <c r="AL879" s="43"/>
      <c r="AM879" s="43"/>
      <c r="AN879" s="43"/>
      <c r="AO879" s="43"/>
      <c r="AP879" s="43"/>
      <c r="AQ879" s="43"/>
      <c r="AR879" s="43"/>
      <c r="AS879" s="43"/>
      <c r="AT879" s="43"/>
    </row>
    <row r="880" spans="1:46" ht="12.75" customHeight="1" x14ac:dyDescent="0.2">
      <c r="A880" s="43"/>
      <c r="B880" s="43"/>
      <c r="C880" s="43"/>
      <c r="D880" s="107"/>
      <c r="E880" s="145"/>
      <c r="F880" s="145"/>
      <c r="G880" s="145"/>
      <c r="H880" s="145"/>
      <c r="I880" s="145"/>
      <c r="J880" s="145"/>
      <c r="K880" s="43"/>
      <c r="L880" s="43"/>
      <c r="M880" s="43"/>
      <c r="N880" s="43"/>
      <c r="O880" s="43"/>
      <c r="P880" s="43"/>
      <c r="Q880" s="43"/>
      <c r="R880" s="43"/>
      <c r="S880" s="43"/>
      <c r="T880" s="43"/>
      <c r="U880" s="43"/>
      <c r="V880" s="43"/>
      <c r="W880" s="43"/>
      <c r="X880" s="43"/>
      <c r="Y880" s="43"/>
      <c r="Z880" s="43"/>
      <c r="AA880" s="43"/>
      <c r="AB880" s="43"/>
      <c r="AC880" s="43"/>
      <c r="AD880" s="43"/>
      <c r="AE880" s="43"/>
      <c r="AF880" s="43"/>
      <c r="AG880" s="43"/>
      <c r="AH880" s="43"/>
      <c r="AI880" s="43"/>
      <c r="AJ880" s="43"/>
      <c r="AK880" s="43"/>
      <c r="AL880" s="43"/>
      <c r="AM880" s="43"/>
      <c r="AN880" s="43"/>
      <c r="AO880" s="43"/>
      <c r="AP880" s="43"/>
      <c r="AQ880" s="43"/>
      <c r="AR880" s="43"/>
      <c r="AS880" s="43"/>
      <c r="AT880" s="43"/>
    </row>
    <row r="881" spans="1:46" ht="12.75" customHeight="1" x14ac:dyDescent="0.2">
      <c r="A881" s="43"/>
      <c r="B881" s="43"/>
      <c r="C881" s="43"/>
      <c r="D881" s="107"/>
      <c r="E881" s="145"/>
      <c r="F881" s="145"/>
      <c r="G881" s="145"/>
      <c r="H881" s="145"/>
      <c r="I881" s="145"/>
      <c r="J881" s="145"/>
      <c r="K881" s="43"/>
      <c r="L881" s="43"/>
      <c r="M881" s="43"/>
      <c r="N881" s="43"/>
      <c r="O881" s="43"/>
      <c r="P881" s="43"/>
      <c r="Q881" s="43"/>
      <c r="R881" s="43"/>
      <c r="S881" s="43"/>
      <c r="T881" s="43"/>
      <c r="U881" s="43"/>
      <c r="V881" s="43"/>
      <c r="W881" s="43"/>
      <c r="X881" s="43"/>
      <c r="Y881" s="43"/>
      <c r="Z881" s="43"/>
      <c r="AA881" s="43"/>
      <c r="AB881" s="43"/>
      <c r="AC881" s="43"/>
      <c r="AD881" s="43"/>
      <c r="AE881" s="43"/>
      <c r="AF881" s="43"/>
      <c r="AG881" s="43"/>
      <c r="AH881" s="43"/>
      <c r="AI881" s="43"/>
      <c r="AJ881" s="43"/>
      <c r="AK881" s="43"/>
      <c r="AL881" s="43"/>
      <c r="AM881" s="43"/>
      <c r="AN881" s="43"/>
      <c r="AO881" s="43"/>
      <c r="AP881" s="43"/>
      <c r="AQ881" s="43"/>
      <c r="AR881" s="43"/>
      <c r="AS881" s="43"/>
      <c r="AT881" s="43"/>
    </row>
    <row r="882" spans="1:46" ht="12.75" customHeight="1" x14ac:dyDescent="0.2">
      <c r="A882" s="43"/>
      <c r="B882" s="43"/>
      <c r="C882" s="43"/>
      <c r="D882" s="107"/>
      <c r="E882" s="145"/>
      <c r="F882" s="145"/>
      <c r="G882" s="145"/>
      <c r="H882" s="145"/>
      <c r="I882" s="145"/>
      <c r="J882" s="145"/>
      <c r="K882" s="43"/>
      <c r="L882" s="43"/>
      <c r="M882" s="43"/>
      <c r="N882" s="43"/>
      <c r="O882" s="43"/>
      <c r="P882" s="43"/>
      <c r="Q882" s="43"/>
      <c r="R882" s="43"/>
      <c r="S882" s="43"/>
      <c r="T882" s="43"/>
      <c r="U882" s="43"/>
      <c r="V882" s="43"/>
      <c r="W882" s="43"/>
      <c r="X882" s="43"/>
      <c r="Y882" s="43"/>
      <c r="Z882" s="43"/>
      <c r="AA882" s="43"/>
      <c r="AB882" s="43"/>
      <c r="AC882" s="43"/>
      <c r="AD882" s="43"/>
      <c r="AE882" s="43"/>
      <c r="AF882" s="43"/>
      <c r="AG882" s="43"/>
      <c r="AH882" s="43"/>
      <c r="AI882" s="43"/>
      <c r="AJ882" s="43"/>
      <c r="AK882" s="43"/>
      <c r="AL882" s="43"/>
      <c r="AM882" s="43"/>
      <c r="AN882" s="43"/>
      <c r="AO882" s="43"/>
      <c r="AP882" s="43"/>
      <c r="AQ882" s="43"/>
      <c r="AR882" s="43"/>
      <c r="AS882" s="43"/>
      <c r="AT882" s="43"/>
    </row>
    <row r="883" spans="1:46" ht="12.75" customHeight="1" x14ac:dyDescent="0.2">
      <c r="A883" s="43"/>
      <c r="B883" s="43"/>
      <c r="C883" s="43"/>
      <c r="D883" s="107"/>
      <c r="E883" s="145"/>
      <c r="F883" s="145"/>
      <c r="G883" s="145"/>
      <c r="H883" s="145"/>
      <c r="I883" s="145"/>
      <c r="J883" s="145"/>
      <c r="K883" s="43"/>
      <c r="L883" s="43"/>
      <c r="M883" s="43"/>
      <c r="N883" s="43"/>
      <c r="O883" s="43"/>
      <c r="P883" s="43"/>
      <c r="Q883" s="43"/>
      <c r="R883" s="43"/>
      <c r="S883" s="43"/>
      <c r="T883" s="43"/>
      <c r="U883" s="43"/>
      <c r="V883" s="43"/>
      <c r="W883" s="43"/>
      <c r="X883" s="43"/>
      <c r="Y883" s="43"/>
      <c r="Z883" s="43"/>
      <c r="AA883" s="43"/>
      <c r="AB883" s="43"/>
      <c r="AC883" s="43"/>
      <c r="AD883" s="43"/>
      <c r="AE883" s="43"/>
      <c r="AF883" s="43"/>
      <c r="AG883" s="43"/>
      <c r="AH883" s="43"/>
      <c r="AI883" s="43"/>
      <c r="AJ883" s="43"/>
      <c r="AK883" s="43"/>
      <c r="AL883" s="43"/>
      <c r="AM883" s="43"/>
      <c r="AN883" s="43"/>
      <c r="AO883" s="43"/>
      <c r="AP883" s="43"/>
      <c r="AQ883" s="43"/>
      <c r="AR883" s="43"/>
      <c r="AS883" s="43"/>
      <c r="AT883" s="43"/>
    </row>
    <row r="884" spans="1:46" ht="12.75" customHeight="1" x14ac:dyDescent="0.2">
      <c r="A884" s="43"/>
      <c r="B884" s="43"/>
      <c r="C884" s="43"/>
      <c r="D884" s="107"/>
      <c r="E884" s="145"/>
      <c r="F884" s="145"/>
      <c r="G884" s="145"/>
      <c r="H884" s="145"/>
      <c r="I884" s="145"/>
      <c r="J884" s="145"/>
      <c r="K884" s="43"/>
      <c r="L884" s="43"/>
      <c r="M884" s="43"/>
      <c r="N884" s="43"/>
      <c r="O884" s="43"/>
      <c r="P884" s="43"/>
      <c r="Q884" s="43"/>
      <c r="R884" s="43"/>
      <c r="S884" s="43"/>
      <c r="T884" s="43"/>
      <c r="U884" s="43"/>
      <c r="V884" s="43"/>
      <c r="W884" s="43"/>
      <c r="X884" s="43"/>
      <c r="Y884" s="43"/>
      <c r="Z884" s="43"/>
      <c r="AA884" s="43"/>
      <c r="AB884" s="43"/>
      <c r="AC884" s="43"/>
      <c r="AD884" s="43"/>
      <c r="AE884" s="43"/>
      <c r="AF884" s="43"/>
      <c r="AG884" s="43"/>
      <c r="AH884" s="43"/>
      <c r="AI884" s="43"/>
      <c r="AJ884" s="43"/>
      <c r="AK884" s="43"/>
      <c r="AL884" s="43"/>
      <c r="AM884" s="43"/>
      <c r="AN884" s="43"/>
      <c r="AO884" s="43"/>
      <c r="AP884" s="43"/>
      <c r="AQ884" s="43"/>
      <c r="AR884" s="43"/>
      <c r="AS884" s="43"/>
      <c r="AT884" s="43"/>
    </row>
    <row r="885" spans="1:46" ht="12.75" customHeight="1" x14ac:dyDescent="0.2">
      <c r="A885" s="43"/>
      <c r="B885" s="43"/>
      <c r="C885" s="43"/>
      <c r="D885" s="107"/>
      <c r="E885" s="145"/>
      <c r="F885" s="145"/>
      <c r="G885" s="145"/>
      <c r="H885" s="145"/>
      <c r="I885" s="145"/>
      <c r="J885" s="145"/>
      <c r="K885" s="43"/>
      <c r="L885" s="43"/>
      <c r="M885" s="43"/>
      <c r="N885" s="43"/>
      <c r="O885" s="43"/>
      <c r="P885" s="43"/>
      <c r="Q885" s="43"/>
      <c r="R885" s="43"/>
      <c r="S885" s="43"/>
      <c r="T885" s="43"/>
      <c r="U885" s="43"/>
      <c r="V885" s="43"/>
      <c r="W885" s="43"/>
      <c r="X885" s="43"/>
      <c r="Y885" s="43"/>
      <c r="Z885" s="43"/>
      <c r="AA885" s="43"/>
      <c r="AB885" s="43"/>
      <c r="AC885" s="43"/>
      <c r="AD885" s="43"/>
      <c r="AE885" s="43"/>
      <c r="AF885" s="43"/>
      <c r="AG885" s="43"/>
      <c r="AH885" s="43"/>
      <c r="AI885" s="43"/>
      <c r="AJ885" s="43"/>
      <c r="AK885" s="43"/>
      <c r="AL885" s="43"/>
      <c r="AM885" s="43"/>
      <c r="AN885" s="43"/>
      <c r="AO885" s="43"/>
      <c r="AP885" s="43"/>
      <c r="AQ885" s="43"/>
      <c r="AR885" s="43"/>
      <c r="AS885" s="43"/>
      <c r="AT885" s="43"/>
    </row>
    <row r="886" spans="1:46" ht="12.75" customHeight="1" x14ac:dyDescent="0.2">
      <c r="A886" s="43"/>
      <c r="B886" s="43"/>
      <c r="C886" s="43"/>
      <c r="D886" s="107"/>
      <c r="E886" s="145"/>
      <c r="F886" s="145"/>
      <c r="G886" s="145"/>
      <c r="H886" s="145"/>
      <c r="I886" s="145"/>
      <c r="J886" s="145"/>
      <c r="K886" s="43"/>
      <c r="L886" s="43"/>
      <c r="M886" s="43"/>
      <c r="N886" s="43"/>
      <c r="O886" s="43"/>
      <c r="P886" s="43"/>
      <c r="Q886" s="43"/>
      <c r="R886" s="43"/>
      <c r="S886" s="43"/>
      <c r="T886" s="43"/>
      <c r="U886" s="43"/>
      <c r="V886" s="43"/>
      <c r="W886" s="43"/>
      <c r="X886" s="43"/>
      <c r="Y886" s="43"/>
      <c r="Z886" s="43"/>
      <c r="AA886" s="43"/>
      <c r="AB886" s="43"/>
      <c r="AC886" s="43"/>
      <c r="AD886" s="43"/>
      <c r="AE886" s="43"/>
      <c r="AF886" s="43"/>
      <c r="AG886" s="43"/>
      <c r="AH886" s="43"/>
      <c r="AI886" s="43"/>
      <c r="AJ886" s="43"/>
      <c r="AK886" s="43"/>
      <c r="AL886" s="43"/>
      <c r="AM886" s="43"/>
      <c r="AN886" s="43"/>
      <c r="AO886" s="43"/>
      <c r="AP886" s="43"/>
      <c r="AQ886" s="43"/>
      <c r="AR886" s="43"/>
      <c r="AS886" s="43"/>
      <c r="AT886" s="43"/>
    </row>
    <row r="887" spans="1:46" ht="12.75" customHeight="1" x14ac:dyDescent="0.2">
      <c r="A887" s="43"/>
      <c r="B887" s="43"/>
      <c r="C887" s="43"/>
      <c r="D887" s="107"/>
      <c r="E887" s="145"/>
      <c r="F887" s="145"/>
      <c r="G887" s="145"/>
      <c r="H887" s="145"/>
      <c r="I887" s="145"/>
      <c r="J887" s="145"/>
      <c r="K887" s="43"/>
      <c r="L887" s="43"/>
      <c r="M887" s="43"/>
      <c r="N887" s="43"/>
      <c r="O887" s="43"/>
      <c r="P887" s="43"/>
      <c r="Q887" s="43"/>
      <c r="R887" s="43"/>
      <c r="S887" s="43"/>
      <c r="T887" s="43"/>
      <c r="U887" s="43"/>
      <c r="V887" s="43"/>
      <c r="W887" s="43"/>
      <c r="X887" s="43"/>
      <c r="Y887" s="43"/>
      <c r="Z887" s="43"/>
      <c r="AA887" s="43"/>
      <c r="AB887" s="43"/>
      <c r="AC887" s="43"/>
      <c r="AD887" s="43"/>
      <c r="AE887" s="43"/>
      <c r="AF887" s="43"/>
      <c r="AG887" s="43"/>
      <c r="AH887" s="43"/>
      <c r="AI887" s="43"/>
      <c r="AJ887" s="43"/>
      <c r="AK887" s="43"/>
      <c r="AL887" s="43"/>
      <c r="AM887" s="43"/>
      <c r="AN887" s="43"/>
      <c r="AO887" s="43"/>
      <c r="AP887" s="43"/>
      <c r="AQ887" s="43"/>
      <c r="AR887" s="43"/>
      <c r="AS887" s="43"/>
      <c r="AT887" s="43"/>
    </row>
    <row r="888" spans="1:46" ht="12.75" customHeight="1" x14ac:dyDescent="0.2">
      <c r="A888" s="43"/>
      <c r="B888" s="43"/>
      <c r="C888" s="43"/>
      <c r="D888" s="107"/>
      <c r="E888" s="145"/>
      <c r="F888" s="145"/>
      <c r="G888" s="145"/>
      <c r="H888" s="145"/>
      <c r="I888" s="145"/>
      <c r="J888" s="145"/>
      <c r="K888" s="43"/>
      <c r="L888" s="43"/>
      <c r="M888" s="43"/>
      <c r="N888" s="43"/>
      <c r="O888" s="43"/>
      <c r="P888" s="43"/>
      <c r="Q888" s="43"/>
      <c r="R888" s="43"/>
      <c r="S888" s="43"/>
      <c r="T888" s="43"/>
      <c r="U888" s="43"/>
      <c r="V888" s="43"/>
      <c r="W888" s="43"/>
      <c r="X888" s="43"/>
      <c r="Y888" s="43"/>
      <c r="Z888" s="43"/>
      <c r="AA888" s="43"/>
      <c r="AB888" s="43"/>
      <c r="AC888" s="43"/>
      <c r="AD888" s="43"/>
      <c r="AE888" s="43"/>
      <c r="AF888" s="43"/>
      <c r="AG888" s="43"/>
      <c r="AH888" s="43"/>
      <c r="AI888" s="43"/>
      <c r="AJ888" s="43"/>
      <c r="AK888" s="43"/>
      <c r="AL888" s="43"/>
      <c r="AM888" s="43"/>
      <c r="AN888" s="43"/>
      <c r="AO888" s="43"/>
      <c r="AP888" s="43"/>
      <c r="AQ888" s="43"/>
      <c r="AR888" s="43"/>
      <c r="AS888" s="43"/>
      <c r="AT888" s="43"/>
    </row>
    <row r="889" spans="1:46" ht="12.75" customHeight="1" x14ac:dyDescent="0.2">
      <c r="A889" s="43"/>
      <c r="B889" s="43"/>
      <c r="C889" s="43"/>
      <c r="D889" s="107"/>
      <c r="E889" s="145"/>
      <c r="F889" s="145"/>
      <c r="G889" s="145"/>
      <c r="H889" s="145"/>
      <c r="I889" s="145"/>
      <c r="J889" s="145"/>
      <c r="K889" s="43"/>
      <c r="L889" s="43"/>
      <c r="M889" s="43"/>
      <c r="N889" s="43"/>
      <c r="O889" s="43"/>
      <c r="P889" s="43"/>
      <c r="Q889" s="43"/>
      <c r="R889" s="43"/>
      <c r="S889" s="43"/>
      <c r="T889" s="43"/>
      <c r="U889" s="43"/>
      <c r="V889" s="43"/>
      <c r="W889" s="43"/>
      <c r="X889" s="43"/>
      <c r="Y889" s="43"/>
      <c r="Z889" s="43"/>
      <c r="AA889" s="43"/>
      <c r="AB889" s="43"/>
      <c r="AC889" s="43"/>
      <c r="AD889" s="43"/>
      <c r="AE889" s="43"/>
      <c r="AF889" s="43"/>
      <c r="AG889" s="43"/>
      <c r="AH889" s="43"/>
      <c r="AI889" s="43"/>
      <c r="AJ889" s="43"/>
      <c r="AK889" s="43"/>
      <c r="AL889" s="43"/>
      <c r="AM889" s="43"/>
      <c r="AN889" s="43"/>
      <c r="AO889" s="43"/>
      <c r="AP889" s="43"/>
      <c r="AQ889" s="43"/>
      <c r="AR889" s="43"/>
      <c r="AS889" s="43"/>
      <c r="AT889" s="43"/>
    </row>
    <row r="890" spans="1:46" ht="12.75" customHeight="1" x14ac:dyDescent="0.2">
      <c r="A890" s="43"/>
      <c r="B890" s="43"/>
      <c r="C890" s="43"/>
      <c r="D890" s="107"/>
      <c r="E890" s="145"/>
      <c r="F890" s="145"/>
      <c r="G890" s="145"/>
      <c r="H890" s="145"/>
      <c r="I890" s="145"/>
      <c r="J890" s="145"/>
      <c r="K890" s="43"/>
      <c r="L890" s="43"/>
      <c r="M890" s="43"/>
      <c r="N890" s="43"/>
      <c r="O890" s="43"/>
      <c r="P890" s="43"/>
      <c r="Q890" s="43"/>
      <c r="R890" s="43"/>
      <c r="S890" s="43"/>
      <c r="T890" s="43"/>
      <c r="U890" s="43"/>
      <c r="V890" s="43"/>
      <c r="W890" s="43"/>
      <c r="X890" s="43"/>
      <c r="Y890" s="43"/>
      <c r="Z890" s="43"/>
      <c r="AA890" s="43"/>
      <c r="AB890" s="43"/>
      <c r="AC890" s="43"/>
      <c r="AD890" s="43"/>
      <c r="AE890" s="43"/>
      <c r="AF890" s="43"/>
      <c r="AG890" s="43"/>
      <c r="AH890" s="43"/>
      <c r="AI890" s="43"/>
      <c r="AJ890" s="43"/>
      <c r="AK890" s="43"/>
      <c r="AL890" s="43"/>
      <c r="AM890" s="43"/>
      <c r="AN890" s="43"/>
      <c r="AO890" s="43"/>
      <c r="AP890" s="43"/>
      <c r="AQ890" s="43"/>
      <c r="AR890" s="43"/>
      <c r="AS890" s="43"/>
      <c r="AT890" s="43"/>
    </row>
    <row r="891" spans="1:46" ht="12.75" customHeight="1" x14ac:dyDescent="0.2">
      <c r="A891" s="43"/>
      <c r="B891" s="43"/>
      <c r="C891" s="43"/>
      <c r="D891" s="107"/>
      <c r="E891" s="145"/>
      <c r="F891" s="145"/>
      <c r="G891" s="145"/>
      <c r="H891" s="145"/>
      <c r="I891" s="145"/>
      <c r="J891" s="145"/>
      <c r="K891" s="43"/>
      <c r="L891" s="43"/>
      <c r="M891" s="43"/>
      <c r="N891" s="43"/>
      <c r="O891" s="43"/>
      <c r="P891" s="43"/>
      <c r="Q891" s="43"/>
      <c r="R891" s="43"/>
      <c r="S891" s="43"/>
      <c r="T891" s="43"/>
      <c r="U891" s="43"/>
      <c r="V891" s="43"/>
      <c r="W891" s="43"/>
      <c r="X891" s="43"/>
      <c r="Y891" s="43"/>
      <c r="Z891" s="43"/>
      <c r="AA891" s="43"/>
      <c r="AB891" s="43"/>
      <c r="AC891" s="43"/>
      <c r="AD891" s="43"/>
      <c r="AE891" s="43"/>
      <c r="AF891" s="43"/>
      <c r="AG891" s="43"/>
      <c r="AH891" s="43"/>
      <c r="AI891" s="43"/>
      <c r="AJ891" s="43"/>
      <c r="AK891" s="43"/>
      <c r="AL891" s="43"/>
      <c r="AM891" s="43"/>
      <c r="AN891" s="43"/>
      <c r="AO891" s="43"/>
      <c r="AP891" s="43"/>
      <c r="AQ891" s="43"/>
      <c r="AR891" s="43"/>
      <c r="AS891" s="43"/>
      <c r="AT891" s="43"/>
    </row>
    <row r="892" spans="1:46" ht="12.75" customHeight="1" x14ac:dyDescent="0.2">
      <c r="A892" s="43"/>
      <c r="B892" s="43"/>
      <c r="C892" s="43"/>
      <c r="D892" s="107"/>
      <c r="E892" s="145"/>
      <c r="F892" s="145"/>
      <c r="G892" s="145"/>
      <c r="H892" s="145"/>
      <c r="I892" s="145"/>
      <c r="J892" s="145"/>
      <c r="K892" s="43"/>
      <c r="L892" s="43"/>
      <c r="M892" s="43"/>
      <c r="N892" s="43"/>
      <c r="O892" s="43"/>
      <c r="P892" s="43"/>
      <c r="Q892" s="43"/>
      <c r="R892" s="43"/>
      <c r="S892" s="43"/>
      <c r="T892" s="43"/>
      <c r="U892" s="43"/>
      <c r="V892" s="43"/>
      <c r="W892" s="43"/>
      <c r="X892" s="43"/>
      <c r="Y892" s="43"/>
      <c r="Z892" s="43"/>
      <c r="AA892" s="43"/>
      <c r="AB892" s="43"/>
      <c r="AC892" s="43"/>
      <c r="AD892" s="43"/>
      <c r="AE892" s="43"/>
      <c r="AF892" s="43"/>
      <c r="AG892" s="43"/>
      <c r="AH892" s="43"/>
      <c r="AI892" s="43"/>
      <c r="AJ892" s="43"/>
      <c r="AK892" s="43"/>
      <c r="AL892" s="43"/>
      <c r="AM892" s="43"/>
      <c r="AN892" s="43"/>
      <c r="AO892" s="43"/>
      <c r="AP892" s="43"/>
      <c r="AQ892" s="43"/>
      <c r="AR892" s="43"/>
      <c r="AS892" s="43"/>
      <c r="AT892" s="43"/>
    </row>
    <row r="893" spans="1:46" ht="12.75" customHeight="1" x14ac:dyDescent="0.2">
      <c r="A893" s="43"/>
      <c r="B893" s="43"/>
      <c r="C893" s="43"/>
      <c r="D893" s="107"/>
      <c r="E893" s="145"/>
      <c r="F893" s="145"/>
      <c r="G893" s="145"/>
      <c r="H893" s="145"/>
      <c r="I893" s="145"/>
      <c r="J893" s="145"/>
      <c r="K893" s="43"/>
      <c r="L893" s="43"/>
      <c r="M893" s="43"/>
      <c r="N893" s="43"/>
      <c r="O893" s="43"/>
      <c r="P893" s="43"/>
      <c r="Q893" s="43"/>
      <c r="R893" s="43"/>
      <c r="S893" s="43"/>
      <c r="T893" s="43"/>
      <c r="U893" s="43"/>
      <c r="V893" s="43"/>
      <c r="W893" s="43"/>
      <c r="X893" s="43"/>
      <c r="Y893" s="43"/>
      <c r="Z893" s="43"/>
      <c r="AA893" s="43"/>
      <c r="AB893" s="43"/>
      <c r="AC893" s="43"/>
      <c r="AD893" s="43"/>
      <c r="AE893" s="43"/>
      <c r="AF893" s="43"/>
      <c r="AG893" s="43"/>
      <c r="AH893" s="43"/>
      <c r="AI893" s="43"/>
      <c r="AJ893" s="43"/>
      <c r="AK893" s="43"/>
      <c r="AL893" s="43"/>
      <c r="AM893" s="43"/>
      <c r="AN893" s="43"/>
      <c r="AO893" s="43"/>
      <c r="AP893" s="43"/>
      <c r="AQ893" s="43"/>
      <c r="AR893" s="43"/>
      <c r="AS893" s="43"/>
      <c r="AT893" s="43"/>
    </row>
    <row r="894" spans="1:46" ht="12.75" customHeight="1" x14ac:dyDescent="0.2">
      <c r="A894" s="43"/>
      <c r="B894" s="43"/>
      <c r="C894" s="43"/>
      <c r="D894" s="107"/>
      <c r="E894" s="145"/>
      <c r="F894" s="145"/>
      <c r="G894" s="145"/>
      <c r="H894" s="145"/>
      <c r="I894" s="145"/>
      <c r="J894" s="145"/>
      <c r="K894" s="43"/>
      <c r="L894" s="43"/>
      <c r="M894" s="43"/>
      <c r="N894" s="43"/>
      <c r="O894" s="43"/>
      <c r="P894" s="43"/>
      <c r="Q894" s="43"/>
      <c r="R894" s="43"/>
      <c r="S894" s="43"/>
      <c r="T894" s="43"/>
      <c r="U894" s="43"/>
      <c r="V894" s="43"/>
      <c r="W894" s="43"/>
      <c r="X894" s="43"/>
      <c r="Y894" s="43"/>
      <c r="Z894" s="43"/>
      <c r="AA894" s="43"/>
      <c r="AB894" s="43"/>
      <c r="AC894" s="43"/>
      <c r="AD894" s="43"/>
      <c r="AE894" s="43"/>
      <c r="AF894" s="43"/>
      <c r="AG894" s="43"/>
      <c r="AH894" s="43"/>
      <c r="AI894" s="43"/>
      <c r="AJ894" s="43"/>
      <c r="AK894" s="43"/>
      <c r="AL894" s="43"/>
      <c r="AM894" s="43"/>
      <c r="AN894" s="43"/>
      <c r="AO894" s="43"/>
      <c r="AP894" s="43"/>
      <c r="AQ894" s="43"/>
      <c r="AR894" s="43"/>
      <c r="AS894" s="43"/>
      <c r="AT894" s="43"/>
    </row>
    <row r="895" spans="1:46" ht="12.75" customHeight="1" x14ac:dyDescent="0.2">
      <c r="A895" s="43"/>
      <c r="B895" s="43"/>
      <c r="C895" s="43"/>
      <c r="D895" s="107"/>
      <c r="E895" s="145"/>
      <c r="F895" s="145"/>
      <c r="G895" s="145"/>
      <c r="H895" s="145"/>
      <c r="I895" s="145"/>
      <c r="J895" s="145"/>
      <c r="K895" s="43"/>
      <c r="L895" s="43"/>
      <c r="M895" s="43"/>
      <c r="N895" s="43"/>
      <c r="O895" s="43"/>
      <c r="P895" s="43"/>
      <c r="Q895" s="43"/>
      <c r="R895" s="43"/>
      <c r="S895" s="43"/>
      <c r="T895" s="43"/>
      <c r="U895" s="43"/>
      <c r="V895" s="43"/>
      <c r="W895" s="43"/>
      <c r="X895" s="43"/>
      <c r="Y895" s="43"/>
      <c r="Z895" s="43"/>
      <c r="AA895" s="43"/>
      <c r="AB895" s="43"/>
      <c r="AC895" s="43"/>
      <c r="AD895" s="43"/>
      <c r="AE895" s="43"/>
      <c r="AF895" s="43"/>
      <c r="AG895" s="43"/>
      <c r="AH895" s="43"/>
      <c r="AI895" s="43"/>
      <c r="AJ895" s="43"/>
      <c r="AK895" s="43"/>
      <c r="AL895" s="43"/>
      <c r="AM895" s="43"/>
      <c r="AN895" s="43"/>
      <c r="AO895" s="43"/>
      <c r="AP895" s="43"/>
      <c r="AQ895" s="43"/>
      <c r="AR895" s="43"/>
      <c r="AS895" s="43"/>
      <c r="AT895" s="43"/>
    </row>
    <row r="896" spans="1:46" ht="12.75" customHeight="1" x14ac:dyDescent="0.2">
      <c r="A896" s="43"/>
      <c r="B896" s="43"/>
      <c r="C896" s="43"/>
      <c r="D896" s="107"/>
      <c r="E896" s="145"/>
      <c r="F896" s="145"/>
      <c r="G896" s="145"/>
      <c r="H896" s="145"/>
      <c r="I896" s="145"/>
      <c r="J896" s="145"/>
      <c r="K896" s="43"/>
      <c r="L896" s="43"/>
      <c r="M896" s="43"/>
      <c r="N896" s="43"/>
      <c r="O896" s="43"/>
      <c r="P896" s="43"/>
      <c r="Q896" s="43"/>
      <c r="R896" s="43"/>
      <c r="S896" s="43"/>
      <c r="T896" s="43"/>
      <c r="U896" s="43"/>
      <c r="V896" s="43"/>
      <c r="W896" s="43"/>
      <c r="X896" s="43"/>
      <c r="Y896" s="43"/>
      <c r="Z896" s="43"/>
      <c r="AA896" s="43"/>
      <c r="AB896" s="43"/>
      <c r="AC896" s="43"/>
      <c r="AD896" s="43"/>
      <c r="AE896" s="43"/>
      <c r="AF896" s="43"/>
      <c r="AG896" s="43"/>
      <c r="AH896" s="43"/>
      <c r="AI896" s="43"/>
      <c r="AJ896" s="43"/>
      <c r="AK896" s="43"/>
      <c r="AL896" s="43"/>
      <c r="AM896" s="43"/>
      <c r="AN896" s="43"/>
      <c r="AO896" s="43"/>
      <c r="AP896" s="43"/>
      <c r="AQ896" s="43"/>
      <c r="AR896" s="43"/>
      <c r="AS896" s="43"/>
      <c r="AT896" s="43"/>
    </row>
    <row r="897" spans="1:46" ht="12.75" customHeight="1" x14ac:dyDescent="0.2">
      <c r="A897" s="43"/>
      <c r="B897" s="43"/>
      <c r="C897" s="43"/>
      <c r="D897" s="107"/>
      <c r="E897" s="145"/>
      <c r="F897" s="145"/>
      <c r="G897" s="145"/>
      <c r="H897" s="145"/>
      <c r="I897" s="145"/>
      <c r="J897" s="145"/>
      <c r="K897" s="43"/>
      <c r="L897" s="43"/>
      <c r="M897" s="43"/>
      <c r="N897" s="43"/>
      <c r="O897" s="43"/>
      <c r="P897" s="43"/>
      <c r="Q897" s="43"/>
      <c r="R897" s="43"/>
      <c r="S897" s="43"/>
      <c r="T897" s="43"/>
      <c r="U897" s="43"/>
      <c r="V897" s="43"/>
      <c r="W897" s="43"/>
      <c r="X897" s="43"/>
      <c r="Y897" s="43"/>
      <c r="Z897" s="43"/>
      <c r="AA897" s="43"/>
      <c r="AB897" s="43"/>
      <c r="AC897" s="43"/>
      <c r="AD897" s="43"/>
      <c r="AE897" s="43"/>
      <c r="AF897" s="43"/>
      <c r="AG897" s="43"/>
      <c r="AH897" s="43"/>
      <c r="AI897" s="43"/>
      <c r="AJ897" s="43"/>
      <c r="AK897" s="43"/>
      <c r="AL897" s="43"/>
      <c r="AM897" s="43"/>
      <c r="AN897" s="43"/>
      <c r="AO897" s="43"/>
      <c r="AP897" s="43"/>
      <c r="AQ897" s="43"/>
      <c r="AR897" s="43"/>
      <c r="AS897" s="43"/>
      <c r="AT897" s="43"/>
    </row>
    <row r="898" spans="1:46" ht="12.75" customHeight="1" x14ac:dyDescent="0.2">
      <c r="A898" s="43"/>
      <c r="B898" s="43"/>
      <c r="C898" s="43"/>
      <c r="D898" s="107"/>
      <c r="E898" s="145"/>
      <c r="F898" s="145"/>
      <c r="G898" s="145"/>
      <c r="H898" s="145"/>
      <c r="I898" s="145"/>
      <c r="J898" s="145"/>
      <c r="K898" s="43"/>
      <c r="L898" s="43"/>
      <c r="M898" s="43"/>
      <c r="N898" s="43"/>
      <c r="O898" s="43"/>
      <c r="P898" s="43"/>
      <c r="Q898" s="43"/>
      <c r="R898" s="43"/>
      <c r="S898" s="43"/>
      <c r="T898" s="43"/>
      <c r="U898" s="43"/>
      <c r="V898" s="43"/>
      <c r="W898" s="43"/>
      <c r="X898" s="43"/>
      <c r="Y898" s="43"/>
      <c r="Z898" s="43"/>
      <c r="AA898" s="43"/>
      <c r="AB898" s="43"/>
      <c r="AC898" s="43"/>
      <c r="AD898" s="43"/>
      <c r="AE898" s="43"/>
      <c r="AF898" s="43"/>
      <c r="AG898" s="43"/>
      <c r="AH898" s="43"/>
      <c r="AI898" s="43"/>
      <c r="AJ898" s="43"/>
      <c r="AK898" s="43"/>
      <c r="AL898" s="43"/>
      <c r="AM898" s="43"/>
      <c r="AN898" s="43"/>
      <c r="AO898" s="43"/>
      <c r="AP898" s="43"/>
      <c r="AQ898" s="43"/>
      <c r="AR898" s="43"/>
      <c r="AS898" s="43"/>
      <c r="AT898" s="43"/>
    </row>
    <row r="899" spans="1:46" ht="12.75" customHeight="1" x14ac:dyDescent="0.2">
      <c r="A899" s="43"/>
      <c r="B899" s="43"/>
      <c r="C899" s="43"/>
      <c r="D899" s="107"/>
      <c r="E899" s="145"/>
      <c r="F899" s="145"/>
      <c r="G899" s="145"/>
      <c r="H899" s="145"/>
      <c r="I899" s="145"/>
      <c r="J899" s="145"/>
      <c r="K899" s="43"/>
      <c r="L899" s="43"/>
      <c r="M899" s="43"/>
      <c r="N899" s="43"/>
      <c r="O899" s="43"/>
      <c r="P899" s="43"/>
      <c r="Q899" s="43"/>
      <c r="R899" s="43"/>
      <c r="S899" s="43"/>
      <c r="T899" s="43"/>
      <c r="U899" s="43"/>
      <c r="V899" s="43"/>
      <c r="W899" s="43"/>
      <c r="X899" s="43"/>
      <c r="Y899" s="43"/>
      <c r="Z899" s="43"/>
      <c r="AA899" s="43"/>
      <c r="AB899" s="43"/>
      <c r="AC899" s="43"/>
      <c r="AD899" s="43"/>
      <c r="AE899" s="43"/>
      <c r="AF899" s="43"/>
      <c r="AG899" s="43"/>
      <c r="AH899" s="43"/>
      <c r="AI899" s="43"/>
      <c r="AJ899" s="43"/>
      <c r="AK899" s="43"/>
      <c r="AL899" s="43"/>
      <c r="AM899" s="43"/>
      <c r="AN899" s="43"/>
      <c r="AO899" s="43"/>
      <c r="AP899" s="43"/>
      <c r="AQ899" s="43"/>
      <c r="AR899" s="43"/>
      <c r="AS899" s="43"/>
      <c r="AT899" s="43"/>
    </row>
    <row r="900" spans="1:46" ht="12.75" customHeight="1" x14ac:dyDescent="0.2">
      <c r="A900" s="43"/>
      <c r="B900" s="43"/>
      <c r="C900" s="43"/>
      <c r="D900" s="107"/>
      <c r="E900" s="145"/>
      <c r="F900" s="145"/>
      <c r="G900" s="145"/>
      <c r="H900" s="145"/>
      <c r="I900" s="145"/>
      <c r="J900" s="145"/>
      <c r="K900" s="43"/>
      <c r="L900" s="43"/>
      <c r="M900" s="43"/>
      <c r="N900" s="43"/>
      <c r="O900" s="43"/>
      <c r="P900" s="43"/>
      <c r="Q900" s="43"/>
      <c r="R900" s="43"/>
      <c r="S900" s="43"/>
      <c r="T900" s="43"/>
      <c r="U900" s="43"/>
      <c r="V900" s="43"/>
      <c r="W900" s="43"/>
      <c r="X900" s="43"/>
      <c r="Y900" s="43"/>
      <c r="Z900" s="43"/>
      <c r="AA900" s="43"/>
      <c r="AB900" s="43"/>
      <c r="AC900" s="43"/>
      <c r="AD900" s="43"/>
      <c r="AE900" s="43"/>
      <c r="AF900" s="43"/>
      <c r="AG900" s="43"/>
      <c r="AH900" s="43"/>
      <c r="AI900" s="43"/>
      <c r="AJ900" s="43"/>
      <c r="AK900" s="43"/>
      <c r="AL900" s="43"/>
      <c r="AM900" s="43"/>
      <c r="AN900" s="43"/>
      <c r="AO900" s="43"/>
      <c r="AP900" s="43"/>
      <c r="AQ900" s="43"/>
      <c r="AR900" s="43"/>
      <c r="AS900" s="43"/>
      <c r="AT900" s="43"/>
    </row>
    <row r="901" spans="1:46" ht="12.75" customHeight="1" x14ac:dyDescent="0.2">
      <c r="A901" s="43"/>
      <c r="B901" s="43"/>
      <c r="C901" s="43"/>
      <c r="D901" s="107"/>
      <c r="E901" s="145"/>
      <c r="F901" s="145"/>
      <c r="G901" s="145"/>
      <c r="H901" s="145"/>
      <c r="I901" s="145"/>
      <c r="J901" s="145"/>
      <c r="K901" s="43"/>
      <c r="L901" s="43"/>
      <c r="M901" s="43"/>
      <c r="N901" s="43"/>
      <c r="O901" s="43"/>
      <c r="P901" s="43"/>
      <c r="Q901" s="43"/>
      <c r="R901" s="43"/>
      <c r="S901" s="43"/>
      <c r="T901" s="43"/>
      <c r="U901" s="43"/>
      <c r="V901" s="43"/>
      <c r="W901" s="43"/>
      <c r="X901" s="43"/>
      <c r="Y901" s="43"/>
      <c r="Z901" s="43"/>
      <c r="AA901" s="43"/>
      <c r="AB901" s="43"/>
      <c r="AC901" s="43"/>
      <c r="AD901" s="43"/>
      <c r="AE901" s="43"/>
      <c r="AF901" s="43"/>
      <c r="AG901" s="43"/>
      <c r="AH901" s="43"/>
      <c r="AI901" s="43"/>
      <c r="AJ901" s="43"/>
      <c r="AK901" s="43"/>
      <c r="AL901" s="43"/>
      <c r="AM901" s="43"/>
      <c r="AN901" s="43"/>
      <c r="AO901" s="43"/>
      <c r="AP901" s="43"/>
      <c r="AQ901" s="43"/>
      <c r="AR901" s="43"/>
      <c r="AS901" s="43"/>
      <c r="AT901" s="43"/>
    </row>
    <row r="902" spans="1:46" ht="12.75" customHeight="1" x14ac:dyDescent="0.2">
      <c r="A902" s="43"/>
      <c r="B902" s="43"/>
      <c r="C902" s="43"/>
      <c r="D902" s="107"/>
      <c r="E902" s="145"/>
      <c r="F902" s="145"/>
      <c r="G902" s="145"/>
      <c r="H902" s="145"/>
      <c r="I902" s="145"/>
      <c r="J902" s="145"/>
      <c r="K902" s="43"/>
      <c r="L902" s="43"/>
      <c r="M902" s="43"/>
      <c r="N902" s="43"/>
      <c r="O902" s="43"/>
      <c r="P902" s="43"/>
      <c r="Q902" s="43"/>
      <c r="R902" s="43"/>
      <c r="S902" s="43"/>
      <c r="T902" s="43"/>
      <c r="U902" s="43"/>
      <c r="V902" s="43"/>
      <c r="W902" s="43"/>
      <c r="X902" s="43"/>
      <c r="Y902" s="43"/>
      <c r="Z902" s="43"/>
      <c r="AA902" s="43"/>
      <c r="AB902" s="43"/>
      <c r="AC902" s="43"/>
      <c r="AD902" s="43"/>
      <c r="AE902" s="43"/>
      <c r="AF902" s="43"/>
      <c r="AG902" s="43"/>
      <c r="AH902" s="43"/>
      <c r="AI902" s="43"/>
      <c r="AJ902" s="43"/>
      <c r="AK902" s="43"/>
      <c r="AL902" s="43"/>
      <c r="AM902" s="43"/>
      <c r="AN902" s="43"/>
      <c r="AO902" s="43"/>
      <c r="AP902" s="43"/>
      <c r="AQ902" s="43"/>
      <c r="AR902" s="43"/>
      <c r="AS902" s="43"/>
      <c r="AT902" s="43"/>
    </row>
    <row r="903" spans="1:46" ht="12.75" customHeight="1" x14ac:dyDescent="0.2">
      <c r="A903" s="43"/>
      <c r="B903" s="43"/>
      <c r="C903" s="43"/>
      <c r="D903" s="107"/>
      <c r="E903" s="145"/>
      <c r="F903" s="145"/>
      <c r="G903" s="145"/>
      <c r="H903" s="145"/>
      <c r="I903" s="145"/>
      <c r="J903" s="145"/>
      <c r="K903" s="43"/>
      <c r="L903" s="43"/>
      <c r="M903" s="43"/>
      <c r="N903" s="43"/>
      <c r="O903" s="43"/>
      <c r="P903" s="43"/>
      <c r="Q903" s="43"/>
      <c r="R903" s="43"/>
      <c r="S903" s="43"/>
      <c r="T903" s="43"/>
      <c r="U903" s="43"/>
      <c r="V903" s="43"/>
      <c r="W903" s="43"/>
      <c r="X903" s="43"/>
      <c r="Y903" s="43"/>
      <c r="Z903" s="43"/>
      <c r="AA903" s="43"/>
      <c r="AB903" s="43"/>
      <c r="AC903" s="43"/>
      <c r="AD903" s="43"/>
      <c r="AE903" s="43"/>
      <c r="AF903" s="43"/>
      <c r="AG903" s="43"/>
      <c r="AH903" s="43"/>
      <c r="AI903" s="43"/>
      <c r="AJ903" s="43"/>
      <c r="AK903" s="43"/>
      <c r="AL903" s="43"/>
      <c r="AM903" s="43"/>
      <c r="AN903" s="43"/>
      <c r="AO903" s="43"/>
      <c r="AP903" s="43"/>
      <c r="AQ903" s="43"/>
      <c r="AR903" s="43"/>
      <c r="AS903" s="43"/>
      <c r="AT903" s="43"/>
    </row>
    <row r="904" spans="1:46" ht="12.75" customHeight="1" x14ac:dyDescent="0.2">
      <c r="A904" s="43"/>
      <c r="B904" s="43"/>
      <c r="C904" s="43"/>
      <c r="D904" s="107"/>
      <c r="E904" s="145"/>
      <c r="F904" s="145"/>
      <c r="G904" s="145"/>
      <c r="H904" s="145"/>
      <c r="I904" s="145"/>
      <c r="J904" s="145"/>
      <c r="K904" s="43"/>
      <c r="L904" s="43"/>
      <c r="M904" s="43"/>
      <c r="N904" s="43"/>
      <c r="O904" s="43"/>
      <c r="P904" s="43"/>
      <c r="Q904" s="43"/>
      <c r="R904" s="43"/>
      <c r="S904" s="43"/>
      <c r="T904" s="43"/>
      <c r="U904" s="43"/>
      <c r="V904" s="43"/>
      <c r="W904" s="43"/>
      <c r="X904" s="43"/>
      <c r="Y904" s="43"/>
      <c r="Z904" s="43"/>
      <c r="AA904" s="43"/>
      <c r="AB904" s="43"/>
      <c r="AC904" s="43"/>
      <c r="AD904" s="43"/>
      <c r="AE904" s="43"/>
      <c r="AF904" s="43"/>
      <c r="AG904" s="43"/>
      <c r="AH904" s="43"/>
      <c r="AI904" s="43"/>
      <c r="AJ904" s="43"/>
      <c r="AK904" s="43"/>
      <c r="AL904" s="43"/>
      <c r="AM904" s="43"/>
      <c r="AN904" s="43"/>
      <c r="AO904" s="43"/>
      <c r="AP904" s="43"/>
      <c r="AQ904" s="43"/>
      <c r="AR904" s="43"/>
      <c r="AS904" s="43"/>
      <c r="AT904" s="43"/>
    </row>
    <row r="905" spans="1:46" ht="12.75" customHeight="1" x14ac:dyDescent="0.2">
      <c r="A905" s="43"/>
      <c r="B905" s="43"/>
      <c r="C905" s="43"/>
      <c r="D905" s="107"/>
      <c r="E905" s="145"/>
      <c r="F905" s="145"/>
      <c r="G905" s="145"/>
      <c r="H905" s="145"/>
      <c r="I905" s="145"/>
      <c r="J905" s="145"/>
      <c r="K905" s="43"/>
      <c r="L905" s="43"/>
      <c r="M905" s="43"/>
      <c r="N905" s="43"/>
      <c r="O905" s="43"/>
      <c r="P905" s="43"/>
      <c r="Q905" s="43"/>
      <c r="R905" s="43"/>
      <c r="S905" s="43"/>
      <c r="T905" s="43"/>
      <c r="U905" s="43"/>
      <c r="V905" s="43"/>
      <c r="W905" s="43"/>
      <c r="X905" s="43"/>
      <c r="Y905" s="43"/>
      <c r="Z905" s="43"/>
      <c r="AA905" s="43"/>
      <c r="AB905" s="43"/>
      <c r="AC905" s="43"/>
      <c r="AD905" s="43"/>
      <c r="AE905" s="43"/>
      <c r="AF905" s="43"/>
      <c r="AG905" s="43"/>
      <c r="AH905" s="43"/>
      <c r="AI905" s="43"/>
      <c r="AJ905" s="43"/>
      <c r="AK905" s="43"/>
      <c r="AL905" s="43"/>
      <c r="AM905" s="43"/>
      <c r="AN905" s="43"/>
      <c r="AO905" s="43"/>
      <c r="AP905" s="43"/>
      <c r="AQ905" s="43"/>
      <c r="AR905" s="43"/>
      <c r="AS905" s="43"/>
      <c r="AT905" s="43"/>
    </row>
    <row r="906" spans="1:46" ht="12.75" customHeight="1" x14ac:dyDescent="0.2">
      <c r="A906" s="43"/>
      <c r="B906" s="43"/>
      <c r="C906" s="43"/>
      <c r="D906" s="107"/>
      <c r="E906" s="145"/>
      <c r="F906" s="145"/>
      <c r="G906" s="145"/>
      <c r="H906" s="145"/>
      <c r="I906" s="145"/>
      <c r="J906" s="145"/>
      <c r="K906" s="43"/>
      <c r="L906" s="43"/>
      <c r="M906" s="43"/>
      <c r="N906" s="43"/>
      <c r="O906" s="43"/>
      <c r="P906" s="43"/>
      <c r="Q906" s="43"/>
      <c r="R906" s="43"/>
      <c r="S906" s="43"/>
      <c r="T906" s="43"/>
      <c r="U906" s="43"/>
      <c r="V906" s="43"/>
      <c r="W906" s="43"/>
      <c r="X906" s="43"/>
      <c r="Y906" s="43"/>
      <c r="Z906" s="43"/>
      <c r="AA906" s="43"/>
      <c r="AB906" s="43"/>
      <c r="AC906" s="43"/>
      <c r="AD906" s="43"/>
      <c r="AE906" s="43"/>
      <c r="AF906" s="43"/>
      <c r="AG906" s="43"/>
      <c r="AH906" s="43"/>
      <c r="AI906" s="43"/>
      <c r="AJ906" s="43"/>
      <c r="AK906" s="43"/>
      <c r="AL906" s="43"/>
      <c r="AM906" s="43"/>
      <c r="AN906" s="43"/>
      <c r="AO906" s="43"/>
      <c r="AP906" s="43"/>
      <c r="AQ906" s="43"/>
      <c r="AR906" s="43"/>
      <c r="AS906" s="43"/>
      <c r="AT906" s="43"/>
    </row>
    <row r="907" spans="1:46" ht="12.75" customHeight="1" x14ac:dyDescent="0.2">
      <c r="A907" s="43"/>
      <c r="B907" s="43"/>
      <c r="C907" s="43"/>
      <c r="D907" s="107"/>
      <c r="E907" s="145"/>
      <c r="F907" s="145"/>
      <c r="G907" s="145"/>
      <c r="H907" s="145"/>
      <c r="I907" s="145"/>
      <c r="J907" s="145"/>
      <c r="K907" s="43"/>
      <c r="L907" s="43"/>
      <c r="M907" s="43"/>
      <c r="N907" s="43"/>
      <c r="O907" s="43"/>
      <c r="P907" s="43"/>
      <c r="Q907" s="43"/>
      <c r="R907" s="43"/>
      <c r="S907" s="43"/>
      <c r="T907" s="43"/>
      <c r="U907" s="43"/>
      <c r="V907" s="43"/>
      <c r="W907" s="43"/>
      <c r="X907" s="43"/>
      <c r="Y907" s="43"/>
      <c r="Z907" s="43"/>
      <c r="AA907" s="43"/>
      <c r="AB907" s="43"/>
      <c r="AC907" s="43"/>
      <c r="AD907" s="43"/>
      <c r="AE907" s="43"/>
      <c r="AF907" s="43"/>
      <c r="AG907" s="43"/>
      <c r="AH907" s="43"/>
      <c r="AI907" s="43"/>
      <c r="AJ907" s="43"/>
      <c r="AK907" s="43"/>
      <c r="AL907" s="43"/>
      <c r="AM907" s="43"/>
      <c r="AN907" s="43"/>
      <c r="AO907" s="43"/>
      <c r="AP907" s="43"/>
      <c r="AQ907" s="43"/>
      <c r="AR907" s="43"/>
      <c r="AS907" s="43"/>
      <c r="AT907" s="43"/>
    </row>
    <row r="908" spans="1:46" ht="12.75" customHeight="1" x14ac:dyDescent="0.2">
      <c r="A908" s="43"/>
      <c r="B908" s="43"/>
      <c r="C908" s="43"/>
      <c r="D908" s="107"/>
      <c r="E908" s="145"/>
      <c r="F908" s="145"/>
      <c r="G908" s="145"/>
      <c r="H908" s="145"/>
      <c r="I908" s="145"/>
      <c r="J908" s="145"/>
      <c r="K908" s="43"/>
      <c r="L908" s="43"/>
      <c r="M908" s="43"/>
      <c r="N908" s="43"/>
      <c r="O908" s="43"/>
      <c r="P908" s="43"/>
      <c r="Q908" s="43"/>
      <c r="R908" s="43"/>
      <c r="S908" s="43"/>
      <c r="T908" s="43"/>
      <c r="U908" s="43"/>
      <c r="V908" s="43"/>
      <c r="W908" s="43"/>
      <c r="X908" s="43"/>
      <c r="Y908" s="43"/>
      <c r="Z908" s="43"/>
      <c r="AA908" s="43"/>
      <c r="AB908" s="43"/>
      <c r="AC908" s="43"/>
      <c r="AD908" s="43"/>
      <c r="AE908" s="43"/>
      <c r="AF908" s="43"/>
      <c r="AG908" s="43"/>
      <c r="AH908" s="43"/>
      <c r="AI908" s="43"/>
      <c r="AJ908" s="43"/>
      <c r="AK908" s="43"/>
      <c r="AL908" s="43"/>
      <c r="AM908" s="43"/>
      <c r="AN908" s="43"/>
      <c r="AO908" s="43"/>
      <c r="AP908" s="43"/>
      <c r="AQ908" s="43"/>
      <c r="AR908" s="43"/>
      <c r="AS908" s="43"/>
      <c r="AT908" s="43"/>
    </row>
    <row r="909" spans="1:46" ht="12.75" customHeight="1" x14ac:dyDescent="0.2">
      <c r="A909" s="43"/>
      <c r="B909" s="43"/>
      <c r="C909" s="43"/>
      <c r="D909" s="107"/>
      <c r="E909" s="145"/>
      <c r="F909" s="145"/>
      <c r="G909" s="145"/>
      <c r="H909" s="145"/>
      <c r="I909" s="145"/>
      <c r="J909" s="145"/>
      <c r="K909" s="43"/>
      <c r="L909" s="43"/>
      <c r="M909" s="43"/>
      <c r="N909" s="43"/>
      <c r="O909" s="43"/>
      <c r="P909" s="43"/>
      <c r="Q909" s="43"/>
      <c r="R909" s="43"/>
      <c r="S909" s="43"/>
      <c r="T909" s="43"/>
      <c r="U909" s="43"/>
      <c r="V909" s="43"/>
      <c r="W909" s="43"/>
      <c r="X909" s="43"/>
      <c r="Y909" s="43"/>
      <c r="Z909" s="43"/>
      <c r="AA909" s="43"/>
      <c r="AB909" s="43"/>
      <c r="AC909" s="43"/>
      <c r="AD909" s="43"/>
      <c r="AE909" s="43"/>
      <c r="AF909" s="43"/>
      <c r="AG909" s="43"/>
      <c r="AH909" s="43"/>
      <c r="AI909" s="43"/>
      <c r="AJ909" s="43"/>
      <c r="AK909" s="43"/>
      <c r="AL909" s="43"/>
      <c r="AM909" s="43"/>
      <c r="AN909" s="43"/>
      <c r="AO909" s="43"/>
      <c r="AP909" s="43"/>
      <c r="AQ909" s="43"/>
      <c r="AR909" s="43"/>
      <c r="AS909" s="43"/>
      <c r="AT909" s="43"/>
    </row>
    <row r="910" spans="1:46" ht="12.75" customHeight="1" x14ac:dyDescent="0.2">
      <c r="A910" s="43"/>
      <c r="B910" s="43"/>
      <c r="C910" s="43"/>
      <c r="D910" s="107"/>
      <c r="E910" s="145"/>
      <c r="F910" s="145"/>
      <c r="G910" s="145"/>
      <c r="H910" s="145"/>
      <c r="I910" s="145"/>
      <c r="J910" s="145"/>
      <c r="K910" s="43"/>
      <c r="L910" s="43"/>
      <c r="M910" s="43"/>
      <c r="N910" s="43"/>
      <c r="O910" s="43"/>
      <c r="P910" s="43"/>
      <c r="Q910" s="43"/>
      <c r="R910" s="43"/>
      <c r="S910" s="43"/>
      <c r="T910" s="43"/>
      <c r="U910" s="43"/>
      <c r="V910" s="43"/>
      <c r="W910" s="43"/>
      <c r="X910" s="43"/>
      <c r="Y910" s="43"/>
      <c r="Z910" s="43"/>
      <c r="AA910" s="43"/>
      <c r="AB910" s="43"/>
      <c r="AC910" s="43"/>
      <c r="AD910" s="43"/>
      <c r="AE910" s="43"/>
      <c r="AF910" s="43"/>
      <c r="AG910" s="43"/>
      <c r="AH910" s="43"/>
      <c r="AI910" s="43"/>
      <c r="AJ910" s="43"/>
      <c r="AK910" s="43"/>
      <c r="AL910" s="43"/>
      <c r="AM910" s="43"/>
      <c r="AN910" s="43"/>
      <c r="AO910" s="43"/>
      <c r="AP910" s="43"/>
      <c r="AQ910" s="43"/>
      <c r="AR910" s="43"/>
      <c r="AS910" s="43"/>
      <c r="AT910" s="43"/>
    </row>
    <row r="911" spans="1:46" ht="12.75" customHeight="1" x14ac:dyDescent="0.2">
      <c r="A911" s="43"/>
      <c r="B911" s="43"/>
      <c r="C911" s="43"/>
      <c r="D911" s="107"/>
      <c r="E911" s="145"/>
      <c r="F911" s="145"/>
      <c r="G911" s="145"/>
      <c r="H911" s="145"/>
      <c r="I911" s="145"/>
      <c r="J911" s="145"/>
      <c r="K911" s="43"/>
      <c r="L911" s="43"/>
      <c r="M911" s="43"/>
      <c r="N911" s="43"/>
      <c r="O911" s="43"/>
      <c r="P911" s="43"/>
      <c r="Q911" s="43"/>
      <c r="R911" s="43"/>
      <c r="S911" s="43"/>
      <c r="T911" s="43"/>
      <c r="U911" s="43"/>
      <c r="V911" s="43"/>
      <c r="W911" s="43"/>
      <c r="X911" s="43"/>
      <c r="Y911" s="43"/>
      <c r="Z911" s="43"/>
      <c r="AA911" s="43"/>
      <c r="AB911" s="43"/>
      <c r="AC911" s="43"/>
      <c r="AD911" s="43"/>
      <c r="AE911" s="43"/>
      <c r="AF911" s="43"/>
      <c r="AG911" s="43"/>
      <c r="AH911" s="43"/>
      <c r="AI911" s="43"/>
      <c r="AJ911" s="43"/>
      <c r="AK911" s="43"/>
      <c r="AL911" s="43"/>
      <c r="AM911" s="43"/>
      <c r="AN911" s="43"/>
      <c r="AO911" s="43"/>
      <c r="AP911" s="43"/>
      <c r="AQ911" s="43"/>
      <c r="AR911" s="43"/>
      <c r="AS911" s="43"/>
      <c r="AT911" s="43"/>
    </row>
    <row r="912" spans="1:46" ht="12.75" customHeight="1" x14ac:dyDescent="0.2">
      <c r="A912" s="43"/>
      <c r="B912" s="43"/>
      <c r="C912" s="43"/>
      <c r="D912" s="107"/>
      <c r="E912" s="145"/>
      <c r="F912" s="145"/>
      <c r="G912" s="145"/>
      <c r="H912" s="145"/>
      <c r="I912" s="145"/>
      <c r="J912" s="145"/>
      <c r="K912" s="43"/>
      <c r="L912" s="43"/>
      <c r="M912" s="43"/>
      <c r="N912" s="43"/>
      <c r="O912" s="43"/>
      <c r="P912" s="43"/>
      <c r="Q912" s="43"/>
      <c r="R912" s="43"/>
      <c r="S912" s="43"/>
      <c r="T912" s="43"/>
      <c r="U912" s="43"/>
      <c r="V912" s="43"/>
      <c r="W912" s="43"/>
      <c r="X912" s="43"/>
      <c r="Y912" s="43"/>
      <c r="Z912" s="43"/>
      <c r="AA912" s="43"/>
      <c r="AB912" s="43"/>
      <c r="AC912" s="43"/>
      <c r="AD912" s="43"/>
      <c r="AE912" s="43"/>
      <c r="AF912" s="43"/>
      <c r="AG912" s="43"/>
      <c r="AH912" s="43"/>
      <c r="AI912" s="43"/>
      <c r="AJ912" s="43"/>
      <c r="AK912" s="43"/>
      <c r="AL912" s="43"/>
      <c r="AM912" s="43"/>
      <c r="AN912" s="43"/>
      <c r="AO912" s="43"/>
      <c r="AP912" s="43"/>
      <c r="AQ912" s="43"/>
      <c r="AR912" s="43"/>
      <c r="AS912" s="43"/>
      <c r="AT912" s="43"/>
    </row>
    <row r="913" spans="1:46" ht="12.75" customHeight="1" x14ac:dyDescent="0.2">
      <c r="A913" s="43"/>
      <c r="B913" s="43"/>
      <c r="C913" s="43"/>
      <c r="D913" s="107"/>
      <c r="E913" s="145"/>
      <c r="F913" s="145"/>
      <c r="G913" s="145"/>
      <c r="H913" s="145"/>
      <c r="I913" s="145"/>
      <c r="J913" s="145"/>
      <c r="K913" s="43"/>
      <c r="L913" s="43"/>
      <c r="M913" s="43"/>
      <c r="N913" s="43"/>
      <c r="O913" s="43"/>
      <c r="P913" s="43"/>
      <c r="Q913" s="43"/>
      <c r="R913" s="43"/>
      <c r="S913" s="43"/>
      <c r="T913" s="43"/>
      <c r="U913" s="43"/>
      <c r="V913" s="43"/>
      <c r="W913" s="43"/>
      <c r="X913" s="43"/>
      <c r="Y913" s="43"/>
      <c r="Z913" s="43"/>
      <c r="AA913" s="43"/>
      <c r="AB913" s="43"/>
      <c r="AC913" s="43"/>
      <c r="AD913" s="43"/>
      <c r="AE913" s="43"/>
      <c r="AF913" s="43"/>
      <c r="AG913" s="43"/>
      <c r="AH913" s="43"/>
      <c r="AI913" s="43"/>
      <c r="AJ913" s="43"/>
      <c r="AK913" s="43"/>
      <c r="AL913" s="43"/>
      <c r="AM913" s="43"/>
      <c r="AN913" s="43"/>
      <c r="AO913" s="43"/>
      <c r="AP913" s="43"/>
      <c r="AQ913" s="43"/>
      <c r="AR913" s="43"/>
      <c r="AS913" s="43"/>
      <c r="AT913" s="43"/>
    </row>
    <row r="914" spans="1:46" ht="12.75" customHeight="1" x14ac:dyDescent="0.2">
      <c r="A914" s="43"/>
      <c r="B914" s="43"/>
      <c r="C914" s="43"/>
      <c r="D914" s="107"/>
      <c r="E914" s="145"/>
      <c r="F914" s="145"/>
      <c r="G914" s="145"/>
      <c r="H914" s="145"/>
      <c r="I914" s="145"/>
      <c r="J914" s="145"/>
      <c r="K914" s="43"/>
      <c r="L914" s="43"/>
      <c r="M914" s="43"/>
      <c r="N914" s="43"/>
      <c r="O914" s="43"/>
      <c r="P914" s="43"/>
      <c r="Q914" s="43"/>
      <c r="R914" s="43"/>
      <c r="S914" s="43"/>
      <c r="T914" s="43"/>
      <c r="U914" s="43"/>
      <c r="V914" s="43"/>
      <c r="W914" s="43"/>
      <c r="X914" s="43"/>
      <c r="Y914" s="43"/>
      <c r="Z914" s="43"/>
      <c r="AA914" s="43"/>
      <c r="AB914" s="43"/>
      <c r="AC914" s="43"/>
      <c r="AD914" s="43"/>
      <c r="AE914" s="43"/>
      <c r="AF914" s="43"/>
      <c r="AG914" s="43"/>
      <c r="AH914" s="43"/>
      <c r="AI914" s="43"/>
      <c r="AJ914" s="43"/>
      <c r="AK914" s="43"/>
      <c r="AL914" s="43"/>
      <c r="AM914" s="43"/>
      <c r="AN914" s="43"/>
      <c r="AO914" s="43"/>
      <c r="AP914" s="43"/>
      <c r="AQ914" s="43"/>
      <c r="AR914" s="43"/>
      <c r="AS914" s="43"/>
      <c r="AT914" s="43"/>
    </row>
    <row r="915" spans="1:46" ht="12.75" customHeight="1" x14ac:dyDescent="0.2">
      <c r="A915" s="43"/>
      <c r="B915" s="43"/>
      <c r="C915" s="43"/>
      <c r="D915" s="107"/>
      <c r="E915" s="145"/>
      <c r="F915" s="145"/>
      <c r="G915" s="145"/>
      <c r="H915" s="145"/>
      <c r="I915" s="145"/>
      <c r="J915" s="145"/>
      <c r="K915" s="43"/>
      <c r="L915" s="43"/>
      <c r="M915" s="43"/>
      <c r="N915" s="43"/>
      <c r="O915" s="43"/>
      <c r="P915" s="43"/>
      <c r="Q915" s="43"/>
      <c r="R915" s="43"/>
      <c r="S915" s="43"/>
      <c r="T915" s="43"/>
      <c r="U915" s="43"/>
      <c r="V915" s="43"/>
      <c r="W915" s="43"/>
      <c r="X915" s="43"/>
      <c r="Y915" s="43"/>
      <c r="Z915" s="43"/>
      <c r="AA915" s="43"/>
      <c r="AB915" s="43"/>
      <c r="AC915" s="43"/>
      <c r="AD915" s="43"/>
      <c r="AE915" s="43"/>
      <c r="AF915" s="43"/>
      <c r="AG915" s="43"/>
      <c r="AH915" s="43"/>
      <c r="AI915" s="43"/>
      <c r="AJ915" s="43"/>
      <c r="AK915" s="43"/>
      <c r="AL915" s="43"/>
      <c r="AM915" s="43"/>
      <c r="AN915" s="43"/>
      <c r="AO915" s="43"/>
      <c r="AP915" s="43"/>
      <c r="AQ915" s="43"/>
      <c r="AR915" s="43"/>
      <c r="AS915" s="43"/>
      <c r="AT915" s="43"/>
    </row>
    <row r="916" spans="1:46" ht="12.75" customHeight="1" x14ac:dyDescent="0.2">
      <c r="A916" s="43"/>
      <c r="B916" s="43"/>
      <c r="C916" s="43"/>
      <c r="D916" s="107"/>
      <c r="E916" s="145"/>
      <c r="F916" s="145"/>
      <c r="G916" s="145"/>
      <c r="H916" s="145"/>
      <c r="I916" s="145"/>
      <c r="J916" s="145"/>
      <c r="K916" s="43"/>
      <c r="L916" s="43"/>
      <c r="M916" s="43"/>
      <c r="N916" s="43"/>
      <c r="O916" s="43"/>
      <c r="P916" s="43"/>
      <c r="Q916" s="43"/>
      <c r="R916" s="43"/>
      <c r="S916" s="43"/>
      <c r="T916" s="43"/>
      <c r="U916" s="43"/>
      <c r="V916" s="43"/>
      <c r="W916" s="43"/>
      <c r="X916" s="43"/>
      <c r="Y916" s="43"/>
      <c r="Z916" s="43"/>
      <c r="AA916" s="43"/>
      <c r="AB916" s="43"/>
      <c r="AC916" s="43"/>
      <c r="AD916" s="43"/>
      <c r="AE916" s="43"/>
      <c r="AF916" s="43"/>
      <c r="AG916" s="43"/>
      <c r="AH916" s="43"/>
      <c r="AI916" s="43"/>
      <c r="AJ916" s="43"/>
      <c r="AK916" s="43"/>
      <c r="AL916" s="43"/>
      <c r="AM916" s="43"/>
      <c r="AN916" s="43"/>
      <c r="AO916" s="43"/>
      <c r="AP916" s="43"/>
      <c r="AQ916" s="43"/>
      <c r="AR916" s="43"/>
      <c r="AS916" s="43"/>
      <c r="AT916" s="43"/>
    </row>
    <row r="917" spans="1:46" ht="12.75" customHeight="1" x14ac:dyDescent="0.2">
      <c r="A917" s="43"/>
      <c r="B917" s="43"/>
      <c r="C917" s="43"/>
      <c r="D917" s="107"/>
      <c r="E917" s="145"/>
      <c r="F917" s="145"/>
      <c r="G917" s="145"/>
      <c r="H917" s="145"/>
      <c r="I917" s="145"/>
      <c r="J917" s="145"/>
      <c r="K917" s="43"/>
      <c r="L917" s="43"/>
      <c r="M917" s="43"/>
      <c r="N917" s="43"/>
      <c r="O917" s="43"/>
      <c r="P917" s="43"/>
      <c r="Q917" s="43"/>
      <c r="R917" s="43"/>
      <c r="S917" s="43"/>
      <c r="T917" s="43"/>
      <c r="U917" s="43"/>
      <c r="V917" s="43"/>
      <c r="W917" s="43"/>
      <c r="X917" s="43"/>
      <c r="Y917" s="43"/>
      <c r="Z917" s="43"/>
      <c r="AA917" s="43"/>
      <c r="AB917" s="43"/>
      <c r="AC917" s="43"/>
      <c r="AD917" s="43"/>
      <c r="AE917" s="43"/>
      <c r="AF917" s="43"/>
      <c r="AG917" s="43"/>
      <c r="AH917" s="43"/>
      <c r="AI917" s="43"/>
      <c r="AJ917" s="43"/>
      <c r="AK917" s="43"/>
      <c r="AL917" s="43"/>
      <c r="AM917" s="43"/>
      <c r="AN917" s="43"/>
      <c r="AO917" s="43"/>
      <c r="AP917" s="43"/>
      <c r="AQ917" s="43"/>
      <c r="AR917" s="43"/>
      <c r="AS917" s="43"/>
      <c r="AT917" s="43"/>
    </row>
    <row r="918" spans="1:46" ht="12.75" customHeight="1" x14ac:dyDescent="0.2">
      <c r="A918" s="43"/>
      <c r="B918" s="43"/>
      <c r="C918" s="43"/>
      <c r="D918" s="107"/>
      <c r="E918" s="145"/>
      <c r="F918" s="145"/>
      <c r="G918" s="145"/>
      <c r="H918" s="145"/>
      <c r="I918" s="145"/>
      <c r="J918" s="145"/>
      <c r="K918" s="43"/>
      <c r="L918" s="43"/>
      <c r="M918" s="43"/>
      <c r="N918" s="43"/>
      <c r="O918" s="43"/>
      <c r="P918" s="43"/>
      <c r="Q918" s="43"/>
      <c r="R918" s="43"/>
      <c r="S918" s="43"/>
      <c r="T918" s="43"/>
      <c r="U918" s="43"/>
      <c r="V918" s="43"/>
      <c r="W918" s="43"/>
      <c r="X918" s="43"/>
      <c r="Y918" s="43"/>
      <c r="Z918" s="43"/>
      <c r="AA918" s="43"/>
      <c r="AB918" s="43"/>
      <c r="AC918" s="43"/>
      <c r="AD918" s="43"/>
      <c r="AE918" s="43"/>
      <c r="AF918" s="43"/>
      <c r="AG918" s="43"/>
      <c r="AH918" s="43"/>
      <c r="AI918" s="43"/>
      <c r="AJ918" s="43"/>
      <c r="AK918" s="43"/>
      <c r="AL918" s="43"/>
      <c r="AM918" s="43"/>
      <c r="AN918" s="43"/>
      <c r="AO918" s="43"/>
      <c r="AP918" s="43"/>
      <c r="AQ918" s="43"/>
      <c r="AR918" s="43"/>
      <c r="AS918" s="43"/>
      <c r="AT918" s="43"/>
    </row>
    <row r="919" spans="1:46" ht="12.75" customHeight="1" x14ac:dyDescent="0.2">
      <c r="A919" s="43"/>
      <c r="B919" s="43"/>
      <c r="C919" s="43"/>
      <c r="D919" s="107"/>
      <c r="E919" s="145"/>
      <c r="F919" s="145"/>
      <c r="G919" s="145"/>
      <c r="H919" s="145"/>
      <c r="I919" s="145"/>
      <c r="J919" s="145"/>
      <c r="K919" s="43"/>
      <c r="L919" s="43"/>
      <c r="M919" s="43"/>
      <c r="N919" s="43"/>
      <c r="O919" s="43"/>
      <c r="P919" s="43"/>
      <c r="Q919" s="43"/>
      <c r="R919" s="43"/>
      <c r="S919" s="43"/>
      <c r="T919" s="43"/>
      <c r="U919" s="43"/>
      <c r="V919" s="43"/>
      <c r="W919" s="43"/>
      <c r="X919" s="43"/>
      <c r="Y919" s="43"/>
      <c r="Z919" s="43"/>
      <c r="AA919" s="43"/>
      <c r="AB919" s="43"/>
      <c r="AC919" s="43"/>
      <c r="AD919" s="43"/>
      <c r="AE919" s="43"/>
      <c r="AF919" s="43"/>
      <c r="AG919" s="43"/>
      <c r="AH919" s="43"/>
      <c r="AI919" s="43"/>
      <c r="AJ919" s="43"/>
      <c r="AK919" s="43"/>
      <c r="AL919" s="43"/>
      <c r="AM919" s="43"/>
      <c r="AN919" s="43"/>
      <c r="AO919" s="43"/>
      <c r="AP919" s="43"/>
      <c r="AQ919" s="43"/>
      <c r="AR919" s="43"/>
      <c r="AS919" s="43"/>
      <c r="AT919" s="43"/>
    </row>
    <row r="920" spans="1:46" ht="12.75" customHeight="1" x14ac:dyDescent="0.2">
      <c r="A920" s="43"/>
      <c r="B920" s="43"/>
      <c r="C920" s="43"/>
      <c r="D920" s="107"/>
      <c r="E920" s="145"/>
      <c r="F920" s="145"/>
      <c r="G920" s="145"/>
      <c r="H920" s="145"/>
      <c r="I920" s="145"/>
      <c r="J920" s="145"/>
      <c r="K920" s="43"/>
      <c r="L920" s="43"/>
      <c r="M920" s="43"/>
      <c r="N920" s="43"/>
      <c r="O920" s="43"/>
      <c r="P920" s="43"/>
      <c r="Q920" s="43"/>
      <c r="R920" s="43"/>
      <c r="S920" s="43"/>
      <c r="T920" s="43"/>
      <c r="U920" s="43"/>
      <c r="V920" s="43"/>
      <c r="W920" s="43"/>
      <c r="X920" s="43"/>
      <c r="Y920" s="43"/>
      <c r="Z920" s="43"/>
      <c r="AA920" s="43"/>
      <c r="AB920" s="43"/>
      <c r="AC920" s="43"/>
      <c r="AD920" s="43"/>
      <c r="AE920" s="43"/>
      <c r="AF920" s="43"/>
      <c r="AG920" s="43"/>
      <c r="AH920" s="43"/>
      <c r="AI920" s="43"/>
      <c r="AJ920" s="43"/>
      <c r="AK920" s="43"/>
      <c r="AL920" s="43"/>
      <c r="AM920" s="43"/>
      <c r="AN920" s="43"/>
      <c r="AO920" s="43"/>
      <c r="AP920" s="43"/>
      <c r="AQ920" s="43"/>
      <c r="AR920" s="43"/>
      <c r="AS920" s="43"/>
      <c r="AT920" s="43"/>
    </row>
    <row r="921" spans="1:46" ht="12.75" customHeight="1" x14ac:dyDescent="0.2">
      <c r="A921" s="43"/>
      <c r="B921" s="43"/>
      <c r="C921" s="43"/>
      <c r="D921" s="107"/>
      <c r="E921" s="145"/>
      <c r="F921" s="145"/>
      <c r="G921" s="145"/>
      <c r="H921" s="145"/>
      <c r="I921" s="145"/>
      <c r="J921" s="145"/>
      <c r="K921" s="43"/>
      <c r="L921" s="43"/>
      <c r="M921" s="43"/>
      <c r="N921" s="43"/>
      <c r="O921" s="43"/>
      <c r="P921" s="43"/>
      <c r="Q921" s="43"/>
      <c r="R921" s="43"/>
      <c r="S921" s="43"/>
      <c r="T921" s="43"/>
      <c r="U921" s="43"/>
      <c r="V921" s="43"/>
      <c r="W921" s="43"/>
      <c r="X921" s="43"/>
      <c r="Y921" s="43"/>
      <c r="Z921" s="43"/>
      <c r="AA921" s="43"/>
      <c r="AB921" s="43"/>
      <c r="AC921" s="43"/>
      <c r="AD921" s="43"/>
      <c r="AE921" s="43"/>
      <c r="AF921" s="43"/>
      <c r="AG921" s="43"/>
      <c r="AH921" s="43"/>
      <c r="AI921" s="43"/>
      <c r="AJ921" s="43"/>
      <c r="AK921" s="43"/>
      <c r="AL921" s="43"/>
      <c r="AM921" s="43"/>
      <c r="AN921" s="43"/>
      <c r="AO921" s="43"/>
      <c r="AP921" s="43"/>
      <c r="AQ921" s="43"/>
      <c r="AR921" s="43"/>
      <c r="AS921" s="43"/>
      <c r="AT921" s="43"/>
    </row>
    <row r="922" spans="1:46" ht="12.75" customHeight="1" x14ac:dyDescent="0.2">
      <c r="A922" s="43"/>
      <c r="B922" s="43"/>
      <c r="C922" s="43"/>
      <c r="D922" s="107"/>
      <c r="E922" s="145"/>
      <c r="F922" s="145"/>
      <c r="G922" s="145"/>
      <c r="H922" s="145"/>
      <c r="I922" s="145"/>
      <c r="J922" s="145"/>
      <c r="K922" s="43"/>
      <c r="L922" s="43"/>
      <c r="M922" s="43"/>
      <c r="N922" s="43"/>
      <c r="O922" s="43"/>
      <c r="P922" s="43"/>
      <c r="Q922" s="43"/>
      <c r="R922" s="43"/>
      <c r="S922" s="43"/>
      <c r="T922" s="43"/>
      <c r="U922" s="43"/>
      <c r="V922" s="43"/>
      <c r="W922" s="43"/>
      <c r="X922" s="43"/>
      <c r="Y922" s="43"/>
      <c r="Z922" s="43"/>
      <c r="AA922" s="43"/>
      <c r="AB922" s="43"/>
      <c r="AC922" s="43"/>
      <c r="AD922" s="43"/>
      <c r="AE922" s="43"/>
      <c r="AF922" s="43"/>
      <c r="AG922" s="43"/>
      <c r="AH922" s="43"/>
      <c r="AI922" s="43"/>
      <c r="AJ922" s="43"/>
      <c r="AK922" s="43"/>
      <c r="AL922" s="43"/>
      <c r="AM922" s="43"/>
      <c r="AN922" s="43"/>
      <c r="AO922" s="43"/>
      <c r="AP922" s="43"/>
      <c r="AQ922" s="43"/>
      <c r="AR922" s="43"/>
      <c r="AS922" s="43"/>
      <c r="AT922" s="43"/>
    </row>
    <row r="923" spans="1:46" ht="12.75" customHeight="1" x14ac:dyDescent="0.2">
      <c r="A923" s="43"/>
      <c r="B923" s="43"/>
      <c r="C923" s="43"/>
      <c r="D923" s="107"/>
      <c r="E923" s="145"/>
      <c r="F923" s="145"/>
      <c r="G923" s="145"/>
      <c r="H923" s="145"/>
      <c r="I923" s="145"/>
      <c r="J923" s="145"/>
      <c r="K923" s="43"/>
      <c r="L923" s="43"/>
      <c r="M923" s="43"/>
      <c r="N923" s="43"/>
      <c r="O923" s="43"/>
      <c r="P923" s="43"/>
      <c r="Q923" s="43"/>
      <c r="R923" s="43"/>
      <c r="S923" s="43"/>
      <c r="T923" s="43"/>
      <c r="U923" s="43"/>
      <c r="V923" s="43"/>
      <c r="W923" s="43"/>
      <c r="X923" s="43"/>
      <c r="Y923" s="43"/>
      <c r="Z923" s="43"/>
      <c r="AA923" s="43"/>
      <c r="AB923" s="43"/>
      <c r="AC923" s="43"/>
      <c r="AD923" s="43"/>
      <c r="AE923" s="43"/>
      <c r="AF923" s="43"/>
      <c r="AG923" s="43"/>
      <c r="AH923" s="43"/>
      <c r="AI923" s="43"/>
      <c r="AJ923" s="43"/>
      <c r="AK923" s="43"/>
      <c r="AL923" s="43"/>
      <c r="AM923" s="43"/>
      <c r="AN923" s="43"/>
      <c r="AO923" s="43"/>
      <c r="AP923" s="43"/>
      <c r="AQ923" s="43"/>
      <c r="AR923" s="43"/>
      <c r="AS923" s="43"/>
      <c r="AT923" s="43"/>
    </row>
    <row r="924" spans="1:46" ht="12.75" customHeight="1" x14ac:dyDescent="0.2">
      <c r="A924" s="43"/>
      <c r="B924" s="43"/>
      <c r="C924" s="43"/>
      <c r="D924" s="107"/>
      <c r="E924" s="145"/>
      <c r="F924" s="145"/>
      <c r="G924" s="145"/>
      <c r="H924" s="145"/>
      <c r="I924" s="145"/>
      <c r="J924" s="145"/>
      <c r="K924" s="43"/>
      <c r="L924" s="43"/>
      <c r="M924" s="43"/>
      <c r="N924" s="43"/>
      <c r="O924" s="43"/>
      <c r="P924" s="43"/>
      <c r="Q924" s="43"/>
      <c r="R924" s="43"/>
      <c r="S924" s="43"/>
      <c r="T924" s="43"/>
      <c r="U924" s="43"/>
      <c r="V924" s="43"/>
      <c r="W924" s="43"/>
      <c r="X924" s="43"/>
      <c r="Y924" s="43"/>
      <c r="Z924" s="43"/>
      <c r="AA924" s="43"/>
      <c r="AB924" s="43"/>
      <c r="AC924" s="43"/>
      <c r="AD924" s="43"/>
      <c r="AE924" s="43"/>
      <c r="AF924" s="43"/>
      <c r="AG924" s="43"/>
      <c r="AH924" s="43"/>
      <c r="AI924" s="43"/>
      <c r="AJ924" s="43"/>
      <c r="AK924" s="43"/>
      <c r="AL924" s="43"/>
      <c r="AM924" s="43"/>
      <c r="AN924" s="43"/>
      <c r="AO924" s="43"/>
      <c r="AP924" s="43"/>
      <c r="AQ924" s="43"/>
      <c r="AR924" s="43"/>
      <c r="AS924" s="43"/>
      <c r="AT924" s="43"/>
    </row>
    <row r="925" spans="1:46" ht="12.75" customHeight="1" x14ac:dyDescent="0.2">
      <c r="A925" s="43"/>
      <c r="B925" s="43"/>
      <c r="C925" s="43"/>
      <c r="D925" s="107"/>
      <c r="E925" s="145"/>
      <c r="F925" s="145"/>
      <c r="G925" s="145"/>
      <c r="H925" s="145"/>
      <c r="I925" s="145"/>
      <c r="J925" s="145"/>
      <c r="K925" s="43"/>
      <c r="L925" s="43"/>
      <c r="M925" s="43"/>
      <c r="N925" s="43"/>
      <c r="O925" s="43"/>
      <c r="P925" s="43"/>
      <c r="Q925" s="43"/>
      <c r="R925" s="43"/>
      <c r="S925" s="43"/>
      <c r="T925" s="43"/>
      <c r="U925" s="43"/>
      <c r="V925" s="43"/>
      <c r="W925" s="43"/>
      <c r="X925" s="43"/>
      <c r="Y925" s="43"/>
      <c r="Z925" s="43"/>
      <c r="AA925" s="43"/>
      <c r="AB925" s="43"/>
      <c r="AC925" s="43"/>
      <c r="AD925" s="43"/>
      <c r="AE925" s="43"/>
      <c r="AF925" s="43"/>
      <c r="AG925" s="43"/>
      <c r="AH925" s="43"/>
      <c r="AI925" s="43"/>
      <c r="AJ925" s="43"/>
      <c r="AK925" s="43"/>
      <c r="AL925" s="43"/>
      <c r="AM925" s="43"/>
      <c r="AN925" s="43"/>
      <c r="AO925" s="43"/>
      <c r="AP925" s="43"/>
      <c r="AQ925" s="43"/>
      <c r="AR925" s="43"/>
      <c r="AS925" s="43"/>
      <c r="AT925" s="43"/>
    </row>
    <row r="926" spans="1:46" ht="12.75" customHeight="1" x14ac:dyDescent="0.2">
      <c r="A926" s="43"/>
      <c r="B926" s="43"/>
      <c r="C926" s="43"/>
      <c r="D926" s="107"/>
      <c r="E926" s="145"/>
      <c r="F926" s="145"/>
      <c r="G926" s="145"/>
      <c r="H926" s="145"/>
      <c r="I926" s="145"/>
      <c r="J926" s="145"/>
      <c r="K926" s="43"/>
      <c r="L926" s="43"/>
      <c r="M926" s="43"/>
      <c r="N926" s="43"/>
      <c r="O926" s="43"/>
      <c r="P926" s="43"/>
      <c r="Q926" s="43"/>
      <c r="R926" s="43"/>
      <c r="S926" s="43"/>
      <c r="T926" s="43"/>
      <c r="U926" s="43"/>
      <c r="V926" s="43"/>
      <c r="W926" s="43"/>
      <c r="X926" s="43"/>
      <c r="Y926" s="43"/>
      <c r="Z926" s="43"/>
      <c r="AA926" s="43"/>
      <c r="AB926" s="43"/>
      <c r="AC926" s="43"/>
      <c r="AD926" s="43"/>
      <c r="AE926" s="43"/>
      <c r="AF926" s="43"/>
      <c r="AG926" s="43"/>
      <c r="AH926" s="43"/>
      <c r="AI926" s="43"/>
      <c r="AJ926" s="43"/>
      <c r="AK926" s="43"/>
      <c r="AL926" s="43"/>
      <c r="AM926" s="43"/>
      <c r="AN926" s="43"/>
      <c r="AO926" s="43"/>
      <c r="AP926" s="43"/>
      <c r="AQ926" s="43"/>
      <c r="AR926" s="43"/>
      <c r="AS926" s="43"/>
      <c r="AT926" s="43"/>
    </row>
    <row r="927" spans="1:46" ht="12.75" customHeight="1" x14ac:dyDescent="0.2">
      <c r="A927" s="43"/>
      <c r="B927" s="43"/>
      <c r="C927" s="43"/>
      <c r="D927" s="107"/>
      <c r="E927" s="145"/>
      <c r="F927" s="145"/>
      <c r="G927" s="145"/>
      <c r="H927" s="145"/>
      <c r="I927" s="145"/>
      <c r="J927" s="145"/>
      <c r="K927" s="43"/>
      <c r="L927" s="43"/>
      <c r="M927" s="43"/>
      <c r="N927" s="43"/>
      <c r="O927" s="43"/>
      <c r="P927" s="43"/>
      <c r="Q927" s="43"/>
      <c r="R927" s="43"/>
      <c r="S927" s="43"/>
      <c r="T927" s="43"/>
      <c r="U927" s="43"/>
      <c r="V927" s="43"/>
      <c r="W927" s="43"/>
      <c r="X927" s="43"/>
      <c r="Y927" s="43"/>
      <c r="Z927" s="43"/>
      <c r="AA927" s="43"/>
      <c r="AB927" s="43"/>
      <c r="AC927" s="43"/>
      <c r="AD927" s="43"/>
      <c r="AE927" s="43"/>
      <c r="AF927" s="43"/>
      <c r="AG927" s="43"/>
      <c r="AH927" s="43"/>
      <c r="AI927" s="43"/>
      <c r="AJ927" s="43"/>
      <c r="AK927" s="43"/>
      <c r="AL927" s="43"/>
      <c r="AM927" s="43"/>
      <c r="AN927" s="43"/>
      <c r="AO927" s="43"/>
      <c r="AP927" s="43"/>
      <c r="AQ927" s="43"/>
      <c r="AR927" s="43"/>
      <c r="AS927" s="43"/>
      <c r="AT927" s="43"/>
    </row>
    <row r="928" spans="1:46" ht="12.75" customHeight="1" x14ac:dyDescent="0.2">
      <c r="A928" s="43"/>
      <c r="B928" s="43"/>
      <c r="C928" s="43"/>
      <c r="D928" s="107"/>
      <c r="E928" s="145"/>
      <c r="F928" s="145"/>
      <c r="G928" s="145"/>
      <c r="H928" s="145"/>
      <c r="I928" s="145"/>
      <c r="J928" s="145"/>
      <c r="K928" s="43"/>
      <c r="L928" s="43"/>
      <c r="M928" s="43"/>
      <c r="N928" s="43"/>
      <c r="O928" s="43"/>
      <c r="P928" s="43"/>
      <c r="Q928" s="43"/>
      <c r="R928" s="43"/>
      <c r="S928" s="43"/>
      <c r="T928" s="43"/>
      <c r="U928" s="43"/>
      <c r="V928" s="43"/>
      <c r="W928" s="43"/>
      <c r="X928" s="43"/>
      <c r="Y928" s="43"/>
      <c r="Z928" s="43"/>
      <c r="AA928" s="43"/>
      <c r="AB928" s="43"/>
      <c r="AC928" s="43"/>
      <c r="AD928" s="43"/>
      <c r="AE928" s="43"/>
      <c r="AF928" s="43"/>
      <c r="AG928" s="43"/>
      <c r="AH928" s="43"/>
      <c r="AI928" s="43"/>
      <c r="AJ928" s="43"/>
      <c r="AK928" s="43"/>
      <c r="AL928" s="43"/>
      <c r="AM928" s="43"/>
      <c r="AN928" s="43"/>
      <c r="AO928" s="43"/>
      <c r="AP928" s="43"/>
      <c r="AQ928" s="43"/>
      <c r="AR928" s="43"/>
      <c r="AS928" s="43"/>
      <c r="AT928" s="43"/>
    </row>
    <row r="929" spans="1:46" ht="12.75" customHeight="1" x14ac:dyDescent="0.2">
      <c r="A929" s="43"/>
      <c r="B929" s="43"/>
      <c r="C929" s="43"/>
      <c r="D929" s="107"/>
      <c r="E929" s="145"/>
      <c r="F929" s="145"/>
      <c r="G929" s="145"/>
      <c r="H929" s="145"/>
      <c r="I929" s="145"/>
      <c r="J929" s="145"/>
      <c r="K929" s="43"/>
      <c r="L929" s="43"/>
      <c r="M929" s="43"/>
      <c r="N929" s="43"/>
      <c r="O929" s="43"/>
      <c r="P929" s="43"/>
      <c r="Q929" s="43"/>
      <c r="R929" s="43"/>
      <c r="S929" s="43"/>
      <c r="T929" s="43"/>
      <c r="U929" s="43"/>
      <c r="V929" s="43"/>
      <c r="W929" s="43"/>
      <c r="X929" s="43"/>
      <c r="Y929" s="43"/>
      <c r="Z929" s="43"/>
      <c r="AA929" s="43"/>
      <c r="AB929" s="43"/>
      <c r="AC929" s="43"/>
      <c r="AD929" s="43"/>
      <c r="AE929" s="43"/>
      <c r="AF929" s="43"/>
      <c r="AG929" s="43"/>
      <c r="AH929" s="43"/>
      <c r="AI929" s="43"/>
      <c r="AJ929" s="43"/>
      <c r="AK929" s="43"/>
      <c r="AL929" s="43"/>
      <c r="AM929" s="43"/>
      <c r="AN929" s="43"/>
      <c r="AO929" s="43"/>
      <c r="AP929" s="43"/>
      <c r="AQ929" s="43"/>
      <c r="AR929" s="43"/>
      <c r="AS929" s="43"/>
      <c r="AT929" s="43"/>
    </row>
    <row r="930" spans="1:46" ht="12.75" customHeight="1" x14ac:dyDescent="0.2">
      <c r="A930" s="43"/>
      <c r="B930" s="43"/>
      <c r="C930" s="43"/>
      <c r="D930" s="107"/>
      <c r="E930" s="145"/>
      <c r="F930" s="145"/>
      <c r="G930" s="145"/>
      <c r="H930" s="145"/>
      <c r="I930" s="145"/>
      <c r="J930" s="145"/>
      <c r="K930" s="43"/>
      <c r="L930" s="43"/>
      <c r="M930" s="43"/>
      <c r="N930" s="43"/>
      <c r="O930" s="43"/>
      <c r="P930" s="43"/>
      <c r="Q930" s="43"/>
      <c r="R930" s="43"/>
      <c r="S930" s="43"/>
      <c r="T930" s="43"/>
      <c r="U930" s="43"/>
      <c r="V930" s="43"/>
      <c r="W930" s="43"/>
      <c r="X930" s="43"/>
      <c r="Y930" s="43"/>
      <c r="Z930" s="43"/>
      <c r="AA930" s="43"/>
      <c r="AB930" s="43"/>
      <c r="AC930" s="43"/>
      <c r="AD930" s="43"/>
      <c r="AE930" s="43"/>
      <c r="AF930" s="43"/>
      <c r="AG930" s="43"/>
      <c r="AH930" s="43"/>
      <c r="AI930" s="43"/>
      <c r="AJ930" s="43"/>
      <c r="AK930" s="43"/>
      <c r="AL930" s="43"/>
      <c r="AM930" s="43"/>
      <c r="AN930" s="43"/>
      <c r="AO930" s="43"/>
      <c r="AP930" s="43"/>
      <c r="AQ930" s="43"/>
      <c r="AR930" s="43"/>
      <c r="AS930" s="43"/>
      <c r="AT930" s="43"/>
    </row>
    <row r="931" spans="1:46" ht="12.75" customHeight="1" x14ac:dyDescent="0.2">
      <c r="A931" s="43"/>
      <c r="B931" s="43"/>
      <c r="C931" s="43"/>
      <c r="D931" s="107"/>
      <c r="E931" s="145"/>
      <c r="F931" s="145"/>
      <c r="G931" s="145"/>
      <c r="H931" s="145"/>
      <c r="I931" s="145"/>
      <c r="J931" s="145"/>
      <c r="K931" s="43"/>
      <c r="L931" s="43"/>
      <c r="M931" s="43"/>
      <c r="N931" s="43"/>
      <c r="O931" s="43"/>
      <c r="P931" s="43"/>
      <c r="Q931" s="43"/>
      <c r="R931" s="43"/>
      <c r="S931" s="43"/>
      <c r="T931" s="43"/>
      <c r="U931" s="43"/>
      <c r="V931" s="43"/>
      <c r="W931" s="43"/>
      <c r="X931" s="43"/>
      <c r="Y931" s="43"/>
      <c r="Z931" s="43"/>
      <c r="AA931" s="43"/>
      <c r="AB931" s="43"/>
      <c r="AC931" s="43"/>
      <c r="AD931" s="43"/>
      <c r="AE931" s="43"/>
      <c r="AF931" s="43"/>
      <c r="AG931" s="43"/>
      <c r="AH931" s="43"/>
      <c r="AI931" s="43"/>
      <c r="AJ931" s="43"/>
      <c r="AK931" s="43"/>
      <c r="AL931" s="43"/>
      <c r="AM931" s="43"/>
      <c r="AN931" s="43"/>
      <c r="AO931" s="43"/>
      <c r="AP931" s="43"/>
      <c r="AQ931" s="43"/>
      <c r="AR931" s="43"/>
      <c r="AS931" s="43"/>
      <c r="AT931" s="43"/>
    </row>
    <row r="932" spans="1:46" ht="12.75" customHeight="1" x14ac:dyDescent="0.2">
      <c r="A932" s="43"/>
      <c r="B932" s="43"/>
      <c r="C932" s="43"/>
      <c r="D932" s="107"/>
      <c r="E932" s="145"/>
      <c r="F932" s="145"/>
      <c r="G932" s="145"/>
      <c r="H932" s="145"/>
      <c r="I932" s="145"/>
      <c r="J932" s="145"/>
      <c r="K932" s="43"/>
      <c r="L932" s="43"/>
      <c r="M932" s="43"/>
      <c r="N932" s="43"/>
      <c r="O932" s="43"/>
      <c r="P932" s="43"/>
      <c r="Q932" s="43"/>
      <c r="R932" s="43"/>
      <c r="S932" s="43"/>
      <c r="T932" s="43"/>
      <c r="U932" s="43"/>
      <c r="V932" s="43"/>
      <c r="W932" s="43"/>
      <c r="X932" s="43"/>
      <c r="Y932" s="43"/>
      <c r="Z932" s="43"/>
      <c r="AA932" s="43"/>
      <c r="AB932" s="43"/>
      <c r="AC932" s="43"/>
      <c r="AD932" s="43"/>
      <c r="AE932" s="43"/>
      <c r="AF932" s="43"/>
      <c r="AG932" s="43"/>
      <c r="AH932" s="43"/>
      <c r="AI932" s="43"/>
      <c r="AJ932" s="43"/>
      <c r="AK932" s="43"/>
      <c r="AL932" s="43"/>
      <c r="AM932" s="43"/>
      <c r="AN932" s="43"/>
      <c r="AO932" s="43"/>
      <c r="AP932" s="43"/>
      <c r="AQ932" s="43"/>
      <c r="AR932" s="43"/>
      <c r="AS932" s="43"/>
      <c r="AT932" s="43"/>
    </row>
    <row r="933" spans="1:46" ht="12.75" customHeight="1" x14ac:dyDescent="0.2">
      <c r="A933" s="43"/>
      <c r="B933" s="43"/>
      <c r="C933" s="43"/>
      <c r="D933" s="107"/>
      <c r="E933" s="145"/>
      <c r="F933" s="145"/>
      <c r="G933" s="145"/>
      <c r="H933" s="145"/>
      <c r="I933" s="145"/>
      <c r="J933" s="145"/>
      <c r="K933" s="43"/>
      <c r="L933" s="43"/>
      <c r="M933" s="43"/>
      <c r="N933" s="43"/>
      <c r="O933" s="43"/>
      <c r="P933" s="43"/>
      <c r="Q933" s="43"/>
      <c r="R933" s="43"/>
      <c r="S933" s="43"/>
      <c r="T933" s="43"/>
      <c r="U933" s="43"/>
      <c r="V933" s="43"/>
      <c r="W933" s="43"/>
      <c r="X933" s="43"/>
      <c r="Y933" s="43"/>
      <c r="Z933" s="43"/>
      <c r="AA933" s="43"/>
      <c r="AB933" s="43"/>
      <c r="AC933" s="43"/>
      <c r="AD933" s="43"/>
      <c r="AE933" s="43"/>
      <c r="AF933" s="43"/>
      <c r="AG933" s="43"/>
      <c r="AH933" s="43"/>
      <c r="AI933" s="43"/>
      <c r="AJ933" s="43"/>
      <c r="AK933" s="43"/>
      <c r="AL933" s="43"/>
      <c r="AM933" s="43"/>
      <c r="AN933" s="43"/>
      <c r="AO933" s="43"/>
      <c r="AP933" s="43"/>
      <c r="AQ933" s="43"/>
      <c r="AR933" s="43"/>
      <c r="AS933" s="43"/>
      <c r="AT933" s="43"/>
    </row>
    <row r="934" spans="1:46" ht="12.75" customHeight="1" x14ac:dyDescent="0.2">
      <c r="A934" s="43"/>
      <c r="B934" s="43"/>
      <c r="C934" s="43"/>
      <c r="D934" s="107"/>
      <c r="E934" s="145"/>
      <c r="F934" s="145"/>
      <c r="G934" s="145"/>
      <c r="H934" s="145"/>
      <c r="I934" s="145"/>
      <c r="J934" s="145"/>
      <c r="K934" s="43"/>
      <c r="L934" s="43"/>
      <c r="M934" s="43"/>
      <c r="N934" s="43"/>
      <c r="O934" s="43"/>
      <c r="P934" s="43"/>
      <c r="Q934" s="43"/>
      <c r="R934" s="43"/>
      <c r="S934" s="43"/>
      <c r="T934" s="43"/>
      <c r="U934" s="43"/>
      <c r="V934" s="43"/>
      <c r="W934" s="43"/>
      <c r="X934" s="43"/>
      <c r="Y934" s="43"/>
      <c r="Z934" s="43"/>
      <c r="AA934" s="43"/>
      <c r="AB934" s="43"/>
      <c r="AC934" s="43"/>
      <c r="AD934" s="43"/>
      <c r="AE934" s="43"/>
      <c r="AF934" s="43"/>
      <c r="AG934" s="43"/>
      <c r="AH934" s="43"/>
      <c r="AI934" s="43"/>
      <c r="AJ934" s="43"/>
      <c r="AK934" s="43"/>
      <c r="AL934" s="43"/>
      <c r="AM934" s="43"/>
      <c r="AN934" s="43"/>
      <c r="AO934" s="43"/>
      <c r="AP934" s="43"/>
      <c r="AQ934" s="43"/>
      <c r="AR934" s="43"/>
      <c r="AS934" s="43"/>
      <c r="AT934" s="43"/>
    </row>
    <row r="935" spans="1:46" ht="12.75" customHeight="1" x14ac:dyDescent="0.2">
      <c r="A935" s="43"/>
      <c r="B935" s="43"/>
      <c r="C935" s="43"/>
      <c r="D935" s="107"/>
      <c r="E935" s="145"/>
      <c r="F935" s="145"/>
      <c r="G935" s="145"/>
      <c r="H935" s="145"/>
      <c r="I935" s="145"/>
      <c r="J935" s="145"/>
      <c r="K935" s="43"/>
      <c r="L935" s="43"/>
      <c r="M935" s="43"/>
      <c r="N935" s="43"/>
      <c r="O935" s="43"/>
      <c r="P935" s="43"/>
      <c r="Q935" s="43"/>
      <c r="R935" s="43"/>
      <c r="S935" s="43"/>
      <c r="T935" s="43"/>
      <c r="U935" s="43"/>
      <c r="V935" s="43"/>
      <c r="W935" s="43"/>
      <c r="X935" s="43"/>
      <c r="Y935" s="43"/>
      <c r="Z935" s="43"/>
      <c r="AA935" s="43"/>
      <c r="AB935" s="43"/>
      <c r="AC935" s="43"/>
      <c r="AD935" s="43"/>
      <c r="AE935" s="43"/>
      <c r="AF935" s="43"/>
      <c r="AG935" s="43"/>
      <c r="AH935" s="43"/>
      <c r="AI935" s="43"/>
      <c r="AJ935" s="43"/>
      <c r="AK935" s="43"/>
      <c r="AL935" s="43"/>
      <c r="AM935" s="43"/>
      <c r="AN935" s="43"/>
      <c r="AO935" s="43"/>
      <c r="AP935" s="43"/>
      <c r="AQ935" s="43"/>
      <c r="AR935" s="43"/>
      <c r="AS935" s="43"/>
      <c r="AT935" s="43"/>
    </row>
    <row r="936" spans="1:46" ht="12.75" customHeight="1" x14ac:dyDescent="0.2">
      <c r="A936" s="43"/>
      <c r="B936" s="43"/>
      <c r="C936" s="43"/>
      <c r="D936" s="107"/>
      <c r="E936" s="145"/>
      <c r="F936" s="145"/>
      <c r="G936" s="145"/>
      <c r="H936" s="145"/>
      <c r="I936" s="145"/>
      <c r="J936" s="145"/>
      <c r="K936" s="43"/>
      <c r="L936" s="43"/>
      <c r="M936" s="43"/>
      <c r="N936" s="43"/>
      <c r="O936" s="43"/>
      <c r="P936" s="43"/>
      <c r="Q936" s="43"/>
      <c r="R936" s="43"/>
      <c r="S936" s="43"/>
      <c r="T936" s="43"/>
      <c r="U936" s="43"/>
      <c r="V936" s="43"/>
      <c r="W936" s="43"/>
      <c r="X936" s="43"/>
      <c r="Y936" s="43"/>
      <c r="Z936" s="43"/>
      <c r="AA936" s="43"/>
      <c r="AB936" s="43"/>
      <c r="AC936" s="43"/>
      <c r="AD936" s="43"/>
      <c r="AE936" s="43"/>
      <c r="AF936" s="43"/>
      <c r="AG936" s="43"/>
      <c r="AH936" s="43"/>
      <c r="AI936" s="43"/>
      <c r="AJ936" s="43"/>
      <c r="AK936" s="43"/>
      <c r="AL936" s="43"/>
      <c r="AM936" s="43"/>
      <c r="AN936" s="43"/>
      <c r="AO936" s="43"/>
      <c r="AP936" s="43"/>
      <c r="AQ936" s="43"/>
      <c r="AR936" s="43"/>
      <c r="AS936" s="43"/>
      <c r="AT936" s="43"/>
    </row>
    <row r="937" spans="1:46" ht="12.75" customHeight="1" x14ac:dyDescent="0.2">
      <c r="A937" s="43"/>
      <c r="B937" s="43"/>
      <c r="C937" s="43"/>
      <c r="D937" s="107"/>
      <c r="E937" s="145"/>
      <c r="F937" s="145"/>
      <c r="G937" s="145"/>
      <c r="H937" s="145"/>
      <c r="I937" s="145"/>
      <c r="J937" s="145"/>
      <c r="K937" s="43"/>
      <c r="L937" s="43"/>
      <c r="M937" s="43"/>
      <c r="N937" s="43"/>
      <c r="O937" s="43"/>
      <c r="P937" s="43"/>
      <c r="Q937" s="43"/>
      <c r="R937" s="43"/>
      <c r="S937" s="43"/>
      <c r="T937" s="43"/>
      <c r="U937" s="43"/>
      <c r="V937" s="43"/>
      <c r="W937" s="43"/>
      <c r="X937" s="43"/>
      <c r="Y937" s="43"/>
      <c r="Z937" s="43"/>
      <c r="AA937" s="43"/>
      <c r="AB937" s="43"/>
      <c r="AC937" s="43"/>
      <c r="AD937" s="43"/>
      <c r="AE937" s="43"/>
      <c r="AF937" s="43"/>
      <c r="AG937" s="43"/>
      <c r="AH937" s="43"/>
      <c r="AI937" s="43"/>
      <c r="AJ937" s="43"/>
      <c r="AK937" s="43"/>
      <c r="AL937" s="43"/>
      <c r="AM937" s="43"/>
      <c r="AN937" s="43"/>
      <c r="AO937" s="43"/>
      <c r="AP937" s="43"/>
      <c r="AQ937" s="43"/>
      <c r="AR937" s="43"/>
      <c r="AS937" s="43"/>
      <c r="AT937" s="43"/>
    </row>
    <row r="938" spans="1:46" ht="12.75" customHeight="1" x14ac:dyDescent="0.2">
      <c r="A938" s="43"/>
      <c r="B938" s="43"/>
      <c r="C938" s="43"/>
      <c r="D938" s="107"/>
      <c r="E938" s="145"/>
      <c r="F938" s="145"/>
      <c r="G938" s="145"/>
      <c r="H938" s="145"/>
      <c r="I938" s="145"/>
      <c r="J938" s="145"/>
      <c r="K938" s="43"/>
      <c r="L938" s="43"/>
      <c r="M938" s="43"/>
      <c r="N938" s="43"/>
      <c r="O938" s="43"/>
      <c r="P938" s="43"/>
      <c r="Q938" s="43"/>
      <c r="R938" s="43"/>
      <c r="S938" s="43"/>
      <c r="T938" s="43"/>
      <c r="U938" s="43"/>
      <c r="V938" s="43"/>
      <c r="W938" s="43"/>
      <c r="X938" s="43"/>
      <c r="Y938" s="43"/>
      <c r="Z938" s="43"/>
      <c r="AA938" s="43"/>
      <c r="AB938" s="43"/>
      <c r="AC938" s="43"/>
      <c r="AD938" s="43"/>
      <c r="AE938" s="43"/>
      <c r="AF938" s="43"/>
      <c r="AG938" s="43"/>
      <c r="AH938" s="43"/>
      <c r="AI938" s="43"/>
      <c r="AJ938" s="43"/>
      <c r="AK938" s="43"/>
      <c r="AL938" s="43"/>
      <c r="AM938" s="43"/>
      <c r="AN938" s="43"/>
      <c r="AO938" s="43"/>
      <c r="AP938" s="43"/>
      <c r="AQ938" s="43"/>
      <c r="AR938" s="43"/>
      <c r="AS938" s="43"/>
      <c r="AT938" s="43"/>
    </row>
    <row r="939" spans="1:46" ht="12.75" customHeight="1" x14ac:dyDescent="0.2">
      <c r="A939" s="43"/>
      <c r="B939" s="43"/>
      <c r="C939" s="43"/>
      <c r="D939" s="107"/>
      <c r="E939" s="145"/>
      <c r="F939" s="145"/>
      <c r="G939" s="145"/>
      <c r="H939" s="145"/>
      <c r="I939" s="145"/>
      <c r="J939" s="145"/>
      <c r="K939" s="43"/>
      <c r="L939" s="43"/>
      <c r="M939" s="43"/>
      <c r="N939" s="43"/>
      <c r="O939" s="43"/>
      <c r="P939" s="43"/>
      <c r="Q939" s="43"/>
      <c r="R939" s="43"/>
      <c r="S939" s="43"/>
      <c r="T939" s="43"/>
      <c r="U939" s="43"/>
      <c r="V939" s="43"/>
      <c r="W939" s="43"/>
      <c r="X939" s="43"/>
      <c r="Y939" s="43"/>
      <c r="Z939" s="43"/>
      <c r="AA939" s="43"/>
      <c r="AB939" s="43"/>
      <c r="AC939" s="43"/>
      <c r="AD939" s="43"/>
      <c r="AE939" s="43"/>
      <c r="AF939" s="43"/>
      <c r="AG939" s="43"/>
      <c r="AH939" s="43"/>
      <c r="AI939" s="43"/>
      <c r="AJ939" s="43"/>
      <c r="AK939" s="43"/>
      <c r="AL939" s="43"/>
      <c r="AM939" s="43"/>
      <c r="AN939" s="43"/>
      <c r="AO939" s="43"/>
      <c r="AP939" s="43"/>
      <c r="AQ939" s="43"/>
      <c r="AR939" s="43"/>
      <c r="AS939" s="43"/>
      <c r="AT939" s="43"/>
    </row>
    <row r="940" spans="1:46" ht="12.75" customHeight="1" x14ac:dyDescent="0.2">
      <c r="A940" s="43"/>
      <c r="B940" s="43"/>
      <c r="C940" s="43"/>
      <c r="D940" s="107"/>
      <c r="E940" s="145"/>
      <c r="F940" s="145"/>
      <c r="G940" s="145"/>
      <c r="H940" s="145"/>
      <c r="I940" s="145"/>
      <c r="J940" s="145"/>
      <c r="K940" s="43"/>
      <c r="L940" s="43"/>
      <c r="M940" s="43"/>
      <c r="N940" s="43"/>
      <c r="O940" s="43"/>
      <c r="P940" s="43"/>
      <c r="Q940" s="43"/>
      <c r="R940" s="43"/>
      <c r="S940" s="43"/>
      <c r="T940" s="43"/>
      <c r="U940" s="43"/>
      <c r="V940" s="43"/>
      <c r="W940" s="43"/>
      <c r="X940" s="43"/>
      <c r="Y940" s="43"/>
      <c r="Z940" s="43"/>
      <c r="AA940" s="43"/>
      <c r="AB940" s="43"/>
      <c r="AC940" s="43"/>
      <c r="AD940" s="43"/>
      <c r="AE940" s="43"/>
      <c r="AF940" s="43"/>
      <c r="AG940" s="43"/>
      <c r="AH940" s="43"/>
      <c r="AI940" s="43"/>
      <c r="AJ940" s="43"/>
      <c r="AK940" s="43"/>
      <c r="AL940" s="43"/>
      <c r="AM940" s="43"/>
      <c r="AN940" s="43"/>
      <c r="AO940" s="43"/>
      <c r="AP940" s="43"/>
      <c r="AQ940" s="43"/>
      <c r="AR940" s="43"/>
      <c r="AS940" s="43"/>
      <c r="AT940" s="43"/>
    </row>
    <row r="941" spans="1:46" ht="12.75" customHeight="1" x14ac:dyDescent="0.2">
      <c r="A941" s="43"/>
      <c r="B941" s="43"/>
      <c r="C941" s="43"/>
      <c r="D941" s="107"/>
      <c r="E941" s="145"/>
      <c r="F941" s="145"/>
      <c r="G941" s="145"/>
      <c r="H941" s="145"/>
      <c r="I941" s="145"/>
      <c r="J941" s="145"/>
      <c r="K941" s="43"/>
      <c r="L941" s="43"/>
      <c r="M941" s="43"/>
      <c r="N941" s="43"/>
      <c r="O941" s="43"/>
      <c r="P941" s="43"/>
      <c r="Q941" s="43"/>
      <c r="R941" s="43"/>
      <c r="S941" s="43"/>
      <c r="T941" s="43"/>
      <c r="U941" s="43"/>
      <c r="V941" s="43"/>
      <c r="W941" s="43"/>
      <c r="X941" s="43"/>
      <c r="Y941" s="43"/>
      <c r="Z941" s="43"/>
      <c r="AA941" s="43"/>
      <c r="AB941" s="43"/>
      <c r="AC941" s="43"/>
      <c r="AD941" s="43"/>
      <c r="AE941" s="43"/>
      <c r="AF941" s="43"/>
      <c r="AG941" s="43"/>
      <c r="AH941" s="43"/>
      <c r="AI941" s="43"/>
      <c r="AJ941" s="43"/>
      <c r="AK941" s="43"/>
      <c r="AL941" s="43"/>
      <c r="AM941" s="43"/>
      <c r="AN941" s="43"/>
      <c r="AO941" s="43"/>
      <c r="AP941" s="43"/>
      <c r="AQ941" s="43"/>
      <c r="AR941" s="43"/>
      <c r="AS941" s="43"/>
      <c r="AT941" s="43"/>
    </row>
    <row r="942" spans="1:46" ht="12.75" customHeight="1" x14ac:dyDescent="0.2">
      <c r="A942" s="43"/>
      <c r="B942" s="43"/>
      <c r="C942" s="43"/>
      <c r="D942" s="107"/>
      <c r="E942" s="145"/>
      <c r="F942" s="145"/>
      <c r="G942" s="145"/>
      <c r="H942" s="145"/>
      <c r="I942" s="145"/>
      <c r="J942" s="145"/>
      <c r="K942" s="43"/>
      <c r="L942" s="43"/>
      <c r="M942" s="43"/>
      <c r="N942" s="43"/>
      <c r="O942" s="43"/>
      <c r="P942" s="43"/>
      <c r="Q942" s="43"/>
      <c r="R942" s="43"/>
      <c r="S942" s="43"/>
      <c r="T942" s="43"/>
      <c r="U942" s="43"/>
      <c r="V942" s="43"/>
      <c r="W942" s="43"/>
      <c r="X942" s="43"/>
      <c r="Y942" s="43"/>
      <c r="Z942" s="43"/>
      <c r="AA942" s="43"/>
      <c r="AB942" s="43"/>
      <c r="AC942" s="43"/>
      <c r="AD942" s="43"/>
      <c r="AE942" s="43"/>
      <c r="AF942" s="43"/>
      <c r="AG942" s="43"/>
      <c r="AH942" s="43"/>
      <c r="AI942" s="43"/>
      <c r="AJ942" s="43"/>
      <c r="AK942" s="43"/>
      <c r="AL942" s="43"/>
      <c r="AM942" s="43"/>
      <c r="AN942" s="43"/>
      <c r="AO942" s="43"/>
      <c r="AP942" s="43"/>
      <c r="AQ942" s="43"/>
      <c r="AR942" s="43"/>
      <c r="AS942" s="43"/>
      <c r="AT942" s="43"/>
    </row>
    <row r="943" spans="1:46" ht="12.75" customHeight="1" x14ac:dyDescent="0.2">
      <c r="A943" s="43"/>
      <c r="B943" s="43"/>
      <c r="C943" s="43"/>
      <c r="D943" s="107"/>
      <c r="E943" s="145"/>
      <c r="F943" s="145"/>
      <c r="G943" s="145"/>
      <c r="H943" s="145"/>
      <c r="I943" s="145"/>
      <c r="J943" s="145"/>
      <c r="K943" s="43"/>
      <c r="L943" s="43"/>
      <c r="M943" s="43"/>
      <c r="N943" s="43"/>
      <c r="O943" s="43"/>
      <c r="P943" s="43"/>
      <c r="Q943" s="43"/>
      <c r="R943" s="43"/>
      <c r="S943" s="43"/>
      <c r="T943" s="43"/>
      <c r="U943" s="43"/>
      <c r="V943" s="43"/>
      <c r="W943" s="43"/>
      <c r="X943" s="43"/>
      <c r="Y943" s="43"/>
      <c r="Z943" s="43"/>
      <c r="AA943" s="43"/>
      <c r="AB943" s="43"/>
      <c r="AC943" s="43"/>
      <c r="AD943" s="43"/>
      <c r="AE943" s="43"/>
      <c r="AF943" s="43"/>
      <c r="AG943" s="43"/>
      <c r="AH943" s="43"/>
      <c r="AI943" s="43"/>
      <c r="AJ943" s="43"/>
      <c r="AK943" s="43"/>
      <c r="AL943" s="43"/>
      <c r="AM943" s="43"/>
      <c r="AN943" s="43"/>
      <c r="AO943" s="43"/>
      <c r="AP943" s="43"/>
      <c r="AQ943" s="43"/>
      <c r="AR943" s="43"/>
      <c r="AS943" s="43"/>
      <c r="AT943" s="43"/>
    </row>
    <row r="944" spans="1:46" ht="12.75" customHeight="1" x14ac:dyDescent="0.2">
      <c r="A944" s="43"/>
      <c r="B944" s="43"/>
      <c r="C944" s="43"/>
      <c r="D944" s="107"/>
      <c r="E944" s="145"/>
      <c r="F944" s="145"/>
      <c r="G944" s="145"/>
      <c r="H944" s="145"/>
      <c r="I944" s="145"/>
      <c r="J944" s="145"/>
      <c r="K944" s="43"/>
      <c r="L944" s="43"/>
      <c r="M944" s="43"/>
      <c r="N944" s="43"/>
      <c r="O944" s="43"/>
      <c r="P944" s="43"/>
      <c r="Q944" s="43"/>
      <c r="R944" s="43"/>
      <c r="S944" s="43"/>
      <c r="T944" s="43"/>
      <c r="U944" s="43"/>
      <c r="V944" s="43"/>
      <c r="W944" s="43"/>
      <c r="X944" s="43"/>
      <c r="Y944" s="43"/>
      <c r="Z944" s="43"/>
      <c r="AA944" s="43"/>
      <c r="AB944" s="43"/>
      <c r="AC944" s="43"/>
      <c r="AD944" s="43"/>
      <c r="AE944" s="43"/>
      <c r="AF944" s="43"/>
      <c r="AG944" s="43"/>
      <c r="AH944" s="43"/>
      <c r="AI944" s="43"/>
      <c r="AJ944" s="43"/>
      <c r="AK944" s="43"/>
      <c r="AL944" s="43"/>
      <c r="AM944" s="43"/>
      <c r="AN944" s="43"/>
      <c r="AO944" s="43"/>
      <c r="AP944" s="43"/>
      <c r="AQ944" s="43"/>
      <c r="AR944" s="43"/>
      <c r="AS944" s="43"/>
      <c r="AT944" s="43"/>
    </row>
    <row r="945" spans="1:46" ht="12.75" customHeight="1" x14ac:dyDescent="0.2">
      <c r="A945" s="43"/>
      <c r="B945" s="43"/>
      <c r="C945" s="43"/>
      <c r="D945" s="107"/>
      <c r="E945" s="145"/>
      <c r="F945" s="145"/>
      <c r="G945" s="145"/>
      <c r="H945" s="145"/>
      <c r="I945" s="145"/>
      <c r="J945" s="145"/>
      <c r="K945" s="43"/>
      <c r="L945" s="43"/>
      <c r="M945" s="43"/>
      <c r="N945" s="43"/>
      <c r="O945" s="43"/>
      <c r="P945" s="43"/>
      <c r="Q945" s="43"/>
      <c r="R945" s="43"/>
      <c r="S945" s="43"/>
      <c r="T945" s="43"/>
      <c r="U945" s="43"/>
      <c r="V945" s="43"/>
      <c r="W945" s="43"/>
      <c r="X945" s="43"/>
      <c r="Y945" s="43"/>
      <c r="Z945" s="43"/>
      <c r="AA945" s="43"/>
      <c r="AB945" s="43"/>
      <c r="AC945" s="43"/>
      <c r="AD945" s="43"/>
      <c r="AE945" s="43"/>
      <c r="AF945" s="43"/>
      <c r="AG945" s="43"/>
      <c r="AH945" s="43"/>
      <c r="AI945" s="43"/>
      <c r="AJ945" s="43"/>
      <c r="AK945" s="43"/>
      <c r="AL945" s="43"/>
      <c r="AM945" s="43"/>
      <c r="AN945" s="43"/>
      <c r="AO945" s="43"/>
      <c r="AP945" s="43"/>
      <c r="AQ945" s="43"/>
      <c r="AR945" s="43"/>
      <c r="AS945" s="43"/>
      <c r="AT945" s="43"/>
    </row>
    <row r="946" spans="1:46" ht="12.75" customHeight="1" x14ac:dyDescent="0.2">
      <c r="A946" s="43"/>
      <c r="B946" s="43"/>
      <c r="C946" s="43"/>
      <c r="D946" s="107"/>
      <c r="E946" s="145"/>
      <c r="F946" s="145"/>
      <c r="G946" s="145"/>
      <c r="H946" s="145"/>
      <c r="I946" s="145"/>
      <c r="J946" s="145"/>
      <c r="K946" s="43"/>
      <c r="L946" s="43"/>
      <c r="M946" s="43"/>
      <c r="N946" s="43"/>
      <c r="O946" s="43"/>
      <c r="P946" s="43"/>
      <c r="Q946" s="43"/>
      <c r="R946" s="43"/>
      <c r="S946" s="43"/>
      <c r="T946" s="43"/>
      <c r="U946" s="43"/>
      <c r="V946" s="43"/>
      <c r="W946" s="43"/>
      <c r="X946" s="43"/>
      <c r="Y946" s="43"/>
      <c r="Z946" s="43"/>
      <c r="AA946" s="43"/>
      <c r="AB946" s="43"/>
      <c r="AC946" s="43"/>
      <c r="AD946" s="43"/>
      <c r="AE946" s="43"/>
      <c r="AF946" s="43"/>
      <c r="AG946" s="43"/>
      <c r="AH946" s="43"/>
      <c r="AI946" s="43"/>
      <c r="AJ946" s="43"/>
      <c r="AK946" s="43"/>
      <c r="AL946" s="43"/>
      <c r="AM946" s="43"/>
      <c r="AN946" s="43"/>
      <c r="AO946" s="43"/>
      <c r="AP946" s="43"/>
      <c r="AQ946" s="43"/>
      <c r="AR946" s="43"/>
      <c r="AS946" s="43"/>
      <c r="AT946" s="43"/>
    </row>
    <row r="947" spans="1:46" ht="12.75" customHeight="1" x14ac:dyDescent="0.2">
      <c r="A947" s="43"/>
      <c r="B947" s="43"/>
      <c r="C947" s="43"/>
      <c r="D947" s="107"/>
      <c r="E947" s="145"/>
      <c r="F947" s="145"/>
      <c r="G947" s="145"/>
      <c r="H947" s="145"/>
      <c r="I947" s="145"/>
      <c r="J947" s="145"/>
      <c r="K947" s="43"/>
      <c r="L947" s="43"/>
      <c r="M947" s="43"/>
      <c r="N947" s="43"/>
      <c r="O947" s="43"/>
      <c r="P947" s="43"/>
      <c r="Q947" s="43"/>
      <c r="R947" s="43"/>
      <c r="S947" s="43"/>
      <c r="T947" s="43"/>
      <c r="U947" s="43"/>
      <c r="V947" s="43"/>
      <c r="W947" s="43"/>
      <c r="X947" s="43"/>
      <c r="Y947" s="43"/>
      <c r="Z947" s="43"/>
      <c r="AA947" s="43"/>
      <c r="AB947" s="43"/>
      <c r="AC947" s="43"/>
      <c r="AD947" s="43"/>
      <c r="AE947" s="43"/>
      <c r="AF947" s="43"/>
      <c r="AG947" s="43"/>
      <c r="AH947" s="43"/>
      <c r="AI947" s="43"/>
      <c r="AJ947" s="43"/>
      <c r="AK947" s="43"/>
      <c r="AL947" s="43"/>
      <c r="AM947" s="43"/>
      <c r="AN947" s="43"/>
      <c r="AO947" s="43"/>
      <c r="AP947" s="43"/>
      <c r="AQ947" s="43"/>
      <c r="AR947" s="43"/>
      <c r="AS947" s="43"/>
      <c r="AT947" s="43"/>
    </row>
    <row r="948" spans="1:46" ht="12.75" customHeight="1" x14ac:dyDescent="0.2">
      <c r="A948" s="43"/>
      <c r="B948" s="43"/>
      <c r="C948" s="43"/>
      <c r="D948" s="107"/>
      <c r="E948" s="145"/>
      <c r="F948" s="145"/>
      <c r="G948" s="145"/>
      <c r="H948" s="145"/>
      <c r="I948" s="145"/>
      <c r="J948" s="145"/>
      <c r="K948" s="43"/>
      <c r="L948" s="43"/>
      <c r="M948" s="43"/>
      <c r="N948" s="43"/>
      <c r="O948" s="43"/>
      <c r="P948" s="43"/>
      <c r="Q948" s="43"/>
      <c r="R948" s="43"/>
      <c r="S948" s="43"/>
      <c r="T948" s="43"/>
      <c r="U948" s="43"/>
      <c r="V948" s="43"/>
      <c r="W948" s="43"/>
      <c r="X948" s="43"/>
      <c r="Y948" s="43"/>
      <c r="Z948" s="43"/>
      <c r="AA948" s="43"/>
      <c r="AB948" s="43"/>
      <c r="AC948" s="43"/>
      <c r="AD948" s="43"/>
      <c r="AE948" s="43"/>
      <c r="AF948" s="43"/>
      <c r="AG948" s="43"/>
      <c r="AH948" s="43"/>
      <c r="AI948" s="43"/>
      <c r="AJ948" s="43"/>
      <c r="AK948" s="43"/>
      <c r="AL948" s="43"/>
      <c r="AM948" s="43"/>
      <c r="AN948" s="43"/>
      <c r="AO948" s="43"/>
      <c r="AP948" s="43"/>
      <c r="AQ948" s="43"/>
      <c r="AR948" s="43"/>
      <c r="AS948" s="43"/>
      <c r="AT948" s="43"/>
    </row>
    <row r="949" spans="1:46" ht="12.75" customHeight="1" x14ac:dyDescent="0.2">
      <c r="A949" s="43"/>
      <c r="B949" s="43"/>
      <c r="C949" s="43"/>
      <c r="D949" s="107"/>
      <c r="E949" s="145"/>
      <c r="F949" s="145"/>
      <c r="G949" s="145"/>
      <c r="H949" s="145"/>
      <c r="I949" s="145"/>
      <c r="J949" s="145"/>
      <c r="K949" s="43"/>
      <c r="L949" s="43"/>
      <c r="M949" s="43"/>
      <c r="N949" s="43"/>
      <c r="O949" s="43"/>
      <c r="P949" s="43"/>
      <c r="Q949" s="43"/>
      <c r="R949" s="43"/>
      <c r="S949" s="43"/>
      <c r="T949" s="43"/>
      <c r="U949" s="43"/>
      <c r="V949" s="43"/>
      <c r="W949" s="43"/>
      <c r="X949" s="43"/>
      <c r="Y949" s="43"/>
      <c r="Z949" s="43"/>
      <c r="AA949" s="43"/>
      <c r="AB949" s="43"/>
      <c r="AC949" s="43"/>
      <c r="AD949" s="43"/>
      <c r="AE949" s="43"/>
      <c r="AF949" s="43"/>
      <c r="AG949" s="43"/>
      <c r="AH949" s="43"/>
      <c r="AI949" s="43"/>
      <c r="AJ949" s="43"/>
      <c r="AK949" s="43"/>
      <c r="AL949" s="43"/>
      <c r="AM949" s="43"/>
      <c r="AN949" s="43"/>
      <c r="AO949" s="43"/>
      <c r="AP949" s="43"/>
      <c r="AQ949" s="43"/>
      <c r="AR949" s="43"/>
      <c r="AS949" s="43"/>
      <c r="AT949" s="43"/>
    </row>
    <row r="950" spans="1:46" ht="12.75" customHeight="1" x14ac:dyDescent="0.2">
      <c r="A950" s="43"/>
      <c r="B950" s="43"/>
      <c r="C950" s="43"/>
      <c r="D950" s="107"/>
      <c r="E950" s="145"/>
      <c r="F950" s="145"/>
      <c r="G950" s="145"/>
      <c r="H950" s="145"/>
      <c r="I950" s="145"/>
      <c r="J950" s="145"/>
      <c r="K950" s="43"/>
      <c r="L950" s="43"/>
      <c r="M950" s="43"/>
      <c r="N950" s="43"/>
      <c r="O950" s="43"/>
      <c r="P950" s="43"/>
      <c r="Q950" s="43"/>
      <c r="R950" s="43"/>
      <c r="S950" s="43"/>
      <c r="T950" s="43"/>
      <c r="U950" s="43"/>
      <c r="V950" s="43"/>
      <c r="W950" s="43"/>
      <c r="X950" s="43"/>
      <c r="Y950" s="43"/>
      <c r="Z950" s="43"/>
      <c r="AA950" s="43"/>
      <c r="AB950" s="43"/>
      <c r="AC950" s="43"/>
      <c r="AD950" s="43"/>
      <c r="AE950" s="43"/>
      <c r="AF950" s="43"/>
      <c r="AG950" s="43"/>
      <c r="AH950" s="43"/>
      <c r="AI950" s="43"/>
      <c r="AJ950" s="43"/>
      <c r="AK950" s="43"/>
      <c r="AL950" s="43"/>
      <c r="AM950" s="43"/>
      <c r="AN950" s="43"/>
      <c r="AO950" s="43"/>
      <c r="AP950" s="43"/>
      <c r="AQ950" s="43"/>
      <c r="AR950" s="43"/>
      <c r="AS950" s="43"/>
      <c r="AT950" s="43"/>
    </row>
    <row r="951" spans="1:46" ht="12.75" customHeight="1" x14ac:dyDescent="0.2">
      <c r="A951" s="43"/>
      <c r="B951" s="43"/>
      <c r="C951" s="43"/>
      <c r="D951" s="107"/>
      <c r="E951" s="145"/>
      <c r="F951" s="145"/>
      <c r="G951" s="145"/>
      <c r="H951" s="145"/>
      <c r="I951" s="145"/>
      <c r="J951" s="145"/>
      <c r="K951" s="43"/>
      <c r="L951" s="43"/>
      <c r="M951" s="43"/>
      <c r="N951" s="43"/>
      <c r="O951" s="43"/>
      <c r="P951" s="43"/>
      <c r="Q951" s="43"/>
      <c r="R951" s="43"/>
      <c r="S951" s="43"/>
      <c r="T951" s="43"/>
      <c r="U951" s="43"/>
      <c r="V951" s="43"/>
      <c r="W951" s="43"/>
      <c r="X951" s="43"/>
      <c r="Y951" s="43"/>
      <c r="Z951" s="43"/>
      <c r="AA951" s="43"/>
      <c r="AB951" s="43"/>
      <c r="AC951" s="43"/>
      <c r="AD951" s="43"/>
      <c r="AE951" s="43"/>
      <c r="AF951" s="43"/>
      <c r="AG951" s="43"/>
      <c r="AH951" s="43"/>
      <c r="AI951" s="43"/>
      <c r="AJ951" s="43"/>
      <c r="AK951" s="43"/>
      <c r="AL951" s="43"/>
      <c r="AM951" s="43"/>
      <c r="AN951" s="43"/>
      <c r="AO951" s="43"/>
      <c r="AP951" s="43"/>
      <c r="AQ951" s="43"/>
      <c r="AR951" s="43"/>
      <c r="AS951" s="43"/>
      <c r="AT951" s="43"/>
    </row>
    <row r="952" spans="1:46" ht="12.75" customHeight="1" x14ac:dyDescent="0.2">
      <c r="A952" s="43"/>
      <c r="B952" s="43"/>
      <c r="C952" s="43"/>
      <c r="D952" s="107"/>
      <c r="E952" s="145"/>
      <c r="F952" s="145"/>
      <c r="G952" s="145"/>
      <c r="H952" s="145"/>
      <c r="I952" s="145"/>
      <c r="J952" s="145"/>
      <c r="K952" s="43"/>
      <c r="L952" s="43"/>
      <c r="M952" s="43"/>
      <c r="N952" s="43"/>
      <c r="O952" s="43"/>
      <c r="P952" s="43"/>
      <c r="Q952" s="43"/>
      <c r="R952" s="43"/>
      <c r="S952" s="43"/>
      <c r="T952" s="43"/>
      <c r="U952" s="43"/>
      <c r="V952" s="43"/>
      <c r="W952" s="43"/>
      <c r="X952" s="43"/>
      <c r="Y952" s="43"/>
      <c r="Z952" s="43"/>
      <c r="AA952" s="43"/>
      <c r="AB952" s="43"/>
      <c r="AC952" s="43"/>
      <c r="AD952" s="43"/>
      <c r="AE952" s="43"/>
      <c r="AF952" s="43"/>
      <c r="AG952" s="43"/>
      <c r="AH952" s="43"/>
      <c r="AI952" s="43"/>
      <c r="AJ952" s="43"/>
      <c r="AK952" s="43"/>
      <c r="AL952" s="43"/>
      <c r="AM952" s="43"/>
      <c r="AN952" s="43"/>
      <c r="AO952" s="43"/>
      <c r="AP952" s="43"/>
      <c r="AQ952" s="43"/>
      <c r="AR952" s="43"/>
      <c r="AS952" s="43"/>
      <c r="AT952" s="43"/>
    </row>
    <row r="953" spans="1:46" ht="12.75" customHeight="1" x14ac:dyDescent="0.2">
      <c r="A953" s="43"/>
      <c r="B953" s="43"/>
      <c r="C953" s="43"/>
      <c r="D953" s="107"/>
      <c r="E953" s="145"/>
      <c r="F953" s="145"/>
      <c r="G953" s="145"/>
      <c r="H953" s="145"/>
      <c r="I953" s="145"/>
      <c r="J953" s="145"/>
      <c r="K953" s="43"/>
      <c r="L953" s="43"/>
      <c r="M953" s="43"/>
      <c r="N953" s="43"/>
      <c r="O953" s="43"/>
      <c r="P953" s="43"/>
      <c r="Q953" s="43"/>
      <c r="R953" s="43"/>
      <c r="S953" s="43"/>
      <c r="T953" s="43"/>
      <c r="U953" s="43"/>
      <c r="V953" s="43"/>
      <c r="W953" s="43"/>
      <c r="X953" s="43"/>
      <c r="Y953" s="43"/>
      <c r="Z953" s="43"/>
      <c r="AA953" s="43"/>
      <c r="AB953" s="43"/>
      <c r="AC953" s="43"/>
      <c r="AD953" s="43"/>
      <c r="AE953" s="43"/>
      <c r="AF953" s="43"/>
      <c r="AG953" s="43"/>
      <c r="AH953" s="43"/>
      <c r="AI953" s="43"/>
      <c r="AJ953" s="43"/>
      <c r="AK953" s="43"/>
      <c r="AL953" s="43"/>
      <c r="AM953" s="43"/>
      <c r="AN953" s="43"/>
      <c r="AO953" s="43"/>
      <c r="AP953" s="43"/>
      <c r="AQ953" s="43"/>
      <c r="AR953" s="43"/>
      <c r="AS953" s="43"/>
      <c r="AT953" s="43"/>
    </row>
    <row r="954" spans="1:46" ht="12.75" customHeight="1" x14ac:dyDescent="0.2">
      <c r="A954" s="43"/>
      <c r="B954" s="43"/>
      <c r="C954" s="43"/>
      <c r="D954" s="107"/>
      <c r="E954" s="145"/>
      <c r="F954" s="145"/>
      <c r="G954" s="145"/>
      <c r="H954" s="145"/>
      <c r="I954" s="145"/>
      <c r="J954" s="145"/>
      <c r="K954" s="43"/>
      <c r="L954" s="43"/>
      <c r="M954" s="43"/>
      <c r="N954" s="43"/>
      <c r="O954" s="43"/>
      <c r="P954" s="43"/>
      <c r="Q954" s="43"/>
      <c r="R954" s="43"/>
      <c r="S954" s="43"/>
      <c r="T954" s="43"/>
      <c r="U954" s="43"/>
      <c r="V954" s="43"/>
      <c r="W954" s="43"/>
      <c r="X954" s="43"/>
      <c r="Y954" s="43"/>
      <c r="Z954" s="43"/>
      <c r="AA954" s="43"/>
      <c r="AB954" s="43"/>
      <c r="AC954" s="43"/>
      <c r="AD954" s="43"/>
      <c r="AE954" s="43"/>
      <c r="AF954" s="43"/>
      <c r="AG954" s="43"/>
      <c r="AH954" s="43"/>
      <c r="AI954" s="43"/>
      <c r="AJ954" s="43"/>
      <c r="AK954" s="43"/>
      <c r="AL954" s="43"/>
      <c r="AM954" s="43"/>
      <c r="AN954" s="43"/>
      <c r="AO954" s="43"/>
      <c r="AP954" s="43"/>
      <c r="AQ954" s="43"/>
      <c r="AR954" s="43"/>
      <c r="AS954" s="43"/>
      <c r="AT954" s="43"/>
    </row>
    <row r="955" spans="1:46" ht="12.75" customHeight="1" x14ac:dyDescent="0.2">
      <c r="A955" s="43"/>
      <c r="B955" s="43"/>
      <c r="C955" s="43"/>
      <c r="D955" s="107"/>
      <c r="E955" s="145"/>
      <c r="F955" s="145"/>
      <c r="G955" s="145"/>
      <c r="H955" s="145"/>
      <c r="I955" s="145"/>
      <c r="J955" s="145"/>
      <c r="K955" s="43"/>
      <c r="L955" s="43"/>
      <c r="M955" s="43"/>
      <c r="N955" s="43"/>
      <c r="O955" s="43"/>
      <c r="P955" s="43"/>
      <c r="Q955" s="43"/>
      <c r="R955" s="43"/>
      <c r="S955" s="43"/>
      <c r="T955" s="43"/>
      <c r="U955" s="43"/>
      <c r="V955" s="43"/>
      <c r="W955" s="43"/>
      <c r="X955" s="43"/>
      <c r="Y955" s="43"/>
      <c r="Z955" s="43"/>
      <c r="AA955" s="43"/>
      <c r="AB955" s="43"/>
      <c r="AC955" s="43"/>
      <c r="AD955" s="43"/>
      <c r="AE955" s="43"/>
      <c r="AF955" s="43"/>
      <c r="AG955" s="43"/>
      <c r="AH955" s="43"/>
      <c r="AI955" s="43"/>
      <c r="AJ955" s="43"/>
      <c r="AK955" s="43"/>
      <c r="AL955" s="43"/>
      <c r="AM955" s="43"/>
      <c r="AN955" s="43"/>
      <c r="AO955" s="43"/>
      <c r="AP955" s="43"/>
      <c r="AQ955" s="43"/>
      <c r="AR955" s="43"/>
      <c r="AS955" s="43"/>
      <c r="AT955" s="43"/>
    </row>
    <row r="956" spans="1:46" ht="12.75" customHeight="1" x14ac:dyDescent="0.2">
      <c r="A956" s="43"/>
      <c r="B956" s="43"/>
      <c r="C956" s="43"/>
      <c r="D956" s="107"/>
      <c r="E956" s="145"/>
      <c r="F956" s="145"/>
      <c r="G956" s="145"/>
      <c r="H956" s="145"/>
      <c r="I956" s="145"/>
      <c r="J956" s="145"/>
      <c r="K956" s="43"/>
      <c r="L956" s="43"/>
      <c r="M956" s="43"/>
      <c r="N956" s="43"/>
      <c r="O956" s="43"/>
      <c r="P956" s="43"/>
      <c r="Q956" s="43"/>
      <c r="R956" s="43"/>
      <c r="S956" s="43"/>
      <c r="T956" s="43"/>
      <c r="U956" s="43"/>
      <c r="V956" s="43"/>
      <c r="W956" s="43"/>
      <c r="X956" s="43"/>
      <c r="Y956" s="43"/>
      <c r="Z956" s="43"/>
      <c r="AA956" s="43"/>
      <c r="AB956" s="43"/>
      <c r="AC956" s="43"/>
      <c r="AD956" s="43"/>
      <c r="AE956" s="43"/>
      <c r="AF956" s="43"/>
      <c r="AG956" s="43"/>
      <c r="AH956" s="43"/>
      <c r="AI956" s="43"/>
      <c r="AJ956" s="43"/>
      <c r="AK956" s="43"/>
      <c r="AL956" s="43"/>
      <c r="AM956" s="43"/>
      <c r="AN956" s="43"/>
      <c r="AO956" s="43"/>
      <c r="AP956" s="43"/>
      <c r="AQ956" s="43"/>
      <c r="AR956" s="43"/>
      <c r="AS956" s="43"/>
      <c r="AT956" s="43"/>
    </row>
    <row r="957" spans="1:46" ht="12.75" customHeight="1" x14ac:dyDescent="0.2">
      <c r="A957" s="43"/>
      <c r="B957" s="43"/>
      <c r="C957" s="43"/>
      <c r="D957" s="107"/>
      <c r="E957" s="145"/>
      <c r="F957" s="145"/>
      <c r="G957" s="145"/>
      <c r="H957" s="145"/>
      <c r="I957" s="145"/>
      <c r="J957" s="145"/>
      <c r="K957" s="43"/>
      <c r="L957" s="43"/>
      <c r="M957" s="43"/>
      <c r="N957" s="43"/>
      <c r="O957" s="43"/>
      <c r="P957" s="43"/>
      <c r="Q957" s="43"/>
      <c r="R957" s="43"/>
      <c r="S957" s="43"/>
      <c r="T957" s="43"/>
      <c r="U957" s="43"/>
      <c r="V957" s="43"/>
      <c r="W957" s="43"/>
      <c r="X957" s="43"/>
      <c r="Y957" s="43"/>
      <c r="Z957" s="43"/>
      <c r="AA957" s="43"/>
      <c r="AB957" s="43"/>
      <c r="AC957" s="43"/>
      <c r="AD957" s="43"/>
      <c r="AE957" s="43"/>
      <c r="AF957" s="43"/>
      <c r="AG957" s="43"/>
      <c r="AH957" s="43"/>
      <c r="AI957" s="43"/>
      <c r="AJ957" s="43"/>
      <c r="AK957" s="43"/>
      <c r="AL957" s="43"/>
      <c r="AM957" s="43"/>
      <c r="AN957" s="43"/>
      <c r="AO957" s="43"/>
      <c r="AP957" s="43"/>
      <c r="AQ957" s="43"/>
      <c r="AR957" s="43"/>
      <c r="AS957" s="43"/>
      <c r="AT957" s="43"/>
    </row>
    <row r="958" spans="1:46" ht="12.75" customHeight="1" x14ac:dyDescent="0.2">
      <c r="A958" s="43"/>
      <c r="B958" s="43"/>
      <c r="C958" s="43"/>
      <c r="D958" s="107"/>
      <c r="E958" s="145"/>
      <c r="F958" s="145"/>
      <c r="G958" s="145"/>
      <c r="H958" s="145"/>
      <c r="I958" s="145"/>
      <c r="J958" s="145"/>
      <c r="K958" s="43"/>
      <c r="L958" s="43"/>
      <c r="M958" s="43"/>
      <c r="N958" s="43"/>
      <c r="O958" s="43"/>
      <c r="P958" s="43"/>
      <c r="Q958" s="43"/>
      <c r="R958" s="43"/>
      <c r="S958" s="43"/>
      <c r="T958" s="43"/>
      <c r="U958" s="43"/>
      <c r="V958" s="43"/>
      <c r="W958" s="43"/>
      <c r="X958" s="43"/>
      <c r="Y958" s="43"/>
      <c r="Z958" s="43"/>
      <c r="AA958" s="43"/>
      <c r="AB958" s="43"/>
      <c r="AC958" s="43"/>
      <c r="AD958" s="43"/>
      <c r="AE958" s="43"/>
      <c r="AF958" s="43"/>
      <c r="AG958" s="43"/>
      <c r="AH958" s="43"/>
      <c r="AI958" s="43"/>
      <c r="AJ958" s="43"/>
      <c r="AK958" s="43"/>
      <c r="AL958" s="43"/>
      <c r="AM958" s="43"/>
      <c r="AN958" s="43"/>
      <c r="AO958" s="43"/>
      <c r="AP958" s="43"/>
      <c r="AQ958" s="43"/>
      <c r="AR958" s="43"/>
      <c r="AS958" s="43"/>
      <c r="AT958" s="43"/>
    </row>
    <row r="959" spans="1:46" ht="12.75" customHeight="1" x14ac:dyDescent="0.2">
      <c r="A959" s="43"/>
      <c r="B959" s="43"/>
      <c r="C959" s="43"/>
      <c r="D959" s="107"/>
      <c r="E959" s="145"/>
      <c r="F959" s="145"/>
      <c r="G959" s="145"/>
      <c r="H959" s="145"/>
      <c r="I959" s="145"/>
      <c r="J959" s="145"/>
      <c r="K959" s="43"/>
      <c r="L959" s="43"/>
      <c r="M959" s="43"/>
      <c r="N959" s="43"/>
      <c r="O959" s="43"/>
      <c r="P959" s="43"/>
      <c r="Q959" s="43"/>
      <c r="R959" s="43"/>
      <c r="S959" s="43"/>
      <c r="T959" s="43"/>
      <c r="U959" s="43"/>
      <c r="V959" s="43"/>
      <c r="W959" s="43"/>
      <c r="X959" s="43"/>
      <c r="Y959" s="43"/>
      <c r="Z959" s="43"/>
      <c r="AA959" s="43"/>
      <c r="AB959" s="43"/>
      <c r="AC959" s="43"/>
      <c r="AD959" s="43"/>
      <c r="AE959" s="43"/>
      <c r="AF959" s="43"/>
      <c r="AG959" s="43"/>
      <c r="AH959" s="43"/>
      <c r="AI959" s="43"/>
      <c r="AJ959" s="43"/>
      <c r="AK959" s="43"/>
      <c r="AL959" s="43"/>
      <c r="AM959" s="43"/>
      <c r="AN959" s="43"/>
      <c r="AO959" s="43"/>
      <c r="AP959" s="43"/>
      <c r="AQ959" s="43"/>
      <c r="AR959" s="43"/>
      <c r="AS959" s="43"/>
      <c r="AT959" s="43"/>
    </row>
    <row r="960" spans="1:46" ht="12.75" customHeight="1" x14ac:dyDescent="0.2">
      <c r="A960" s="43"/>
      <c r="B960" s="43"/>
      <c r="C960" s="43"/>
      <c r="D960" s="107"/>
      <c r="E960" s="145"/>
      <c r="F960" s="145"/>
      <c r="G960" s="145"/>
      <c r="H960" s="145"/>
      <c r="I960" s="145"/>
      <c r="J960" s="145"/>
      <c r="K960" s="43"/>
      <c r="L960" s="43"/>
      <c r="M960" s="43"/>
      <c r="N960" s="43"/>
      <c r="O960" s="43"/>
      <c r="P960" s="43"/>
      <c r="Q960" s="43"/>
      <c r="R960" s="43"/>
      <c r="S960" s="43"/>
      <c r="T960" s="43"/>
      <c r="U960" s="43"/>
      <c r="V960" s="43"/>
      <c r="W960" s="43"/>
      <c r="X960" s="43"/>
      <c r="Y960" s="43"/>
      <c r="Z960" s="43"/>
      <c r="AA960" s="43"/>
      <c r="AB960" s="43"/>
      <c r="AC960" s="43"/>
      <c r="AD960" s="43"/>
      <c r="AE960" s="43"/>
      <c r="AF960" s="43"/>
      <c r="AG960" s="43"/>
      <c r="AH960" s="43"/>
      <c r="AI960" s="43"/>
      <c r="AJ960" s="43"/>
      <c r="AK960" s="43"/>
      <c r="AL960" s="43"/>
      <c r="AM960" s="43"/>
      <c r="AN960" s="43"/>
      <c r="AO960" s="43"/>
      <c r="AP960" s="43"/>
      <c r="AQ960" s="43"/>
      <c r="AR960" s="43"/>
      <c r="AS960" s="43"/>
      <c r="AT960" s="43"/>
    </row>
    <row r="961" spans="1:46" ht="12.75" customHeight="1" x14ac:dyDescent="0.2">
      <c r="A961" s="43"/>
      <c r="B961" s="43"/>
      <c r="C961" s="43"/>
      <c r="D961" s="107"/>
      <c r="E961" s="145"/>
      <c r="F961" s="145"/>
      <c r="G961" s="145"/>
      <c r="H961" s="145"/>
      <c r="I961" s="145"/>
      <c r="J961" s="145"/>
      <c r="K961" s="43"/>
      <c r="L961" s="43"/>
      <c r="M961" s="43"/>
      <c r="N961" s="43"/>
      <c r="O961" s="43"/>
      <c r="P961" s="43"/>
      <c r="Q961" s="43"/>
      <c r="R961" s="43"/>
      <c r="S961" s="43"/>
      <c r="T961" s="43"/>
      <c r="U961" s="43"/>
      <c r="V961" s="43"/>
      <c r="W961" s="43"/>
      <c r="X961" s="43"/>
      <c r="Y961" s="43"/>
      <c r="Z961" s="43"/>
      <c r="AA961" s="43"/>
      <c r="AB961" s="43"/>
      <c r="AC961" s="43"/>
      <c r="AD961" s="43"/>
      <c r="AE961" s="43"/>
      <c r="AF961" s="43"/>
      <c r="AG961" s="43"/>
      <c r="AH961" s="43"/>
      <c r="AI961" s="43"/>
      <c r="AJ961" s="43"/>
      <c r="AK961" s="43"/>
      <c r="AL961" s="43"/>
      <c r="AM961" s="43"/>
      <c r="AN961" s="43"/>
      <c r="AO961" s="43"/>
      <c r="AP961" s="43"/>
      <c r="AQ961" s="43"/>
      <c r="AR961" s="43"/>
      <c r="AS961" s="43"/>
      <c r="AT961" s="43"/>
    </row>
    <row r="962" spans="1:46" ht="12.75" customHeight="1" x14ac:dyDescent="0.2">
      <c r="A962" s="43"/>
      <c r="B962" s="43"/>
      <c r="C962" s="43"/>
      <c r="D962" s="107"/>
      <c r="E962" s="145"/>
      <c r="F962" s="145"/>
      <c r="G962" s="145"/>
      <c r="H962" s="145"/>
      <c r="I962" s="145"/>
      <c r="J962" s="145"/>
      <c r="K962" s="43"/>
      <c r="L962" s="43"/>
      <c r="M962" s="43"/>
      <c r="N962" s="43"/>
      <c r="O962" s="43"/>
      <c r="P962" s="43"/>
      <c r="Q962" s="43"/>
      <c r="R962" s="43"/>
      <c r="S962" s="43"/>
      <c r="T962" s="43"/>
      <c r="U962" s="43"/>
      <c r="V962" s="43"/>
      <c r="W962" s="43"/>
      <c r="X962" s="43"/>
      <c r="Y962" s="43"/>
      <c r="Z962" s="43"/>
      <c r="AA962" s="43"/>
      <c r="AB962" s="43"/>
      <c r="AC962" s="43"/>
      <c r="AD962" s="43"/>
      <c r="AE962" s="43"/>
      <c r="AF962" s="43"/>
      <c r="AG962" s="43"/>
      <c r="AH962" s="43"/>
      <c r="AI962" s="43"/>
      <c r="AJ962" s="43"/>
      <c r="AK962" s="43"/>
      <c r="AL962" s="43"/>
      <c r="AM962" s="43"/>
      <c r="AN962" s="43"/>
      <c r="AO962" s="43"/>
      <c r="AP962" s="43"/>
      <c r="AQ962" s="43"/>
      <c r="AR962" s="43"/>
      <c r="AS962" s="43"/>
      <c r="AT962" s="43"/>
    </row>
    <row r="963" spans="1:46" ht="12.75" customHeight="1" x14ac:dyDescent="0.2">
      <c r="A963" s="43"/>
      <c r="B963" s="43"/>
      <c r="C963" s="43"/>
      <c r="D963" s="107"/>
      <c r="E963" s="145"/>
      <c r="F963" s="145"/>
      <c r="G963" s="145"/>
      <c r="H963" s="145"/>
      <c r="I963" s="145"/>
      <c r="J963" s="145"/>
      <c r="K963" s="43"/>
      <c r="L963" s="43"/>
      <c r="M963" s="43"/>
      <c r="N963" s="43"/>
      <c r="O963" s="43"/>
      <c r="P963" s="43"/>
      <c r="Q963" s="43"/>
      <c r="R963" s="43"/>
      <c r="S963" s="43"/>
      <c r="T963" s="43"/>
      <c r="U963" s="43"/>
      <c r="V963" s="43"/>
      <c r="W963" s="43"/>
      <c r="X963" s="43"/>
      <c r="Y963" s="43"/>
      <c r="Z963" s="43"/>
      <c r="AA963" s="43"/>
      <c r="AB963" s="43"/>
      <c r="AC963" s="43"/>
      <c r="AD963" s="43"/>
      <c r="AE963" s="43"/>
      <c r="AF963" s="43"/>
      <c r="AG963" s="43"/>
      <c r="AH963" s="43"/>
      <c r="AI963" s="43"/>
      <c r="AJ963" s="43"/>
      <c r="AK963" s="43"/>
      <c r="AL963" s="43"/>
      <c r="AM963" s="43"/>
      <c r="AN963" s="43"/>
      <c r="AO963" s="43"/>
      <c r="AP963" s="43"/>
      <c r="AQ963" s="43"/>
      <c r="AR963" s="43"/>
      <c r="AS963" s="43"/>
      <c r="AT963" s="43"/>
    </row>
    <row r="964" spans="1:46" ht="12.75" customHeight="1" x14ac:dyDescent="0.2">
      <c r="A964" s="43"/>
      <c r="B964" s="43"/>
      <c r="C964" s="43"/>
      <c r="D964" s="107"/>
      <c r="E964" s="145"/>
      <c r="F964" s="145"/>
      <c r="G964" s="145"/>
      <c r="H964" s="145"/>
      <c r="I964" s="145"/>
      <c r="J964" s="145"/>
      <c r="K964" s="43"/>
      <c r="L964" s="43"/>
      <c r="M964" s="43"/>
      <c r="N964" s="43"/>
      <c r="O964" s="43"/>
      <c r="P964" s="43"/>
      <c r="Q964" s="43"/>
      <c r="R964" s="43"/>
      <c r="S964" s="43"/>
      <c r="T964" s="43"/>
      <c r="U964" s="43"/>
      <c r="V964" s="43"/>
      <c r="W964" s="43"/>
      <c r="X964" s="43"/>
      <c r="Y964" s="43"/>
      <c r="Z964" s="43"/>
      <c r="AA964" s="43"/>
      <c r="AB964" s="43"/>
      <c r="AC964" s="43"/>
      <c r="AD964" s="43"/>
      <c r="AE964" s="43"/>
      <c r="AF964" s="43"/>
      <c r="AG964" s="43"/>
      <c r="AH964" s="43"/>
      <c r="AI964" s="43"/>
      <c r="AJ964" s="43"/>
      <c r="AK964" s="43"/>
      <c r="AL964" s="43"/>
      <c r="AM964" s="43"/>
      <c r="AN964" s="43"/>
      <c r="AO964" s="43"/>
      <c r="AP964" s="43"/>
      <c r="AQ964" s="43"/>
      <c r="AR964" s="43"/>
      <c r="AS964" s="43"/>
      <c r="AT964" s="43"/>
    </row>
    <row r="965" spans="1:46" ht="12.75" customHeight="1" x14ac:dyDescent="0.2">
      <c r="A965" s="43"/>
      <c r="B965" s="43"/>
      <c r="C965" s="43"/>
      <c r="D965" s="107"/>
      <c r="E965" s="145"/>
      <c r="F965" s="145"/>
      <c r="G965" s="145"/>
      <c r="H965" s="145"/>
      <c r="I965" s="145"/>
      <c r="J965" s="145"/>
      <c r="K965" s="43"/>
      <c r="L965" s="43"/>
      <c r="M965" s="43"/>
      <c r="N965" s="43"/>
      <c r="O965" s="43"/>
      <c r="P965" s="43"/>
      <c r="Q965" s="43"/>
      <c r="R965" s="43"/>
      <c r="S965" s="43"/>
      <c r="T965" s="43"/>
      <c r="U965" s="43"/>
      <c r="V965" s="43"/>
      <c r="W965" s="43"/>
      <c r="X965" s="43"/>
      <c r="Y965" s="43"/>
      <c r="Z965" s="43"/>
      <c r="AA965" s="43"/>
      <c r="AB965" s="43"/>
      <c r="AC965" s="43"/>
      <c r="AD965" s="43"/>
      <c r="AE965" s="43"/>
      <c r="AF965" s="43"/>
      <c r="AG965" s="43"/>
      <c r="AH965" s="43"/>
      <c r="AI965" s="43"/>
      <c r="AJ965" s="43"/>
      <c r="AK965" s="43"/>
      <c r="AL965" s="43"/>
      <c r="AM965" s="43"/>
      <c r="AN965" s="43"/>
      <c r="AO965" s="43"/>
      <c r="AP965" s="43"/>
      <c r="AQ965" s="43"/>
      <c r="AR965" s="43"/>
      <c r="AS965" s="43"/>
      <c r="AT965" s="43"/>
    </row>
    <row r="966" spans="1:46" ht="12.75" customHeight="1" x14ac:dyDescent="0.2">
      <c r="A966" s="43"/>
      <c r="B966" s="43"/>
      <c r="C966" s="43"/>
      <c r="D966" s="107"/>
      <c r="E966" s="145"/>
      <c r="F966" s="145"/>
      <c r="G966" s="145"/>
      <c r="H966" s="145"/>
      <c r="I966" s="145"/>
      <c r="J966" s="145"/>
      <c r="K966" s="43"/>
      <c r="L966" s="43"/>
      <c r="M966" s="43"/>
      <c r="N966" s="43"/>
      <c r="O966" s="43"/>
      <c r="P966" s="43"/>
      <c r="Q966" s="43"/>
      <c r="R966" s="43"/>
      <c r="S966" s="43"/>
      <c r="T966" s="43"/>
      <c r="U966" s="43"/>
      <c r="V966" s="43"/>
      <c r="W966" s="43"/>
      <c r="X966" s="43"/>
      <c r="Y966" s="43"/>
      <c r="Z966" s="43"/>
      <c r="AA966" s="43"/>
      <c r="AB966" s="43"/>
      <c r="AC966" s="43"/>
      <c r="AD966" s="43"/>
      <c r="AE966" s="43"/>
      <c r="AF966" s="43"/>
      <c r="AG966" s="43"/>
      <c r="AH966" s="43"/>
      <c r="AI966" s="43"/>
      <c r="AJ966" s="43"/>
      <c r="AK966" s="43"/>
      <c r="AL966" s="43"/>
      <c r="AM966" s="43"/>
      <c r="AN966" s="43"/>
      <c r="AO966" s="43"/>
      <c r="AP966" s="43"/>
      <c r="AQ966" s="43"/>
      <c r="AR966" s="43"/>
      <c r="AS966" s="43"/>
      <c r="AT966" s="43"/>
    </row>
    <row r="967" spans="1:46" ht="12.75" customHeight="1" x14ac:dyDescent="0.2">
      <c r="A967" s="43"/>
      <c r="B967" s="43"/>
      <c r="C967" s="43"/>
      <c r="D967" s="107"/>
      <c r="E967" s="145"/>
      <c r="F967" s="145"/>
      <c r="G967" s="145"/>
      <c r="H967" s="145"/>
      <c r="I967" s="145"/>
      <c r="J967" s="145"/>
      <c r="K967" s="43"/>
      <c r="L967" s="43"/>
      <c r="M967" s="43"/>
      <c r="N967" s="43"/>
      <c r="O967" s="43"/>
      <c r="P967" s="43"/>
      <c r="Q967" s="43"/>
      <c r="R967" s="43"/>
      <c r="S967" s="43"/>
      <c r="T967" s="43"/>
      <c r="U967" s="43"/>
      <c r="V967" s="43"/>
      <c r="W967" s="43"/>
      <c r="X967" s="43"/>
      <c r="Y967" s="43"/>
      <c r="Z967" s="43"/>
      <c r="AA967" s="43"/>
      <c r="AB967" s="43"/>
      <c r="AC967" s="43"/>
      <c r="AD967" s="43"/>
      <c r="AE967" s="43"/>
      <c r="AF967" s="43"/>
      <c r="AG967" s="43"/>
      <c r="AH967" s="43"/>
      <c r="AI967" s="43"/>
      <c r="AJ967" s="43"/>
      <c r="AK967" s="43"/>
      <c r="AL967" s="43"/>
      <c r="AM967" s="43"/>
      <c r="AN967" s="43"/>
      <c r="AO967" s="43"/>
      <c r="AP967" s="43"/>
      <c r="AQ967" s="43"/>
      <c r="AR967" s="43"/>
      <c r="AS967" s="43"/>
      <c r="AT967" s="43"/>
    </row>
    <row r="968" spans="1:46" ht="12.75" customHeight="1" x14ac:dyDescent="0.2">
      <c r="A968" s="43"/>
      <c r="B968" s="43"/>
      <c r="C968" s="43"/>
      <c r="D968" s="107"/>
      <c r="E968" s="145"/>
      <c r="F968" s="145"/>
      <c r="G968" s="145"/>
      <c r="H968" s="145"/>
      <c r="I968" s="145"/>
      <c r="J968" s="145"/>
      <c r="K968" s="43"/>
      <c r="L968" s="43"/>
      <c r="M968" s="43"/>
      <c r="N968" s="43"/>
      <c r="O968" s="43"/>
      <c r="P968" s="43"/>
      <c r="Q968" s="43"/>
      <c r="R968" s="43"/>
      <c r="S968" s="43"/>
      <c r="T968" s="43"/>
      <c r="U968" s="43"/>
      <c r="V968" s="43"/>
      <c r="W968" s="43"/>
      <c r="X968" s="43"/>
      <c r="Y968" s="43"/>
      <c r="Z968" s="43"/>
      <c r="AA968" s="43"/>
      <c r="AB968" s="43"/>
      <c r="AC968" s="43"/>
      <c r="AD968" s="43"/>
      <c r="AE968" s="43"/>
      <c r="AF968" s="43"/>
      <c r="AG968" s="43"/>
      <c r="AH968" s="43"/>
      <c r="AI968" s="43"/>
      <c r="AJ968" s="43"/>
      <c r="AK968" s="43"/>
      <c r="AL968" s="43"/>
      <c r="AM968" s="43"/>
      <c r="AN968" s="43"/>
      <c r="AO968" s="43"/>
      <c r="AP968" s="43"/>
      <c r="AQ968" s="43"/>
      <c r="AR968" s="43"/>
      <c r="AS968" s="43"/>
      <c r="AT968" s="43"/>
    </row>
    <row r="969" spans="1:46" ht="12.75" customHeight="1" x14ac:dyDescent="0.2">
      <c r="A969" s="43"/>
      <c r="B969" s="43"/>
      <c r="C969" s="43"/>
      <c r="D969" s="107"/>
      <c r="E969" s="145"/>
      <c r="F969" s="145"/>
      <c r="G969" s="145"/>
      <c r="H969" s="145"/>
      <c r="I969" s="145"/>
      <c r="J969" s="145"/>
      <c r="K969" s="43"/>
      <c r="L969" s="43"/>
      <c r="M969" s="43"/>
      <c r="N969" s="43"/>
      <c r="O969" s="43"/>
      <c r="P969" s="43"/>
      <c r="Q969" s="43"/>
      <c r="R969" s="43"/>
      <c r="S969" s="43"/>
      <c r="T969" s="43"/>
      <c r="U969" s="43"/>
      <c r="V969" s="43"/>
      <c r="W969" s="43"/>
      <c r="X969" s="43"/>
      <c r="Y969" s="43"/>
      <c r="Z969" s="43"/>
      <c r="AA969" s="43"/>
      <c r="AB969" s="43"/>
      <c r="AC969" s="43"/>
      <c r="AD969" s="43"/>
      <c r="AE969" s="43"/>
      <c r="AF969" s="43"/>
      <c r="AG969" s="43"/>
      <c r="AH969" s="43"/>
      <c r="AI969" s="43"/>
      <c r="AJ969" s="43"/>
      <c r="AK969" s="43"/>
      <c r="AL969" s="43"/>
      <c r="AM969" s="43"/>
      <c r="AN969" s="43"/>
      <c r="AO969" s="43"/>
      <c r="AP969" s="43"/>
      <c r="AQ969" s="43"/>
      <c r="AR969" s="43"/>
      <c r="AS969" s="43"/>
      <c r="AT969" s="43"/>
    </row>
    <row r="970" spans="1:46" ht="12.75" customHeight="1" x14ac:dyDescent="0.2">
      <c r="A970" s="43"/>
      <c r="B970" s="43"/>
      <c r="C970" s="43"/>
      <c r="D970" s="107"/>
      <c r="E970" s="145"/>
      <c r="F970" s="145"/>
      <c r="G970" s="145"/>
      <c r="H970" s="145"/>
      <c r="I970" s="145"/>
      <c r="J970" s="145"/>
      <c r="K970" s="43"/>
      <c r="L970" s="43"/>
      <c r="M970" s="43"/>
      <c r="N970" s="43"/>
      <c r="O970" s="43"/>
      <c r="P970" s="43"/>
      <c r="Q970" s="43"/>
      <c r="R970" s="43"/>
      <c r="S970" s="43"/>
      <c r="T970" s="43"/>
      <c r="U970" s="43"/>
      <c r="V970" s="43"/>
      <c r="W970" s="43"/>
      <c r="X970" s="43"/>
      <c r="Y970" s="43"/>
      <c r="Z970" s="43"/>
      <c r="AA970" s="43"/>
      <c r="AB970" s="43"/>
      <c r="AC970" s="43"/>
      <c r="AD970" s="43"/>
      <c r="AE970" s="43"/>
      <c r="AF970" s="43"/>
      <c r="AG970" s="43"/>
      <c r="AH970" s="43"/>
      <c r="AI970" s="43"/>
      <c r="AJ970" s="43"/>
      <c r="AK970" s="43"/>
      <c r="AL970" s="43"/>
      <c r="AM970" s="43"/>
      <c r="AN970" s="43"/>
      <c r="AO970" s="43"/>
      <c r="AP970" s="43"/>
      <c r="AQ970" s="43"/>
      <c r="AR970" s="43"/>
      <c r="AS970" s="43"/>
      <c r="AT970" s="43"/>
    </row>
    <row r="971" spans="1:46" ht="12.75" customHeight="1" x14ac:dyDescent="0.2">
      <c r="A971" s="43"/>
      <c r="B971" s="43"/>
      <c r="C971" s="43"/>
      <c r="D971" s="107"/>
      <c r="E971" s="145"/>
      <c r="F971" s="145"/>
      <c r="G971" s="145"/>
      <c r="H971" s="145"/>
      <c r="I971" s="145"/>
      <c r="J971" s="145"/>
      <c r="K971" s="43"/>
      <c r="L971" s="43"/>
      <c r="M971" s="43"/>
      <c r="N971" s="43"/>
      <c r="O971" s="43"/>
      <c r="P971" s="43"/>
      <c r="Q971" s="43"/>
      <c r="R971" s="43"/>
      <c r="S971" s="43"/>
      <c r="T971" s="43"/>
      <c r="U971" s="43"/>
      <c r="V971" s="43"/>
      <c r="W971" s="43"/>
      <c r="X971" s="43"/>
      <c r="Y971" s="43"/>
      <c r="Z971" s="43"/>
      <c r="AA971" s="43"/>
      <c r="AB971" s="43"/>
      <c r="AC971" s="43"/>
      <c r="AD971" s="43"/>
      <c r="AE971" s="43"/>
      <c r="AF971" s="43"/>
      <c r="AG971" s="43"/>
      <c r="AH971" s="43"/>
      <c r="AI971" s="43"/>
      <c r="AJ971" s="43"/>
      <c r="AK971" s="43"/>
      <c r="AL971" s="43"/>
      <c r="AM971" s="43"/>
      <c r="AN971" s="43"/>
      <c r="AO971" s="43"/>
      <c r="AP971" s="43"/>
      <c r="AQ971" s="43"/>
      <c r="AR971" s="43"/>
      <c r="AS971" s="43"/>
      <c r="AT971" s="43"/>
    </row>
    <row r="972" spans="1:46" ht="12.75" customHeight="1" x14ac:dyDescent="0.2">
      <c r="A972" s="43"/>
      <c r="B972" s="43"/>
      <c r="C972" s="43"/>
      <c r="D972" s="107"/>
      <c r="E972" s="145"/>
      <c r="F972" s="145"/>
      <c r="G972" s="145"/>
      <c r="H972" s="145"/>
      <c r="I972" s="145"/>
      <c r="J972" s="145"/>
      <c r="K972" s="43"/>
      <c r="L972" s="43"/>
      <c r="M972" s="43"/>
      <c r="N972" s="43"/>
      <c r="O972" s="43"/>
      <c r="P972" s="43"/>
      <c r="Q972" s="43"/>
      <c r="R972" s="43"/>
      <c r="S972" s="43"/>
      <c r="T972" s="43"/>
      <c r="U972" s="43"/>
      <c r="V972" s="43"/>
      <c r="W972" s="43"/>
      <c r="X972" s="43"/>
      <c r="Y972" s="43"/>
      <c r="Z972" s="43"/>
      <c r="AA972" s="43"/>
      <c r="AB972" s="43"/>
      <c r="AC972" s="43"/>
      <c r="AD972" s="43"/>
      <c r="AE972" s="43"/>
      <c r="AF972" s="43"/>
      <c r="AG972" s="43"/>
      <c r="AH972" s="43"/>
      <c r="AI972" s="43"/>
      <c r="AJ972" s="43"/>
      <c r="AK972" s="43"/>
      <c r="AL972" s="43"/>
      <c r="AM972" s="43"/>
      <c r="AN972" s="43"/>
      <c r="AO972" s="43"/>
      <c r="AP972" s="43"/>
      <c r="AQ972" s="43"/>
      <c r="AR972" s="43"/>
      <c r="AS972" s="43"/>
      <c r="AT972" s="43"/>
    </row>
    <row r="973" spans="1:46" ht="12.75" customHeight="1" x14ac:dyDescent="0.2">
      <c r="A973" s="43"/>
      <c r="B973" s="43"/>
      <c r="C973" s="43"/>
      <c r="D973" s="107"/>
      <c r="E973" s="145"/>
      <c r="F973" s="145"/>
      <c r="G973" s="145"/>
      <c r="H973" s="145"/>
      <c r="I973" s="145"/>
      <c r="J973" s="145"/>
      <c r="K973" s="43"/>
      <c r="L973" s="43"/>
      <c r="M973" s="43"/>
      <c r="N973" s="43"/>
      <c r="O973" s="43"/>
      <c r="P973" s="43"/>
      <c r="Q973" s="43"/>
      <c r="R973" s="43"/>
      <c r="S973" s="43"/>
      <c r="T973" s="43"/>
      <c r="U973" s="43"/>
      <c r="V973" s="43"/>
      <c r="W973" s="43"/>
      <c r="X973" s="43"/>
      <c r="Y973" s="43"/>
      <c r="Z973" s="43"/>
      <c r="AA973" s="43"/>
      <c r="AB973" s="43"/>
      <c r="AC973" s="43"/>
      <c r="AD973" s="43"/>
      <c r="AE973" s="43"/>
      <c r="AF973" s="43"/>
      <c r="AG973" s="43"/>
      <c r="AH973" s="43"/>
      <c r="AI973" s="43"/>
      <c r="AJ973" s="43"/>
      <c r="AK973" s="43"/>
      <c r="AL973" s="43"/>
      <c r="AM973" s="43"/>
      <c r="AN973" s="43"/>
      <c r="AO973" s="43"/>
      <c r="AP973" s="43"/>
      <c r="AQ973" s="43"/>
      <c r="AR973" s="43"/>
      <c r="AS973" s="43"/>
      <c r="AT973" s="43"/>
    </row>
    <row r="974" spans="1:46" ht="12.75" customHeight="1" x14ac:dyDescent="0.2">
      <c r="A974" s="43"/>
      <c r="B974" s="43"/>
      <c r="C974" s="43"/>
      <c r="D974" s="107"/>
      <c r="E974" s="145"/>
      <c r="F974" s="145"/>
      <c r="G974" s="145"/>
      <c r="H974" s="145"/>
      <c r="I974" s="145"/>
      <c r="J974" s="145"/>
      <c r="K974" s="43"/>
      <c r="L974" s="43"/>
      <c r="M974" s="43"/>
      <c r="N974" s="43"/>
      <c r="O974" s="43"/>
      <c r="P974" s="43"/>
      <c r="Q974" s="43"/>
      <c r="R974" s="43"/>
      <c r="S974" s="43"/>
      <c r="T974" s="43"/>
      <c r="U974" s="43"/>
      <c r="V974" s="43"/>
      <c r="W974" s="43"/>
      <c r="X974" s="43"/>
      <c r="Y974" s="43"/>
      <c r="Z974" s="43"/>
      <c r="AA974" s="43"/>
      <c r="AB974" s="43"/>
      <c r="AC974" s="43"/>
      <c r="AD974" s="43"/>
      <c r="AE974" s="43"/>
      <c r="AF974" s="43"/>
      <c r="AG974" s="43"/>
      <c r="AH974" s="43"/>
      <c r="AI974" s="43"/>
      <c r="AJ974" s="43"/>
      <c r="AK974" s="43"/>
      <c r="AL974" s="43"/>
      <c r="AM974" s="43"/>
      <c r="AN974" s="43"/>
      <c r="AO974" s="43"/>
      <c r="AP974" s="43"/>
      <c r="AQ974" s="43"/>
      <c r="AR974" s="43"/>
      <c r="AS974" s="43"/>
      <c r="AT974" s="43"/>
    </row>
    <row r="975" spans="1:46" ht="12.75" customHeight="1" x14ac:dyDescent="0.2">
      <c r="A975" s="43"/>
      <c r="B975" s="43"/>
      <c r="C975" s="43"/>
      <c r="D975" s="107"/>
      <c r="E975" s="145"/>
      <c r="F975" s="145"/>
      <c r="G975" s="145"/>
      <c r="H975" s="145"/>
      <c r="I975" s="145"/>
      <c r="J975" s="145"/>
      <c r="K975" s="43"/>
      <c r="L975" s="43"/>
      <c r="M975" s="43"/>
      <c r="N975" s="43"/>
      <c r="O975" s="43"/>
      <c r="P975" s="43"/>
      <c r="Q975" s="43"/>
      <c r="R975" s="43"/>
      <c r="S975" s="43"/>
      <c r="T975" s="43"/>
      <c r="U975" s="43"/>
      <c r="V975" s="43"/>
      <c r="W975" s="43"/>
      <c r="X975" s="43"/>
      <c r="Y975" s="43"/>
      <c r="Z975" s="43"/>
      <c r="AA975" s="43"/>
      <c r="AB975" s="43"/>
      <c r="AC975" s="43"/>
      <c r="AD975" s="43"/>
      <c r="AE975" s="43"/>
      <c r="AF975" s="43"/>
      <c r="AG975" s="43"/>
      <c r="AH975" s="43"/>
      <c r="AI975" s="43"/>
      <c r="AJ975" s="43"/>
      <c r="AK975" s="43"/>
      <c r="AL975" s="43"/>
      <c r="AM975" s="43"/>
      <c r="AN975" s="43"/>
      <c r="AO975" s="43"/>
      <c r="AP975" s="43"/>
      <c r="AQ975" s="43"/>
      <c r="AR975" s="43"/>
      <c r="AS975" s="43"/>
      <c r="AT975" s="43"/>
    </row>
    <row r="976" spans="1:46" ht="12.75" customHeight="1" x14ac:dyDescent="0.2">
      <c r="A976" s="43"/>
      <c r="B976" s="43"/>
      <c r="C976" s="43"/>
      <c r="D976" s="107"/>
      <c r="E976" s="145"/>
      <c r="F976" s="145"/>
      <c r="G976" s="145"/>
      <c r="H976" s="145"/>
      <c r="I976" s="145"/>
      <c r="J976" s="145"/>
      <c r="K976" s="43"/>
      <c r="L976" s="43"/>
      <c r="M976" s="43"/>
      <c r="N976" s="43"/>
      <c r="O976" s="43"/>
      <c r="P976" s="43"/>
      <c r="Q976" s="43"/>
      <c r="R976" s="43"/>
      <c r="S976" s="43"/>
      <c r="T976" s="43"/>
      <c r="U976" s="43"/>
      <c r="V976" s="43"/>
      <c r="W976" s="43"/>
      <c r="X976" s="43"/>
      <c r="Y976" s="43"/>
      <c r="Z976" s="43"/>
      <c r="AA976" s="43"/>
      <c r="AB976" s="43"/>
      <c r="AC976" s="43"/>
      <c r="AD976" s="43"/>
      <c r="AE976" s="43"/>
      <c r="AF976" s="43"/>
      <c r="AG976" s="43"/>
      <c r="AH976" s="43"/>
      <c r="AI976" s="43"/>
      <c r="AJ976" s="43"/>
      <c r="AK976" s="43"/>
      <c r="AL976" s="43"/>
      <c r="AM976" s="43"/>
      <c r="AN976" s="43"/>
      <c r="AO976" s="43"/>
      <c r="AP976" s="43"/>
      <c r="AQ976" s="43"/>
      <c r="AR976" s="43"/>
      <c r="AS976" s="43"/>
      <c r="AT976" s="43"/>
    </row>
    <row r="977" spans="1:46" ht="12.75" customHeight="1" x14ac:dyDescent="0.2">
      <c r="A977" s="43"/>
      <c r="B977" s="43"/>
      <c r="C977" s="43"/>
      <c r="D977" s="107"/>
      <c r="E977" s="145"/>
      <c r="F977" s="145"/>
      <c r="G977" s="145"/>
      <c r="H977" s="145"/>
      <c r="I977" s="145"/>
      <c r="J977" s="145"/>
      <c r="K977" s="43"/>
      <c r="L977" s="43"/>
      <c r="M977" s="43"/>
      <c r="N977" s="43"/>
      <c r="O977" s="43"/>
      <c r="P977" s="43"/>
      <c r="Q977" s="43"/>
      <c r="R977" s="43"/>
      <c r="S977" s="43"/>
      <c r="T977" s="43"/>
      <c r="U977" s="43"/>
      <c r="V977" s="43"/>
      <c r="W977" s="43"/>
      <c r="X977" s="43"/>
      <c r="Y977" s="43"/>
      <c r="Z977" s="43"/>
      <c r="AA977" s="43"/>
      <c r="AB977" s="43"/>
      <c r="AC977" s="43"/>
      <c r="AD977" s="43"/>
      <c r="AE977" s="43"/>
      <c r="AF977" s="43"/>
      <c r="AG977" s="43"/>
      <c r="AH977" s="43"/>
      <c r="AI977" s="43"/>
      <c r="AJ977" s="43"/>
      <c r="AK977" s="43"/>
      <c r="AL977" s="43"/>
      <c r="AM977" s="43"/>
      <c r="AN977" s="43"/>
      <c r="AO977" s="43"/>
      <c r="AP977" s="43"/>
      <c r="AQ977" s="43"/>
      <c r="AR977" s="43"/>
      <c r="AS977" s="43"/>
      <c r="AT977" s="43"/>
    </row>
    <row r="978" spans="1:46" ht="12.75" customHeight="1" x14ac:dyDescent="0.2">
      <c r="A978" s="43"/>
      <c r="B978" s="43"/>
      <c r="C978" s="43"/>
      <c r="D978" s="107"/>
      <c r="E978" s="145"/>
      <c r="F978" s="145"/>
      <c r="G978" s="145"/>
      <c r="H978" s="145"/>
      <c r="I978" s="145"/>
      <c r="J978" s="145"/>
      <c r="K978" s="43"/>
      <c r="L978" s="43"/>
      <c r="M978" s="43"/>
      <c r="N978" s="43"/>
      <c r="O978" s="43"/>
      <c r="P978" s="43"/>
      <c r="Q978" s="43"/>
      <c r="R978" s="43"/>
      <c r="S978" s="43"/>
      <c r="T978" s="43"/>
      <c r="U978" s="43"/>
      <c r="V978" s="43"/>
      <c r="W978" s="43"/>
      <c r="X978" s="43"/>
      <c r="Y978" s="43"/>
      <c r="Z978" s="43"/>
      <c r="AA978" s="43"/>
      <c r="AB978" s="43"/>
      <c r="AC978" s="43"/>
      <c r="AD978" s="43"/>
      <c r="AE978" s="43"/>
      <c r="AF978" s="43"/>
      <c r="AG978" s="43"/>
      <c r="AH978" s="43"/>
      <c r="AI978" s="43"/>
      <c r="AJ978" s="43"/>
      <c r="AK978" s="43"/>
      <c r="AL978" s="43"/>
      <c r="AM978" s="43"/>
      <c r="AN978" s="43"/>
      <c r="AO978" s="43"/>
      <c r="AP978" s="43"/>
      <c r="AQ978" s="43"/>
      <c r="AR978" s="43"/>
      <c r="AS978" s="43"/>
      <c r="AT978" s="43"/>
    </row>
    <row r="979" spans="1:46" ht="12.75" customHeight="1" x14ac:dyDescent="0.2">
      <c r="A979" s="43"/>
      <c r="B979" s="43"/>
      <c r="C979" s="43"/>
      <c r="D979" s="107"/>
      <c r="E979" s="145"/>
      <c r="F979" s="145"/>
      <c r="G979" s="145"/>
      <c r="H979" s="145"/>
      <c r="I979" s="145"/>
      <c r="J979" s="145"/>
      <c r="K979" s="43"/>
      <c r="L979" s="43"/>
      <c r="M979" s="43"/>
      <c r="N979" s="43"/>
      <c r="O979" s="43"/>
      <c r="P979" s="43"/>
      <c r="Q979" s="43"/>
      <c r="R979" s="43"/>
      <c r="S979" s="43"/>
      <c r="T979" s="43"/>
      <c r="U979" s="43"/>
      <c r="V979" s="43"/>
      <c r="W979" s="43"/>
      <c r="X979" s="43"/>
      <c r="Y979" s="43"/>
      <c r="Z979" s="43"/>
      <c r="AA979" s="43"/>
      <c r="AB979" s="43"/>
      <c r="AC979" s="43"/>
      <c r="AD979" s="43"/>
      <c r="AE979" s="43"/>
      <c r="AF979" s="43"/>
      <c r="AG979" s="43"/>
      <c r="AH979" s="43"/>
      <c r="AI979" s="43"/>
      <c r="AJ979" s="43"/>
      <c r="AK979" s="43"/>
      <c r="AL979" s="43"/>
      <c r="AM979" s="43"/>
      <c r="AN979" s="43"/>
      <c r="AO979" s="43"/>
      <c r="AP979" s="43"/>
      <c r="AQ979" s="43"/>
      <c r="AR979" s="43"/>
      <c r="AS979" s="43"/>
      <c r="AT979" s="43"/>
    </row>
    <row r="980" spans="1:46" ht="12.75" customHeight="1" x14ac:dyDescent="0.2">
      <c r="A980" s="43"/>
      <c r="B980" s="43"/>
      <c r="C980" s="43"/>
      <c r="D980" s="107"/>
      <c r="E980" s="145"/>
      <c r="F980" s="145"/>
      <c r="G980" s="145"/>
      <c r="H980" s="145"/>
      <c r="I980" s="145"/>
      <c r="J980" s="145"/>
      <c r="K980" s="43"/>
      <c r="L980" s="43"/>
      <c r="M980" s="43"/>
      <c r="N980" s="43"/>
      <c r="O980" s="43"/>
      <c r="P980" s="43"/>
      <c r="Q980" s="43"/>
      <c r="R980" s="43"/>
      <c r="S980" s="43"/>
      <c r="T980" s="43"/>
      <c r="U980" s="43"/>
      <c r="V980" s="43"/>
      <c r="W980" s="43"/>
      <c r="X980" s="43"/>
      <c r="Y980" s="43"/>
      <c r="Z980" s="43"/>
      <c r="AA980" s="43"/>
      <c r="AB980" s="43"/>
      <c r="AC980" s="43"/>
      <c r="AD980" s="43"/>
      <c r="AE980" s="43"/>
      <c r="AF980" s="43"/>
      <c r="AG980" s="43"/>
      <c r="AH980" s="43"/>
      <c r="AI980" s="43"/>
      <c r="AJ980" s="43"/>
      <c r="AK980" s="43"/>
      <c r="AL980" s="43"/>
      <c r="AM980" s="43"/>
      <c r="AN980" s="43"/>
      <c r="AO980" s="43"/>
      <c r="AP980" s="43"/>
      <c r="AQ980" s="43"/>
      <c r="AR980" s="43"/>
      <c r="AS980" s="43"/>
      <c r="AT980" s="43"/>
    </row>
    <row r="981" spans="1:46" ht="12.75" customHeight="1" x14ac:dyDescent="0.2">
      <c r="A981" s="43"/>
      <c r="B981" s="43"/>
      <c r="C981" s="43"/>
      <c r="D981" s="107"/>
      <c r="E981" s="145"/>
      <c r="F981" s="145"/>
      <c r="G981" s="145"/>
      <c r="H981" s="145"/>
      <c r="I981" s="145"/>
      <c r="J981" s="145"/>
      <c r="K981" s="43"/>
      <c r="L981" s="43"/>
      <c r="M981" s="43"/>
      <c r="N981" s="43"/>
      <c r="O981" s="43"/>
      <c r="P981" s="43"/>
      <c r="Q981" s="43"/>
      <c r="R981" s="43"/>
      <c r="S981" s="43"/>
      <c r="T981" s="43"/>
      <c r="U981" s="43"/>
      <c r="V981" s="43"/>
      <c r="W981" s="43"/>
      <c r="X981" s="43"/>
      <c r="Y981" s="43"/>
      <c r="Z981" s="43"/>
      <c r="AA981" s="43"/>
      <c r="AB981" s="43"/>
      <c r="AC981" s="43"/>
      <c r="AD981" s="43"/>
      <c r="AE981" s="43"/>
      <c r="AF981" s="43"/>
      <c r="AG981" s="43"/>
      <c r="AH981" s="43"/>
      <c r="AI981" s="43"/>
      <c r="AJ981" s="43"/>
      <c r="AK981" s="43"/>
      <c r="AL981" s="43"/>
      <c r="AM981" s="43"/>
      <c r="AN981" s="43"/>
      <c r="AO981" s="43"/>
      <c r="AP981" s="43"/>
      <c r="AQ981" s="43"/>
      <c r="AR981" s="43"/>
      <c r="AS981" s="43"/>
      <c r="AT981" s="43"/>
    </row>
    <row r="982" spans="1:46" ht="12.75" customHeight="1" x14ac:dyDescent="0.2">
      <c r="A982" s="43"/>
      <c r="B982" s="43"/>
      <c r="C982" s="43"/>
      <c r="D982" s="107"/>
      <c r="E982" s="145"/>
      <c r="F982" s="145"/>
      <c r="G982" s="145"/>
      <c r="H982" s="145"/>
      <c r="I982" s="145"/>
      <c r="J982" s="145"/>
      <c r="K982" s="43"/>
      <c r="L982" s="43"/>
      <c r="M982" s="43"/>
      <c r="N982" s="43"/>
      <c r="O982" s="43"/>
      <c r="P982" s="43"/>
      <c r="Q982" s="43"/>
      <c r="R982" s="43"/>
      <c r="S982" s="43"/>
      <c r="T982" s="43"/>
      <c r="U982" s="43"/>
      <c r="V982" s="43"/>
      <c r="W982" s="43"/>
      <c r="X982" s="43"/>
      <c r="Y982" s="43"/>
      <c r="Z982" s="43"/>
      <c r="AA982" s="43"/>
      <c r="AB982" s="43"/>
      <c r="AC982" s="43"/>
      <c r="AD982" s="43"/>
      <c r="AE982" s="43"/>
      <c r="AF982" s="43"/>
      <c r="AG982" s="43"/>
      <c r="AH982" s="43"/>
      <c r="AI982" s="43"/>
      <c r="AJ982" s="43"/>
      <c r="AK982" s="43"/>
      <c r="AL982" s="43"/>
      <c r="AM982" s="43"/>
      <c r="AN982" s="43"/>
      <c r="AO982" s="43"/>
      <c r="AP982" s="43"/>
      <c r="AQ982" s="43"/>
      <c r="AR982" s="43"/>
      <c r="AS982" s="43"/>
      <c r="AT982" s="43"/>
    </row>
    <row r="983" spans="1:46" ht="12.75" customHeight="1" x14ac:dyDescent="0.2">
      <c r="A983" s="43"/>
      <c r="B983" s="43"/>
      <c r="C983" s="43"/>
      <c r="D983" s="107"/>
      <c r="E983" s="145"/>
      <c r="F983" s="145"/>
      <c r="G983" s="145"/>
      <c r="H983" s="145"/>
      <c r="I983" s="145"/>
      <c r="J983" s="145"/>
      <c r="K983" s="43"/>
      <c r="L983" s="43"/>
      <c r="M983" s="43"/>
      <c r="N983" s="43"/>
      <c r="O983" s="43"/>
      <c r="P983" s="43"/>
      <c r="Q983" s="43"/>
      <c r="R983" s="43"/>
      <c r="S983" s="43"/>
      <c r="T983" s="43"/>
      <c r="U983" s="43"/>
      <c r="V983" s="43"/>
      <c r="W983" s="43"/>
      <c r="X983" s="43"/>
      <c r="Y983" s="43"/>
      <c r="Z983" s="43"/>
      <c r="AA983" s="43"/>
      <c r="AB983" s="43"/>
      <c r="AC983" s="43"/>
      <c r="AD983" s="43"/>
      <c r="AE983" s="43"/>
      <c r="AF983" s="43"/>
      <c r="AG983" s="43"/>
      <c r="AH983" s="43"/>
      <c r="AI983" s="43"/>
      <c r="AJ983" s="43"/>
      <c r="AK983" s="43"/>
      <c r="AL983" s="43"/>
      <c r="AM983" s="43"/>
      <c r="AN983" s="43"/>
      <c r="AO983" s="43"/>
      <c r="AP983" s="43"/>
      <c r="AQ983" s="43"/>
      <c r="AR983" s="43"/>
      <c r="AS983" s="43"/>
      <c r="AT983" s="43"/>
    </row>
    <row r="984" spans="1:46" ht="12.75" customHeight="1" x14ac:dyDescent="0.2">
      <c r="A984" s="43"/>
      <c r="B984" s="43"/>
      <c r="C984" s="43"/>
      <c r="D984" s="107"/>
      <c r="E984" s="145"/>
      <c r="F984" s="145"/>
      <c r="G984" s="145"/>
      <c r="H984" s="145"/>
      <c r="I984" s="145"/>
      <c r="J984" s="145"/>
      <c r="K984" s="43"/>
      <c r="L984" s="43"/>
      <c r="M984" s="43"/>
      <c r="N984" s="43"/>
      <c r="O984" s="43"/>
      <c r="P984" s="43"/>
      <c r="Q984" s="43"/>
      <c r="R984" s="43"/>
      <c r="S984" s="43"/>
      <c r="T984" s="43"/>
      <c r="U984" s="43"/>
      <c r="V984" s="43"/>
      <c r="W984" s="43"/>
      <c r="X984" s="43"/>
      <c r="Y984" s="43"/>
      <c r="Z984" s="43"/>
      <c r="AA984" s="43"/>
      <c r="AB984" s="43"/>
      <c r="AC984" s="43"/>
      <c r="AD984" s="43"/>
      <c r="AE984" s="43"/>
      <c r="AF984" s="43"/>
      <c r="AG984" s="43"/>
      <c r="AH984" s="43"/>
      <c r="AI984" s="43"/>
      <c r="AJ984" s="43"/>
      <c r="AK984" s="43"/>
      <c r="AL984" s="43"/>
      <c r="AM984" s="43"/>
      <c r="AN984" s="43"/>
      <c r="AO984" s="43"/>
      <c r="AP984" s="43"/>
      <c r="AQ984" s="43"/>
      <c r="AR984" s="43"/>
      <c r="AS984" s="43"/>
      <c r="AT984" s="43"/>
    </row>
    <row r="985" spans="1:46" ht="12.75" customHeight="1" x14ac:dyDescent="0.2">
      <c r="A985" s="43"/>
      <c r="B985" s="43"/>
      <c r="C985" s="43"/>
      <c r="D985" s="107"/>
      <c r="E985" s="145"/>
      <c r="F985" s="145"/>
      <c r="G985" s="145"/>
      <c r="H985" s="145"/>
      <c r="I985" s="145"/>
      <c r="J985" s="145"/>
      <c r="K985" s="43"/>
      <c r="L985" s="43"/>
      <c r="M985" s="43"/>
      <c r="N985" s="43"/>
      <c r="O985" s="43"/>
      <c r="P985" s="43"/>
      <c r="Q985" s="43"/>
      <c r="R985" s="43"/>
      <c r="S985" s="43"/>
      <c r="T985" s="43"/>
      <c r="U985" s="43"/>
      <c r="V985" s="43"/>
      <c r="W985" s="43"/>
      <c r="X985" s="43"/>
      <c r="Y985" s="43"/>
      <c r="Z985" s="43"/>
      <c r="AA985" s="43"/>
      <c r="AB985" s="43"/>
      <c r="AC985" s="43"/>
      <c r="AD985" s="43"/>
      <c r="AE985" s="43"/>
      <c r="AF985" s="43"/>
      <c r="AG985" s="43"/>
      <c r="AH985" s="43"/>
      <c r="AI985" s="43"/>
      <c r="AJ985" s="43"/>
      <c r="AK985" s="43"/>
      <c r="AL985" s="43"/>
      <c r="AM985" s="43"/>
      <c r="AN985" s="43"/>
      <c r="AO985" s="43"/>
      <c r="AP985" s="43"/>
      <c r="AQ985" s="43"/>
      <c r="AR985" s="43"/>
      <c r="AS985" s="43"/>
      <c r="AT985" s="43"/>
    </row>
    <row r="986" spans="1:46" ht="12.75" customHeight="1" x14ac:dyDescent="0.2">
      <c r="A986" s="43"/>
      <c r="B986" s="43"/>
      <c r="C986" s="43"/>
      <c r="D986" s="107"/>
      <c r="E986" s="145"/>
      <c r="F986" s="145"/>
      <c r="G986" s="145"/>
      <c r="H986" s="145"/>
      <c r="I986" s="145"/>
      <c r="J986" s="145"/>
      <c r="K986" s="43"/>
      <c r="L986" s="43"/>
      <c r="M986" s="43"/>
      <c r="N986" s="43"/>
      <c r="O986" s="43"/>
      <c r="P986" s="43"/>
      <c r="Q986" s="43"/>
      <c r="R986" s="43"/>
      <c r="S986" s="43"/>
      <c r="T986" s="43"/>
      <c r="U986" s="43"/>
      <c r="V986" s="43"/>
      <c r="W986" s="43"/>
      <c r="X986" s="43"/>
      <c r="Y986" s="43"/>
      <c r="Z986" s="43"/>
      <c r="AA986" s="43"/>
      <c r="AB986" s="43"/>
      <c r="AC986" s="43"/>
      <c r="AD986" s="43"/>
      <c r="AE986" s="43"/>
      <c r="AF986" s="43"/>
      <c r="AG986" s="43"/>
      <c r="AH986" s="43"/>
      <c r="AI986" s="43"/>
      <c r="AJ986" s="43"/>
      <c r="AK986" s="43"/>
      <c r="AL986" s="43"/>
      <c r="AM986" s="43"/>
      <c r="AN986" s="43"/>
      <c r="AO986" s="43"/>
      <c r="AP986" s="43"/>
      <c r="AQ986" s="43"/>
      <c r="AR986" s="43"/>
      <c r="AS986" s="43"/>
      <c r="AT986" s="43"/>
    </row>
    <row r="987" spans="1:46" ht="12.75" customHeight="1" x14ac:dyDescent="0.2">
      <c r="A987" s="43"/>
      <c r="B987" s="43"/>
      <c r="C987" s="43"/>
      <c r="D987" s="107"/>
      <c r="E987" s="145"/>
      <c r="F987" s="145"/>
      <c r="G987" s="145"/>
      <c r="H987" s="145"/>
      <c r="I987" s="145"/>
      <c r="J987" s="145"/>
      <c r="K987" s="43"/>
      <c r="L987" s="43"/>
      <c r="M987" s="43"/>
      <c r="N987" s="43"/>
      <c r="O987" s="43"/>
      <c r="P987" s="43"/>
      <c r="Q987" s="43"/>
      <c r="R987" s="43"/>
      <c r="S987" s="43"/>
      <c r="T987" s="43"/>
      <c r="U987" s="43"/>
      <c r="V987" s="43"/>
      <c r="W987" s="43"/>
      <c r="X987" s="43"/>
      <c r="Y987" s="43"/>
      <c r="Z987" s="43"/>
      <c r="AA987" s="43"/>
      <c r="AB987" s="43"/>
      <c r="AC987" s="43"/>
      <c r="AD987" s="43"/>
      <c r="AE987" s="43"/>
      <c r="AF987" s="43"/>
      <c r="AG987" s="43"/>
      <c r="AH987" s="43"/>
      <c r="AI987" s="43"/>
      <c r="AJ987" s="43"/>
      <c r="AK987" s="43"/>
      <c r="AL987" s="43"/>
      <c r="AM987" s="43"/>
      <c r="AN987" s="43"/>
      <c r="AO987" s="43"/>
      <c r="AP987" s="43"/>
      <c r="AQ987" s="43"/>
      <c r="AR987" s="43"/>
      <c r="AS987" s="43"/>
      <c r="AT987" s="43"/>
    </row>
    <row r="988" spans="1:46" ht="12.75" customHeight="1" x14ac:dyDescent="0.2">
      <c r="A988" s="43"/>
      <c r="B988" s="43"/>
      <c r="C988" s="43"/>
      <c r="D988" s="107"/>
      <c r="E988" s="145"/>
      <c r="F988" s="145"/>
      <c r="G988" s="145"/>
      <c r="H988" s="145"/>
      <c r="I988" s="145"/>
      <c r="J988" s="145"/>
      <c r="K988" s="43"/>
      <c r="L988" s="43"/>
      <c r="M988" s="43"/>
      <c r="N988" s="43"/>
      <c r="O988" s="43"/>
      <c r="P988" s="43"/>
      <c r="Q988" s="43"/>
      <c r="R988" s="43"/>
      <c r="S988" s="43"/>
      <c r="T988" s="43"/>
      <c r="U988" s="43"/>
      <c r="V988" s="43"/>
      <c r="W988" s="43"/>
      <c r="X988" s="43"/>
      <c r="Y988" s="43"/>
      <c r="Z988" s="43"/>
      <c r="AA988" s="43"/>
      <c r="AB988" s="43"/>
      <c r="AC988" s="43"/>
      <c r="AD988" s="43"/>
      <c r="AE988" s="43"/>
      <c r="AF988" s="43"/>
      <c r="AG988" s="43"/>
      <c r="AH988" s="43"/>
      <c r="AI988" s="43"/>
      <c r="AJ988" s="43"/>
      <c r="AK988" s="43"/>
      <c r="AL988" s="43"/>
      <c r="AM988" s="43"/>
      <c r="AN988" s="43"/>
      <c r="AO988" s="43"/>
      <c r="AP988" s="43"/>
      <c r="AQ988" s="43"/>
      <c r="AR988" s="43"/>
      <c r="AS988" s="43"/>
      <c r="AT988" s="43"/>
    </row>
    <row r="989" spans="1:46" ht="12.75" customHeight="1" x14ac:dyDescent="0.2">
      <c r="A989" s="43"/>
      <c r="B989" s="43"/>
      <c r="C989" s="43"/>
      <c r="D989" s="107"/>
      <c r="E989" s="145"/>
      <c r="F989" s="145"/>
      <c r="G989" s="145"/>
      <c r="H989" s="145"/>
      <c r="I989" s="145"/>
      <c r="J989" s="145"/>
      <c r="K989" s="43"/>
      <c r="L989" s="43"/>
      <c r="M989" s="43"/>
      <c r="N989" s="43"/>
      <c r="O989" s="43"/>
      <c r="P989" s="43"/>
      <c r="Q989" s="43"/>
      <c r="R989" s="43"/>
      <c r="S989" s="43"/>
      <c r="T989" s="43"/>
      <c r="U989" s="43"/>
      <c r="V989" s="43"/>
      <c r="W989" s="43"/>
      <c r="X989" s="43"/>
      <c r="Y989" s="43"/>
      <c r="Z989" s="43"/>
      <c r="AA989" s="43"/>
      <c r="AB989" s="43"/>
      <c r="AC989" s="43"/>
      <c r="AD989" s="43"/>
      <c r="AE989" s="43"/>
      <c r="AF989" s="43"/>
      <c r="AG989" s="43"/>
      <c r="AH989" s="43"/>
      <c r="AI989" s="43"/>
      <c r="AJ989" s="43"/>
      <c r="AK989" s="43"/>
      <c r="AL989" s="43"/>
      <c r="AM989" s="43"/>
      <c r="AN989" s="43"/>
      <c r="AO989" s="43"/>
      <c r="AP989" s="43"/>
      <c r="AQ989" s="43"/>
      <c r="AR989" s="43"/>
      <c r="AS989" s="43"/>
      <c r="AT989" s="43"/>
    </row>
    <row r="990" spans="1:46" ht="12.75" customHeight="1" x14ac:dyDescent="0.2">
      <c r="A990" s="43"/>
      <c r="B990" s="43"/>
      <c r="C990" s="43"/>
      <c r="D990" s="107"/>
      <c r="E990" s="145"/>
      <c r="F990" s="145"/>
      <c r="G990" s="145"/>
      <c r="H990" s="145"/>
      <c r="I990" s="145"/>
      <c r="J990" s="145"/>
      <c r="K990" s="43"/>
      <c r="L990" s="43"/>
      <c r="M990" s="43"/>
      <c r="N990" s="43"/>
      <c r="O990" s="43"/>
      <c r="P990" s="43"/>
      <c r="Q990" s="43"/>
      <c r="R990" s="43"/>
      <c r="S990" s="43"/>
      <c r="T990" s="43"/>
      <c r="U990" s="43"/>
      <c r="V990" s="43"/>
      <c r="W990" s="43"/>
      <c r="X990" s="43"/>
      <c r="Y990" s="43"/>
      <c r="Z990" s="43"/>
      <c r="AA990" s="43"/>
      <c r="AB990" s="43"/>
      <c r="AC990" s="43"/>
      <c r="AD990" s="43"/>
      <c r="AE990" s="43"/>
      <c r="AF990" s="43"/>
      <c r="AG990" s="43"/>
      <c r="AH990" s="43"/>
      <c r="AI990" s="43"/>
      <c r="AJ990" s="43"/>
      <c r="AK990" s="43"/>
      <c r="AL990" s="43"/>
      <c r="AM990" s="43"/>
      <c r="AN990" s="43"/>
      <c r="AO990" s="43"/>
      <c r="AP990" s="43"/>
      <c r="AQ990" s="43"/>
      <c r="AR990" s="43"/>
      <c r="AS990" s="43"/>
      <c r="AT990" s="43"/>
    </row>
    <row r="991" spans="1:46" ht="12.75" customHeight="1" x14ac:dyDescent="0.2">
      <c r="A991" s="43"/>
      <c r="B991" s="43"/>
      <c r="C991" s="43"/>
      <c r="D991" s="107"/>
      <c r="E991" s="145"/>
      <c r="F991" s="145"/>
      <c r="G991" s="145"/>
      <c r="H991" s="145"/>
      <c r="I991" s="145"/>
      <c r="J991" s="145"/>
      <c r="K991" s="43"/>
      <c r="L991" s="43"/>
      <c r="M991" s="43"/>
      <c r="N991" s="43"/>
      <c r="O991" s="43"/>
      <c r="P991" s="43"/>
      <c r="Q991" s="43"/>
      <c r="R991" s="43"/>
      <c r="S991" s="43"/>
      <c r="T991" s="43"/>
      <c r="U991" s="43"/>
      <c r="V991" s="43"/>
      <c r="W991" s="43"/>
      <c r="X991" s="43"/>
      <c r="Y991" s="43"/>
      <c r="Z991" s="43"/>
      <c r="AA991" s="43"/>
      <c r="AB991" s="43"/>
      <c r="AC991" s="43"/>
      <c r="AD991" s="43"/>
      <c r="AE991" s="43"/>
      <c r="AF991" s="43"/>
      <c r="AG991" s="43"/>
      <c r="AH991" s="43"/>
      <c r="AI991" s="43"/>
      <c r="AJ991" s="43"/>
      <c r="AK991" s="43"/>
      <c r="AL991" s="43"/>
      <c r="AM991" s="43"/>
      <c r="AN991" s="43"/>
      <c r="AO991" s="43"/>
      <c r="AP991" s="43"/>
      <c r="AQ991" s="43"/>
      <c r="AR991" s="43"/>
      <c r="AS991" s="43"/>
      <c r="AT991" s="43"/>
    </row>
    <row r="992" spans="1:46" ht="12.75" customHeight="1" x14ac:dyDescent="0.2">
      <c r="A992" s="43"/>
      <c r="B992" s="43"/>
      <c r="C992" s="43"/>
      <c r="D992" s="107"/>
      <c r="E992" s="145"/>
      <c r="F992" s="145"/>
      <c r="G992" s="145"/>
      <c r="H992" s="145"/>
      <c r="I992" s="145"/>
      <c r="J992" s="145"/>
      <c r="K992" s="43"/>
      <c r="L992" s="43"/>
      <c r="M992" s="43"/>
      <c r="N992" s="43"/>
      <c r="O992" s="43"/>
      <c r="P992" s="43"/>
      <c r="Q992" s="43"/>
      <c r="R992" s="43"/>
      <c r="S992" s="43"/>
      <c r="T992" s="43"/>
      <c r="U992" s="43"/>
      <c r="V992" s="43"/>
      <c r="W992" s="43"/>
      <c r="X992" s="43"/>
      <c r="Y992" s="43"/>
      <c r="Z992" s="43"/>
      <c r="AA992" s="43"/>
      <c r="AB992" s="43"/>
      <c r="AC992" s="43"/>
      <c r="AD992" s="43"/>
      <c r="AE992" s="43"/>
      <c r="AF992" s="43"/>
      <c r="AG992" s="43"/>
      <c r="AH992" s="43"/>
      <c r="AI992" s="43"/>
      <c r="AJ992" s="43"/>
      <c r="AK992" s="43"/>
      <c r="AL992" s="43"/>
      <c r="AM992" s="43"/>
      <c r="AN992" s="43"/>
      <c r="AO992" s="43"/>
      <c r="AP992" s="43"/>
      <c r="AQ992" s="43"/>
      <c r="AR992" s="43"/>
      <c r="AS992" s="43"/>
      <c r="AT992" s="43"/>
    </row>
    <row r="993" spans="1:46" ht="12.75" customHeight="1" x14ac:dyDescent="0.2">
      <c r="A993" s="43"/>
      <c r="B993" s="43"/>
      <c r="C993" s="43"/>
      <c r="D993" s="107"/>
      <c r="E993" s="145"/>
      <c r="F993" s="145"/>
      <c r="G993" s="145"/>
      <c r="H993" s="145"/>
      <c r="I993" s="145"/>
      <c r="J993" s="145"/>
      <c r="K993" s="43"/>
      <c r="L993" s="43"/>
      <c r="M993" s="43"/>
      <c r="N993" s="43"/>
      <c r="O993" s="43"/>
      <c r="P993" s="43"/>
      <c r="Q993" s="43"/>
      <c r="R993" s="43"/>
      <c r="S993" s="43"/>
      <c r="T993" s="43"/>
      <c r="U993" s="43"/>
      <c r="V993" s="43"/>
      <c r="W993" s="43"/>
      <c r="X993" s="43"/>
      <c r="Y993" s="43"/>
      <c r="Z993" s="43"/>
      <c r="AA993" s="43"/>
      <c r="AB993" s="43"/>
      <c r="AC993" s="43"/>
      <c r="AD993" s="43"/>
      <c r="AE993" s="43"/>
      <c r="AF993" s="43"/>
      <c r="AG993" s="43"/>
      <c r="AH993" s="43"/>
      <c r="AI993" s="43"/>
      <c r="AJ993" s="43"/>
      <c r="AK993" s="43"/>
      <c r="AL993" s="43"/>
      <c r="AM993" s="43"/>
      <c r="AN993" s="43"/>
      <c r="AO993" s="43"/>
      <c r="AP993" s="43"/>
      <c r="AQ993" s="43"/>
      <c r="AR993" s="43"/>
      <c r="AS993" s="43"/>
      <c r="AT993" s="43"/>
    </row>
    <row r="994" spans="1:46" ht="12.75" customHeight="1" x14ac:dyDescent="0.2">
      <c r="A994" s="43"/>
      <c r="B994" s="43"/>
      <c r="C994" s="43"/>
      <c r="D994" s="107"/>
      <c r="E994" s="145"/>
      <c r="F994" s="145"/>
      <c r="G994" s="145"/>
      <c r="H994" s="145"/>
      <c r="I994" s="145"/>
      <c r="J994" s="145"/>
      <c r="K994" s="43"/>
      <c r="L994" s="43"/>
      <c r="M994" s="43"/>
      <c r="N994" s="43"/>
      <c r="O994" s="43"/>
      <c r="P994" s="43"/>
      <c r="Q994" s="43"/>
      <c r="R994" s="43"/>
      <c r="S994" s="43"/>
      <c r="T994" s="43"/>
      <c r="U994" s="43"/>
      <c r="V994" s="43"/>
      <c r="W994" s="43"/>
      <c r="X994" s="43"/>
      <c r="Y994" s="43"/>
      <c r="Z994" s="43"/>
      <c r="AA994" s="43"/>
      <c r="AB994" s="43"/>
      <c r="AC994" s="43"/>
      <c r="AD994" s="43"/>
      <c r="AE994" s="43"/>
      <c r="AF994" s="43"/>
      <c r="AG994" s="43"/>
      <c r="AH994" s="43"/>
      <c r="AI994" s="43"/>
      <c r="AJ994" s="43"/>
      <c r="AK994" s="43"/>
      <c r="AL994" s="43"/>
      <c r="AM994" s="43"/>
      <c r="AN994" s="43"/>
      <c r="AO994" s="43"/>
      <c r="AP994" s="43"/>
      <c r="AQ994" s="43"/>
      <c r="AR994" s="43"/>
      <c r="AS994" s="43"/>
      <c r="AT994" s="43"/>
    </row>
    <row r="995" spans="1:46" ht="12.75" customHeight="1" x14ac:dyDescent="0.2">
      <c r="A995" s="43"/>
      <c r="B995" s="43"/>
      <c r="C995" s="43"/>
      <c r="D995" s="107"/>
      <c r="E995" s="145"/>
      <c r="F995" s="145"/>
      <c r="G995" s="145"/>
      <c r="H995" s="145"/>
      <c r="I995" s="145"/>
      <c r="J995" s="145"/>
      <c r="K995" s="43"/>
      <c r="L995" s="43"/>
      <c r="M995" s="43"/>
      <c r="N995" s="43"/>
      <c r="O995" s="43"/>
      <c r="P995" s="43"/>
      <c r="Q995" s="43"/>
      <c r="R995" s="43"/>
      <c r="S995" s="43"/>
      <c r="T995" s="43"/>
      <c r="U995" s="43"/>
      <c r="V995" s="43"/>
      <c r="W995" s="43"/>
      <c r="X995" s="43"/>
      <c r="Y995" s="43"/>
      <c r="Z995" s="43"/>
      <c r="AA995" s="43"/>
      <c r="AB995" s="43"/>
      <c r="AC995" s="43"/>
      <c r="AD995" s="43"/>
      <c r="AE995" s="43"/>
      <c r="AF995" s="43"/>
      <c r="AG995" s="43"/>
      <c r="AH995" s="43"/>
      <c r="AI995" s="43"/>
      <c r="AJ995" s="43"/>
      <c r="AK995" s="43"/>
      <c r="AL995" s="43"/>
      <c r="AM995" s="43"/>
      <c r="AN995" s="43"/>
      <c r="AO995" s="43"/>
      <c r="AP995" s="43"/>
      <c r="AQ995" s="43"/>
      <c r="AR995" s="43"/>
      <c r="AS995" s="43"/>
      <c r="AT995" s="43"/>
    </row>
    <row r="996" spans="1:46" ht="12.75" customHeight="1" x14ac:dyDescent="0.2">
      <c r="A996" s="43"/>
      <c r="B996" s="43"/>
      <c r="C996" s="43"/>
      <c r="D996" s="107"/>
      <c r="E996" s="145"/>
      <c r="F996" s="145"/>
      <c r="G996" s="145"/>
      <c r="H996" s="145"/>
      <c r="I996" s="145"/>
      <c r="J996" s="145"/>
      <c r="K996" s="43"/>
      <c r="L996" s="43"/>
      <c r="M996" s="43"/>
      <c r="N996" s="43"/>
      <c r="O996" s="43"/>
      <c r="P996" s="43"/>
      <c r="Q996" s="43"/>
      <c r="R996" s="43"/>
      <c r="S996" s="43"/>
      <c r="T996" s="43"/>
      <c r="U996" s="43"/>
      <c r="V996" s="43"/>
      <c r="W996" s="43"/>
      <c r="X996" s="43"/>
      <c r="Y996" s="43"/>
      <c r="Z996" s="43"/>
      <c r="AA996" s="43"/>
      <c r="AB996" s="43"/>
      <c r="AC996" s="43"/>
      <c r="AD996" s="43"/>
      <c r="AE996" s="43"/>
      <c r="AF996" s="43"/>
      <c r="AG996" s="43"/>
      <c r="AH996" s="43"/>
      <c r="AI996" s="43"/>
      <c r="AJ996" s="43"/>
      <c r="AK996" s="43"/>
      <c r="AL996" s="43"/>
      <c r="AM996" s="43"/>
      <c r="AN996" s="43"/>
      <c r="AO996" s="43"/>
      <c r="AP996" s="43"/>
      <c r="AQ996" s="43"/>
      <c r="AR996" s="43"/>
      <c r="AS996" s="43"/>
      <c r="AT996" s="43"/>
    </row>
    <row r="997" spans="1:46" ht="12.75" customHeight="1" x14ac:dyDescent="0.2">
      <c r="A997" s="43"/>
      <c r="B997" s="43"/>
      <c r="C997" s="43"/>
      <c r="D997" s="107"/>
      <c r="E997" s="145"/>
      <c r="F997" s="145"/>
      <c r="G997" s="145"/>
      <c r="H997" s="145"/>
      <c r="I997" s="145"/>
      <c r="J997" s="145"/>
      <c r="K997" s="43"/>
      <c r="L997" s="43"/>
      <c r="M997" s="43"/>
      <c r="N997" s="43"/>
      <c r="O997" s="43"/>
      <c r="P997" s="43"/>
      <c r="Q997" s="43"/>
      <c r="R997" s="43"/>
      <c r="S997" s="43"/>
      <c r="T997" s="43"/>
      <c r="U997" s="43"/>
      <c r="V997" s="43"/>
      <c r="W997" s="43"/>
      <c r="X997" s="43"/>
      <c r="Y997" s="43"/>
      <c r="Z997" s="43"/>
      <c r="AA997" s="43"/>
      <c r="AB997" s="43"/>
      <c r="AC997" s="43"/>
      <c r="AD997" s="43"/>
      <c r="AE997" s="43"/>
      <c r="AF997" s="43"/>
      <c r="AG997" s="43"/>
      <c r="AH997" s="43"/>
      <c r="AI997" s="43"/>
      <c r="AJ997" s="43"/>
      <c r="AK997" s="43"/>
      <c r="AL997" s="43"/>
      <c r="AM997" s="43"/>
      <c r="AN997" s="43"/>
      <c r="AO997" s="43"/>
      <c r="AP997" s="43"/>
      <c r="AQ997" s="43"/>
      <c r="AR997" s="43"/>
      <c r="AS997" s="43"/>
      <c r="AT997" s="43"/>
    </row>
    <row r="998" spans="1:46" ht="12.75" customHeight="1" x14ac:dyDescent="0.2">
      <c r="A998" s="43"/>
      <c r="B998" s="43"/>
      <c r="C998" s="43"/>
      <c r="D998" s="107"/>
      <c r="E998" s="145"/>
      <c r="F998" s="145"/>
      <c r="G998" s="145"/>
      <c r="H998" s="145"/>
      <c r="I998" s="145"/>
      <c r="J998" s="145"/>
      <c r="K998" s="43"/>
      <c r="L998" s="43"/>
      <c r="M998" s="43"/>
      <c r="N998" s="43"/>
      <c r="O998" s="43"/>
      <c r="P998" s="43"/>
      <c r="Q998" s="43"/>
      <c r="R998" s="43"/>
      <c r="S998" s="43"/>
      <c r="T998" s="43"/>
      <c r="U998" s="43"/>
      <c r="V998" s="43"/>
      <c r="W998" s="43"/>
      <c r="X998" s="43"/>
      <c r="Y998" s="43"/>
      <c r="Z998" s="43"/>
      <c r="AA998" s="43"/>
      <c r="AB998" s="43"/>
      <c r="AC998" s="43"/>
      <c r="AD998" s="43"/>
      <c r="AE998" s="43"/>
      <c r="AF998" s="43"/>
      <c r="AG998" s="43"/>
      <c r="AH998" s="43"/>
      <c r="AI998" s="43"/>
      <c r="AJ998" s="43"/>
      <c r="AK998" s="43"/>
      <c r="AL998" s="43"/>
      <c r="AM998" s="43"/>
      <c r="AN998" s="43"/>
      <c r="AO998" s="43"/>
      <c r="AP998" s="43"/>
      <c r="AQ998" s="43"/>
      <c r="AR998" s="43"/>
      <c r="AS998" s="43"/>
      <c r="AT998" s="43"/>
    </row>
    <row r="999" spans="1:46" ht="12.75" customHeight="1" x14ac:dyDescent="0.2">
      <c r="A999" s="43"/>
      <c r="B999" s="43"/>
      <c r="C999" s="43"/>
      <c r="D999" s="107"/>
      <c r="E999" s="145"/>
      <c r="F999" s="145"/>
      <c r="G999" s="145"/>
      <c r="H999" s="145"/>
      <c r="I999" s="145"/>
      <c r="J999" s="145"/>
      <c r="K999" s="43"/>
      <c r="L999" s="43"/>
      <c r="M999" s="43"/>
      <c r="N999" s="43"/>
      <c r="O999" s="43"/>
      <c r="P999" s="43"/>
      <c r="Q999" s="43"/>
      <c r="R999" s="43"/>
      <c r="S999" s="43"/>
      <c r="T999" s="43"/>
      <c r="U999" s="43"/>
      <c r="V999" s="43"/>
      <c r="W999" s="43"/>
      <c r="X999" s="43"/>
      <c r="Y999" s="43"/>
      <c r="Z999" s="43"/>
      <c r="AA999" s="43"/>
      <c r="AB999" s="43"/>
      <c r="AC999" s="43"/>
      <c r="AD999" s="43"/>
      <c r="AE999" s="43"/>
      <c r="AF999" s="43"/>
      <c r="AG999" s="43"/>
      <c r="AH999" s="43"/>
      <c r="AI999" s="43"/>
      <c r="AJ999" s="43"/>
      <c r="AK999" s="43"/>
      <c r="AL999" s="43"/>
      <c r="AM999" s="43"/>
      <c r="AN999" s="43"/>
      <c r="AO999" s="43"/>
      <c r="AP999" s="43"/>
      <c r="AQ999" s="43"/>
      <c r="AR999" s="43"/>
      <c r="AS999" s="43"/>
      <c r="AT999" s="43"/>
    </row>
    <row r="1000" spans="1:46" ht="12.75" customHeight="1" x14ac:dyDescent="0.2">
      <c r="A1000" s="43"/>
      <c r="B1000" s="43"/>
      <c r="C1000" s="43"/>
      <c r="D1000" s="107"/>
      <c r="E1000" s="145"/>
      <c r="F1000" s="145"/>
      <c r="G1000" s="145"/>
      <c r="H1000" s="145"/>
      <c r="I1000" s="145"/>
      <c r="J1000" s="145"/>
      <c r="K1000" s="43"/>
      <c r="L1000" s="43"/>
      <c r="M1000" s="43"/>
      <c r="N1000" s="43"/>
      <c r="O1000" s="43"/>
      <c r="P1000" s="43"/>
      <c r="Q1000" s="43"/>
      <c r="R1000" s="43"/>
      <c r="S1000" s="43"/>
      <c r="T1000" s="43"/>
      <c r="U1000" s="43"/>
      <c r="V1000" s="43"/>
      <c r="W1000" s="43"/>
      <c r="X1000" s="43"/>
      <c r="Y1000" s="43"/>
      <c r="Z1000" s="43"/>
      <c r="AA1000" s="43"/>
      <c r="AB1000" s="43"/>
      <c r="AC1000" s="43"/>
      <c r="AD1000" s="43"/>
      <c r="AE1000" s="43"/>
      <c r="AF1000" s="43"/>
      <c r="AG1000" s="43"/>
      <c r="AH1000" s="43"/>
      <c r="AI1000" s="43"/>
      <c r="AJ1000" s="43"/>
      <c r="AK1000" s="43"/>
      <c r="AL1000" s="43"/>
      <c r="AM1000" s="43"/>
      <c r="AN1000" s="43"/>
      <c r="AO1000" s="43"/>
      <c r="AP1000" s="43"/>
      <c r="AQ1000" s="43"/>
      <c r="AR1000" s="43"/>
      <c r="AS1000" s="43"/>
      <c r="AT1000" s="43"/>
    </row>
  </sheetData>
  <mergeCells count="11">
    <mergeCell ref="B18:B20"/>
    <mergeCell ref="B23:J23"/>
    <mergeCell ref="B25:B27"/>
    <mergeCell ref="B30:B32"/>
    <mergeCell ref="B1:J1"/>
    <mergeCell ref="B3:J3"/>
    <mergeCell ref="B5:B6"/>
    <mergeCell ref="B7:B9"/>
    <mergeCell ref="E12:J12"/>
    <mergeCell ref="B13:B15"/>
    <mergeCell ref="B16:B17"/>
  </mergeCells>
  <conditionalFormatting sqref="C5:J6 C12:E12 C13:J14 C15:D15 C16:J22 C25:J27 C33:J35">
    <cfRule type="expression" dxfId="8" priority="1">
      <formula>MOD(ROW(),2)=0</formula>
    </cfRule>
  </conditionalFormatting>
  <conditionalFormatting sqref="E15:I15">
    <cfRule type="expression" dxfId="7" priority="2">
      <formula>MOD(ROW(),2)=0</formula>
    </cfRule>
  </conditionalFormatting>
  <conditionalFormatting sqref="J15">
    <cfRule type="expression" dxfId="6" priority="3">
      <formula>MOD(ROW(),2)=0</formula>
    </cfRule>
  </conditionalFormatting>
  <conditionalFormatting sqref="S35">
    <cfRule type="expression" dxfId="5" priority="4">
      <formula>MOD(ROW(),2)=0</formula>
    </cfRule>
  </conditionalFormatting>
  <conditionalFormatting sqref="C7:J10">
    <cfRule type="expression" dxfId="4" priority="5">
      <formula>MOD(ROW(),2)=0</formula>
    </cfRule>
  </conditionalFormatting>
  <conditionalFormatting sqref="B7:B8">
    <cfRule type="expression" dxfId="3" priority="6">
      <formula>MOD(ROW(),2)=0</formula>
    </cfRule>
  </conditionalFormatting>
  <conditionalFormatting sqref="C11:J11">
    <cfRule type="expression" dxfId="2" priority="7">
      <formula>MOD(ROW(),2)=0</formula>
    </cfRule>
  </conditionalFormatting>
  <conditionalFormatting sqref="C28:J29">
    <cfRule type="expression" dxfId="1" priority="8">
      <formula>MOD(ROW(),2)=0</formula>
    </cfRule>
  </conditionalFormatting>
  <conditionalFormatting sqref="C30:J32">
    <cfRule type="expression" dxfId="0" priority="9">
      <formula>MOD(ROW(),2)=0</formula>
    </cfRule>
  </conditionalFormatting>
  <pageMargins left="0.06" right="0.02" top="0.33" bottom="0.74803149606299213" header="0" footer="0"/>
  <pageSetup scale="53" orientation="portrai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6</vt:i4>
      </vt:variant>
      <vt:variant>
        <vt:lpstr>Named Ranges</vt:lpstr>
      </vt:variant>
      <vt:variant>
        <vt:i4>19</vt:i4>
      </vt:variant>
    </vt:vector>
  </HeadingPairs>
  <TitlesOfParts>
    <vt:vector size="25" baseType="lpstr">
      <vt:lpstr>1. Signature Page</vt:lpstr>
      <vt:lpstr>2.1 Termination Charges </vt:lpstr>
      <vt:lpstr>2.1 Termination Charges</vt:lpstr>
      <vt:lpstr>2.2 Number Management</vt:lpstr>
      <vt:lpstr>2.3 Origin Surcharges</vt:lpstr>
      <vt:lpstr>2.4 Non Usage</vt:lpstr>
      <vt:lpstr>aaaaa</vt:lpstr>
      <vt:lpstr>Austria_minimumCommitment_CFS</vt:lpstr>
      <vt:lpstr>Belgium_minimumCommitment_CFS</vt:lpstr>
      <vt:lpstr>Denmark_minimumCommitment_CFS</vt:lpstr>
      <vt:lpstr>France_minimumCommitment_CFS</vt:lpstr>
      <vt:lpstr>Germany_minimumCommitment_CFS</vt:lpstr>
      <vt:lpstr>Ireland_minimumCommitment_CFS</vt:lpstr>
      <vt:lpstr>Italy_minimumCommitment_CFS</vt:lpstr>
      <vt:lpstr>Minimum_commitment_sign</vt:lpstr>
      <vt:lpstr>'1. Signature Page'!More_than_minimum_commitment_TnC</vt:lpstr>
      <vt:lpstr>Netherlands_minimumCommitment_CFS</vt:lpstr>
      <vt:lpstr>NonUsage_Hide</vt:lpstr>
      <vt:lpstr>NonUsage_Row</vt:lpstr>
      <vt:lpstr>Offer_date</vt:lpstr>
      <vt:lpstr>Portugal_minimumCommitment_CFS</vt:lpstr>
      <vt:lpstr>Spain_minimumCommitment_CFS</vt:lpstr>
      <vt:lpstr>Sweden_minimumCommitment_CFS</vt:lpstr>
      <vt:lpstr>Switzerland_minimumCommitment_CFS</vt:lpstr>
      <vt:lpstr>UK_minimumCommitment_CFS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Mogha, Ankit</dc:creator>
  <cp:lastModifiedBy>Microsoft Office User</cp:lastModifiedBy>
  <dcterms:created xsi:type="dcterms:W3CDTF">2022-03-08T06:41:02Z</dcterms:created>
  <dcterms:modified xsi:type="dcterms:W3CDTF">2022-10-30T13:16:46Z</dcterms:modified>
</cp:coreProperties>
</file>